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7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1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1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1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14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16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7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8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19.xml" ContentType="application/vnd.openxmlformats-officedocument.drawing+xml"/>
  <Override PartName="/xl/charts/chart299.xml" ContentType="application/vnd.openxmlformats-officedocument.drawingml.chart+xml"/>
  <Override PartName="/xl/drawings/drawing20.xml" ContentType="application/vnd.openxmlformats-officedocument.drawing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21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13" documentId="8_{1F002FC2-255B-47F2-837F-1BD169336809}" xr6:coauthVersionLast="47" xr6:coauthVersionMax="47" xr10:uidLastSave="{113554CC-C4BF-4445-8E42-B86DC1D8368F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egorg" sheetId="44" r:id="rId12"/>
    <sheet name="RO" sheetId="74" r:id="rId13"/>
    <sheet name="Bedrifter" sheetId="45" r:id="rId14"/>
    <sheet name="B" sheetId="75" r:id="rId15"/>
    <sheet name="Slakteri" sheetId="46" r:id="rId16"/>
    <sheet name="S" sheetId="71" r:id="rId17"/>
    <sheet name="Klasse" sheetId="48" r:id="rId18"/>
    <sheet name="KL" sheetId="70" r:id="rId19"/>
    <sheet name="Klasse per mnd" sheetId="60" r:id="rId20"/>
    <sheet name="KPM" sheetId="78" r:id="rId21"/>
    <sheet name="Klasse_Slakteri" sheetId="62" r:id="rId22"/>
    <sheet name="KS" sheetId="81" r:id="rId23"/>
    <sheet name="KLS" sheetId="77" r:id="rId24"/>
    <sheet name="Fettgruppe" sheetId="49" r:id="rId25"/>
    <sheet name="FE" sheetId="73" r:id="rId26"/>
    <sheet name="Fett per mnd" sheetId="61" r:id="rId27"/>
    <sheet name="Ark3" sheetId="84" r:id="rId28"/>
    <sheet name="Vektgrupper" sheetId="50" r:id="rId29"/>
    <sheet name="VK" sheetId="76" r:id="rId30"/>
    <sheet name="Variant" sheetId="47" r:id="rId31"/>
    <sheet name="V" sheetId="72" r:id="rId32"/>
    <sheet name="Fylker" sheetId="51" r:id="rId33"/>
    <sheet name="RNR" sheetId="85" r:id="rId34"/>
    <sheet name="F" sheetId="68" r:id="rId35"/>
    <sheet name="Komm_nr" sheetId="80" state="hidden" r:id="rId36"/>
    <sheet name="Ark2" sheetId="56" state="hidden" r:id="rId37"/>
  </sheets>
  <definedNames>
    <definedName name="__123Graph_ADIAGRAM1" localSheetId="14" hidden="1">Uke!#REF!</definedName>
    <definedName name="__123Graph_ADIAGRAM1" localSheetId="13" hidden="1">Uke!#REF!</definedName>
    <definedName name="__123Graph_ADIAGRAM1" localSheetId="34" hidden="1">Uke!#REF!</definedName>
    <definedName name="__123Graph_ADIAGRAM1" localSheetId="25" hidden="1">Uke!#REF!</definedName>
    <definedName name="__123Graph_ADIAGRAM1" localSheetId="26" hidden="1">#REF!</definedName>
    <definedName name="__123Graph_ADIAGRAM1" localSheetId="24" hidden="1">Uke!#REF!</definedName>
    <definedName name="__123Graph_ADIAGRAM1" localSheetId="32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#REF!</definedName>
    <definedName name="__123Graph_ADIAGRAM1" localSheetId="21" hidden="1">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6" hidden="1">U!#REF!</definedName>
    <definedName name="__123Graph_ADIAGRAM1" localSheetId="31" hidden="1">Uke!#REF!</definedName>
    <definedName name="__123Graph_ADIAGRAM1" localSheetId="30" hidden="1">Uke!#REF!</definedName>
    <definedName name="__123Graph_ADIAGRAM1" localSheetId="28" hidden="1">Uke!#REF!</definedName>
    <definedName name="__123Graph_ADIAGRAM1" localSheetId="29" hidden="1">Uke!#REF!</definedName>
    <definedName name="__123Graph_ADIAGRAM1" localSheetId="2" hidden="1">Uke!#REF!</definedName>
    <definedName name="__123Graph_ADIAGRAM1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4" hidden="1">Uke!#REF!</definedName>
    <definedName name="__123Graph_ADIAGRAM2" localSheetId="25" hidden="1">Uke!#REF!</definedName>
    <definedName name="__123Graph_ADIAGRAM2" localSheetId="26" hidden="1">#REF!</definedName>
    <definedName name="__123Graph_ADIAGRAM2" localSheetId="24" hidden="1">Uke!#REF!</definedName>
    <definedName name="__123Graph_ADIAGRAM2" localSheetId="32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#REF!</definedName>
    <definedName name="__123Graph_ADIAGRAM2" localSheetId="21" hidden="1">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6" hidden="1">U!#REF!</definedName>
    <definedName name="__123Graph_ADIAGRAM2" localSheetId="31" hidden="1">Uke!#REF!</definedName>
    <definedName name="__123Graph_ADIAGRAM2" localSheetId="30" hidden="1">Uke!#REF!</definedName>
    <definedName name="__123Graph_ADIAGRAM2" localSheetId="28" hidden="1">Uke!#REF!</definedName>
    <definedName name="__123Graph_ADIAGRAM2" localSheetId="29" hidden="1">Uke!#REF!</definedName>
    <definedName name="__123Graph_ADIAGRAM2" localSheetId="2" hidden="1">Uke!#REF!</definedName>
    <definedName name="__123Graph_ADIAGRAM2" hidden="1">Uke!#REF!</definedName>
    <definedName name="__123Graph_ADIAGRAM3" localSheetId="14" hidden="1">Uke!#REF!</definedName>
    <definedName name="__123Graph_ADIAGRAM3" localSheetId="34" hidden="1">Uke!#REF!</definedName>
    <definedName name="__123Graph_ADIAGRAM3" localSheetId="25" hidden="1">Uke!#REF!</definedName>
    <definedName name="__123Graph_ADIAGRAM3" localSheetId="26" hidden="1">#REF!</definedName>
    <definedName name="__123Graph_ADIAGRAM3" localSheetId="18" hidden="1">Uke!#REF!</definedName>
    <definedName name="__123Graph_ADIAGRAM3" localSheetId="19" hidden="1">#REF!</definedName>
    <definedName name="__123Graph_ADIAGRAM3" localSheetId="21" hidden="1">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6" hidden="1">U!#REF!</definedName>
    <definedName name="__123Graph_ADIAGRAM3" localSheetId="31" hidden="1">Uke!#REF!</definedName>
    <definedName name="__123Graph_ADIAGRAM3" localSheetId="29" hidden="1">Uke!#REF!</definedName>
    <definedName name="__123Graph_ADIAGRAM3" localSheetId="2" hidden="1">Uke!#REF!</definedName>
    <definedName name="__123Graph_ADIAGRAM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4" hidden="1">Uke!#REF!</definedName>
    <definedName name="__123Graph_ADIAGRAM4" localSheetId="25" hidden="1">Uke!#REF!</definedName>
    <definedName name="__123Graph_ADIAGRAM4" localSheetId="26" hidden="1">#REF!</definedName>
    <definedName name="__123Graph_ADIAGRAM4" localSheetId="24" hidden="1">Uke!#REF!</definedName>
    <definedName name="__123Graph_ADIAGRAM4" localSheetId="32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#REF!</definedName>
    <definedName name="__123Graph_ADIAGRAM4" localSheetId="21" hidden="1">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6" hidden="1">U!#REF!</definedName>
    <definedName name="__123Graph_ADIAGRAM4" localSheetId="31" hidden="1">Uke!#REF!</definedName>
    <definedName name="__123Graph_ADIAGRAM4" localSheetId="30" hidden="1">Uke!#REF!</definedName>
    <definedName name="__123Graph_ADIAGRAM4" localSheetId="28" hidden="1">Uke!#REF!</definedName>
    <definedName name="__123Graph_ADIAGRAM4" localSheetId="29" hidden="1">Uke!#REF!</definedName>
    <definedName name="__123Graph_ADIAGRAM4" localSheetId="2" hidden="1">Uke!#REF!</definedName>
    <definedName name="__123Graph_ADIAGRAM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4" hidden="1">Uke!#REF!</definedName>
    <definedName name="__123Graph_ADIAGRAM5" localSheetId="25" hidden="1">Uke!#REF!</definedName>
    <definedName name="__123Graph_ADIAGRAM5" localSheetId="26" hidden="1">#REF!</definedName>
    <definedName name="__123Graph_ADIAGRAM5" localSheetId="24" hidden="1">Uke!#REF!</definedName>
    <definedName name="__123Graph_ADIAGRAM5" localSheetId="32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#REF!</definedName>
    <definedName name="__123Graph_ADIAGRAM5" localSheetId="21" hidden="1">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6" hidden="1">U!#REF!</definedName>
    <definedName name="__123Graph_ADIAGRAM5" localSheetId="31" hidden="1">Uke!#REF!</definedName>
    <definedName name="__123Graph_ADIAGRAM5" localSheetId="30" hidden="1">Uke!#REF!</definedName>
    <definedName name="__123Graph_ADIAGRAM5" localSheetId="28" hidden="1">Uke!#REF!</definedName>
    <definedName name="__123Graph_ADIAGRAM5" localSheetId="29" hidden="1">Uke!#REF!</definedName>
    <definedName name="__123Graph_ADIAGRAM5" localSheetId="2" hidden="1">Uke!#REF!</definedName>
    <definedName name="__123Graph_ADIAGRAM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4" hidden="1">Uke!#REF!</definedName>
    <definedName name="__123Graph_BDIAGRAM1" localSheetId="25" hidden="1">Uke!#REF!</definedName>
    <definedName name="__123Graph_BDIAGRAM1" localSheetId="26" hidden="1">#REF!</definedName>
    <definedName name="__123Graph_BDIAGRAM1" localSheetId="24" hidden="1">Uke!#REF!</definedName>
    <definedName name="__123Graph_BDIAGRAM1" localSheetId="32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#REF!</definedName>
    <definedName name="__123Graph_BDIAGRAM1" localSheetId="21" hidden="1">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6" hidden="1">U!#REF!</definedName>
    <definedName name="__123Graph_BDIAGRAM1" localSheetId="31" hidden="1">Uke!#REF!</definedName>
    <definedName name="__123Graph_BDIAGRAM1" localSheetId="30" hidden="1">Uke!#REF!</definedName>
    <definedName name="__123Graph_BDIAGRAM1" localSheetId="28" hidden="1">Uke!#REF!</definedName>
    <definedName name="__123Graph_BDIAGRAM1" localSheetId="29" hidden="1">Uke!#REF!</definedName>
    <definedName name="__123Graph_BDIAGRAM1" localSheetId="2" hidden="1">Uke!#REF!</definedName>
    <definedName name="__123Graph_BDIAGRAM1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4" hidden="1">Uke!#REF!</definedName>
    <definedName name="__123Graph_BDIAGRAM2" localSheetId="25" hidden="1">Uke!#REF!</definedName>
    <definedName name="__123Graph_BDIAGRAM2" localSheetId="26" hidden="1">#REF!</definedName>
    <definedName name="__123Graph_BDIAGRAM2" localSheetId="24" hidden="1">Uke!#REF!</definedName>
    <definedName name="__123Graph_BDIAGRAM2" localSheetId="32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#REF!</definedName>
    <definedName name="__123Graph_BDIAGRAM2" localSheetId="21" hidden="1">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6" hidden="1">U!#REF!</definedName>
    <definedName name="__123Graph_BDIAGRAM2" localSheetId="31" hidden="1">Uke!#REF!</definedName>
    <definedName name="__123Graph_BDIAGRAM2" localSheetId="30" hidden="1">Uke!#REF!</definedName>
    <definedName name="__123Graph_BDIAGRAM2" localSheetId="28" hidden="1">Uke!#REF!</definedName>
    <definedName name="__123Graph_BDIAGRAM2" localSheetId="29" hidden="1">Uke!#REF!</definedName>
    <definedName name="__123Graph_BDIAGRAM2" localSheetId="2" hidden="1">Uke!#REF!</definedName>
    <definedName name="__123Graph_BDIAGRAM2" hidden="1">Uke!#REF!</definedName>
    <definedName name="__123Graph_BDIAGRAM3" localSheetId="14" hidden="1">Uke!#REF!</definedName>
    <definedName name="__123Graph_BDIAGRAM3" localSheetId="34" hidden="1">Uke!#REF!</definedName>
    <definedName name="__123Graph_BDIAGRAM3" localSheetId="25" hidden="1">Uke!#REF!</definedName>
    <definedName name="__123Graph_BDIAGRAM3" localSheetId="26" hidden="1">#REF!</definedName>
    <definedName name="__123Graph_BDIAGRAM3" localSheetId="18" hidden="1">Uke!#REF!</definedName>
    <definedName name="__123Graph_BDIAGRAM3" localSheetId="19" hidden="1">#REF!</definedName>
    <definedName name="__123Graph_BDIAGRAM3" localSheetId="21" hidden="1">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6" hidden="1">U!#REF!</definedName>
    <definedName name="__123Graph_BDIAGRAM3" localSheetId="31" hidden="1">Uke!#REF!</definedName>
    <definedName name="__123Graph_BDIAGRAM3" localSheetId="29" hidden="1">Uke!#REF!</definedName>
    <definedName name="__123Graph_BDIAGRAM3" localSheetId="2" hidden="1">Uke!#REF!</definedName>
    <definedName name="__123Graph_BDIAGRAM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4" hidden="1">Uke!#REF!</definedName>
    <definedName name="__123Graph_BDIAGRAM4" localSheetId="25" hidden="1">Uke!#REF!</definedName>
    <definedName name="__123Graph_BDIAGRAM4" localSheetId="26" hidden="1">#REF!</definedName>
    <definedName name="__123Graph_BDIAGRAM4" localSheetId="24" hidden="1">Uke!#REF!</definedName>
    <definedName name="__123Graph_BDIAGRAM4" localSheetId="32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#REF!</definedName>
    <definedName name="__123Graph_BDIAGRAM4" localSheetId="21" hidden="1">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6" hidden="1">U!#REF!</definedName>
    <definedName name="__123Graph_BDIAGRAM4" localSheetId="31" hidden="1">Uke!#REF!</definedName>
    <definedName name="__123Graph_BDIAGRAM4" localSheetId="30" hidden="1">Uke!#REF!</definedName>
    <definedName name="__123Graph_BDIAGRAM4" localSheetId="28" hidden="1">Uke!#REF!</definedName>
    <definedName name="__123Graph_BDIAGRAM4" localSheetId="29" hidden="1">Uke!#REF!</definedName>
    <definedName name="__123Graph_BDIAGRAM4" localSheetId="2" hidden="1">Uke!#REF!</definedName>
    <definedName name="__123Graph_BDIAGRAM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4" hidden="1">Uke!#REF!</definedName>
    <definedName name="__123Graph_CDIAGRAM5" localSheetId="25" hidden="1">Uke!#REF!</definedName>
    <definedName name="__123Graph_CDIAGRAM5" localSheetId="26" hidden="1">#REF!</definedName>
    <definedName name="__123Graph_CDIAGRAM5" localSheetId="24" hidden="1">Uke!#REF!</definedName>
    <definedName name="__123Graph_CDIAGRAM5" localSheetId="32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#REF!</definedName>
    <definedName name="__123Graph_CDIAGRAM5" localSheetId="21" hidden="1">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6" hidden="1">U!#REF!</definedName>
    <definedName name="__123Graph_CDIAGRAM5" localSheetId="31" hidden="1">Uke!#REF!</definedName>
    <definedName name="__123Graph_CDIAGRAM5" localSheetId="30" hidden="1">Uke!#REF!</definedName>
    <definedName name="__123Graph_CDIAGRAM5" localSheetId="28" hidden="1">Uke!#REF!</definedName>
    <definedName name="__123Graph_CDIAGRAM5" localSheetId="29" hidden="1">Uke!#REF!</definedName>
    <definedName name="__123Graph_CDIAGRAM5" localSheetId="2" hidden="1">Uke!#REF!</definedName>
    <definedName name="__123Graph_CDIAGRAM5" hidden="1">Uke!#REF!</definedName>
    <definedName name="__123Graph_XDIAGRAM1" localSheetId="14" hidden="1">Uke!#REF!</definedName>
    <definedName name="__123Graph_XDIAGRAM1" localSheetId="34" hidden="1">Uke!#REF!</definedName>
    <definedName name="__123Graph_XDIAGRAM1" localSheetId="25" hidden="1">Uke!#REF!</definedName>
    <definedName name="__123Graph_XDIAGRAM1" localSheetId="26" hidden="1">#REF!</definedName>
    <definedName name="__123Graph_XDIAGRAM1" localSheetId="18" hidden="1">Uke!#REF!</definedName>
    <definedName name="__123Graph_XDIAGRAM1" localSheetId="19" hidden="1">#REF!</definedName>
    <definedName name="__123Graph_XDIAGRAM1" localSheetId="21" hidden="1">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6" hidden="1">U!#REF!</definedName>
    <definedName name="__123Graph_XDIAGRAM1" localSheetId="31" hidden="1">Uke!#REF!</definedName>
    <definedName name="__123Graph_XDIAGRAM1" localSheetId="29" hidden="1">Uke!#REF!</definedName>
    <definedName name="__123Graph_XDIAGRAM1" localSheetId="2" hidden="1">Uke!#REF!</definedName>
    <definedName name="__123Graph_XDIAGRAM1" hidden="1">Uke!#REF!</definedName>
    <definedName name="__123Graph_XDIAGRAM2" localSheetId="14" hidden="1">Uke!#REF!</definedName>
    <definedName name="__123Graph_XDIAGRAM2" localSheetId="34" hidden="1">Uke!#REF!</definedName>
    <definedName name="__123Graph_XDIAGRAM2" localSheetId="25" hidden="1">Uke!#REF!</definedName>
    <definedName name="__123Graph_XDIAGRAM2" localSheetId="26" hidden="1">#REF!</definedName>
    <definedName name="__123Graph_XDIAGRAM2" localSheetId="18" hidden="1">Uke!#REF!</definedName>
    <definedName name="__123Graph_XDIAGRAM2" localSheetId="19" hidden="1">#REF!</definedName>
    <definedName name="__123Graph_XDIAGRAM2" localSheetId="21" hidden="1">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6" hidden="1">U!#REF!</definedName>
    <definedName name="__123Graph_XDIAGRAM2" localSheetId="31" hidden="1">Uke!#REF!</definedName>
    <definedName name="__123Graph_XDIAGRAM2" localSheetId="29" hidden="1">Uke!#REF!</definedName>
    <definedName name="__123Graph_XDIAGRAM2" localSheetId="2" hidden="1">Uke!#REF!</definedName>
    <definedName name="__123Graph_XDIAGRAM2" hidden="1">Uke!#REF!</definedName>
    <definedName name="__123Graph_XDIAGRAM3" localSheetId="14" hidden="1">Uke!#REF!</definedName>
    <definedName name="__123Graph_XDIAGRAM3" localSheetId="34" hidden="1">Uke!#REF!</definedName>
    <definedName name="__123Graph_XDIAGRAM3" localSheetId="25" hidden="1">Uke!#REF!</definedName>
    <definedName name="__123Graph_XDIAGRAM3" localSheetId="26" hidden="1">#REF!</definedName>
    <definedName name="__123Graph_XDIAGRAM3" localSheetId="18" hidden="1">Uke!#REF!</definedName>
    <definedName name="__123Graph_XDIAGRAM3" localSheetId="19" hidden="1">#REF!</definedName>
    <definedName name="__123Graph_XDIAGRAM3" localSheetId="21" hidden="1">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6" hidden="1">U!#REF!</definedName>
    <definedName name="__123Graph_XDIAGRAM3" localSheetId="31" hidden="1">Uke!#REF!</definedName>
    <definedName name="__123Graph_XDIAGRAM3" localSheetId="29" hidden="1">Uke!#REF!</definedName>
    <definedName name="__123Graph_XDIAGRAM3" localSheetId="2" hidden="1">Uke!#REF!</definedName>
    <definedName name="__123Graph_XDIAGRAM3" hidden="1">Uke!#REF!</definedName>
    <definedName name="__123Graph_XDIAGRAM4" localSheetId="14" hidden="1">Uke!#REF!</definedName>
    <definedName name="__123Graph_XDIAGRAM4" localSheetId="34" hidden="1">Uke!#REF!</definedName>
    <definedName name="__123Graph_XDIAGRAM4" localSheetId="25" hidden="1">Uke!#REF!</definedName>
    <definedName name="__123Graph_XDIAGRAM4" localSheetId="26" hidden="1">#REF!</definedName>
    <definedName name="__123Graph_XDIAGRAM4" localSheetId="18" hidden="1">Uke!#REF!</definedName>
    <definedName name="__123Graph_XDIAGRAM4" localSheetId="19" hidden="1">#REF!</definedName>
    <definedName name="__123Graph_XDIAGRAM4" localSheetId="21" hidden="1">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6" hidden="1">U!#REF!</definedName>
    <definedName name="__123Graph_XDIAGRAM4" localSheetId="31" hidden="1">Uke!#REF!</definedName>
    <definedName name="__123Graph_XDIAGRAM4" localSheetId="29" hidden="1">Uke!#REF!</definedName>
    <definedName name="__123Graph_XDIAGRAM4" localSheetId="2" hidden="1">Uke!#REF!</definedName>
    <definedName name="__123Graph_XDIAGRAM4" hidden="1">Uke!#REF!</definedName>
    <definedName name="__123Graph_XDIAGRAM5" localSheetId="14" hidden="1">Uke!#REF!</definedName>
    <definedName name="__123Graph_XDIAGRAM5" localSheetId="34" hidden="1">Uke!#REF!</definedName>
    <definedName name="__123Graph_XDIAGRAM5" localSheetId="25" hidden="1">Uke!#REF!</definedName>
    <definedName name="__123Graph_XDIAGRAM5" localSheetId="26" hidden="1">#REF!</definedName>
    <definedName name="__123Graph_XDIAGRAM5" localSheetId="18" hidden="1">Uke!#REF!</definedName>
    <definedName name="__123Graph_XDIAGRAM5" localSheetId="19" hidden="1">#REF!</definedName>
    <definedName name="__123Graph_XDIAGRAM5" localSheetId="21" hidden="1">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6" hidden="1">U!#REF!</definedName>
    <definedName name="__123Graph_XDIAGRAM5" localSheetId="31" hidden="1">Uke!#REF!</definedName>
    <definedName name="__123Graph_XDIAGRAM5" localSheetId="29" hidden="1">Uke!#REF!</definedName>
    <definedName name="__123Graph_XDIAGRAM5" localSheetId="2" hidden="1">Uke!#REF!</definedName>
    <definedName name="__123Graph_XDIAGRAM5" hidden="1">Uke!#REF!</definedName>
    <definedName name="a" localSheetId="14" hidden="1">Uke!#REF!</definedName>
    <definedName name="a" localSheetId="34" hidden="1">Uke!#REF!</definedName>
    <definedName name="a" localSheetId="25" hidden="1">Uke!#REF!</definedName>
    <definedName name="a" localSheetId="26" hidden="1">#REF!</definedName>
    <definedName name="a" localSheetId="18" hidden="1">Uke!#REF!</definedName>
    <definedName name="a" localSheetId="19" hidden="1">#REF!</definedName>
    <definedName name="a" localSheetId="21" hidden="1">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6" hidden="1">U!#REF!</definedName>
    <definedName name="a" localSheetId="31" hidden="1">Uke!#REF!</definedName>
    <definedName name="a" localSheetId="29" hidden="1">Uke!#REF!</definedName>
    <definedName name="a" localSheetId="2" hidden="1">Uke!#REF!</definedName>
    <definedName name="a" hidden="1">Uke!#REF!</definedName>
    <definedName name="Ark1">'Ark1'!$A$1:$AH$2101</definedName>
    <definedName name="Ark2" localSheetId="26">#REF!</definedName>
    <definedName name="Ark2" localSheetId="19">#REF!</definedName>
    <definedName name="Ark2" localSheetId="21">#REF!</definedName>
    <definedName name="Ark2">'Ark2'!$A$1:$P$22</definedName>
    <definedName name="asdadsa" localSheetId="14" hidden="1">#REF!</definedName>
    <definedName name="asdadsa" localSheetId="34" hidden="1">#REF!</definedName>
    <definedName name="asdadsa" localSheetId="25" hidden="1">#REF!</definedName>
    <definedName name="asdadsa" localSheetId="26" hidden="1">#REF!</definedName>
    <definedName name="asdadsa" localSheetId="18" hidden="1">#REF!</definedName>
    <definedName name="asdadsa" localSheetId="19" hidden="1">#REF!</definedName>
    <definedName name="asdadsa" localSheetId="21" hidden="1">#REF!</definedName>
    <definedName name="asdadsa" localSheetId="4" hidden="1">#REF!</definedName>
    <definedName name="asdadsa" localSheetId="10" hidden="1">#REF!</definedName>
    <definedName name="asdadsa" localSheetId="8" hidden="1">#REF!</definedName>
    <definedName name="asdadsa" localSheetId="12" hidden="1">#REF!</definedName>
    <definedName name="asdadsa" localSheetId="16" hidden="1">#REF!</definedName>
    <definedName name="asdadsa" localSheetId="6" hidden="1">#REF!</definedName>
    <definedName name="asdadsa" localSheetId="31" hidden="1">#REF!</definedName>
    <definedName name="asdadsa" localSheetId="29" hidden="1">#REF!</definedName>
    <definedName name="asdadsa" localSheetId="2" hidden="1">#REF!</definedName>
    <definedName name="asdadsa" hidden="1">#REF!</definedName>
    <definedName name="BBB" localSheetId="14" hidden="1">Uke!#REF!</definedName>
    <definedName name="BBB" localSheetId="34" hidden="1">Uke!#REF!</definedName>
    <definedName name="BBB" localSheetId="25" hidden="1">Uke!#REF!</definedName>
    <definedName name="BBB" localSheetId="26" hidden="1">#REF!</definedName>
    <definedName name="BBB" localSheetId="24" hidden="1">Uke!#REF!</definedName>
    <definedName name="BBB" localSheetId="32" hidden="1">Uke!#REF!</definedName>
    <definedName name="BBB" localSheetId="18" hidden="1">Uke!#REF!</definedName>
    <definedName name="BBB" localSheetId="19" hidden="1">#REF!</definedName>
    <definedName name="BBB" localSheetId="21" hidden="1">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6" hidden="1">U!#REF!</definedName>
    <definedName name="BBB" localSheetId="31" hidden="1">Uke!#REF!</definedName>
    <definedName name="BBB" localSheetId="28" hidden="1">Uke!#REF!</definedName>
    <definedName name="BBB" localSheetId="29" hidden="1">Uke!#REF!</definedName>
    <definedName name="BBB" localSheetId="2" hidden="1">Uke!#REF!</definedName>
    <definedName name="BBB" hidden="1">Uke!#REF!</definedName>
    <definedName name="BNM" localSheetId="14" hidden="1">Uke!#REF!</definedName>
    <definedName name="BNM" localSheetId="34" hidden="1">Uke!#REF!</definedName>
    <definedName name="BNM" localSheetId="25" hidden="1">Uke!#REF!</definedName>
    <definedName name="BNM" localSheetId="26" hidden="1">#REF!</definedName>
    <definedName name="BNM" localSheetId="18" hidden="1">Uke!#REF!</definedName>
    <definedName name="BNM" localSheetId="19" hidden="1">#REF!</definedName>
    <definedName name="BNM" localSheetId="21" hidden="1">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6" hidden="1">U!#REF!</definedName>
    <definedName name="BNM" localSheetId="31" hidden="1">Uke!#REF!</definedName>
    <definedName name="BNM" localSheetId="29" hidden="1">Uke!#REF!</definedName>
    <definedName name="BNM" localSheetId="2" hidden="1">Uke!#REF!</definedName>
    <definedName name="BNM" hidden="1">Uke!#REF!</definedName>
    <definedName name="bvnbvnbvn" localSheetId="14" hidden="1">#REF!</definedName>
    <definedName name="bvnbvnbvn" localSheetId="34" hidden="1">#REF!</definedName>
    <definedName name="bvnbvnbvn" localSheetId="25" hidden="1">#REF!</definedName>
    <definedName name="bvnbvnbvn" localSheetId="26" hidden="1">#REF!</definedName>
    <definedName name="bvnbvnbvn" localSheetId="18" hidden="1">#REF!</definedName>
    <definedName name="bvnbvnbvn" localSheetId="19" hidden="1">#REF!</definedName>
    <definedName name="bvnbvnbvn" localSheetId="21" hidden="1">#REF!</definedName>
    <definedName name="bvnbvnbvn" localSheetId="4" hidden="1">#REF!</definedName>
    <definedName name="bvnbvnbvn" localSheetId="10" hidden="1">#REF!</definedName>
    <definedName name="bvnbvnbvn" localSheetId="8" hidden="1">#REF!</definedName>
    <definedName name="bvnbvnbvn" localSheetId="12" hidden="1">#REF!</definedName>
    <definedName name="bvnbvnbvn" localSheetId="16" hidden="1">#REF!</definedName>
    <definedName name="bvnbvnbvn" localSheetId="6" hidden="1">#REF!</definedName>
    <definedName name="bvnbvnbvn" localSheetId="31" hidden="1">#REF!</definedName>
    <definedName name="bvnbvnbvn" localSheetId="29" hidden="1">#REF!</definedName>
    <definedName name="bvnbvnbvn" localSheetId="2" hidden="1">#REF!</definedName>
    <definedName name="bvnbvnbvn" hidden="1">#REF!</definedName>
    <definedName name="cc" localSheetId="14" hidden="1">Uke!#REF!</definedName>
    <definedName name="cc" localSheetId="34" hidden="1">Uke!#REF!</definedName>
    <definedName name="cc" localSheetId="25" hidden="1">Uke!#REF!</definedName>
    <definedName name="cc" localSheetId="26" hidden="1">#REF!</definedName>
    <definedName name="cc" localSheetId="18" hidden="1">Uke!#REF!</definedName>
    <definedName name="cc" localSheetId="19" hidden="1">#REF!</definedName>
    <definedName name="cc" localSheetId="21" hidden="1">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6" hidden="1">U!#REF!</definedName>
    <definedName name="cc" localSheetId="31" hidden="1">Uke!#REF!</definedName>
    <definedName name="cc" localSheetId="29" hidden="1">Uke!#REF!</definedName>
    <definedName name="cc" localSheetId="2" hidden="1">Uke!#REF!</definedName>
    <definedName name="cc" hidden="1">Uke!#REF!</definedName>
    <definedName name="CFE" localSheetId="14" hidden="1">Uke!#REF!</definedName>
    <definedName name="CFE" localSheetId="34" hidden="1">Uke!#REF!</definedName>
    <definedName name="CFE" localSheetId="25" hidden="1">Uke!#REF!</definedName>
    <definedName name="CFE" localSheetId="26" hidden="1">#REF!</definedName>
    <definedName name="CFE" localSheetId="32" hidden="1">Uke!#REF!</definedName>
    <definedName name="CFE" localSheetId="18" hidden="1">Uke!#REF!</definedName>
    <definedName name="CFE" localSheetId="19" hidden="1">#REF!</definedName>
    <definedName name="CFE" localSheetId="21" hidden="1">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6" hidden="1">U!#REF!</definedName>
    <definedName name="CFE" localSheetId="31" hidden="1">Uke!#REF!</definedName>
    <definedName name="CFE" localSheetId="28" hidden="1">Uke!#REF!</definedName>
    <definedName name="CFE" localSheetId="29" hidden="1">Uke!#REF!</definedName>
    <definedName name="CFE" localSheetId="2" hidden="1">Uke!#REF!</definedName>
    <definedName name="CFE" hidden="1">Uke!#REF!</definedName>
    <definedName name="cvxvcxvc" localSheetId="14" hidden="1">#REF!</definedName>
    <definedName name="cvxvcxvc" localSheetId="34" hidden="1">#REF!</definedName>
    <definedName name="cvxvcxvc" localSheetId="25" hidden="1">#REF!</definedName>
    <definedName name="cvxvcxvc" localSheetId="26" hidden="1">#REF!</definedName>
    <definedName name="cvxvcxvc" localSheetId="18" hidden="1">#REF!</definedName>
    <definedName name="cvxvcxvc" localSheetId="19" hidden="1">#REF!</definedName>
    <definedName name="cvxvcxvc" localSheetId="21" hidden="1">#REF!</definedName>
    <definedName name="cvxvcxvc" localSheetId="4" hidden="1">#REF!</definedName>
    <definedName name="cvxvcxvc" localSheetId="10" hidden="1">#REF!</definedName>
    <definedName name="cvxvcxvc" localSheetId="8" hidden="1">#REF!</definedName>
    <definedName name="cvxvcxvc" localSheetId="12" hidden="1">#REF!</definedName>
    <definedName name="cvxvcxvc" localSheetId="16" hidden="1">#REF!</definedName>
    <definedName name="cvxvcxvc" localSheetId="6" hidden="1">#REF!</definedName>
    <definedName name="cvxvcxvc" localSheetId="31" hidden="1">#REF!</definedName>
    <definedName name="cvxvcxvc" localSheetId="29" hidden="1">#REF!</definedName>
    <definedName name="cvxvcxvc" localSheetId="2" hidden="1">#REF!</definedName>
    <definedName name="cvxvcxvc" hidden="1">#REF!</definedName>
    <definedName name="d" localSheetId="14" hidden="1">Uke!#REF!</definedName>
    <definedName name="d" localSheetId="34" hidden="1">Uke!#REF!</definedName>
    <definedName name="d" localSheetId="25" hidden="1">Uke!#REF!</definedName>
    <definedName name="d" localSheetId="26" hidden="1">#REF!</definedName>
    <definedName name="d" localSheetId="18" hidden="1">Uke!#REF!</definedName>
    <definedName name="d" localSheetId="19" hidden="1">#REF!</definedName>
    <definedName name="d" localSheetId="21" hidden="1">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6" hidden="1">U!#REF!</definedName>
    <definedName name="d" localSheetId="31" hidden="1">Uke!#REF!</definedName>
    <definedName name="d" localSheetId="29" hidden="1">Uke!#REF!</definedName>
    <definedName name="d" localSheetId="2" hidden="1">Uke!#REF!</definedName>
    <definedName name="d" hidden="1">Uke!#REF!</definedName>
    <definedName name="DDD" localSheetId="14" hidden="1">Uke!#REF!</definedName>
    <definedName name="DDD" localSheetId="34" hidden="1">Uke!#REF!</definedName>
    <definedName name="DDD" localSheetId="25" hidden="1">Uke!#REF!</definedName>
    <definedName name="DDD" localSheetId="26" hidden="1">#REF!</definedName>
    <definedName name="DDD" localSheetId="24" hidden="1">Uke!#REF!</definedName>
    <definedName name="DDD" localSheetId="32" hidden="1">Uke!#REF!</definedName>
    <definedName name="DDD" localSheetId="18" hidden="1">Uke!#REF!</definedName>
    <definedName name="DDD" localSheetId="17" hidden="1">Uke!#REF!</definedName>
    <definedName name="DDD" localSheetId="19" hidden="1">#REF!</definedName>
    <definedName name="DDD" localSheetId="21" hidden="1">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6" hidden="1">U!#REF!</definedName>
    <definedName name="DDD" localSheetId="31" hidden="1">Uke!#REF!</definedName>
    <definedName name="DDD" localSheetId="30" hidden="1">Uke!#REF!</definedName>
    <definedName name="DDD" localSheetId="28" hidden="1">Uke!#REF!</definedName>
    <definedName name="DDD" localSheetId="29" hidden="1">Uke!#REF!</definedName>
    <definedName name="DDD" localSheetId="2" hidden="1">Uke!#REF!</definedName>
    <definedName name="DDD" hidden="1">Uke!#REF!</definedName>
    <definedName name="dfd" localSheetId="14" hidden="1">#REF!</definedName>
    <definedName name="dfd" localSheetId="34" hidden="1">#REF!</definedName>
    <definedName name="dfd" localSheetId="25" hidden="1">#REF!</definedName>
    <definedName name="dfd" localSheetId="26" hidden="1">#REF!</definedName>
    <definedName name="dfd" localSheetId="18" hidden="1">#REF!</definedName>
    <definedName name="dfd" localSheetId="19" hidden="1">#REF!</definedName>
    <definedName name="dfd" localSheetId="21" hidden="1">#REF!</definedName>
    <definedName name="dfd" localSheetId="4" hidden="1">#REF!</definedName>
    <definedName name="dfd" localSheetId="10" hidden="1">#REF!</definedName>
    <definedName name="dfd" localSheetId="8" hidden="1">#REF!</definedName>
    <definedName name="dfd" localSheetId="12" hidden="1">#REF!</definedName>
    <definedName name="dfd" localSheetId="16" hidden="1">#REF!</definedName>
    <definedName name="dfd" localSheetId="6" hidden="1">#REF!</definedName>
    <definedName name="dfd" localSheetId="31" hidden="1">#REF!</definedName>
    <definedName name="dfd" localSheetId="29" hidden="1">#REF!</definedName>
    <definedName name="dfd" localSheetId="2" hidden="1">#REF!</definedName>
    <definedName name="dfd" hidden="1">#REF!</definedName>
    <definedName name="EEE" localSheetId="14" hidden="1">Uke!#REF!</definedName>
    <definedName name="EEE" localSheetId="34" hidden="1">Uke!#REF!</definedName>
    <definedName name="EEE" localSheetId="25" hidden="1">Uke!#REF!</definedName>
    <definedName name="EEE" localSheetId="26" hidden="1">#REF!</definedName>
    <definedName name="EEE" localSheetId="24" hidden="1">Uke!#REF!</definedName>
    <definedName name="EEE" localSheetId="32" hidden="1">Uke!#REF!</definedName>
    <definedName name="EEE" localSheetId="18" hidden="1">Uke!#REF!</definedName>
    <definedName name="EEE" localSheetId="19" hidden="1">#REF!</definedName>
    <definedName name="EEE" localSheetId="21" hidden="1">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6" hidden="1">U!#REF!</definedName>
    <definedName name="EEE" localSheetId="31" hidden="1">Uke!#REF!</definedName>
    <definedName name="EEE" localSheetId="28" hidden="1">Uke!#REF!</definedName>
    <definedName name="EEE" localSheetId="29" hidden="1">Uke!#REF!</definedName>
    <definedName name="EEE" localSheetId="2" hidden="1">Uke!#REF!</definedName>
    <definedName name="EEE" hidden="1">Uke!#REF!</definedName>
    <definedName name="f" localSheetId="14" hidden="1">Uke!#REF!</definedName>
    <definedName name="f" localSheetId="34" hidden="1">Uke!#REF!</definedName>
    <definedName name="f" localSheetId="25" hidden="1">Uke!#REF!</definedName>
    <definedName name="f" localSheetId="26" hidden="1">#REF!</definedName>
    <definedName name="f" localSheetId="18" hidden="1">Uke!#REF!</definedName>
    <definedName name="f" localSheetId="19" hidden="1">#REF!</definedName>
    <definedName name="f" localSheetId="21" hidden="1">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6" hidden="1">U!#REF!</definedName>
    <definedName name="f" localSheetId="31" hidden="1">Uke!#REF!</definedName>
    <definedName name="f" localSheetId="29" hidden="1">Uke!#REF!</definedName>
    <definedName name="f" localSheetId="2" hidden="1">Uke!#REF!</definedName>
    <definedName name="f" hidden="1">Uke!#REF!</definedName>
    <definedName name="fdgfdg" localSheetId="14" hidden="1">#REF!</definedName>
    <definedName name="fdgfdg" localSheetId="34" hidden="1">#REF!</definedName>
    <definedName name="fdgfdg" localSheetId="25" hidden="1">#REF!</definedName>
    <definedName name="fdgfdg" localSheetId="26" hidden="1">#REF!</definedName>
    <definedName name="fdgfdg" localSheetId="18" hidden="1">#REF!</definedName>
    <definedName name="fdgfdg" localSheetId="19" hidden="1">#REF!</definedName>
    <definedName name="fdgfdg" localSheetId="21" hidden="1">#REF!</definedName>
    <definedName name="fdgfdg" localSheetId="4" hidden="1">#REF!</definedName>
    <definedName name="fdgfdg" localSheetId="10" hidden="1">#REF!</definedName>
    <definedName name="fdgfdg" localSheetId="8" hidden="1">#REF!</definedName>
    <definedName name="fdgfdg" localSheetId="12" hidden="1">#REF!</definedName>
    <definedName name="fdgfdg" localSheetId="16" hidden="1">#REF!</definedName>
    <definedName name="fdgfdg" localSheetId="6" hidden="1">#REF!</definedName>
    <definedName name="fdgfdg" localSheetId="31" hidden="1">#REF!</definedName>
    <definedName name="fdgfdg" localSheetId="29" hidden="1">#REF!</definedName>
    <definedName name="fdgfdg" localSheetId="2" hidden="1">#REF!</definedName>
    <definedName name="fdgfdg" hidden="1">#REF!</definedName>
    <definedName name="FF" localSheetId="14" hidden="1">Uke!#REF!</definedName>
    <definedName name="FF" localSheetId="34" hidden="1">Uke!#REF!</definedName>
    <definedName name="FF" localSheetId="25" hidden="1">Uke!#REF!</definedName>
    <definedName name="FF" localSheetId="26" hidden="1">#REF!</definedName>
    <definedName name="FF" localSheetId="18" hidden="1">Uke!#REF!</definedName>
    <definedName name="FF" localSheetId="19" hidden="1">#REF!</definedName>
    <definedName name="FF" localSheetId="21" hidden="1">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6" hidden="1">U!#REF!</definedName>
    <definedName name="FF" localSheetId="31" hidden="1">Uke!#REF!</definedName>
    <definedName name="FF" localSheetId="29" hidden="1">Uke!#REF!</definedName>
    <definedName name="FF" localSheetId="2" hidden="1">Uke!#REF!</definedName>
    <definedName name="FF" hidden="1">Uke!#REF!</definedName>
    <definedName name="fff" localSheetId="14" hidden="1">#REF!</definedName>
    <definedName name="fff" localSheetId="34" hidden="1">#REF!</definedName>
    <definedName name="fff" localSheetId="25" hidden="1">#REF!</definedName>
    <definedName name="fff" localSheetId="26" hidden="1">#REF!</definedName>
    <definedName name="fff" localSheetId="18" hidden="1">#REF!</definedName>
    <definedName name="fff" localSheetId="19" hidden="1">#REF!</definedName>
    <definedName name="fff" localSheetId="21" hidden="1">#REF!</definedName>
    <definedName name="fff" localSheetId="4" hidden="1">#REF!</definedName>
    <definedName name="fff" localSheetId="10" hidden="1">#REF!</definedName>
    <definedName name="fff" localSheetId="8" hidden="1">#REF!</definedName>
    <definedName name="fff" localSheetId="12" hidden="1">#REF!</definedName>
    <definedName name="fff" localSheetId="16" hidden="1">#REF!</definedName>
    <definedName name="fff" localSheetId="6" hidden="1">#REF!</definedName>
    <definedName name="fff" localSheetId="31" hidden="1">#REF!</definedName>
    <definedName name="fff" localSheetId="29" hidden="1">#REF!</definedName>
    <definedName name="fff" localSheetId="2" hidden="1">#REF!</definedName>
    <definedName name="fff" hidden="1">#REF!</definedName>
    <definedName name="fgfhg" localSheetId="14" hidden="1">#REF!</definedName>
    <definedName name="fgfhg" localSheetId="34" hidden="1">#REF!</definedName>
    <definedName name="fgfhg" localSheetId="25" hidden="1">#REF!</definedName>
    <definedName name="fgfhg" localSheetId="26" hidden="1">#REF!</definedName>
    <definedName name="fgfhg" localSheetId="18" hidden="1">#REF!</definedName>
    <definedName name="fgfhg" localSheetId="19" hidden="1">#REF!</definedName>
    <definedName name="fgfhg" localSheetId="21" hidden="1">#REF!</definedName>
    <definedName name="fgfhg" localSheetId="4" hidden="1">#REF!</definedName>
    <definedName name="fgfhg" localSheetId="10" hidden="1">#REF!</definedName>
    <definedName name="fgfhg" localSheetId="8" hidden="1">#REF!</definedName>
    <definedName name="fgfhg" localSheetId="12" hidden="1">#REF!</definedName>
    <definedName name="fgfhg" localSheetId="16" hidden="1">#REF!</definedName>
    <definedName name="fgfhg" localSheetId="6" hidden="1">#REF!</definedName>
    <definedName name="fgfhg" localSheetId="31" hidden="1">#REF!</definedName>
    <definedName name="fgfhg" localSheetId="29" hidden="1">#REF!</definedName>
    <definedName name="fgfhg" localSheetId="2" hidden="1">#REF!</definedName>
    <definedName name="fgfhg" hidden="1">#REF!</definedName>
    <definedName name="fhgfhgfhg" localSheetId="14" hidden="1">#REF!</definedName>
    <definedName name="fhgfhgfhg" localSheetId="34" hidden="1">#REF!</definedName>
    <definedName name="fhgfhgfhg" localSheetId="25" hidden="1">#REF!</definedName>
    <definedName name="fhgfhgfhg" localSheetId="26" hidden="1">#REF!</definedName>
    <definedName name="fhgfhgfhg" localSheetId="18" hidden="1">#REF!</definedName>
    <definedName name="fhgfhgfhg" localSheetId="19" hidden="1">#REF!</definedName>
    <definedName name="fhgfhgfhg" localSheetId="21" hidden="1">#REF!</definedName>
    <definedName name="fhgfhgfhg" localSheetId="4" hidden="1">#REF!</definedName>
    <definedName name="fhgfhgfhg" localSheetId="10" hidden="1">#REF!</definedName>
    <definedName name="fhgfhgfhg" localSheetId="8" hidden="1">#REF!</definedName>
    <definedName name="fhgfhgfhg" localSheetId="12" hidden="1">#REF!</definedName>
    <definedName name="fhgfhgfhg" localSheetId="16" hidden="1">#REF!</definedName>
    <definedName name="fhgfhgfhg" localSheetId="6" hidden="1">#REF!</definedName>
    <definedName name="fhgfhgfhg" localSheetId="31" hidden="1">#REF!</definedName>
    <definedName name="fhgfhgfhg" localSheetId="29" hidden="1">#REF!</definedName>
    <definedName name="fhgfhgfhg" localSheetId="2" hidden="1">#REF!</definedName>
    <definedName name="fhgfhgfhg" hidden="1">#REF!</definedName>
    <definedName name="GGG" localSheetId="14" hidden="1">Uke!#REF!</definedName>
    <definedName name="GGG" localSheetId="34" hidden="1">Uke!#REF!</definedName>
    <definedName name="GGG" localSheetId="25" hidden="1">Uke!#REF!</definedName>
    <definedName name="GGG" localSheetId="26" hidden="1">#REF!</definedName>
    <definedName name="GGG" localSheetId="24" hidden="1">Uke!#REF!</definedName>
    <definedName name="GGG" localSheetId="32" hidden="1">Uke!#REF!</definedName>
    <definedName name="GGG" localSheetId="18" hidden="1">Uke!#REF!</definedName>
    <definedName name="GGG" localSheetId="19" hidden="1">#REF!</definedName>
    <definedName name="GGG" localSheetId="21" hidden="1">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6" hidden="1">U!#REF!</definedName>
    <definedName name="GGG" localSheetId="31" hidden="1">Uke!#REF!</definedName>
    <definedName name="GGG" localSheetId="28" hidden="1">Uke!#REF!</definedName>
    <definedName name="GGG" localSheetId="29" hidden="1">Uke!#REF!</definedName>
    <definedName name="GGG" localSheetId="2" hidden="1">Uke!#REF!</definedName>
    <definedName name="GGG" hidden="1">Uke!#REF!</definedName>
    <definedName name="GH" localSheetId="14" hidden="1">Uke!#REF!</definedName>
    <definedName name="GH" localSheetId="34" hidden="1">Uke!#REF!</definedName>
    <definedName name="GH" localSheetId="25" hidden="1">Uke!#REF!</definedName>
    <definedName name="GH" localSheetId="26" hidden="1">#REF!</definedName>
    <definedName name="GH" localSheetId="18" hidden="1">Uke!#REF!</definedName>
    <definedName name="GH" localSheetId="19" hidden="1">#REF!</definedName>
    <definedName name="GH" localSheetId="21" hidden="1">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6" hidden="1">U!#REF!</definedName>
    <definedName name="GH" localSheetId="31" hidden="1">Uke!#REF!</definedName>
    <definedName name="GH" localSheetId="29" hidden="1">Uke!#REF!</definedName>
    <definedName name="GH" localSheetId="2" hidden="1">Uke!#REF!</definedName>
    <definedName name="GH" hidden="1">Uke!#REF!</definedName>
    <definedName name="ghj" localSheetId="14" hidden="1">#REF!</definedName>
    <definedName name="ghj" localSheetId="34" hidden="1">#REF!</definedName>
    <definedName name="ghj" localSheetId="25" hidden="1">#REF!</definedName>
    <definedName name="ghj" localSheetId="26" hidden="1">#REF!</definedName>
    <definedName name="ghj" localSheetId="18" hidden="1">#REF!</definedName>
    <definedName name="ghj" localSheetId="19" hidden="1">#REF!</definedName>
    <definedName name="ghj" localSheetId="21" hidden="1">#REF!</definedName>
    <definedName name="ghj" localSheetId="4" hidden="1">#REF!</definedName>
    <definedName name="ghj" localSheetId="10" hidden="1">#REF!</definedName>
    <definedName name="ghj" localSheetId="8" hidden="1">#REF!</definedName>
    <definedName name="ghj" localSheetId="12" hidden="1">#REF!</definedName>
    <definedName name="ghj" localSheetId="16" hidden="1">#REF!</definedName>
    <definedName name="ghj" localSheetId="6" hidden="1">#REF!</definedName>
    <definedName name="ghj" localSheetId="31" hidden="1">#REF!</definedName>
    <definedName name="ghj" localSheetId="29" hidden="1">#REF!</definedName>
    <definedName name="ghj" localSheetId="2" hidden="1">#REF!</definedName>
    <definedName name="ghj" hidden="1">#REF!</definedName>
    <definedName name="ghjghj" localSheetId="14" hidden="1">#REF!</definedName>
    <definedName name="ghjghj" localSheetId="34" hidden="1">#REF!</definedName>
    <definedName name="ghjghj" localSheetId="25" hidden="1">#REF!</definedName>
    <definedName name="ghjghj" localSheetId="26" hidden="1">#REF!</definedName>
    <definedName name="ghjghj" localSheetId="18" hidden="1">#REF!</definedName>
    <definedName name="ghjghj" localSheetId="19" hidden="1">#REF!</definedName>
    <definedName name="ghjghj" localSheetId="21" hidden="1">#REF!</definedName>
    <definedName name="ghjghj" localSheetId="4" hidden="1">#REF!</definedName>
    <definedName name="ghjghj" localSheetId="10" hidden="1">#REF!</definedName>
    <definedName name="ghjghj" localSheetId="8" hidden="1">#REF!</definedName>
    <definedName name="ghjghj" localSheetId="12" hidden="1">#REF!</definedName>
    <definedName name="ghjghj" localSheetId="16" hidden="1">#REF!</definedName>
    <definedName name="ghjghj" localSheetId="6" hidden="1">#REF!</definedName>
    <definedName name="ghjghj" localSheetId="31" hidden="1">#REF!</definedName>
    <definedName name="ghjghj" localSheetId="29" hidden="1">#REF!</definedName>
    <definedName name="ghjghj" localSheetId="2" hidden="1">#REF!</definedName>
    <definedName name="ghjghj" hidden="1">#REF!</definedName>
    <definedName name="GI" localSheetId="14" hidden="1">Uke!#REF!</definedName>
    <definedName name="GI" localSheetId="34" hidden="1">Uke!#REF!</definedName>
    <definedName name="GI" localSheetId="25" hidden="1">Uke!#REF!</definedName>
    <definedName name="GI" localSheetId="26" hidden="1">#REF!</definedName>
    <definedName name="GI" localSheetId="18" hidden="1">Uke!#REF!</definedName>
    <definedName name="GI" localSheetId="19" hidden="1">#REF!</definedName>
    <definedName name="GI" localSheetId="21" hidden="1">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6" hidden="1">U!#REF!</definedName>
    <definedName name="GI" localSheetId="31" hidden="1">Uke!#REF!</definedName>
    <definedName name="GI" localSheetId="29" hidden="1">Uke!#REF!</definedName>
    <definedName name="GI" localSheetId="2" hidden="1">Uke!#REF!</definedName>
    <definedName name="GI" hidden="1">Uke!#REF!</definedName>
    <definedName name="gjhghj" localSheetId="14" hidden="1">#REF!</definedName>
    <definedName name="gjhghj" localSheetId="34" hidden="1">#REF!</definedName>
    <definedName name="gjhghj" localSheetId="25" hidden="1">#REF!</definedName>
    <definedName name="gjhghj" localSheetId="26" hidden="1">#REF!</definedName>
    <definedName name="gjhghj" localSheetId="18" hidden="1">#REF!</definedName>
    <definedName name="gjhghj" localSheetId="19" hidden="1">#REF!</definedName>
    <definedName name="gjhghj" localSheetId="21" hidden="1">#REF!</definedName>
    <definedName name="gjhghj" localSheetId="4" hidden="1">#REF!</definedName>
    <definedName name="gjhghj" localSheetId="10" hidden="1">#REF!</definedName>
    <definedName name="gjhghj" localSheetId="8" hidden="1">#REF!</definedName>
    <definedName name="gjhghj" localSheetId="12" hidden="1">#REF!</definedName>
    <definedName name="gjhghj" localSheetId="16" hidden="1">#REF!</definedName>
    <definedName name="gjhghj" localSheetId="6" hidden="1">#REF!</definedName>
    <definedName name="gjhghj" localSheetId="31" hidden="1">#REF!</definedName>
    <definedName name="gjhghj" localSheetId="29" hidden="1">#REF!</definedName>
    <definedName name="gjhghj" localSheetId="2" hidden="1">#REF!</definedName>
    <definedName name="gjhghj" hidden="1">#REF!</definedName>
    <definedName name="HG" localSheetId="14" hidden="1">Uke!#REF!</definedName>
    <definedName name="HG" localSheetId="34" hidden="1">Uke!#REF!</definedName>
    <definedName name="HG" localSheetId="25" hidden="1">Uke!#REF!</definedName>
    <definedName name="HG" localSheetId="26" hidden="1">#REF!</definedName>
    <definedName name="HG" localSheetId="18" hidden="1">Uke!#REF!</definedName>
    <definedName name="HG" localSheetId="19" hidden="1">#REF!</definedName>
    <definedName name="HG" localSheetId="21" hidden="1">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6" hidden="1">U!#REF!</definedName>
    <definedName name="HG" localSheetId="31" hidden="1">Uke!#REF!</definedName>
    <definedName name="HG" localSheetId="29" hidden="1">Uke!#REF!</definedName>
    <definedName name="HG" localSheetId="2" hidden="1">Uke!#REF!</definedName>
    <definedName name="HG" hidden="1">Uke!#REF!</definedName>
    <definedName name="hghjg" localSheetId="14" hidden="1">#REF!</definedName>
    <definedName name="hghjg" localSheetId="34" hidden="1">#REF!</definedName>
    <definedName name="hghjg" localSheetId="25" hidden="1">#REF!</definedName>
    <definedName name="hghjg" localSheetId="26" hidden="1">#REF!</definedName>
    <definedName name="hghjg" localSheetId="18" hidden="1">#REF!</definedName>
    <definedName name="hghjg" localSheetId="19" hidden="1">#REF!</definedName>
    <definedName name="hghjg" localSheetId="21" hidden="1">#REF!</definedName>
    <definedName name="hghjg" localSheetId="4" hidden="1">#REF!</definedName>
    <definedName name="hghjg" localSheetId="10" hidden="1">#REF!</definedName>
    <definedName name="hghjg" localSheetId="8" hidden="1">#REF!</definedName>
    <definedName name="hghjg" localSheetId="12" hidden="1">#REF!</definedName>
    <definedName name="hghjg" localSheetId="16" hidden="1">#REF!</definedName>
    <definedName name="hghjg" localSheetId="6" hidden="1">#REF!</definedName>
    <definedName name="hghjg" localSheetId="31" hidden="1">#REF!</definedName>
    <definedName name="hghjg" localSheetId="29" hidden="1">#REF!</definedName>
    <definedName name="hghjg" localSheetId="2" hidden="1">#REF!</definedName>
    <definedName name="hghjg" hidden="1">#REF!</definedName>
    <definedName name="hjgjhgjh" localSheetId="14" hidden="1">#REF!</definedName>
    <definedName name="hjgjhgjh" localSheetId="34" hidden="1">#REF!</definedName>
    <definedName name="hjgjhgjh" localSheetId="25" hidden="1">#REF!</definedName>
    <definedName name="hjgjhgjh" localSheetId="26" hidden="1">#REF!</definedName>
    <definedName name="hjgjhgjh" localSheetId="18" hidden="1">#REF!</definedName>
    <definedName name="hjgjhgjh" localSheetId="19" hidden="1">#REF!</definedName>
    <definedName name="hjgjhgjh" localSheetId="21" hidden="1">#REF!</definedName>
    <definedName name="hjgjhgjh" localSheetId="4" hidden="1">#REF!</definedName>
    <definedName name="hjgjhgjh" localSheetId="10" hidden="1">#REF!</definedName>
    <definedName name="hjgjhgjh" localSheetId="8" hidden="1">#REF!</definedName>
    <definedName name="hjgjhgjh" localSheetId="12" hidden="1">#REF!</definedName>
    <definedName name="hjgjhgjh" localSheetId="16" hidden="1">#REF!</definedName>
    <definedName name="hjgjhgjh" localSheetId="6" hidden="1">#REF!</definedName>
    <definedName name="hjgjhgjh" localSheetId="31" hidden="1">#REF!</definedName>
    <definedName name="hjgjhgjh" localSheetId="29" hidden="1">#REF!</definedName>
    <definedName name="hjgjhgjh" localSheetId="2" hidden="1">#REF!</definedName>
    <definedName name="hjgjhgjh" hidden="1">#REF!</definedName>
    <definedName name="hkjhkj" localSheetId="14" hidden="1">#REF!</definedName>
    <definedName name="hkjhkj" localSheetId="34" hidden="1">#REF!</definedName>
    <definedName name="hkjhkj" localSheetId="25" hidden="1">#REF!</definedName>
    <definedName name="hkjhkj" localSheetId="26" hidden="1">#REF!</definedName>
    <definedName name="hkjhkj" localSheetId="18" hidden="1">#REF!</definedName>
    <definedName name="hkjhkj" localSheetId="19" hidden="1">#REF!</definedName>
    <definedName name="hkjhkj" localSheetId="21" hidden="1">#REF!</definedName>
    <definedName name="hkjhkj" localSheetId="4" hidden="1">#REF!</definedName>
    <definedName name="hkjhkj" localSheetId="10" hidden="1">#REF!</definedName>
    <definedName name="hkjhkj" localSheetId="8" hidden="1">#REF!</definedName>
    <definedName name="hkjhkj" localSheetId="12" hidden="1">#REF!</definedName>
    <definedName name="hkjhkj" localSheetId="16" hidden="1">#REF!</definedName>
    <definedName name="hkjhkj" localSheetId="6" hidden="1">#REF!</definedName>
    <definedName name="hkjhkj" localSheetId="31" hidden="1">#REF!</definedName>
    <definedName name="hkjhkj" localSheetId="29" hidden="1">#REF!</definedName>
    <definedName name="hkjhkj" localSheetId="2" hidden="1">#REF!</definedName>
    <definedName name="hkjhkj" hidden="1">#REF!</definedName>
    <definedName name="hkjhkjh" localSheetId="14" hidden="1">#REF!</definedName>
    <definedName name="hkjhkjh" localSheetId="34" hidden="1">#REF!</definedName>
    <definedName name="hkjhkjh" localSheetId="25" hidden="1">#REF!</definedName>
    <definedName name="HKJHKJH" localSheetId="26" hidden="1">#REF!</definedName>
    <definedName name="hkjhkjh" localSheetId="18" hidden="1">#REF!</definedName>
    <definedName name="HKJHKJH" localSheetId="19" hidden="1">#REF!</definedName>
    <definedName name="HKJHKJH" localSheetId="21" hidden="1">#REF!</definedName>
    <definedName name="hkjhkjh" localSheetId="4" hidden="1">#REF!</definedName>
    <definedName name="hkjhkjh" localSheetId="10" hidden="1">#REF!</definedName>
    <definedName name="hkjhkjh" localSheetId="8" hidden="1">#REF!</definedName>
    <definedName name="hkjhkjh" localSheetId="12" hidden="1">#REF!</definedName>
    <definedName name="hkjhkjh" localSheetId="16" hidden="1">#REF!</definedName>
    <definedName name="hkjhkjh" localSheetId="6" hidden="1">#REF!</definedName>
    <definedName name="hkjhkjh" localSheetId="31" hidden="1">#REF!</definedName>
    <definedName name="hkjhkjh" localSheetId="29" hidden="1">#REF!</definedName>
    <definedName name="hkjhkjh" localSheetId="2" hidden="1">#REF!</definedName>
    <definedName name="hkjhkjh" hidden="1">#REF!</definedName>
    <definedName name="HT" localSheetId="14" hidden="1">Uke!#REF!</definedName>
    <definedName name="HT" localSheetId="34" hidden="1">Uke!#REF!</definedName>
    <definedName name="HT" localSheetId="25" hidden="1">Uke!#REF!</definedName>
    <definedName name="HT" localSheetId="26" hidden="1">#REF!</definedName>
    <definedName name="HT" localSheetId="18" hidden="1">Uke!#REF!</definedName>
    <definedName name="HT" localSheetId="19" hidden="1">#REF!</definedName>
    <definedName name="HT" localSheetId="21" hidden="1">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6" hidden="1">U!#REF!</definedName>
    <definedName name="HT" localSheetId="31" hidden="1">Uke!#REF!</definedName>
    <definedName name="HT" localSheetId="29" hidden="1">Uke!#REF!</definedName>
    <definedName name="HT" localSheetId="2" hidden="1">Uke!#REF!</definedName>
    <definedName name="HT" hidden="1">Uke!#REF!</definedName>
    <definedName name="htt" localSheetId="14" hidden="1">#REF!</definedName>
    <definedName name="htt" localSheetId="34" hidden="1">#REF!</definedName>
    <definedName name="htt" localSheetId="25" hidden="1">#REF!</definedName>
    <definedName name="htt" localSheetId="26" hidden="1">#REF!</definedName>
    <definedName name="htt" localSheetId="18" hidden="1">#REF!</definedName>
    <definedName name="htt" localSheetId="19" hidden="1">#REF!</definedName>
    <definedName name="htt" localSheetId="21" hidden="1">#REF!</definedName>
    <definedName name="htt" localSheetId="4" hidden="1">#REF!</definedName>
    <definedName name="htt" localSheetId="10" hidden="1">#REF!</definedName>
    <definedName name="htt" localSheetId="8" hidden="1">#REF!</definedName>
    <definedName name="htt" localSheetId="12" hidden="1">#REF!</definedName>
    <definedName name="htt" localSheetId="16" hidden="1">#REF!</definedName>
    <definedName name="htt" localSheetId="6" hidden="1">#REF!</definedName>
    <definedName name="htt" localSheetId="31" hidden="1">#REF!</definedName>
    <definedName name="htt" localSheetId="29" hidden="1">#REF!</definedName>
    <definedName name="htt" localSheetId="2" hidden="1">#REF!</definedName>
    <definedName name="htt" hidden="1">#REF!</definedName>
    <definedName name="JHK" localSheetId="14" hidden="1">Uke!#REF!</definedName>
    <definedName name="JHK" localSheetId="34" hidden="1">Uke!#REF!</definedName>
    <definedName name="JHK" localSheetId="25" hidden="1">Uke!#REF!</definedName>
    <definedName name="JHK" localSheetId="26" hidden="1">#REF!</definedName>
    <definedName name="JHK" localSheetId="18" hidden="1">Uke!#REF!</definedName>
    <definedName name="JHK" localSheetId="19" hidden="1">#REF!</definedName>
    <definedName name="JHK" localSheetId="21" hidden="1">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6" hidden="1">U!#REF!</definedName>
    <definedName name="JHK" localSheetId="31" hidden="1">Uke!#REF!</definedName>
    <definedName name="JHK" localSheetId="29" hidden="1">Uke!#REF!</definedName>
    <definedName name="JHK" localSheetId="2" hidden="1">Uke!#REF!</definedName>
    <definedName name="JHK" hidden="1">Uke!#REF!</definedName>
    <definedName name="jhkjhjhjhkjhkj" localSheetId="14" hidden="1">#REF!</definedName>
    <definedName name="jhkjhjhjhkjhkj" localSheetId="34" hidden="1">#REF!</definedName>
    <definedName name="jhkjhjhjhkjhkj" localSheetId="25" hidden="1">#REF!</definedName>
    <definedName name="jhkjhjhjhkjhkj" localSheetId="26" hidden="1">#REF!</definedName>
    <definedName name="jhkjhjhjhkjhkj" localSheetId="18" hidden="1">#REF!</definedName>
    <definedName name="jhkjhjhjhkjhkj" localSheetId="19" hidden="1">#REF!</definedName>
    <definedName name="jhkjhjhjhkjhkj" localSheetId="21" hidden="1">#REF!</definedName>
    <definedName name="jhkjhjhjhkjhkj" localSheetId="4" hidden="1">#REF!</definedName>
    <definedName name="jhkjhjhjhkjhkj" localSheetId="10" hidden="1">#REF!</definedName>
    <definedName name="jhkjhjhjhkjhkj" localSheetId="8" hidden="1">#REF!</definedName>
    <definedName name="jhkjhjhjhkjhkj" localSheetId="12" hidden="1">#REF!</definedName>
    <definedName name="jhkjhjhjhkjhkj" localSheetId="16" hidden="1">#REF!</definedName>
    <definedName name="jhkjhjhjhkjhkj" localSheetId="6" hidden="1">#REF!</definedName>
    <definedName name="jhkjhjhjhkjhkj" localSheetId="31" hidden="1">#REF!</definedName>
    <definedName name="jhkjhjhjhkjhkj" localSheetId="29" hidden="1">#REF!</definedName>
    <definedName name="jhkjhjhjhkjhkj" localSheetId="2" hidden="1">#REF!</definedName>
    <definedName name="jhkjhjhjhkjhkj" hidden="1">#REF!</definedName>
    <definedName name="jhkjhkjh" localSheetId="14" hidden="1">#REF!</definedName>
    <definedName name="jhkjhkjh" localSheetId="34" hidden="1">#REF!</definedName>
    <definedName name="jhkjhkjh" localSheetId="25" hidden="1">#REF!</definedName>
    <definedName name="jhkjhkjh" localSheetId="26" hidden="1">#REF!</definedName>
    <definedName name="jhkjhkjh" localSheetId="18" hidden="1">#REF!</definedName>
    <definedName name="jhkjhkjh" localSheetId="19" hidden="1">#REF!</definedName>
    <definedName name="jhkjhkjh" localSheetId="21" hidden="1">#REF!</definedName>
    <definedName name="jhkjhkjh" localSheetId="4" hidden="1">#REF!</definedName>
    <definedName name="jhkjhkjh" localSheetId="10" hidden="1">#REF!</definedName>
    <definedName name="jhkjhkjh" localSheetId="8" hidden="1">#REF!</definedName>
    <definedName name="jhkjhkjh" localSheetId="12" hidden="1">#REF!</definedName>
    <definedName name="jhkjhkjh" localSheetId="16" hidden="1">#REF!</definedName>
    <definedName name="jhkjhkjh" localSheetId="6" hidden="1">#REF!</definedName>
    <definedName name="jhkjhkjh" localSheetId="31" hidden="1">#REF!</definedName>
    <definedName name="jhkjhkjh" localSheetId="29" hidden="1">#REF!</definedName>
    <definedName name="jhkjhkjh" localSheetId="2" hidden="1">#REF!</definedName>
    <definedName name="jhkjhkjh" hidden="1">#REF!</definedName>
    <definedName name="JK" localSheetId="14" hidden="1">#REF!</definedName>
    <definedName name="JK" localSheetId="34" hidden="1">#REF!</definedName>
    <definedName name="JK" localSheetId="25" hidden="1">#REF!</definedName>
    <definedName name="JK" localSheetId="26" hidden="1">#REF!</definedName>
    <definedName name="JK" localSheetId="18" hidden="1">#REF!</definedName>
    <definedName name="JK" localSheetId="19" hidden="1">#REF!</definedName>
    <definedName name="JK" localSheetId="21" hidden="1">#REF!</definedName>
    <definedName name="JK" localSheetId="4" hidden="1">#REF!</definedName>
    <definedName name="JK" localSheetId="10" hidden="1">#REF!</definedName>
    <definedName name="JK" localSheetId="8" hidden="1">#REF!</definedName>
    <definedName name="JK" localSheetId="12" hidden="1">#REF!</definedName>
    <definedName name="JK" localSheetId="16" hidden="1">#REF!</definedName>
    <definedName name="JK" localSheetId="6" hidden="1">#REF!</definedName>
    <definedName name="JK" localSheetId="31" hidden="1">#REF!</definedName>
    <definedName name="JK" localSheetId="29" hidden="1">#REF!</definedName>
    <definedName name="JK" localSheetId="2" hidden="1">#REF!</definedName>
    <definedName name="JK" hidden="1">#REF!</definedName>
    <definedName name="JLK" localSheetId="14" hidden="1">Uke!#REF!</definedName>
    <definedName name="JLK" localSheetId="34" hidden="1">Uke!#REF!</definedName>
    <definedName name="JLK" localSheetId="25" hidden="1">Uke!#REF!</definedName>
    <definedName name="JLK" localSheetId="26" hidden="1">#REF!</definedName>
    <definedName name="JLK" localSheetId="18" hidden="1">Uke!#REF!</definedName>
    <definedName name="JLK" localSheetId="19" hidden="1">#REF!</definedName>
    <definedName name="JLK" localSheetId="21" hidden="1">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6" hidden="1">U!#REF!</definedName>
    <definedName name="JLK" localSheetId="31" hidden="1">Uke!#REF!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14" hidden="1">Uke!#REF!</definedName>
    <definedName name="JLKJ" localSheetId="34" hidden="1">Uke!#REF!</definedName>
    <definedName name="JLKJ" localSheetId="25" hidden="1">Uke!#REF!</definedName>
    <definedName name="JLKJ" localSheetId="26" hidden="1">#REF!</definedName>
    <definedName name="JLKJ" localSheetId="18" hidden="1">Uke!#REF!</definedName>
    <definedName name="JLKJ" localSheetId="19" hidden="1">#REF!</definedName>
    <definedName name="JLKJ" localSheetId="21" hidden="1">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6" hidden="1">U!#REF!</definedName>
    <definedName name="JLKJ" localSheetId="31" hidden="1">Uke!#REF!</definedName>
    <definedName name="JLKJ" localSheetId="29" hidden="1">Uke!#REF!</definedName>
    <definedName name="JLKJ" localSheetId="2" hidden="1">Uke!#REF!</definedName>
    <definedName name="JLKJ" hidden="1">Uke!#REF!</definedName>
    <definedName name="JLKJL" localSheetId="14" hidden="1">#REF!</definedName>
    <definedName name="JLKJL" localSheetId="34" hidden="1">#REF!</definedName>
    <definedName name="JLKJL" localSheetId="25" hidden="1">#REF!</definedName>
    <definedName name="JLKJL" localSheetId="26" hidden="1">#REF!</definedName>
    <definedName name="JLKJL" localSheetId="18" hidden="1">#REF!</definedName>
    <definedName name="JLKJL" localSheetId="19" hidden="1">#REF!</definedName>
    <definedName name="JLKJL" localSheetId="21" hidden="1">#REF!</definedName>
    <definedName name="JLKJL" localSheetId="4" hidden="1">#REF!</definedName>
    <definedName name="JLKJL" localSheetId="10" hidden="1">#REF!</definedName>
    <definedName name="JLKJL" localSheetId="8" hidden="1">#REF!</definedName>
    <definedName name="JLKJL" localSheetId="12" hidden="1">#REF!</definedName>
    <definedName name="JLKJL" localSheetId="16" hidden="1">#REF!</definedName>
    <definedName name="JLKJL" localSheetId="6" hidden="1">#REF!</definedName>
    <definedName name="JLKJL" localSheetId="31" hidden="1">#REF!</definedName>
    <definedName name="JLKJL" localSheetId="29" hidden="1">#REF!</definedName>
    <definedName name="JLKJL" localSheetId="2" hidden="1">#REF!</definedName>
    <definedName name="JLKJL" hidden="1">#REF!</definedName>
    <definedName name="JLKJLK" localSheetId="14" hidden="1">Uke!#REF!</definedName>
    <definedName name="JLKJLK" localSheetId="34" hidden="1">Uke!#REF!</definedName>
    <definedName name="JLKJLK" localSheetId="25" hidden="1">Uke!#REF!</definedName>
    <definedName name="JLKJLK" localSheetId="26" hidden="1">#REF!</definedName>
    <definedName name="JLKJLK" localSheetId="18" hidden="1">Uke!#REF!</definedName>
    <definedName name="JLKJLK" localSheetId="19" hidden="1">#REF!</definedName>
    <definedName name="JLKJLK" localSheetId="21" hidden="1">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6" hidden="1">U!#REF!</definedName>
    <definedName name="JLKJLK" localSheetId="31" hidden="1">Uke!#REF!</definedName>
    <definedName name="JLKJLK" localSheetId="29" hidden="1">Uke!#REF!</definedName>
    <definedName name="JLKJLK" localSheetId="2" hidden="1">Uke!#REF!</definedName>
    <definedName name="JLKJLK" hidden="1">Uke!#REF!</definedName>
    <definedName name="KJH" localSheetId="14" hidden="1">Uke!#REF!</definedName>
    <definedName name="KJH" localSheetId="34" hidden="1">Uke!#REF!</definedName>
    <definedName name="KJH" localSheetId="25" hidden="1">Uke!#REF!</definedName>
    <definedName name="KJH" localSheetId="26" hidden="1">#REF!</definedName>
    <definedName name="KJH" localSheetId="32" hidden="1">Uke!#REF!</definedName>
    <definedName name="KJH" localSheetId="18" hidden="1">Uke!#REF!</definedName>
    <definedName name="KJH" localSheetId="19" hidden="1">#REF!</definedName>
    <definedName name="KJH" localSheetId="21" hidden="1">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6" hidden="1">U!#REF!</definedName>
    <definedName name="KJH" localSheetId="31" hidden="1">Uke!#REF!</definedName>
    <definedName name="KJH" localSheetId="28" hidden="1">Uke!#REF!</definedName>
    <definedName name="KJH" localSheetId="29" hidden="1">Uke!#REF!</definedName>
    <definedName name="KJH" localSheetId="2" hidden="1">Uke!#REF!</definedName>
    <definedName name="KJH" hidden="1">Uke!#REF!</definedName>
    <definedName name="KJHK" localSheetId="14" hidden="1">Uke!#REF!</definedName>
    <definedName name="KJHK" localSheetId="34" hidden="1">Uke!#REF!</definedName>
    <definedName name="KJHK" localSheetId="25" hidden="1">Uke!#REF!</definedName>
    <definedName name="KJHK" localSheetId="26" hidden="1">#REF!</definedName>
    <definedName name="KJHK" localSheetId="18" hidden="1">Uke!#REF!</definedName>
    <definedName name="KJHK" localSheetId="19" hidden="1">#REF!</definedName>
    <definedName name="KJHK" localSheetId="21" hidden="1">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6" hidden="1">U!#REF!</definedName>
    <definedName name="KJHK" localSheetId="31" hidden="1">Uke!#REF!</definedName>
    <definedName name="KJHK" localSheetId="29" hidden="1">Uke!#REF!</definedName>
    <definedName name="KJHK" localSheetId="2" hidden="1">Uke!#REF!</definedName>
    <definedName name="KJHK" hidden="1">Uke!#REF!</definedName>
    <definedName name="KJLKJ" localSheetId="14" hidden="1">#REF!</definedName>
    <definedName name="KJLKJ" localSheetId="34" hidden="1">#REF!</definedName>
    <definedName name="KJLKJ" localSheetId="25" hidden="1">#REF!</definedName>
    <definedName name="KJLKJ" localSheetId="26" hidden="1">#REF!</definedName>
    <definedName name="KJLKJ" localSheetId="18" hidden="1">#REF!</definedName>
    <definedName name="KJLKJ" localSheetId="19" hidden="1">#REF!</definedName>
    <definedName name="KJLKJ" localSheetId="21" hidden="1">#REF!</definedName>
    <definedName name="KJLKJ" localSheetId="4" hidden="1">#REF!</definedName>
    <definedName name="KJLKJ" localSheetId="10" hidden="1">#REF!</definedName>
    <definedName name="KJLKJ" localSheetId="8" hidden="1">#REF!</definedName>
    <definedName name="KJLKJ" localSheetId="12" hidden="1">#REF!</definedName>
    <definedName name="KJLKJ" localSheetId="16" hidden="1">#REF!</definedName>
    <definedName name="KJLKJ" localSheetId="6" hidden="1">#REF!</definedName>
    <definedName name="KJLKJ" localSheetId="31" hidden="1">#REF!</definedName>
    <definedName name="KJLKJ" localSheetId="29" hidden="1">#REF!</definedName>
    <definedName name="KJLKJ" localSheetId="2" hidden="1">#REF!</definedName>
    <definedName name="KJLKJ" hidden="1">#REF!</definedName>
    <definedName name="kkk" localSheetId="14" hidden="1">Uke!#REF!</definedName>
    <definedName name="kkk" localSheetId="34" hidden="1">Uke!#REF!</definedName>
    <definedName name="kkk" localSheetId="25" hidden="1">Uke!#REF!</definedName>
    <definedName name="kkk" localSheetId="26" hidden="1">#REF!</definedName>
    <definedName name="kkk" localSheetId="18" hidden="1">Uke!#REF!</definedName>
    <definedName name="kkk" localSheetId="19" hidden="1">#REF!</definedName>
    <definedName name="kkk" localSheetId="21" hidden="1">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6" hidden="1">U!#REF!</definedName>
    <definedName name="kkk" localSheetId="31" hidden="1">Uke!#REF!</definedName>
    <definedName name="kkk" localSheetId="29" hidden="1">Uke!#REF!</definedName>
    <definedName name="kkk" localSheetId="2" hidden="1">Uke!#REF!</definedName>
    <definedName name="kkk" hidden="1">Uke!#REF!</definedName>
    <definedName name="LKH" localSheetId="14" hidden="1">Uke!#REF!</definedName>
    <definedName name="LKH" localSheetId="34" hidden="1">Uke!#REF!</definedName>
    <definedName name="LKH" localSheetId="25" hidden="1">Uke!#REF!</definedName>
    <definedName name="LKH" localSheetId="26" hidden="1">#REF!</definedName>
    <definedName name="LKH" localSheetId="32" hidden="1">Uke!#REF!</definedName>
    <definedName name="LKH" localSheetId="18" hidden="1">Uke!#REF!</definedName>
    <definedName name="LKH" localSheetId="19" hidden="1">#REF!</definedName>
    <definedName name="LKH" localSheetId="21" hidden="1">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6" hidden="1">U!#REF!</definedName>
    <definedName name="LKH" localSheetId="31" hidden="1">Uke!#REF!</definedName>
    <definedName name="LKH" localSheetId="28" hidden="1">Uke!#REF!</definedName>
    <definedName name="LKH" localSheetId="29" hidden="1">Uke!#REF!</definedName>
    <definedName name="LKH" localSheetId="2" hidden="1">Uke!#REF!</definedName>
    <definedName name="LKH" hidden="1">Uke!#REF!</definedName>
    <definedName name="lll" localSheetId="14" hidden="1">Uke!#REF!</definedName>
    <definedName name="lll" localSheetId="34" hidden="1">Uke!#REF!</definedName>
    <definedName name="lll" localSheetId="25" hidden="1">Uke!#REF!</definedName>
    <definedName name="lll" localSheetId="26" hidden="1">#REF!</definedName>
    <definedName name="lll" localSheetId="18" hidden="1">Uke!#REF!</definedName>
    <definedName name="lll" localSheetId="19" hidden="1">#REF!</definedName>
    <definedName name="lll" localSheetId="21" hidden="1">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6" hidden="1">U!#REF!</definedName>
    <definedName name="lll" localSheetId="31" hidden="1">Uke!#REF!</definedName>
    <definedName name="lll" localSheetId="29" hidden="1">Uke!#REF!</definedName>
    <definedName name="lll" localSheetId="2" hidden="1">Uke!#REF!</definedName>
    <definedName name="lll" hidden="1">Uke!#REF!</definedName>
    <definedName name="MM" localSheetId="14" hidden="1">Uke!#REF!</definedName>
    <definedName name="MM" localSheetId="34" hidden="1">Uke!#REF!</definedName>
    <definedName name="MM" localSheetId="25" hidden="1">Uke!#REF!</definedName>
    <definedName name="MM" localSheetId="26" hidden="1">#REF!</definedName>
    <definedName name="MM" localSheetId="18" hidden="1">Uke!#REF!</definedName>
    <definedName name="MM" localSheetId="19" hidden="1">#REF!</definedName>
    <definedName name="MM" localSheetId="21" hidden="1">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6" hidden="1">U!#REF!</definedName>
    <definedName name="MM" localSheetId="31" hidden="1">Uke!#REF!</definedName>
    <definedName name="MM" localSheetId="29" hidden="1">Uke!#REF!</definedName>
    <definedName name="MM" localSheetId="2" hidden="1">Uke!#REF!</definedName>
    <definedName name="MM" hidden="1">Uke!#REF!</definedName>
    <definedName name="mmm" localSheetId="14" hidden="1">Uke!#REF!</definedName>
    <definedName name="mmm" localSheetId="34" hidden="1">Uke!#REF!</definedName>
    <definedName name="mmm" localSheetId="25" hidden="1">Uke!#REF!</definedName>
    <definedName name="mmm" localSheetId="26" hidden="1">#REF!</definedName>
    <definedName name="mmm" localSheetId="18" hidden="1">Uke!#REF!</definedName>
    <definedName name="mmm" localSheetId="19" hidden="1">#REF!</definedName>
    <definedName name="mmm" localSheetId="21" hidden="1">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6" hidden="1">U!#REF!</definedName>
    <definedName name="mmm" localSheetId="31" hidden="1">Uke!#REF!</definedName>
    <definedName name="mmm" localSheetId="29" hidden="1">Uke!#REF!</definedName>
    <definedName name="mmm" localSheetId="2" hidden="1">Uke!#REF!</definedName>
    <definedName name="mmm" hidden="1">Uke!#REF!</definedName>
    <definedName name="nn" localSheetId="14" hidden="1">Uke!#REF!</definedName>
    <definedName name="nn" localSheetId="34" hidden="1">Uke!#REF!</definedName>
    <definedName name="nn" localSheetId="25" hidden="1">Uke!#REF!</definedName>
    <definedName name="nn" localSheetId="26" hidden="1">#REF!</definedName>
    <definedName name="nn" localSheetId="18" hidden="1">Uke!#REF!</definedName>
    <definedName name="nn" localSheetId="19" hidden="1">#REF!</definedName>
    <definedName name="nn" localSheetId="21" hidden="1">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6" hidden="1">U!#REF!</definedName>
    <definedName name="nn" localSheetId="31" hidden="1">Uke!#REF!</definedName>
    <definedName name="nn" localSheetId="29" hidden="1">Uke!#REF!</definedName>
    <definedName name="nn" localSheetId="2" hidden="1">Uke!#REF!</definedName>
    <definedName name="nn" hidden="1">Uke!#REF!</definedName>
    <definedName name="NVN" localSheetId="14" hidden="1">Uke!#REF!</definedName>
    <definedName name="NVN" localSheetId="34" hidden="1">Uke!#REF!</definedName>
    <definedName name="NVN" localSheetId="25" hidden="1">Uke!#REF!</definedName>
    <definedName name="NVN" localSheetId="26" hidden="1">#REF!</definedName>
    <definedName name="NVN" localSheetId="18" hidden="1">Uke!#REF!</definedName>
    <definedName name="NVN" localSheetId="19" hidden="1">#REF!</definedName>
    <definedName name="NVN" localSheetId="21" hidden="1">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6" hidden="1">U!#REF!</definedName>
    <definedName name="NVN" localSheetId="31" hidden="1">Uke!#REF!</definedName>
    <definedName name="NVN" localSheetId="29" hidden="1">Uke!#REF!</definedName>
    <definedName name="NVN" localSheetId="2" hidden="1">Uke!#REF!</definedName>
    <definedName name="NVN" hidden="1">Uke!#REF!</definedName>
    <definedName name="q" localSheetId="14" hidden="1">Uke!#REF!</definedName>
    <definedName name="q" localSheetId="34" hidden="1">Uke!#REF!</definedName>
    <definedName name="q" localSheetId="25" hidden="1">Uke!#REF!</definedName>
    <definedName name="q" localSheetId="26" hidden="1">#REF!</definedName>
    <definedName name="q" localSheetId="18" hidden="1">Uke!#REF!</definedName>
    <definedName name="q" localSheetId="19" hidden="1">#REF!</definedName>
    <definedName name="q" localSheetId="21" hidden="1">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6" hidden="1">U!#REF!</definedName>
    <definedName name="q" localSheetId="31" hidden="1">Uke!#REF!</definedName>
    <definedName name="q" localSheetId="29" hidden="1">Uke!#REF!</definedName>
    <definedName name="q" localSheetId="2" hidden="1">Uke!#REF!</definedName>
    <definedName name="q" hidden="1">Uke!#REF!</definedName>
    <definedName name="reyteyt" localSheetId="14" hidden="1">#REF!</definedName>
    <definedName name="reyteyt" localSheetId="34" hidden="1">#REF!</definedName>
    <definedName name="reyteyt" localSheetId="25" hidden="1">#REF!</definedName>
    <definedName name="reyteyt" localSheetId="26" hidden="1">#REF!</definedName>
    <definedName name="reyteyt" localSheetId="18" hidden="1">#REF!</definedName>
    <definedName name="reyteyt" localSheetId="19" hidden="1">#REF!</definedName>
    <definedName name="reyteyt" localSheetId="21" hidden="1">#REF!</definedName>
    <definedName name="reyteyt" localSheetId="4" hidden="1">#REF!</definedName>
    <definedName name="reyteyt" localSheetId="10" hidden="1">#REF!</definedName>
    <definedName name="reyteyt" localSheetId="8" hidden="1">#REF!</definedName>
    <definedName name="reyteyt" localSheetId="12" hidden="1">#REF!</definedName>
    <definedName name="reyteyt" localSheetId="16" hidden="1">#REF!</definedName>
    <definedName name="reyteyt" localSheetId="6" hidden="1">#REF!</definedName>
    <definedName name="reyteyt" localSheetId="31" hidden="1">#REF!</definedName>
    <definedName name="reyteyt" localSheetId="29" hidden="1">#REF!</definedName>
    <definedName name="reyteyt" localSheetId="2" hidden="1">#REF!</definedName>
    <definedName name="reyteyt" hidden="1">#REF!</definedName>
    <definedName name="rr" localSheetId="14" hidden="1">Uke!#REF!</definedName>
    <definedName name="rr" localSheetId="34" hidden="1">Uke!#REF!</definedName>
    <definedName name="rr" localSheetId="25" hidden="1">Uke!#REF!</definedName>
    <definedName name="rr" localSheetId="26" hidden="1">#REF!</definedName>
    <definedName name="rr" localSheetId="18" hidden="1">Uke!#REF!</definedName>
    <definedName name="rr" localSheetId="19" hidden="1">#REF!</definedName>
    <definedName name="rr" localSheetId="21" hidden="1">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6" hidden="1">U!#REF!</definedName>
    <definedName name="rr" localSheetId="31" hidden="1">Uke!#REF!</definedName>
    <definedName name="rr" localSheetId="29" hidden="1">Uke!#REF!</definedName>
    <definedName name="rr" localSheetId="2" hidden="1">Uke!#REF!</definedName>
    <definedName name="rr" hidden="1">Uke!#REF!</definedName>
    <definedName name="rw" localSheetId="14" hidden="1">#REF!</definedName>
    <definedName name="rw" localSheetId="34" hidden="1">#REF!</definedName>
    <definedName name="rw" localSheetId="25" hidden="1">#REF!</definedName>
    <definedName name="rw" localSheetId="26" hidden="1">#REF!</definedName>
    <definedName name="rw" localSheetId="18" hidden="1">#REF!</definedName>
    <definedName name="rw" localSheetId="19" hidden="1">#REF!</definedName>
    <definedName name="rw" localSheetId="21" hidden="1">#REF!</definedName>
    <definedName name="rw" localSheetId="4" hidden="1">#REF!</definedName>
    <definedName name="rw" localSheetId="10" hidden="1">#REF!</definedName>
    <definedName name="rw" localSheetId="8" hidden="1">#REF!</definedName>
    <definedName name="rw" localSheetId="12" hidden="1">#REF!</definedName>
    <definedName name="rw" localSheetId="16" hidden="1">#REF!</definedName>
    <definedName name="rw" localSheetId="6" hidden="1">#REF!</definedName>
    <definedName name="rw" localSheetId="31" hidden="1">#REF!</definedName>
    <definedName name="rw" localSheetId="29" hidden="1">#REF!</definedName>
    <definedName name="rw" localSheetId="2" hidden="1">#REF!</definedName>
    <definedName name="rw" hidden="1">#REF!</definedName>
    <definedName name="saff" localSheetId="14" hidden="1">#REF!</definedName>
    <definedName name="saff" localSheetId="34" hidden="1">#REF!</definedName>
    <definedName name="saff" localSheetId="25" hidden="1">#REF!</definedName>
    <definedName name="saff" localSheetId="26" hidden="1">#REF!</definedName>
    <definedName name="saff" localSheetId="18" hidden="1">#REF!</definedName>
    <definedName name="saff" localSheetId="19" hidden="1">#REF!</definedName>
    <definedName name="saff" localSheetId="21" hidden="1">#REF!</definedName>
    <definedName name="saff" localSheetId="4" hidden="1">#REF!</definedName>
    <definedName name="saff" localSheetId="10" hidden="1">#REF!</definedName>
    <definedName name="saff" localSheetId="8" hidden="1">#REF!</definedName>
    <definedName name="saff" localSheetId="12" hidden="1">#REF!</definedName>
    <definedName name="saff" localSheetId="16" hidden="1">#REF!</definedName>
    <definedName name="saff" localSheetId="6" hidden="1">#REF!</definedName>
    <definedName name="saff" localSheetId="31" hidden="1">#REF!</definedName>
    <definedName name="saff" localSheetId="29" hidden="1">#REF!</definedName>
    <definedName name="saff" localSheetId="2" hidden="1">#REF!</definedName>
    <definedName name="saff" hidden="1">#REF!</definedName>
    <definedName name="sdf" localSheetId="14" hidden="1">#REF!</definedName>
    <definedName name="sdf" localSheetId="34" hidden="1">#REF!</definedName>
    <definedName name="sdf" localSheetId="25" hidden="1">#REF!</definedName>
    <definedName name="sdf" localSheetId="26" hidden="1">#REF!</definedName>
    <definedName name="sdf" localSheetId="18" hidden="1">#REF!</definedName>
    <definedName name="sdf" localSheetId="19" hidden="1">#REF!</definedName>
    <definedName name="sdf" localSheetId="21" hidden="1">#REF!</definedName>
    <definedName name="sdf" localSheetId="4" hidden="1">#REF!</definedName>
    <definedName name="sdf" localSheetId="10" hidden="1">#REF!</definedName>
    <definedName name="sdf" localSheetId="8" hidden="1">#REF!</definedName>
    <definedName name="sdf" localSheetId="12" hidden="1">#REF!</definedName>
    <definedName name="sdf" localSheetId="16" hidden="1">#REF!</definedName>
    <definedName name="sdf" localSheetId="6" hidden="1">#REF!</definedName>
    <definedName name="sdf" localSheetId="31" hidden="1">#REF!</definedName>
    <definedName name="sdf" localSheetId="29" hidden="1">#REF!</definedName>
    <definedName name="sdf" localSheetId="2" hidden="1">#REF!</definedName>
    <definedName name="sdf" hidden="1">#REF!</definedName>
    <definedName name="sdfdsa" localSheetId="14" hidden="1">#REF!</definedName>
    <definedName name="sdfdsa" localSheetId="34" hidden="1">#REF!</definedName>
    <definedName name="sdfdsa" localSheetId="25" hidden="1">#REF!</definedName>
    <definedName name="sdfdsa" localSheetId="26" hidden="1">#REF!</definedName>
    <definedName name="sdfdsa" localSheetId="18" hidden="1">#REF!</definedName>
    <definedName name="sdfdsa" localSheetId="19" hidden="1">#REF!</definedName>
    <definedName name="sdfdsa" localSheetId="21" hidden="1">#REF!</definedName>
    <definedName name="sdfdsa" localSheetId="4" hidden="1">#REF!</definedName>
    <definedName name="sdfdsa" localSheetId="10" hidden="1">#REF!</definedName>
    <definedName name="sdfdsa" localSheetId="8" hidden="1">#REF!</definedName>
    <definedName name="sdfdsa" localSheetId="12" hidden="1">#REF!</definedName>
    <definedName name="sdfdsa" localSheetId="16" hidden="1">#REF!</definedName>
    <definedName name="sdfdsa" localSheetId="6" hidden="1">#REF!</definedName>
    <definedName name="sdfdsa" localSheetId="31" hidden="1">#REF!</definedName>
    <definedName name="sdfdsa" localSheetId="29" hidden="1">#REF!</definedName>
    <definedName name="sdfdsa" localSheetId="2" hidden="1">#REF!</definedName>
    <definedName name="sdfdsa" hidden="1">#REF!</definedName>
    <definedName name="sf" localSheetId="14" hidden="1">#REF!</definedName>
    <definedName name="sf" localSheetId="34" hidden="1">#REF!</definedName>
    <definedName name="sf" localSheetId="25" hidden="1">#REF!</definedName>
    <definedName name="sf" localSheetId="26" hidden="1">#REF!</definedName>
    <definedName name="sf" localSheetId="18" hidden="1">#REF!</definedName>
    <definedName name="sf" localSheetId="19" hidden="1">#REF!</definedName>
    <definedName name="sf" localSheetId="21" hidden="1">#REF!</definedName>
    <definedName name="sf" localSheetId="4" hidden="1">#REF!</definedName>
    <definedName name="sf" localSheetId="10" hidden="1">#REF!</definedName>
    <definedName name="sf" localSheetId="8" hidden="1">#REF!</definedName>
    <definedName name="sf" localSheetId="12" hidden="1">#REF!</definedName>
    <definedName name="sf" localSheetId="16" hidden="1">#REF!</definedName>
    <definedName name="sf" localSheetId="6" hidden="1">#REF!</definedName>
    <definedName name="sf" localSheetId="31" hidden="1">#REF!</definedName>
    <definedName name="sf" localSheetId="29" hidden="1">#REF!</definedName>
    <definedName name="sf" localSheetId="2" hidden="1">#REF!</definedName>
    <definedName name="sf" hidden="1">#REF!</definedName>
    <definedName name="sfd" localSheetId="14" hidden="1">#REF!</definedName>
    <definedName name="sfd" localSheetId="34" hidden="1">#REF!</definedName>
    <definedName name="sfd" localSheetId="25" hidden="1">#REF!</definedName>
    <definedName name="sfd" localSheetId="26" hidden="1">#REF!</definedName>
    <definedName name="sfd" localSheetId="18" hidden="1">#REF!</definedName>
    <definedName name="sfd" localSheetId="19" hidden="1">#REF!</definedName>
    <definedName name="sfd" localSheetId="21" hidden="1">#REF!</definedName>
    <definedName name="sfd" localSheetId="4" hidden="1">#REF!</definedName>
    <definedName name="sfd" localSheetId="10" hidden="1">#REF!</definedName>
    <definedName name="sfd" localSheetId="8" hidden="1">#REF!</definedName>
    <definedName name="sfd" localSheetId="12" hidden="1">#REF!</definedName>
    <definedName name="sfd" localSheetId="16" hidden="1">#REF!</definedName>
    <definedName name="sfd" localSheetId="6" hidden="1">#REF!</definedName>
    <definedName name="sfd" localSheetId="31" hidden="1">#REF!</definedName>
    <definedName name="sfd" localSheetId="29" hidden="1">#REF!</definedName>
    <definedName name="sfd" localSheetId="2" hidden="1">#REF!</definedName>
    <definedName name="sfd" hidden="1">#REF!</definedName>
    <definedName name="sfdd" localSheetId="14" hidden="1">#REF!</definedName>
    <definedName name="sfdd" localSheetId="34" hidden="1">#REF!</definedName>
    <definedName name="sfdd" localSheetId="25" hidden="1">#REF!</definedName>
    <definedName name="sfdd" localSheetId="26" hidden="1">#REF!</definedName>
    <definedName name="sfdd" localSheetId="18" hidden="1">#REF!</definedName>
    <definedName name="sfdd" localSheetId="19" hidden="1">#REF!</definedName>
    <definedName name="sfdd" localSheetId="21" hidden="1">#REF!</definedName>
    <definedName name="sfdd" localSheetId="4" hidden="1">#REF!</definedName>
    <definedName name="sfdd" localSheetId="10" hidden="1">#REF!</definedName>
    <definedName name="sfdd" localSheetId="8" hidden="1">#REF!</definedName>
    <definedName name="sfdd" localSheetId="12" hidden="1">#REF!</definedName>
    <definedName name="sfdd" localSheetId="16" hidden="1">#REF!</definedName>
    <definedName name="sfdd" localSheetId="6" hidden="1">#REF!</definedName>
    <definedName name="sfdd" localSheetId="31" hidden="1">#REF!</definedName>
    <definedName name="sfdd" localSheetId="29" hidden="1">#REF!</definedName>
    <definedName name="sfdd" localSheetId="2" hidden="1">#REF!</definedName>
    <definedName name="sfdd" hidden="1">#REF!</definedName>
    <definedName name="SSS" localSheetId="14" hidden="1">Uke!#REF!</definedName>
    <definedName name="SSS" localSheetId="34" hidden="1">Uke!#REF!</definedName>
    <definedName name="SSS" localSheetId="25" hidden="1">Uke!#REF!</definedName>
    <definedName name="SSS" localSheetId="26" hidden="1">#REF!</definedName>
    <definedName name="SSS" localSheetId="24" hidden="1">Uke!#REF!</definedName>
    <definedName name="SSS" localSheetId="32" hidden="1">Uke!#REF!</definedName>
    <definedName name="SSS" localSheetId="18" hidden="1">Uke!#REF!</definedName>
    <definedName name="SSS" localSheetId="19" hidden="1">#REF!</definedName>
    <definedName name="SSS" localSheetId="21" hidden="1">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6" hidden="1">U!#REF!</definedName>
    <definedName name="SSS" localSheetId="31" hidden="1">Uke!#REF!</definedName>
    <definedName name="SSS" localSheetId="28" hidden="1">Uke!#REF!</definedName>
    <definedName name="SSS" localSheetId="29" hidden="1">Uke!#REF!</definedName>
    <definedName name="SSS" localSheetId="2" hidden="1">Uke!#REF!</definedName>
    <definedName name="SSS" hidden="1">Uke!#REF!</definedName>
    <definedName name="SSSS" localSheetId="14" hidden="1">Uke!#REF!</definedName>
    <definedName name="SSSS" localSheetId="34" hidden="1">Uke!#REF!</definedName>
    <definedName name="SSSS" localSheetId="25" hidden="1">Uke!#REF!</definedName>
    <definedName name="SSSS" localSheetId="26" hidden="1">#REF!</definedName>
    <definedName name="SSSS" localSheetId="18" hidden="1">Uke!#REF!</definedName>
    <definedName name="SSSS" localSheetId="19" hidden="1">#REF!</definedName>
    <definedName name="SSSS" localSheetId="21" hidden="1">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6" hidden="1">U!#REF!</definedName>
    <definedName name="SSSS" localSheetId="31" hidden="1">Uke!#REF!</definedName>
    <definedName name="SSSS" localSheetId="29" hidden="1">Uke!#REF!</definedName>
    <definedName name="SSSS" localSheetId="2" hidden="1">Uke!#REF!</definedName>
    <definedName name="SSSS" hidden="1">Uke!#REF!</definedName>
    <definedName name="T" localSheetId="14" hidden="1">Uke!#REF!</definedName>
    <definedName name="T" localSheetId="34" hidden="1">Uke!#REF!</definedName>
    <definedName name="T" localSheetId="25" hidden="1">Uke!#REF!</definedName>
    <definedName name="T" localSheetId="26" hidden="1">#REF!</definedName>
    <definedName name="T" localSheetId="18" hidden="1">Uke!#REF!</definedName>
    <definedName name="T" localSheetId="19" hidden="1">#REF!</definedName>
    <definedName name="T" localSheetId="21" hidden="1">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6" hidden="1">U!#REF!</definedName>
    <definedName name="T" localSheetId="31" hidden="1">Uke!#REF!</definedName>
    <definedName name="T" localSheetId="29" hidden="1">Uke!#REF!</definedName>
    <definedName name="T" localSheetId="2" hidden="1">Uke!#REF!</definedName>
    <definedName name="T" hidden="1">Uke!#REF!</definedName>
    <definedName name="TT" localSheetId="14" hidden="1">Uke!#REF!</definedName>
    <definedName name="TT" localSheetId="34" hidden="1">Uke!#REF!</definedName>
    <definedName name="TT" localSheetId="25" hidden="1">Uke!#REF!</definedName>
    <definedName name="TT" localSheetId="26" hidden="1">#REF!</definedName>
    <definedName name="TT" localSheetId="18" hidden="1">Uke!#REF!</definedName>
    <definedName name="TT" localSheetId="19" hidden="1">#REF!</definedName>
    <definedName name="TT" localSheetId="21" hidden="1">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6" hidden="1">U!#REF!</definedName>
    <definedName name="TT" localSheetId="31" hidden="1">Uke!#REF!</definedName>
    <definedName name="TT" localSheetId="29" hidden="1">Uke!#REF!</definedName>
    <definedName name="TT" localSheetId="2" hidden="1">Uke!#REF!</definedName>
    <definedName name="TT" hidden="1">Uke!#REF!</definedName>
    <definedName name="TTT" localSheetId="14" hidden="1">Uke!#REF!</definedName>
    <definedName name="TTT" localSheetId="34" hidden="1">Uke!#REF!</definedName>
    <definedName name="TTT" localSheetId="25" hidden="1">Uke!#REF!</definedName>
    <definedName name="TTT" localSheetId="26" hidden="1">#REF!</definedName>
    <definedName name="TTT" localSheetId="24" hidden="1">Uke!#REF!</definedName>
    <definedName name="TTT" localSheetId="32" hidden="1">Uke!#REF!</definedName>
    <definedName name="TTT" localSheetId="18" hidden="1">Uke!#REF!</definedName>
    <definedName name="TTT" localSheetId="19" hidden="1">#REF!</definedName>
    <definedName name="TTT" localSheetId="21" hidden="1">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6" hidden="1">U!#REF!</definedName>
    <definedName name="TTT" localSheetId="31" hidden="1">Uke!#REF!</definedName>
    <definedName name="TTT" localSheetId="28" hidden="1">Uke!#REF!</definedName>
    <definedName name="TTT" localSheetId="29" hidden="1">Uke!#REF!</definedName>
    <definedName name="TTT" localSheetId="2" hidden="1">Uke!#REF!</definedName>
    <definedName name="TTT" hidden="1">Uke!#REF!</definedName>
    <definedName name="tttt" localSheetId="14" hidden="1">#REF!</definedName>
    <definedName name="tttt" localSheetId="34" hidden="1">#REF!</definedName>
    <definedName name="tttt" localSheetId="25" hidden="1">#REF!</definedName>
    <definedName name="tttt" localSheetId="26" hidden="1">#REF!</definedName>
    <definedName name="tttt" localSheetId="18" hidden="1">#REF!</definedName>
    <definedName name="tttt" localSheetId="19" hidden="1">#REF!</definedName>
    <definedName name="tttt" localSheetId="21" hidden="1">#REF!</definedName>
    <definedName name="tttt" localSheetId="4" hidden="1">#REF!</definedName>
    <definedName name="tttt" localSheetId="10" hidden="1">#REF!</definedName>
    <definedName name="tttt" localSheetId="8" hidden="1">#REF!</definedName>
    <definedName name="tttt" localSheetId="12" hidden="1">#REF!</definedName>
    <definedName name="tttt" localSheetId="16" hidden="1">#REF!</definedName>
    <definedName name="tttt" localSheetId="6" hidden="1">#REF!</definedName>
    <definedName name="tttt" localSheetId="31" hidden="1">#REF!</definedName>
    <definedName name="tttt" localSheetId="29" hidden="1">#REF!</definedName>
    <definedName name="tttt" localSheetId="2" hidden="1">#REF!</definedName>
    <definedName name="tttt" hidden="1">#REF!</definedName>
    <definedName name="ttyrytr" localSheetId="14" hidden="1">#REF!</definedName>
    <definedName name="ttyrytr" localSheetId="34" hidden="1">#REF!</definedName>
    <definedName name="ttyrytr" localSheetId="25" hidden="1">#REF!</definedName>
    <definedName name="ttyrytr" localSheetId="26" hidden="1">#REF!</definedName>
    <definedName name="ttyrytr" localSheetId="18" hidden="1">#REF!</definedName>
    <definedName name="ttyrytr" localSheetId="19" hidden="1">#REF!</definedName>
    <definedName name="ttyrytr" localSheetId="21" hidden="1">#REF!</definedName>
    <definedName name="ttyrytr" localSheetId="4" hidden="1">#REF!</definedName>
    <definedName name="ttyrytr" localSheetId="10" hidden="1">#REF!</definedName>
    <definedName name="ttyrytr" localSheetId="8" hidden="1">#REF!</definedName>
    <definedName name="ttyrytr" localSheetId="12" hidden="1">#REF!</definedName>
    <definedName name="ttyrytr" localSheetId="16" hidden="1">#REF!</definedName>
    <definedName name="ttyrytr" localSheetId="6" hidden="1">#REF!</definedName>
    <definedName name="ttyrytr" localSheetId="31" hidden="1">#REF!</definedName>
    <definedName name="ttyrytr" localSheetId="29" hidden="1">#REF!</definedName>
    <definedName name="ttyrytr" localSheetId="2" hidden="1">#REF!</definedName>
    <definedName name="ttyrytr" hidden="1">#REF!</definedName>
    <definedName name="u" localSheetId="14" hidden="1">Uke!#REF!</definedName>
    <definedName name="u" localSheetId="34" hidden="1">Uke!#REF!</definedName>
    <definedName name="u" localSheetId="25" hidden="1">Uke!#REF!</definedName>
    <definedName name="u" localSheetId="26" hidden="1">#REF!</definedName>
    <definedName name="u" localSheetId="18" hidden="1">Uke!#REF!</definedName>
    <definedName name="u" localSheetId="19" hidden="1">#REF!</definedName>
    <definedName name="u" localSheetId="21" hidden="1">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6" hidden="1">U!#REF!</definedName>
    <definedName name="u" localSheetId="31" hidden="1">Uke!#REF!</definedName>
    <definedName name="u" localSheetId="29" hidden="1">Uke!#REF!</definedName>
    <definedName name="u" localSheetId="2" hidden="1">Uke!#REF!</definedName>
    <definedName name="u" hidden="1">Uke!#REF!</definedName>
    <definedName name="_xlnm.Print_Area" localSheetId="3">Måned!$A$1:$AL$48</definedName>
    <definedName name="_xlnm.Print_Area" localSheetId="2">Å!$A$276:$H$301</definedName>
    <definedName name="_xlnm.Print_Area" localSheetId="1">År!$A$4:$AH$37</definedName>
    <definedName name="v" localSheetId="14" hidden="1">Uke!#REF!</definedName>
    <definedName name="v" localSheetId="34" hidden="1">Uke!#REF!</definedName>
    <definedName name="v" localSheetId="25" hidden="1">Uke!#REF!</definedName>
    <definedName name="v" localSheetId="26" hidden="1">#REF!</definedName>
    <definedName name="v" localSheetId="18" hidden="1">Uke!#REF!</definedName>
    <definedName name="v" localSheetId="19" hidden="1">#REF!</definedName>
    <definedName name="v" localSheetId="21" hidden="1">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6" hidden="1">U!#REF!</definedName>
    <definedName name="v" localSheetId="31" hidden="1">Uke!#REF!</definedName>
    <definedName name="v" localSheetId="29" hidden="1">Uke!#REF!</definedName>
    <definedName name="v" localSheetId="2" hidden="1">Uke!#REF!</definedName>
    <definedName name="v" hidden="1">Uke!#REF!</definedName>
    <definedName name="vv" localSheetId="14" hidden="1">Uke!#REF!</definedName>
    <definedName name="vv" localSheetId="34" hidden="1">Uke!#REF!</definedName>
    <definedName name="vv" localSheetId="25" hidden="1">Uke!#REF!</definedName>
    <definedName name="vv" localSheetId="26" hidden="1">#REF!</definedName>
    <definedName name="vv" localSheetId="18" hidden="1">Uke!#REF!</definedName>
    <definedName name="vv" localSheetId="19" hidden="1">#REF!</definedName>
    <definedName name="vv" localSheetId="21" hidden="1">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6" hidden="1">U!#REF!</definedName>
    <definedName name="vv" localSheetId="31" hidden="1">Uke!#REF!</definedName>
    <definedName name="vv" localSheetId="29" hidden="1">Uke!#REF!</definedName>
    <definedName name="vv" localSheetId="2" hidden="1">Uke!#REF!</definedName>
    <definedName name="vv" hidden="1">Uke!#REF!</definedName>
    <definedName name="VVV" localSheetId="14" hidden="1">Uke!#REF!</definedName>
    <definedName name="VVV" localSheetId="34" hidden="1">Uke!#REF!</definedName>
    <definedName name="VVV" localSheetId="25" hidden="1">Uke!#REF!</definedName>
    <definedName name="VVV" localSheetId="26" hidden="1">#REF!</definedName>
    <definedName name="VVV" localSheetId="24" hidden="1">Uke!#REF!</definedName>
    <definedName name="VVV" localSheetId="32" hidden="1">Uke!#REF!</definedName>
    <definedName name="VVV" localSheetId="18" hidden="1">Uke!#REF!</definedName>
    <definedName name="VVV" localSheetId="19" hidden="1">#REF!</definedName>
    <definedName name="VVV" localSheetId="21" hidden="1">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6" hidden="1">U!#REF!</definedName>
    <definedName name="VVV" localSheetId="31" hidden="1">Uke!#REF!</definedName>
    <definedName name="VVV" localSheetId="28" hidden="1">Uke!#REF!</definedName>
    <definedName name="VVV" localSheetId="29" hidden="1">Uke!#REF!</definedName>
    <definedName name="VVV" localSheetId="2" hidden="1">Uke!#REF!</definedName>
    <definedName name="VVV" hidden="1">Uke!#REF!</definedName>
    <definedName name="w" localSheetId="14" hidden="1">Uke!#REF!</definedName>
    <definedName name="w" localSheetId="34" hidden="1">Uke!#REF!</definedName>
    <definedName name="w" localSheetId="25" hidden="1">Uke!#REF!</definedName>
    <definedName name="w" localSheetId="26" hidden="1">#REF!</definedName>
    <definedName name="w" localSheetId="18" hidden="1">Uke!#REF!</definedName>
    <definedName name="w" localSheetId="19" hidden="1">#REF!</definedName>
    <definedName name="w" localSheetId="21" hidden="1">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6" hidden="1">U!#REF!</definedName>
    <definedName name="w" localSheetId="31" hidden="1">Uke!#REF!</definedName>
    <definedName name="w" localSheetId="29" hidden="1">Uke!#REF!</definedName>
    <definedName name="w" localSheetId="2" hidden="1">Uke!#REF!</definedName>
    <definedName name="w" hidden="1">Uke!#REF!</definedName>
    <definedName name="XCV" localSheetId="14" hidden="1">Uke!#REF!</definedName>
    <definedName name="XCV" localSheetId="34" hidden="1">Uke!#REF!</definedName>
    <definedName name="XCV" localSheetId="25" hidden="1">Uke!#REF!</definedName>
    <definedName name="XCV" localSheetId="26" hidden="1">#REF!</definedName>
    <definedName name="XCV" localSheetId="32" hidden="1">Uke!#REF!</definedName>
    <definedName name="XCV" localSheetId="18" hidden="1">Uke!#REF!</definedName>
    <definedName name="XCV" localSheetId="19" hidden="1">#REF!</definedName>
    <definedName name="XCV" localSheetId="21" hidden="1">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6" hidden="1">U!#REF!</definedName>
    <definedName name="XCV" localSheetId="31" hidden="1">Uke!#REF!</definedName>
    <definedName name="XCV" localSheetId="28" hidden="1">Uke!#REF!</definedName>
    <definedName name="XCV" localSheetId="29" hidden="1">Uke!#REF!</definedName>
    <definedName name="XCV" localSheetId="2" hidden="1">Uke!#REF!</definedName>
    <definedName name="XCV" hidden="1">Uke!#REF!</definedName>
    <definedName name="XGXGF" localSheetId="14" hidden="1">Uke!#REF!</definedName>
    <definedName name="XGXGF" localSheetId="34" hidden="1">Uke!#REF!</definedName>
    <definedName name="XGXGF" localSheetId="25" hidden="1">Uke!#REF!</definedName>
    <definedName name="XGXGF" localSheetId="26" hidden="1">#REF!</definedName>
    <definedName name="XGXGF" localSheetId="18" hidden="1">Uke!#REF!</definedName>
    <definedName name="XGXGF" localSheetId="19" hidden="1">#REF!</definedName>
    <definedName name="XGXGF" localSheetId="21" hidden="1">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6" hidden="1">U!#REF!</definedName>
    <definedName name="XGXGF" localSheetId="31" hidden="1">Uke!#REF!</definedName>
    <definedName name="XGXGF" localSheetId="29" hidden="1">Uke!#REF!</definedName>
    <definedName name="XGXGF" localSheetId="2" hidden="1">Uke!#REF!</definedName>
    <definedName name="XGXGF" hidden="1">Uke!#REF!</definedName>
    <definedName name="XXX" localSheetId="14" hidden="1">Uke!#REF!</definedName>
    <definedName name="XXX" localSheetId="34" hidden="1">Uke!#REF!</definedName>
    <definedName name="XXX" localSheetId="25" hidden="1">Uke!#REF!</definedName>
    <definedName name="XXX" localSheetId="26" hidden="1">#REF!</definedName>
    <definedName name="XXX" localSheetId="24" hidden="1">Uke!#REF!</definedName>
    <definedName name="XXX" localSheetId="32" hidden="1">Uke!#REF!</definedName>
    <definedName name="XXX" localSheetId="18" hidden="1">Uke!#REF!</definedName>
    <definedName name="XXX" localSheetId="17" hidden="1">Uke!#REF!</definedName>
    <definedName name="XXX" localSheetId="19" hidden="1">#REF!</definedName>
    <definedName name="XXX" localSheetId="21" hidden="1">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6" hidden="1">U!#REF!</definedName>
    <definedName name="XXX" localSheetId="31" hidden="1">Uke!#REF!</definedName>
    <definedName name="XXX" localSheetId="30" hidden="1">Uke!#REF!</definedName>
    <definedName name="XXX" localSheetId="28" hidden="1">Uke!#REF!</definedName>
    <definedName name="XXX" localSheetId="29" hidden="1">Uke!#REF!</definedName>
    <definedName name="XXX" localSheetId="2" hidden="1">Uke!#REF!</definedName>
    <definedName name="XXX" hidden="1">Uke!#REF!</definedName>
    <definedName name="YUT" localSheetId="14" hidden="1">Uke!#REF!</definedName>
    <definedName name="YUT" localSheetId="34" hidden="1">Uke!#REF!</definedName>
    <definedName name="YUT" localSheetId="25" hidden="1">Uke!#REF!</definedName>
    <definedName name="YUT" localSheetId="26" hidden="1">#REF!</definedName>
    <definedName name="YUT" localSheetId="18" hidden="1">Uke!#REF!</definedName>
    <definedName name="YUT" localSheetId="19" hidden="1">#REF!</definedName>
    <definedName name="YUT" localSheetId="21" hidden="1">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6" hidden="1">U!#REF!</definedName>
    <definedName name="YUT" localSheetId="31" hidden="1">Uke!#REF!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14" hidden="1">Uke!#REF!</definedName>
    <definedName name="YY" localSheetId="34" hidden="1">Uke!#REF!</definedName>
    <definedName name="YY" localSheetId="25" hidden="1">Uke!#REF!</definedName>
    <definedName name="YY" localSheetId="26" hidden="1">#REF!</definedName>
    <definedName name="YY" localSheetId="18" hidden="1">Uke!#REF!</definedName>
    <definedName name="YY" localSheetId="19" hidden="1">#REF!</definedName>
    <definedName name="YY" localSheetId="21" hidden="1">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6" hidden="1">U!#REF!</definedName>
    <definedName name="YY" localSheetId="31" hidden="1">Uke!#REF!</definedName>
    <definedName name="YY" localSheetId="29" hidden="1">Uke!#REF!</definedName>
    <definedName name="YY" localSheetId="2" hidden="1">Uke!#REF!</definedName>
    <definedName name="YY" hidden="1">Uke!#REF!</definedName>
    <definedName name="YYY" localSheetId="14" hidden="1">Uke!#REF!</definedName>
    <definedName name="YYY" localSheetId="34" hidden="1">Uke!#REF!</definedName>
    <definedName name="YYY" localSheetId="25" hidden="1">Uke!#REF!</definedName>
    <definedName name="YYY" localSheetId="26" hidden="1">#REF!</definedName>
    <definedName name="YYY" localSheetId="18" hidden="1">Uke!#REF!</definedName>
    <definedName name="YYY" localSheetId="19" hidden="1">#REF!</definedName>
    <definedName name="YYY" localSheetId="21" hidden="1">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6" hidden="1">U!#REF!</definedName>
    <definedName name="YYY" localSheetId="31" hidden="1">Uke!#REF!</definedName>
    <definedName name="YYY" localSheetId="29" hidden="1">Uke!#REF!</definedName>
    <definedName name="YYY" localSheetId="2" hidden="1">Uke!#REF!</definedName>
    <definedName name="YYY" hidden="1">Uke!#REF!</definedName>
    <definedName name="YYYY" localSheetId="14" hidden="1">Uke!#REF!</definedName>
    <definedName name="YYYY" localSheetId="34" hidden="1">Uke!#REF!</definedName>
    <definedName name="YYYY" localSheetId="25" hidden="1">Uke!#REF!</definedName>
    <definedName name="YYYY" localSheetId="26" hidden="1">#REF!</definedName>
    <definedName name="YYYY" localSheetId="18" hidden="1">Uke!#REF!</definedName>
    <definedName name="YYYY" localSheetId="19" hidden="1">#REF!</definedName>
    <definedName name="YYYY" localSheetId="21" hidden="1">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6" hidden="1">U!#REF!</definedName>
    <definedName name="YYYY" localSheetId="31" hidden="1">Uke!#REF!</definedName>
    <definedName name="YYYY" localSheetId="29" hidden="1">Uke!#REF!</definedName>
    <definedName name="YYYY" localSheetId="2" hidden="1">Uke!#REF!</definedName>
    <definedName name="YYYY" hidden="1">Uke!#REF!</definedName>
    <definedName name="zz" localSheetId="14" hidden="1">Uke!#REF!</definedName>
    <definedName name="zz" localSheetId="34" hidden="1">Uke!#REF!</definedName>
    <definedName name="zz" localSheetId="25" hidden="1">Uke!#REF!</definedName>
    <definedName name="zz" localSheetId="26" hidden="1">#REF!</definedName>
    <definedName name="zz" localSheetId="18" hidden="1">Uke!#REF!</definedName>
    <definedName name="zz" localSheetId="19" hidden="1">#REF!</definedName>
    <definedName name="zz" localSheetId="21" hidden="1">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6" hidden="1">U!#REF!</definedName>
    <definedName name="zz" localSheetId="31" hidden="1">Uke!#REF!</definedName>
    <definedName name="zz" localSheetId="29" hidden="1">Uke!#REF!</definedName>
    <definedName name="zz" localSheetId="2" hidden="1">Uke!#REF!</definedName>
    <definedName name="zz" hidden="1">Uke!#REF!</definedName>
    <definedName name="øøø" localSheetId="14" hidden="1">Uke!#REF!</definedName>
    <definedName name="øøø" localSheetId="34" hidden="1">Uke!#REF!</definedName>
    <definedName name="øøø" localSheetId="25" hidden="1">Uke!#REF!</definedName>
    <definedName name="øøø" localSheetId="26" hidden="1">#REF!</definedName>
    <definedName name="øøø" localSheetId="18" hidden="1">Uke!#REF!</definedName>
    <definedName name="øøø" localSheetId="19" hidden="1">#REF!</definedName>
    <definedName name="øøø" localSheetId="21" hidden="1">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6" hidden="1">U!#REF!</definedName>
    <definedName name="øøø" localSheetId="31" hidden="1">Uke!#REF!</definedName>
    <definedName name="øøø" localSheetId="29" hidden="1">Uke!#REF!</definedName>
    <definedName name="øøø" localSheetId="2" hidden="1">Uke!#REF!</definedName>
    <definedName name="øøø" hidden="1">Uke!#REF!</definedName>
    <definedName name="aa" localSheetId="14" hidden="1">Uke!#REF!</definedName>
    <definedName name="aa" localSheetId="34" hidden="1">Uke!#REF!</definedName>
    <definedName name="aa" localSheetId="25" hidden="1">Uke!#REF!</definedName>
    <definedName name="aa" localSheetId="26" hidden="1">#REF!</definedName>
    <definedName name="aa" localSheetId="24" hidden="1">Uke!#REF!</definedName>
    <definedName name="aa" localSheetId="32" hidden="1">Uke!#REF!</definedName>
    <definedName name="aa" localSheetId="18" hidden="1">Uke!#REF!</definedName>
    <definedName name="aa" localSheetId="17" hidden="1">Uke!#REF!</definedName>
    <definedName name="aa" localSheetId="19" hidden="1">#REF!</definedName>
    <definedName name="aa" localSheetId="21" hidden="1">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6" hidden="1">U!#REF!</definedName>
    <definedName name="aa" localSheetId="31" hidden="1">Uke!#REF!</definedName>
    <definedName name="aa" localSheetId="30" hidden="1">Uke!#REF!</definedName>
    <definedName name="aa" localSheetId="28" hidden="1">Uke!#REF!</definedName>
    <definedName name="aa" localSheetId="29" hidden="1">Uke!#REF!</definedName>
    <definedName name="aa" localSheetId="2" hidden="1">Uke!#REF!</definedName>
    <definedName name="aa" hidden="1">Uke!#REF!</definedName>
    <definedName name="aaa" localSheetId="14" hidden="1">Uke!#REF!</definedName>
    <definedName name="aaa" localSheetId="34" hidden="1">Uke!#REF!</definedName>
    <definedName name="aaa" localSheetId="25" hidden="1">Uke!#REF!</definedName>
    <definedName name="aaa" localSheetId="26" hidden="1">#REF!</definedName>
    <definedName name="aaa" localSheetId="24" hidden="1">Uke!#REF!</definedName>
    <definedName name="aaa" localSheetId="32" hidden="1">Uke!#REF!</definedName>
    <definedName name="aaa" localSheetId="18" hidden="1">Uke!#REF!</definedName>
    <definedName name="aaa" localSheetId="17" hidden="1">Uke!#REF!</definedName>
    <definedName name="aaa" localSheetId="19" hidden="1">#REF!</definedName>
    <definedName name="aaa" localSheetId="21" hidden="1">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6" hidden="1">U!#REF!</definedName>
    <definedName name="aaa" localSheetId="31" hidden="1">Uke!#REF!</definedName>
    <definedName name="aaa" localSheetId="28" hidden="1">Uke!#REF!</definedName>
    <definedName name="aaa" localSheetId="29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52" i="51" l="1"/>
  <c r="Q52" i="51" s="1"/>
  <c r="O51" i="51"/>
  <c r="Q51" i="51" s="1"/>
  <c r="O50" i="51"/>
  <c r="Q50" i="51" s="1"/>
  <c r="O49" i="51"/>
  <c r="Q49" i="51" s="1"/>
  <c r="O48" i="51"/>
  <c r="Q48" i="51" s="1"/>
  <c r="O47" i="51"/>
  <c r="Q47" i="51" s="1"/>
  <c r="O46" i="51"/>
  <c r="Q46" i="51" s="1"/>
  <c r="O45" i="51"/>
  <c r="Q45" i="51" s="1"/>
  <c r="O44" i="51"/>
  <c r="Q44" i="51" s="1"/>
  <c r="O43" i="51"/>
  <c r="Q43" i="51" s="1"/>
  <c r="O42" i="51"/>
  <c r="Q42" i="51" s="1"/>
  <c r="O41" i="51"/>
  <c r="Q41" i="51" s="1"/>
  <c r="O40" i="51"/>
  <c r="Q40" i="51" s="1"/>
  <c r="O39" i="51"/>
  <c r="Q39" i="51" s="1"/>
  <c r="O37" i="51"/>
  <c r="Q37" i="51" s="1"/>
  <c r="O36" i="51"/>
  <c r="Q36" i="51" s="1"/>
  <c r="O35" i="51"/>
  <c r="Q35" i="51" s="1"/>
  <c r="O34" i="51"/>
  <c r="Q34" i="51" s="1"/>
  <c r="O33" i="51"/>
  <c r="Q33" i="51" s="1"/>
  <c r="O32" i="51"/>
  <c r="Q32" i="51" s="1"/>
  <c r="O31" i="51"/>
  <c r="Q31" i="51" s="1"/>
  <c r="O30" i="51"/>
  <c r="Q30" i="51" s="1"/>
  <c r="O29" i="51"/>
  <c r="Q29" i="51" s="1"/>
  <c r="O28" i="51"/>
  <c r="Q28" i="51" s="1"/>
  <c r="O27" i="51"/>
  <c r="Q27" i="51" s="1"/>
  <c r="O26" i="51"/>
  <c r="Q26" i="51" s="1"/>
  <c r="O25" i="51"/>
  <c r="Q25" i="51" s="1"/>
  <c r="O24" i="51"/>
  <c r="Q24" i="51" s="1"/>
  <c r="O22" i="51"/>
  <c r="Q22" i="51" s="1"/>
  <c r="O21" i="51"/>
  <c r="Q21" i="51" s="1"/>
  <c r="O20" i="51"/>
  <c r="Q20" i="51" s="1"/>
  <c r="O19" i="51"/>
  <c r="Q19" i="51" s="1"/>
  <c r="O18" i="51"/>
  <c r="Q18" i="51" s="1"/>
  <c r="O17" i="51"/>
  <c r="Q17" i="51" s="1"/>
  <c r="O16" i="51"/>
  <c r="Q16" i="51" s="1"/>
  <c r="O15" i="51"/>
  <c r="Q15" i="51" s="1"/>
  <c r="O14" i="51"/>
  <c r="Q14" i="51" s="1"/>
  <c r="O13" i="51"/>
  <c r="Q13" i="51" s="1"/>
  <c r="O12" i="51"/>
  <c r="Q12" i="51" s="1"/>
  <c r="O11" i="51"/>
  <c r="Q11" i="51" s="1"/>
  <c r="O10" i="51"/>
  <c r="Q10" i="51" s="1"/>
  <c r="O9" i="51"/>
  <c r="Q9" i="51" s="1"/>
  <c r="K31" i="47"/>
  <c r="K30" i="47"/>
  <c r="P30" i="47" s="1"/>
  <c r="K29" i="47"/>
  <c r="P29" i="47" s="1"/>
  <c r="K28" i="47"/>
  <c r="P28" i="47" s="1"/>
  <c r="K27" i="47"/>
  <c r="P27" i="47" s="1"/>
  <c r="K26" i="47"/>
  <c r="P26" i="47" s="1"/>
  <c r="K25" i="47"/>
  <c r="P25" i="47" s="1"/>
  <c r="K24" i="47"/>
  <c r="P24" i="47" s="1"/>
  <c r="K23" i="47"/>
  <c r="P23" i="47" s="1"/>
  <c r="K22" i="47"/>
  <c r="P22" i="47" s="1"/>
  <c r="K20" i="47"/>
  <c r="P20" i="47" s="1"/>
  <c r="K19" i="47"/>
  <c r="P19" i="47" s="1"/>
  <c r="K18" i="47"/>
  <c r="P18" i="47" s="1"/>
  <c r="K17" i="47"/>
  <c r="P17" i="47" s="1"/>
  <c r="K16" i="47"/>
  <c r="P16" i="47" s="1"/>
  <c r="K15" i="47"/>
  <c r="P15" i="47" s="1"/>
  <c r="P31" i="47"/>
  <c r="L59" i="50"/>
  <c r="P59" i="50" s="1"/>
  <c r="L58" i="50"/>
  <c r="P58" i="50" s="1"/>
  <c r="L57" i="50"/>
  <c r="P57" i="50" s="1"/>
  <c r="L56" i="50"/>
  <c r="P56" i="50" s="1"/>
  <c r="L55" i="50"/>
  <c r="P55" i="50" s="1"/>
  <c r="L54" i="50"/>
  <c r="P54" i="50" s="1"/>
  <c r="L53" i="50"/>
  <c r="P53" i="50" s="1"/>
  <c r="L52" i="50"/>
  <c r="P52" i="50" s="1"/>
  <c r="L51" i="50"/>
  <c r="P51" i="50" s="1"/>
  <c r="L50" i="50"/>
  <c r="P50" i="50" s="1"/>
  <c r="L49" i="50"/>
  <c r="P49" i="50" s="1"/>
  <c r="L48" i="50"/>
  <c r="P48" i="50" s="1"/>
  <c r="L47" i="50"/>
  <c r="P47" i="50" s="1"/>
  <c r="L46" i="50"/>
  <c r="P46" i="50" s="1"/>
  <c r="L45" i="50"/>
  <c r="P45" i="50" s="1"/>
  <c r="L44" i="50"/>
  <c r="P44" i="50" s="1"/>
  <c r="L42" i="50"/>
  <c r="P42" i="50" s="1"/>
  <c r="L41" i="50"/>
  <c r="P41" i="50" s="1"/>
  <c r="L40" i="50"/>
  <c r="P40" i="50" s="1"/>
  <c r="L39" i="50"/>
  <c r="P39" i="50" s="1"/>
  <c r="L38" i="50"/>
  <c r="P38" i="50" s="1"/>
  <c r="L37" i="50"/>
  <c r="P37" i="50" s="1"/>
  <c r="L36" i="50"/>
  <c r="P36" i="50" s="1"/>
  <c r="L35" i="50"/>
  <c r="P35" i="50" s="1"/>
  <c r="L34" i="50"/>
  <c r="P34" i="50" s="1"/>
  <c r="L33" i="50"/>
  <c r="P33" i="50" s="1"/>
  <c r="L32" i="50"/>
  <c r="P32" i="50" s="1"/>
  <c r="L31" i="50"/>
  <c r="P31" i="50" s="1"/>
  <c r="L30" i="50"/>
  <c r="P30" i="50" s="1"/>
  <c r="L29" i="50"/>
  <c r="P29" i="50" s="1"/>
  <c r="L28" i="50"/>
  <c r="P28" i="50" s="1"/>
  <c r="L27" i="50"/>
  <c r="P27" i="50" s="1"/>
  <c r="L25" i="50"/>
  <c r="P25" i="50" s="1"/>
  <c r="L24" i="50"/>
  <c r="P24" i="50" s="1"/>
  <c r="L23" i="50"/>
  <c r="P23" i="50" s="1"/>
  <c r="L22" i="50"/>
  <c r="P22" i="50" s="1"/>
  <c r="L21" i="50"/>
  <c r="P21" i="50" s="1"/>
  <c r="L20" i="50"/>
  <c r="P20" i="50" s="1"/>
  <c r="L19" i="50"/>
  <c r="P19" i="50" s="1"/>
  <c r="L18" i="50"/>
  <c r="P18" i="50" s="1"/>
  <c r="L17" i="50"/>
  <c r="P17" i="50" s="1"/>
  <c r="L16" i="50"/>
  <c r="P16" i="50" s="1"/>
  <c r="L15" i="50"/>
  <c r="P15" i="50" s="1"/>
  <c r="L14" i="50"/>
  <c r="P14" i="50" s="1"/>
  <c r="L13" i="50"/>
  <c r="P13" i="50" s="1"/>
  <c r="L12" i="50"/>
  <c r="P12" i="50" s="1"/>
  <c r="L11" i="50"/>
  <c r="P11" i="50" s="1"/>
  <c r="L10" i="50"/>
  <c r="P10" i="50" s="1"/>
  <c r="M116" i="61"/>
  <c r="O116" i="61" s="1"/>
  <c r="M115" i="61"/>
  <c r="O115" i="61" s="1"/>
  <c r="M114" i="61"/>
  <c r="O114" i="61" s="1"/>
  <c r="M113" i="61"/>
  <c r="O113" i="61" s="1"/>
  <c r="M112" i="61"/>
  <c r="O112" i="61" s="1"/>
  <c r="M111" i="61"/>
  <c r="O111" i="61" s="1"/>
  <c r="M110" i="61"/>
  <c r="O110" i="61" s="1"/>
  <c r="M109" i="61"/>
  <c r="O109" i="61" s="1"/>
  <c r="M108" i="61"/>
  <c r="O108" i="61" s="1"/>
  <c r="M107" i="61"/>
  <c r="O107" i="61" s="1"/>
  <c r="M106" i="61"/>
  <c r="O106" i="61" s="1"/>
  <c r="M105" i="61"/>
  <c r="O105" i="61" s="1"/>
  <c r="M101" i="61"/>
  <c r="O101" i="61" s="1"/>
  <c r="M100" i="61"/>
  <c r="O100" i="61" s="1"/>
  <c r="M99" i="61"/>
  <c r="O99" i="61" s="1"/>
  <c r="M98" i="61"/>
  <c r="O98" i="61" s="1"/>
  <c r="M97" i="61"/>
  <c r="O97" i="61" s="1"/>
  <c r="M96" i="61"/>
  <c r="O96" i="61" s="1"/>
  <c r="M95" i="61"/>
  <c r="O95" i="61" s="1"/>
  <c r="M94" i="61"/>
  <c r="O94" i="61" s="1"/>
  <c r="M93" i="61"/>
  <c r="O93" i="61" s="1"/>
  <c r="M92" i="61"/>
  <c r="O92" i="61" s="1"/>
  <c r="M91" i="61"/>
  <c r="O91" i="61" s="1"/>
  <c r="M90" i="61"/>
  <c r="O90" i="61" s="1"/>
  <c r="M86" i="61"/>
  <c r="O86" i="61" s="1"/>
  <c r="M85" i="61"/>
  <c r="O85" i="61" s="1"/>
  <c r="M84" i="61"/>
  <c r="O84" i="61" s="1"/>
  <c r="M83" i="61"/>
  <c r="O83" i="61" s="1"/>
  <c r="M82" i="61"/>
  <c r="M81" i="61"/>
  <c r="O81" i="61" s="1"/>
  <c r="M80" i="61"/>
  <c r="O80" i="61" s="1"/>
  <c r="M79" i="61"/>
  <c r="O79" i="61" s="1"/>
  <c r="M78" i="61"/>
  <c r="O78" i="61" s="1"/>
  <c r="M77" i="61"/>
  <c r="O77" i="61" s="1"/>
  <c r="M76" i="61"/>
  <c r="O76" i="61" s="1"/>
  <c r="M75" i="61"/>
  <c r="O75" i="61" s="1"/>
  <c r="M71" i="61"/>
  <c r="O71" i="61" s="1"/>
  <c r="M70" i="61"/>
  <c r="O70" i="61" s="1"/>
  <c r="M69" i="61"/>
  <c r="O69" i="61" s="1"/>
  <c r="M68" i="61"/>
  <c r="O68" i="61" s="1"/>
  <c r="M67" i="61"/>
  <c r="O67" i="61" s="1"/>
  <c r="M66" i="61"/>
  <c r="O66" i="61" s="1"/>
  <c r="M65" i="61"/>
  <c r="O65" i="61" s="1"/>
  <c r="M64" i="61"/>
  <c r="O64" i="61" s="1"/>
  <c r="M63" i="61"/>
  <c r="O63" i="61" s="1"/>
  <c r="M62" i="61"/>
  <c r="O62" i="61" s="1"/>
  <c r="M61" i="61"/>
  <c r="O61" i="61" s="1"/>
  <c r="M60" i="61"/>
  <c r="O60" i="61" s="1"/>
  <c r="M56" i="61"/>
  <c r="O56" i="61" s="1"/>
  <c r="M55" i="61"/>
  <c r="O55" i="61" s="1"/>
  <c r="M54" i="61"/>
  <c r="O54" i="61" s="1"/>
  <c r="M53" i="61"/>
  <c r="O53" i="61" s="1"/>
  <c r="M52" i="61"/>
  <c r="O52" i="61" s="1"/>
  <c r="M51" i="61"/>
  <c r="M50" i="61"/>
  <c r="O50" i="61" s="1"/>
  <c r="M49" i="61"/>
  <c r="O49" i="61" s="1"/>
  <c r="M48" i="61"/>
  <c r="O48" i="61" s="1"/>
  <c r="M47" i="61"/>
  <c r="O47" i="61" s="1"/>
  <c r="M46" i="61"/>
  <c r="O46" i="61" s="1"/>
  <c r="M45" i="61"/>
  <c r="O45" i="61" s="1"/>
  <c r="M41" i="61"/>
  <c r="O41" i="61" s="1"/>
  <c r="M40" i="61"/>
  <c r="O40" i="61" s="1"/>
  <c r="M39" i="61"/>
  <c r="O39" i="61" s="1"/>
  <c r="M38" i="61"/>
  <c r="O38" i="61" s="1"/>
  <c r="M37" i="61"/>
  <c r="O37" i="61" s="1"/>
  <c r="M36" i="61"/>
  <c r="O36" i="61" s="1"/>
  <c r="M35" i="61"/>
  <c r="O35" i="61" s="1"/>
  <c r="M34" i="61"/>
  <c r="O34" i="61" s="1"/>
  <c r="M33" i="61"/>
  <c r="O33" i="61" s="1"/>
  <c r="M32" i="61"/>
  <c r="O32" i="61" s="1"/>
  <c r="M31" i="61"/>
  <c r="O31" i="61" s="1"/>
  <c r="M30" i="61"/>
  <c r="O30" i="61" s="1"/>
  <c r="M26" i="61"/>
  <c r="O26" i="61" s="1"/>
  <c r="M25" i="61"/>
  <c r="O25" i="61" s="1"/>
  <c r="M24" i="61"/>
  <c r="O24" i="61" s="1"/>
  <c r="M23" i="61"/>
  <c r="O23" i="61" s="1"/>
  <c r="M22" i="61"/>
  <c r="O22" i="61" s="1"/>
  <c r="M21" i="61"/>
  <c r="O21" i="61" s="1"/>
  <c r="M20" i="61"/>
  <c r="O20" i="61" s="1"/>
  <c r="M19" i="61"/>
  <c r="O19" i="61" s="1"/>
  <c r="M18" i="61"/>
  <c r="O18" i="61" s="1"/>
  <c r="M17" i="61"/>
  <c r="O17" i="61" s="1"/>
  <c r="M16" i="61"/>
  <c r="O16" i="61" s="1"/>
  <c r="M15" i="61"/>
  <c r="O15" i="61" s="1"/>
  <c r="O82" i="61"/>
  <c r="O51" i="61"/>
  <c r="K56" i="49"/>
  <c r="P56" i="49" s="1"/>
  <c r="K55" i="49"/>
  <c r="P55" i="49" s="1"/>
  <c r="K54" i="49"/>
  <c r="P54" i="49" s="1"/>
  <c r="K53" i="49"/>
  <c r="P53" i="49" s="1"/>
  <c r="K52" i="49"/>
  <c r="P52" i="49" s="1"/>
  <c r="K51" i="49"/>
  <c r="P51" i="49" s="1"/>
  <c r="K50" i="49"/>
  <c r="P50" i="49" s="1"/>
  <c r="K49" i="49"/>
  <c r="P49" i="49" s="1"/>
  <c r="K48" i="49"/>
  <c r="P48" i="49" s="1"/>
  <c r="K47" i="49"/>
  <c r="P47" i="49" s="1"/>
  <c r="K46" i="49"/>
  <c r="P46" i="49" s="1"/>
  <c r="K45" i="49"/>
  <c r="P45" i="49" s="1"/>
  <c r="K44" i="49"/>
  <c r="P44" i="49" s="1"/>
  <c r="K43" i="49"/>
  <c r="P43" i="49" s="1"/>
  <c r="K42" i="49"/>
  <c r="P42" i="49" s="1"/>
  <c r="K40" i="49"/>
  <c r="P40" i="49" s="1"/>
  <c r="K39" i="49"/>
  <c r="P39" i="49" s="1"/>
  <c r="K38" i="49"/>
  <c r="P38" i="49" s="1"/>
  <c r="K37" i="49"/>
  <c r="P37" i="49" s="1"/>
  <c r="K36" i="49"/>
  <c r="P36" i="49" s="1"/>
  <c r="K35" i="49"/>
  <c r="P35" i="49" s="1"/>
  <c r="K34" i="49"/>
  <c r="P34" i="49" s="1"/>
  <c r="K33" i="49"/>
  <c r="P33" i="49" s="1"/>
  <c r="K32" i="49"/>
  <c r="P32" i="49" s="1"/>
  <c r="K31" i="49"/>
  <c r="P31" i="49" s="1"/>
  <c r="K30" i="49"/>
  <c r="P30" i="49" s="1"/>
  <c r="K29" i="49"/>
  <c r="P29" i="49" s="1"/>
  <c r="K28" i="49"/>
  <c r="P28" i="49" s="1"/>
  <c r="K27" i="49"/>
  <c r="P27" i="49" s="1"/>
  <c r="K26" i="49"/>
  <c r="P26" i="49" s="1"/>
  <c r="K24" i="49"/>
  <c r="P24" i="49" s="1"/>
  <c r="K23" i="49"/>
  <c r="P23" i="49" s="1"/>
  <c r="K22" i="49"/>
  <c r="P22" i="49" s="1"/>
  <c r="K21" i="49"/>
  <c r="P21" i="49" s="1"/>
  <c r="K20" i="49"/>
  <c r="P20" i="49" s="1"/>
  <c r="K19" i="49"/>
  <c r="P19" i="49" s="1"/>
  <c r="K18" i="49"/>
  <c r="P18" i="49" s="1"/>
  <c r="K17" i="49"/>
  <c r="P17" i="49" s="1"/>
  <c r="K16" i="49"/>
  <c r="P16" i="49" s="1"/>
  <c r="K15" i="49"/>
  <c r="P15" i="49" s="1"/>
  <c r="K14" i="49"/>
  <c r="P14" i="49" s="1"/>
  <c r="K13" i="49"/>
  <c r="P13" i="49" s="1"/>
  <c r="K12" i="49"/>
  <c r="P12" i="49" s="1"/>
  <c r="K11" i="49"/>
  <c r="P11" i="49" s="1"/>
  <c r="K10" i="49"/>
  <c r="P10" i="49" s="1"/>
  <c r="V153" i="62"/>
  <c r="T153" i="62"/>
  <c r="N428" i="62"/>
  <c r="T428" i="62" s="1"/>
  <c r="N427" i="62"/>
  <c r="T427" i="62" s="1"/>
  <c r="N426" i="62"/>
  <c r="N425" i="62"/>
  <c r="V425" i="62" s="1"/>
  <c r="N424" i="62"/>
  <c r="V424" i="62" s="1"/>
  <c r="N423" i="62"/>
  <c r="V423" i="62" s="1"/>
  <c r="N422" i="62"/>
  <c r="V422" i="62" s="1"/>
  <c r="N421" i="62"/>
  <c r="N420" i="62"/>
  <c r="T420" i="62" s="1"/>
  <c r="N419" i="62"/>
  <c r="T419" i="62" s="1"/>
  <c r="N418" i="62"/>
  <c r="T418" i="62" s="1"/>
  <c r="N417" i="62"/>
  <c r="V417" i="62" s="1"/>
  <c r="N416" i="62"/>
  <c r="V416" i="62" s="1"/>
  <c r="N415" i="62"/>
  <c r="V415" i="62" s="1"/>
  <c r="N414" i="62"/>
  <c r="V414" i="62" s="1"/>
  <c r="N413" i="62"/>
  <c r="N412" i="62"/>
  <c r="T412" i="62" s="1"/>
  <c r="N411" i="62"/>
  <c r="T411" i="62" s="1"/>
  <c r="N410" i="62"/>
  <c r="N409" i="62"/>
  <c r="V409" i="62" s="1"/>
  <c r="N408" i="62"/>
  <c r="V408" i="62" s="1"/>
  <c r="N407" i="62"/>
  <c r="V407" i="62" s="1"/>
  <c r="N406" i="62"/>
  <c r="V406" i="62" s="1"/>
  <c r="N405" i="62"/>
  <c r="N404" i="62"/>
  <c r="T404" i="62" s="1"/>
  <c r="N400" i="62"/>
  <c r="T400" i="62" s="1"/>
  <c r="N399" i="62"/>
  <c r="N398" i="62"/>
  <c r="V398" i="62" s="1"/>
  <c r="N397" i="62"/>
  <c r="V397" i="62" s="1"/>
  <c r="N396" i="62"/>
  <c r="V396" i="62" s="1"/>
  <c r="N395" i="62"/>
  <c r="V395" i="62" s="1"/>
  <c r="N394" i="62"/>
  <c r="N393" i="62"/>
  <c r="T393" i="62" s="1"/>
  <c r="N392" i="62"/>
  <c r="T392" i="62" s="1"/>
  <c r="N391" i="62"/>
  <c r="V391" i="62" s="1"/>
  <c r="N390" i="62"/>
  <c r="T390" i="62" s="1"/>
  <c r="N389" i="62"/>
  <c r="T389" i="62" s="1"/>
  <c r="N388" i="62"/>
  <c r="V388" i="62" s="1"/>
  <c r="N387" i="62"/>
  <c r="V387" i="62" s="1"/>
  <c r="N386" i="62"/>
  <c r="N385" i="62"/>
  <c r="T385" i="62" s="1"/>
  <c r="N384" i="62"/>
  <c r="T384" i="62" s="1"/>
  <c r="N383" i="62"/>
  <c r="N382" i="62"/>
  <c r="V382" i="62" s="1"/>
  <c r="N381" i="62"/>
  <c r="V381" i="62" s="1"/>
  <c r="N380" i="62"/>
  <c r="V380" i="62" s="1"/>
  <c r="N379" i="62"/>
  <c r="V379" i="62" s="1"/>
  <c r="N378" i="62"/>
  <c r="N377" i="62"/>
  <c r="T377" i="62" s="1"/>
  <c r="N376" i="62"/>
  <c r="T376" i="62" s="1"/>
  <c r="N372" i="62"/>
  <c r="N371" i="62"/>
  <c r="V371" i="62" s="1"/>
  <c r="N370" i="62"/>
  <c r="V370" i="62" s="1"/>
  <c r="N369" i="62"/>
  <c r="V369" i="62" s="1"/>
  <c r="N368" i="62"/>
  <c r="V368" i="62" s="1"/>
  <c r="N367" i="62"/>
  <c r="N366" i="62"/>
  <c r="T366" i="62" s="1"/>
  <c r="N365" i="62"/>
  <c r="T365" i="62" s="1"/>
  <c r="N364" i="62"/>
  <c r="N363" i="62"/>
  <c r="V363" i="62" s="1"/>
  <c r="N362" i="62"/>
  <c r="T362" i="62" s="1"/>
  <c r="N361" i="62"/>
  <c r="V361" i="62" s="1"/>
  <c r="N360" i="62"/>
  <c r="V360" i="62" s="1"/>
  <c r="N359" i="62"/>
  <c r="N358" i="62"/>
  <c r="T358" i="62" s="1"/>
  <c r="N357" i="62"/>
  <c r="T357" i="62" s="1"/>
  <c r="N356" i="62"/>
  <c r="N355" i="62"/>
  <c r="V355" i="62" s="1"/>
  <c r="N354" i="62"/>
  <c r="V354" i="62" s="1"/>
  <c r="N353" i="62"/>
  <c r="V353" i="62" s="1"/>
  <c r="N352" i="62"/>
  <c r="V352" i="62" s="1"/>
  <c r="N351" i="62"/>
  <c r="N350" i="62"/>
  <c r="T350" i="62" s="1"/>
  <c r="N349" i="62"/>
  <c r="T349" i="62" s="1"/>
  <c r="N348" i="62"/>
  <c r="T348" i="62" s="1"/>
  <c r="N344" i="62"/>
  <c r="V344" i="62" s="1"/>
  <c r="N343" i="62"/>
  <c r="V343" i="62" s="1"/>
  <c r="N342" i="62"/>
  <c r="V342" i="62" s="1"/>
  <c r="N341" i="62"/>
  <c r="V341" i="62" s="1"/>
  <c r="N340" i="62"/>
  <c r="N339" i="62"/>
  <c r="T339" i="62" s="1"/>
  <c r="N338" i="62"/>
  <c r="T338" i="62" s="1"/>
  <c r="N337" i="62"/>
  <c r="N336" i="62"/>
  <c r="V336" i="62" s="1"/>
  <c r="N335" i="62"/>
  <c r="V335" i="62" s="1"/>
  <c r="N334" i="62"/>
  <c r="V334" i="62" s="1"/>
  <c r="N333" i="62"/>
  <c r="V333" i="62" s="1"/>
  <c r="N332" i="62"/>
  <c r="N331" i="62"/>
  <c r="T331" i="62" s="1"/>
  <c r="N330" i="62"/>
  <c r="T330" i="62" s="1"/>
  <c r="N329" i="62"/>
  <c r="N328" i="62"/>
  <c r="V328" i="62" s="1"/>
  <c r="N327" i="62"/>
  <c r="V327" i="62" s="1"/>
  <c r="N326" i="62"/>
  <c r="V326" i="62" s="1"/>
  <c r="N325" i="62"/>
  <c r="V325" i="62" s="1"/>
  <c r="N324" i="62"/>
  <c r="N323" i="62"/>
  <c r="T323" i="62" s="1"/>
  <c r="N322" i="62"/>
  <c r="T322" i="62" s="1"/>
  <c r="N321" i="62"/>
  <c r="V321" i="62" s="1"/>
  <c r="N320" i="62"/>
  <c r="T320" i="62" s="1"/>
  <c r="N316" i="62"/>
  <c r="T316" i="62" s="1"/>
  <c r="N315" i="62"/>
  <c r="V315" i="62" s="1"/>
  <c r="N314" i="62"/>
  <c r="V314" i="62" s="1"/>
  <c r="N313" i="62"/>
  <c r="N312" i="62"/>
  <c r="T312" i="62" s="1"/>
  <c r="N311" i="62"/>
  <c r="T311" i="62" s="1"/>
  <c r="N310" i="62"/>
  <c r="N309" i="62"/>
  <c r="V309" i="62" s="1"/>
  <c r="N308" i="62"/>
  <c r="V308" i="62" s="1"/>
  <c r="N307" i="62"/>
  <c r="V307" i="62" s="1"/>
  <c r="N306" i="62"/>
  <c r="V306" i="62" s="1"/>
  <c r="N305" i="62"/>
  <c r="N304" i="62"/>
  <c r="T304" i="62" s="1"/>
  <c r="N303" i="62"/>
  <c r="T303" i="62" s="1"/>
  <c r="N302" i="62"/>
  <c r="N301" i="62"/>
  <c r="V301" i="62" s="1"/>
  <c r="N300" i="62"/>
  <c r="V300" i="62" s="1"/>
  <c r="N299" i="62"/>
  <c r="V299" i="62" s="1"/>
  <c r="N298" i="62"/>
  <c r="V298" i="62" s="1"/>
  <c r="N297" i="62"/>
  <c r="N296" i="62"/>
  <c r="V296" i="62" s="1"/>
  <c r="N295" i="62"/>
  <c r="V295" i="62" s="1"/>
  <c r="N294" i="62"/>
  <c r="N293" i="62"/>
  <c r="T293" i="62" s="1"/>
  <c r="N292" i="62"/>
  <c r="T292" i="62" s="1"/>
  <c r="N288" i="62"/>
  <c r="V288" i="62" s="1"/>
  <c r="N287" i="62"/>
  <c r="V287" i="62" s="1"/>
  <c r="N286" i="62"/>
  <c r="V286" i="62" s="1"/>
  <c r="N285" i="62"/>
  <c r="V285" i="62" s="1"/>
  <c r="N284" i="62"/>
  <c r="V284" i="62" s="1"/>
  <c r="N283" i="62"/>
  <c r="N282" i="62"/>
  <c r="T282" i="62" s="1"/>
  <c r="N281" i="62"/>
  <c r="T281" i="62" s="1"/>
  <c r="N280" i="62"/>
  <c r="V280" i="62" s="1"/>
  <c r="N279" i="62"/>
  <c r="V279" i="62" s="1"/>
  <c r="N278" i="62"/>
  <c r="V278" i="62" s="1"/>
  <c r="N277" i="62"/>
  <c r="V277" i="62" s="1"/>
  <c r="N276" i="62"/>
  <c r="V276" i="62" s="1"/>
  <c r="N275" i="62"/>
  <c r="T275" i="62" s="1"/>
  <c r="N274" i="62"/>
  <c r="T274" i="62" s="1"/>
  <c r="N273" i="62"/>
  <c r="V273" i="62" s="1"/>
  <c r="N272" i="62"/>
  <c r="V272" i="62" s="1"/>
  <c r="N271" i="62"/>
  <c r="V271" i="62" s="1"/>
  <c r="N270" i="62"/>
  <c r="V270" i="62" s="1"/>
  <c r="N269" i="62"/>
  <c r="V269" i="62" s="1"/>
  <c r="N268" i="62"/>
  <c r="V268" i="62" s="1"/>
  <c r="N267" i="62"/>
  <c r="N266" i="62"/>
  <c r="T266" i="62" s="1"/>
  <c r="N265" i="62"/>
  <c r="T265" i="62" s="1"/>
  <c r="N264" i="62"/>
  <c r="V264" i="62" s="1"/>
  <c r="N260" i="62"/>
  <c r="V260" i="62" s="1"/>
  <c r="N259" i="62"/>
  <c r="V259" i="62" s="1"/>
  <c r="N258" i="62"/>
  <c r="V258" i="62" s="1"/>
  <c r="N257" i="62"/>
  <c r="V257" i="62" s="1"/>
  <c r="N256" i="62"/>
  <c r="N255" i="62"/>
  <c r="V255" i="62" s="1"/>
  <c r="N254" i="62"/>
  <c r="V254" i="62" s="1"/>
  <c r="N253" i="62"/>
  <c r="V253" i="62" s="1"/>
  <c r="N252" i="62"/>
  <c r="V252" i="62" s="1"/>
  <c r="N251" i="62"/>
  <c r="V251" i="62" s="1"/>
  <c r="N250" i="62"/>
  <c r="V250" i="62" s="1"/>
  <c r="N249" i="62"/>
  <c r="V249" i="62" s="1"/>
  <c r="N248" i="62"/>
  <c r="N247" i="62"/>
  <c r="T247" i="62" s="1"/>
  <c r="N246" i="62"/>
  <c r="T246" i="62" s="1"/>
  <c r="N245" i="62"/>
  <c r="V245" i="62" s="1"/>
  <c r="N244" i="62"/>
  <c r="V244" i="62" s="1"/>
  <c r="N243" i="62"/>
  <c r="V243" i="62" s="1"/>
  <c r="N242" i="62"/>
  <c r="V242" i="62" s="1"/>
  <c r="N241" i="62"/>
  <c r="V241" i="62" s="1"/>
  <c r="N240" i="62"/>
  <c r="N239" i="62"/>
  <c r="T239" i="62" s="1"/>
  <c r="N238" i="62"/>
  <c r="T238" i="62" s="1"/>
  <c r="N237" i="62"/>
  <c r="V237" i="62" s="1"/>
  <c r="N236" i="62"/>
  <c r="V236" i="62" s="1"/>
  <c r="N232" i="62"/>
  <c r="V232" i="62" s="1"/>
  <c r="N231" i="62"/>
  <c r="V231" i="62" s="1"/>
  <c r="N230" i="62"/>
  <c r="T230" i="62" s="1"/>
  <c r="N229" i="62"/>
  <c r="N228" i="62"/>
  <c r="V228" i="62" s="1"/>
  <c r="N227" i="62"/>
  <c r="V227" i="62" s="1"/>
  <c r="N226" i="62"/>
  <c r="V226" i="62" s="1"/>
  <c r="N225" i="62"/>
  <c r="V225" i="62" s="1"/>
  <c r="N224" i="62"/>
  <c r="V224" i="62" s="1"/>
  <c r="N223" i="62"/>
  <c r="V223" i="62" s="1"/>
  <c r="N222" i="62"/>
  <c r="V222" i="62" s="1"/>
  <c r="N221" i="62"/>
  <c r="N220" i="62"/>
  <c r="T220" i="62" s="1"/>
  <c r="N219" i="62"/>
  <c r="T219" i="62" s="1"/>
  <c r="N218" i="62"/>
  <c r="V218" i="62" s="1"/>
  <c r="N217" i="62"/>
  <c r="V217" i="62" s="1"/>
  <c r="N216" i="62"/>
  <c r="V216" i="62" s="1"/>
  <c r="N215" i="62"/>
  <c r="V215" i="62" s="1"/>
  <c r="N214" i="62"/>
  <c r="V214" i="62" s="1"/>
  <c r="N213" i="62"/>
  <c r="N212" i="62"/>
  <c r="T212" i="62" s="1"/>
  <c r="N211" i="62"/>
  <c r="T211" i="62" s="1"/>
  <c r="N210" i="62"/>
  <c r="V210" i="62" s="1"/>
  <c r="N209" i="62"/>
  <c r="V209" i="62" s="1"/>
  <c r="N208" i="62"/>
  <c r="V208" i="62" s="1"/>
  <c r="N204" i="62"/>
  <c r="V204" i="62" s="1"/>
  <c r="N203" i="62"/>
  <c r="V203" i="62" s="1"/>
  <c r="N202" i="62"/>
  <c r="T202" i="62" s="1"/>
  <c r="N201" i="62"/>
  <c r="T201" i="62" s="1"/>
  <c r="N200" i="62"/>
  <c r="V200" i="62" s="1"/>
  <c r="N199" i="62"/>
  <c r="V199" i="62" s="1"/>
  <c r="N198" i="62"/>
  <c r="V198" i="62" s="1"/>
  <c r="N197" i="62"/>
  <c r="V197" i="62" s="1"/>
  <c r="N196" i="62"/>
  <c r="V196" i="62" s="1"/>
  <c r="N195" i="62"/>
  <c r="V195" i="62" s="1"/>
  <c r="N194" i="62"/>
  <c r="N193" i="62"/>
  <c r="T193" i="62" s="1"/>
  <c r="N192" i="62"/>
  <c r="T192" i="62" s="1"/>
  <c r="N191" i="62"/>
  <c r="V191" i="62" s="1"/>
  <c r="N190" i="62"/>
  <c r="V190" i="62" s="1"/>
  <c r="N189" i="62"/>
  <c r="V189" i="62" s="1"/>
  <c r="N188" i="62"/>
  <c r="T188" i="62" s="1"/>
  <c r="N187" i="62"/>
  <c r="V187" i="62" s="1"/>
  <c r="N186" i="62"/>
  <c r="N185" i="62"/>
  <c r="V185" i="62" s="1"/>
  <c r="N184" i="62"/>
  <c r="V184" i="62" s="1"/>
  <c r="N183" i="62"/>
  <c r="V183" i="62" s="1"/>
  <c r="N182" i="62"/>
  <c r="V182" i="62" s="1"/>
  <c r="N181" i="62"/>
  <c r="V181" i="62" s="1"/>
  <c r="N177" i="62"/>
  <c r="N176" i="62"/>
  <c r="V177" i="62" s="1"/>
  <c r="N175" i="62"/>
  <c r="N174" i="62"/>
  <c r="T175" i="62" s="1"/>
  <c r="N173" i="62"/>
  <c r="T174" i="62" s="1"/>
  <c r="N172" i="62"/>
  <c r="T173" i="62" s="1"/>
  <c r="N171" i="62"/>
  <c r="V172" i="62" s="1"/>
  <c r="N170" i="62"/>
  <c r="V171" i="62" s="1"/>
  <c r="N169" i="62"/>
  <c r="V170" i="62" s="1"/>
  <c r="N168" i="62"/>
  <c r="V169" i="62" s="1"/>
  <c r="N167" i="62"/>
  <c r="N166" i="62"/>
  <c r="T167" i="62" s="1"/>
  <c r="N165" i="62"/>
  <c r="T166" i="62" s="1"/>
  <c r="N164" i="62"/>
  <c r="T165" i="62" s="1"/>
  <c r="N163" i="62"/>
  <c r="V164" i="62" s="1"/>
  <c r="N162" i="62"/>
  <c r="V163" i="62" s="1"/>
  <c r="N161" i="62"/>
  <c r="V162" i="62" s="1"/>
  <c r="N160" i="62"/>
  <c r="V161" i="62" s="1"/>
  <c r="N159" i="62"/>
  <c r="T160" i="62" s="1"/>
  <c r="N158" i="62"/>
  <c r="T159" i="62" s="1"/>
  <c r="N157" i="62"/>
  <c r="V158" i="62" s="1"/>
  <c r="N156" i="62"/>
  <c r="V157" i="62" s="1"/>
  <c r="N155" i="62"/>
  <c r="V156" i="62" s="1"/>
  <c r="N154" i="62"/>
  <c r="V155" i="62" s="1"/>
  <c r="N153" i="62"/>
  <c r="V154" i="62" s="1"/>
  <c r="N149" i="62"/>
  <c r="V149" i="62" s="1"/>
  <c r="N148" i="62"/>
  <c r="N147" i="62"/>
  <c r="T147" i="62" s="1"/>
  <c r="N146" i="62"/>
  <c r="T146" i="62" s="1"/>
  <c r="N145" i="62"/>
  <c r="V145" i="62" s="1"/>
  <c r="N144" i="62"/>
  <c r="V144" i="62" s="1"/>
  <c r="N143" i="62"/>
  <c r="V143" i="62" s="1"/>
  <c r="N142" i="62"/>
  <c r="V142" i="62" s="1"/>
  <c r="N141" i="62"/>
  <c r="V141" i="62" s="1"/>
  <c r="N140" i="62"/>
  <c r="N139" i="62"/>
  <c r="T139" i="62" s="1"/>
  <c r="N138" i="62"/>
  <c r="T138" i="62" s="1"/>
  <c r="N137" i="62"/>
  <c r="V137" i="62" s="1"/>
  <c r="N136" i="62"/>
  <c r="V136" i="62" s="1"/>
  <c r="N135" i="62"/>
  <c r="V135" i="62" s="1"/>
  <c r="N134" i="62"/>
  <c r="V134" i="62" s="1"/>
  <c r="N133" i="62"/>
  <c r="V133" i="62" s="1"/>
  <c r="N132" i="62"/>
  <c r="T132" i="62" s="1"/>
  <c r="N131" i="62"/>
  <c r="T131" i="62" s="1"/>
  <c r="N130" i="62"/>
  <c r="V130" i="62" s="1"/>
  <c r="N129" i="62"/>
  <c r="V129" i="62" s="1"/>
  <c r="N128" i="62"/>
  <c r="V128" i="62" s="1"/>
  <c r="N127" i="62"/>
  <c r="V127" i="62" s="1"/>
  <c r="N126" i="62"/>
  <c r="V126" i="62" s="1"/>
  <c r="N125" i="62"/>
  <c r="V125" i="62" s="1"/>
  <c r="N121" i="62"/>
  <c r="N120" i="62"/>
  <c r="T120" i="62" s="1"/>
  <c r="N119" i="62"/>
  <c r="T119" i="62" s="1"/>
  <c r="N118" i="62"/>
  <c r="V118" i="62" s="1"/>
  <c r="N117" i="62"/>
  <c r="V117" i="62" s="1"/>
  <c r="N116" i="62"/>
  <c r="V116" i="62" s="1"/>
  <c r="N115" i="62"/>
  <c r="V115" i="62" s="1"/>
  <c r="N114" i="62"/>
  <c r="V114" i="62" s="1"/>
  <c r="N113" i="62"/>
  <c r="N112" i="62"/>
  <c r="V112" i="62" s="1"/>
  <c r="N111" i="62"/>
  <c r="V111" i="62" s="1"/>
  <c r="N110" i="62"/>
  <c r="V110" i="62" s="1"/>
  <c r="N109" i="62"/>
  <c r="V109" i="62" s="1"/>
  <c r="N108" i="62"/>
  <c r="V108" i="62" s="1"/>
  <c r="N107" i="62"/>
  <c r="V107" i="62" s="1"/>
  <c r="N106" i="62"/>
  <c r="V106" i="62" s="1"/>
  <c r="N105" i="62"/>
  <c r="N104" i="62"/>
  <c r="T104" i="62" s="1"/>
  <c r="N103" i="62"/>
  <c r="T103" i="62" s="1"/>
  <c r="N102" i="62"/>
  <c r="V102" i="62" s="1"/>
  <c r="N101" i="62"/>
  <c r="V101" i="62" s="1"/>
  <c r="N100" i="62"/>
  <c r="V100" i="62" s="1"/>
  <c r="N99" i="62"/>
  <c r="V99" i="62" s="1"/>
  <c r="N98" i="62"/>
  <c r="V98" i="62" s="1"/>
  <c r="N97" i="62"/>
  <c r="N93" i="62"/>
  <c r="T93" i="62" s="1"/>
  <c r="N92" i="62"/>
  <c r="T92" i="62" s="1"/>
  <c r="N91" i="62"/>
  <c r="V91" i="62" s="1"/>
  <c r="N90" i="62"/>
  <c r="V90" i="62" s="1"/>
  <c r="N89" i="62"/>
  <c r="V89" i="62" s="1"/>
  <c r="N88" i="62"/>
  <c r="V88" i="62" s="1"/>
  <c r="N87" i="62"/>
  <c r="T87" i="62" s="1"/>
  <c r="N86" i="62"/>
  <c r="N85" i="62"/>
  <c r="V85" i="62" s="1"/>
  <c r="N84" i="62"/>
  <c r="V84" i="62" s="1"/>
  <c r="N83" i="62"/>
  <c r="V83" i="62" s="1"/>
  <c r="N82" i="62"/>
  <c r="V82" i="62" s="1"/>
  <c r="N81" i="62"/>
  <c r="V81" i="62" s="1"/>
  <c r="N80" i="62"/>
  <c r="V80" i="62" s="1"/>
  <c r="N79" i="62"/>
  <c r="V79" i="62" s="1"/>
  <c r="N78" i="62"/>
  <c r="N77" i="62"/>
  <c r="T77" i="62" s="1"/>
  <c r="N76" i="62"/>
  <c r="T76" i="62" s="1"/>
  <c r="N75" i="62"/>
  <c r="V75" i="62" s="1"/>
  <c r="N74" i="62"/>
  <c r="V74" i="62" s="1"/>
  <c r="N73" i="62"/>
  <c r="V73" i="62" s="1"/>
  <c r="N72" i="62"/>
  <c r="V72" i="62" s="1"/>
  <c r="N71" i="62"/>
  <c r="V71" i="62" s="1"/>
  <c r="N70" i="62"/>
  <c r="N69" i="62"/>
  <c r="T69" i="62" s="1"/>
  <c r="N65" i="62"/>
  <c r="T65" i="62" s="1"/>
  <c r="N64" i="62"/>
  <c r="V64" i="62" s="1"/>
  <c r="N63" i="62"/>
  <c r="V63" i="62" s="1"/>
  <c r="N62" i="62"/>
  <c r="V62" i="62" s="1"/>
  <c r="N61" i="62"/>
  <c r="V61" i="62" s="1"/>
  <c r="N60" i="62"/>
  <c r="V60" i="62" s="1"/>
  <c r="N59" i="62"/>
  <c r="T59" i="62" s="1"/>
  <c r="N58" i="62"/>
  <c r="T58" i="62" s="1"/>
  <c r="N57" i="62"/>
  <c r="V57" i="62" s="1"/>
  <c r="N56" i="62"/>
  <c r="V56" i="62" s="1"/>
  <c r="N55" i="62"/>
  <c r="V55" i="62" s="1"/>
  <c r="N54" i="62"/>
  <c r="V54" i="62" s="1"/>
  <c r="N53" i="62"/>
  <c r="V53" i="62" s="1"/>
  <c r="N52" i="62"/>
  <c r="V52" i="62" s="1"/>
  <c r="N51" i="62"/>
  <c r="N50" i="62"/>
  <c r="T50" i="62" s="1"/>
  <c r="N49" i="62"/>
  <c r="T49" i="62" s="1"/>
  <c r="N48" i="62"/>
  <c r="V48" i="62" s="1"/>
  <c r="N47" i="62"/>
  <c r="V47" i="62" s="1"/>
  <c r="N46" i="62"/>
  <c r="V46" i="62" s="1"/>
  <c r="N45" i="62"/>
  <c r="T45" i="62" s="1"/>
  <c r="N44" i="62"/>
  <c r="V44" i="62" s="1"/>
  <c r="N43" i="62"/>
  <c r="N42" i="62"/>
  <c r="V42" i="62" s="1"/>
  <c r="N41" i="62"/>
  <c r="V41" i="62" s="1"/>
  <c r="N37" i="62"/>
  <c r="V37" i="62" s="1"/>
  <c r="N36" i="62"/>
  <c r="V36" i="62" s="1"/>
  <c r="N35" i="62"/>
  <c r="V35" i="62" s="1"/>
  <c r="N34" i="62"/>
  <c r="V34" i="62" s="1"/>
  <c r="N33" i="62"/>
  <c r="V33" i="62" s="1"/>
  <c r="N32" i="62"/>
  <c r="N31" i="62"/>
  <c r="T31" i="62" s="1"/>
  <c r="N30" i="62"/>
  <c r="T30" i="62" s="1"/>
  <c r="N29" i="62"/>
  <c r="V29" i="62" s="1"/>
  <c r="N28" i="62"/>
  <c r="V28" i="62" s="1"/>
  <c r="N27" i="62"/>
  <c r="V27" i="62" s="1"/>
  <c r="N26" i="62"/>
  <c r="V26" i="62" s="1"/>
  <c r="N25" i="62"/>
  <c r="V25" i="62" s="1"/>
  <c r="N24" i="62"/>
  <c r="N23" i="62"/>
  <c r="T23" i="62" s="1"/>
  <c r="N22" i="62"/>
  <c r="T22" i="62" s="1"/>
  <c r="N21" i="62"/>
  <c r="V21" i="62" s="1"/>
  <c r="N20" i="62"/>
  <c r="V20" i="62" s="1"/>
  <c r="N19" i="62"/>
  <c r="V19" i="62" s="1"/>
  <c r="N18" i="62"/>
  <c r="V18" i="62" s="1"/>
  <c r="N17" i="62"/>
  <c r="T17" i="62" s="1"/>
  <c r="N16" i="62"/>
  <c r="N15" i="62"/>
  <c r="V15" i="62" s="1"/>
  <c r="N14" i="62"/>
  <c r="V14" i="62" s="1"/>
  <c r="N13" i="62"/>
  <c r="V13" i="62" s="1"/>
  <c r="L461" i="60"/>
  <c r="L460" i="60"/>
  <c r="L459" i="60"/>
  <c r="L458" i="60"/>
  <c r="L457" i="60"/>
  <c r="L456" i="60"/>
  <c r="L455" i="60"/>
  <c r="L454" i="60"/>
  <c r="L453" i="60"/>
  <c r="L452" i="60"/>
  <c r="L451" i="60"/>
  <c r="L450" i="60"/>
  <c r="L446" i="60"/>
  <c r="L445" i="60"/>
  <c r="L444" i="60"/>
  <c r="L443" i="60"/>
  <c r="L442" i="60"/>
  <c r="L441" i="60"/>
  <c r="L440" i="60"/>
  <c r="L439" i="60"/>
  <c r="L438" i="60"/>
  <c r="L437" i="60"/>
  <c r="L436" i="60"/>
  <c r="L435" i="60"/>
  <c r="L431" i="60"/>
  <c r="L430" i="60"/>
  <c r="L429" i="60"/>
  <c r="L428" i="60"/>
  <c r="L427" i="60"/>
  <c r="L426" i="60"/>
  <c r="L425" i="60"/>
  <c r="L424" i="60"/>
  <c r="L423" i="60"/>
  <c r="L422" i="60"/>
  <c r="L421" i="60"/>
  <c r="L420" i="60"/>
  <c r="L416" i="60"/>
  <c r="L415" i="60"/>
  <c r="L414" i="60"/>
  <c r="L413" i="60"/>
  <c r="L412" i="60"/>
  <c r="L411" i="60"/>
  <c r="L410" i="60"/>
  <c r="L409" i="60"/>
  <c r="L408" i="60"/>
  <c r="L407" i="60"/>
  <c r="L406" i="60"/>
  <c r="L405" i="60"/>
  <c r="L401" i="60"/>
  <c r="L400" i="60"/>
  <c r="L399" i="60"/>
  <c r="L398" i="60"/>
  <c r="L397" i="60"/>
  <c r="L396" i="60"/>
  <c r="L395" i="60"/>
  <c r="L394" i="60"/>
  <c r="L393" i="60"/>
  <c r="L392" i="60"/>
  <c r="L391" i="60"/>
  <c r="L390" i="60"/>
  <c r="L386" i="60"/>
  <c r="L385" i="60"/>
  <c r="L384" i="60"/>
  <c r="L383" i="60"/>
  <c r="L382" i="60"/>
  <c r="L381" i="60"/>
  <c r="L380" i="60"/>
  <c r="L379" i="60"/>
  <c r="L378" i="60"/>
  <c r="L377" i="60"/>
  <c r="L376" i="60"/>
  <c r="L375" i="60"/>
  <c r="L371" i="60"/>
  <c r="L370" i="60"/>
  <c r="L369" i="60"/>
  <c r="L368" i="60"/>
  <c r="L367" i="60"/>
  <c r="L366" i="60"/>
  <c r="L365" i="60"/>
  <c r="L364" i="60"/>
  <c r="L363" i="60"/>
  <c r="L362" i="60"/>
  <c r="L361" i="60"/>
  <c r="L360" i="60"/>
  <c r="L356" i="60"/>
  <c r="L355" i="60"/>
  <c r="R355" i="60" s="1"/>
  <c r="L354" i="60"/>
  <c r="R354" i="60" s="1"/>
  <c r="L353" i="60"/>
  <c r="R353" i="60" s="1"/>
  <c r="L352" i="60"/>
  <c r="R352" i="60" s="1"/>
  <c r="L351" i="60"/>
  <c r="R351" i="60" s="1"/>
  <c r="L350" i="60"/>
  <c r="R350" i="60" s="1"/>
  <c r="L349" i="60"/>
  <c r="R349" i="60" s="1"/>
  <c r="L348" i="60"/>
  <c r="R348" i="60" s="1"/>
  <c r="L347" i="60"/>
  <c r="R347" i="60" s="1"/>
  <c r="L346" i="60"/>
  <c r="R346" i="60" s="1"/>
  <c r="L345" i="60"/>
  <c r="R345" i="60" s="1"/>
  <c r="L341" i="60"/>
  <c r="R341" i="60" s="1"/>
  <c r="L340" i="60"/>
  <c r="R340" i="60" s="1"/>
  <c r="L339" i="60"/>
  <c r="R339" i="60" s="1"/>
  <c r="L338" i="60"/>
  <c r="R338" i="60" s="1"/>
  <c r="L337" i="60"/>
  <c r="R337" i="60" s="1"/>
  <c r="L336" i="60"/>
  <c r="R336" i="60" s="1"/>
  <c r="L335" i="60"/>
  <c r="R335" i="60" s="1"/>
  <c r="L334" i="60"/>
  <c r="R334" i="60" s="1"/>
  <c r="L333" i="60"/>
  <c r="R333" i="60" s="1"/>
  <c r="L332" i="60"/>
  <c r="R332" i="60" s="1"/>
  <c r="L331" i="60"/>
  <c r="L330" i="60"/>
  <c r="R330" i="60" s="1"/>
  <c r="L326" i="60"/>
  <c r="R326" i="60" s="1"/>
  <c r="L325" i="60"/>
  <c r="R325" i="60" s="1"/>
  <c r="L324" i="60"/>
  <c r="R324" i="60" s="1"/>
  <c r="L323" i="60"/>
  <c r="R323" i="60" s="1"/>
  <c r="L322" i="60"/>
  <c r="R322" i="60" s="1"/>
  <c r="L321" i="60"/>
  <c r="R321" i="60" s="1"/>
  <c r="L320" i="60"/>
  <c r="R320" i="60" s="1"/>
  <c r="L319" i="60"/>
  <c r="R319" i="60" s="1"/>
  <c r="L318" i="60"/>
  <c r="R318" i="60" s="1"/>
  <c r="L317" i="60"/>
  <c r="R317" i="60" s="1"/>
  <c r="L316" i="60"/>
  <c r="R316" i="60" s="1"/>
  <c r="L315" i="60"/>
  <c r="R315" i="60" s="1"/>
  <c r="L311" i="60"/>
  <c r="R311" i="60" s="1"/>
  <c r="L310" i="60"/>
  <c r="R310" i="60" s="1"/>
  <c r="L309" i="60"/>
  <c r="R309" i="60" s="1"/>
  <c r="L308" i="60"/>
  <c r="R308" i="60" s="1"/>
  <c r="L307" i="60"/>
  <c r="R307" i="60" s="1"/>
  <c r="L306" i="60"/>
  <c r="R306" i="60" s="1"/>
  <c r="L305" i="60"/>
  <c r="R305" i="60" s="1"/>
  <c r="L304" i="60"/>
  <c r="R304" i="60" s="1"/>
  <c r="L303" i="60"/>
  <c r="R303" i="60" s="1"/>
  <c r="L302" i="60"/>
  <c r="R302" i="60" s="1"/>
  <c r="L301" i="60"/>
  <c r="R301" i="60" s="1"/>
  <c r="L300" i="60"/>
  <c r="R300" i="60" s="1"/>
  <c r="L296" i="60"/>
  <c r="R296" i="60" s="1"/>
  <c r="L295" i="60"/>
  <c r="R295" i="60" s="1"/>
  <c r="L294" i="60"/>
  <c r="R294" i="60" s="1"/>
  <c r="L293" i="60"/>
  <c r="R293" i="60" s="1"/>
  <c r="L292" i="60"/>
  <c r="R292" i="60" s="1"/>
  <c r="L291" i="60"/>
  <c r="R291" i="60" s="1"/>
  <c r="L290" i="60"/>
  <c r="R290" i="60" s="1"/>
  <c r="L289" i="60"/>
  <c r="L288" i="60"/>
  <c r="R288" i="60" s="1"/>
  <c r="L287" i="60"/>
  <c r="R287" i="60" s="1"/>
  <c r="L286" i="60"/>
  <c r="R286" i="60" s="1"/>
  <c r="L285" i="60"/>
  <c r="R285" i="60" s="1"/>
  <c r="L281" i="60"/>
  <c r="L280" i="60"/>
  <c r="R280" i="60" s="1"/>
  <c r="L279" i="60"/>
  <c r="R279" i="60" s="1"/>
  <c r="L278" i="60"/>
  <c r="R278" i="60" s="1"/>
  <c r="L277" i="60"/>
  <c r="R277" i="60" s="1"/>
  <c r="L276" i="60"/>
  <c r="R276" i="60" s="1"/>
  <c r="L275" i="60"/>
  <c r="R275" i="60" s="1"/>
  <c r="L274" i="60"/>
  <c r="R274" i="60" s="1"/>
  <c r="L273" i="60"/>
  <c r="R273" i="60" s="1"/>
  <c r="L272" i="60"/>
  <c r="R272" i="60" s="1"/>
  <c r="L271" i="60"/>
  <c r="L270" i="60"/>
  <c r="R270" i="60" s="1"/>
  <c r="L266" i="60"/>
  <c r="R266" i="60" s="1"/>
  <c r="L265" i="60"/>
  <c r="R265" i="60" s="1"/>
  <c r="L264" i="60"/>
  <c r="R264" i="60" s="1"/>
  <c r="L263" i="60"/>
  <c r="R263" i="60" s="1"/>
  <c r="L262" i="60"/>
  <c r="R262" i="60" s="1"/>
  <c r="L261" i="60"/>
  <c r="R261" i="60" s="1"/>
  <c r="L260" i="60"/>
  <c r="R260" i="60" s="1"/>
  <c r="L259" i="60"/>
  <c r="R259" i="60" s="1"/>
  <c r="L258" i="60"/>
  <c r="R258" i="60" s="1"/>
  <c r="L257" i="60"/>
  <c r="R257" i="60" s="1"/>
  <c r="L256" i="60"/>
  <c r="R256" i="60" s="1"/>
  <c r="L255" i="60"/>
  <c r="R255" i="60" s="1"/>
  <c r="L251" i="60"/>
  <c r="R251" i="60" s="1"/>
  <c r="L250" i="60"/>
  <c r="R250" i="60" s="1"/>
  <c r="L249" i="60"/>
  <c r="R249" i="60" s="1"/>
  <c r="L248" i="60"/>
  <c r="R248" i="60" s="1"/>
  <c r="L247" i="60"/>
  <c r="R247" i="60" s="1"/>
  <c r="L246" i="60"/>
  <c r="R246" i="60" s="1"/>
  <c r="L245" i="60"/>
  <c r="R245" i="60" s="1"/>
  <c r="L244" i="60"/>
  <c r="R244" i="60" s="1"/>
  <c r="L243" i="60"/>
  <c r="R243" i="60" s="1"/>
  <c r="L242" i="60"/>
  <c r="R242" i="60" s="1"/>
  <c r="L241" i="60"/>
  <c r="R241" i="60" s="1"/>
  <c r="L240" i="60"/>
  <c r="R240" i="60" s="1"/>
  <c r="L234" i="60"/>
  <c r="R234" i="60" s="1"/>
  <c r="L233" i="60"/>
  <c r="R233" i="60" s="1"/>
  <c r="L232" i="60"/>
  <c r="R232" i="60" s="1"/>
  <c r="L231" i="60"/>
  <c r="L230" i="60"/>
  <c r="R230" i="60" s="1"/>
  <c r="L229" i="60"/>
  <c r="R229" i="60" s="1"/>
  <c r="L228" i="60"/>
  <c r="R228" i="60" s="1"/>
  <c r="L227" i="60"/>
  <c r="R227" i="60" s="1"/>
  <c r="L226" i="60"/>
  <c r="R226" i="60" s="1"/>
  <c r="L225" i="60"/>
  <c r="R225" i="60" s="1"/>
  <c r="L224" i="60"/>
  <c r="R224" i="60" s="1"/>
  <c r="L223" i="60"/>
  <c r="R223" i="60" s="1"/>
  <c r="L219" i="60"/>
  <c r="R219" i="60" s="1"/>
  <c r="L218" i="60"/>
  <c r="R218" i="60" s="1"/>
  <c r="L217" i="60"/>
  <c r="R217" i="60" s="1"/>
  <c r="L216" i="60"/>
  <c r="R216" i="60" s="1"/>
  <c r="L215" i="60"/>
  <c r="R215" i="60" s="1"/>
  <c r="L214" i="60"/>
  <c r="R214" i="60" s="1"/>
  <c r="L213" i="60"/>
  <c r="R213" i="60" s="1"/>
  <c r="L212" i="60"/>
  <c r="R212" i="60" s="1"/>
  <c r="L211" i="60"/>
  <c r="R211" i="60" s="1"/>
  <c r="L210" i="60"/>
  <c r="R210" i="60" s="1"/>
  <c r="L209" i="60"/>
  <c r="R209" i="60" s="1"/>
  <c r="L208" i="60"/>
  <c r="R208" i="60" s="1"/>
  <c r="L204" i="60"/>
  <c r="R204" i="60" s="1"/>
  <c r="L203" i="60"/>
  <c r="R203" i="60" s="1"/>
  <c r="L202" i="60"/>
  <c r="R202" i="60" s="1"/>
  <c r="L201" i="60"/>
  <c r="R201" i="60" s="1"/>
  <c r="L200" i="60"/>
  <c r="R200" i="60" s="1"/>
  <c r="L199" i="60"/>
  <c r="R199" i="60" s="1"/>
  <c r="L198" i="60"/>
  <c r="R198" i="60" s="1"/>
  <c r="L197" i="60"/>
  <c r="R197" i="60" s="1"/>
  <c r="L196" i="60"/>
  <c r="R196" i="60" s="1"/>
  <c r="L195" i="60"/>
  <c r="R195" i="60" s="1"/>
  <c r="L194" i="60"/>
  <c r="R194" i="60" s="1"/>
  <c r="L193" i="60"/>
  <c r="R193" i="60" s="1"/>
  <c r="L189" i="60"/>
  <c r="R189" i="60" s="1"/>
  <c r="L188" i="60"/>
  <c r="R188" i="60" s="1"/>
  <c r="L187" i="60"/>
  <c r="R187" i="60" s="1"/>
  <c r="L186" i="60"/>
  <c r="R186" i="60" s="1"/>
  <c r="L185" i="60"/>
  <c r="R185" i="60" s="1"/>
  <c r="L184" i="60"/>
  <c r="R184" i="60" s="1"/>
  <c r="L183" i="60"/>
  <c r="R183" i="60" s="1"/>
  <c r="L182" i="60"/>
  <c r="R182" i="60" s="1"/>
  <c r="L181" i="60"/>
  <c r="R181" i="60" s="1"/>
  <c r="L180" i="60"/>
  <c r="R180" i="60" s="1"/>
  <c r="L179" i="60"/>
  <c r="R179" i="60" s="1"/>
  <c r="L178" i="60"/>
  <c r="R178" i="60" s="1"/>
  <c r="L174" i="60"/>
  <c r="R174" i="60" s="1"/>
  <c r="L173" i="60"/>
  <c r="R173" i="60" s="1"/>
  <c r="L172" i="60"/>
  <c r="R172" i="60" s="1"/>
  <c r="L171" i="60"/>
  <c r="R171" i="60" s="1"/>
  <c r="L170" i="60"/>
  <c r="R170" i="60" s="1"/>
  <c r="L169" i="60"/>
  <c r="R169" i="60" s="1"/>
  <c r="L168" i="60"/>
  <c r="R168" i="60" s="1"/>
  <c r="L167" i="60"/>
  <c r="R167" i="60" s="1"/>
  <c r="L166" i="60"/>
  <c r="R166" i="60" s="1"/>
  <c r="L165" i="60"/>
  <c r="R165" i="60" s="1"/>
  <c r="L164" i="60"/>
  <c r="R164" i="60" s="1"/>
  <c r="L163" i="60"/>
  <c r="R163" i="60" s="1"/>
  <c r="L159" i="60"/>
  <c r="R159" i="60" s="1"/>
  <c r="L158" i="60"/>
  <c r="R158" i="60" s="1"/>
  <c r="L157" i="60"/>
  <c r="R157" i="60" s="1"/>
  <c r="L156" i="60"/>
  <c r="R156" i="60" s="1"/>
  <c r="L155" i="60"/>
  <c r="R155" i="60" s="1"/>
  <c r="L154" i="60"/>
  <c r="R154" i="60" s="1"/>
  <c r="L153" i="60"/>
  <c r="R153" i="60" s="1"/>
  <c r="L152" i="60"/>
  <c r="R152" i="60" s="1"/>
  <c r="L151" i="60"/>
  <c r="R151" i="60" s="1"/>
  <c r="L150" i="60"/>
  <c r="R150" i="60" s="1"/>
  <c r="L149" i="60"/>
  <c r="R149" i="60" s="1"/>
  <c r="L148" i="60"/>
  <c r="R148" i="60" s="1"/>
  <c r="L144" i="60"/>
  <c r="R144" i="60" s="1"/>
  <c r="L143" i="60"/>
  <c r="R143" i="60" s="1"/>
  <c r="L142" i="60"/>
  <c r="R142" i="60" s="1"/>
  <c r="L141" i="60"/>
  <c r="R141" i="60" s="1"/>
  <c r="L140" i="60"/>
  <c r="R140" i="60" s="1"/>
  <c r="L139" i="60"/>
  <c r="R139" i="60" s="1"/>
  <c r="L138" i="60"/>
  <c r="R138" i="60" s="1"/>
  <c r="L137" i="60"/>
  <c r="R137" i="60" s="1"/>
  <c r="L136" i="60"/>
  <c r="R136" i="60" s="1"/>
  <c r="L135" i="60"/>
  <c r="R135" i="60" s="1"/>
  <c r="L134" i="60"/>
  <c r="R134" i="60" s="1"/>
  <c r="L133" i="60"/>
  <c r="R133" i="60" s="1"/>
  <c r="L129" i="60"/>
  <c r="R129" i="60" s="1"/>
  <c r="L128" i="60"/>
  <c r="R128" i="60" s="1"/>
  <c r="L127" i="60"/>
  <c r="L126" i="60"/>
  <c r="L125" i="60"/>
  <c r="R125" i="60" s="1"/>
  <c r="L124" i="60"/>
  <c r="R124" i="60" s="1"/>
  <c r="L123" i="60"/>
  <c r="R123" i="60" s="1"/>
  <c r="L122" i="60"/>
  <c r="R122" i="60" s="1"/>
  <c r="L121" i="60"/>
  <c r="R121" i="60" s="1"/>
  <c r="L120" i="60"/>
  <c r="R120" i="60" s="1"/>
  <c r="L119" i="60"/>
  <c r="R119" i="60" s="1"/>
  <c r="L118" i="60"/>
  <c r="R118" i="60" s="1"/>
  <c r="L114" i="60"/>
  <c r="R114" i="60" s="1"/>
  <c r="L113" i="60"/>
  <c r="R113" i="60" s="1"/>
  <c r="L112" i="60"/>
  <c r="R112" i="60" s="1"/>
  <c r="L111" i="60"/>
  <c r="R111" i="60" s="1"/>
  <c r="L110" i="60"/>
  <c r="R110" i="60" s="1"/>
  <c r="L109" i="60"/>
  <c r="R109" i="60" s="1"/>
  <c r="L108" i="60"/>
  <c r="R108" i="60" s="1"/>
  <c r="L107" i="60"/>
  <c r="R107" i="60" s="1"/>
  <c r="L106" i="60"/>
  <c r="R106" i="60" s="1"/>
  <c r="L105" i="60"/>
  <c r="R105" i="60" s="1"/>
  <c r="L104" i="60"/>
  <c r="R104" i="60" s="1"/>
  <c r="L103" i="60"/>
  <c r="R103" i="60" s="1"/>
  <c r="L99" i="60"/>
  <c r="R99" i="60" s="1"/>
  <c r="L98" i="60"/>
  <c r="R98" i="60" s="1"/>
  <c r="L97" i="60"/>
  <c r="R97" i="60" s="1"/>
  <c r="L96" i="60"/>
  <c r="R96" i="60" s="1"/>
  <c r="L95" i="60"/>
  <c r="R95" i="60" s="1"/>
  <c r="L94" i="60"/>
  <c r="R94" i="60" s="1"/>
  <c r="L93" i="60"/>
  <c r="R93" i="60" s="1"/>
  <c r="L92" i="60"/>
  <c r="R92" i="60" s="1"/>
  <c r="L91" i="60"/>
  <c r="R91" i="60" s="1"/>
  <c r="L90" i="60"/>
  <c r="R90" i="60" s="1"/>
  <c r="L89" i="60"/>
  <c r="R89" i="60" s="1"/>
  <c r="L88" i="60"/>
  <c r="R88" i="60" s="1"/>
  <c r="L84" i="60"/>
  <c r="R84" i="60" s="1"/>
  <c r="L83" i="60"/>
  <c r="R83" i="60" s="1"/>
  <c r="L82" i="60"/>
  <c r="R82" i="60" s="1"/>
  <c r="L81" i="60"/>
  <c r="R81" i="60" s="1"/>
  <c r="L80" i="60"/>
  <c r="R80" i="60" s="1"/>
  <c r="L79" i="60"/>
  <c r="R79" i="60" s="1"/>
  <c r="L78" i="60"/>
  <c r="R78" i="60" s="1"/>
  <c r="L77" i="60"/>
  <c r="R77" i="60" s="1"/>
  <c r="L76" i="60"/>
  <c r="R76" i="60" s="1"/>
  <c r="L75" i="60"/>
  <c r="R75" i="60" s="1"/>
  <c r="L74" i="60"/>
  <c r="R74" i="60" s="1"/>
  <c r="L73" i="60"/>
  <c r="R73" i="60" s="1"/>
  <c r="L69" i="60"/>
  <c r="R69" i="60" s="1"/>
  <c r="L68" i="60"/>
  <c r="R68" i="60" s="1"/>
  <c r="L67" i="60"/>
  <c r="L66" i="60"/>
  <c r="R66" i="60" s="1"/>
  <c r="L65" i="60"/>
  <c r="R65" i="60" s="1"/>
  <c r="L64" i="60"/>
  <c r="R64" i="60" s="1"/>
  <c r="L63" i="60"/>
  <c r="R63" i="60" s="1"/>
  <c r="L62" i="60"/>
  <c r="R62" i="60" s="1"/>
  <c r="L61" i="60"/>
  <c r="R61" i="60" s="1"/>
  <c r="L60" i="60"/>
  <c r="R60" i="60" s="1"/>
  <c r="L59" i="60"/>
  <c r="R59" i="60" s="1"/>
  <c r="L58" i="60"/>
  <c r="R58" i="60" s="1"/>
  <c r="L54" i="60"/>
  <c r="R54" i="60" s="1"/>
  <c r="L53" i="60"/>
  <c r="R53" i="60" s="1"/>
  <c r="L52" i="60"/>
  <c r="R52" i="60" s="1"/>
  <c r="L51" i="60"/>
  <c r="R51" i="60" s="1"/>
  <c r="L50" i="60"/>
  <c r="R50" i="60" s="1"/>
  <c r="L49" i="60"/>
  <c r="R49" i="60" s="1"/>
  <c r="L48" i="60"/>
  <c r="R48" i="60" s="1"/>
  <c r="L47" i="60"/>
  <c r="R47" i="60" s="1"/>
  <c r="L46" i="60"/>
  <c r="R46" i="60" s="1"/>
  <c r="L45" i="60"/>
  <c r="R45" i="60" s="1"/>
  <c r="L44" i="60"/>
  <c r="R44" i="60" s="1"/>
  <c r="L43" i="60"/>
  <c r="R43" i="60" s="1"/>
  <c r="L39" i="60"/>
  <c r="L38" i="60"/>
  <c r="R38" i="60" s="1"/>
  <c r="L37" i="60"/>
  <c r="R37" i="60" s="1"/>
  <c r="L36" i="60"/>
  <c r="R36" i="60" s="1"/>
  <c r="L35" i="60"/>
  <c r="R35" i="60" s="1"/>
  <c r="L34" i="60"/>
  <c r="R34" i="60" s="1"/>
  <c r="L33" i="60"/>
  <c r="R33" i="60" s="1"/>
  <c r="L32" i="60"/>
  <c r="R32" i="60" s="1"/>
  <c r="L31" i="60"/>
  <c r="R31" i="60" s="1"/>
  <c r="L30" i="60"/>
  <c r="R30" i="60" s="1"/>
  <c r="L29" i="60"/>
  <c r="R29" i="60" s="1"/>
  <c r="L28" i="60"/>
  <c r="R28" i="60" s="1"/>
  <c r="L24" i="60"/>
  <c r="L23" i="60"/>
  <c r="L22" i="60"/>
  <c r="L21" i="60"/>
  <c r="L20" i="60"/>
  <c r="L19" i="60"/>
  <c r="L18" i="60"/>
  <c r="L17" i="60"/>
  <c r="L16" i="60"/>
  <c r="L15" i="60"/>
  <c r="L14" i="60"/>
  <c r="L13" i="60"/>
  <c r="R461" i="60"/>
  <c r="R460" i="60"/>
  <c r="R459" i="60"/>
  <c r="R458" i="60"/>
  <c r="R457" i="60"/>
  <c r="R456" i="60"/>
  <c r="R455" i="60"/>
  <c r="R454" i="60"/>
  <c r="R453" i="60"/>
  <c r="R452" i="60"/>
  <c r="R451" i="60"/>
  <c r="R450" i="60"/>
  <c r="R446" i="60"/>
  <c r="R445" i="60"/>
  <c r="R444" i="60"/>
  <c r="R443" i="60"/>
  <c r="R442" i="60"/>
  <c r="R441" i="60"/>
  <c r="R440" i="60"/>
  <c r="R439" i="60"/>
  <c r="R438" i="60"/>
  <c r="R437" i="60"/>
  <c r="R436" i="60"/>
  <c r="R435" i="60"/>
  <c r="R431" i="60"/>
  <c r="R430" i="60"/>
  <c r="R429" i="60"/>
  <c r="R428" i="60"/>
  <c r="R427" i="60"/>
  <c r="R426" i="60"/>
  <c r="R425" i="60"/>
  <c r="R424" i="60"/>
  <c r="R423" i="60"/>
  <c r="R422" i="60"/>
  <c r="R421" i="60"/>
  <c r="R420" i="60"/>
  <c r="R416" i="60"/>
  <c r="R415" i="60"/>
  <c r="R414" i="60"/>
  <c r="R413" i="60"/>
  <c r="R412" i="60"/>
  <c r="R411" i="60"/>
  <c r="R410" i="60"/>
  <c r="R409" i="60"/>
  <c r="R408" i="60"/>
  <c r="R407" i="60"/>
  <c r="R406" i="60"/>
  <c r="R405" i="60"/>
  <c r="R401" i="60"/>
  <c r="R400" i="60"/>
  <c r="R399" i="60"/>
  <c r="R398" i="60"/>
  <c r="R397" i="60"/>
  <c r="R396" i="60"/>
  <c r="R395" i="60"/>
  <c r="R394" i="60"/>
  <c r="R393" i="60"/>
  <c r="R392" i="60"/>
  <c r="R391" i="60"/>
  <c r="R390" i="60"/>
  <c r="R386" i="60"/>
  <c r="R385" i="60"/>
  <c r="R384" i="60"/>
  <c r="R383" i="60"/>
  <c r="R382" i="60"/>
  <c r="R381" i="60"/>
  <c r="R380" i="60"/>
  <c r="R379" i="60"/>
  <c r="R378" i="60"/>
  <c r="R377" i="60"/>
  <c r="R376" i="60"/>
  <c r="R375" i="60"/>
  <c r="R371" i="60"/>
  <c r="R370" i="60"/>
  <c r="R369" i="60"/>
  <c r="R368" i="60"/>
  <c r="R367" i="60"/>
  <c r="R366" i="60"/>
  <c r="R365" i="60"/>
  <c r="R364" i="60"/>
  <c r="R363" i="60"/>
  <c r="R362" i="60"/>
  <c r="R361" i="60"/>
  <c r="R360" i="60"/>
  <c r="R356" i="60"/>
  <c r="R331" i="60"/>
  <c r="R289" i="60"/>
  <c r="R281" i="60"/>
  <c r="R271" i="60"/>
  <c r="R231" i="60"/>
  <c r="R127" i="60"/>
  <c r="R126" i="60"/>
  <c r="R67" i="60"/>
  <c r="R39" i="60"/>
  <c r="L61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45" i="48"/>
  <c r="L44" i="48"/>
  <c r="Q44" i="48" s="1"/>
  <c r="L42" i="48"/>
  <c r="Q42" i="48" s="1"/>
  <c r="L41" i="48"/>
  <c r="Q41" i="48" s="1"/>
  <c r="L40" i="48"/>
  <c r="Q40" i="48" s="1"/>
  <c r="L39" i="48"/>
  <c r="Q39" i="48" s="1"/>
  <c r="L38" i="48"/>
  <c r="Q38" i="48" s="1"/>
  <c r="L37" i="48"/>
  <c r="Q37" i="48" s="1"/>
  <c r="L36" i="48"/>
  <c r="Q36" i="48" s="1"/>
  <c r="L35" i="48"/>
  <c r="Q35" i="48" s="1"/>
  <c r="L34" i="48"/>
  <c r="Q34" i="48" s="1"/>
  <c r="L33" i="48"/>
  <c r="Q33" i="48" s="1"/>
  <c r="L32" i="48"/>
  <c r="Q32" i="48" s="1"/>
  <c r="L31" i="48"/>
  <c r="Q31" i="48" s="1"/>
  <c r="L30" i="48"/>
  <c r="Q30" i="48" s="1"/>
  <c r="L29" i="48"/>
  <c r="Q29" i="48" s="1"/>
  <c r="L28" i="48"/>
  <c r="Q28" i="48" s="1"/>
  <c r="L26" i="48"/>
  <c r="Q26" i="48" s="1"/>
  <c r="L24" i="48"/>
  <c r="Q24" i="48" s="1"/>
  <c r="L23" i="48"/>
  <c r="Q23" i="48" s="1"/>
  <c r="L22" i="48"/>
  <c r="Q22" i="48" s="1"/>
  <c r="L21" i="48"/>
  <c r="Q21" i="48" s="1"/>
  <c r="L20" i="48"/>
  <c r="Q20" i="48" s="1"/>
  <c r="L19" i="48"/>
  <c r="Q19" i="48" s="1"/>
  <c r="L18" i="48"/>
  <c r="Q18" i="48" s="1"/>
  <c r="L17" i="48"/>
  <c r="Q17" i="48" s="1"/>
  <c r="L16" i="48"/>
  <c r="Q16" i="48" s="1"/>
  <c r="L15" i="48"/>
  <c r="Q15" i="48" s="1"/>
  <c r="L14" i="48"/>
  <c r="Q14" i="48" s="1"/>
  <c r="L13" i="48"/>
  <c r="Q13" i="48" s="1"/>
  <c r="L12" i="48"/>
  <c r="Q12" i="48" s="1"/>
  <c r="L11" i="48"/>
  <c r="Q11" i="48" s="1"/>
  <c r="L10" i="48"/>
  <c r="Q10" i="48" s="1"/>
  <c r="M59" i="46"/>
  <c r="R59" i="46" s="1"/>
  <c r="M58" i="46"/>
  <c r="R58" i="46" s="1"/>
  <c r="M57" i="46"/>
  <c r="R57" i="46" s="1"/>
  <c r="M56" i="46"/>
  <c r="R56" i="46" s="1"/>
  <c r="M55" i="46"/>
  <c r="M54" i="46"/>
  <c r="R54" i="46" s="1"/>
  <c r="M53" i="46"/>
  <c r="R53" i="46" s="1"/>
  <c r="M52" i="46"/>
  <c r="R52" i="46" s="1"/>
  <c r="M51" i="46"/>
  <c r="R51" i="46" s="1"/>
  <c r="M50" i="46"/>
  <c r="R50" i="46" s="1"/>
  <c r="M49" i="46"/>
  <c r="R49" i="46" s="1"/>
  <c r="M48" i="46"/>
  <c r="R48" i="46" s="1"/>
  <c r="M47" i="46"/>
  <c r="R47" i="46" s="1"/>
  <c r="M46" i="46"/>
  <c r="R46" i="46" s="1"/>
  <c r="M45" i="46"/>
  <c r="R45" i="46" s="1"/>
  <c r="M44" i="46"/>
  <c r="R44" i="46" s="1"/>
  <c r="M43" i="46"/>
  <c r="R43" i="46" s="1"/>
  <c r="M42" i="46"/>
  <c r="R42" i="46" s="1"/>
  <c r="M41" i="46"/>
  <c r="R41" i="46" s="1"/>
  <c r="M40" i="46"/>
  <c r="M39" i="46"/>
  <c r="R39" i="46" s="1"/>
  <c r="M38" i="46"/>
  <c r="R38" i="46" s="1"/>
  <c r="M37" i="46"/>
  <c r="R37" i="46" s="1"/>
  <c r="M36" i="46"/>
  <c r="R36" i="46" s="1"/>
  <c r="M35" i="46"/>
  <c r="R35" i="46" s="1"/>
  <c r="M33" i="46"/>
  <c r="R33" i="46" s="1"/>
  <c r="M32" i="46"/>
  <c r="R32" i="46" s="1"/>
  <c r="M31" i="46"/>
  <c r="R31" i="46" s="1"/>
  <c r="M30" i="46"/>
  <c r="R30" i="46" s="1"/>
  <c r="M29" i="46"/>
  <c r="R29" i="46" s="1"/>
  <c r="M28" i="46"/>
  <c r="R28" i="46" s="1"/>
  <c r="M27" i="46"/>
  <c r="R27" i="46" s="1"/>
  <c r="M26" i="46"/>
  <c r="R26" i="46" s="1"/>
  <c r="M25" i="46"/>
  <c r="R25" i="46" s="1"/>
  <c r="M24" i="46"/>
  <c r="R24" i="46" s="1"/>
  <c r="M23" i="46"/>
  <c r="R23" i="46" s="1"/>
  <c r="M22" i="46"/>
  <c r="R22" i="46" s="1"/>
  <c r="M21" i="46"/>
  <c r="R21" i="46" s="1"/>
  <c r="M20" i="46"/>
  <c r="R20" i="46" s="1"/>
  <c r="M19" i="46"/>
  <c r="R19" i="46" s="1"/>
  <c r="M18" i="46"/>
  <c r="R18" i="46" s="1"/>
  <c r="M17" i="46"/>
  <c r="R17" i="46" s="1"/>
  <c r="M16" i="46"/>
  <c r="R16" i="46" s="1"/>
  <c r="M15" i="46"/>
  <c r="R15" i="46" s="1"/>
  <c r="M14" i="46"/>
  <c r="R14" i="46" s="1"/>
  <c r="M13" i="46"/>
  <c r="R13" i="46" s="1"/>
  <c r="M12" i="46"/>
  <c r="R12" i="46" s="1"/>
  <c r="M11" i="46"/>
  <c r="R11" i="46" s="1"/>
  <c r="M10" i="46"/>
  <c r="R10" i="46" s="1"/>
  <c r="M9" i="46"/>
  <c r="R9" i="46" s="1"/>
  <c r="R55" i="46"/>
  <c r="R40" i="46"/>
  <c r="N30" i="45"/>
  <c r="S30" i="45" s="1"/>
  <c r="N29" i="45"/>
  <c r="S29" i="45" s="1"/>
  <c r="N28" i="45"/>
  <c r="S28" i="45" s="1"/>
  <c r="N27" i="45"/>
  <c r="S27" i="45" s="1"/>
  <c r="N26" i="45"/>
  <c r="S26" i="45" s="1"/>
  <c r="N25" i="45"/>
  <c r="S25" i="45" s="1"/>
  <c r="N23" i="45"/>
  <c r="S23" i="45" s="1"/>
  <c r="N22" i="45"/>
  <c r="S22" i="45" s="1"/>
  <c r="N21" i="45"/>
  <c r="S21" i="45" s="1"/>
  <c r="N20" i="45"/>
  <c r="S20" i="45" s="1"/>
  <c r="N19" i="45"/>
  <c r="S19" i="45" s="1"/>
  <c r="N18" i="45"/>
  <c r="S18" i="45" s="1"/>
  <c r="N16" i="45"/>
  <c r="S16" i="45" s="1"/>
  <c r="N15" i="45"/>
  <c r="S15" i="45" s="1"/>
  <c r="N14" i="45"/>
  <c r="S14" i="45" s="1"/>
  <c r="N13" i="45"/>
  <c r="S13" i="45" s="1"/>
  <c r="N12" i="45"/>
  <c r="S12" i="45" s="1"/>
  <c r="N11" i="45"/>
  <c r="S11" i="45" s="1"/>
  <c r="R35" i="44"/>
  <c r="W35" i="44" s="1"/>
  <c r="R34" i="44"/>
  <c r="W34" i="44" s="1"/>
  <c r="R33" i="44"/>
  <c r="W33" i="44" s="1"/>
  <c r="R32" i="44"/>
  <c r="W32" i="44" s="1"/>
  <c r="R31" i="44"/>
  <c r="W31" i="44" s="1"/>
  <c r="R30" i="44"/>
  <c r="W30" i="44" s="1"/>
  <c r="R29" i="44"/>
  <c r="W29" i="44" s="1"/>
  <c r="R28" i="44"/>
  <c r="W28" i="44" s="1"/>
  <c r="R26" i="44"/>
  <c r="W26" i="44" s="1"/>
  <c r="R25" i="44"/>
  <c r="W25" i="44" s="1"/>
  <c r="R24" i="44"/>
  <c r="W24" i="44" s="1"/>
  <c r="R23" i="44"/>
  <c r="W23" i="44" s="1"/>
  <c r="R22" i="44"/>
  <c r="W22" i="44" s="1"/>
  <c r="R21" i="44"/>
  <c r="W21" i="44" s="1"/>
  <c r="R20" i="44"/>
  <c r="W20" i="44" s="1"/>
  <c r="R19" i="44"/>
  <c r="W19" i="44" s="1"/>
  <c r="R17" i="44"/>
  <c r="W17" i="44" s="1"/>
  <c r="R16" i="44"/>
  <c r="W16" i="44" s="1"/>
  <c r="R15" i="44"/>
  <c r="W15" i="44" s="1"/>
  <c r="R14" i="44"/>
  <c r="W14" i="44" s="1"/>
  <c r="R13" i="44"/>
  <c r="W13" i="44" s="1"/>
  <c r="R12" i="44"/>
  <c r="W12" i="44" s="1"/>
  <c r="R11" i="44"/>
  <c r="W11" i="44" s="1"/>
  <c r="R10" i="44"/>
  <c r="W10" i="44" s="1"/>
  <c r="N75" i="16"/>
  <c r="S75" i="16" s="1"/>
  <c r="N74" i="16"/>
  <c r="S74" i="16" s="1"/>
  <c r="N73" i="16"/>
  <c r="S73" i="16" s="1"/>
  <c r="N44" i="16"/>
  <c r="S44" i="16" s="1"/>
  <c r="N43" i="16"/>
  <c r="S43" i="16" s="1"/>
  <c r="N42" i="16"/>
  <c r="S42" i="16" s="1"/>
  <c r="M21" i="6"/>
  <c r="R21" i="6" s="1"/>
  <c r="O21" i="6"/>
  <c r="M22" i="6"/>
  <c r="R22" i="6" s="1"/>
  <c r="O22" i="6"/>
  <c r="M23" i="6"/>
  <c r="R23" i="6" s="1"/>
  <c r="O23" i="6"/>
  <c r="T215" i="62" l="1"/>
  <c r="T242" i="62"/>
  <c r="V230" i="62"/>
  <c r="T250" i="62"/>
  <c r="V320" i="62"/>
  <c r="T278" i="62"/>
  <c r="V376" i="62"/>
  <c r="T26" i="62"/>
  <c r="T296" i="62"/>
  <c r="V390" i="62"/>
  <c r="T99" i="62"/>
  <c r="T408" i="62"/>
  <c r="T409" i="62"/>
  <c r="T169" i="62"/>
  <c r="V87" i="62"/>
  <c r="T80" i="62"/>
  <c r="T223" i="62"/>
  <c r="T285" i="62"/>
  <c r="T363" i="62"/>
  <c r="V45" i="62"/>
  <c r="V188" i="62"/>
  <c r="V331" i="62"/>
  <c r="T18" i="62"/>
  <c r="T88" i="62"/>
  <c r="T161" i="62"/>
  <c r="T231" i="62"/>
  <c r="T286" i="62"/>
  <c r="T380" i="62"/>
  <c r="V76" i="62"/>
  <c r="V219" i="62"/>
  <c r="V362" i="62"/>
  <c r="T34" i="62"/>
  <c r="T107" i="62"/>
  <c r="T177" i="62"/>
  <c r="T307" i="62"/>
  <c r="V104" i="62"/>
  <c r="V247" i="62"/>
  <c r="T115" i="62"/>
  <c r="T258" i="62"/>
  <c r="T335" i="62"/>
  <c r="T417" i="62"/>
  <c r="V404" i="62"/>
  <c r="T53" i="62"/>
  <c r="T126" i="62"/>
  <c r="T196" i="62"/>
  <c r="T269" i="62"/>
  <c r="T336" i="62"/>
  <c r="T422" i="62"/>
  <c r="V146" i="62"/>
  <c r="V292" i="62"/>
  <c r="T61" i="62"/>
  <c r="T134" i="62"/>
  <c r="T204" i="62"/>
  <c r="T277" i="62"/>
  <c r="T344" i="62"/>
  <c r="V17" i="62"/>
  <c r="V303" i="62"/>
  <c r="T72" i="62"/>
  <c r="T142" i="62"/>
  <c r="T352" i="62"/>
  <c r="V31" i="62"/>
  <c r="V174" i="62"/>
  <c r="T391" i="62"/>
  <c r="V59" i="62"/>
  <c r="V160" i="62"/>
  <c r="V275" i="62"/>
  <c r="T321" i="62"/>
  <c r="V418" i="62"/>
  <c r="T16" i="62"/>
  <c r="V16" i="62"/>
  <c r="T24" i="62"/>
  <c r="V24" i="62"/>
  <c r="T32" i="62"/>
  <c r="V32" i="62"/>
  <c r="V43" i="62"/>
  <c r="T43" i="62"/>
  <c r="T51" i="62"/>
  <c r="V51" i="62"/>
  <c r="T70" i="62"/>
  <c r="V70" i="62"/>
  <c r="T78" i="62"/>
  <c r="V78" i="62"/>
  <c r="T86" i="62"/>
  <c r="V86" i="62"/>
  <c r="T97" i="62"/>
  <c r="V97" i="62"/>
  <c r="T105" i="62"/>
  <c r="V105" i="62"/>
  <c r="V113" i="62"/>
  <c r="T113" i="62"/>
  <c r="T121" i="62"/>
  <c r="V121" i="62"/>
  <c r="T140" i="62"/>
  <c r="V140" i="62"/>
  <c r="T148" i="62"/>
  <c r="V148" i="62"/>
  <c r="V168" i="62"/>
  <c r="T168" i="62"/>
  <c r="V176" i="62"/>
  <c r="T176" i="62"/>
  <c r="V186" i="62"/>
  <c r="T186" i="62"/>
  <c r="T194" i="62"/>
  <c r="V194" i="62"/>
  <c r="T213" i="62"/>
  <c r="V213" i="62"/>
  <c r="T221" i="62"/>
  <c r="V221" i="62"/>
  <c r="T229" i="62"/>
  <c r="V229" i="62"/>
  <c r="T240" i="62"/>
  <c r="V240" i="62"/>
  <c r="T248" i="62"/>
  <c r="V248" i="62"/>
  <c r="V256" i="62"/>
  <c r="T256" i="62"/>
  <c r="T267" i="62"/>
  <c r="V267" i="62"/>
  <c r="T283" i="62"/>
  <c r="V283" i="62"/>
  <c r="T294" i="62"/>
  <c r="V294" i="62"/>
  <c r="T302" i="62"/>
  <c r="V302" i="62"/>
  <c r="V310" i="62"/>
  <c r="T310" i="62"/>
  <c r="V329" i="62"/>
  <c r="T329" i="62"/>
  <c r="V337" i="62"/>
  <c r="T337" i="62"/>
  <c r="V356" i="62"/>
  <c r="T356" i="62"/>
  <c r="V364" i="62"/>
  <c r="T364" i="62"/>
  <c r="T372" i="62"/>
  <c r="V372" i="62"/>
  <c r="V383" i="62"/>
  <c r="T383" i="62"/>
  <c r="V399" i="62"/>
  <c r="T399" i="62"/>
  <c r="V410" i="62"/>
  <c r="T410" i="62"/>
  <c r="V426" i="62"/>
  <c r="T426" i="62"/>
  <c r="V202" i="62"/>
  <c r="V132" i="62"/>
  <c r="V348" i="62"/>
  <c r="T25" i="62"/>
  <c r="T33" i="62"/>
  <c r="T44" i="62"/>
  <c r="T52" i="62"/>
  <c r="T60" i="62"/>
  <c r="T71" i="62"/>
  <c r="T79" i="62"/>
  <c r="T98" i="62"/>
  <c r="T106" i="62"/>
  <c r="T114" i="62"/>
  <c r="T125" i="62"/>
  <c r="T133" i="62"/>
  <c r="T141" i="62"/>
  <c r="T149" i="62"/>
  <c r="T187" i="62"/>
  <c r="T195" i="62"/>
  <c r="T203" i="62"/>
  <c r="T214" i="62"/>
  <c r="T222" i="62"/>
  <c r="T241" i="62"/>
  <c r="T249" i="62"/>
  <c r="T257" i="62"/>
  <c r="T268" i="62"/>
  <c r="T276" i="62"/>
  <c r="T284" i="62"/>
  <c r="T295" i="62"/>
  <c r="T306" i="62"/>
  <c r="T334" i="62"/>
  <c r="T379" i="62"/>
  <c r="T407" i="62"/>
  <c r="V30" i="62"/>
  <c r="V58" i="62"/>
  <c r="V103" i="62"/>
  <c r="V131" i="62"/>
  <c r="V159" i="62"/>
  <c r="V173" i="62"/>
  <c r="V201" i="62"/>
  <c r="V246" i="62"/>
  <c r="V274" i="62"/>
  <c r="V316" i="62"/>
  <c r="V330" i="62"/>
  <c r="V358" i="62"/>
  <c r="V389" i="62"/>
  <c r="V400" i="62"/>
  <c r="V428" i="62"/>
  <c r="T19" i="62"/>
  <c r="T27" i="62"/>
  <c r="T35" i="62"/>
  <c r="T46" i="62"/>
  <c r="T54" i="62"/>
  <c r="T62" i="62"/>
  <c r="T73" i="62"/>
  <c r="T81" i="62"/>
  <c r="T89" i="62"/>
  <c r="T100" i="62"/>
  <c r="T108" i="62"/>
  <c r="T116" i="62"/>
  <c r="T127" i="62"/>
  <c r="T135" i="62"/>
  <c r="T143" i="62"/>
  <c r="T154" i="62"/>
  <c r="T162" i="62"/>
  <c r="T170" i="62"/>
  <c r="T181" i="62"/>
  <c r="T189" i="62"/>
  <c r="T197" i="62"/>
  <c r="T208" i="62"/>
  <c r="T216" i="62"/>
  <c r="T224" i="62"/>
  <c r="T232" i="62"/>
  <c r="T243" i="62"/>
  <c r="T251" i="62"/>
  <c r="T259" i="62"/>
  <c r="T270" i="62"/>
  <c r="T298" i="62"/>
  <c r="T308" i="62"/>
  <c r="T325" i="62"/>
  <c r="T353" i="62"/>
  <c r="T381" i="62"/>
  <c r="T395" i="62"/>
  <c r="T423" i="62"/>
  <c r="V49" i="62"/>
  <c r="V77" i="62"/>
  <c r="V119" i="62"/>
  <c r="V147" i="62"/>
  <c r="V175" i="62"/>
  <c r="V192" i="62"/>
  <c r="V220" i="62"/>
  <c r="V265" i="62"/>
  <c r="V293" i="62"/>
  <c r="V304" i="62"/>
  <c r="V349" i="62"/>
  <c r="V377" i="62"/>
  <c r="V419" i="62"/>
  <c r="T20" i="62"/>
  <c r="T28" i="62"/>
  <c r="T36" i="62"/>
  <c r="T47" i="62"/>
  <c r="T55" i="62"/>
  <c r="T63" i="62"/>
  <c r="T74" i="62"/>
  <c r="T82" i="62"/>
  <c r="T90" i="62"/>
  <c r="T101" i="62"/>
  <c r="T109" i="62"/>
  <c r="T117" i="62"/>
  <c r="T128" i="62"/>
  <c r="T136" i="62"/>
  <c r="T144" i="62"/>
  <c r="T155" i="62"/>
  <c r="T163" i="62"/>
  <c r="T171" i="62"/>
  <c r="T182" i="62"/>
  <c r="T190" i="62"/>
  <c r="T198" i="62"/>
  <c r="T209" i="62"/>
  <c r="T217" i="62"/>
  <c r="T225" i="62"/>
  <c r="T236" i="62"/>
  <c r="T244" i="62"/>
  <c r="T252" i="62"/>
  <c r="T260" i="62"/>
  <c r="T271" i="62"/>
  <c r="T279" i="62"/>
  <c r="T287" i="62"/>
  <c r="T299" i="62"/>
  <c r="T309" i="62"/>
  <c r="T326" i="62"/>
  <c r="T354" i="62"/>
  <c r="T368" i="62"/>
  <c r="T382" i="62"/>
  <c r="T396" i="62"/>
  <c r="T424" i="62"/>
  <c r="V22" i="62"/>
  <c r="V50" i="62"/>
  <c r="V92" i="62"/>
  <c r="V120" i="62"/>
  <c r="V165" i="62"/>
  <c r="V193" i="62"/>
  <c r="V238" i="62"/>
  <c r="V266" i="62"/>
  <c r="V322" i="62"/>
  <c r="V350" i="62"/>
  <c r="V392" i="62"/>
  <c r="V420" i="62"/>
  <c r="T297" i="62"/>
  <c r="V297" i="62"/>
  <c r="T305" i="62"/>
  <c r="V305" i="62"/>
  <c r="T313" i="62"/>
  <c r="V313" i="62"/>
  <c r="T324" i="62"/>
  <c r="V324" i="62"/>
  <c r="T332" i="62"/>
  <c r="V332" i="62"/>
  <c r="T340" i="62"/>
  <c r="V340" i="62"/>
  <c r="T351" i="62"/>
  <c r="V351" i="62"/>
  <c r="T359" i="62"/>
  <c r="V359" i="62"/>
  <c r="T367" i="62"/>
  <c r="V367" i="62"/>
  <c r="T378" i="62"/>
  <c r="V378" i="62"/>
  <c r="T386" i="62"/>
  <c r="V386" i="62"/>
  <c r="T394" i="62"/>
  <c r="V394" i="62"/>
  <c r="T405" i="62"/>
  <c r="V405" i="62"/>
  <c r="T413" i="62"/>
  <c r="V413" i="62"/>
  <c r="T421" i="62"/>
  <c r="V421" i="62"/>
  <c r="T13" i="62"/>
  <c r="T21" i="62"/>
  <c r="T29" i="62"/>
  <c r="T37" i="62"/>
  <c r="T48" i="62"/>
  <c r="T56" i="62"/>
  <c r="T64" i="62"/>
  <c r="T75" i="62"/>
  <c r="T83" i="62"/>
  <c r="T91" i="62"/>
  <c r="T102" i="62"/>
  <c r="T110" i="62"/>
  <c r="T118" i="62"/>
  <c r="T129" i="62"/>
  <c r="T137" i="62"/>
  <c r="T145" i="62"/>
  <c r="T156" i="62"/>
  <c r="T164" i="62"/>
  <c r="T172" i="62"/>
  <c r="T183" i="62"/>
  <c r="T191" i="62"/>
  <c r="T199" i="62"/>
  <c r="T210" i="62"/>
  <c r="T218" i="62"/>
  <c r="T226" i="62"/>
  <c r="T237" i="62"/>
  <c r="T245" i="62"/>
  <c r="T253" i="62"/>
  <c r="T264" i="62"/>
  <c r="T272" i="62"/>
  <c r="T280" i="62"/>
  <c r="T288" i="62"/>
  <c r="T300" i="62"/>
  <c r="T327" i="62"/>
  <c r="T341" i="62"/>
  <c r="T355" i="62"/>
  <c r="T369" i="62"/>
  <c r="T397" i="62"/>
  <c r="T414" i="62"/>
  <c r="T425" i="62"/>
  <c r="V23" i="62"/>
  <c r="V65" i="62"/>
  <c r="V93" i="62"/>
  <c r="V138" i="62"/>
  <c r="V166" i="62"/>
  <c r="V211" i="62"/>
  <c r="V239" i="62"/>
  <c r="V281" i="62"/>
  <c r="V323" i="62"/>
  <c r="V365" i="62"/>
  <c r="V393" i="62"/>
  <c r="T14" i="62"/>
  <c r="T41" i="62"/>
  <c r="T57" i="62"/>
  <c r="T84" i="62"/>
  <c r="T111" i="62"/>
  <c r="T130" i="62"/>
  <c r="T157" i="62"/>
  <c r="T184" i="62"/>
  <c r="T200" i="62"/>
  <c r="T227" i="62"/>
  <c r="T254" i="62"/>
  <c r="T273" i="62"/>
  <c r="T301" i="62"/>
  <c r="T314" i="62"/>
  <c r="T328" i="62"/>
  <c r="T342" i="62"/>
  <c r="T370" i="62"/>
  <c r="T387" i="62"/>
  <c r="T398" i="62"/>
  <c r="T415" i="62"/>
  <c r="V69" i="62"/>
  <c r="V139" i="62"/>
  <c r="V167" i="62"/>
  <c r="V212" i="62"/>
  <c r="V282" i="62"/>
  <c r="V338" i="62"/>
  <c r="V366" i="62"/>
  <c r="V411" i="62"/>
  <c r="T15" i="62"/>
  <c r="T42" i="62"/>
  <c r="T85" i="62"/>
  <c r="T112" i="62"/>
  <c r="T158" i="62"/>
  <c r="T185" i="62"/>
  <c r="T228" i="62"/>
  <c r="T255" i="62"/>
  <c r="T315" i="62"/>
  <c r="T343" i="62"/>
  <c r="T360" i="62"/>
  <c r="T371" i="62"/>
  <c r="T388" i="62"/>
  <c r="T416" i="62"/>
  <c r="V311" i="62"/>
  <c r="V339" i="62"/>
  <c r="V384" i="62"/>
  <c r="V412" i="62"/>
  <c r="T333" i="62"/>
  <c r="T361" i="62"/>
  <c r="T406" i="62"/>
  <c r="V312" i="62"/>
  <c r="V357" i="62"/>
  <c r="V385" i="62"/>
  <c r="V427" i="62"/>
  <c r="M20" i="6"/>
  <c r="R20" i="6" s="1"/>
  <c r="M16" i="6"/>
  <c r="R16" i="6" s="1"/>
  <c r="O16" i="6"/>
  <c r="P16" i="6" s="1"/>
  <c r="M17" i="6"/>
  <c r="R17" i="6" s="1"/>
  <c r="O17" i="6"/>
  <c r="M18" i="6"/>
  <c r="R18" i="6" s="1"/>
  <c r="O18" i="6"/>
  <c r="P18" i="6" s="1"/>
  <c r="M15" i="6"/>
  <c r="R15" i="6" s="1"/>
  <c r="M11" i="6"/>
  <c r="R11" i="6" s="1"/>
  <c r="O11" i="6"/>
  <c r="M12" i="6"/>
  <c r="R12" i="6" s="1"/>
  <c r="O12" i="6"/>
  <c r="M13" i="6"/>
  <c r="R13" i="6" s="1"/>
  <c r="O13" i="6"/>
  <c r="M10" i="6"/>
  <c r="R10" i="6" s="1"/>
  <c r="L117" i="1"/>
  <c r="S117" i="1" s="1"/>
  <c r="L118" i="1"/>
  <c r="S118" i="1" s="1"/>
  <c r="L119" i="1"/>
  <c r="S119" i="1" s="1"/>
  <c r="L120" i="1"/>
  <c r="S120" i="1" s="1"/>
  <c r="L121" i="1"/>
  <c r="S121" i="1" s="1"/>
  <c r="L122" i="1"/>
  <c r="S122" i="1" s="1"/>
  <c r="L123" i="1"/>
  <c r="S123" i="1" s="1"/>
  <c r="L124" i="1"/>
  <c r="S124" i="1" s="1"/>
  <c r="L125" i="1"/>
  <c r="S125" i="1" s="1"/>
  <c r="L126" i="1"/>
  <c r="S126" i="1" s="1"/>
  <c r="L127" i="1"/>
  <c r="S127" i="1" s="1"/>
  <c r="L128" i="1"/>
  <c r="S128" i="1" s="1"/>
  <c r="L129" i="1"/>
  <c r="S129" i="1" s="1"/>
  <c r="L130" i="1"/>
  <c r="S130" i="1" s="1"/>
  <c r="L131" i="1"/>
  <c r="S131" i="1" s="1"/>
  <c r="L132" i="1"/>
  <c r="S132" i="1" s="1"/>
  <c r="L133" i="1"/>
  <c r="S133" i="1" s="1"/>
  <c r="L134" i="1"/>
  <c r="S134" i="1" s="1"/>
  <c r="L135" i="1"/>
  <c r="S135" i="1" s="1"/>
  <c r="L136" i="1"/>
  <c r="S136" i="1" s="1"/>
  <c r="L137" i="1"/>
  <c r="S137" i="1" s="1"/>
  <c r="L138" i="1"/>
  <c r="S138" i="1" s="1"/>
  <c r="L139" i="1"/>
  <c r="S139" i="1" s="1"/>
  <c r="L140" i="1"/>
  <c r="S140" i="1" s="1"/>
  <c r="L141" i="1"/>
  <c r="S141" i="1" s="1"/>
  <c r="L142" i="1"/>
  <c r="S142" i="1" s="1"/>
  <c r="L143" i="1"/>
  <c r="S143" i="1" s="1"/>
  <c r="L144" i="1"/>
  <c r="S144" i="1" s="1"/>
  <c r="L145" i="1"/>
  <c r="S145" i="1" s="1"/>
  <c r="L146" i="1"/>
  <c r="S146" i="1" s="1"/>
  <c r="L147" i="1"/>
  <c r="S147" i="1" s="1"/>
  <c r="L148" i="1"/>
  <c r="S148" i="1" s="1"/>
  <c r="L149" i="1"/>
  <c r="S149" i="1" s="1"/>
  <c r="L150" i="1"/>
  <c r="S150" i="1" s="1"/>
  <c r="L151" i="1"/>
  <c r="S151" i="1" s="1"/>
  <c r="L152" i="1"/>
  <c r="S152" i="1" s="1"/>
  <c r="L153" i="1"/>
  <c r="S153" i="1" s="1"/>
  <c r="L154" i="1"/>
  <c r="S154" i="1" s="1"/>
  <c r="L155" i="1"/>
  <c r="S155" i="1" s="1"/>
  <c r="L156" i="1"/>
  <c r="S156" i="1" s="1"/>
  <c r="L157" i="1"/>
  <c r="S157" i="1" s="1"/>
  <c r="L158" i="1"/>
  <c r="S158" i="1" s="1"/>
  <c r="L159" i="1"/>
  <c r="S159" i="1" s="1"/>
  <c r="L160" i="1"/>
  <c r="S160" i="1" s="1"/>
  <c r="L161" i="1"/>
  <c r="S161" i="1" s="1"/>
  <c r="L162" i="1"/>
  <c r="S162" i="1" s="1"/>
  <c r="L163" i="1"/>
  <c r="S163" i="1" s="1"/>
  <c r="L164" i="1"/>
  <c r="S164" i="1" s="1"/>
  <c r="L165" i="1"/>
  <c r="S165" i="1" s="1"/>
  <c r="L166" i="1"/>
  <c r="S166" i="1" s="1"/>
  <c r="L167" i="1"/>
  <c r="S167" i="1" s="1"/>
  <c r="L116" i="1"/>
  <c r="S116" i="1" s="1"/>
  <c r="L64" i="1"/>
  <c r="S64" i="1" s="1"/>
  <c r="L65" i="1"/>
  <c r="S65" i="1" s="1"/>
  <c r="L66" i="1"/>
  <c r="S66" i="1" s="1"/>
  <c r="L67" i="1"/>
  <c r="S67" i="1" s="1"/>
  <c r="L68" i="1"/>
  <c r="S68" i="1" s="1"/>
  <c r="L69" i="1"/>
  <c r="S69" i="1" s="1"/>
  <c r="L70" i="1"/>
  <c r="S70" i="1" s="1"/>
  <c r="L71" i="1"/>
  <c r="S71" i="1" s="1"/>
  <c r="L72" i="1"/>
  <c r="S72" i="1" s="1"/>
  <c r="L73" i="1"/>
  <c r="S73" i="1" s="1"/>
  <c r="L74" i="1"/>
  <c r="S74" i="1" s="1"/>
  <c r="L75" i="1"/>
  <c r="S75" i="1" s="1"/>
  <c r="L76" i="1"/>
  <c r="S76" i="1" s="1"/>
  <c r="L77" i="1"/>
  <c r="S77" i="1" s="1"/>
  <c r="L78" i="1"/>
  <c r="S78" i="1" s="1"/>
  <c r="L79" i="1"/>
  <c r="S79" i="1" s="1"/>
  <c r="L80" i="1"/>
  <c r="S80" i="1" s="1"/>
  <c r="L81" i="1"/>
  <c r="S81" i="1" s="1"/>
  <c r="L82" i="1"/>
  <c r="S82" i="1" s="1"/>
  <c r="L83" i="1"/>
  <c r="S83" i="1" s="1"/>
  <c r="L84" i="1"/>
  <c r="S84" i="1" s="1"/>
  <c r="L85" i="1"/>
  <c r="S85" i="1" s="1"/>
  <c r="L86" i="1"/>
  <c r="S86" i="1" s="1"/>
  <c r="L87" i="1"/>
  <c r="S87" i="1" s="1"/>
  <c r="L88" i="1"/>
  <c r="S88" i="1" s="1"/>
  <c r="L89" i="1"/>
  <c r="S89" i="1" s="1"/>
  <c r="L90" i="1"/>
  <c r="S90" i="1" s="1"/>
  <c r="L91" i="1"/>
  <c r="S91" i="1" s="1"/>
  <c r="L92" i="1"/>
  <c r="S92" i="1" s="1"/>
  <c r="L93" i="1"/>
  <c r="S93" i="1" s="1"/>
  <c r="L94" i="1"/>
  <c r="S94" i="1" s="1"/>
  <c r="L95" i="1"/>
  <c r="S95" i="1" s="1"/>
  <c r="L96" i="1"/>
  <c r="S96" i="1" s="1"/>
  <c r="L97" i="1"/>
  <c r="S97" i="1" s="1"/>
  <c r="L98" i="1"/>
  <c r="S98" i="1" s="1"/>
  <c r="L99" i="1"/>
  <c r="S99" i="1" s="1"/>
  <c r="L100" i="1"/>
  <c r="S100" i="1" s="1"/>
  <c r="L101" i="1"/>
  <c r="S101" i="1" s="1"/>
  <c r="L102" i="1"/>
  <c r="S102" i="1" s="1"/>
  <c r="L103" i="1"/>
  <c r="S103" i="1" s="1"/>
  <c r="L104" i="1"/>
  <c r="S104" i="1" s="1"/>
  <c r="L105" i="1"/>
  <c r="S105" i="1" s="1"/>
  <c r="L106" i="1"/>
  <c r="S106" i="1" s="1"/>
  <c r="L107" i="1"/>
  <c r="S107" i="1" s="1"/>
  <c r="L108" i="1"/>
  <c r="S108" i="1" s="1"/>
  <c r="L109" i="1"/>
  <c r="S109" i="1" s="1"/>
  <c r="L110" i="1"/>
  <c r="S110" i="1" s="1"/>
  <c r="L111" i="1"/>
  <c r="S111" i="1" s="1"/>
  <c r="L112" i="1"/>
  <c r="S112" i="1" s="1"/>
  <c r="L113" i="1"/>
  <c r="S113" i="1" s="1"/>
  <c r="L114" i="1"/>
  <c r="S114" i="1" s="1"/>
  <c r="L63" i="1"/>
  <c r="S63" i="1" s="1"/>
  <c r="L11" i="1"/>
  <c r="U11" i="1" s="1"/>
  <c r="L12" i="1"/>
  <c r="L13" i="1"/>
  <c r="U13" i="1" s="1"/>
  <c r="L14" i="1"/>
  <c r="L15" i="1"/>
  <c r="L16" i="1"/>
  <c r="U16" i="1" s="1"/>
  <c r="L17" i="1"/>
  <c r="L18" i="1"/>
  <c r="U18" i="1" s="1"/>
  <c r="L19" i="1"/>
  <c r="U19" i="1" s="1"/>
  <c r="L20" i="1"/>
  <c r="L21" i="1"/>
  <c r="L22" i="1"/>
  <c r="L23" i="1"/>
  <c r="L24" i="1"/>
  <c r="L25" i="1"/>
  <c r="L26" i="1"/>
  <c r="L27" i="1"/>
  <c r="U27" i="1" s="1"/>
  <c r="L28" i="1"/>
  <c r="L29" i="1"/>
  <c r="L30" i="1"/>
  <c r="L31" i="1"/>
  <c r="L32" i="1"/>
  <c r="L33" i="1"/>
  <c r="L34" i="1"/>
  <c r="L35" i="1"/>
  <c r="U35" i="1" s="1"/>
  <c r="L36" i="1"/>
  <c r="L37" i="1"/>
  <c r="U37" i="1" s="1"/>
  <c r="L38" i="1"/>
  <c r="L39" i="1"/>
  <c r="L40" i="1"/>
  <c r="L41" i="1"/>
  <c r="L42" i="1"/>
  <c r="L43" i="1"/>
  <c r="U43" i="1" s="1"/>
  <c r="L44" i="1"/>
  <c r="L45" i="1"/>
  <c r="L46" i="1"/>
  <c r="L47" i="1"/>
  <c r="L48" i="1"/>
  <c r="L49" i="1"/>
  <c r="L50" i="1"/>
  <c r="L51" i="1"/>
  <c r="U51" i="1" s="1"/>
  <c r="L52" i="1"/>
  <c r="L53" i="1"/>
  <c r="U53" i="1" s="1"/>
  <c r="L54" i="1"/>
  <c r="L55" i="1"/>
  <c r="U55" i="1" s="1"/>
  <c r="L56" i="1"/>
  <c r="L57" i="1"/>
  <c r="L58" i="1"/>
  <c r="L59" i="1"/>
  <c r="U59" i="1" s="1"/>
  <c r="L60" i="1"/>
  <c r="L61" i="1"/>
  <c r="U61" i="1" s="1"/>
  <c r="L10" i="1"/>
  <c r="W30" i="2"/>
  <c r="W31" i="2"/>
  <c r="W32" i="2"/>
  <c r="W33" i="2"/>
  <c r="W34" i="2"/>
  <c r="W35" i="2"/>
  <c r="W36" i="2"/>
  <c r="W29" i="2"/>
  <c r="L35" i="2"/>
  <c r="L36" i="2"/>
  <c r="L34" i="2"/>
  <c r="G35" i="2"/>
  <c r="G36" i="2"/>
  <c r="G34" i="2"/>
  <c r="N44" i="50"/>
  <c r="T44" i="50"/>
  <c r="U44" i="50"/>
  <c r="N45" i="50"/>
  <c r="T45" i="50"/>
  <c r="U45" i="50"/>
  <c r="R46" i="50"/>
  <c r="N46" i="50"/>
  <c r="T46" i="50"/>
  <c r="U46" i="50"/>
  <c r="R47" i="50"/>
  <c r="N47" i="50"/>
  <c r="T47" i="50"/>
  <c r="U47" i="50"/>
  <c r="N48" i="50"/>
  <c r="T48" i="50"/>
  <c r="U48" i="50"/>
  <c r="N49" i="50"/>
  <c r="T49" i="50"/>
  <c r="U49" i="50"/>
  <c r="R50" i="50"/>
  <c r="N50" i="50"/>
  <c r="T50" i="50"/>
  <c r="U50" i="50"/>
  <c r="N51" i="50"/>
  <c r="T51" i="50"/>
  <c r="U51" i="50"/>
  <c r="N52" i="50"/>
  <c r="T52" i="50"/>
  <c r="U52" i="50"/>
  <c r="N53" i="50"/>
  <c r="T53" i="50"/>
  <c r="U53" i="50"/>
  <c r="R54" i="50"/>
  <c r="N54" i="50"/>
  <c r="T54" i="50"/>
  <c r="U54" i="50"/>
  <c r="N55" i="50"/>
  <c r="T55" i="50"/>
  <c r="U55" i="50"/>
  <c r="N56" i="50"/>
  <c r="T56" i="50"/>
  <c r="U56" i="50"/>
  <c r="N57" i="50"/>
  <c r="T57" i="50"/>
  <c r="U57" i="50"/>
  <c r="R58" i="50"/>
  <c r="N58" i="50"/>
  <c r="T58" i="50"/>
  <c r="U58" i="50"/>
  <c r="N59" i="50"/>
  <c r="T59" i="50"/>
  <c r="U59" i="50"/>
  <c r="M42" i="49"/>
  <c r="R43" i="49"/>
  <c r="M43" i="49"/>
  <c r="M44" i="49"/>
  <c r="R45" i="49"/>
  <c r="M45" i="49"/>
  <c r="M46" i="49"/>
  <c r="R47" i="49"/>
  <c r="M47" i="49"/>
  <c r="M48" i="49"/>
  <c r="R49" i="49"/>
  <c r="M49" i="49"/>
  <c r="M50" i="49"/>
  <c r="R51" i="49"/>
  <c r="M51" i="49"/>
  <c r="M52" i="49"/>
  <c r="R53" i="49"/>
  <c r="M53" i="49"/>
  <c r="M54" i="49"/>
  <c r="R55" i="49"/>
  <c r="M55" i="49"/>
  <c r="M56" i="49"/>
  <c r="T28" i="44"/>
  <c r="T29" i="44"/>
  <c r="T30" i="44"/>
  <c r="T31" i="44"/>
  <c r="T32" i="44"/>
  <c r="T33" i="44"/>
  <c r="T34" i="44"/>
  <c r="T35" i="44"/>
  <c r="O20" i="6"/>
  <c r="U136" i="1"/>
  <c r="U142" i="1"/>
  <c r="U144" i="1"/>
  <c r="U150" i="1"/>
  <c r="U26" i="45"/>
  <c r="U27" i="45"/>
  <c r="U29" i="45"/>
  <c r="U30" i="45"/>
  <c r="U25" i="45"/>
  <c r="P73" i="16"/>
  <c r="P74" i="16"/>
  <c r="P75" i="16"/>
  <c r="U75" i="16"/>
  <c r="S40" i="51"/>
  <c r="S44" i="51"/>
  <c r="S48" i="51"/>
  <c r="S50" i="51"/>
  <c r="S52" i="51"/>
  <c r="B40" i="51"/>
  <c r="C40" i="51"/>
  <c r="D40" i="51" s="1"/>
  <c r="E40" i="51"/>
  <c r="G40" i="51"/>
  <c r="I40" i="51"/>
  <c r="K40" i="51"/>
  <c r="M40" i="51"/>
  <c r="U40" i="51"/>
  <c r="X40" i="51"/>
  <c r="Y40" i="51"/>
  <c r="Z40" i="51"/>
  <c r="AA40" i="51"/>
  <c r="AB40" i="51"/>
  <c r="AC40" i="51"/>
  <c r="AD40" i="51"/>
  <c r="AE40" i="51"/>
  <c r="AF40" i="51"/>
  <c r="AG40" i="51"/>
  <c r="AH40" i="51"/>
  <c r="B41" i="51"/>
  <c r="C41" i="51"/>
  <c r="D41" i="51" s="1"/>
  <c r="E41" i="51"/>
  <c r="G41" i="51"/>
  <c r="I41" i="51"/>
  <c r="K41" i="51"/>
  <c r="M41" i="51"/>
  <c r="U41" i="51"/>
  <c r="X41" i="51"/>
  <c r="Y41" i="51"/>
  <c r="Z41" i="51"/>
  <c r="AA41" i="51"/>
  <c r="AB41" i="51"/>
  <c r="AC41" i="51"/>
  <c r="AD41" i="51"/>
  <c r="AE41" i="51"/>
  <c r="AF41" i="51"/>
  <c r="AG41" i="51"/>
  <c r="AH41" i="51"/>
  <c r="B42" i="51"/>
  <c r="C42" i="51"/>
  <c r="D42" i="51" s="1"/>
  <c r="E42" i="51"/>
  <c r="G42" i="51"/>
  <c r="I42" i="51"/>
  <c r="K42" i="51"/>
  <c r="M42" i="51"/>
  <c r="U42" i="51"/>
  <c r="X42" i="51"/>
  <c r="Y42" i="51"/>
  <c r="Z42" i="51"/>
  <c r="AA42" i="51"/>
  <c r="AB42" i="51"/>
  <c r="AC42" i="51"/>
  <c r="AD42" i="51"/>
  <c r="AE42" i="51"/>
  <c r="AF42" i="51"/>
  <c r="AG42" i="51"/>
  <c r="AH42" i="51"/>
  <c r="B43" i="51"/>
  <c r="C43" i="51"/>
  <c r="D43" i="51" s="1"/>
  <c r="E43" i="51"/>
  <c r="G43" i="51"/>
  <c r="I43" i="51"/>
  <c r="K43" i="51"/>
  <c r="M43" i="51"/>
  <c r="U43" i="51"/>
  <c r="X43" i="51"/>
  <c r="Y43" i="51"/>
  <c r="Z43" i="51"/>
  <c r="AA43" i="51"/>
  <c r="AB43" i="51"/>
  <c r="AC43" i="51"/>
  <c r="AD43" i="51"/>
  <c r="AE43" i="51"/>
  <c r="AF43" i="51"/>
  <c r="AG43" i="51"/>
  <c r="AH43" i="51"/>
  <c r="B44" i="51"/>
  <c r="C44" i="51"/>
  <c r="D44" i="51" s="1"/>
  <c r="E44" i="51"/>
  <c r="G44" i="51"/>
  <c r="I44" i="51"/>
  <c r="K44" i="51"/>
  <c r="M44" i="51"/>
  <c r="U44" i="51"/>
  <c r="X44" i="51"/>
  <c r="Y44" i="51"/>
  <c r="Z44" i="51"/>
  <c r="AA44" i="51"/>
  <c r="AB44" i="51"/>
  <c r="AC44" i="51"/>
  <c r="AD44" i="51"/>
  <c r="AE44" i="51"/>
  <c r="AF44" i="51"/>
  <c r="AG44" i="51"/>
  <c r="AH44" i="51"/>
  <c r="B45" i="51"/>
  <c r="C45" i="51"/>
  <c r="D45" i="51" s="1"/>
  <c r="E45" i="51"/>
  <c r="G45" i="51"/>
  <c r="I45" i="51"/>
  <c r="K45" i="51"/>
  <c r="M45" i="51"/>
  <c r="U45" i="51"/>
  <c r="X45" i="51"/>
  <c r="Y45" i="51"/>
  <c r="Z45" i="51"/>
  <c r="AA45" i="51"/>
  <c r="AB45" i="51"/>
  <c r="AC45" i="51"/>
  <c r="AD45" i="51"/>
  <c r="AE45" i="51"/>
  <c r="AF45" i="51"/>
  <c r="AG45" i="51"/>
  <c r="AH45" i="51"/>
  <c r="B46" i="51"/>
  <c r="C46" i="51"/>
  <c r="D46" i="51" s="1"/>
  <c r="E46" i="51"/>
  <c r="G46" i="51"/>
  <c r="I46" i="51"/>
  <c r="K46" i="51"/>
  <c r="M46" i="51"/>
  <c r="U46" i="51"/>
  <c r="X46" i="51"/>
  <c r="Y46" i="51"/>
  <c r="Z46" i="51"/>
  <c r="AA46" i="51"/>
  <c r="AB46" i="51"/>
  <c r="AC46" i="51"/>
  <c r="AD46" i="51"/>
  <c r="AE46" i="51"/>
  <c r="AF46" i="51"/>
  <c r="AG46" i="51"/>
  <c r="AH46" i="51"/>
  <c r="B47" i="51"/>
  <c r="C47" i="51"/>
  <c r="D47" i="51" s="1"/>
  <c r="E47" i="51"/>
  <c r="G47" i="51"/>
  <c r="I47" i="51"/>
  <c r="K47" i="51"/>
  <c r="M47" i="51"/>
  <c r="U47" i="51"/>
  <c r="X47" i="51"/>
  <c r="Y47" i="51"/>
  <c r="Z47" i="51"/>
  <c r="AA47" i="51"/>
  <c r="AB47" i="51"/>
  <c r="AC47" i="51"/>
  <c r="AD47" i="51"/>
  <c r="AE47" i="51"/>
  <c r="AF47" i="51"/>
  <c r="AG47" i="51"/>
  <c r="AH47" i="51"/>
  <c r="B48" i="51"/>
  <c r="C48" i="51"/>
  <c r="D48" i="51" s="1"/>
  <c r="E48" i="51"/>
  <c r="G48" i="51"/>
  <c r="I48" i="51"/>
  <c r="K48" i="51"/>
  <c r="M48" i="51"/>
  <c r="U48" i="51"/>
  <c r="X48" i="51"/>
  <c r="Y48" i="51"/>
  <c r="Z48" i="51"/>
  <c r="AA48" i="51"/>
  <c r="AB48" i="51"/>
  <c r="AC48" i="51"/>
  <c r="AD48" i="51"/>
  <c r="AE48" i="51"/>
  <c r="AF48" i="51"/>
  <c r="AG48" i="51"/>
  <c r="AH48" i="51"/>
  <c r="B49" i="51"/>
  <c r="C49" i="51"/>
  <c r="D49" i="51" s="1"/>
  <c r="E49" i="51"/>
  <c r="G49" i="51"/>
  <c r="I49" i="51"/>
  <c r="K49" i="51"/>
  <c r="M49" i="51"/>
  <c r="U49" i="51"/>
  <c r="X49" i="51"/>
  <c r="Y49" i="51"/>
  <c r="Z49" i="51"/>
  <c r="AA49" i="51"/>
  <c r="AB49" i="51"/>
  <c r="AC49" i="51"/>
  <c r="AD49" i="51"/>
  <c r="AE49" i="51"/>
  <c r="AF49" i="51"/>
  <c r="AG49" i="51"/>
  <c r="AH49" i="51"/>
  <c r="B50" i="51"/>
  <c r="C50" i="51"/>
  <c r="D50" i="51" s="1"/>
  <c r="E50" i="51"/>
  <c r="G50" i="51"/>
  <c r="I50" i="51"/>
  <c r="K50" i="51"/>
  <c r="M50" i="51"/>
  <c r="U50" i="51"/>
  <c r="X50" i="51"/>
  <c r="Y50" i="51"/>
  <c r="Z50" i="51"/>
  <c r="AA50" i="51"/>
  <c r="AB50" i="51"/>
  <c r="AC50" i="51"/>
  <c r="AD50" i="51"/>
  <c r="AE50" i="51"/>
  <c r="AF50" i="51"/>
  <c r="AG50" i="51"/>
  <c r="AH50" i="51"/>
  <c r="B51" i="51"/>
  <c r="C51" i="51"/>
  <c r="D51" i="51" s="1"/>
  <c r="E51" i="51"/>
  <c r="G51" i="51"/>
  <c r="I51" i="51"/>
  <c r="K51" i="51"/>
  <c r="M51" i="51"/>
  <c r="U51" i="51"/>
  <c r="X51" i="51"/>
  <c r="Y51" i="51"/>
  <c r="Z51" i="51"/>
  <c r="AA51" i="51"/>
  <c r="AB51" i="51"/>
  <c r="AC51" i="51"/>
  <c r="AD51" i="51"/>
  <c r="AE51" i="51"/>
  <c r="AF51" i="51"/>
  <c r="AG51" i="51"/>
  <c r="AH51" i="51"/>
  <c r="B52" i="51"/>
  <c r="C52" i="51"/>
  <c r="D52" i="51" s="1"/>
  <c r="E52" i="51"/>
  <c r="G52" i="51"/>
  <c r="I52" i="51"/>
  <c r="K52" i="51"/>
  <c r="M52" i="51"/>
  <c r="U52" i="51"/>
  <c r="X52" i="51"/>
  <c r="Y52" i="51"/>
  <c r="Z52" i="51"/>
  <c r="AA52" i="51"/>
  <c r="AB52" i="51"/>
  <c r="AC52" i="51"/>
  <c r="AD52" i="51"/>
  <c r="AE52" i="51"/>
  <c r="AF52" i="51"/>
  <c r="AG52" i="51"/>
  <c r="AH52" i="51"/>
  <c r="B61" i="48"/>
  <c r="C61" i="48"/>
  <c r="D61" i="48" s="1"/>
  <c r="E61" i="48"/>
  <c r="G61" i="48"/>
  <c r="H61" i="48"/>
  <c r="J61" i="48"/>
  <c r="N61" i="48"/>
  <c r="U61" i="48"/>
  <c r="W61" i="48"/>
  <c r="Y61" i="48"/>
  <c r="Z61" i="48"/>
  <c r="AA61" i="48"/>
  <c r="AC61" i="48"/>
  <c r="AD61" i="48"/>
  <c r="AE61" i="48"/>
  <c r="G10" i="51"/>
  <c r="I10" i="51"/>
  <c r="K10" i="51"/>
  <c r="S10" i="51"/>
  <c r="U10" i="51"/>
  <c r="X10" i="51"/>
  <c r="M10" i="51"/>
  <c r="G11" i="51"/>
  <c r="I11" i="51"/>
  <c r="K11" i="51"/>
  <c r="U11" i="51"/>
  <c r="X11" i="51"/>
  <c r="M11" i="51"/>
  <c r="G12" i="51"/>
  <c r="I12" i="51"/>
  <c r="K12" i="51"/>
  <c r="U12" i="51"/>
  <c r="X12" i="51"/>
  <c r="M12" i="51"/>
  <c r="G13" i="51"/>
  <c r="I13" i="51"/>
  <c r="K13" i="51"/>
  <c r="U13" i="51"/>
  <c r="X13" i="51"/>
  <c r="M13" i="51"/>
  <c r="G14" i="51"/>
  <c r="I14" i="51"/>
  <c r="K14" i="51"/>
  <c r="S14" i="51"/>
  <c r="U14" i="51"/>
  <c r="X14" i="51"/>
  <c r="M14" i="51"/>
  <c r="G15" i="51"/>
  <c r="I15" i="51"/>
  <c r="K15" i="51"/>
  <c r="U15" i="51"/>
  <c r="X15" i="51"/>
  <c r="M15" i="51"/>
  <c r="G16" i="51"/>
  <c r="I16" i="51"/>
  <c r="K16" i="51"/>
  <c r="S16" i="51"/>
  <c r="U16" i="51"/>
  <c r="X16" i="51"/>
  <c r="M16" i="51"/>
  <c r="G17" i="51"/>
  <c r="I17" i="51"/>
  <c r="K17" i="51"/>
  <c r="S17" i="51"/>
  <c r="U17" i="51"/>
  <c r="X17" i="51"/>
  <c r="M17" i="51"/>
  <c r="G18" i="51"/>
  <c r="I18" i="51"/>
  <c r="K18" i="51"/>
  <c r="S18" i="51"/>
  <c r="U18" i="51"/>
  <c r="X18" i="51"/>
  <c r="M18" i="51"/>
  <c r="G19" i="51"/>
  <c r="I19" i="51"/>
  <c r="K19" i="51"/>
  <c r="S19" i="51"/>
  <c r="U19" i="51"/>
  <c r="X19" i="51"/>
  <c r="M19" i="51"/>
  <c r="G20" i="51"/>
  <c r="I20" i="51"/>
  <c r="K20" i="51"/>
  <c r="S20" i="51"/>
  <c r="U20" i="51"/>
  <c r="X20" i="51"/>
  <c r="M20" i="51"/>
  <c r="G21" i="51"/>
  <c r="I21" i="51"/>
  <c r="K21" i="51"/>
  <c r="S21" i="51"/>
  <c r="U21" i="51"/>
  <c r="X21" i="51"/>
  <c r="M21" i="51"/>
  <c r="G22" i="51"/>
  <c r="I22" i="51"/>
  <c r="K22" i="51"/>
  <c r="S22" i="51"/>
  <c r="U22" i="51"/>
  <c r="X22" i="51"/>
  <c r="M22" i="51"/>
  <c r="B25" i="51"/>
  <c r="C25" i="51"/>
  <c r="D25" i="51" s="1"/>
  <c r="E25" i="51"/>
  <c r="G25" i="51"/>
  <c r="I25" i="51"/>
  <c r="K25" i="51"/>
  <c r="S25" i="51"/>
  <c r="U25" i="51"/>
  <c r="X25" i="51"/>
  <c r="M25" i="51"/>
  <c r="Y25" i="51"/>
  <c r="Z25" i="51"/>
  <c r="AA25" i="51"/>
  <c r="AB25" i="51"/>
  <c r="AC25" i="51"/>
  <c r="AD25" i="51"/>
  <c r="AE25" i="51"/>
  <c r="AF25" i="51"/>
  <c r="AG25" i="51"/>
  <c r="AH25" i="51"/>
  <c r="B26" i="51"/>
  <c r="C26" i="51"/>
  <c r="D26" i="51" s="1"/>
  <c r="E26" i="51"/>
  <c r="G26" i="51"/>
  <c r="I26" i="51"/>
  <c r="K26" i="51"/>
  <c r="S26" i="51"/>
  <c r="U26" i="51"/>
  <c r="X26" i="51"/>
  <c r="M26" i="51"/>
  <c r="Y26" i="51"/>
  <c r="Z26" i="51"/>
  <c r="AA26" i="51"/>
  <c r="AB26" i="51"/>
  <c r="AC26" i="51"/>
  <c r="AD26" i="51"/>
  <c r="AE26" i="51"/>
  <c r="AF26" i="51"/>
  <c r="AG26" i="51"/>
  <c r="AH26" i="51"/>
  <c r="B27" i="51"/>
  <c r="C27" i="51"/>
  <c r="D27" i="51" s="1"/>
  <c r="E27" i="51"/>
  <c r="G27" i="51"/>
  <c r="I27" i="51"/>
  <c r="K27" i="51"/>
  <c r="U27" i="51"/>
  <c r="X27" i="51"/>
  <c r="M27" i="51"/>
  <c r="Y27" i="51"/>
  <c r="Z27" i="51"/>
  <c r="AA27" i="51"/>
  <c r="AB27" i="51"/>
  <c r="AC27" i="51"/>
  <c r="AD27" i="51"/>
  <c r="AE27" i="51"/>
  <c r="AF27" i="51"/>
  <c r="AG27" i="51"/>
  <c r="AH27" i="51"/>
  <c r="B28" i="51"/>
  <c r="C28" i="51"/>
  <c r="D28" i="51" s="1"/>
  <c r="E28" i="51"/>
  <c r="G28" i="51"/>
  <c r="I28" i="51"/>
  <c r="K28" i="51"/>
  <c r="S28" i="51"/>
  <c r="U28" i="51"/>
  <c r="X28" i="51"/>
  <c r="M28" i="51"/>
  <c r="Y28" i="51"/>
  <c r="Z28" i="51"/>
  <c r="AA28" i="51"/>
  <c r="AB28" i="51"/>
  <c r="AC28" i="51"/>
  <c r="AD28" i="51"/>
  <c r="AE28" i="51"/>
  <c r="AF28" i="51"/>
  <c r="AG28" i="51"/>
  <c r="AH28" i="51"/>
  <c r="B29" i="51"/>
  <c r="C29" i="51"/>
  <c r="D29" i="51" s="1"/>
  <c r="E29" i="51"/>
  <c r="G29" i="51"/>
  <c r="I29" i="51"/>
  <c r="K29" i="51"/>
  <c r="S29" i="51"/>
  <c r="U29" i="51"/>
  <c r="X29" i="51"/>
  <c r="M29" i="51"/>
  <c r="Y29" i="51"/>
  <c r="Z29" i="51"/>
  <c r="AA29" i="51"/>
  <c r="AB29" i="51"/>
  <c r="AC29" i="51"/>
  <c r="AD29" i="51"/>
  <c r="AE29" i="51"/>
  <c r="AF29" i="51"/>
  <c r="AG29" i="51"/>
  <c r="AH29" i="51"/>
  <c r="B30" i="51"/>
  <c r="C30" i="51"/>
  <c r="D30" i="51" s="1"/>
  <c r="E30" i="51"/>
  <c r="G30" i="51"/>
  <c r="I30" i="51"/>
  <c r="K30" i="51"/>
  <c r="U30" i="51"/>
  <c r="X30" i="51"/>
  <c r="M30" i="51"/>
  <c r="Y30" i="51"/>
  <c r="Z30" i="51"/>
  <c r="AA30" i="51"/>
  <c r="AB30" i="51"/>
  <c r="AC30" i="51"/>
  <c r="AD30" i="51"/>
  <c r="AE30" i="51"/>
  <c r="AF30" i="51"/>
  <c r="AG30" i="51"/>
  <c r="AH30" i="51"/>
  <c r="B31" i="51"/>
  <c r="C31" i="51"/>
  <c r="D31" i="51" s="1"/>
  <c r="E31" i="51"/>
  <c r="G31" i="51"/>
  <c r="I31" i="51"/>
  <c r="K31" i="51"/>
  <c r="U31" i="51"/>
  <c r="X31" i="51"/>
  <c r="M31" i="51"/>
  <c r="Y31" i="51"/>
  <c r="Z31" i="51"/>
  <c r="AA31" i="51"/>
  <c r="AB31" i="51"/>
  <c r="AC31" i="51"/>
  <c r="AD31" i="51"/>
  <c r="AE31" i="51"/>
  <c r="AF31" i="51"/>
  <c r="AG31" i="51"/>
  <c r="AH31" i="51"/>
  <c r="B32" i="51"/>
  <c r="C32" i="51"/>
  <c r="D32" i="51" s="1"/>
  <c r="E32" i="51"/>
  <c r="G32" i="51"/>
  <c r="I32" i="51"/>
  <c r="K32" i="51"/>
  <c r="S32" i="51"/>
  <c r="U32" i="51"/>
  <c r="X32" i="51"/>
  <c r="M32" i="51"/>
  <c r="Y32" i="51"/>
  <c r="Z32" i="51"/>
  <c r="AA32" i="51"/>
  <c r="AB32" i="51"/>
  <c r="AC32" i="51"/>
  <c r="AD32" i="51"/>
  <c r="AE32" i="51"/>
  <c r="AF32" i="51"/>
  <c r="AG32" i="51"/>
  <c r="AH32" i="51"/>
  <c r="B33" i="51"/>
  <c r="C33" i="51"/>
  <c r="D33" i="51" s="1"/>
  <c r="E33" i="51"/>
  <c r="G33" i="51"/>
  <c r="I33" i="51"/>
  <c r="K33" i="51"/>
  <c r="U33" i="51"/>
  <c r="X33" i="51"/>
  <c r="M33" i="51"/>
  <c r="Y33" i="51"/>
  <c r="Z33" i="51"/>
  <c r="AA33" i="51"/>
  <c r="AB33" i="51"/>
  <c r="AC33" i="51"/>
  <c r="AD33" i="51"/>
  <c r="AE33" i="51"/>
  <c r="AF33" i="51"/>
  <c r="AG33" i="51"/>
  <c r="AH33" i="51"/>
  <c r="B34" i="51"/>
  <c r="C34" i="51"/>
  <c r="D34" i="51" s="1"/>
  <c r="E34" i="51"/>
  <c r="F34" i="51" s="1"/>
  <c r="G34" i="51"/>
  <c r="H34" i="51" s="1"/>
  <c r="I34" i="51"/>
  <c r="J34" i="51" s="1"/>
  <c r="K34" i="51"/>
  <c r="U34" i="51"/>
  <c r="V34" i="51" s="1"/>
  <c r="X34" i="51"/>
  <c r="M34" i="51"/>
  <c r="Y34" i="51"/>
  <c r="Z34" i="51"/>
  <c r="AA34" i="51"/>
  <c r="AB34" i="51"/>
  <c r="AC34" i="51"/>
  <c r="AD34" i="51"/>
  <c r="AE34" i="51"/>
  <c r="AF34" i="51"/>
  <c r="AG34" i="51"/>
  <c r="AH34" i="51"/>
  <c r="B35" i="51"/>
  <c r="C35" i="51"/>
  <c r="D35" i="51" s="1"/>
  <c r="E35" i="51"/>
  <c r="G35" i="51"/>
  <c r="I35" i="51"/>
  <c r="K35" i="51"/>
  <c r="U35" i="51"/>
  <c r="X35" i="51"/>
  <c r="M35" i="51"/>
  <c r="Y35" i="51"/>
  <c r="Z35" i="51"/>
  <c r="AA35" i="51"/>
  <c r="AB35" i="51"/>
  <c r="AC35" i="51"/>
  <c r="AD35" i="51"/>
  <c r="AE35" i="51"/>
  <c r="AF35" i="51"/>
  <c r="AG35" i="51"/>
  <c r="AH35" i="51"/>
  <c r="B36" i="51"/>
  <c r="C36" i="51"/>
  <c r="D36" i="51" s="1"/>
  <c r="E36" i="51"/>
  <c r="G36" i="51"/>
  <c r="I36" i="51"/>
  <c r="K36" i="51"/>
  <c r="S36" i="51"/>
  <c r="U36" i="51"/>
  <c r="X36" i="51"/>
  <c r="M36" i="51"/>
  <c r="Y36" i="51"/>
  <c r="Z36" i="51"/>
  <c r="AA36" i="51"/>
  <c r="AB36" i="51"/>
  <c r="AC36" i="51"/>
  <c r="AD36" i="51"/>
  <c r="AE36" i="51"/>
  <c r="AF36" i="51"/>
  <c r="AG36" i="51"/>
  <c r="AH36" i="51"/>
  <c r="B37" i="51"/>
  <c r="C37" i="51"/>
  <c r="D37" i="51" s="1"/>
  <c r="E37" i="51"/>
  <c r="G37" i="51"/>
  <c r="I37" i="51"/>
  <c r="K37" i="51"/>
  <c r="S37" i="51"/>
  <c r="U37" i="51"/>
  <c r="X37" i="51"/>
  <c r="M37" i="51"/>
  <c r="Y37" i="51"/>
  <c r="Z37" i="51"/>
  <c r="AA37" i="51"/>
  <c r="AB37" i="51"/>
  <c r="AC37" i="51"/>
  <c r="AD37" i="51"/>
  <c r="AE37" i="51"/>
  <c r="AF37" i="51"/>
  <c r="AG37" i="51"/>
  <c r="AH37" i="51"/>
  <c r="B15" i="51"/>
  <c r="C15" i="51"/>
  <c r="D15" i="51" s="1"/>
  <c r="E15" i="51"/>
  <c r="Y15" i="51"/>
  <c r="Z15" i="51"/>
  <c r="AA15" i="51"/>
  <c r="AB15" i="51"/>
  <c r="AC15" i="51"/>
  <c r="AD15" i="51"/>
  <c r="AE15" i="51"/>
  <c r="AF15" i="51"/>
  <c r="AG15" i="51"/>
  <c r="AH15" i="51"/>
  <c r="B16" i="51"/>
  <c r="C16" i="51"/>
  <c r="D16" i="51" s="1"/>
  <c r="E16" i="51"/>
  <c r="Y16" i="51"/>
  <c r="Z16" i="51"/>
  <c r="AA16" i="51"/>
  <c r="AB16" i="51"/>
  <c r="AC16" i="51"/>
  <c r="AD16" i="51"/>
  <c r="AE16" i="51"/>
  <c r="AF16" i="51"/>
  <c r="AG16" i="51"/>
  <c r="AH16" i="51"/>
  <c r="B17" i="51"/>
  <c r="C17" i="51"/>
  <c r="D17" i="51" s="1"/>
  <c r="E17" i="51"/>
  <c r="Y17" i="51"/>
  <c r="Z17" i="51"/>
  <c r="AA17" i="51"/>
  <c r="AB17" i="51"/>
  <c r="AC17" i="51"/>
  <c r="AD17" i="51"/>
  <c r="AE17" i="51"/>
  <c r="AF17" i="51"/>
  <c r="AG17" i="51"/>
  <c r="AH17" i="51"/>
  <c r="B18" i="51"/>
  <c r="C18" i="51"/>
  <c r="D18" i="51" s="1"/>
  <c r="E18" i="51"/>
  <c r="Y18" i="51"/>
  <c r="Z18" i="51"/>
  <c r="AA18" i="51"/>
  <c r="AB18" i="51"/>
  <c r="AC18" i="51"/>
  <c r="AD18" i="51"/>
  <c r="AE18" i="51"/>
  <c r="AF18" i="51"/>
  <c r="AG18" i="51"/>
  <c r="AH18" i="51"/>
  <c r="B19" i="51"/>
  <c r="C19" i="51"/>
  <c r="D19" i="51" s="1"/>
  <c r="E19" i="51"/>
  <c r="Y19" i="51"/>
  <c r="Z19" i="51"/>
  <c r="AA19" i="51"/>
  <c r="AB19" i="51"/>
  <c r="AC19" i="51"/>
  <c r="AD19" i="51"/>
  <c r="AE19" i="51"/>
  <c r="AF19" i="51"/>
  <c r="AG19" i="51"/>
  <c r="AH19" i="51"/>
  <c r="B20" i="51"/>
  <c r="C20" i="51"/>
  <c r="D20" i="51" s="1"/>
  <c r="E20" i="51"/>
  <c r="Y20" i="51"/>
  <c r="Z20" i="51"/>
  <c r="AA20" i="51"/>
  <c r="AB20" i="51"/>
  <c r="AC20" i="51"/>
  <c r="AD20" i="51"/>
  <c r="AE20" i="51"/>
  <c r="AF20" i="51"/>
  <c r="AG20" i="51"/>
  <c r="AH20" i="51"/>
  <c r="B21" i="51"/>
  <c r="C21" i="51"/>
  <c r="D21" i="51" s="1"/>
  <c r="E21" i="51"/>
  <c r="Y21" i="51"/>
  <c r="Z21" i="51"/>
  <c r="AA21" i="51"/>
  <c r="AB21" i="51"/>
  <c r="AC21" i="51"/>
  <c r="AD21" i="51"/>
  <c r="AE21" i="51"/>
  <c r="AF21" i="51"/>
  <c r="AG21" i="51"/>
  <c r="AH21" i="51"/>
  <c r="B22" i="51"/>
  <c r="C22" i="51"/>
  <c r="D22" i="51" s="1"/>
  <c r="E22" i="51"/>
  <c r="Y22" i="51"/>
  <c r="Z22" i="51"/>
  <c r="AA22" i="51"/>
  <c r="AB22" i="51"/>
  <c r="AC22" i="51"/>
  <c r="AD22" i="51"/>
  <c r="AE22" i="51"/>
  <c r="AF22" i="51"/>
  <c r="AG22" i="51"/>
  <c r="AH22" i="51"/>
  <c r="B42" i="48"/>
  <c r="C42" i="48"/>
  <c r="D42" i="48" s="1"/>
  <c r="E42" i="48"/>
  <c r="G42" i="48"/>
  <c r="H42" i="48"/>
  <c r="J42" i="48"/>
  <c r="N42" i="48"/>
  <c r="U42" i="48"/>
  <c r="W42" i="48"/>
  <c r="Y42" i="48"/>
  <c r="Z42" i="48"/>
  <c r="AA42" i="48"/>
  <c r="AC42" i="48"/>
  <c r="AD42" i="48"/>
  <c r="AE42" i="48"/>
  <c r="B44" i="48"/>
  <c r="C44" i="48"/>
  <c r="D44" i="48" s="1"/>
  <c r="E44" i="48"/>
  <c r="G44" i="48"/>
  <c r="H44" i="48"/>
  <c r="J44" i="48"/>
  <c r="S44" i="48"/>
  <c r="N44" i="48"/>
  <c r="U44" i="48"/>
  <c r="W44" i="48"/>
  <c r="Y44" i="48"/>
  <c r="Z44" i="48"/>
  <c r="AA44" i="48"/>
  <c r="AC44" i="48"/>
  <c r="AD44" i="48"/>
  <c r="AE44" i="48"/>
  <c r="B24" i="48"/>
  <c r="C24" i="48"/>
  <c r="D24" i="48" s="1"/>
  <c r="E24" i="48"/>
  <c r="G24" i="48"/>
  <c r="H24" i="48"/>
  <c r="J24" i="48"/>
  <c r="N24" i="48"/>
  <c r="U24" i="48"/>
  <c r="W24" i="48"/>
  <c r="Y24" i="48"/>
  <c r="Z24" i="48"/>
  <c r="AA24" i="48"/>
  <c r="AC24" i="48"/>
  <c r="AD24" i="48"/>
  <c r="AE24" i="48"/>
  <c r="B26" i="48"/>
  <c r="C26" i="48"/>
  <c r="D26" i="48" s="1"/>
  <c r="E26" i="48"/>
  <c r="G26" i="48"/>
  <c r="H26" i="48"/>
  <c r="I26" i="48" s="1"/>
  <c r="J26" i="48"/>
  <c r="N26" i="48"/>
  <c r="U26" i="48"/>
  <c r="V26" i="48" s="1"/>
  <c r="W26" i="48"/>
  <c r="Y26" i="48"/>
  <c r="Z26" i="48"/>
  <c r="AA26" i="48"/>
  <c r="AC26" i="48"/>
  <c r="AD26" i="48"/>
  <c r="AE26" i="48"/>
  <c r="D11" i="16"/>
  <c r="B72" i="16"/>
  <c r="C72" i="16"/>
  <c r="E72" i="16"/>
  <c r="G72" i="16"/>
  <c r="I72" i="16"/>
  <c r="K72" i="16"/>
  <c r="P72" i="16"/>
  <c r="W72" i="16"/>
  <c r="Y72" i="16"/>
  <c r="AA72" i="16"/>
  <c r="AB72" i="16"/>
  <c r="AC72" i="16"/>
  <c r="AD72" i="16"/>
  <c r="AE72" i="16"/>
  <c r="AF72" i="16"/>
  <c r="AG72" i="16"/>
  <c r="AH72" i="16"/>
  <c r="AI72" i="16"/>
  <c r="AJ72" i="16"/>
  <c r="B73" i="16"/>
  <c r="C73" i="16"/>
  <c r="E73" i="16"/>
  <c r="G73" i="16"/>
  <c r="I73" i="16"/>
  <c r="K73" i="16"/>
  <c r="W73" i="16"/>
  <c r="Y73" i="16"/>
  <c r="AA73" i="16"/>
  <c r="AB73" i="16"/>
  <c r="AC73" i="16"/>
  <c r="AD73" i="16"/>
  <c r="AE73" i="16"/>
  <c r="AF73" i="16"/>
  <c r="AG73" i="16"/>
  <c r="AH73" i="16"/>
  <c r="AI73" i="16"/>
  <c r="AJ73" i="16"/>
  <c r="B74" i="16"/>
  <c r="C74" i="16"/>
  <c r="E74" i="16"/>
  <c r="G74" i="16"/>
  <c r="I74" i="16"/>
  <c r="K74" i="16"/>
  <c r="W74" i="16"/>
  <c r="Y74" i="16"/>
  <c r="AA74" i="16"/>
  <c r="AB74" i="16"/>
  <c r="AC74" i="16"/>
  <c r="AD74" i="16"/>
  <c r="AE74" i="16"/>
  <c r="AF74" i="16"/>
  <c r="AG74" i="16"/>
  <c r="AH74" i="16"/>
  <c r="AI74" i="16"/>
  <c r="AJ74" i="16"/>
  <c r="B75" i="16"/>
  <c r="C75" i="16"/>
  <c r="E75" i="16"/>
  <c r="G75" i="16"/>
  <c r="I75" i="16"/>
  <c r="K75" i="16"/>
  <c r="W75" i="16"/>
  <c r="Y75" i="16"/>
  <c r="AA75" i="16"/>
  <c r="AB75" i="16"/>
  <c r="AC75" i="16"/>
  <c r="AD75" i="16"/>
  <c r="AE75" i="16"/>
  <c r="AF75" i="16"/>
  <c r="AG75" i="16"/>
  <c r="AH75" i="16"/>
  <c r="AI75" i="16"/>
  <c r="AJ75" i="16"/>
  <c r="B43" i="16"/>
  <c r="C43" i="16"/>
  <c r="E43" i="16"/>
  <c r="G43" i="16"/>
  <c r="I43" i="16"/>
  <c r="K43" i="16"/>
  <c r="U43" i="16"/>
  <c r="P43" i="16"/>
  <c r="W43" i="16"/>
  <c r="Y43" i="16"/>
  <c r="AA43" i="16"/>
  <c r="AB43" i="16"/>
  <c r="AC43" i="16"/>
  <c r="AD43" i="16"/>
  <c r="AE43" i="16"/>
  <c r="AF43" i="16"/>
  <c r="AG43" i="16"/>
  <c r="AH43" i="16"/>
  <c r="AI43" i="16"/>
  <c r="AJ43" i="16"/>
  <c r="B44" i="16"/>
  <c r="C44" i="16"/>
  <c r="E44" i="16"/>
  <c r="G44" i="16"/>
  <c r="I44" i="16"/>
  <c r="K44" i="16"/>
  <c r="P44" i="16"/>
  <c r="W44" i="16"/>
  <c r="Y44" i="16"/>
  <c r="AA44" i="16"/>
  <c r="AB44" i="16"/>
  <c r="AC44" i="16"/>
  <c r="AD44" i="16"/>
  <c r="AE44" i="16"/>
  <c r="AF44" i="16"/>
  <c r="AG44" i="16"/>
  <c r="AH44" i="16"/>
  <c r="AI44" i="16"/>
  <c r="AJ44" i="16"/>
  <c r="B35" i="2"/>
  <c r="I35" i="2"/>
  <c r="P35" i="2"/>
  <c r="N35" i="2"/>
  <c r="S35" i="2"/>
  <c r="U35" i="2"/>
  <c r="Y35" i="2"/>
  <c r="Z35" i="2"/>
  <c r="AA35" i="2"/>
  <c r="AB35" i="2"/>
  <c r="AF35" i="2"/>
  <c r="B36" i="2"/>
  <c r="I36" i="2"/>
  <c r="P36" i="2"/>
  <c r="N36" i="2"/>
  <c r="S36" i="2"/>
  <c r="U36" i="2"/>
  <c r="Y36" i="2"/>
  <c r="Z36" i="2"/>
  <c r="AA36" i="2"/>
  <c r="AB36" i="2"/>
  <c r="AF36" i="2"/>
  <c r="N434" i="62"/>
  <c r="V434" i="62" s="1"/>
  <c r="N435" i="62"/>
  <c r="T435" i="62" s="1"/>
  <c r="N436" i="62"/>
  <c r="T436" i="62" s="1"/>
  <c r="N437" i="62"/>
  <c r="T437" i="62" s="1"/>
  <c r="N438" i="62"/>
  <c r="V438" i="62" s="1"/>
  <c r="N439" i="62"/>
  <c r="V439" i="62" s="1"/>
  <c r="N440" i="62"/>
  <c r="V440" i="62" s="1"/>
  <c r="N441" i="62"/>
  <c r="T441" i="62" s="1"/>
  <c r="N442" i="62"/>
  <c r="V442" i="62" s="1"/>
  <c r="N443" i="62"/>
  <c r="T443" i="62" s="1"/>
  <c r="N444" i="62"/>
  <c r="V444" i="62" s="1"/>
  <c r="N445" i="62"/>
  <c r="T445" i="62" s="1"/>
  <c r="N446" i="62"/>
  <c r="T446" i="62" s="1"/>
  <c r="N447" i="62"/>
  <c r="V447" i="62" s="1"/>
  <c r="N448" i="62"/>
  <c r="V448" i="62" s="1"/>
  <c r="N449" i="62"/>
  <c r="T449" i="62" s="1"/>
  <c r="N450" i="62"/>
  <c r="V450" i="62" s="1"/>
  <c r="N451" i="62"/>
  <c r="T451" i="62" s="1"/>
  <c r="N452" i="62"/>
  <c r="T452" i="62" s="1"/>
  <c r="N453" i="62"/>
  <c r="T453" i="62" s="1"/>
  <c r="N454" i="62"/>
  <c r="T454" i="62" s="1"/>
  <c r="N455" i="62"/>
  <c r="T455" i="62" s="1"/>
  <c r="N456" i="62"/>
  <c r="V456" i="62" s="1"/>
  <c r="N457" i="62"/>
  <c r="T457" i="62" s="1"/>
  <c r="N433" i="62"/>
  <c r="T433" i="62" s="1"/>
  <c r="N461" i="62"/>
  <c r="T461" i="62" s="1"/>
  <c r="N462" i="62"/>
  <c r="V462" i="62" s="1"/>
  <c r="N463" i="62"/>
  <c r="T463" i="62" s="1"/>
  <c r="N464" i="62"/>
  <c r="T464" i="62" s="1"/>
  <c r="N465" i="62"/>
  <c r="T465" i="62" s="1"/>
  <c r="N466" i="62"/>
  <c r="V466" i="62" s="1"/>
  <c r="N467" i="62"/>
  <c r="T467" i="62" s="1"/>
  <c r="N468" i="62"/>
  <c r="T468" i="62" s="1"/>
  <c r="N469" i="62"/>
  <c r="T469" i="62" s="1"/>
  <c r="N470" i="62"/>
  <c r="V470" i="62" s="1"/>
  <c r="N471" i="62"/>
  <c r="T471" i="62" s="1"/>
  <c r="N472" i="62"/>
  <c r="T472" i="62" s="1"/>
  <c r="N473" i="62"/>
  <c r="V473" i="62" s="1"/>
  <c r="N474" i="62"/>
  <c r="V474" i="62" s="1"/>
  <c r="N475" i="62"/>
  <c r="T475" i="62" s="1"/>
  <c r="N476" i="62"/>
  <c r="T476" i="62" s="1"/>
  <c r="N477" i="62"/>
  <c r="T477" i="62" s="1"/>
  <c r="N478" i="62"/>
  <c r="V478" i="62" s="1"/>
  <c r="N479" i="62"/>
  <c r="V479" i="62" s="1"/>
  <c r="N480" i="62"/>
  <c r="T480" i="62" s="1"/>
  <c r="N481" i="62"/>
  <c r="T481" i="62" s="1"/>
  <c r="N482" i="62"/>
  <c r="V482" i="62" s="1"/>
  <c r="N483" i="62"/>
  <c r="T483" i="62" s="1"/>
  <c r="N484" i="62"/>
  <c r="T484" i="62" s="1"/>
  <c r="N485" i="62"/>
  <c r="T485" i="62" s="1"/>
  <c r="N486" i="62"/>
  <c r="V486" i="62" s="1"/>
  <c r="N487" i="62"/>
  <c r="T487" i="62" s="1"/>
  <c r="N488" i="62"/>
  <c r="T488" i="62" s="1"/>
  <c r="N489" i="62"/>
  <c r="V489" i="62" s="1"/>
  <c r="N490" i="62"/>
  <c r="V490" i="62" s="1"/>
  <c r="N491" i="62"/>
  <c r="T491" i="62" s="1"/>
  <c r="N492" i="62"/>
  <c r="N493" i="62"/>
  <c r="T493" i="62" s="1"/>
  <c r="N494" i="62"/>
  <c r="V494" i="62" s="1"/>
  <c r="N495" i="62"/>
  <c r="N496" i="62"/>
  <c r="V496" i="62" s="1"/>
  <c r="N497" i="62"/>
  <c r="T497" i="62" s="1"/>
  <c r="N498" i="62"/>
  <c r="V498" i="62" s="1"/>
  <c r="N499" i="62"/>
  <c r="T499" i="62" s="1"/>
  <c r="N500" i="62"/>
  <c r="T500" i="62" s="1"/>
  <c r="N501" i="62"/>
  <c r="N502" i="62"/>
  <c r="T502" i="62" s="1"/>
  <c r="N503" i="62"/>
  <c r="T503" i="62" s="1"/>
  <c r="N504" i="62"/>
  <c r="T504" i="62" s="1"/>
  <c r="N505" i="62"/>
  <c r="V505" i="62" s="1"/>
  <c r="N506" i="62"/>
  <c r="V506" i="62" s="1"/>
  <c r="N507" i="62"/>
  <c r="T507" i="62" s="1"/>
  <c r="N508" i="62"/>
  <c r="T508" i="62" s="1"/>
  <c r="N509" i="62"/>
  <c r="N510" i="62"/>
  <c r="T510" i="62" s="1"/>
  <c r="N511" i="62"/>
  <c r="T511" i="62" s="1"/>
  <c r="N512" i="62"/>
  <c r="V512" i="62" s="1"/>
  <c r="N513" i="62"/>
  <c r="T513" i="62" s="1"/>
  <c r="N514" i="62"/>
  <c r="V514" i="62" s="1"/>
  <c r="N515" i="62"/>
  <c r="T515" i="62" s="1"/>
  <c r="N516" i="62"/>
  <c r="T516" i="62" s="1"/>
  <c r="N517" i="62"/>
  <c r="N518" i="62"/>
  <c r="T518" i="62" s="1"/>
  <c r="N519" i="62"/>
  <c r="V519" i="62" s="1"/>
  <c r="N520" i="62"/>
  <c r="T520" i="62" s="1"/>
  <c r="N521" i="62"/>
  <c r="T521" i="62" s="1"/>
  <c r="N522" i="62"/>
  <c r="V522" i="62" s="1"/>
  <c r="N523" i="62"/>
  <c r="T523" i="62" s="1"/>
  <c r="N524" i="62"/>
  <c r="T524" i="62" s="1"/>
  <c r="N525" i="62"/>
  <c r="N526" i="62"/>
  <c r="T526" i="62" s="1"/>
  <c r="N527" i="62"/>
  <c r="T527" i="62" s="1"/>
  <c r="N528" i="62"/>
  <c r="V528" i="62" s="1"/>
  <c r="N529" i="62"/>
  <c r="T529" i="62" s="1"/>
  <c r="N530" i="62"/>
  <c r="V530" i="62" s="1"/>
  <c r="N531" i="62"/>
  <c r="T531" i="62" s="1"/>
  <c r="N532" i="62"/>
  <c r="T532" i="62" s="1"/>
  <c r="N533" i="62"/>
  <c r="N534" i="62"/>
  <c r="T534" i="62" s="1"/>
  <c r="N535" i="62"/>
  <c r="T535" i="62" s="1"/>
  <c r="N536" i="62"/>
  <c r="T536" i="62" s="1"/>
  <c r="N537" i="62"/>
  <c r="V537" i="62" s="1"/>
  <c r="N538" i="62"/>
  <c r="V538" i="62" s="1"/>
  <c r="N539" i="62"/>
  <c r="T539" i="62" s="1"/>
  <c r="N540" i="62"/>
  <c r="T540" i="62" s="1"/>
  <c r="N541" i="62"/>
  <c r="N542" i="62"/>
  <c r="T542" i="62" s="1"/>
  <c r="N543" i="62"/>
  <c r="T543" i="62" s="1"/>
  <c r="N544" i="62"/>
  <c r="V544" i="62" s="1"/>
  <c r="N545" i="62"/>
  <c r="T545" i="62" s="1"/>
  <c r="N546" i="62"/>
  <c r="V546" i="62" s="1"/>
  <c r="N547" i="62"/>
  <c r="V547" i="62" s="1"/>
  <c r="N548" i="62"/>
  <c r="T548" i="62" s="1"/>
  <c r="N549" i="62"/>
  <c r="T549" i="62" s="1"/>
  <c r="N550" i="62"/>
  <c r="N551" i="62"/>
  <c r="T551" i="62" s="1"/>
  <c r="N552" i="62"/>
  <c r="T552" i="62" s="1"/>
  <c r="N553" i="62"/>
  <c r="V553" i="62" s="1"/>
  <c r="N554" i="62"/>
  <c r="V554" i="62" s="1"/>
  <c r="N555" i="62"/>
  <c r="V555" i="62" s="1"/>
  <c r="N556" i="62"/>
  <c r="T556" i="62" s="1"/>
  <c r="N557" i="62"/>
  <c r="T557" i="62" s="1"/>
  <c r="N558" i="62"/>
  <c r="N559" i="62"/>
  <c r="V559" i="62" s="1"/>
  <c r="N560" i="62"/>
  <c r="T560" i="62" s="1"/>
  <c r="N561" i="62"/>
  <c r="V561" i="62" s="1"/>
  <c r="N562" i="62"/>
  <c r="V562" i="62" s="1"/>
  <c r="N563" i="62"/>
  <c r="V563" i="62" s="1"/>
  <c r="N564" i="62"/>
  <c r="T564" i="62" s="1"/>
  <c r="N565" i="62"/>
  <c r="T565" i="62" s="1"/>
  <c r="N566" i="62"/>
  <c r="N567" i="62"/>
  <c r="T567" i="62" s="1"/>
  <c r="N568" i="62"/>
  <c r="T568" i="62" s="1"/>
  <c r="N569" i="62"/>
  <c r="T569" i="62" s="1"/>
  <c r="N570" i="62"/>
  <c r="V570" i="62" s="1"/>
  <c r="N571" i="62"/>
  <c r="V571" i="62" s="1"/>
  <c r="N572" i="62"/>
  <c r="T572" i="62" s="1"/>
  <c r="N573" i="62"/>
  <c r="T573" i="62" s="1"/>
  <c r="N574" i="62"/>
  <c r="N575" i="62"/>
  <c r="V575" i="62" s="1"/>
  <c r="N576" i="62"/>
  <c r="V576" i="62" s="1"/>
  <c r="N577" i="62"/>
  <c r="V577" i="62" s="1"/>
  <c r="N578" i="62"/>
  <c r="V578" i="62" s="1"/>
  <c r="N579" i="62"/>
  <c r="V579" i="62" s="1"/>
  <c r="N580" i="62"/>
  <c r="T580" i="62" s="1"/>
  <c r="N581" i="62"/>
  <c r="T581" i="62" s="1"/>
  <c r="N582" i="62"/>
  <c r="N583" i="62"/>
  <c r="T583" i="62" s="1"/>
  <c r="N584" i="62"/>
  <c r="T584" i="62" s="1"/>
  <c r="N585" i="62"/>
  <c r="T585" i="62" s="1"/>
  <c r="N586" i="62"/>
  <c r="V586" i="62" s="1"/>
  <c r="N587" i="62"/>
  <c r="V587" i="62" s="1"/>
  <c r="N588" i="62"/>
  <c r="T588" i="62" s="1"/>
  <c r="N589" i="62"/>
  <c r="T589" i="62" s="1"/>
  <c r="N590" i="62"/>
  <c r="N591" i="62"/>
  <c r="T591" i="62" s="1"/>
  <c r="N592" i="62"/>
  <c r="T592" i="62" s="1"/>
  <c r="N593" i="62"/>
  <c r="T593" i="62" s="1"/>
  <c r="N594" i="62"/>
  <c r="V594" i="62" s="1"/>
  <c r="N595" i="62"/>
  <c r="V595" i="62" s="1"/>
  <c r="N596" i="62"/>
  <c r="T596" i="62" s="1"/>
  <c r="N597" i="62"/>
  <c r="T597" i="62" s="1"/>
  <c r="N598" i="62"/>
  <c r="N599" i="62"/>
  <c r="T599" i="62" s="1"/>
  <c r="N600" i="62"/>
  <c r="T600" i="62" s="1"/>
  <c r="N601" i="62"/>
  <c r="T601" i="62" s="1"/>
  <c r="N602" i="62"/>
  <c r="V602" i="62" s="1"/>
  <c r="N603" i="62"/>
  <c r="V603" i="62" s="1"/>
  <c r="N604" i="62"/>
  <c r="T604" i="62" s="1"/>
  <c r="N605" i="62"/>
  <c r="T605" i="62" s="1"/>
  <c r="N606" i="62"/>
  <c r="N607" i="62"/>
  <c r="V607" i="62" s="1"/>
  <c r="N608" i="62"/>
  <c r="V608" i="62" s="1"/>
  <c r="N609" i="62"/>
  <c r="T609" i="62" s="1"/>
  <c r="N610" i="62"/>
  <c r="V610" i="62" s="1"/>
  <c r="N611" i="62"/>
  <c r="V611" i="62" s="1"/>
  <c r="N612" i="62"/>
  <c r="T612" i="62" s="1"/>
  <c r="N613" i="62"/>
  <c r="T613" i="62" s="1"/>
  <c r="N614" i="62"/>
  <c r="N615" i="62"/>
  <c r="T615" i="62" s="1"/>
  <c r="N616" i="62"/>
  <c r="V616" i="62" s="1"/>
  <c r="N617" i="62"/>
  <c r="V617" i="62" s="1"/>
  <c r="N618" i="62"/>
  <c r="V618" i="62" s="1"/>
  <c r="N619" i="62"/>
  <c r="V619" i="62" s="1"/>
  <c r="N620" i="62"/>
  <c r="T620" i="62" s="1"/>
  <c r="N621" i="62"/>
  <c r="T621" i="62" s="1"/>
  <c r="N622" i="62"/>
  <c r="N623" i="62"/>
  <c r="T623" i="62" s="1"/>
  <c r="N624" i="62"/>
  <c r="T624" i="62" s="1"/>
  <c r="N625" i="62"/>
  <c r="V625" i="62" s="1"/>
  <c r="N626" i="62"/>
  <c r="V626" i="62" s="1"/>
  <c r="N627" i="62"/>
  <c r="V627" i="62" s="1"/>
  <c r="N628" i="62"/>
  <c r="T628" i="62" s="1"/>
  <c r="N629" i="62"/>
  <c r="T629" i="62" s="1"/>
  <c r="N630" i="62"/>
  <c r="N631" i="62"/>
  <c r="V631" i="62" s="1"/>
  <c r="N632" i="62"/>
  <c r="T632" i="62" s="1"/>
  <c r="N633" i="62"/>
  <c r="T633" i="62" s="1"/>
  <c r="N634" i="62"/>
  <c r="V634" i="62" s="1"/>
  <c r="N635" i="62"/>
  <c r="V635" i="62" s="1"/>
  <c r="N636" i="62"/>
  <c r="T636" i="62" s="1"/>
  <c r="N637" i="62"/>
  <c r="T637" i="62" s="1"/>
  <c r="N638" i="62"/>
  <c r="N639" i="62"/>
  <c r="T639" i="62" s="1"/>
  <c r="N640" i="62"/>
  <c r="T640" i="62" s="1"/>
  <c r="N641" i="62"/>
  <c r="T641" i="62" s="1"/>
  <c r="N642" i="62"/>
  <c r="V642" i="62" s="1"/>
  <c r="N643" i="62"/>
  <c r="V643" i="62" s="1"/>
  <c r="N644" i="62"/>
  <c r="T644" i="62" s="1"/>
  <c r="N645" i="62"/>
  <c r="T645" i="62" s="1"/>
  <c r="N646" i="62"/>
  <c r="N647" i="62"/>
  <c r="T647" i="62" s="1"/>
  <c r="N648" i="62"/>
  <c r="T648" i="62" s="1"/>
  <c r="N649" i="62"/>
  <c r="V649" i="62" s="1"/>
  <c r="N650" i="62"/>
  <c r="V650" i="62" s="1"/>
  <c r="N651" i="62"/>
  <c r="V651" i="62" s="1"/>
  <c r="N652" i="62"/>
  <c r="T652" i="62" s="1"/>
  <c r="N653" i="62"/>
  <c r="T653" i="62" s="1"/>
  <c r="N654" i="62"/>
  <c r="N655" i="62"/>
  <c r="V655" i="62" s="1"/>
  <c r="N656" i="62"/>
  <c r="T656" i="62" s="1"/>
  <c r="N657" i="62"/>
  <c r="T657" i="62" s="1"/>
  <c r="N658" i="62"/>
  <c r="V658" i="62" s="1"/>
  <c r="N659" i="62"/>
  <c r="V659" i="62" s="1"/>
  <c r="N660" i="62"/>
  <c r="T660" i="62" s="1"/>
  <c r="N661" i="62"/>
  <c r="T661" i="62" s="1"/>
  <c r="N662" i="62"/>
  <c r="N663" i="62"/>
  <c r="V663" i="62" s="1"/>
  <c r="N664" i="62"/>
  <c r="T664" i="62" s="1"/>
  <c r="N665" i="62"/>
  <c r="T665" i="62" s="1"/>
  <c r="N666" i="62"/>
  <c r="V666" i="62" s="1"/>
  <c r="N667" i="62"/>
  <c r="V667" i="62" s="1"/>
  <c r="N668" i="62"/>
  <c r="T668" i="62" s="1"/>
  <c r="N669" i="62"/>
  <c r="T669" i="62" s="1"/>
  <c r="N670" i="62"/>
  <c r="N671" i="62"/>
  <c r="T671" i="62" s="1"/>
  <c r="N672" i="62"/>
  <c r="T672" i="62" s="1"/>
  <c r="N673" i="62"/>
  <c r="T673" i="62" s="1"/>
  <c r="N674" i="62"/>
  <c r="V674" i="62" s="1"/>
  <c r="N675" i="62"/>
  <c r="V675" i="62" s="1"/>
  <c r="N676" i="62"/>
  <c r="T676" i="62" s="1"/>
  <c r="N677" i="62"/>
  <c r="T677" i="62" s="1"/>
  <c r="N678" i="62"/>
  <c r="N679" i="62"/>
  <c r="T679" i="62" s="1"/>
  <c r="N680" i="62"/>
  <c r="T680" i="62" s="1"/>
  <c r="N681" i="62"/>
  <c r="T681" i="62" s="1"/>
  <c r="N682" i="62"/>
  <c r="V682" i="62" s="1"/>
  <c r="N683" i="62"/>
  <c r="V683" i="62" s="1"/>
  <c r="N684" i="62"/>
  <c r="T684" i="62" s="1"/>
  <c r="N685" i="62"/>
  <c r="T685" i="62" s="1"/>
  <c r="N686" i="62"/>
  <c r="N687" i="62"/>
  <c r="T687" i="62" s="1"/>
  <c r="N688" i="62"/>
  <c r="T688" i="62" s="1"/>
  <c r="N689" i="62"/>
  <c r="T689" i="62" s="1"/>
  <c r="N690" i="62"/>
  <c r="V690" i="62" s="1"/>
  <c r="N691" i="62"/>
  <c r="V691" i="62" s="1"/>
  <c r="N692" i="62"/>
  <c r="T692" i="62" s="1"/>
  <c r="N693" i="62"/>
  <c r="T693" i="62" s="1"/>
  <c r="N694" i="62"/>
  <c r="T694" i="62" s="1"/>
  <c r="N695" i="62"/>
  <c r="T695" i="62" s="1"/>
  <c r="N696" i="62"/>
  <c r="V696" i="62" s="1"/>
  <c r="N697" i="62"/>
  <c r="T697" i="62" s="1"/>
  <c r="N698" i="62"/>
  <c r="V698" i="62" s="1"/>
  <c r="N699" i="62"/>
  <c r="V699" i="62" s="1"/>
  <c r="N700" i="62"/>
  <c r="T700" i="62" s="1"/>
  <c r="N701" i="62"/>
  <c r="T701" i="62" s="1"/>
  <c r="N702" i="62"/>
  <c r="T702" i="62" s="1"/>
  <c r="N703" i="62"/>
  <c r="T703" i="62" s="1"/>
  <c r="N704" i="62"/>
  <c r="T704" i="62" s="1"/>
  <c r="N705" i="62"/>
  <c r="V705" i="62" s="1"/>
  <c r="N706" i="62"/>
  <c r="V706" i="62" s="1"/>
  <c r="N707" i="62"/>
  <c r="V707" i="62" s="1"/>
  <c r="N708" i="62"/>
  <c r="T708" i="62" s="1"/>
  <c r="N709" i="62"/>
  <c r="T709" i="62" s="1"/>
  <c r="N710" i="62"/>
  <c r="T710" i="62" s="1"/>
  <c r="N711" i="62"/>
  <c r="T711" i="62" s="1"/>
  <c r="N712" i="62"/>
  <c r="T712" i="62" s="1"/>
  <c r="N713" i="62"/>
  <c r="T713" i="62" s="1"/>
  <c r="N714" i="62"/>
  <c r="V714" i="62" s="1"/>
  <c r="N715" i="62"/>
  <c r="V715" i="62" s="1"/>
  <c r="N716" i="62"/>
  <c r="T716" i="62" s="1"/>
  <c r="N717" i="62"/>
  <c r="T717" i="62" s="1"/>
  <c r="N718" i="62"/>
  <c r="T718" i="62" s="1"/>
  <c r="N719" i="62"/>
  <c r="T719" i="62" s="1"/>
  <c r="N720" i="62"/>
  <c r="V720" i="62" s="1"/>
  <c r="N721" i="62"/>
  <c r="T721" i="62" s="1"/>
  <c r="N722" i="62"/>
  <c r="T722" i="62" s="1"/>
  <c r="N723" i="62"/>
  <c r="V723" i="62" s="1"/>
  <c r="N724" i="62"/>
  <c r="T724" i="62" s="1"/>
  <c r="N725" i="62"/>
  <c r="T725" i="62" s="1"/>
  <c r="N726" i="62"/>
  <c r="T726" i="62" s="1"/>
  <c r="N727" i="62"/>
  <c r="V727" i="62" s="1"/>
  <c r="N728" i="62"/>
  <c r="T728" i="62" s="1"/>
  <c r="N729" i="62"/>
  <c r="T729" i="62" s="1"/>
  <c r="N730" i="62"/>
  <c r="T730" i="62" s="1"/>
  <c r="N731" i="62"/>
  <c r="V731" i="62" s="1"/>
  <c r="N732" i="62"/>
  <c r="T732" i="62" s="1"/>
  <c r="N733" i="62"/>
  <c r="T733" i="62" s="1"/>
  <c r="N734" i="62"/>
  <c r="T734" i="62" s="1"/>
  <c r="N735" i="62"/>
  <c r="T735" i="62" s="1"/>
  <c r="N736" i="62"/>
  <c r="T736" i="62" s="1"/>
  <c r="N737" i="62"/>
  <c r="T737" i="62" s="1"/>
  <c r="N738" i="62"/>
  <c r="T738" i="62" s="1"/>
  <c r="N739" i="62"/>
  <c r="V739" i="62" s="1"/>
  <c r="N740" i="62"/>
  <c r="T740" i="62" s="1"/>
  <c r="N741" i="62"/>
  <c r="T741" i="62" s="1"/>
  <c r="N742" i="62"/>
  <c r="T742" i="62" s="1"/>
  <c r="N743" i="62"/>
  <c r="T743" i="62" s="1"/>
  <c r="N744" i="62"/>
  <c r="T744" i="62" s="1"/>
  <c r="N745" i="62"/>
  <c r="T745" i="62" s="1"/>
  <c r="N746" i="62"/>
  <c r="T746" i="62" s="1"/>
  <c r="N747" i="62"/>
  <c r="V747" i="62" s="1"/>
  <c r="N748" i="62"/>
  <c r="T748" i="62" s="1"/>
  <c r="N749" i="62"/>
  <c r="V749" i="62" s="1"/>
  <c r="N750" i="62"/>
  <c r="T750" i="62" s="1"/>
  <c r="N751" i="62"/>
  <c r="V751" i="62" s="1"/>
  <c r="N752" i="62"/>
  <c r="T752" i="62" s="1"/>
  <c r="N753" i="62"/>
  <c r="T753" i="62" s="1"/>
  <c r="N754" i="62"/>
  <c r="T754" i="62" s="1"/>
  <c r="N755" i="62"/>
  <c r="V755" i="62" s="1"/>
  <c r="N756" i="62"/>
  <c r="T756" i="62" s="1"/>
  <c r="N757" i="62"/>
  <c r="T757" i="62" s="1"/>
  <c r="N758" i="62"/>
  <c r="T758" i="62" s="1"/>
  <c r="N759" i="62"/>
  <c r="T759" i="62" s="1"/>
  <c r="N760" i="62"/>
  <c r="T760" i="62" s="1"/>
  <c r="N761" i="62"/>
  <c r="T761" i="62" s="1"/>
  <c r="N762" i="62"/>
  <c r="T762" i="62" s="1"/>
  <c r="N763" i="62"/>
  <c r="T763" i="62" s="1"/>
  <c r="N764" i="62"/>
  <c r="T764" i="62" s="1"/>
  <c r="N765" i="62"/>
  <c r="V765" i="62" s="1"/>
  <c r="N766" i="62"/>
  <c r="T766" i="62" s="1"/>
  <c r="N767" i="62"/>
  <c r="T767" i="62" s="1"/>
  <c r="N768" i="62"/>
  <c r="T768" i="62" s="1"/>
  <c r="N769" i="62"/>
  <c r="T769" i="62" s="1"/>
  <c r="N770" i="62"/>
  <c r="T770" i="62" s="1"/>
  <c r="N771" i="62"/>
  <c r="T771" i="62" s="1"/>
  <c r="N772" i="62"/>
  <c r="T772" i="62" s="1"/>
  <c r="N773" i="62"/>
  <c r="T773" i="62" s="1"/>
  <c r="N774" i="62"/>
  <c r="V774" i="62" s="1"/>
  <c r="N775" i="62"/>
  <c r="T775" i="62" s="1"/>
  <c r="N776" i="62"/>
  <c r="T776" i="62" s="1"/>
  <c r="N777" i="62"/>
  <c r="T777" i="62" s="1"/>
  <c r="N778" i="62"/>
  <c r="T778" i="62" s="1"/>
  <c r="N779" i="62"/>
  <c r="T779" i="62" s="1"/>
  <c r="N780" i="62"/>
  <c r="T780" i="62" s="1"/>
  <c r="N781" i="62"/>
  <c r="T781" i="62" s="1"/>
  <c r="N782" i="62"/>
  <c r="T782" i="62" s="1"/>
  <c r="N783" i="62"/>
  <c r="V783" i="62" s="1"/>
  <c r="N784" i="62"/>
  <c r="T784" i="62" s="1"/>
  <c r="N785" i="62"/>
  <c r="T785" i="62" s="1"/>
  <c r="N786" i="62"/>
  <c r="T786" i="62" s="1"/>
  <c r="N787" i="62"/>
  <c r="T787" i="62" s="1"/>
  <c r="N788" i="62"/>
  <c r="T788" i="62" s="1"/>
  <c r="N789" i="62"/>
  <c r="T789" i="62" s="1"/>
  <c r="N790" i="62"/>
  <c r="V790" i="62" s="1"/>
  <c r="N791" i="62"/>
  <c r="T791" i="62" s="1"/>
  <c r="N792" i="62"/>
  <c r="T792" i="62" s="1"/>
  <c r="N793" i="62"/>
  <c r="T793" i="62" s="1"/>
  <c r="N794" i="62"/>
  <c r="T794" i="62" s="1"/>
  <c r="N795" i="62"/>
  <c r="T795" i="62" s="1"/>
  <c r="N796" i="62"/>
  <c r="T796" i="62" s="1"/>
  <c r="N797" i="62"/>
  <c r="T797" i="62" s="1"/>
  <c r="N798" i="62"/>
  <c r="V798" i="62" s="1"/>
  <c r="N799" i="62"/>
  <c r="T799" i="62" s="1"/>
  <c r="N800" i="62"/>
  <c r="T800" i="62" s="1"/>
  <c r="N801" i="62"/>
  <c r="T801" i="62" s="1"/>
  <c r="N802" i="62"/>
  <c r="T802" i="62" s="1"/>
  <c r="N803" i="62"/>
  <c r="T803" i="62" s="1"/>
  <c r="N804" i="62"/>
  <c r="T804" i="62" s="1"/>
  <c r="N805" i="62"/>
  <c r="T805" i="62" s="1"/>
  <c r="N806" i="62"/>
  <c r="T806" i="62" s="1"/>
  <c r="N807" i="62"/>
  <c r="T807" i="62" s="1"/>
  <c r="N808" i="62"/>
  <c r="T808" i="62" s="1"/>
  <c r="N809" i="62"/>
  <c r="T809" i="62" s="1"/>
  <c r="N810" i="62"/>
  <c r="V810" i="62" s="1"/>
  <c r="N811" i="62"/>
  <c r="T811" i="62" s="1"/>
  <c r="N812" i="62"/>
  <c r="T812" i="62" s="1"/>
  <c r="N813" i="62"/>
  <c r="T813" i="62" s="1"/>
  <c r="N814" i="62"/>
  <c r="T814" i="62" s="1"/>
  <c r="N815" i="62"/>
  <c r="T815" i="62" s="1"/>
  <c r="N816" i="62"/>
  <c r="T816" i="62" s="1"/>
  <c r="N817" i="62"/>
  <c r="T817" i="62" s="1"/>
  <c r="N818" i="62"/>
  <c r="T818" i="62" s="1"/>
  <c r="S13" i="1" l="1"/>
  <c r="S60" i="1"/>
  <c r="U60" i="1"/>
  <c r="S52" i="1"/>
  <c r="U52" i="1"/>
  <c r="S44" i="1"/>
  <c r="U44" i="1"/>
  <c r="S36" i="1"/>
  <c r="U36" i="1"/>
  <c r="S28" i="1"/>
  <c r="U28" i="1"/>
  <c r="S20" i="1"/>
  <c r="U20" i="1"/>
  <c r="S58" i="1"/>
  <c r="U58" i="1"/>
  <c r="S50" i="1"/>
  <c r="U50" i="1"/>
  <c r="S42" i="1"/>
  <c r="U42" i="1"/>
  <c r="S34" i="1"/>
  <c r="U34" i="1"/>
  <c r="S26" i="1"/>
  <c r="U26" i="1"/>
  <c r="U122" i="1"/>
  <c r="S57" i="1"/>
  <c r="U57" i="1"/>
  <c r="S49" i="1"/>
  <c r="U49" i="1"/>
  <c r="S41" i="1"/>
  <c r="U41" i="1"/>
  <c r="S33" i="1"/>
  <c r="U33" i="1"/>
  <c r="S25" i="1"/>
  <c r="U25" i="1"/>
  <c r="S17" i="1"/>
  <c r="U17" i="1"/>
  <c r="S56" i="1"/>
  <c r="U56" i="1"/>
  <c r="S48" i="1"/>
  <c r="U48" i="1"/>
  <c r="S40" i="1"/>
  <c r="U40" i="1"/>
  <c r="S32" i="1"/>
  <c r="U32" i="1"/>
  <c r="S24" i="1"/>
  <c r="U24" i="1"/>
  <c r="S47" i="1"/>
  <c r="U47" i="1"/>
  <c r="S39" i="1"/>
  <c r="U39" i="1"/>
  <c r="S31" i="1"/>
  <c r="U31" i="1"/>
  <c r="S23" i="1"/>
  <c r="U23" i="1"/>
  <c r="S15" i="1"/>
  <c r="U15" i="1"/>
  <c r="S12" i="1"/>
  <c r="U12" i="1"/>
  <c r="U153" i="1"/>
  <c r="S10" i="1"/>
  <c r="U10" i="1"/>
  <c r="S54" i="1"/>
  <c r="U54" i="1"/>
  <c r="S46" i="1"/>
  <c r="U46" i="1"/>
  <c r="S38" i="1"/>
  <c r="U38" i="1"/>
  <c r="S30" i="1"/>
  <c r="U30" i="1"/>
  <c r="S22" i="1"/>
  <c r="U22" i="1"/>
  <c r="S14" i="1"/>
  <c r="U14" i="1"/>
  <c r="S45" i="1"/>
  <c r="U45" i="1"/>
  <c r="S29" i="1"/>
  <c r="U29" i="1"/>
  <c r="S21" i="1"/>
  <c r="U21" i="1"/>
  <c r="U134" i="1"/>
  <c r="U132" i="1"/>
  <c r="U162" i="1"/>
  <c r="U126" i="1"/>
  <c r="U166" i="1"/>
  <c r="U130" i="1"/>
  <c r="U146" i="1"/>
  <c r="U118" i="1"/>
  <c r="U140" i="1"/>
  <c r="U158" i="1"/>
  <c r="U145" i="1"/>
  <c r="U125" i="1"/>
  <c r="U156" i="1"/>
  <c r="F15" i="51"/>
  <c r="U154" i="1"/>
  <c r="U138" i="1"/>
  <c r="U121" i="1"/>
  <c r="P13" i="6"/>
  <c r="P12" i="6"/>
  <c r="S16" i="1"/>
  <c r="S37" i="1"/>
  <c r="P17" i="6"/>
  <c r="S61" i="1"/>
  <c r="S55" i="1"/>
  <c r="S53" i="1"/>
  <c r="S18" i="1"/>
  <c r="P11" i="6"/>
  <c r="U149" i="1"/>
  <c r="S59" i="1"/>
  <c r="S51" i="1"/>
  <c r="S43" i="1"/>
  <c r="S35" i="1"/>
  <c r="S27" i="1"/>
  <c r="S19" i="1"/>
  <c r="S11" i="1"/>
  <c r="U128" i="1"/>
  <c r="U141" i="1"/>
  <c r="R55" i="50"/>
  <c r="U157" i="1"/>
  <c r="T22" i="6"/>
  <c r="U117" i="1"/>
  <c r="R51" i="50"/>
  <c r="R59" i="50"/>
  <c r="R56" i="50"/>
  <c r="R52" i="50"/>
  <c r="R48" i="50"/>
  <c r="R44" i="50"/>
  <c r="R57" i="50"/>
  <c r="R53" i="50"/>
  <c r="R49" i="50"/>
  <c r="R45" i="50"/>
  <c r="R56" i="49"/>
  <c r="R54" i="49"/>
  <c r="R52" i="49"/>
  <c r="R50" i="49"/>
  <c r="R48" i="49"/>
  <c r="R46" i="49"/>
  <c r="R44" i="49"/>
  <c r="R42" i="49"/>
  <c r="Y35" i="44"/>
  <c r="Y33" i="44"/>
  <c r="Y31" i="44"/>
  <c r="Y29" i="44"/>
  <c r="Y34" i="44"/>
  <c r="Y32" i="44"/>
  <c r="Y30" i="44"/>
  <c r="Y28" i="44"/>
  <c r="T20" i="6"/>
  <c r="T23" i="6"/>
  <c r="T21" i="6"/>
  <c r="U164" i="1"/>
  <c r="U160" i="1"/>
  <c r="U137" i="1"/>
  <c r="U124" i="1"/>
  <c r="U165" i="1"/>
  <c r="U152" i="1"/>
  <c r="U133" i="1"/>
  <c r="U120" i="1"/>
  <c r="U161" i="1"/>
  <c r="U148" i="1"/>
  <c r="U129" i="1"/>
  <c r="U116" i="1"/>
  <c r="U167" i="1"/>
  <c r="U163" i="1"/>
  <c r="U159" i="1"/>
  <c r="U155" i="1"/>
  <c r="U151" i="1"/>
  <c r="U147" i="1"/>
  <c r="U143" i="1"/>
  <c r="U139" i="1"/>
  <c r="U135" i="1"/>
  <c r="U131" i="1"/>
  <c r="U127" i="1"/>
  <c r="U123" i="1"/>
  <c r="U119" i="1"/>
  <c r="O26" i="48"/>
  <c r="U28" i="45"/>
  <c r="Q73" i="16"/>
  <c r="Q75" i="16"/>
  <c r="AI42" i="51"/>
  <c r="Q74" i="16"/>
  <c r="AF61" i="48"/>
  <c r="AI44" i="51"/>
  <c r="AJ40" i="51"/>
  <c r="AJ28" i="51"/>
  <c r="AJ47" i="51"/>
  <c r="AI43" i="51"/>
  <c r="S47" i="51"/>
  <c r="AJ44" i="51"/>
  <c r="U73" i="16"/>
  <c r="U74" i="16"/>
  <c r="AI45" i="51"/>
  <c r="AJ41" i="51"/>
  <c r="AI40" i="51"/>
  <c r="S46" i="51"/>
  <c r="AJ48" i="51"/>
  <c r="AI47" i="51"/>
  <c r="AJ43" i="51"/>
  <c r="S42" i="51"/>
  <c r="AJ45" i="51"/>
  <c r="S39" i="51"/>
  <c r="AJ52" i="51"/>
  <c r="AJ49" i="51"/>
  <c r="AI48" i="51"/>
  <c r="AJ51" i="51"/>
  <c r="S49" i="51"/>
  <c r="S45" i="51"/>
  <c r="S41" i="51"/>
  <c r="AI52" i="51"/>
  <c r="AJ46" i="51"/>
  <c r="AI51" i="51"/>
  <c r="S51" i="51"/>
  <c r="S43" i="51"/>
  <c r="AI50" i="51"/>
  <c r="AJ50" i="51"/>
  <c r="AI49" i="51"/>
  <c r="AJ42" i="51"/>
  <c r="AI41" i="51"/>
  <c r="AI46" i="51"/>
  <c r="F19" i="51"/>
  <c r="AJ29" i="51"/>
  <c r="H12" i="51"/>
  <c r="N14" i="51"/>
  <c r="AL75" i="16"/>
  <c r="AF42" i="48"/>
  <c r="AI28" i="51"/>
  <c r="AJ32" i="51"/>
  <c r="AJ36" i="51"/>
  <c r="AJ33" i="51"/>
  <c r="F73" i="16"/>
  <c r="AJ22" i="51"/>
  <c r="N18" i="51"/>
  <c r="N12" i="51"/>
  <c r="F17" i="51"/>
  <c r="F20" i="51"/>
  <c r="AJ25" i="51"/>
  <c r="F18" i="51"/>
  <c r="AI36" i="51"/>
  <c r="AI34" i="51"/>
  <c r="AJ30" i="51"/>
  <c r="AI32" i="51"/>
  <c r="AJ26" i="51"/>
  <c r="AI15" i="51"/>
  <c r="AJ37" i="51"/>
  <c r="N13" i="51"/>
  <c r="N22" i="51"/>
  <c r="N21" i="51"/>
  <c r="N17" i="51"/>
  <c r="N16" i="51"/>
  <c r="H16" i="51"/>
  <c r="S12" i="51"/>
  <c r="V14" i="51"/>
  <c r="J22" i="51"/>
  <c r="F21" i="51"/>
  <c r="F16" i="51"/>
  <c r="AJ34" i="51"/>
  <c r="H20" i="51"/>
  <c r="V15" i="51"/>
  <c r="V11" i="51"/>
  <c r="N34" i="51"/>
  <c r="V21" i="51"/>
  <c r="V18" i="51"/>
  <c r="J16" i="51"/>
  <c r="J12" i="51"/>
  <c r="V10" i="51"/>
  <c r="AI35" i="51"/>
  <c r="H22" i="51"/>
  <c r="H19" i="51"/>
  <c r="V17" i="51"/>
  <c r="J15" i="51"/>
  <c r="V13" i="51"/>
  <c r="J11" i="51"/>
  <c r="S34" i="51"/>
  <c r="AI30" i="51"/>
  <c r="F22" i="51"/>
  <c r="J21" i="51"/>
  <c r="V20" i="51"/>
  <c r="J18" i="51"/>
  <c r="N15" i="51"/>
  <c r="H15" i="51"/>
  <c r="N11" i="51"/>
  <c r="H11" i="51"/>
  <c r="S33" i="51"/>
  <c r="AI31" i="51"/>
  <c r="H21" i="51"/>
  <c r="H18" i="51"/>
  <c r="J14" i="51"/>
  <c r="J10" i="51"/>
  <c r="J19" i="51"/>
  <c r="S30" i="51"/>
  <c r="AI26" i="51"/>
  <c r="AI25" i="51"/>
  <c r="J17" i="51"/>
  <c r="V16" i="51"/>
  <c r="S15" i="51"/>
  <c r="H14" i="51"/>
  <c r="J13" i="51"/>
  <c r="V12" i="51"/>
  <c r="S11" i="51"/>
  <c r="N10" i="51"/>
  <c r="H10" i="51"/>
  <c r="N19" i="51"/>
  <c r="V22" i="51"/>
  <c r="N20" i="51"/>
  <c r="J20" i="51"/>
  <c r="V19" i="51"/>
  <c r="H17" i="51"/>
  <c r="H13" i="51"/>
  <c r="AI22" i="51"/>
  <c r="S13" i="51"/>
  <c r="AI37" i="51"/>
  <c r="AI33" i="51"/>
  <c r="AI29" i="51"/>
  <c r="S35" i="51"/>
  <c r="S31" i="51"/>
  <c r="S27" i="51"/>
  <c r="AJ35" i="51"/>
  <c r="AJ31" i="51"/>
  <c r="AJ27" i="51"/>
  <c r="AI27" i="51"/>
  <c r="AJ15" i="51"/>
  <c r="AI20" i="51"/>
  <c r="AI19" i="51"/>
  <c r="AI16" i="51"/>
  <c r="H73" i="16"/>
  <c r="AJ19" i="51"/>
  <c r="AI18" i="51"/>
  <c r="AJ20" i="51"/>
  <c r="AI17" i="51"/>
  <c r="AI21" i="51"/>
  <c r="AJ16" i="51"/>
  <c r="AJ18" i="51"/>
  <c r="AJ21" i="51"/>
  <c r="AJ17" i="51"/>
  <c r="AF26" i="48"/>
  <c r="AF44" i="48"/>
  <c r="AF24" i="48"/>
  <c r="S42" i="48"/>
  <c r="S26" i="48"/>
  <c r="S24" i="48"/>
  <c r="X75" i="16"/>
  <c r="X73" i="16"/>
  <c r="AL72" i="16"/>
  <c r="J36" i="2"/>
  <c r="C43" i="2"/>
  <c r="C36" i="2"/>
  <c r="H44" i="16"/>
  <c r="AK43" i="16"/>
  <c r="F44" i="16"/>
  <c r="L74" i="16"/>
  <c r="AG35" i="2"/>
  <c r="Z44" i="16"/>
  <c r="J74" i="16"/>
  <c r="H74" i="16"/>
  <c r="E36" i="2"/>
  <c r="AG36" i="2"/>
  <c r="C42" i="2"/>
  <c r="AD35" i="2"/>
  <c r="F75" i="16"/>
  <c r="AC36" i="2"/>
  <c r="Q36" i="2"/>
  <c r="L44" i="16"/>
  <c r="L75" i="16"/>
  <c r="AK74" i="16"/>
  <c r="J44" i="16"/>
  <c r="X74" i="16"/>
  <c r="H75" i="16"/>
  <c r="L73" i="16"/>
  <c r="Q44" i="16"/>
  <c r="AL73" i="16"/>
  <c r="T36" i="2"/>
  <c r="AK72" i="16"/>
  <c r="AD36" i="2"/>
  <c r="AL74" i="16"/>
  <c r="J75" i="16"/>
  <c r="J73" i="16"/>
  <c r="Z74" i="16"/>
  <c r="AK75" i="16"/>
  <c r="AK73" i="16"/>
  <c r="AL44" i="16"/>
  <c r="F74" i="16"/>
  <c r="Z75" i="16"/>
  <c r="Z73" i="16"/>
  <c r="U44" i="16"/>
  <c r="AK44" i="16"/>
  <c r="AL43" i="16"/>
  <c r="X44" i="16"/>
  <c r="V802" i="62"/>
  <c r="V454" i="62"/>
  <c r="V712" i="62"/>
  <c r="V673" i="62"/>
  <c r="T608" i="62"/>
  <c r="V446" i="62"/>
  <c r="T444" i="62"/>
  <c r="V437" i="62"/>
  <c r="V641" i="62"/>
  <c r="V452" i="62"/>
  <c r="N206" i="62"/>
  <c r="T655" i="62"/>
  <c r="T447" i="62"/>
  <c r="T727" i="62"/>
  <c r="V455" i="62"/>
  <c r="N290" i="62"/>
  <c r="V441" i="62"/>
  <c r="V436" i="62"/>
  <c r="V711" i="62"/>
  <c r="N346" i="62"/>
  <c r="V445" i="62"/>
  <c r="V589" i="62"/>
  <c r="V702" i="62"/>
  <c r="V679" i="62"/>
  <c r="N431" i="62"/>
  <c r="T448" i="62"/>
  <c r="T439" i="62"/>
  <c r="T705" i="62"/>
  <c r="N318" i="62"/>
  <c r="V433" i="62"/>
  <c r="T450" i="62"/>
  <c r="T739" i="62"/>
  <c r="V632" i="62"/>
  <c r="T456" i="62"/>
  <c r="V453" i="62"/>
  <c r="V449" i="62"/>
  <c r="T442" i="62"/>
  <c r="N374" i="62"/>
  <c r="T438" i="62"/>
  <c r="T434" i="62"/>
  <c r="T528" i="62"/>
  <c r="T489" i="62"/>
  <c r="N402" i="62"/>
  <c r="N179" i="62"/>
  <c r="T663" i="62"/>
  <c r="T649" i="62"/>
  <c r="T635" i="62"/>
  <c r="T440" i="62"/>
  <c r="V457" i="62"/>
  <c r="V451" i="62"/>
  <c r="V443" i="62"/>
  <c r="V435" i="62"/>
  <c r="N262" i="62"/>
  <c r="N234" i="62"/>
  <c r="T765" i="62"/>
  <c r="T720" i="62"/>
  <c r="T631" i="62"/>
  <c r="T625" i="62"/>
  <c r="T707" i="62"/>
  <c r="V717" i="62"/>
  <c r="V628" i="62"/>
  <c r="T576" i="62"/>
  <c r="T553" i="62"/>
  <c r="T538" i="62"/>
  <c r="V469" i="62"/>
  <c r="V814" i="62"/>
  <c r="N151" i="62"/>
  <c r="N123" i="62"/>
  <c r="V782" i="62"/>
  <c r="T594" i="62"/>
  <c r="V773" i="62"/>
  <c r="V759" i="62"/>
  <c r="V729" i="62"/>
  <c r="V676" i="62"/>
  <c r="N67" i="62"/>
  <c r="T696" i="62"/>
  <c r="T570" i="62"/>
  <c r="N39" i="62"/>
  <c r="V745" i="62"/>
  <c r="V806" i="62"/>
  <c r="T607" i="62"/>
  <c r="T519" i="62"/>
  <c r="T496" i="62"/>
  <c r="V762" i="62"/>
  <c r="T749" i="62"/>
  <c r="V472" i="62"/>
  <c r="T774" i="62"/>
  <c r="V716" i="62"/>
  <c r="T698" i="62"/>
  <c r="V684" i="62"/>
  <c r="V584" i="62"/>
  <c r="T559" i="62"/>
  <c r="T530" i="62"/>
  <c r="V609" i="62"/>
  <c r="V604" i="62"/>
  <c r="T577" i="62"/>
  <c r="V565" i="62"/>
  <c r="N95" i="62"/>
  <c r="V568" i="62"/>
  <c r="V551" i="62"/>
  <c r="V513" i="62"/>
  <c r="T798" i="62"/>
  <c r="V767" i="62"/>
  <c r="V756" i="62"/>
  <c r="T751" i="62"/>
  <c r="V687" i="62"/>
  <c r="V681" i="62"/>
  <c r="V615" i="62"/>
  <c r="T544" i="62"/>
  <c r="T490" i="62"/>
  <c r="T479" i="62"/>
  <c r="V807" i="62"/>
  <c r="T790" i="62"/>
  <c r="T783" i="62"/>
  <c r="V778" i="62"/>
  <c r="T674" i="62"/>
  <c r="V560" i="62"/>
  <c r="V536" i="62"/>
  <c r="T512" i="62"/>
  <c r="T505" i="62"/>
  <c r="T494" i="62"/>
  <c r="T478" i="62"/>
  <c r="V799" i="62"/>
  <c r="V794" i="62"/>
  <c r="V752" i="62"/>
  <c r="V748" i="62"/>
  <c r="V724" i="62"/>
  <c r="V704" i="62"/>
  <c r="T699" i="62"/>
  <c r="V695" i="62"/>
  <c r="V660" i="62"/>
  <c r="V599" i="62"/>
  <c r="T586" i="62"/>
  <c r="V552" i="62"/>
  <c r="T514" i="62"/>
  <c r="V503" i="62"/>
  <c r="V497" i="62"/>
  <c r="V488" i="62"/>
  <c r="T470" i="62"/>
  <c r="T810" i="62"/>
  <c r="V781" i="62"/>
  <c r="V688" i="62"/>
  <c r="V672" i="62"/>
  <c r="T634" i="62"/>
  <c r="V623" i="62"/>
  <c r="T616" i="62"/>
  <c r="T575" i="62"/>
  <c r="V527" i="62"/>
  <c r="V491" i="62"/>
  <c r="V815" i="62"/>
  <c r="V644" i="62"/>
  <c r="V624" i="62"/>
  <c r="T619" i="62"/>
  <c r="T587" i="62"/>
  <c r="T561" i="62"/>
  <c r="T546" i="62"/>
  <c r="V476" i="62"/>
  <c r="V468" i="62"/>
  <c r="T462" i="62"/>
  <c r="V818" i="62"/>
  <c r="V746" i="62"/>
  <c r="V719" i="62"/>
  <c r="T642" i="62"/>
  <c r="T617" i="62"/>
  <c r="T554" i="62"/>
  <c r="V511" i="62"/>
  <c r="V471" i="62"/>
  <c r="T690" i="62"/>
  <c r="V680" i="62"/>
  <c r="V671" i="62"/>
  <c r="V653" i="62"/>
  <c r="T626" i="62"/>
  <c r="V596" i="62"/>
  <c r="V585" i="62"/>
  <c r="T537" i="62"/>
  <c r="T498" i="62"/>
  <c r="T486" i="62"/>
  <c r="N11" i="62"/>
  <c r="V786" i="62"/>
  <c r="V736" i="62"/>
  <c r="V730" i="62"/>
  <c r="V721" i="62"/>
  <c r="V668" i="62"/>
  <c r="V664" i="62"/>
  <c r="V656" i="62"/>
  <c r="V600" i="62"/>
  <c r="V592" i="62"/>
  <c r="T522" i="62"/>
  <c r="V481" i="62"/>
  <c r="V464" i="62"/>
  <c r="V718" i="62"/>
  <c r="T715" i="62"/>
  <c r="V703" i="62"/>
  <c r="T683" i="62"/>
  <c r="V652" i="62"/>
  <c r="V637" i="62"/>
  <c r="V633" i="62"/>
  <c r="T618" i="62"/>
  <c r="T610" i="62"/>
  <c r="T603" i="62"/>
  <c r="V588" i="62"/>
  <c r="V485" i="62"/>
  <c r="V475" i="62"/>
  <c r="V461" i="62"/>
  <c r="V648" i="62"/>
  <c r="V640" i="62"/>
  <c r="T563" i="62"/>
  <c r="T555" i="62"/>
  <c r="V535" i="62"/>
  <c r="V521" i="62"/>
  <c r="V789" i="62"/>
  <c r="V775" i="62"/>
  <c r="V753" i="62"/>
  <c r="T666" i="62"/>
  <c r="T658" i="62"/>
  <c r="T651" i="62"/>
  <c r="V636" i="62"/>
  <c r="V621" i="62"/>
  <c r="T602" i="62"/>
  <c r="V591" i="62"/>
  <c r="V567" i="62"/>
  <c r="V543" i="62"/>
  <c r="V529" i="62"/>
  <c r="V504" i="62"/>
  <c r="V480" i="62"/>
  <c r="V463" i="62"/>
  <c r="V797" i="62"/>
  <c r="V750" i="62"/>
  <c r="T747" i="62"/>
  <c r="V733" i="62"/>
  <c r="V713" i="62"/>
  <c r="V697" i="62"/>
  <c r="V689" i="62"/>
  <c r="T578" i="62"/>
  <c r="T562" i="62"/>
  <c r="V483" i="62"/>
  <c r="V477" i="62"/>
  <c r="T473" i="62"/>
  <c r="V467" i="62"/>
  <c r="V813" i="62"/>
  <c r="V805" i="62"/>
  <c r="V791" i="62"/>
  <c r="V766" i="62"/>
  <c r="V737" i="62"/>
  <c r="V694" i="62"/>
  <c r="V665" i="62"/>
  <c r="V657" i="62"/>
  <c r="T650" i="62"/>
  <c r="V647" i="62"/>
  <c r="V639" i="62"/>
  <c r="V620" i="62"/>
  <c r="V605" i="62"/>
  <c r="V601" i="62"/>
  <c r="V593" i="62"/>
  <c r="V583" i="62"/>
  <c r="V569" i="62"/>
  <c r="V545" i="62"/>
  <c r="V520" i="62"/>
  <c r="V770" i="62"/>
  <c r="V742" i="62"/>
  <c r="V669" i="62"/>
  <c r="V612" i="62"/>
  <c r="T506" i="62"/>
  <c r="T482" i="62"/>
  <c r="V709" i="62"/>
  <c r="V692" i="62"/>
  <c r="V685" i="62"/>
  <c r="T667" i="62"/>
  <c r="T622" i="62"/>
  <c r="V622" i="62"/>
  <c r="T590" i="62"/>
  <c r="V590" i="62"/>
  <c r="V796" i="62"/>
  <c r="V788" i="62"/>
  <c r="V780" i="62"/>
  <c r="V772" i="62"/>
  <c r="V764" i="62"/>
  <c r="V744" i="62"/>
  <c r="V741" i="62"/>
  <c r="V738" i="62"/>
  <c r="T678" i="62"/>
  <c r="V678" i="62"/>
  <c r="T646" i="62"/>
  <c r="V646" i="62"/>
  <c r="T614" i="62"/>
  <c r="V614" i="62"/>
  <c r="T582" i="62"/>
  <c r="V582" i="62"/>
  <c r="T547" i="62"/>
  <c r="T654" i="62"/>
  <c r="V654" i="62"/>
  <c r="T541" i="62"/>
  <c r="V541" i="62"/>
  <c r="V812" i="62"/>
  <c r="V804" i="62"/>
  <c r="V817" i="62"/>
  <c r="V809" i="62"/>
  <c r="V801" i="62"/>
  <c r="V793" i="62"/>
  <c r="V785" i="62"/>
  <c r="V777" i="62"/>
  <c r="V769" i="62"/>
  <c r="V761" i="62"/>
  <c r="V735" i="62"/>
  <c r="V732" i="62"/>
  <c r="V708" i="62"/>
  <c r="T691" i="62"/>
  <c r="V677" i="62"/>
  <c r="T659" i="62"/>
  <c r="V645" i="62"/>
  <c r="T627" i="62"/>
  <c r="V613" i="62"/>
  <c r="T595" i="62"/>
  <c r="V581" i="62"/>
  <c r="T574" i="62"/>
  <c r="V574" i="62"/>
  <c r="T501" i="62"/>
  <c r="V501" i="62"/>
  <c r="T492" i="62"/>
  <c r="V492" i="62"/>
  <c r="T686" i="62"/>
  <c r="V686" i="62"/>
  <c r="V758" i="62"/>
  <c r="T755" i="62"/>
  <c r="V726" i="62"/>
  <c r="T723" i="62"/>
  <c r="T714" i="62"/>
  <c r="V701" i="62"/>
  <c r="T670" i="62"/>
  <c r="V670" i="62"/>
  <c r="T638" i="62"/>
  <c r="V638" i="62"/>
  <c r="T606" i="62"/>
  <c r="V606" i="62"/>
  <c r="V573" i="62"/>
  <c r="T566" i="62"/>
  <c r="V566" i="62"/>
  <c r="T509" i="62"/>
  <c r="V509" i="62"/>
  <c r="V787" i="62"/>
  <c r="V771" i="62"/>
  <c r="V763" i="62"/>
  <c r="V740" i="62"/>
  <c r="T558" i="62"/>
  <c r="V558" i="62"/>
  <c r="T517" i="62"/>
  <c r="V517" i="62"/>
  <c r="V811" i="62"/>
  <c r="V803" i="62"/>
  <c r="V795" i="62"/>
  <c r="V779" i="62"/>
  <c r="V743" i="62"/>
  <c r="V816" i="62"/>
  <c r="V808" i="62"/>
  <c r="V800" i="62"/>
  <c r="V792" i="62"/>
  <c r="V784" i="62"/>
  <c r="V776" i="62"/>
  <c r="V768" i="62"/>
  <c r="V760" i="62"/>
  <c r="V757" i="62"/>
  <c r="V754" i="62"/>
  <c r="V734" i="62"/>
  <c r="T731" i="62"/>
  <c r="V728" i="62"/>
  <c r="V725" i="62"/>
  <c r="V722" i="62"/>
  <c r="V700" i="62"/>
  <c r="T662" i="62"/>
  <c r="V662" i="62"/>
  <c r="T630" i="62"/>
  <c r="V630" i="62"/>
  <c r="T598" i="62"/>
  <c r="V598" i="62"/>
  <c r="T579" i="62"/>
  <c r="V557" i="62"/>
  <c r="T550" i="62"/>
  <c r="V550" i="62"/>
  <c r="T525" i="62"/>
  <c r="V525" i="62"/>
  <c r="T495" i="62"/>
  <c r="V495" i="62"/>
  <c r="V710" i="62"/>
  <c r="T706" i="62"/>
  <c r="V693" i="62"/>
  <c r="T682" i="62"/>
  <c r="T675" i="62"/>
  <c r="V661" i="62"/>
  <c r="T643" i="62"/>
  <c r="V629" i="62"/>
  <c r="T611" i="62"/>
  <c r="V597" i="62"/>
  <c r="T571" i="62"/>
  <c r="V549" i="62"/>
  <c r="T533" i="62"/>
  <c r="V533" i="62"/>
  <c r="V580" i="62"/>
  <c r="V572" i="62"/>
  <c r="V564" i="62"/>
  <c r="V556" i="62"/>
  <c r="V548" i="62"/>
  <c r="V540" i="62"/>
  <c r="V532" i="62"/>
  <c r="V524" i="62"/>
  <c r="V516" i="62"/>
  <c r="V508" i="62"/>
  <c r="V500" i="62"/>
  <c r="T466" i="62"/>
  <c r="V542" i="62"/>
  <c r="V534" i="62"/>
  <c r="V526" i="62"/>
  <c r="V518" i="62"/>
  <c r="V510" i="62"/>
  <c r="V502" i="62"/>
  <c r="V487" i="62"/>
  <c r="V484" i="62"/>
  <c r="V539" i="62"/>
  <c r="V531" i="62"/>
  <c r="V523" i="62"/>
  <c r="V515" i="62"/>
  <c r="V507" i="62"/>
  <c r="V499" i="62"/>
  <c r="V493" i="62"/>
  <c r="V465" i="62"/>
  <c r="T474" i="62"/>
  <c r="B450" i="60" l="1"/>
  <c r="C450" i="60"/>
  <c r="D450" i="60" s="1"/>
  <c r="D448" i="60" s="1"/>
  <c r="E450" i="60"/>
  <c r="F450" i="60" s="1"/>
  <c r="G450" i="60"/>
  <c r="H450" i="60"/>
  <c r="J450" i="60" s="1"/>
  <c r="B451" i="60"/>
  <c r="C451" i="60"/>
  <c r="D451" i="60" s="1"/>
  <c r="E451" i="60"/>
  <c r="F451" i="60" s="1"/>
  <c r="G451" i="60"/>
  <c r="H451" i="60"/>
  <c r="V451" i="60" s="1"/>
  <c r="T451" i="60"/>
  <c r="B452" i="60"/>
  <c r="C452" i="60"/>
  <c r="D452" i="60" s="1"/>
  <c r="E452" i="60"/>
  <c r="F452" i="60" s="1"/>
  <c r="G452" i="60"/>
  <c r="H452" i="60"/>
  <c r="V452" i="60" s="1"/>
  <c r="P107" i="61"/>
  <c r="P108" i="61"/>
  <c r="P115" i="61"/>
  <c r="P116" i="61"/>
  <c r="P105" i="61"/>
  <c r="P93" i="61"/>
  <c r="P101" i="61"/>
  <c r="P90" i="61"/>
  <c r="P79" i="61"/>
  <c r="P81" i="61"/>
  <c r="P82" i="61"/>
  <c r="P83" i="61"/>
  <c r="P86" i="61"/>
  <c r="P63" i="61"/>
  <c r="P67" i="61"/>
  <c r="P71" i="61"/>
  <c r="P60" i="61"/>
  <c r="P48" i="61"/>
  <c r="P55" i="61"/>
  <c r="P56" i="61"/>
  <c r="P45" i="61"/>
  <c r="P33" i="61"/>
  <c r="P38" i="61"/>
  <c r="P41" i="61"/>
  <c r="P30" i="61"/>
  <c r="P18" i="61"/>
  <c r="P26" i="61"/>
  <c r="AE450" i="60" l="1"/>
  <c r="X450" i="60"/>
  <c r="Z451" i="60"/>
  <c r="I451" i="60"/>
  <c r="P112" i="61"/>
  <c r="P110" i="61"/>
  <c r="P113" i="61"/>
  <c r="P98" i="61"/>
  <c r="P97" i="61"/>
  <c r="AB451" i="60"/>
  <c r="P75" i="61"/>
  <c r="AD451" i="60"/>
  <c r="T450" i="60"/>
  <c r="P80" i="61"/>
  <c r="Y451" i="60"/>
  <c r="J451" i="60"/>
  <c r="AC450" i="60"/>
  <c r="P100" i="61"/>
  <c r="W450" i="60"/>
  <c r="X451" i="60"/>
  <c r="AE452" i="60"/>
  <c r="W451" i="60"/>
  <c r="Z452" i="60"/>
  <c r="P451" i="60"/>
  <c r="I450" i="60"/>
  <c r="W452" i="60"/>
  <c r="AE451" i="60"/>
  <c r="Y452" i="60"/>
  <c r="J452" i="60"/>
  <c r="X452" i="60"/>
  <c r="I452" i="60"/>
  <c r="AD450" i="60"/>
  <c r="P450" i="60"/>
  <c r="AD452" i="60"/>
  <c r="P452" i="60"/>
  <c r="AC451" i="60"/>
  <c r="AB450" i="60"/>
  <c r="AC452" i="60"/>
  <c r="T452" i="60"/>
  <c r="AA450" i="60"/>
  <c r="V450" i="60"/>
  <c r="AB452" i="60"/>
  <c r="AA451" i="60"/>
  <c r="Z450" i="60"/>
  <c r="AA452" i="60"/>
  <c r="Y450" i="60"/>
  <c r="P54" i="61"/>
  <c r="P92" i="61"/>
  <c r="P65" i="61"/>
  <c r="P78" i="61"/>
  <c r="P95" i="61"/>
  <c r="P69" i="61"/>
  <c r="P68" i="61"/>
  <c r="P94" i="61"/>
  <c r="P109" i="61"/>
  <c r="P114" i="61"/>
  <c r="P106" i="61"/>
  <c r="P111" i="61"/>
  <c r="P99" i="61"/>
  <c r="P91" i="61"/>
  <c r="P96" i="61"/>
  <c r="P85" i="61"/>
  <c r="P77" i="61"/>
  <c r="P84" i="61"/>
  <c r="P76" i="61"/>
  <c r="P40" i="61"/>
  <c r="P34" i="61"/>
  <c r="P50" i="61"/>
  <c r="P15" i="61"/>
  <c r="P25" i="61"/>
  <c r="P32" i="61"/>
  <c r="P17" i="61"/>
  <c r="P37" i="61"/>
  <c r="P61" i="61"/>
  <c r="P19" i="61"/>
  <c r="P35" i="61"/>
  <c r="P64" i="61"/>
  <c r="P39" i="61"/>
  <c r="P31" i="61"/>
  <c r="P62" i="61"/>
  <c r="P70" i="61"/>
  <c r="P66" i="61"/>
  <c r="P24" i="61"/>
  <c r="P20" i="61"/>
  <c r="P16" i="61"/>
  <c r="P53" i="61"/>
  <c r="P21" i="61"/>
  <c r="P49" i="61"/>
  <c r="P52" i="61"/>
  <c r="P22" i="61"/>
  <c r="P23" i="61"/>
  <c r="P47" i="61"/>
  <c r="P46" i="61"/>
  <c r="P51" i="61"/>
  <c r="P36" i="61"/>
  <c r="B455" i="60"/>
  <c r="C455" i="60"/>
  <c r="D455" i="60" s="1"/>
  <c r="E455" i="60"/>
  <c r="F455" i="60" s="1"/>
  <c r="G455" i="60"/>
  <c r="H455" i="60"/>
  <c r="J455" i="60" s="1"/>
  <c r="B456" i="60"/>
  <c r="C456" i="60"/>
  <c r="D456" i="60" s="1"/>
  <c r="E456" i="60"/>
  <c r="F456" i="60" s="1"/>
  <c r="G456" i="60"/>
  <c r="H456" i="60"/>
  <c r="I456" i="60" s="1"/>
  <c r="B457" i="60"/>
  <c r="C457" i="60"/>
  <c r="D457" i="60" s="1"/>
  <c r="E457" i="60"/>
  <c r="F457" i="60" s="1"/>
  <c r="G457" i="60"/>
  <c r="H457" i="60"/>
  <c r="B458" i="60"/>
  <c r="C458" i="60"/>
  <c r="D458" i="60" s="1"/>
  <c r="E458" i="60"/>
  <c r="F458" i="60" s="1"/>
  <c r="G458" i="60"/>
  <c r="H458" i="60"/>
  <c r="J458" i="60" s="1"/>
  <c r="T458" i="60"/>
  <c r="B459" i="60"/>
  <c r="C459" i="60"/>
  <c r="D459" i="60" s="1"/>
  <c r="E459" i="60"/>
  <c r="F459" i="60" s="1"/>
  <c r="G459" i="60"/>
  <c r="H459" i="60"/>
  <c r="AB459" i="60" s="1"/>
  <c r="B460" i="60"/>
  <c r="C460" i="60"/>
  <c r="D460" i="60" s="1"/>
  <c r="E460" i="60"/>
  <c r="F460" i="60" s="1"/>
  <c r="G460" i="60"/>
  <c r="H460" i="60"/>
  <c r="P460" i="60" s="1"/>
  <c r="B461" i="60"/>
  <c r="C461" i="60"/>
  <c r="D461" i="60" s="1"/>
  <c r="E461" i="60"/>
  <c r="F461" i="60" s="1"/>
  <c r="G461" i="60"/>
  <c r="H461" i="60"/>
  <c r="Z461" i="60" s="1"/>
  <c r="B442" i="60"/>
  <c r="C442" i="60"/>
  <c r="D442" i="60" s="1"/>
  <c r="E442" i="60"/>
  <c r="F442" i="60" s="1"/>
  <c r="G442" i="60"/>
  <c r="H442" i="60"/>
  <c r="J442" i="60" s="1"/>
  <c r="B443" i="60"/>
  <c r="C443" i="60"/>
  <c r="D443" i="60" s="1"/>
  <c r="E443" i="60"/>
  <c r="F443" i="60" s="1"/>
  <c r="G443" i="60"/>
  <c r="H443" i="60"/>
  <c r="I443" i="60" s="1"/>
  <c r="B444" i="60"/>
  <c r="C444" i="60"/>
  <c r="D444" i="60" s="1"/>
  <c r="E444" i="60"/>
  <c r="F444" i="60" s="1"/>
  <c r="G444" i="60"/>
  <c r="H444" i="60"/>
  <c r="I444" i="60" s="1"/>
  <c r="B445" i="60"/>
  <c r="C445" i="60"/>
  <c r="D445" i="60" s="1"/>
  <c r="E445" i="60"/>
  <c r="F445" i="60" s="1"/>
  <c r="G445" i="60"/>
  <c r="H445" i="60"/>
  <c r="W445" i="60" s="1"/>
  <c r="B446" i="60"/>
  <c r="C446" i="60"/>
  <c r="D446" i="60" s="1"/>
  <c r="E446" i="60"/>
  <c r="F446" i="60" s="1"/>
  <c r="G446" i="60"/>
  <c r="H446" i="60"/>
  <c r="I446" i="60" s="1"/>
  <c r="B453" i="60"/>
  <c r="C453" i="60"/>
  <c r="D453" i="60" s="1"/>
  <c r="E453" i="60"/>
  <c r="F453" i="60" s="1"/>
  <c r="G453" i="60"/>
  <c r="H453" i="60"/>
  <c r="P453" i="60" s="1"/>
  <c r="B454" i="60"/>
  <c r="C454" i="60"/>
  <c r="D454" i="60" s="1"/>
  <c r="E454" i="60"/>
  <c r="F454" i="60" s="1"/>
  <c r="G454" i="60"/>
  <c r="H454" i="60"/>
  <c r="W454" i="60" s="1"/>
  <c r="B406" i="60"/>
  <c r="C406" i="60"/>
  <c r="D406" i="60" s="1"/>
  <c r="E406" i="60"/>
  <c r="F406" i="60" s="1"/>
  <c r="G406" i="60"/>
  <c r="H406" i="60"/>
  <c r="J406" i="60" s="1"/>
  <c r="T406" i="60"/>
  <c r="B407" i="60"/>
  <c r="C407" i="60"/>
  <c r="D407" i="60" s="1"/>
  <c r="E407" i="60"/>
  <c r="F407" i="60" s="1"/>
  <c r="G407" i="60"/>
  <c r="H407" i="60"/>
  <c r="Z407" i="60" s="1"/>
  <c r="B408" i="60"/>
  <c r="C408" i="60"/>
  <c r="D408" i="60" s="1"/>
  <c r="E408" i="60"/>
  <c r="F408" i="60" s="1"/>
  <c r="G408" i="60"/>
  <c r="H408" i="60"/>
  <c r="W408" i="60" s="1"/>
  <c r="B409" i="60"/>
  <c r="C409" i="60"/>
  <c r="D409" i="60" s="1"/>
  <c r="E409" i="60"/>
  <c r="F409" i="60" s="1"/>
  <c r="G409" i="60"/>
  <c r="H409" i="60"/>
  <c r="AB409" i="60" s="1"/>
  <c r="B410" i="60"/>
  <c r="C410" i="60"/>
  <c r="D410" i="60" s="1"/>
  <c r="E410" i="60"/>
  <c r="F410" i="60" s="1"/>
  <c r="G410" i="60"/>
  <c r="H410" i="60"/>
  <c r="AC410" i="60" s="1"/>
  <c r="T410" i="60"/>
  <c r="B411" i="60"/>
  <c r="C411" i="60"/>
  <c r="D411" i="60" s="1"/>
  <c r="E411" i="60"/>
  <c r="F411" i="60" s="1"/>
  <c r="G411" i="60"/>
  <c r="H411" i="60"/>
  <c r="W411" i="60" s="1"/>
  <c r="B412" i="60"/>
  <c r="C412" i="60"/>
  <c r="D412" i="60" s="1"/>
  <c r="E412" i="60"/>
  <c r="F412" i="60" s="1"/>
  <c r="G412" i="60"/>
  <c r="H412" i="60"/>
  <c r="J412" i="60" s="1"/>
  <c r="B413" i="60"/>
  <c r="C413" i="60"/>
  <c r="D413" i="60" s="1"/>
  <c r="E413" i="60"/>
  <c r="F413" i="60" s="1"/>
  <c r="G413" i="60"/>
  <c r="H413" i="60"/>
  <c r="B414" i="60"/>
  <c r="C414" i="60"/>
  <c r="D414" i="60" s="1"/>
  <c r="E414" i="60"/>
  <c r="F414" i="60" s="1"/>
  <c r="G414" i="60"/>
  <c r="H414" i="60"/>
  <c r="B415" i="60"/>
  <c r="C415" i="60"/>
  <c r="D415" i="60" s="1"/>
  <c r="E415" i="60"/>
  <c r="F415" i="60" s="1"/>
  <c r="G415" i="60"/>
  <c r="H415" i="60"/>
  <c r="V415" i="60" s="1"/>
  <c r="T415" i="60"/>
  <c r="B416" i="60"/>
  <c r="C416" i="60"/>
  <c r="D416" i="60" s="1"/>
  <c r="E416" i="60"/>
  <c r="F416" i="60" s="1"/>
  <c r="G416" i="60"/>
  <c r="H416" i="60"/>
  <c r="V416" i="60" s="1"/>
  <c r="B420" i="60"/>
  <c r="C420" i="60"/>
  <c r="D420" i="60" s="1"/>
  <c r="D418" i="60" s="1"/>
  <c r="E420" i="60"/>
  <c r="F420" i="60" s="1"/>
  <c r="G420" i="60"/>
  <c r="H420" i="60"/>
  <c r="AE420" i="60" s="1"/>
  <c r="B421" i="60"/>
  <c r="C421" i="60"/>
  <c r="D421" i="60" s="1"/>
  <c r="E421" i="60"/>
  <c r="F421" i="60" s="1"/>
  <c r="G421" i="60"/>
  <c r="H421" i="60"/>
  <c r="AB421" i="60" s="1"/>
  <c r="B422" i="60"/>
  <c r="C422" i="60"/>
  <c r="D422" i="60" s="1"/>
  <c r="E422" i="60"/>
  <c r="F422" i="60" s="1"/>
  <c r="G422" i="60"/>
  <c r="H422" i="60"/>
  <c r="P422" i="60" s="1"/>
  <c r="B423" i="60"/>
  <c r="C423" i="60"/>
  <c r="D423" i="60" s="1"/>
  <c r="E423" i="60"/>
  <c r="F423" i="60" s="1"/>
  <c r="G423" i="60"/>
  <c r="H423" i="60"/>
  <c r="J423" i="60" s="1"/>
  <c r="B424" i="60"/>
  <c r="C424" i="60"/>
  <c r="D424" i="60" s="1"/>
  <c r="E424" i="60"/>
  <c r="F424" i="60" s="1"/>
  <c r="G424" i="60"/>
  <c r="H424" i="60"/>
  <c r="I424" i="60" s="1"/>
  <c r="T424" i="60"/>
  <c r="B425" i="60"/>
  <c r="C425" i="60"/>
  <c r="D425" i="60" s="1"/>
  <c r="E425" i="60"/>
  <c r="F425" i="60" s="1"/>
  <c r="G425" i="60"/>
  <c r="H425" i="60"/>
  <c r="I425" i="60" s="1"/>
  <c r="B426" i="60"/>
  <c r="C426" i="60"/>
  <c r="D426" i="60" s="1"/>
  <c r="E426" i="60"/>
  <c r="F426" i="60" s="1"/>
  <c r="G426" i="60"/>
  <c r="H426" i="60"/>
  <c r="Z426" i="60" s="1"/>
  <c r="B427" i="60"/>
  <c r="C427" i="60"/>
  <c r="D427" i="60" s="1"/>
  <c r="E427" i="60"/>
  <c r="F427" i="60" s="1"/>
  <c r="G427" i="60"/>
  <c r="H427" i="60"/>
  <c r="W427" i="60" s="1"/>
  <c r="B428" i="60"/>
  <c r="C428" i="60"/>
  <c r="D428" i="60" s="1"/>
  <c r="E428" i="60"/>
  <c r="F428" i="60" s="1"/>
  <c r="G428" i="60"/>
  <c r="H428" i="60"/>
  <c r="AB428" i="60" s="1"/>
  <c r="B429" i="60"/>
  <c r="C429" i="60"/>
  <c r="D429" i="60" s="1"/>
  <c r="E429" i="60"/>
  <c r="F429" i="60" s="1"/>
  <c r="G429" i="60"/>
  <c r="H429" i="60"/>
  <c r="Y429" i="60" s="1"/>
  <c r="T429" i="60"/>
  <c r="B430" i="60"/>
  <c r="C430" i="60"/>
  <c r="D430" i="60" s="1"/>
  <c r="E430" i="60"/>
  <c r="F430" i="60" s="1"/>
  <c r="G430" i="60"/>
  <c r="H430" i="60"/>
  <c r="B431" i="60"/>
  <c r="C431" i="60"/>
  <c r="D431" i="60" s="1"/>
  <c r="E431" i="60"/>
  <c r="F431" i="60" s="1"/>
  <c r="G431" i="60"/>
  <c r="H431" i="60"/>
  <c r="V431" i="60" s="1"/>
  <c r="B435" i="60"/>
  <c r="C435" i="60"/>
  <c r="D435" i="60" s="1"/>
  <c r="D433" i="60" s="1"/>
  <c r="E435" i="60"/>
  <c r="F435" i="60" s="1"/>
  <c r="G435" i="60"/>
  <c r="H435" i="60"/>
  <c r="I435" i="60" s="1"/>
  <c r="B436" i="60"/>
  <c r="C436" i="60"/>
  <c r="D436" i="60" s="1"/>
  <c r="E436" i="60"/>
  <c r="F436" i="60" s="1"/>
  <c r="G436" i="60"/>
  <c r="H436" i="60"/>
  <c r="AC436" i="60" s="1"/>
  <c r="B437" i="60"/>
  <c r="C437" i="60"/>
  <c r="D437" i="60" s="1"/>
  <c r="E437" i="60"/>
  <c r="F437" i="60" s="1"/>
  <c r="G437" i="60"/>
  <c r="H437" i="60"/>
  <c r="I437" i="60" s="1"/>
  <c r="B438" i="60"/>
  <c r="C438" i="60"/>
  <c r="D438" i="60" s="1"/>
  <c r="E438" i="60"/>
  <c r="F438" i="60" s="1"/>
  <c r="G438" i="60"/>
  <c r="H438" i="60"/>
  <c r="AB438" i="60" s="1"/>
  <c r="B439" i="60"/>
  <c r="C439" i="60"/>
  <c r="D439" i="60" s="1"/>
  <c r="E439" i="60"/>
  <c r="F439" i="60" s="1"/>
  <c r="G439" i="60"/>
  <c r="H439" i="60"/>
  <c r="AB439" i="60" s="1"/>
  <c r="B440" i="60"/>
  <c r="C440" i="60"/>
  <c r="D440" i="60" s="1"/>
  <c r="E440" i="60"/>
  <c r="F440" i="60" s="1"/>
  <c r="G440" i="60"/>
  <c r="H440" i="60"/>
  <c r="P440" i="60" s="1"/>
  <c r="B441" i="60"/>
  <c r="C441" i="60"/>
  <c r="D441" i="60" s="1"/>
  <c r="E441" i="60"/>
  <c r="F441" i="60" s="1"/>
  <c r="G441" i="60"/>
  <c r="H441" i="60"/>
  <c r="P441" i="60" s="1"/>
  <c r="B362" i="60"/>
  <c r="C362" i="60"/>
  <c r="D362" i="60" s="1"/>
  <c r="E362" i="60"/>
  <c r="F362" i="60" s="1"/>
  <c r="G362" i="60"/>
  <c r="H362" i="60"/>
  <c r="J362" i="60" s="1"/>
  <c r="B363" i="60"/>
  <c r="C363" i="60"/>
  <c r="D363" i="60" s="1"/>
  <c r="E363" i="60"/>
  <c r="F363" i="60" s="1"/>
  <c r="G363" i="60"/>
  <c r="H363" i="60"/>
  <c r="I363" i="60" s="1"/>
  <c r="B364" i="60"/>
  <c r="C364" i="60"/>
  <c r="D364" i="60" s="1"/>
  <c r="E364" i="60"/>
  <c r="F364" i="60" s="1"/>
  <c r="G364" i="60"/>
  <c r="H364" i="60"/>
  <c r="V364" i="60" s="1"/>
  <c r="B365" i="60"/>
  <c r="C365" i="60"/>
  <c r="D365" i="60" s="1"/>
  <c r="E365" i="60"/>
  <c r="F365" i="60" s="1"/>
  <c r="G365" i="60"/>
  <c r="H365" i="60"/>
  <c r="Y365" i="60" s="1"/>
  <c r="B366" i="60"/>
  <c r="C366" i="60"/>
  <c r="D366" i="60" s="1"/>
  <c r="E366" i="60"/>
  <c r="F366" i="60" s="1"/>
  <c r="G366" i="60"/>
  <c r="H366" i="60"/>
  <c r="I366" i="60" s="1"/>
  <c r="T366" i="60"/>
  <c r="B367" i="60"/>
  <c r="C367" i="60"/>
  <c r="D367" i="60" s="1"/>
  <c r="E367" i="60"/>
  <c r="F367" i="60" s="1"/>
  <c r="G367" i="60"/>
  <c r="H367" i="60"/>
  <c r="P367" i="60" s="1"/>
  <c r="B368" i="60"/>
  <c r="C368" i="60"/>
  <c r="D368" i="60" s="1"/>
  <c r="E368" i="60"/>
  <c r="F368" i="60" s="1"/>
  <c r="G368" i="60"/>
  <c r="H368" i="60"/>
  <c r="X368" i="60" s="1"/>
  <c r="T368" i="60"/>
  <c r="B369" i="60"/>
  <c r="C369" i="60"/>
  <c r="D369" i="60" s="1"/>
  <c r="E369" i="60"/>
  <c r="F369" i="60" s="1"/>
  <c r="G369" i="60"/>
  <c r="H369" i="60"/>
  <c r="I369" i="60" s="1"/>
  <c r="B370" i="60"/>
  <c r="C370" i="60"/>
  <c r="D370" i="60" s="1"/>
  <c r="E370" i="60"/>
  <c r="F370" i="60" s="1"/>
  <c r="G370" i="60"/>
  <c r="H370" i="60"/>
  <c r="J370" i="60" s="1"/>
  <c r="B371" i="60"/>
  <c r="C371" i="60"/>
  <c r="D371" i="60" s="1"/>
  <c r="E371" i="60"/>
  <c r="F371" i="60" s="1"/>
  <c r="G371" i="60"/>
  <c r="H371" i="60"/>
  <c r="Y371" i="60" s="1"/>
  <c r="B375" i="60"/>
  <c r="C375" i="60"/>
  <c r="D375" i="60" s="1"/>
  <c r="D373" i="60" s="1"/>
  <c r="E375" i="60"/>
  <c r="F375" i="60" s="1"/>
  <c r="G375" i="60"/>
  <c r="H375" i="60"/>
  <c r="X375" i="60" s="1"/>
  <c r="B376" i="60"/>
  <c r="C376" i="60"/>
  <c r="D376" i="60" s="1"/>
  <c r="E376" i="60"/>
  <c r="F376" i="60" s="1"/>
  <c r="G376" i="60"/>
  <c r="H376" i="60"/>
  <c r="I376" i="60" s="1"/>
  <c r="B377" i="60"/>
  <c r="C377" i="60"/>
  <c r="D377" i="60" s="1"/>
  <c r="E377" i="60"/>
  <c r="F377" i="60" s="1"/>
  <c r="G377" i="60"/>
  <c r="H377" i="60"/>
  <c r="AC377" i="60" s="1"/>
  <c r="T377" i="60"/>
  <c r="B378" i="60"/>
  <c r="C378" i="60"/>
  <c r="D378" i="60" s="1"/>
  <c r="E378" i="60"/>
  <c r="F378" i="60" s="1"/>
  <c r="G378" i="60"/>
  <c r="H378" i="60"/>
  <c r="P378" i="60" s="1"/>
  <c r="T378" i="60"/>
  <c r="B379" i="60"/>
  <c r="C379" i="60"/>
  <c r="D379" i="60" s="1"/>
  <c r="E379" i="60"/>
  <c r="F379" i="60" s="1"/>
  <c r="G379" i="60"/>
  <c r="H379" i="60"/>
  <c r="AB379" i="60" s="1"/>
  <c r="B380" i="60"/>
  <c r="C380" i="60"/>
  <c r="D380" i="60" s="1"/>
  <c r="E380" i="60"/>
  <c r="F380" i="60" s="1"/>
  <c r="G380" i="60"/>
  <c r="H380" i="60"/>
  <c r="I380" i="60" s="1"/>
  <c r="B381" i="60"/>
  <c r="C381" i="60"/>
  <c r="D381" i="60" s="1"/>
  <c r="E381" i="60"/>
  <c r="F381" i="60" s="1"/>
  <c r="G381" i="60"/>
  <c r="H381" i="60"/>
  <c r="W381" i="60" s="1"/>
  <c r="B382" i="60"/>
  <c r="C382" i="60"/>
  <c r="D382" i="60" s="1"/>
  <c r="E382" i="60"/>
  <c r="F382" i="60" s="1"/>
  <c r="G382" i="60"/>
  <c r="H382" i="60"/>
  <c r="Y382" i="60" s="1"/>
  <c r="T382" i="60"/>
  <c r="B383" i="60"/>
  <c r="C383" i="60"/>
  <c r="D383" i="60" s="1"/>
  <c r="E383" i="60"/>
  <c r="F383" i="60" s="1"/>
  <c r="G383" i="60"/>
  <c r="H383" i="60"/>
  <c r="I383" i="60" s="1"/>
  <c r="B384" i="60"/>
  <c r="C384" i="60"/>
  <c r="D384" i="60" s="1"/>
  <c r="E384" i="60"/>
  <c r="F384" i="60" s="1"/>
  <c r="G384" i="60"/>
  <c r="H384" i="60"/>
  <c r="AB384" i="60" s="1"/>
  <c r="B385" i="60"/>
  <c r="C385" i="60"/>
  <c r="D385" i="60" s="1"/>
  <c r="E385" i="60"/>
  <c r="F385" i="60" s="1"/>
  <c r="G385" i="60"/>
  <c r="H385" i="60"/>
  <c r="W385" i="60" s="1"/>
  <c r="T385" i="60"/>
  <c r="B386" i="60"/>
  <c r="C386" i="60"/>
  <c r="D386" i="60" s="1"/>
  <c r="E386" i="60"/>
  <c r="F386" i="60" s="1"/>
  <c r="G386" i="60"/>
  <c r="H386" i="60"/>
  <c r="AB386" i="60" s="1"/>
  <c r="B390" i="60"/>
  <c r="C390" i="60"/>
  <c r="D390" i="60" s="1"/>
  <c r="D388" i="60" s="1"/>
  <c r="E390" i="60"/>
  <c r="F390" i="60" s="1"/>
  <c r="G390" i="60"/>
  <c r="H390" i="60"/>
  <c r="J390" i="60" s="1"/>
  <c r="T390" i="60"/>
  <c r="B391" i="60"/>
  <c r="C391" i="60"/>
  <c r="D391" i="60" s="1"/>
  <c r="E391" i="60"/>
  <c r="F391" i="60" s="1"/>
  <c r="G391" i="60"/>
  <c r="H391" i="60"/>
  <c r="I391" i="60" s="1"/>
  <c r="B392" i="60"/>
  <c r="C392" i="60"/>
  <c r="D392" i="60" s="1"/>
  <c r="E392" i="60"/>
  <c r="F392" i="60" s="1"/>
  <c r="G392" i="60"/>
  <c r="H392" i="60"/>
  <c r="J392" i="60" s="1"/>
  <c r="T392" i="60"/>
  <c r="B393" i="60"/>
  <c r="C393" i="60"/>
  <c r="D393" i="60" s="1"/>
  <c r="E393" i="60"/>
  <c r="F393" i="60" s="1"/>
  <c r="G393" i="60"/>
  <c r="H393" i="60"/>
  <c r="Z393" i="60" s="1"/>
  <c r="B394" i="60"/>
  <c r="C394" i="60"/>
  <c r="D394" i="60" s="1"/>
  <c r="E394" i="60"/>
  <c r="F394" i="60" s="1"/>
  <c r="G394" i="60"/>
  <c r="H394" i="60"/>
  <c r="V394" i="60" s="1"/>
  <c r="B395" i="60"/>
  <c r="C395" i="60"/>
  <c r="D395" i="60" s="1"/>
  <c r="E395" i="60"/>
  <c r="F395" i="60" s="1"/>
  <c r="G395" i="60"/>
  <c r="H395" i="60"/>
  <c r="AB395" i="60" s="1"/>
  <c r="B396" i="60"/>
  <c r="C396" i="60"/>
  <c r="D396" i="60" s="1"/>
  <c r="E396" i="60"/>
  <c r="F396" i="60" s="1"/>
  <c r="G396" i="60"/>
  <c r="H396" i="60"/>
  <c r="AC396" i="60" s="1"/>
  <c r="T396" i="60"/>
  <c r="B397" i="60"/>
  <c r="C397" i="60"/>
  <c r="D397" i="60" s="1"/>
  <c r="E397" i="60"/>
  <c r="F397" i="60" s="1"/>
  <c r="G397" i="60"/>
  <c r="H397" i="60"/>
  <c r="P397" i="60" s="1"/>
  <c r="T397" i="60"/>
  <c r="B398" i="60"/>
  <c r="C398" i="60"/>
  <c r="D398" i="60" s="1"/>
  <c r="E398" i="60"/>
  <c r="F398" i="60" s="1"/>
  <c r="G398" i="60"/>
  <c r="H398" i="60"/>
  <c r="AC398" i="60" s="1"/>
  <c r="B399" i="60"/>
  <c r="C399" i="60"/>
  <c r="D399" i="60" s="1"/>
  <c r="E399" i="60"/>
  <c r="F399" i="60" s="1"/>
  <c r="G399" i="60"/>
  <c r="H399" i="60"/>
  <c r="I399" i="60" s="1"/>
  <c r="B400" i="60"/>
  <c r="C400" i="60"/>
  <c r="D400" i="60" s="1"/>
  <c r="E400" i="60"/>
  <c r="F400" i="60" s="1"/>
  <c r="G400" i="60"/>
  <c r="H400" i="60"/>
  <c r="J400" i="60" s="1"/>
  <c r="T400" i="60"/>
  <c r="B401" i="60"/>
  <c r="C401" i="60"/>
  <c r="D401" i="60" s="1"/>
  <c r="E401" i="60"/>
  <c r="F401" i="60" s="1"/>
  <c r="G401" i="60"/>
  <c r="H401" i="60"/>
  <c r="Z401" i="60" s="1"/>
  <c r="B405" i="60"/>
  <c r="C405" i="60"/>
  <c r="D405" i="60" s="1"/>
  <c r="D403" i="60" s="1"/>
  <c r="E405" i="60"/>
  <c r="F405" i="60" s="1"/>
  <c r="G405" i="60"/>
  <c r="H405" i="60"/>
  <c r="V405" i="60" s="1"/>
  <c r="B240" i="60"/>
  <c r="C240" i="60"/>
  <c r="D240" i="60" s="1"/>
  <c r="D238" i="60" s="1"/>
  <c r="E240" i="60"/>
  <c r="F240" i="60" s="1"/>
  <c r="G240" i="60"/>
  <c r="H240" i="60"/>
  <c r="Z240" i="60" s="1"/>
  <c r="B241" i="60"/>
  <c r="C241" i="60"/>
  <c r="D241" i="60" s="1"/>
  <c r="E241" i="60"/>
  <c r="F241" i="60" s="1"/>
  <c r="G241" i="60"/>
  <c r="H241" i="60"/>
  <c r="AB241" i="60" s="1"/>
  <c r="B242" i="60"/>
  <c r="C242" i="60"/>
  <c r="D242" i="60" s="1"/>
  <c r="E242" i="60"/>
  <c r="F242" i="60" s="1"/>
  <c r="G242" i="60"/>
  <c r="H242" i="60"/>
  <c r="P242" i="60" s="1"/>
  <c r="B243" i="60"/>
  <c r="C243" i="60"/>
  <c r="D243" i="60" s="1"/>
  <c r="E243" i="60"/>
  <c r="F243" i="60" s="1"/>
  <c r="G243" i="60"/>
  <c r="H243" i="60"/>
  <c r="W243" i="60" s="1"/>
  <c r="B244" i="60"/>
  <c r="C244" i="60"/>
  <c r="D244" i="60" s="1"/>
  <c r="E244" i="60"/>
  <c r="F244" i="60" s="1"/>
  <c r="G244" i="60"/>
  <c r="H244" i="60"/>
  <c r="Z244" i="60" s="1"/>
  <c r="B245" i="60"/>
  <c r="C245" i="60"/>
  <c r="D245" i="60" s="1"/>
  <c r="E245" i="60"/>
  <c r="F245" i="60" s="1"/>
  <c r="G245" i="60"/>
  <c r="H245" i="60"/>
  <c r="AB245" i="60" s="1"/>
  <c r="B246" i="60"/>
  <c r="C246" i="60"/>
  <c r="D246" i="60" s="1"/>
  <c r="E246" i="60"/>
  <c r="F246" i="60" s="1"/>
  <c r="G246" i="60"/>
  <c r="H246" i="60"/>
  <c r="P246" i="60" s="1"/>
  <c r="B247" i="60"/>
  <c r="C247" i="60"/>
  <c r="D247" i="60" s="1"/>
  <c r="E247" i="60"/>
  <c r="F247" i="60" s="1"/>
  <c r="G247" i="60"/>
  <c r="H247" i="60"/>
  <c r="W247" i="60" s="1"/>
  <c r="B248" i="60"/>
  <c r="C248" i="60"/>
  <c r="D248" i="60" s="1"/>
  <c r="E248" i="60"/>
  <c r="F248" i="60" s="1"/>
  <c r="G248" i="60"/>
  <c r="H248" i="60"/>
  <c r="Z248" i="60" s="1"/>
  <c r="T248" i="60"/>
  <c r="B249" i="60"/>
  <c r="C249" i="60"/>
  <c r="D249" i="60" s="1"/>
  <c r="E249" i="60"/>
  <c r="F249" i="60" s="1"/>
  <c r="G249" i="60"/>
  <c r="H249" i="60"/>
  <c r="AB249" i="60" s="1"/>
  <c r="B250" i="60"/>
  <c r="C250" i="60"/>
  <c r="D250" i="60" s="1"/>
  <c r="E250" i="60"/>
  <c r="F250" i="60" s="1"/>
  <c r="G250" i="60"/>
  <c r="H250" i="60"/>
  <c r="P250" i="60" s="1"/>
  <c r="T250" i="60"/>
  <c r="B251" i="60"/>
  <c r="C251" i="60"/>
  <c r="D251" i="60" s="1"/>
  <c r="E251" i="60"/>
  <c r="F251" i="60" s="1"/>
  <c r="G251" i="60"/>
  <c r="H251" i="60"/>
  <c r="W251" i="60" s="1"/>
  <c r="B255" i="60"/>
  <c r="C255" i="60"/>
  <c r="D255" i="60" s="1"/>
  <c r="D253" i="60" s="1"/>
  <c r="E255" i="60"/>
  <c r="F255" i="60" s="1"/>
  <c r="G255" i="60"/>
  <c r="H255" i="60"/>
  <c r="Z255" i="60" s="1"/>
  <c r="B256" i="60"/>
  <c r="C256" i="60"/>
  <c r="D256" i="60" s="1"/>
  <c r="E256" i="60"/>
  <c r="F256" i="60" s="1"/>
  <c r="G256" i="60"/>
  <c r="H256" i="60"/>
  <c r="AB256" i="60" s="1"/>
  <c r="B257" i="60"/>
  <c r="C257" i="60"/>
  <c r="D257" i="60" s="1"/>
  <c r="E257" i="60"/>
  <c r="F257" i="60" s="1"/>
  <c r="G257" i="60"/>
  <c r="H257" i="60"/>
  <c r="P257" i="60" s="1"/>
  <c r="B258" i="60"/>
  <c r="C258" i="60"/>
  <c r="D258" i="60" s="1"/>
  <c r="E258" i="60"/>
  <c r="F258" i="60" s="1"/>
  <c r="G258" i="60"/>
  <c r="H258" i="60"/>
  <c r="W258" i="60" s="1"/>
  <c r="B259" i="60"/>
  <c r="C259" i="60"/>
  <c r="D259" i="60" s="1"/>
  <c r="E259" i="60"/>
  <c r="F259" i="60" s="1"/>
  <c r="G259" i="60"/>
  <c r="H259" i="60"/>
  <c r="Z259" i="60" s="1"/>
  <c r="T259" i="60"/>
  <c r="B260" i="60"/>
  <c r="C260" i="60"/>
  <c r="D260" i="60" s="1"/>
  <c r="E260" i="60"/>
  <c r="F260" i="60" s="1"/>
  <c r="G260" i="60"/>
  <c r="H260" i="60"/>
  <c r="AB260" i="60" s="1"/>
  <c r="B261" i="60"/>
  <c r="C261" i="60"/>
  <c r="D261" i="60" s="1"/>
  <c r="E261" i="60"/>
  <c r="F261" i="60" s="1"/>
  <c r="G261" i="60"/>
  <c r="H261" i="60"/>
  <c r="P261" i="60" s="1"/>
  <c r="B262" i="60"/>
  <c r="C262" i="60"/>
  <c r="D262" i="60" s="1"/>
  <c r="E262" i="60"/>
  <c r="F262" i="60" s="1"/>
  <c r="G262" i="60"/>
  <c r="H262" i="60"/>
  <c r="B263" i="60"/>
  <c r="C263" i="60"/>
  <c r="D263" i="60" s="1"/>
  <c r="E263" i="60"/>
  <c r="F263" i="60" s="1"/>
  <c r="G263" i="60"/>
  <c r="H263" i="60"/>
  <c r="Z263" i="60" s="1"/>
  <c r="B264" i="60"/>
  <c r="C264" i="60"/>
  <c r="D264" i="60" s="1"/>
  <c r="E264" i="60"/>
  <c r="F264" i="60" s="1"/>
  <c r="G264" i="60"/>
  <c r="H264" i="60"/>
  <c r="AB264" i="60" s="1"/>
  <c r="B265" i="60"/>
  <c r="C265" i="60"/>
  <c r="D265" i="60" s="1"/>
  <c r="E265" i="60"/>
  <c r="F265" i="60" s="1"/>
  <c r="G265" i="60"/>
  <c r="H265" i="60"/>
  <c r="P265" i="60" s="1"/>
  <c r="B266" i="60"/>
  <c r="C266" i="60"/>
  <c r="D266" i="60" s="1"/>
  <c r="E266" i="60"/>
  <c r="F266" i="60" s="1"/>
  <c r="G266" i="60"/>
  <c r="H266" i="60"/>
  <c r="W266" i="60" s="1"/>
  <c r="B270" i="60"/>
  <c r="C270" i="60"/>
  <c r="D270" i="60" s="1"/>
  <c r="D268" i="60" s="1"/>
  <c r="E270" i="60"/>
  <c r="F270" i="60" s="1"/>
  <c r="G270" i="60"/>
  <c r="H270" i="60"/>
  <c r="Z270" i="60" s="1"/>
  <c r="T270" i="60"/>
  <c r="B271" i="60"/>
  <c r="C271" i="60"/>
  <c r="D271" i="60" s="1"/>
  <c r="E271" i="60"/>
  <c r="F271" i="60" s="1"/>
  <c r="G271" i="60"/>
  <c r="H271" i="60"/>
  <c r="AB271" i="60" s="1"/>
  <c r="B272" i="60"/>
  <c r="C272" i="60"/>
  <c r="D272" i="60" s="1"/>
  <c r="E272" i="60"/>
  <c r="F272" i="60" s="1"/>
  <c r="G272" i="60"/>
  <c r="H272" i="60"/>
  <c r="P272" i="60" s="1"/>
  <c r="B273" i="60"/>
  <c r="C273" i="60"/>
  <c r="D273" i="60" s="1"/>
  <c r="E273" i="60"/>
  <c r="F273" i="60" s="1"/>
  <c r="G273" i="60"/>
  <c r="H273" i="60"/>
  <c r="B274" i="60"/>
  <c r="C274" i="60"/>
  <c r="D274" i="60" s="1"/>
  <c r="E274" i="60"/>
  <c r="F274" i="60" s="1"/>
  <c r="G274" i="60"/>
  <c r="H274" i="60"/>
  <c r="Z274" i="60" s="1"/>
  <c r="B275" i="60"/>
  <c r="C275" i="60"/>
  <c r="D275" i="60" s="1"/>
  <c r="E275" i="60"/>
  <c r="F275" i="60" s="1"/>
  <c r="G275" i="60"/>
  <c r="H275" i="60"/>
  <c r="AB275" i="60" s="1"/>
  <c r="B276" i="60"/>
  <c r="C276" i="60"/>
  <c r="D276" i="60" s="1"/>
  <c r="E276" i="60"/>
  <c r="F276" i="60" s="1"/>
  <c r="G276" i="60"/>
  <c r="H276" i="60"/>
  <c r="P276" i="60" s="1"/>
  <c r="B277" i="60"/>
  <c r="C277" i="60"/>
  <c r="D277" i="60" s="1"/>
  <c r="E277" i="60"/>
  <c r="F277" i="60" s="1"/>
  <c r="G277" i="60"/>
  <c r="H277" i="60"/>
  <c r="B278" i="60"/>
  <c r="C278" i="60"/>
  <c r="D278" i="60" s="1"/>
  <c r="E278" i="60"/>
  <c r="F278" i="60" s="1"/>
  <c r="G278" i="60"/>
  <c r="H278" i="60"/>
  <c r="Z278" i="60" s="1"/>
  <c r="B279" i="60"/>
  <c r="C279" i="60"/>
  <c r="D279" i="60" s="1"/>
  <c r="E279" i="60"/>
  <c r="F279" i="60" s="1"/>
  <c r="G279" i="60"/>
  <c r="H279" i="60"/>
  <c r="V279" i="60" s="1"/>
  <c r="B280" i="60"/>
  <c r="C280" i="60"/>
  <c r="D280" i="60" s="1"/>
  <c r="E280" i="60"/>
  <c r="F280" i="60" s="1"/>
  <c r="G280" i="60"/>
  <c r="H280" i="60"/>
  <c r="B281" i="60"/>
  <c r="C281" i="60"/>
  <c r="D281" i="60" s="1"/>
  <c r="E281" i="60"/>
  <c r="F281" i="60" s="1"/>
  <c r="G281" i="60"/>
  <c r="H281" i="60"/>
  <c r="Y281" i="60" s="1"/>
  <c r="B285" i="60"/>
  <c r="C285" i="60"/>
  <c r="D285" i="60" s="1"/>
  <c r="D283" i="60" s="1"/>
  <c r="E285" i="60"/>
  <c r="F285" i="60" s="1"/>
  <c r="G285" i="60"/>
  <c r="H285" i="60"/>
  <c r="Z285" i="60" s="1"/>
  <c r="B286" i="60"/>
  <c r="C286" i="60"/>
  <c r="D286" i="60" s="1"/>
  <c r="E286" i="60"/>
  <c r="F286" i="60" s="1"/>
  <c r="G286" i="60"/>
  <c r="H286" i="60"/>
  <c r="V286" i="60" s="1"/>
  <c r="B287" i="60"/>
  <c r="C287" i="60"/>
  <c r="D287" i="60" s="1"/>
  <c r="E287" i="60"/>
  <c r="F287" i="60" s="1"/>
  <c r="G287" i="60"/>
  <c r="H287" i="60"/>
  <c r="J287" i="60" s="1"/>
  <c r="B288" i="60"/>
  <c r="C288" i="60"/>
  <c r="D288" i="60" s="1"/>
  <c r="E288" i="60"/>
  <c r="F288" i="60" s="1"/>
  <c r="G288" i="60"/>
  <c r="H288" i="60"/>
  <c r="J288" i="60" s="1"/>
  <c r="B289" i="60"/>
  <c r="C289" i="60"/>
  <c r="D289" i="60" s="1"/>
  <c r="E289" i="60"/>
  <c r="F289" i="60" s="1"/>
  <c r="G289" i="60"/>
  <c r="H289" i="60"/>
  <c r="Z289" i="60" s="1"/>
  <c r="T289" i="60"/>
  <c r="B290" i="60"/>
  <c r="C290" i="60"/>
  <c r="D290" i="60" s="1"/>
  <c r="E290" i="60"/>
  <c r="F290" i="60" s="1"/>
  <c r="G290" i="60"/>
  <c r="H290" i="60"/>
  <c r="AC290" i="60" s="1"/>
  <c r="B291" i="60"/>
  <c r="C291" i="60"/>
  <c r="D291" i="60" s="1"/>
  <c r="E291" i="60"/>
  <c r="F291" i="60" s="1"/>
  <c r="G291" i="60"/>
  <c r="H291" i="60"/>
  <c r="J291" i="60" s="1"/>
  <c r="B292" i="60"/>
  <c r="C292" i="60"/>
  <c r="D292" i="60" s="1"/>
  <c r="E292" i="60"/>
  <c r="F292" i="60" s="1"/>
  <c r="G292" i="60"/>
  <c r="H292" i="60"/>
  <c r="AA292" i="60" s="1"/>
  <c r="B293" i="60"/>
  <c r="C293" i="60"/>
  <c r="D293" i="60" s="1"/>
  <c r="E293" i="60"/>
  <c r="F293" i="60" s="1"/>
  <c r="G293" i="60"/>
  <c r="H293" i="60"/>
  <c r="W293" i="60" s="1"/>
  <c r="T293" i="60"/>
  <c r="B294" i="60"/>
  <c r="C294" i="60"/>
  <c r="D294" i="60" s="1"/>
  <c r="E294" i="60"/>
  <c r="F294" i="60" s="1"/>
  <c r="G294" i="60"/>
  <c r="H294" i="60"/>
  <c r="Z294" i="60" s="1"/>
  <c r="B295" i="60"/>
  <c r="C295" i="60"/>
  <c r="D295" i="60" s="1"/>
  <c r="E295" i="60"/>
  <c r="F295" i="60" s="1"/>
  <c r="G295" i="60"/>
  <c r="H295" i="60"/>
  <c r="I295" i="60" s="1"/>
  <c r="B296" i="60"/>
  <c r="C296" i="60"/>
  <c r="D296" i="60" s="1"/>
  <c r="E296" i="60"/>
  <c r="F296" i="60" s="1"/>
  <c r="G296" i="60"/>
  <c r="H296" i="60"/>
  <c r="V296" i="60" s="1"/>
  <c r="B300" i="60"/>
  <c r="C300" i="60"/>
  <c r="D300" i="60" s="1"/>
  <c r="D298" i="60" s="1"/>
  <c r="E300" i="60"/>
  <c r="F300" i="60" s="1"/>
  <c r="G300" i="60"/>
  <c r="H300" i="60"/>
  <c r="I300" i="60" s="1"/>
  <c r="B301" i="60"/>
  <c r="C301" i="60"/>
  <c r="D301" i="60" s="1"/>
  <c r="E301" i="60"/>
  <c r="F301" i="60" s="1"/>
  <c r="G301" i="60"/>
  <c r="H301" i="60"/>
  <c r="I301" i="60" s="1"/>
  <c r="B302" i="60"/>
  <c r="C302" i="60"/>
  <c r="D302" i="60" s="1"/>
  <c r="E302" i="60"/>
  <c r="F302" i="60" s="1"/>
  <c r="G302" i="60"/>
  <c r="H302" i="60"/>
  <c r="T302" i="60"/>
  <c r="B303" i="60"/>
  <c r="C303" i="60"/>
  <c r="D303" i="60" s="1"/>
  <c r="E303" i="60"/>
  <c r="F303" i="60" s="1"/>
  <c r="G303" i="60"/>
  <c r="H303" i="60"/>
  <c r="V303" i="60" s="1"/>
  <c r="B304" i="60"/>
  <c r="C304" i="60"/>
  <c r="D304" i="60" s="1"/>
  <c r="E304" i="60"/>
  <c r="F304" i="60" s="1"/>
  <c r="G304" i="60"/>
  <c r="H304" i="60"/>
  <c r="AC304" i="60" s="1"/>
  <c r="T304" i="60"/>
  <c r="B305" i="60"/>
  <c r="C305" i="60"/>
  <c r="D305" i="60" s="1"/>
  <c r="E305" i="60"/>
  <c r="F305" i="60" s="1"/>
  <c r="G305" i="60"/>
  <c r="H305" i="60"/>
  <c r="I305" i="60" s="1"/>
  <c r="B306" i="60"/>
  <c r="C306" i="60"/>
  <c r="D306" i="60" s="1"/>
  <c r="E306" i="60"/>
  <c r="F306" i="60" s="1"/>
  <c r="G306" i="60"/>
  <c r="H306" i="60"/>
  <c r="B307" i="60"/>
  <c r="C307" i="60"/>
  <c r="D307" i="60" s="1"/>
  <c r="E307" i="60"/>
  <c r="F307" i="60" s="1"/>
  <c r="G307" i="60"/>
  <c r="H307" i="60"/>
  <c r="V307" i="60" s="1"/>
  <c r="B308" i="60"/>
  <c r="C308" i="60"/>
  <c r="D308" i="60" s="1"/>
  <c r="E308" i="60"/>
  <c r="F308" i="60" s="1"/>
  <c r="G308" i="60"/>
  <c r="H308" i="60"/>
  <c r="AC308" i="60" s="1"/>
  <c r="T308" i="60"/>
  <c r="B309" i="60"/>
  <c r="C309" i="60"/>
  <c r="D309" i="60" s="1"/>
  <c r="E309" i="60"/>
  <c r="F309" i="60" s="1"/>
  <c r="G309" i="60"/>
  <c r="H309" i="60"/>
  <c r="I309" i="60" s="1"/>
  <c r="T309" i="60"/>
  <c r="B310" i="60"/>
  <c r="C310" i="60"/>
  <c r="D310" i="60" s="1"/>
  <c r="E310" i="60"/>
  <c r="F310" i="60" s="1"/>
  <c r="G310" i="60"/>
  <c r="H310" i="60"/>
  <c r="B311" i="60"/>
  <c r="C311" i="60"/>
  <c r="D311" i="60" s="1"/>
  <c r="E311" i="60"/>
  <c r="F311" i="60" s="1"/>
  <c r="G311" i="60"/>
  <c r="H311" i="60"/>
  <c r="V311" i="60" s="1"/>
  <c r="B315" i="60"/>
  <c r="C315" i="60"/>
  <c r="D315" i="60" s="1"/>
  <c r="D313" i="60" s="1"/>
  <c r="E315" i="60"/>
  <c r="F315" i="60" s="1"/>
  <c r="G315" i="60"/>
  <c r="H315" i="60"/>
  <c r="AC315" i="60" s="1"/>
  <c r="T315" i="60"/>
  <c r="B316" i="60"/>
  <c r="C316" i="60"/>
  <c r="D316" i="60" s="1"/>
  <c r="E316" i="60"/>
  <c r="F316" i="60" s="1"/>
  <c r="G316" i="60"/>
  <c r="H316" i="60"/>
  <c r="I316" i="60" s="1"/>
  <c r="B317" i="60"/>
  <c r="C317" i="60"/>
  <c r="D317" i="60" s="1"/>
  <c r="E317" i="60"/>
  <c r="F317" i="60" s="1"/>
  <c r="G317" i="60"/>
  <c r="H317" i="60"/>
  <c r="W317" i="60" s="1"/>
  <c r="T317" i="60"/>
  <c r="B318" i="60"/>
  <c r="C318" i="60"/>
  <c r="D318" i="60" s="1"/>
  <c r="E318" i="60"/>
  <c r="F318" i="60" s="1"/>
  <c r="G318" i="60"/>
  <c r="H318" i="60"/>
  <c r="V318" i="60" s="1"/>
  <c r="B319" i="60"/>
  <c r="C319" i="60"/>
  <c r="D319" i="60" s="1"/>
  <c r="E319" i="60"/>
  <c r="F319" i="60" s="1"/>
  <c r="G319" i="60"/>
  <c r="H319" i="60"/>
  <c r="AC319" i="60" s="1"/>
  <c r="T319" i="60"/>
  <c r="B320" i="60"/>
  <c r="C320" i="60"/>
  <c r="D320" i="60" s="1"/>
  <c r="E320" i="60"/>
  <c r="F320" i="60" s="1"/>
  <c r="G320" i="60"/>
  <c r="H320" i="60"/>
  <c r="AB320" i="60" s="1"/>
  <c r="B321" i="60"/>
  <c r="C321" i="60"/>
  <c r="D321" i="60" s="1"/>
  <c r="E321" i="60"/>
  <c r="F321" i="60" s="1"/>
  <c r="G321" i="60"/>
  <c r="H321" i="60"/>
  <c r="T321" i="60"/>
  <c r="B322" i="60"/>
  <c r="C322" i="60"/>
  <c r="D322" i="60" s="1"/>
  <c r="E322" i="60"/>
  <c r="F322" i="60" s="1"/>
  <c r="G322" i="60"/>
  <c r="H322" i="60"/>
  <c r="V322" i="60" s="1"/>
  <c r="B323" i="60"/>
  <c r="C323" i="60"/>
  <c r="D323" i="60" s="1"/>
  <c r="E323" i="60"/>
  <c r="F323" i="60" s="1"/>
  <c r="G323" i="60"/>
  <c r="H323" i="60"/>
  <c r="AC323" i="60" s="1"/>
  <c r="T323" i="60"/>
  <c r="B324" i="60"/>
  <c r="C324" i="60"/>
  <c r="D324" i="60" s="1"/>
  <c r="E324" i="60"/>
  <c r="F324" i="60" s="1"/>
  <c r="G324" i="60"/>
  <c r="H324" i="60"/>
  <c r="I324" i="60" s="1"/>
  <c r="T324" i="60"/>
  <c r="B325" i="60"/>
  <c r="C325" i="60"/>
  <c r="D325" i="60" s="1"/>
  <c r="E325" i="60"/>
  <c r="F325" i="60" s="1"/>
  <c r="G325" i="60"/>
  <c r="H325" i="60"/>
  <c r="B326" i="60"/>
  <c r="C326" i="60"/>
  <c r="D326" i="60" s="1"/>
  <c r="E326" i="60"/>
  <c r="F326" i="60" s="1"/>
  <c r="G326" i="60"/>
  <c r="H326" i="60"/>
  <c r="V326" i="60" s="1"/>
  <c r="B330" i="60"/>
  <c r="C330" i="60"/>
  <c r="D330" i="60" s="1"/>
  <c r="D328" i="60" s="1"/>
  <c r="E330" i="60"/>
  <c r="F330" i="60" s="1"/>
  <c r="G330" i="60"/>
  <c r="H330" i="60"/>
  <c r="AC330" i="60" s="1"/>
  <c r="T330" i="60"/>
  <c r="B331" i="60"/>
  <c r="C331" i="60"/>
  <c r="D331" i="60" s="1"/>
  <c r="E331" i="60"/>
  <c r="F331" i="60" s="1"/>
  <c r="G331" i="60"/>
  <c r="H331" i="60"/>
  <c r="I331" i="60" s="1"/>
  <c r="B332" i="60"/>
  <c r="C332" i="60"/>
  <c r="D332" i="60" s="1"/>
  <c r="E332" i="60"/>
  <c r="F332" i="60" s="1"/>
  <c r="G332" i="60"/>
  <c r="H332" i="60"/>
  <c r="I332" i="60" s="1"/>
  <c r="B333" i="60"/>
  <c r="C333" i="60"/>
  <c r="D333" i="60" s="1"/>
  <c r="E333" i="60"/>
  <c r="F333" i="60" s="1"/>
  <c r="G333" i="60"/>
  <c r="H333" i="60"/>
  <c r="V333" i="60" s="1"/>
  <c r="B334" i="60"/>
  <c r="C334" i="60"/>
  <c r="D334" i="60" s="1"/>
  <c r="E334" i="60"/>
  <c r="F334" i="60" s="1"/>
  <c r="G334" i="60"/>
  <c r="H334" i="60"/>
  <c r="AC334" i="60" s="1"/>
  <c r="T334" i="60"/>
  <c r="B335" i="60"/>
  <c r="C335" i="60"/>
  <c r="D335" i="60" s="1"/>
  <c r="E335" i="60"/>
  <c r="F335" i="60" s="1"/>
  <c r="G335" i="60"/>
  <c r="H335" i="60"/>
  <c r="I335" i="60" s="1"/>
  <c r="T335" i="60"/>
  <c r="B336" i="60"/>
  <c r="C336" i="60"/>
  <c r="D336" i="60" s="1"/>
  <c r="E336" i="60"/>
  <c r="F336" i="60" s="1"/>
  <c r="G336" i="60"/>
  <c r="H336" i="60"/>
  <c r="B337" i="60"/>
  <c r="C337" i="60"/>
  <c r="D337" i="60" s="1"/>
  <c r="E337" i="60"/>
  <c r="F337" i="60" s="1"/>
  <c r="G337" i="60"/>
  <c r="H337" i="60"/>
  <c r="V337" i="60" s="1"/>
  <c r="B338" i="60"/>
  <c r="C338" i="60"/>
  <c r="D338" i="60" s="1"/>
  <c r="E338" i="60"/>
  <c r="F338" i="60" s="1"/>
  <c r="G338" i="60"/>
  <c r="H338" i="60"/>
  <c r="AC338" i="60" s="1"/>
  <c r="T338" i="60"/>
  <c r="B339" i="60"/>
  <c r="C339" i="60"/>
  <c r="D339" i="60" s="1"/>
  <c r="E339" i="60"/>
  <c r="F339" i="60" s="1"/>
  <c r="G339" i="60"/>
  <c r="H339" i="60"/>
  <c r="I339" i="60" s="1"/>
  <c r="B340" i="60"/>
  <c r="C340" i="60"/>
  <c r="D340" i="60" s="1"/>
  <c r="E340" i="60"/>
  <c r="F340" i="60" s="1"/>
  <c r="G340" i="60"/>
  <c r="H340" i="60"/>
  <c r="V340" i="60" s="1"/>
  <c r="T340" i="60"/>
  <c r="B341" i="60"/>
  <c r="C341" i="60"/>
  <c r="D341" i="60" s="1"/>
  <c r="E341" i="60"/>
  <c r="F341" i="60" s="1"/>
  <c r="G341" i="60"/>
  <c r="H341" i="60"/>
  <c r="V341" i="60" s="1"/>
  <c r="B345" i="60"/>
  <c r="C345" i="60"/>
  <c r="D345" i="60" s="1"/>
  <c r="D343" i="60" s="1"/>
  <c r="E345" i="60"/>
  <c r="F345" i="60" s="1"/>
  <c r="G345" i="60"/>
  <c r="H345" i="60"/>
  <c r="V345" i="60" s="1"/>
  <c r="T345" i="60"/>
  <c r="B346" i="60"/>
  <c r="C346" i="60"/>
  <c r="D346" i="60" s="1"/>
  <c r="E346" i="60"/>
  <c r="F346" i="60" s="1"/>
  <c r="G346" i="60"/>
  <c r="H346" i="60"/>
  <c r="I346" i="60" s="1"/>
  <c r="B347" i="60"/>
  <c r="C347" i="60"/>
  <c r="D347" i="60" s="1"/>
  <c r="E347" i="60"/>
  <c r="F347" i="60" s="1"/>
  <c r="G347" i="60"/>
  <c r="H347" i="60"/>
  <c r="I347" i="60" s="1"/>
  <c r="B348" i="60"/>
  <c r="C348" i="60"/>
  <c r="D348" i="60" s="1"/>
  <c r="E348" i="60"/>
  <c r="F348" i="60" s="1"/>
  <c r="G348" i="60"/>
  <c r="H348" i="60"/>
  <c r="V348" i="60" s="1"/>
  <c r="B349" i="60"/>
  <c r="C349" i="60"/>
  <c r="D349" i="60" s="1"/>
  <c r="E349" i="60"/>
  <c r="F349" i="60" s="1"/>
  <c r="G349" i="60"/>
  <c r="H349" i="60"/>
  <c r="AB349" i="60" s="1"/>
  <c r="T349" i="60"/>
  <c r="B350" i="60"/>
  <c r="C350" i="60"/>
  <c r="D350" i="60" s="1"/>
  <c r="E350" i="60"/>
  <c r="F350" i="60" s="1"/>
  <c r="G350" i="60"/>
  <c r="H350" i="60"/>
  <c r="AC350" i="60" s="1"/>
  <c r="B351" i="60"/>
  <c r="C351" i="60"/>
  <c r="D351" i="60" s="1"/>
  <c r="E351" i="60"/>
  <c r="F351" i="60" s="1"/>
  <c r="G351" i="60"/>
  <c r="H351" i="60"/>
  <c r="I351" i="60" s="1"/>
  <c r="B352" i="60"/>
  <c r="C352" i="60"/>
  <c r="D352" i="60" s="1"/>
  <c r="E352" i="60"/>
  <c r="F352" i="60" s="1"/>
  <c r="G352" i="60"/>
  <c r="H352" i="60"/>
  <c r="W352" i="60" s="1"/>
  <c r="B353" i="60"/>
  <c r="C353" i="60"/>
  <c r="D353" i="60" s="1"/>
  <c r="E353" i="60"/>
  <c r="F353" i="60" s="1"/>
  <c r="G353" i="60"/>
  <c r="H353" i="60"/>
  <c r="I353" i="60" s="1"/>
  <c r="T353" i="60"/>
  <c r="B354" i="60"/>
  <c r="C354" i="60"/>
  <c r="D354" i="60" s="1"/>
  <c r="E354" i="60"/>
  <c r="F354" i="60" s="1"/>
  <c r="G354" i="60"/>
  <c r="H354" i="60"/>
  <c r="AB354" i="60" s="1"/>
  <c r="B355" i="60"/>
  <c r="C355" i="60"/>
  <c r="D355" i="60" s="1"/>
  <c r="E355" i="60"/>
  <c r="F355" i="60" s="1"/>
  <c r="G355" i="60"/>
  <c r="H355" i="60"/>
  <c r="P355" i="60" s="1"/>
  <c r="B356" i="60"/>
  <c r="C356" i="60"/>
  <c r="D356" i="60" s="1"/>
  <c r="E356" i="60"/>
  <c r="F356" i="60" s="1"/>
  <c r="G356" i="60"/>
  <c r="H356" i="60"/>
  <c r="I356" i="60" s="1"/>
  <c r="T356" i="60"/>
  <c r="B360" i="60"/>
  <c r="C360" i="60"/>
  <c r="D360" i="60" s="1"/>
  <c r="D358" i="60" s="1"/>
  <c r="E360" i="60"/>
  <c r="F360" i="60" s="1"/>
  <c r="G360" i="60"/>
  <c r="H360" i="60"/>
  <c r="Z360" i="60" s="1"/>
  <c r="B361" i="60"/>
  <c r="C361" i="60"/>
  <c r="D361" i="60" s="1"/>
  <c r="E361" i="60"/>
  <c r="F361" i="60" s="1"/>
  <c r="G361" i="60"/>
  <c r="H361" i="60"/>
  <c r="AB361" i="60" s="1"/>
  <c r="AE310" i="60" l="1"/>
  <c r="AE325" i="60"/>
  <c r="AE280" i="60"/>
  <c r="AE277" i="60"/>
  <c r="AE336" i="60"/>
  <c r="AE321" i="60"/>
  <c r="AE306" i="60"/>
  <c r="AB350" i="60"/>
  <c r="V260" i="60"/>
  <c r="AC444" i="60"/>
  <c r="AB377" i="60"/>
  <c r="AB444" i="60"/>
  <c r="AE302" i="60"/>
  <c r="AE379" i="60"/>
  <c r="AC446" i="60"/>
  <c r="T351" i="60"/>
  <c r="AB406" i="60"/>
  <c r="V454" i="60"/>
  <c r="Z379" i="60"/>
  <c r="V407" i="60"/>
  <c r="T367" i="60"/>
  <c r="Z423" i="60"/>
  <c r="J461" i="60"/>
  <c r="T393" i="60"/>
  <c r="Y407" i="60"/>
  <c r="W407" i="60"/>
  <c r="AB394" i="60"/>
  <c r="AB446" i="60"/>
  <c r="Y395" i="60"/>
  <c r="Z394" i="60"/>
  <c r="Y379" i="60"/>
  <c r="J365" i="60"/>
  <c r="T437" i="60"/>
  <c r="J407" i="60"/>
  <c r="AA390" i="60"/>
  <c r="AE407" i="60"/>
  <c r="AA379" i="60"/>
  <c r="P425" i="60"/>
  <c r="AD425" i="60" s="1"/>
  <c r="AE408" i="60"/>
  <c r="I362" i="60"/>
  <c r="T430" i="60"/>
  <c r="AC407" i="60"/>
  <c r="AA355" i="60"/>
  <c r="AA354" i="60"/>
  <c r="AD421" i="60"/>
  <c r="Z355" i="60"/>
  <c r="Y354" i="60"/>
  <c r="AB398" i="60"/>
  <c r="T371" i="60"/>
  <c r="X364" i="60"/>
  <c r="AE392" i="60"/>
  <c r="J421" i="60"/>
  <c r="P407" i="60"/>
  <c r="AD407" i="60" s="1"/>
  <c r="AE443" i="60"/>
  <c r="T286" i="60"/>
  <c r="T391" i="60"/>
  <c r="Y390" i="60"/>
  <c r="AC379" i="60"/>
  <c r="AA375" i="60"/>
  <c r="Z364" i="60"/>
  <c r="J441" i="60"/>
  <c r="J436" i="60"/>
  <c r="I421" i="60"/>
  <c r="Z442" i="60"/>
  <c r="J326" i="60"/>
  <c r="AC429" i="60"/>
  <c r="AA421" i="60"/>
  <c r="I442" i="60"/>
  <c r="Y307" i="60"/>
  <c r="AE436" i="60"/>
  <c r="X429" i="60"/>
  <c r="AC426" i="60"/>
  <c r="Z421" i="60"/>
  <c r="AB410" i="60"/>
  <c r="AB436" i="60"/>
  <c r="AC428" i="60"/>
  <c r="Y426" i="60"/>
  <c r="AE425" i="60"/>
  <c r="Y421" i="60"/>
  <c r="W410" i="60"/>
  <c r="AC409" i="60"/>
  <c r="X384" i="60"/>
  <c r="J379" i="60"/>
  <c r="AC441" i="60"/>
  <c r="AE439" i="60"/>
  <c r="P438" i="60"/>
  <c r="AD438" i="60" s="1"/>
  <c r="X436" i="60"/>
  <c r="J429" i="60"/>
  <c r="AA428" i="60"/>
  <c r="AA425" i="60"/>
  <c r="P421" i="60"/>
  <c r="AA409" i="60"/>
  <c r="AB316" i="60"/>
  <c r="W441" i="60"/>
  <c r="AE440" i="60"/>
  <c r="V436" i="60"/>
  <c r="T435" i="60"/>
  <c r="I429" i="60"/>
  <c r="J426" i="60"/>
  <c r="W425" i="60"/>
  <c r="AC420" i="60"/>
  <c r="AB416" i="60"/>
  <c r="I410" i="60"/>
  <c r="AA407" i="60"/>
  <c r="AE355" i="60"/>
  <c r="I405" i="60"/>
  <c r="AA394" i="60"/>
  <c r="AC390" i="60"/>
  <c r="W384" i="60"/>
  <c r="J383" i="60"/>
  <c r="V379" i="60"/>
  <c r="AE378" i="60"/>
  <c r="V377" i="60"/>
  <c r="AC375" i="60"/>
  <c r="I375" i="60"/>
  <c r="P364" i="60"/>
  <c r="AD364" i="60" s="1"/>
  <c r="AD440" i="60"/>
  <c r="V439" i="60"/>
  <c r="Z437" i="60"/>
  <c r="T426" i="60"/>
  <c r="Y423" i="60"/>
  <c r="AC378" i="60"/>
  <c r="X423" i="60"/>
  <c r="AC278" i="60"/>
  <c r="AE393" i="60"/>
  <c r="AB378" i="60"/>
  <c r="Z375" i="60"/>
  <c r="AE423" i="60"/>
  <c r="W423" i="60"/>
  <c r="T420" i="60"/>
  <c r="Z408" i="60"/>
  <c r="AD454" i="60"/>
  <c r="Z443" i="60"/>
  <c r="W295" i="60"/>
  <c r="AA278" i="60"/>
  <c r="J394" i="60"/>
  <c r="T386" i="60"/>
  <c r="AB385" i="60"/>
  <c r="AA378" i="60"/>
  <c r="Y375" i="60"/>
  <c r="AA367" i="60"/>
  <c r="AE364" i="60"/>
  <c r="AA436" i="60"/>
  <c r="P423" i="60"/>
  <c r="AD423" i="60" s="1"/>
  <c r="AC454" i="60"/>
  <c r="W443" i="60"/>
  <c r="Y442" i="60"/>
  <c r="X461" i="60"/>
  <c r="W460" i="60"/>
  <c r="T459" i="60"/>
  <c r="AD458" i="60"/>
  <c r="AC456" i="60"/>
  <c r="I394" i="60"/>
  <c r="V390" i="60"/>
  <c r="AA385" i="60"/>
  <c r="W378" i="60"/>
  <c r="AE377" i="60"/>
  <c r="W375" i="60"/>
  <c r="Z436" i="60"/>
  <c r="AC423" i="60"/>
  <c r="V423" i="60"/>
  <c r="AE422" i="60"/>
  <c r="I406" i="60"/>
  <c r="AB454" i="60"/>
  <c r="T460" i="60"/>
  <c r="Y456" i="60"/>
  <c r="Y455" i="60"/>
  <c r="AB405" i="60"/>
  <c r="V378" i="60"/>
  <c r="P375" i="60"/>
  <c r="AD375" i="60" s="1"/>
  <c r="AB423" i="60"/>
  <c r="AC422" i="60"/>
  <c r="Y454" i="60"/>
  <c r="X456" i="60"/>
  <c r="X455" i="60"/>
  <c r="T288" i="60"/>
  <c r="Z405" i="60"/>
  <c r="T401" i="60"/>
  <c r="Z395" i="60"/>
  <c r="AC394" i="60"/>
  <c r="I385" i="60"/>
  <c r="AC384" i="60"/>
  <c r="P377" i="60"/>
  <c r="AD377" i="60" s="1"/>
  <c r="AE375" i="60"/>
  <c r="V375" i="60"/>
  <c r="T369" i="60"/>
  <c r="Y364" i="60"/>
  <c r="Y441" i="60"/>
  <c r="W436" i="60"/>
  <c r="AA423" i="60"/>
  <c r="I423" i="60"/>
  <c r="P454" i="60"/>
  <c r="Z453" i="60"/>
  <c r="AA398" i="60"/>
  <c r="Y397" i="60"/>
  <c r="Y437" i="60"/>
  <c r="Y453" i="60"/>
  <c r="AC458" i="60"/>
  <c r="Z398" i="60"/>
  <c r="W397" i="60"/>
  <c r="W395" i="60"/>
  <c r="X392" i="60"/>
  <c r="AE383" i="60"/>
  <c r="AE381" i="60"/>
  <c r="X376" i="60"/>
  <c r="T439" i="60"/>
  <c r="X437" i="60"/>
  <c r="W428" i="60"/>
  <c r="Z427" i="60"/>
  <c r="V425" i="60"/>
  <c r="AE424" i="60"/>
  <c r="Z416" i="60"/>
  <c r="AE411" i="60"/>
  <c r="W409" i="60"/>
  <c r="X453" i="60"/>
  <c r="W446" i="60"/>
  <c r="P443" i="60"/>
  <c r="AD443" i="60" s="1"/>
  <c r="X458" i="60"/>
  <c r="W456" i="60"/>
  <c r="AB339" i="60"/>
  <c r="AA339" i="60"/>
  <c r="Z339" i="60"/>
  <c r="AE337" i="60"/>
  <c r="AE296" i="60"/>
  <c r="W278" i="60"/>
  <c r="T256" i="60"/>
  <c r="Y401" i="60"/>
  <c r="X398" i="60"/>
  <c r="V395" i="60"/>
  <c r="I393" i="60"/>
  <c r="AB390" i="60"/>
  <c r="I390" i="60"/>
  <c r="J384" i="60"/>
  <c r="AB383" i="60"/>
  <c r="I382" i="60"/>
  <c r="X381" i="60"/>
  <c r="V376" i="60"/>
  <c r="V367" i="60"/>
  <c r="AC366" i="60"/>
  <c r="W437" i="60"/>
  <c r="Z429" i="60"/>
  <c r="V428" i="60"/>
  <c r="AC425" i="60"/>
  <c r="X421" i="60"/>
  <c r="P416" i="60"/>
  <c r="AD416" i="60" s="1"/>
  <c r="Y415" i="60"/>
  <c r="P412" i="60"/>
  <c r="AD412" i="60" s="1"/>
  <c r="Y410" i="60"/>
  <c r="V409" i="60"/>
  <c r="T407" i="60"/>
  <c r="W453" i="60"/>
  <c r="P446" i="60"/>
  <c r="T445" i="60"/>
  <c r="V443" i="60"/>
  <c r="AD461" i="60"/>
  <c r="W458" i="60"/>
  <c r="V456" i="60"/>
  <c r="AE360" i="60"/>
  <c r="X339" i="60"/>
  <c r="X401" i="60"/>
  <c r="W398" i="60"/>
  <c r="I392" i="60"/>
  <c r="AA383" i="60"/>
  <c r="AB368" i="60"/>
  <c r="Z366" i="60"/>
  <c r="T363" i="60"/>
  <c r="AE437" i="60"/>
  <c r="P437" i="60"/>
  <c r="AD437" i="60" s="1"/>
  <c r="AE435" i="60"/>
  <c r="AA426" i="60"/>
  <c r="AB425" i="60"/>
  <c r="J425" i="60"/>
  <c r="AE421" i="60"/>
  <c r="W421" i="60"/>
  <c r="W415" i="60"/>
  <c r="T413" i="60"/>
  <c r="X410" i="60"/>
  <c r="AC406" i="60"/>
  <c r="AE453" i="60"/>
  <c r="V453" i="60"/>
  <c r="AA461" i="60"/>
  <c r="AE456" i="60"/>
  <c r="T455" i="60"/>
  <c r="W400" i="60"/>
  <c r="X370" i="60"/>
  <c r="AA368" i="60"/>
  <c r="Y366" i="60"/>
  <c r="AE362" i="60"/>
  <c r="P415" i="60"/>
  <c r="AD415" i="60" s="1"/>
  <c r="AC453" i="60"/>
  <c r="AA397" i="60"/>
  <c r="W339" i="60"/>
  <c r="AE397" i="60"/>
  <c r="Z383" i="60"/>
  <c r="X346" i="60"/>
  <c r="P339" i="60"/>
  <c r="AD339" i="60" s="1"/>
  <c r="AB301" i="60"/>
  <c r="AE260" i="60"/>
  <c r="AE250" i="60"/>
  <c r="W399" i="60"/>
  <c r="AC397" i="60"/>
  <c r="AE395" i="60"/>
  <c r="Y394" i="60"/>
  <c r="X390" i="60"/>
  <c r="AA384" i="60"/>
  <c r="W383" i="60"/>
  <c r="AE382" i="60"/>
  <c r="W379" i="60"/>
  <c r="AA377" i="60"/>
  <c r="AC367" i="60"/>
  <c r="J364" i="60"/>
  <c r="J363" i="60"/>
  <c r="X362" i="60"/>
  <c r="AE441" i="60"/>
  <c r="AC437" i="60"/>
  <c r="W426" i="60"/>
  <c r="Z425" i="60"/>
  <c r="AC421" i="60"/>
  <c r="V421" i="60"/>
  <c r="X406" i="60"/>
  <c r="AB453" i="60"/>
  <c r="J453" i="60"/>
  <c r="AE446" i="60"/>
  <c r="W461" i="60"/>
  <c r="V458" i="60"/>
  <c r="AB456" i="60"/>
  <c r="I455" i="60"/>
  <c r="Y346" i="60"/>
  <c r="AE399" i="60"/>
  <c r="V398" i="60"/>
  <c r="V397" i="60"/>
  <c r="AE339" i="60"/>
  <c r="AA260" i="60"/>
  <c r="J401" i="60"/>
  <c r="T399" i="60"/>
  <c r="AE398" i="60"/>
  <c r="I398" i="60"/>
  <c r="AB397" i="60"/>
  <c r="J397" i="60"/>
  <c r="AA395" i="60"/>
  <c r="X394" i="60"/>
  <c r="Y384" i="60"/>
  <c r="P379" i="60"/>
  <c r="AD379" i="60" s="1"/>
  <c r="Z377" i="60"/>
  <c r="I370" i="60"/>
  <c r="AB367" i="60"/>
  <c r="AA437" i="60"/>
  <c r="J437" i="60"/>
  <c r="AE428" i="60"/>
  <c r="P426" i="60"/>
  <c r="AD426" i="60" s="1"/>
  <c r="X425" i="60"/>
  <c r="V410" i="60"/>
  <c r="AE409" i="60"/>
  <c r="AA453" i="60"/>
  <c r="I453" i="60"/>
  <c r="AD446" i="60"/>
  <c r="AC443" i="60"/>
  <c r="P461" i="60"/>
  <c r="AC460" i="60"/>
  <c r="Z456" i="60"/>
  <c r="I413" i="60"/>
  <c r="W413" i="60"/>
  <c r="J346" i="60"/>
  <c r="W337" i="60"/>
  <c r="I336" i="60"/>
  <c r="AC331" i="60"/>
  <c r="T272" i="60"/>
  <c r="T257" i="60"/>
  <c r="Y405" i="60"/>
  <c r="I400" i="60"/>
  <c r="Y398" i="60"/>
  <c r="J398" i="60"/>
  <c r="W396" i="60"/>
  <c r="X393" i="60"/>
  <c r="Z390" i="60"/>
  <c r="Y385" i="60"/>
  <c r="Z382" i="60"/>
  <c r="J382" i="60"/>
  <c r="W382" i="60"/>
  <c r="X366" i="60"/>
  <c r="AB365" i="60"/>
  <c r="V365" i="60"/>
  <c r="W365" i="60"/>
  <c r="Z365" i="60"/>
  <c r="AA365" i="60"/>
  <c r="AA440" i="60"/>
  <c r="V438" i="60"/>
  <c r="W438" i="60"/>
  <c r="Z438" i="60"/>
  <c r="AE438" i="60"/>
  <c r="AA431" i="60"/>
  <c r="T425" i="60"/>
  <c r="T409" i="60"/>
  <c r="P386" i="60"/>
  <c r="AE386" i="60"/>
  <c r="W386" i="60"/>
  <c r="J414" i="60"/>
  <c r="AE414" i="60"/>
  <c r="P414" i="60"/>
  <c r="AD414" i="60" s="1"/>
  <c r="X414" i="60"/>
  <c r="Z414" i="60"/>
  <c r="I414" i="60"/>
  <c r="AC414" i="60"/>
  <c r="X396" i="60"/>
  <c r="X405" i="60"/>
  <c r="P396" i="60"/>
  <c r="AD396" i="60" s="1"/>
  <c r="W393" i="60"/>
  <c r="AA386" i="60"/>
  <c r="X385" i="60"/>
  <c r="J376" i="60"/>
  <c r="AA376" i="60"/>
  <c r="AB376" i="60"/>
  <c r="P376" i="60"/>
  <c r="AD376" i="60" s="1"/>
  <c r="W376" i="60"/>
  <c r="AE376" i="60"/>
  <c r="Z363" i="60"/>
  <c r="X363" i="60"/>
  <c r="Y363" i="60"/>
  <c r="X440" i="60"/>
  <c r="Z431" i="60"/>
  <c r="V427" i="60"/>
  <c r="AE427" i="60"/>
  <c r="P427" i="60"/>
  <c r="AD427" i="60" s="1"/>
  <c r="AB412" i="60"/>
  <c r="V412" i="60"/>
  <c r="AC412" i="60"/>
  <c r="W412" i="60"/>
  <c r="AE412" i="60"/>
  <c r="X412" i="60"/>
  <c r="I412" i="60"/>
  <c r="Z412" i="60"/>
  <c r="P411" i="60"/>
  <c r="AD411" i="60" s="1"/>
  <c r="AC411" i="60"/>
  <c r="AB445" i="60"/>
  <c r="T461" i="60"/>
  <c r="V457" i="60"/>
  <c r="W457" i="60"/>
  <c r="Z457" i="60"/>
  <c r="AB457" i="60"/>
  <c r="AE457" i="60"/>
  <c r="AE324" i="60"/>
  <c r="Y303" i="60"/>
  <c r="W405" i="60"/>
  <c r="AE396" i="60"/>
  <c r="J381" i="60"/>
  <c r="I381" i="60"/>
  <c r="AC376" i="60"/>
  <c r="W440" i="60"/>
  <c r="X431" i="60"/>
  <c r="Z396" i="60"/>
  <c r="Y393" i="60"/>
  <c r="T380" i="60"/>
  <c r="T436" i="60"/>
  <c r="P430" i="60"/>
  <c r="AD430" i="60" s="1"/>
  <c r="AC430" i="60"/>
  <c r="AE430" i="60"/>
  <c r="J430" i="60"/>
  <c r="T421" i="60"/>
  <c r="AE352" i="60"/>
  <c r="AB346" i="60"/>
  <c r="J339" i="60"/>
  <c r="Z324" i="60"/>
  <c r="J278" i="60"/>
  <c r="AE405" i="60"/>
  <c r="P405" i="60"/>
  <c r="AD405" i="60" s="1"/>
  <c r="I401" i="60"/>
  <c r="AE400" i="60"/>
  <c r="P398" i="60"/>
  <c r="AD398" i="60" s="1"/>
  <c r="V396" i="60"/>
  <c r="J395" i="60"/>
  <c r="AE394" i="60"/>
  <c r="W394" i="60"/>
  <c r="AE390" i="60"/>
  <c r="W390" i="60"/>
  <c r="X382" i="60"/>
  <c r="Z376" i="60"/>
  <c r="AE369" i="60"/>
  <c r="V368" i="60"/>
  <c r="P368" i="60"/>
  <c r="AD368" i="60" s="1"/>
  <c r="W368" i="60"/>
  <c r="AE368" i="60"/>
  <c r="I368" i="60"/>
  <c r="Y368" i="60"/>
  <c r="J368" i="60"/>
  <c r="Z368" i="60"/>
  <c r="J366" i="60"/>
  <c r="AE365" i="60"/>
  <c r="AE363" i="60"/>
  <c r="Y430" i="60"/>
  <c r="AB414" i="60"/>
  <c r="AE413" i="60"/>
  <c r="AC386" i="60"/>
  <c r="AC385" i="60"/>
  <c r="P385" i="60"/>
  <c r="AD385" i="60" s="1"/>
  <c r="AE385" i="60"/>
  <c r="J385" i="60"/>
  <c r="Z385" i="60"/>
  <c r="T379" i="60"/>
  <c r="Z303" i="60"/>
  <c r="AC346" i="60"/>
  <c r="Z346" i="60"/>
  <c r="AE341" i="60"/>
  <c r="AA334" i="60"/>
  <c r="AE305" i="60"/>
  <c r="J303" i="60"/>
  <c r="T281" i="60"/>
  <c r="X400" i="60"/>
  <c r="T398" i="60"/>
  <c r="AB396" i="60"/>
  <c r="P394" i="60"/>
  <c r="AD394" i="60" s="1"/>
  <c r="P390" i="60"/>
  <c r="AD390" i="60" s="1"/>
  <c r="V386" i="60"/>
  <c r="V385" i="60"/>
  <c r="V383" i="60"/>
  <c r="AC383" i="60"/>
  <c r="P383" i="60"/>
  <c r="AD383" i="60" s="1"/>
  <c r="X383" i="60"/>
  <c r="Y383" i="60"/>
  <c r="Y376" i="60"/>
  <c r="Z371" i="60"/>
  <c r="W371" i="60"/>
  <c r="X371" i="60"/>
  <c r="I371" i="60"/>
  <c r="AE371" i="60"/>
  <c r="J371" i="60"/>
  <c r="AC368" i="60"/>
  <c r="AC365" i="60"/>
  <c r="W363" i="60"/>
  <c r="T440" i="60"/>
  <c r="W430" i="60"/>
  <c r="AA429" i="60"/>
  <c r="V429" i="60"/>
  <c r="AB429" i="60"/>
  <c r="P429" i="60"/>
  <c r="AD429" i="60" s="1"/>
  <c r="W429" i="60"/>
  <c r="AE429" i="60"/>
  <c r="AB420" i="60"/>
  <c r="V420" i="60"/>
  <c r="W420" i="60"/>
  <c r="AA420" i="60"/>
  <c r="Z415" i="60"/>
  <c r="J415" i="60"/>
  <c r="AA415" i="60"/>
  <c r="AC415" i="60"/>
  <c r="AE415" i="60"/>
  <c r="W414" i="60"/>
  <c r="AA412" i="60"/>
  <c r="V408" i="60"/>
  <c r="AB408" i="60"/>
  <c r="P408" i="60"/>
  <c r="AD408" i="60" s="1"/>
  <c r="X408" i="60"/>
  <c r="I445" i="60"/>
  <c r="AC445" i="60"/>
  <c r="V445" i="60"/>
  <c r="AE445" i="60"/>
  <c r="P445" i="60"/>
  <c r="AD445" i="60" s="1"/>
  <c r="AA445" i="60"/>
  <c r="T306" i="60"/>
  <c r="AC405" i="60"/>
  <c r="J405" i="60"/>
  <c r="AA396" i="60"/>
  <c r="I396" i="60"/>
  <c r="J393" i="60"/>
  <c r="AA366" i="60"/>
  <c r="V366" i="60"/>
  <c r="AB366" i="60"/>
  <c r="P366" i="60"/>
  <c r="AD366" i="60" s="1"/>
  <c r="W366" i="60"/>
  <c r="AE366" i="60"/>
  <c r="T441" i="60"/>
  <c r="I440" i="60"/>
  <c r="Y440" i="60"/>
  <c r="J440" i="60"/>
  <c r="Z440" i="60"/>
  <c r="V440" i="60"/>
  <c r="AB440" i="60"/>
  <c r="AC440" i="60"/>
  <c r="J431" i="60"/>
  <c r="I431" i="60"/>
  <c r="AD431" i="60"/>
  <c r="AE431" i="60"/>
  <c r="P431" i="60"/>
  <c r="W431" i="60"/>
  <c r="AB427" i="60"/>
  <c r="T422" i="60"/>
  <c r="T414" i="60"/>
  <c r="Y412" i="60"/>
  <c r="I459" i="60"/>
  <c r="J459" i="60"/>
  <c r="AC459" i="60"/>
  <c r="AE459" i="60"/>
  <c r="P459" i="60"/>
  <c r="AD459" i="60" s="1"/>
  <c r="W459" i="60"/>
  <c r="Y459" i="60"/>
  <c r="X442" i="60"/>
  <c r="Y461" i="60"/>
  <c r="I461" i="60"/>
  <c r="AE460" i="60"/>
  <c r="AB458" i="60"/>
  <c r="AA456" i="60"/>
  <c r="J456" i="60"/>
  <c r="AE455" i="60"/>
  <c r="W455" i="60"/>
  <c r="AE384" i="60"/>
  <c r="V384" i="60"/>
  <c r="AE380" i="60"/>
  <c r="X379" i="60"/>
  <c r="I379" i="60"/>
  <c r="AB375" i="60"/>
  <c r="AE367" i="60"/>
  <c r="AB364" i="60"/>
  <c r="I364" i="60"/>
  <c r="T362" i="60"/>
  <c r="AB437" i="60"/>
  <c r="V437" i="60"/>
  <c r="Y436" i="60"/>
  <c r="I436" i="60"/>
  <c r="W435" i="60"/>
  <c r="T428" i="60"/>
  <c r="AE426" i="60"/>
  <c r="V426" i="60"/>
  <c r="Y425" i="60"/>
  <c r="W424" i="60"/>
  <c r="W422" i="60"/>
  <c r="W416" i="60"/>
  <c r="T411" i="60"/>
  <c r="AE410" i="60"/>
  <c r="P410" i="60"/>
  <c r="AD410" i="60" s="1"/>
  <c r="W406" i="60"/>
  <c r="AA454" i="60"/>
  <c r="J454" i="60"/>
  <c r="T446" i="60"/>
  <c r="AA444" i="60"/>
  <c r="AB443" i="60"/>
  <c r="AE442" i="60"/>
  <c r="W442" i="60"/>
  <c r="AA458" i="60"/>
  <c r="I458" i="60"/>
  <c r="AD455" i="60"/>
  <c r="P455" i="60"/>
  <c r="J375" i="60"/>
  <c r="P406" i="60"/>
  <c r="AD406" i="60" s="1"/>
  <c r="Z454" i="60"/>
  <c r="I454" i="60"/>
  <c r="Z444" i="60"/>
  <c r="AA443" i="60"/>
  <c r="J443" i="60"/>
  <c r="P442" i="60"/>
  <c r="AD442" i="60" s="1"/>
  <c r="AC455" i="60"/>
  <c r="W444" i="60"/>
  <c r="AC442" i="60"/>
  <c r="V442" i="60"/>
  <c r="AB455" i="60"/>
  <c r="V455" i="60"/>
  <c r="AA439" i="60"/>
  <c r="AD436" i="60"/>
  <c r="P436" i="60"/>
  <c r="AA410" i="60"/>
  <c r="AE406" i="60"/>
  <c r="X454" i="60"/>
  <c r="P444" i="60"/>
  <c r="AD444" i="60" s="1"/>
  <c r="Y443" i="60"/>
  <c r="AB442" i="60"/>
  <c r="P458" i="60"/>
  <c r="AA455" i="60"/>
  <c r="Z384" i="60"/>
  <c r="W377" i="60"/>
  <c r="W367" i="60"/>
  <c r="W364" i="60"/>
  <c r="W439" i="60"/>
  <c r="AE416" i="60"/>
  <c r="Z410" i="60"/>
  <c r="J410" i="60"/>
  <c r="AE454" i="60"/>
  <c r="AE444" i="60"/>
  <c r="V444" i="60"/>
  <c r="X443" i="60"/>
  <c r="AA442" i="60"/>
  <c r="AE461" i="60"/>
  <c r="V461" i="60"/>
  <c r="AE458" i="60"/>
  <c r="AD456" i="60"/>
  <c r="P456" i="60"/>
  <c r="Z455" i="60"/>
  <c r="AC461" i="60"/>
  <c r="AB460" i="60"/>
  <c r="AA459" i="60"/>
  <c r="V459" i="60"/>
  <c r="Z458" i="60"/>
  <c r="Y457" i="60"/>
  <c r="J457" i="60"/>
  <c r="AB461" i="60"/>
  <c r="AA460" i="60"/>
  <c r="V460" i="60"/>
  <c r="Z459" i="60"/>
  <c r="Y458" i="60"/>
  <c r="X457" i="60"/>
  <c r="I457" i="60"/>
  <c r="Z460" i="60"/>
  <c r="Y460" i="60"/>
  <c r="J460" i="60"/>
  <c r="X459" i="60"/>
  <c r="AD457" i="60"/>
  <c r="P457" i="60"/>
  <c r="T456" i="60"/>
  <c r="X460" i="60"/>
  <c r="I460" i="60"/>
  <c r="AC457" i="60"/>
  <c r="T457" i="60"/>
  <c r="AD460" i="60"/>
  <c r="AA457" i="60"/>
  <c r="AA446" i="60"/>
  <c r="V446" i="60"/>
  <c r="Z445" i="60"/>
  <c r="Y444" i="60"/>
  <c r="J444" i="60"/>
  <c r="AD453" i="60"/>
  <c r="Z446" i="60"/>
  <c r="Y445" i="60"/>
  <c r="J445" i="60"/>
  <c r="X444" i="60"/>
  <c r="T453" i="60"/>
  <c r="Y446" i="60"/>
  <c r="J446" i="60"/>
  <c r="X445" i="60"/>
  <c r="T442" i="60"/>
  <c r="T454" i="60"/>
  <c r="X446" i="60"/>
  <c r="T443" i="60"/>
  <c r="T444" i="60"/>
  <c r="AB441" i="60"/>
  <c r="Z439" i="60"/>
  <c r="Y438" i="60"/>
  <c r="J438" i="60"/>
  <c r="AD435" i="60"/>
  <c r="P435" i="60"/>
  <c r="AC431" i="60"/>
  <c r="T431" i="60"/>
  <c r="AB430" i="60"/>
  <c r="Z428" i="60"/>
  <c r="Y427" i="60"/>
  <c r="J427" i="60"/>
  <c r="X426" i="60"/>
  <c r="I426" i="60"/>
  <c r="P424" i="60"/>
  <c r="AD424" i="60" s="1"/>
  <c r="T423" i="60"/>
  <c r="AB422" i="60"/>
  <c r="Z420" i="60"/>
  <c r="Y416" i="60"/>
  <c r="J416" i="60"/>
  <c r="X415" i="60"/>
  <c r="I415" i="60"/>
  <c r="P413" i="60"/>
  <c r="AD413" i="60" s="1"/>
  <c r="T412" i="60"/>
  <c r="AB411" i="60"/>
  <c r="Z409" i="60"/>
  <c r="Y408" i="60"/>
  <c r="J408" i="60"/>
  <c r="X407" i="60"/>
  <c r="I407" i="60"/>
  <c r="AA441" i="60"/>
  <c r="V441" i="60"/>
  <c r="Y439" i="60"/>
  <c r="J439" i="60"/>
  <c r="X438" i="60"/>
  <c r="I438" i="60"/>
  <c r="AC435" i="60"/>
  <c r="AB431" i="60"/>
  <c r="AA430" i="60"/>
  <c r="V430" i="60"/>
  <c r="Y428" i="60"/>
  <c r="J428" i="60"/>
  <c r="X427" i="60"/>
  <c r="I427" i="60"/>
  <c r="AC424" i="60"/>
  <c r="AA422" i="60"/>
  <c r="V422" i="60"/>
  <c r="Y420" i="60"/>
  <c r="J420" i="60"/>
  <c r="X416" i="60"/>
  <c r="I416" i="60"/>
  <c r="AC413" i="60"/>
  <c r="AA411" i="60"/>
  <c r="V411" i="60"/>
  <c r="Y409" i="60"/>
  <c r="J409" i="60"/>
  <c r="I408" i="60"/>
  <c r="Z441" i="60"/>
  <c r="X439" i="60"/>
  <c r="I439" i="60"/>
  <c r="AB435" i="60"/>
  <c r="Z430" i="60"/>
  <c r="X428" i="60"/>
  <c r="I428" i="60"/>
  <c r="AB424" i="60"/>
  <c r="Z422" i="60"/>
  <c r="X420" i="60"/>
  <c r="I420" i="60"/>
  <c r="AB413" i="60"/>
  <c r="Z411" i="60"/>
  <c r="X409" i="60"/>
  <c r="I409" i="60"/>
  <c r="AA435" i="60"/>
  <c r="V435" i="60"/>
  <c r="AA424" i="60"/>
  <c r="V424" i="60"/>
  <c r="Y422" i="60"/>
  <c r="J422" i="60"/>
  <c r="AA413" i="60"/>
  <c r="V413" i="60"/>
  <c r="Y411" i="60"/>
  <c r="J411" i="60"/>
  <c r="X441" i="60"/>
  <c r="I441" i="60"/>
  <c r="P439" i="60"/>
  <c r="AD439" i="60" s="1"/>
  <c r="AC438" i="60"/>
  <c r="T438" i="60"/>
  <c r="Z435" i="60"/>
  <c r="Y431" i="60"/>
  <c r="X430" i="60"/>
  <c r="I430" i="60"/>
  <c r="P428" i="60"/>
  <c r="AD428" i="60" s="1"/>
  <c r="AC427" i="60"/>
  <c r="T427" i="60"/>
  <c r="AB426" i="60"/>
  <c r="Z424" i="60"/>
  <c r="X422" i="60"/>
  <c r="I422" i="60"/>
  <c r="AD420" i="60"/>
  <c r="P420" i="60"/>
  <c r="AC416" i="60"/>
  <c r="T416" i="60"/>
  <c r="AB415" i="60"/>
  <c r="AA414" i="60"/>
  <c r="V414" i="60"/>
  <c r="Z413" i="60"/>
  <c r="X411" i="60"/>
  <c r="I411" i="60"/>
  <c r="P409" i="60"/>
  <c r="AD409" i="60" s="1"/>
  <c r="AC408" i="60"/>
  <c r="T408" i="60"/>
  <c r="AB407" i="60"/>
  <c r="AA406" i="60"/>
  <c r="V406" i="60"/>
  <c r="AC439" i="60"/>
  <c r="Y435" i="60"/>
  <c r="J435" i="60"/>
  <c r="Y424" i="60"/>
  <c r="J424" i="60"/>
  <c r="Y413" i="60"/>
  <c r="J413" i="60"/>
  <c r="Z406" i="60"/>
  <c r="AD441" i="60"/>
  <c r="AA438" i="60"/>
  <c r="X435" i="60"/>
  <c r="AA427" i="60"/>
  <c r="X424" i="60"/>
  <c r="AD422" i="60"/>
  <c r="AA416" i="60"/>
  <c r="Y414" i="60"/>
  <c r="X413" i="60"/>
  <c r="AA408" i="60"/>
  <c r="Y406" i="60"/>
  <c r="W369" i="60"/>
  <c r="W362" i="60"/>
  <c r="P381" i="60"/>
  <c r="AD381" i="60" s="1"/>
  <c r="AC380" i="60"/>
  <c r="P370" i="60"/>
  <c r="AD370" i="60" s="1"/>
  <c r="AC369" i="60"/>
  <c r="P362" i="60"/>
  <c r="AD362" i="60" s="1"/>
  <c r="W391" i="60"/>
  <c r="P399" i="60"/>
  <c r="AD399" i="60" s="1"/>
  <c r="W392" i="60"/>
  <c r="P391" i="60"/>
  <c r="AD391" i="60" s="1"/>
  <c r="P380" i="60"/>
  <c r="AD380" i="60" s="1"/>
  <c r="AE401" i="60"/>
  <c r="AC399" i="60"/>
  <c r="P401" i="60"/>
  <c r="AD401" i="60" s="1"/>
  <c r="AC400" i="60"/>
  <c r="AB399" i="60"/>
  <c r="Z397" i="60"/>
  <c r="Y396" i="60"/>
  <c r="J396" i="60"/>
  <c r="X395" i="60"/>
  <c r="I395" i="60"/>
  <c r="P393" i="60"/>
  <c r="AD393" i="60" s="1"/>
  <c r="AC392" i="60"/>
  <c r="AB391" i="60"/>
  <c r="Z386" i="60"/>
  <c r="I384" i="60"/>
  <c r="P382" i="60"/>
  <c r="AD382" i="60" s="1"/>
  <c r="AC381" i="60"/>
  <c r="T381" i="60"/>
  <c r="AB380" i="60"/>
  <c r="Z378" i="60"/>
  <c r="Y377" i="60"/>
  <c r="J377" i="60"/>
  <c r="P371" i="60"/>
  <c r="AD371" i="60" s="1"/>
  <c r="AC370" i="60"/>
  <c r="T370" i="60"/>
  <c r="AB369" i="60"/>
  <c r="Z367" i="60"/>
  <c r="X365" i="60"/>
  <c r="I365" i="60"/>
  <c r="P363" i="60"/>
  <c r="AD363" i="60" s="1"/>
  <c r="AC362" i="60"/>
  <c r="W401" i="60"/>
  <c r="AC401" i="60"/>
  <c r="AB400" i="60"/>
  <c r="AA399" i="60"/>
  <c r="V399" i="60"/>
  <c r="AC393" i="60"/>
  <c r="AB392" i="60"/>
  <c r="AA391" i="60"/>
  <c r="V391" i="60"/>
  <c r="Y386" i="60"/>
  <c r="J386" i="60"/>
  <c r="AC382" i="60"/>
  <c r="AB381" i="60"/>
  <c r="AA380" i="60"/>
  <c r="V380" i="60"/>
  <c r="Y378" i="60"/>
  <c r="J378" i="60"/>
  <c r="X377" i="60"/>
  <c r="I377" i="60"/>
  <c r="AC371" i="60"/>
  <c r="AB370" i="60"/>
  <c r="AA369" i="60"/>
  <c r="V369" i="60"/>
  <c r="Y367" i="60"/>
  <c r="J367" i="60"/>
  <c r="AC363" i="60"/>
  <c r="AB362" i="60"/>
  <c r="P392" i="60"/>
  <c r="AD392" i="60" s="1"/>
  <c r="T405" i="60"/>
  <c r="AB401" i="60"/>
  <c r="AA400" i="60"/>
  <c r="V400" i="60"/>
  <c r="Z399" i="60"/>
  <c r="X397" i="60"/>
  <c r="I397" i="60"/>
  <c r="P395" i="60"/>
  <c r="AD395" i="60" s="1"/>
  <c r="T394" i="60"/>
  <c r="AB393" i="60"/>
  <c r="AA392" i="60"/>
  <c r="V392" i="60"/>
  <c r="Z391" i="60"/>
  <c r="X386" i="60"/>
  <c r="I386" i="60"/>
  <c r="P384" i="60"/>
  <c r="AD384" i="60" s="1"/>
  <c r="T383" i="60"/>
  <c r="AB382" i="60"/>
  <c r="AA381" i="60"/>
  <c r="V381" i="60"/>
  <c r="Z380" i="60"/>
  <c r="X378" i="60"/>
  <c r="I378" i="60"/>
  <c r="T375" i="60"/>
  <c r="AB371" i="60"/>
  <c r="AA370" i="60"/>
  <c r="V370" i="60"/>
  <c r="Z369" i="60"/>
  <c r="X367" i="60"/>
  <c r="I367" i="60"/>
  <c r="P365" i="60"/>
  <c r="AD365" i="60" s="1"/>
  <c r="AC364" i="60"/>
  <c r="T364" i="60"/>
  <c r="AB363" i="60"/>
  <c r="AA362" i="60"/>
  <c r="V362" i="60"/>
  <c r="AE391" i="60"/>
  <c r="AE370" i="60"/>
  <c r="P400" i="60"/>
  <c r="AD400" i="60" s="1"/>
  <c r="AA401" i="60"/>
  <c r="V401" i="60"/>
  <c r="Z400" i="60"/>
  <c r="Y399" i="60"/>
  <c r="J399" i="60"/>
  <c r="AC395" i="60"/>
  <c r="T395" i="60"/>
  <c r="AA393" i="60"/>
  <c r="V393" i="60"/>
  <c r="Z392" i="60"/>
  <c r="Y391" i="60"/>
  <c r="J391" i="60"/>
  <c r="T384" i="60"/>
  <c r="AA382" i="60"/>
  <c r="V382" i="60"/>
  <c r="Z381" i="60"/>
  <c r="Y380" i="60"/>
  <c r="J380" i="60"/>
  <c r="T376" i="60"/>
  <c r="AA371" i="60"/>
  <c r="V371" i="60"/>
  <c r="Z370" i="60"/>
  <c r="Y369" i="60"/>
  <c r="J369" i="60"/>
  <c r="T365" i="60"/>
  <c r="AA363" i="60"/>
  <c r="V363" i="60"/>
  <c r="Z362" i="60"/>
  <c r="W380" i="60"/>
  <c r="W370" i="60"/>
  <c r="P369" i="60"/>
  <c r="AD369" i="60" s="1"/>
  <c r="AC391" i="60"/>
  <c r="AA405" i="60"/>
  <c r="Y400" i="60"/>
  <c r="X399" i="60"/>
  <c r="AD397" i="60"/>
  <c r="Y392" i="60"/>
  <c r="X391" i="60"/>
  <c r="AD386" i="60"/>
  <c r="Y381" i="60"/>
  <c r="X380" i="60"/>
  <c r="AD378" i="60"/>
  <c r="Y370" i="60"/>
  <c r="X369" i="60"/>
  <c r="AD367" i="60"/>
  <c r="AA364" i="60"/>
  <c r="Y362" i="60"/>
  <c r="X354" i="60"/>
  <c r="AA316" i="60"/>
  <c r="AC305" i="60"/>
  <c r="AE255" i="60"/>
  <c r="W354" i="60"/>
  <c r="AC352" i="60"/>
  <c r="Y348" i="60"/>
  <c r="Z316" i="60"/>
  <c r="J307" i="60"/>
  <c r="AB305" i="60"/>
  <c r="AC255" i="60"/>
  <c r="AA248" i="60"/>
  <c r="Z352" i="60"/>
  <c r="AC326" i="60"/>
  <c r="T325" i="60"/>
  <c r="X316" i="60"/>
  <c r="W310" i="60"/>
  <c r="Y305" i="60"/>
  <c r="Y293" i="60"/>
  <c r="AE292" i="60"/>
  <c r="AE274" i="60"/>
  <c r="AE265" i="60"/>
  <c r="AA255" i="60"/>
  <c r="J354" i="60"/>
  <c r="P352" i="60"/>
  <c r="AD352" i="60" s="1"/>
  <c r="AE351" i="60"/>
  <c r="AA330" i="60"/>
  <c r="W316" i="60"/>
  <c r="T285" i="60"/>
  <c r="Y255" i="60"/>
  <c r="AC244" i="60"/>
  <c r="AA319" i="60"/>
  <c r="Z318" i="60"/>
  <c r="AE316" i="60"/>
  <c r="P316" i="60"/>
  <c r="AD316" i="60" s="1"/>
  <c r="V292" i="60"/>
  <c r="AA270" i="60"/>
  <c r="W255" i="60"/>
  <c r="AE251" i="60"/>
  <c r="AA244" i="60"/>
  <c r="AC354" i="60"/>
  <c r="J352" i="60"/>
  <c r="V351" i="60"/>
  <c r="W320" i="60"/>
  <c r="W319" i="60"/>
  <c r="V316" i="60"/>
  <c r="T262" i="60"/>
  <c r="V255" i="60"/>
  <c r="J318" i="60"/>
  <c r="AC316" i="60"/>
  <c r="Z307" i="60"/>
  <c r="J292" i="60"/>
  <c r="J244" i="60"/>
  <c r="AE334" i="60"/>
  <c r="T332" i="60"/>
  <c r="AE330" i="60"/>
  <c r="AB324" i="60"/>
  <c r="Z311" i="60"/>
  <c r="AE295" i="60"/>
  <c r="T279" i="60"/>
  <c r="AE276" i="60"/>
  <c r="AE263" i="60"/>
  <c r="Y244" i="60"/>
  <c r="AE243" i="60"/>
  <c r="Y242" i="60"/>
  <c r="T240" i="60"/>
  <c r="AE356" i="60"/>
  <c r="AC355" i="60"/>
  <c r="AA351" i="60"/>
  <c r="AE348" i="60"/>
  <c r="V346" i="60"/>
  <c r="W345" i="60"/>
  <c r="W341" i="60"/>
  <c r="AC339" i="60"/>
  <c r="V339" i="60"/>
  <c r="V338" i="60"/>
  <c r="AC337" i="60"/>
  <c r="AB334" i="60"/>
  <c r="J333" i="60"/>
  <c r="T331" i="60"/>
  <c r="AB330" i="60"/>
  <c r="AA324" i="60"/>
  <c r="AA305" i="60"/>
  <c r="AE301" i="60"/>
  <c r="J296" i="60"/>
  <c r="AC295" i="60"/>
  <c r="AA293" i="60"/>
  <c r="J289" i="60"/>
  <c r="T277" i="60"/>
  <c r="T276" i="60"/>
  <c r="J272" i="60"/>
  <c r="X350" i="60"/>
  <c r="W348" i="60"/>
  <c r="AE347" i="60"/>
  <c r="W334" i="60"/>
  <c r="AE333" i="60"/>
  <c r="W330" i="60"/>
  <c r="AE326" i="60"/>
  <c r="P324" i="60"/>
  <c r="AD324" i="60" s="1"/>
  <c r="W305" i="60"/>
  <c r="Y301" i="60"/>
  <c r="V295" i="60"/>
  <c r="AA285" i="60"/>
  <c r="AC250" i="60"/>
  <c r="W248" i="60"/>
  <c r="V350" i="60"/>
  <c r="AA347" i="60"/>
  <c r="V334" i="60"/>
  <c r="AC333" i="60"/>
  <c r="V330" i="60"/>
  <c r="W323" i="60"/>
  <c r="W301" i="60"/>
  <c r="AC296" i="60"/>
  <c r="AA290" i="60"/>
  <c r="AC289" i="60"/>
  <c r="AE272" i="60"/>
  <c r="Y250" i="60"/>
  <c r="J348" i="60"/>
  <c r="AA346" i="60"/>
  <c r="Y339" i="60"/>
  <c r="Z333" i="60"/>
  <c r="W326" i="60"/>
  <c r="V324" i="60"/>
  <c r="P301" i="60"/>
  <c r="AD301" i="60" s="1"/>
  <c r="AA296" i="60"/>
  <c r="I293" i="60"/>
  <c r="T291" i="60"/>
  <c r="W290" i="60"/>
  <c r="AA289" i="60"/>
  <c r="Y272" i="60"/>
  <c r="AA259" i="60"/>
  <c r="AE257" i="60"/>
  <c r="AE244" i="60"/>
  <c r="Y333" i="60"/>
  <c r="AB309" i="60"/>
  <c r="Z296" i="60"/>
  <c r="Y289" i="60"/>
  <c r="W272" i="60"/>
  <c r="Y257" i="60"/>
  <c r="W333" i="60"/>
  <c r="X309" i="60"/>
  <c r="Y296" i="60"/>
  <c r="AE242" i="60"/>
  <c r="AC240" i="60"/>
  <c r="V245" i="60"/>
  <c r="V241" i="60"/>
  <c r="AE240" i="60"/>
  <c r="Y341" i="60"/>
  <c r="T336" i="60"/>
  <c r="AC335" i="60"/>
  <c r="Y311" i="60"/>
  <c r="T294" i="60"/>
  <c r="J280" i="60"/>
  <c r="J274" i="60"/>
  <c r="AC263" i="60"/>
  <c r="J261" i="60"/>
  <c r="AC257" i="60"/>
  <c r="Y248" i="60"/>
  <c r="J246" i="60"/>
  <c r="AE338" i="60"/>
  <c r="X335" i="60"/>
  <c r="J331" i="60"/>
  <c r="J311" i="60"/>
  <c r="T310" i="60"/>
  <c r="P305" i="60"/>
  <c r="AD305" i="60" s="1"/>
  <c r="W304" i="60"/>
  <c r="V301" i="60"/>
  <c r="Y300" i="60"/>
  <c r="J295" i="60"/>
  <c r="AE287" i="60"/>
  <c r="W281" i="60"/>
  <c r="T275" i="60"/>
  <c r="AC274" i="60"/>
  <c r="AA271" i="60"/>
  <c r="T266" i="60"/>
  <c r="T265" i="60"/>
  <c r="Y263" i="60"/>
  <c r="W257" i="60"/>
  <c r="W250" i="60"/>
  <c r="W244" i="60"/>
  <c r="AC242" i="60"/>
  <c r="AB240" i="60"/>
  <c r="AE300" i="60"/>
  <c r="AE281" i="60"/>
  <c r="AA263" i="60"/>
  <c r="J341" i="60"/>
  <c r="AB338" i="60"/>
  <c r="AA308" i="60"/>
  <c r="W306" i="60"/>
  <c r="V305" i="60"/>
  <c r="W302" i="60"/>
  <c r="X300" i="60"/>
  <c r="AA274" i="60"/>
  <c r="W263" i="60"/>
  <c r="AE261" i="60"/>
  <c r="AE249" i="60"/>
  <c r="AE246" i="60"/>
  <c r="AA240" i="60"/>
  <c r="W300" i="60"/>
  <c r="AB295" i="60"/>
  <c r="V281" i="60"/>
  <c r="AC280" i="60"/>
  <c r="Y274" i="60"/>
  <c r="V263" i="60"/>
  <c r="AC261" i="60"/>
  <c r="AA249" i="60"/>
  <c r="V248" i="60"/>
  <c r="T247" i="60"/>
  <c r="AC246" i="60"/>
  <c r="W242" i="60"/>
  <c r="AE241" i="60"/>
  <c r="Y240" i="60"/>
  <c r="Z361" i="60"/>
  <c r="T360" i="60"/>
  <c r="W347" i="60"/>
  <c r="AE346" i="60"/>
  <c r="W346" i="60"/>
  <c r="W338" i="60"/>
  <c r="Y331" i="60"/>
  <c r="Z326" i="60"/>
  <c r="X324" i="60"/>
  <c r="AA295" i="60"/>
  <c r="AC292" i="60"/>
  <c r="T280" i="60"/>
  <c r="W274" i="60"/>
  <c r="Y261" i="60"/>
  <c r="J250" i="60"/>
  <c r="W249" i="60"/>
  <c r="AE248" i="60"/>
  <c r="Y246" i="60"/>
  <c r="AC241" i="60"/>
  <c r="X240" i="60"/>
  <c r="Y335" i="60"/>
  <c r="AA361" i="60"/>
  <c r="AA338" i="60"/>
  <c r="V347" i="60"/>
  <c r="P346" i="60"/>
  <c r="AD346" i="60" s="1"/>
  <c r="J335" i="60"/>
  <c r="X331" i="60"/>
  <c r="Y326" i="60"/>
  <c r="W324" i="60"/>
  <c r="AE320" i="60"/>
  <c r="AB319" i="60"/>
  <c r="AA301" i="60"/>
  <c r="J300" i="60"/>
  <c r="X295" i="60"/>
  <c r="J281" i="60"/>
  <c r="AA279" i="60"/>
  <c r="AE278" i="60"/>
  <c r="V274" i="60"/>
  <c r="T273" i="60"/>
  <c r="AC272" i="60"/>
  <c r="J263" i="60"/>
  <c r="W261" i="60"/>
  <c r="J257" i="60"/>
  <c r="T249" i="60"/>
  <c r="AC248" i="60"/>
  <c r="J248" i="60"/>
  <c r="W246" i="60"/>
  <c r="AE245" i="60"/>
  <c r="AA241" i="60"/>
  <c r="W240" i="60"/>
  <c r="AA320" i="60"/>
  <c r="V320" i="60"/>
  <c r="W355" i="60"/>
  <c r="AA350" i="60"/>
  <c r="AB335" i="60"/>
  <c r="AB331" i="60"/>
  <c r="AE323" i="60"/>
  <c r="W322" i="60"/>
  <c r="Z320" i="60"/>
  <c r="Y318" i="60"/>
  <c r="AE315" i="60"/>
  <c r="AA309" i="60"/>
  <c r="V309" i="60"/>
  <c r="AE304" i="60"/>
  <c r="AE291" i="60"/>
  <c r="AA286" i="60"/>
  <c r="V285" i="60"/>
  <c r="T278" i="60"/>
  <c r="Y270" i="60"/>
  <c r="AC265" i="60"/>
  <c r="T264" i="60"/>
  <c r="W260" i="60"/>
  <c r="V259" i="60"/>
  <c r="AE256" i="60"/>
  <c r="V249" i="60"/>
  <c r="AA245" i="60"/>
  <c r="T244" i="60"/>
  <c r="Y322" i="60"/>
  <c r="X361" i="60"/>
  <c r="J360" i="60"/>
  <c r="W356" i="60"/>
  <c r="T355" i="60"/>
  <c r="T354" i="60"/>
  <c r="V353" i="60"/>
  <c r="W351" i="60"/>
  <c r="Z350" i="60"/>
  <c r="J350" i="60"/>
  <c r="AC348" i="60"/>
  <c r="T347" i="60"/>
  <c r="AC341" i="60"/>
  <c r="T339" i="60"/>
  <c r="Z337" i="60"/>
  <c r="AA335" i="60"/>
  <c r="V335" i="60"/>
  <c r="AA331" i="60"/>
  <c r="V331" i="60"/>
  <c r="Y324" i="60"/>
  <c r="J324" i="60"/>
  <c r="AB323" i="60"/>
  <c r="Y320" i="60"/>
  <c r="J320" i="60"/>
  <c r="AE319" i="60"/>
  <c r="W318" i="60"/>
  <c r="Y316" i="60"/>
  <c r="J316" i="60"/>
  <c r="AB315" i="60"/>
  <c r="W311" i="60"/>
  <c r="Z309" i="60"/>
  <c r="AE308" i="60"/>
  <c r="W307" i="60"/>
  <c r="Z305" i="60"/>
  <c r="J305" i="60"/>
  <c r="AB304" i="60"/>
  <c r="W303" i="60"/>
  <c r="Z301" i="60"/>
  <c r="J301" i="60"/>
  <c r="AA300" i="60"/>
  <c r="AC293" i="60"/>
  <c r="AC291" i="60"/>
  <c r="T290" i="60"/>
  <c r="V289" i="60"/>
  <c r="AE285" i="60"/>
  <c r="AE275" i="60"/>
  <c r="T274" i="60"/>
  <c r="W270" i="60"/>
  <c r="Y265" i="60"/>
  <c r="V264" i="60"/>
  <c r="T260" i="60"/>
  <c r="AE259" i="60"/>
  <c r="AA256" i="60"/>
  <c r="T255" i="60"/>
  <c r="W245" i="60"/>
  <c r="T242" i="60"/>
  <c r="J240" i="60"/>
  <c r="W353" i="60"/>
  <c r="Y361" i="60"/>
  <c r="V361" i="60"/>
  <c r="V355" i="60"/>
  <c r="AE354" i="60"/>
  <c r="V354" i="60"/>
  <c r="Y350" i="60"/>
  <c r="I350" i="60"/>
  <c r="Z348" i="60"/>
  <c r="Z341" i="60"/>
  <c r="Y337" i="60"/>
  <c r="Z335" i="60"/>
  <c r="Z331" i="60"/>
  <c r="AA323" i="60"/>
  <c r="J322" i="60"/>
  <c r="X320" i="60"/>
  <c r="I320" i="60"/>
  <c r="AA315" i="60"/>
  <c r="Y309" i="60"/>
  <c r="J309" i="60"/>
  <c r="AB308" i="60"/>
  <c r="AA304" i="60"/>
  <c r="AB293" i="60"/>
  <c r="J293" i="60"/>
  <c r="W291" i="60"/>
  <c r="V290" i="60"/>
  <c r="AE289" i="60"/>
  <c r="AE288" i="60"/>
  <c r="AC285" i="60"/>
  <c r="J285" i="60"/>
  <c r="AE279" i="60"/>
  <c r="V278" i="60"/>
  <c r="W277" i="60"/>
  <c r="J276" i="60"/>
  <c r="AA275" i="60"/>
  <c r="AE271" i="60"/>
  <c r="W265" i="60"/>
  <c r="AC259" i="60"/>
  <c r="J259" i="60"/>
  <c r="T258" i="60"/>
  <c r="W256" i="60"/>
  <c r="T245" i="60"/>
  <c r="V244" i="60"/>
  <c r="W315" i="60"/>
  <c r="W275" i="60"/>
  <c r="AE353" i="60"/>
  <c r="AE350" i="60"/>
  <c r="W350" i="60"/>
  <c r="AE322" i="60"/>
  <c r="P320" i="60"/>
  <c r="AD320" i="60" s="1"/>
  <c r="AE309" i="60"/>
  <c r="W309" i="60"/>
  <c r="W308" i="60"/>
  <c r="Y287" i="60"/>
  <c r="Y285" i="60"/>
  <c r="AC276" i="60"/>
  <c r="W271" i="60"/>
  <c r="V270" i="60"/>
  <c r="T261" i="60"/>
  <c r="Y259" i="60"/>
  <c r="V256" i="60"/>
  <c r="AE361" i="60"/>
  <c r="J361" i="60"/>
  <c r="AC361" i="60"/>
  <c r="I361" i="60"/>
  <c r="Y360" i="60"/>
  <c r="AB355" i="60"/>
  <c r="Z354" i="60"/>
  <c r="I354" i="60"/>
  <c r="AB353" i="60"/>
  <c r="P350" i="60"/>
  <c r="AD350" i="60" s="1"/>
  <c r="T348" i="60"/>
  <c r="T346" i="60"/>
  <c r="T341" i="60"/>
  <c r="J337" i="60"/>
  <c r="AE335" i="60"/>
  <c r="W335" i="60"/>
  <c r="AE331" i="60"/>
  <c r="W331" i="60"/>
  <c r="AC324" i="60"/>
  <c r="V323" i="60"/>
  <c r="AC322" i="60"/>
  <c r="AC320" i="60"/>
  <c r="T320" i="60"/>
  <c r="AE318" i="60"/>
  <c r="T316" i="60"/>
  <c r="V315" i="60"/>
  <c r="AE311" i="60"/>
  <c r="P309" i="60"/>
  <c r="AD309" i="60" s="1"/>
  <c r="AE307" i="60"/>
  <c r="T305" i="60"/>
  <c r="V304" i="60"/>
  <c r="AE303" i="60"/>
  <c r="T301" i="60"/>
  <c r="T300" i="60"/>
  <c r="T296" i="60"/>
  <c r="T295" i="60"/>
  <c r="X293" i="60"/>
  <c r="AE290" i="60"/>
  <c r="T287" i="60"/>
  <c r="W285" i="60"/>
  <c r="Y276" i="60"/>
  <c r="V275" i="60"/>
  <c r="T271" i="60"/>
  <c r="AE270" i="60"/>
  <c r="AE266" i="60"/>
  <c r="AE264" i="60"/>
  <c r="T263" i="60"/>
  <c r="W259" i="60"/>
  <c r="J255" i="60"/>
  <c r="T246" i="60"/>
  <c r="T243" i="60"/>
  <c r="W241" i="60"/>
  <c r="Y353" i="60"/>
  <c r="T352" i="60"/>
  <c r="T350" i="60"/>
  <c r="P335" i="60"/>
  <c r="AD335" i="60" s="1"/>
  <c r="P331" i="60"/>
  <c r="AD331" i="60" s="1"/>
  <c r="Z322" i="60"/>
  <c r="V319" i="60"/>
  <c r="AC318" i="60"/>
  <c r="AC311" i="60"/>
  <c r="AC309" i="60"/>
  <c r="V308" i="60"/>
  <c r="AC307" i="60"/>
  <c r="AC303" i="60"/>
  <c r="AC301" i="60"/>
  <c r="T292" i="60"/>
  <c r="W289" i="60"/>
  <c r="AE286" i="60"/>
  <c r="Y278" i="60"/>
  <c r="W276" i="60"/>
  <c r="V271" i="60"/>
  <c r="AC270" i="60"/>
  <c r="J270" i="60"/>
  <c r="J265" i="60"/>
  <c r="AA264" i="60"/>
  <c r="T251" i="60"/>
  <c r="T241" i="60"/>
  <c r="AC286" i="60"/>
  <c r="W264" i="60"/>
  <c r="X360" i="60"/>
  <c r="I360" i="60"/>
  <c r="P356" i="60"/>
  <c r="AD356" i="60" s="1"/>
  <c r="AE349" i="60"/>
  <c r="X340" i="60"/>
  <c r="J336" i="60"/>
  <c r="Y336" i="60"/>
  <c r="Z336" i="60"/>
  <c r="V336" i="60"/>
  <c r="AA336" i="60"/>
  <c r="AB336" i="60"/>
  <c r="AC336" i="60"/>
  <c r="P336" i="60"/>
  <c r="AD336" i="60" s="1"/>
  <c r="AA340" i="60"/>
  <c r="W340" i="60"/>
  <c r="I262" i="60"/>
  <c r="X262" i="60"/>
  <c r="J262" i="60"/>
  <c r="Y262" i="60"/>
  <c r="Z262" i="60"/>
  <c r="V262" i="60"/>
  <c r="AA262" i="60"/>
  <c r="AB262" i="60"/>
  <c r="AC262" i="60"/>
  <c r="P262" i="60"/>
  <c r="AD262" i="60" s="1"/>
  <c r="W262" i="60"/>
  <c r="AE262" i="60"/>
  <c r="AC349" i="60"/>
  <c r="P349" i="60"/>
  <c r="AD349" i="60" s="1"/>
  <c r="I349" i="60"/>
  <c r="X349" i="60"/>
  <c r="J349" i="60"/>
  <c r="Y349" i="60"/>
  <c r="Z349" i="60"/>
  <c r="W360" i="60"/>
  <c r="AA349" i="60"/>
  <c r="T337" i="60"/>
  <c r="X336" i="60"/>
  <c r="J332" i="60"/>
  <c r="Y332" i="60"/>
  <c r="Z332" i="60"/>
  <c r="V332" i="60"/>
  <c r="AA332" i="60"/>
  <c r="AB332" i="60"/>
  <c r="AC332" i="60"/>
  <c r="P332" i="60"/>
  <c r="AD332" i="60" s="1"/>
  <c r="I325" i="60"/>
  <c r="X325" i="60"/>
  <c r="J325" i="60"/>
  <c r="Y325" i="60"/>
  <c r="Z325" i="60"/>
  <c r="V325" i="60"/>
  <c r="AA325" i="60"/>
  <c r="AB325" i="60"/>
  <c r="AC325" i="60"/>
  <c r="P325" i="60"/>
  <c r="AD325" i="60" s="1"/>
  <c r="I321" i="60"/>
  <c r="X321" i="60"/>
  <c r="J321" i="60"/>
  <c r="Y321" i="60"/>
  <c r="Z321" i="60"/>
  <c r="V321" i="60"/>
  <c r="AA321" i="60"/>
  <c r="AB321" i="60"/>
  <c r="AC321" i="60"/>
  <c r="P321" i="60"/>
  <c r="AD321" i="60" s="1"/>
  <c r="AB294" i="60"/>
  <c r="I294" i="60"/>
  <c r="X294" i="60"/>
  <c r="J294" i="60"/>
  <c r="AA294" i="60"/>
  <c r="AC294" i="60"/>
  <c r="V294" i="60"/>
  <c r="AE294" i="60"/>
  <c r="P294" i="60"/>
  <c r="AD294" i="60" s="1"/>
  <c r="W294" i="60"/>
  <c r="Y294" i="60"/>
  <c r="AC356" i="60"/>
  <c r="W361" i="60"/>
  <c r="AC360" i="60"/>
  <c r="AA356" i="60"/>
  <c r="Y355" i="60"/>
  <c r="J355" i="60"/>
  <c r="AA353" i="60"/>
  <c r="J353" i="60"/>
  <c r="AC351" i="60"/>
  <c r="W349" i="60"/>
  <c r="J347" i="60"/>
  <c r="Y347" i="60"/>
  <c r="Z347" i="60"/>
  <c r="AB347" i="60"/>
  <c r="AC347" i="60"/>
  <c r="P347" i="60"/>
  <c r="AD347" i="60" s="1"/>
  <c r="AC345" i="60"/>
  <c r="P345" i="60"/>
  <c r="AD345" i="60" s="1"/>
  <c r="I345" i="60"/>
  <c r="X345" i="60"/>
  <c r="J345" i="60"/>
  <c r="Y345" i="60"/>
  <c r="Z345" i="60"/>
  <c r="W336" i="60"/>
  <c r="T333" i="60"/>
  <c r="AE332" i="60"/>
  <c r="I317" i="60"/>
  <c r="X317" i="60"/>
  <c r="J317" i="60"/>
  <c r="Y317" i="60"/>
  <c r="Z317" i="60"/>
  <c r="V317" i="60"/>
  <c r="AA317" i="60"/>
  <c r="AB317" i="60"/>
  <c r="AC317" i="60"/>
  <c r="P317" i="60"/>
  <c r="AD317" i="60" s="1"/>
  <c r="AB356" i="60"/>
  <c r="V356" i="60"/>
  <c r="P361" i="60"/>
  <c r="AD361" i="60" s="1"/>
  <c r="AB360" i="60"/>
  <c r="Z356" i="60"/>
  <c r="X355" i="60"/>
  <c r="I355" i="60"/>
  <c r="P354" i="60"/>
  <c r="AD354" i="60" s="1"/>
  <c r="Z353" i="60"/>
  <c r="V352" i="60"/>
  <c r="AA352" i="60"/>
  <c r="AB352" i="60"/>
  <c r="I352" i="60"/>
  <c r="X352" i="60"/>
  <c r="AB351" i="60"/>
  <c r="X347" i="60"/>
  <c r="AE345" i="60"/>
  <c r="X332" i="60"/>
  <c r="I310" i="60"/>
  <c r="X310" i="60"/>
  <c r="J310" i="60"/>
  <c r="Y310" i="60"/>
  <c r="Z310" i="60"/>
  <c r="V310" i="60"/>
  <c r="AA310" i="60"/>
  <c r="AB310" i="60"/>
  <c r="AC310" i="60"/>
  <c r="P310" i="60"/>
  <c r="AD310" i="60" s="1"/>
  <c r="I306" i="60"/>
  <c r="X306" i="60"/>
  <c r="J306" i="60"/>
  <c r="Y306" i="60"/>
  <c r="Z306" i="60"/>
  <c r="V306" i="60"/>
  <c r="AA306" i="60"/>
  <c r="AB306" i="60"/>
  <c r="AC306" i="60"/>
  <c r="P306" i="60"/>
  <c r="AD306" i="60" s="1"/>
  <c r="J340" i="60"/>
  <c r="Y340" i="60"/>
  <c r="Z340" i="60"/>
  <c r="AB340" i="60"/>
  <c r="AC340" i="60"/>
  <c r="P340" i="60"/>
  <c r="AD340" i="60" s="1"/>
  <c r="P360" i="60"/>
  <c r="AD360" i="60" s="1"/>
  <c r="V360" i="60"/>
  <c r="Y356" i="60"/>
  <c r="AC353" i="60"/>
  <c r="P353" i="60"/>
  <c r="AD353" i="60" s="1"/>
  <c r="J351" i="60"/>
  <c r="Y351" i="60"/>
  <c r="Z351" i="60"/>
  <c r="P351" i="60"/>
  <c r="AD351" i="60" s="1"/>
  <c r="V349" i="60"/>
  <c r="AB345" i="60"/>
  <c r="W332" i="60"/>
  <c r="I302" i="60"/>
  <c r="X302" i="60"/>
  <c r="J302" i="60"/>
  <c r="Y302" i="60"/>
  <c r="Z302" i="60"/>
  <c r="V302" i="60"/>
  <c r="AA302" i="60"/>
  <c r="AB302" i="60"/>
  <c r="AC302" i="60"/>
  <c r="P302" i="60"/>
  <c r="AD302" i="60" s="1"/>
  <c r="T361" i="60"/>
  <c r="AA360" i="60"/>
  <c r="J356" i="60"/>
  <c r="X356" i="60"/>
  <c r="AD355" i="60"/>
  <c r="X353" i="60"/>
  <c r="Y352" i="60"/>
  <c r="X351" i="60"/>
  <c r="AA345" i="60"/>
  <c r="AE340" i="60"/>
  <c r="I340" i="60"/>
  <c r="W325" i="60"/>
  <c r="W321" i="60"/>
  <c r="AE317" i="60"/>
  <c r="X348" i="60"/>
  <c r="I348" i="60"/>
  <c r="X341" i="60"/>
  <c r="I341" i="60"/>
  <c r="Z338" i="60"/>
  <c r="X337" i="60"/>
  <c r="I337" i="60"/>
  <c r="Z334" i="60"/>
  <c r="X333" i="60"/>
  <c r="I333" i="60"/>
  <c r="Z330" i="60"/>
  <c r="X326" i="60"/>
  <c r="I326" i="60"/>
  <c r="Z323" i="60"/>
  <c r="X322" i="60"/>
  <c r="I322" i="60"/>
  <c r="Z319" i="60"/>
  <c r="X318" i="60"/>
  <c r="I318" i="60"/>
  <c r="Z315" i="60"/>
  <c r="X311" i="60"/>
  <c r="I311" i="60"/>
  <c r="Z308" i="60"/>
  <c r="X307" i="60"/>
  <c r="I307" i="60"/>
  <c r="Z304" i="60"/>
  <c r="X303" i="60"/>
  <c r="I303" i="60"/>
  <c r="Z300" i="60"/>
  <c r="P300" i="60"/>
  <c r="AD300" i="60" s="1"/>
  <c r="P291" i="60"/>
  <c r="AD291" i="60" s="1"/>
  <c r="I291" i="60"/>
  <c r="X291" i="60"/>
  <c r="Z291" i="60"/>
  <c r="V291" i="60"/>
  <c r="AA291" i="60"/>
  <c r="AB291" i="60"/>
  <c r="V288" i="60"/>
  <c r="Y338" i="60"/>
  <c r="J338" i="60"/>
  <c r="Y334" i="60"/>
  <c r="J334" i="60"/>
  <c r="Y330" i="60"/>
  <c r="J330" i="60"/>
  <c r="Y323" i="60"/>
  <c r="J323" i="60"/>
  <c r="Y319" i="60"/>
  <c r="J319" i="60"/>
  <c r="Y315" i="60"/>
  <c r="J315" i="60"/>
  <c r="Y308" i="60"/>
  <c r="J308" i="60"/>
  <c r="Y304" i="60"/>
  <c r="J304" i="60"/>
  <c r="P287" i="60"/>
  <c r="AD287" i="60" s="1"/>
  <c r="I287" i="60"/>
  <c r="X287" i="60"/>
  <c r="Z287" i="60"/>
  <c r="V287" i="60"/>
  <c r="AA287" i="60"/>
  <c r="AB287" i="60"/>
  <c r="I273" i="60"/>
  <c r="X273" i="60"/>
  <c r="J273" i="60"/>
  <c r="Y273" i="60"/>
  <c r="Z273" i="60"/>
  <c r="V273" i="60"/>
  <c r="AA273" i="60"/>
  <c r="AB273" i="60"/>
  <c r="AC273" i="60"/>
  <c r="P273" i="60"/>
  <c r="AD273" i="60" s="1"/>
  <c r="P348" i="60"/>
  <c r="AD348" i="60" s="1"/>
  <c r="P341" i="60"/>
  <c r="AD341" i="60" s="1"/>
  <c r="X338" i="60"/>
  <c r="I338" i="60"/>
  <c r="P337" i="60"/>
  <c r="AD337" i="60" s="1"/>
  <c r="X334" i="60"/>
  <c r="I334" i="60"/>
  <c r="P333" i="60"/>
  <c r="AD333" i="60" s="1"/>
  <c r="X330" i="60"/>
  <c r="I330" i="60"/>
  <c r="P326" i="60"/>
  <c r="AD326" i="60" s="1"/>
  <c r="X323" i="60"/>
  <c r="I323" i="60"/>
  <c r="P322" i="60"/>
  <c r="AD322" i="60" s="1"/>
  <c r="X319" i="60"/>
  <c r="I319" i="60"/>
  <c r="P318" i="60"/>
  <c r="AD318" i="60" s="1"/>
  <c r="X315" i="60"/>
  <c r="I315" i="60"/>
  <c r="P311" i="60"/>
  <c r="AD311" i="60" s="1"/>
  <c r="X308" i="60"/>
  <c r="I308" i="60"/>
  <c r="P307" i="60"/>
  <c r="AD307" i="60" s="1"/>
  <c r="X304" i="60"/>
  <c r="I304" i="60"/>
  <c r="P303" i="60"/>
  <c r="AD303" i="60" s="1"/>
  <c r="I296" i="60"/>
  <c r="X296" i="60"/>
  <c r="AB296" i="60"/>
  <c r="Z293" i="60"/>
  <c r="P293" i="60"/>
  <c r="AD293" i="60" s="1"/>
  <c r="I292" i="60"/>
  <c r="X292" i="60"/>
  <c r="Z292" i="60"/>
  <c r="AB292" i="60"/>
  <c r="P292" i="60"/>
  <c r="AD292" i="60" s="1"/>
  <c r="Y291" i="60"/>
  <c r="AC287" i="60"/>
  <c r="W286" i="60"/>
  <c r="P280" i="60"/>
  <c r="AD280" i="60" s="1"/>
  <c r="I280" i="60"/>
  <c r="X280" i="60"/>
  <c r="Z280" i="60"/>
  <c r="V280" i="60"/>
  <c r="AA280" i="60"/>
  <c r="AB280" i="60"/>
  <c r="W279" i="60"/>
  <c r="I258" i="60"/>
  <c r="X258" i="60"/>
  <c r="J258" i="60"/>
  <c r="Y258" i="60"/>
  <c r="Z258" i="60"/>
  <c r="V258" i="60"/>
  <c r="AA258" i="60"/>
  <c r="AB258" i="60"/>
  <c r="AC258" i="60"/>
  <c r="P258" i="60"/>
  <c r="AD258" i="60" s="1"/>
  <c r="I247" i="60"/>
  <c r="X247" i="60"/>
  <c r="J247" i="60"/>
  <c r="Y247" i="60"/>
  <c r="Z247" i="60"/>
  <c r="V247" i="60"/>
  <c r="AA247" i="60"/>
  <c r="AB247" i="60"/>
  <c r="AC247" i="60"/>
  <c r="P247" i="60"/>
  <c r="AD247" i="60" s="1"/>
  <c r="T326" i="60"/>
  <c r="T322" i="60"/>
  <c r="T318" i="60"/>
  <c r="T311" i="60"/>
  <c r="T307" i="60"/>
  <c r="T303" i="60"/>
  <c r="I288" i="60"/>
  <c r="X288" i="60"/>
  <c r="Z288" i="60"/>
  <c r="AB288" i="60"/>
  <c r="AC288" i="60"/>
  <c r="P288" i="60"/>
  <c r="AD288" i="60" s="1"/>
  <c r="AB348" i="60"/>
  <c r="AB341" i="60"/>
  <c r="P338" i="60"/>
  <c r="AD338" i="60" s="1"/>
  <c r="AB337" i="60"/>
  <c r="P334" i="60"/>
  <c r="AD334" i="60" s="1"/>
  <c r="AB333" i="60"/>
  <c r="P330" i="60"/>
  <c r="AD330" i="60" s="1"/>
  <c r="AB326" i="60"/>
  <c r="P323" i="60"/>
  <c r="AD323" i="60" s="1"/>
  <c r="AB322" i="60"/>
  <c r="P319" i="60"/>
  <c r="AD319" i="60" s="1"/>
  <c r="AB318" i="60"/>
  <c r="P315" i="60"/>
  <c r="AD315" i="60" s="1"/>
  <c r="AB311" i="60"/>
  <c r="P308" i="60"/>
  <c r="AD308" i="60" s="1"/>
  <c r="AB307" i="60"/>
  <c r="X305" i="60"/>
  <c r="P304" i="60"/>
  <c r="AD304" i="60" s="1"/>
  <c r="AB303" i="60"/>
  <c r="X301" i="60"/>
  <c r="AC300" i="60"/>
  <c r="V300" i="60"/>
  <c r="W296" i="60"/>
  <c r="Y295" i="60"/>
  <c r="Y292" i="60"/>
  <c r="AA288" i="60"/>
  <c r="W287" i="60"/>
  <c r="I281" i="60"/>
  <c r="X281" i="60"/>
  <c r="Z281" i="60"/>
  <c r="AB281" i="60"/>
  <c r="AC281" i="60"/>
  <c r="P281" i="60"/>
  <c r="AD281" i="60" s="1"/>
  <c r="Y280" i="60"/>
  <c r="I266" i="60"/>
  <c r="X266" i="60"/>
  <c r="J266" i="60"/>
  <c r="Y266" i="60"/>
  <c r="Z266" i="60"/>
  <c r="V266" i="60"/>
  <c r="AA266" i="60"/>
  <c r="AB266" i="60"/>
  <c r="AC266" i="60"/>
  <c r="P266" i="60"/>
  <c r="AD266" i="60" s="1"/>
  <c r="AA348" i="60"/>
  <c r="AA341" i="60"/>
  <c r="AA337" i="60"/>
  <c r="AA333" i="60"/>
  <c r="AA326" i="60"/>
  <c r="AA322" i="60"/>
  <c r="AA318" i="60"/>
  <c r="AA311" i="60"/>
  <c r="AA307" i="60"/>
  <c r="AA303" i="60"/>
  <c r="AB300" i="60"/>
  <c r="P296" i="60"/>
  <c r="AD296" i="60" s="1"/>
  <c r="P295" i="60"/>
  <c r="AD295" i="60" s="1"/>
  <c r="Z295" i="60"/>
  <c r="AE293" i="60"/>
  <c r="W292" i="60"/>
  <c r="AB290" i="60"/>
  <c r="P290" i="60"/>
  <c r="AD290" i="60" s="1"/>
  <c r="I290" i="60"/>
  <c r="X290" i="60"/>
  <c r="J290" i="60"/>
  <c r="Y290" i="60"/>
  <c r="Z290" i="60"/>
  <c r="Y288" i="60"/>
  <c r="AA281" i="60"/>
  <c r="W280" i="60"/>
  <c r="AE273" i="60"/>
  <c r="V293" i="60"/>
  <c r="W288" i="60"/>
  <c r="AB286" i="60"/>
  <c r="P286" i="60"/>
  <c r="AD286" i="60" s="1"/>
  <c r="I286" i="60"/>
  <c r="X286" i="60"/>
  <c r="J286" i="60"/>
  <c r="Y286" i="60"/>
  <c r="Z286" i="60"/>
  <c r="AB279" i="60"/>
  <c r="AC279" i="60"/>
  <c r="P279" i="60"/>
  <c r="AD279" i="60" s="1"/>
  <c r="I279" i="60"/>
  <c r="X279" i="60"/>
  <c r="J279" i="60"/>
  <c r="Y279" i="60"/>
  <c r="Z279" i="60"/>
  <c r="I277" i="60"/>
  <c r="X277" i="60"/>
  <c r="J277" i="60"/>
  <c r="Y277" i="60"/>
  <c r="Z277" i="60"/>
  <c r="V277" i="60"/>
  <c r="AA277" i="60"/>
  <c r="AB277" i="60"/>
  <c r="AC277" i="60"/>
  <c r="P277" i="60"/>
  <c r="AD277" i="60" s="1"/>
  <c r="W273" i="60"/>
  <c r="AE258" i="60"/>
  <c r="I251" i="60"/>
  <c r="X251" i="60"/>
  <c r="J251" i="60"/>
  <c r="Y251" i="60"/>
  <c r="Z251" i="60"/>
  <c r="V251" i="60"/>
  <c r="AA251" i="60"/>
  <c r="AB251" i="60"/>
  <c r="AC251" i="60"/>
  <c r="P251" i="60"/>
  <c r="AD251" i="60" s="1"/>
  <c r="AE247" i="60"/>
  <c r="I243" i="60"/>
  <c r="X243" i="60"/>
  <c r="J243" i="60"/>
  <c r="Y243" i="60"/>
  <c r="Z243" i="60"/>
  <c r="V243" i="60"/>
  <c r="AA243" i="60"/>
  <c r="AB243" i="60"/>
  <c r="AC243" i="60"/>
  <c r="P243" i="60"/>
  <c r="AD243" i="60" s="1"/>
  <c r="X289" i="60"/>
  <c r="I289" i="60"/>
  <c r="X285" i="60"/>
  <c r="I285" i="60"/>
  <c r="X278" i="60"/>
  <c r="I278" i="60"/>
  <c r="AB276" i="60"/>
  <c r="Z275" i="60"/>
  <c r="X274" i="60"/>
  <c r="I274" i="60"/>
  <c r="AB272" i="60"/>
  <c r="Z271" i="60"/>
  <c r="X270" i="60"/>
  <c r="I270" i="60"/>
  <c r="AB265" i="60"/>
  <c r="Z264" i="60"/>
  <c r="X263" i="60"/>
  <c r="I263" i="60"/>
  <c r="AB261" i="60"/>
  <c r="Z260" i="60"/>
  <c r="X259" i="60"/>
  <c r="I259" i="60"/>
  <c r="AB257" i="60"/>
  <c r="Z256" i="60"/>
  <c r="X255" i="60"/>
  <c r="I255" i="60"/>
  <c r="AB250" i="60"/>
  <c r="Z249" i="60"/>
  <c r="X248" i="60"/>
  <c r="I248" i="60"/>
  <c r="AB246" i="60"/>
  <c r="Z245" i="60"/>
  <c r="X244" i="60"/>
  <c r="I244" i="60"/>
  <c r="AB242" i="60"/>
  <c r="Z241" i="60"/>
  <c r="I240" i="60"/>
  <c r="AA276" i="60"/>
  <c r="V276" i="60"/>
  <c r="Y275" i="60"/>
  <c r="J275" i="60"/>
  <c r="AA272" i="60"/>
  <c r="V272" i="60"/>
  <c r="Y271" i="60"/>
  <c r="J271" i="60"/>
  <c r="AA265" i="60"/>
  <c r="V265" i="60"/>
  <c r="Y264" i="60"/>
  <c r="J264" i="60"/>
  <c r="AA261" i="60"/>
  <c r="V261" i="60"/>
  <c r="Y260" i="60"/>
  <c r="J260" i="60"/>
  <c r="AA257" i="60"/>
  <c r="V257" i="60"/>
  <c r="Y256" i="60"/>
  <c r="J256" i="60"/>
  <c r="AA250" i="60"/>
  <c r="V250" i="60"/>
  <c r="Y249" i="60"/>
  <c r="J249" i="60"/>
  <c r="AA246" i="60"/>
  <c r="V246" i="60"/>
  <c r="Y245" i="60"/>
  <c r="J245" i="60"/>
  <c r="AA242" i="60"/>
  <c r="V242" i="60"/>
  <c r="Y241" i="60"/>
  <c r="J241" i="60"/>
  <c r="P289" i="60"/>
  <c r="AD289" i="60" s="1"/>
  <c r="P285" i="60"/>
  <c r="AD285" i="60" s="1"/>
  <c r="P278" i="60"/>
  <c r="AD278" i="60" s="1"/>
  <c r="Z276" i="60"/>
  <c r="X275" i="60"/>
  <c r="I275" i="60"/>
  <c r="P274" i="60"/>
  <c r="AD274" i="60" s="1"/>
  <c r="Z272" i="60"/>
  <c r="X271" i="60"/>
  <c r="I271" i="60"/>
  <c r="P270" i="60"/>
  <c r="AD270" i="60" s="1"/>
  <c r="Z265" i="60"/>
  <c r="X264" i="60"/>
  <c r="I264" i="60"/>
  <c r="P263" i="60"/>
  <c r="AD263" i="60" s="1"/>
  <c r="Z261" i="60"/>
  <c r="X260" i="60"/>
  <c r="I260" i="60"/>
  <c r="P259" i="60"/>
  <c r="AD259" i="60" s="1"/>
  <c r="Z257" i="60"/>
  <c r="X256" i="60"/>
  <c r="I256" i="60"/>
  <c r="P255" i="60"/>
  <c r="AD255" i="60" s="1"/>
  <c r="Z250" i="60"/>
  <c r="X249" i="60"/>
  <c r="I249" i="60"/>
  <c r="P248" i="60"/>
  <c r="AD248" i="60" s="1"/>
  <c r="Z246" i="60"/>
  <c r="X245" i="60"/>
  <c r="I245" i="60"/>
  <c r="P244" i="60"/>
  <c r="AD244" i="60" s="1"/>
  <c r="Z242" i="60"/>
  <c r="X241" i="60"/>
  <c r="I241" i="60"/>
  <c r="P240" i="60"/>
  <c r="AD240" i="60" s="1"/>
  <c r="J242" i="60"/>
  <c r="AB289" i="60"/>
  <c r="AB285" i="60"/>
  <c r="AB278" i="60"/>
  <c r="X276" i="60"/>
  <c r="I276" i="60"/>
  <c r="P275" i="60"/>
  <c r="AD275" i="60" s="1"/>
  <c r="AB274" i="60"/>
  <c r="X272" i="60"/>
  <c r="I272" i="60"/>
  <c r="P271" i="60"/>
  <c r="AD271" i="60" s="1"/>
  <c r="AB270" i="60"/>
  <c r="X265" i="60"/>
  <c r="I265" i="60"/>
  <c r="P264" i="60"/>
  <c r="AD264" i="60" s="1"/>
  <c r="AB263" i="60"/>
  <c r="X261" i="60"/>
  <c r="I261" i="60"/>
  <c r="P260" i="60"/>
  <c r="AD260" i="60" s="1"/>
  <c r="AB259" i="60"/>
  <c r="X257" i="60"/>
  <c r="I257" i="60"/>
  <c r="P256" i="60"/>
  <c r="AD256" i="60" s="1"/>
  <c r="AB255" i="60"/>
  <c r="X250" i="60"/>
  <c r="I250" i="60"/>
  <c r="P249" i="60"/>
  <c r="AD249" i="60" s="1"/>
  <c r="AB248" i="60"/>
  <c r="X246" i="60"/>
  <c r="I246" i="60"/>
  <c r="P245" i="60"/>
  <c r="AD245" i="60" s="1"/>
  <c r="AB244" i="60"/>
  <c r="X242" i="60"/>
  <c r="I242" i="60"/>
  <c r="P241" i="60"/>
  <c r="AD241" i="60" s="1"/>
  <c r="AC275" i="60"/>
  <c r="AC271" i="60"/>
  <c r="AC264" i="60"/>
  <c r="AC260" i="60"/>
  <c r="AC256" i="60"/>
  <c r="AC249" i="60"/>
  <c r="AC245" i="60"/>
  <c r="V240" i="60"/>
  <c r="AD276" i="60"/>
  <c r="AD272" i="60"/>
  <c r="AD265" i="60"/>
  <c r="AD261" i="60"/>
  <c r="AD257" i="60"/>
  <c r="AD250" i="60"/>
  <c r="AD246" i="60"/>
  <c r="AD242" i="60"/>
  <c r="B685" i="62"/>
  <c r="C685" i="62"/>
  <c r="E685" i="62"/>
  <c r="F685" i="62"/>
  <c r="I685" i="62"/>
  <c r="J685" i="62" s="1"/>
  <c r="B686" i="62"/>
  <c r="C686" i="62"/>
  <c r="E686" i="62"/>
  <c r="F686" i="62"/>
  <c r="I686" i="62"/>
  <c r="R686" i="62" s="1"/>
  <c r="B687" i="62"/>
  <c r="C687" i="62"/>
  <c r="E687" i="62"/>
  <c r="F687" i="62"/>
  <c r="I687" i="62"/>
  <c r="H687" i="62" s="1"/>
  <c r="B688" i="62"/>
  <c r="C688" i="62"/>
  <c r="E688" i="62"/>
  <c r="F688" i="62"/>
  <c r="I688" i="62"/>
  <c r="L688" i="62" s="1"/>
  <c r="B689" i="62"/>
  <c r="C689" i="62"/>
  <c r="E689" i="62"/>
  <c r="F689" i="62"/>
  <c r="I689" i="62"/>
  <c r="J689" i="62" s="1"/>
  <c r="B690" i="62"/>
  <c r="C690" i="62"/>
  <c r="E690" i="62"/>
  <c r="F690" i="62"/>
  <c r="I690" i="62"/>
  <c r="X690" i="62" s="1"/>
  <c r="B691" i="62"/>
  <c r="C691" i="62"/>
  <c r="E691" i="62"/>
  <c r="F691" i="62"/>
  <c r="I691" i="62"/>
  <c r="X691" i="62" s="1"/>
  <c r="B692" i="62"/>
  <c r="C692" i="62"/>
  <c r="E692" i="62"/>
  <c r="F692" i="62"/>
  <c r="I692" i="62"/>
  <c r="Z692" i="62" s="1"/>
  <c r="B693" i="62"/>
  <c r="C693" i="62"/>
  <c r="E693" i="62"/>
  <c r="F693" i="62"/>
  <c r="I693" i="62"/>
  <c r="J693" i="62" s="1"/>
  <c r="B694" i="62"/>
  <c r="C694" i="62"/>
  <c r="E694" i="62"/>
  <c r="F694" i="62"/>
  <c r="I694" i="62"/>
  <c r="R694" i="62" s="1"/>
  <c r="B695" i="62"/>
  <c r="C695" i="62"/>
  <c r="E695" i="62"/>
  <c r="F695" i="62"/>
  <c r="I695" i="62"/>
  <c r="H695" i="62" s="1"/>
  <c r="B696" i="62"/>
  <c r="C696" i="62"/>
  <c r="E696" i="62"/>
  <c r="F696" i="62"/>
  <c r="I696" i="62"/>
  <c r="L696" i="62" s="1"/>
  <c r="B697" i="62"/>
  <c r="C697" i="62"/>
  <c r="E697" i="62"/>
  <c r="F697" i="62"/>
  <c r="I697" i="62"/>
  <c r="R697" i="62" s="1"/>
  <c r="B698" i="62"/>
  <c r="C698" i="62"/>
  <c r="E698" i="62"/>
  <c r="F698" i="62"/>
  <c r="I698" i="62"/>
  <c r="X698" i="62" s="1"/>
  <c r="B699" i="62"/>
  <c r="C699" i="62"/>
  <c r="E699" i="62"/>
  <c r="F699" i="62"/>
  <c r="I699" i="62"/>
  <c r="X699" i="62" s="1"/>
  <c r="B700" i="62"/>
  <c r="C700" i="62"/>
  <c r="E700" i="62"/>
  <c r="F700" i="62"/>
  <c r="I700" i="62"/>
  <c r="Z700" i="62" s="1"/>
  <c r="B701" i="62"/>
  <c r="C701" i="62"/>
  <c r="E701" i="62"/>
  <c r="F701" i="62"/>
  <c r="I701" i="62"/>
  <c r="J701" i="62" s="1"/>
  <c r="B702" i="62"/>
  <c r="C702" i="62"/>
  <c r="E702" i="62"/>
  <c r="F702" i="62"/>
  <c r="I702" i="62"/>
  <c r="R702" i="62" s="1"/>
  <c r="B703" i="62"/>
  <c r="C703" i="62"/>
  <c r="E703" i="62"/>
  <c r="F703" i="62"/>
  <c r="I703" i="62"/>
  <c r="H703" i="62" s="1"/>
  <c r="B704" i="62"/>
  <c r="C704" i="62"/>
  <c r="E704" i="62"/>
  <c r="F704" i="62"/>
  <c r="I704" i="62"/>
  <c r="L704" i="62" s="1"/>
  <c r="B705" i="62"/>
  <c r="C705" i="62"/>
  <c r="E705" i="62"/>
  <c r="F705" i="62"/>
  <c r="I705" i="62"/>
  <c r="R705" i="62" s="1"/>
  <c r="B706" i="62"/>
  <c r="C706" i="62"/>
  <c r="E706" i="62"/>
  <c r="F706" i="62"/>
  <c r="I706" i="62"/>
  <c r="X706" i="62" s="1"/>
  <c r="B707" i="62"/>
  <c r="C707" i="62"/>
  <c r="E707" i="62"/>
  <c r="F707" i="62"/>
  <c r="I707" i="62"/>
  <c r="Z707" i="62" s="1"/>
  <c r="B708" i="62"/>
  <c r="C708" i="62"/>
  <c r="E708" i="62"/>
  <c r="F708" i="62"/>
  <c r="I708" i="62"/>
  <c r="Z708" i="62" s="1"/>
  <c r="I684" i="62"/>
  <c r="F684" i="62"/>
  <c r="E684" i="62"/>
  <c r="C684" i="62"/>
  <c r="B684" i="62"/>
  <c r="B657" i="62"/>
  <c r="C657" i="62"/>
  <c r="E657" i="62"/>
  <c r="F657" i="62"/>
  <c r="I657" i="62"/>
  <c r="J657" i="62" s="1"/>
  <c r="B658" i="62"/>
  <c r="C658" i="62"/>
  <c r="E658" i="62"/>
  <c r="F658" i="62"/>
  <c r="I658" i="62"/>
  <c r="R658" i="62" s="1"/>
  <c r="B659" i="62"/>
  <c r="C659" i="62"/>
  <c r="E659" i="62"/>
  <c r="F659" i="62"/>
  <c r="I659" i="62"/>
  <c r="J659" i="62" s="1"/>
  <c r="B660" i="62"/>
  <c r="C660" i="62"/>
  <c r="E660" i="62"/>
  <c r="F660" i="62"/>
  <c r="I660" i="62"/>
  <c r="X660" i="62" s="1"/>
  <c r="B661" i="62"/>
  <c r="C661" i="62"/>
  <c r="E661" i="62"/>
  <c r="F661" i="62"/>
  <c r="I661" i="62"/>
  <c r="Z661" i="62" s="1"/>
  <c r="B662" i="62"/>
  <c r="C662" i="62"/>
  <c r="E662" i="62"/>
  <c r="F662" i="62"/>
  <c r="I662" i="62"/>
  <c r="J662" i="62" s="1"/>
  <c r="B663" i="62"/>
  <c r="C663" i="62"/>
  <c r="E663" i="62"/>
  <c r="F663" i="62"/>
  <c r="I663" i="62"/>
  <c r="R663" i="62" s="1"/>
  <c r="B664" i="62"/>
  <c r="C664" i="62"/>
  <c r="E664" i="62"/>
  <c r="F664" i="62"/>
  <c r="I664" i="62"/>
  <c r="Z664" i="62" s="1"/>
  <c r="B665" i="62"/>
  <c r="C665" i="62"/>
  <c r="E665" i="62"/>
  <c r="F665" i="62"/>
  <c r="I665" i="62"/>
  <c r="L665" i="62" s="1"/>
  <c r="B666" i="62"/>
  <c r="C666" i="62"/>
  <c r="E666" i="62"/>
  <c r="F666" i="62"/>
  <c r="I666" i="62"/>
  <c r="Y666" i="62" s="1"/>
  <c r="B667" i="62"/>
  <c r="C667" i="62"/>
  <c r="E667" i="62"/>
  <c r="F667" i="62"/>
  <c r="I667" i="62"/>
  <c r="J667" i="62" s="1"/>
  <c r="B668" i="62"/>
  <c r="C668" i="62"/>
  <c r="E668" i="62"/>
  <c r="F668" i="62"/>
  <c r="I668" i="62"/>
  <c r="X668" i="62" s="1"/>
  <c r="B669" i="62"/>
  <c r="C669" i="62"/>
  <c r="E669" i="62"/>
  <c r="F669" i="62"/>
  <c r="I669" i="62"/>
  <c r="Z669" i="62" s="1"/>
  <c r="B670" i="62"/>
  <c r="C670" i="62"/>
  <c r="E670" i="62"/>
  <c r="F670" i="62"/>
  <c r="I670" i="62"/>
  <c r="J670" i="62" s="1"/>
  <c r="B671" i="62"/>
  <c r="C671" i="62"/>
  <c r="E671" i="62"/>
  <c r="F671" i="62"/>
  <c r="I671" i="62"/>
  <c r="R671" i="62" s="1"/>
  <c r="B672" i="62"/>
  <c r="C672" i="62"/>
  <c r="E672" i="62"/>
  <c r="F672" i="62"/>
  <c r="I672" i="62"/>
  <c r="H672" i="62" s="1"/>
  <c r="AG672" i="62" s="1"/>
  <c r="B673" i="62"/>
  <c r="C673" i="62"/>
  <c r="E673" i="62"/>
  <c r="F673" i="62"/>
  <c r="I673" i="62"/>
  <c r="L673" i="62" s="1"/>
  <c r="B674" i="62"/>
  <c r="C674" i="62"/>
  <c r="E674" i="62"/>
  <c r="F674" i="62"/>
  <c r="I674" i="62"/>
  <c r="Y674" i="62" s="1"/>
  <c r="B675" i="62"/>
  <c r="C675" i="62"/>
  <c r="E675" i="62"/>
  <c r="F675" i="62"/>
  <c r="I675" i="62"/>
  <c r="J675" i="62" s="1"/>
  <c r="B676" i="62"/>
  <c r="C676" i="62"/>
  <c r="E676" i="62"/>
  <c r="F676" i="62"/>
  <c r="I676" i="62"/>
  <c r="X676" i="62" s="1"/>
  <c r="B677" i="62"/>
  <c r="C677" i="62"/>
  <c r="E677" i="62"/>
  <c r="F677" i="62"/>
  <c r="I677" i="62"/>
  <c r="Z677" i="62" s="1"/>
  <c r="B678" i="62"/>
  <c r="C678" i="62"/>
  <c r="E678" i="62"/>
  <c r="F678" i="62"/>
  <c r="I678" i="62"/>
  <c r="J678" i="62" s="1"/>
  <c r="B679" i="62"/>
  <c r="C679" i="62"/>
  <c r="E679" i="62"/>
  <c r="F679" i="62"/>
  <c r="I679" i="62"/>
  <c r="R679" i="62" s="1"/>
  <c r="B680" i="62"/>
  <c r="C680" i="62"/>
  <c r="E680" i="62"/>
  <c r="F680" i="62"/>
  <c r="I680" i="62"/>
  <c r="H680" i="62" s="1"/>
  <c r="AG680" i="62" s="1"/>
  <c r="I656" i="62"/>
  <c r="F656" i="62"/>
  <c r="E656" i="62"/>
  <c r="C656" i="62"/>
  <c r="B656" i="62"/>
  <c r="B629" i="62"/>
  <c r="C629" i="62"/>
  <c r="E629" i="62"/>
  <c r="F629" i="62"/>
  <c r="I629" i="62"/>
  <c r="J629" i="62" s="1"/>
  <c r="B630" i="62"/>
  <c r="C630" i="62"/>
  <c r="E630" i="62"/>
  <c r="F630" i="62"/>
  <c r="I630" i="62"/>
  <c r="R630" i="62" s="1"/>
  <c r="B631" i="62"/>
  <c r="C631" i="62"/>
  <c r="E631" i="62"/>
  <c r="F631" i="62"/>
  <c r="I631" i="62"/>
  <c r="Y631" i="62" s="1"/>
  <c r="B632" i="62"/>
  <c r="C632" i="62"/>
  <c r="E632" i="62"/>
  <c r="F632" i="62"/>
  <c r="I632" i="62"/>
  <c r="L632" i="62" s="1"/>
  <c r="B633" i="62"/>
  <c r="C633" i="62"/>
  <c r="E633" i="62"/>
  <c r="F633" i="62"/>
  <c r="I633" i="62"/>
  <c r="Z633" i="62" s="1"/>
  <c r="B634" i="62"/>
  <c r="C634" i="62"/>
  <c r="E634" i="62"/>
  <c r="F634" i="62"/>
  <c r="I634" i="62"/>
  <c r="J634" i="62" s="1"/>
  <c r="B635" i="62"/>
  <c r="C635" i="62"/>
  <c r="E635" i="62"/>
  <c r="F635" i="62"/>
  <c r="I635" i="62"/>
  <c r="R635" i="62" s="1"/>
  <c r="B636" i="62"/>
  <c r="C636" i="62"/>
  <c r="E636" i="62"/>
  <c r="F636" i="62"/>
  <c r="I636" i="62"/>
  <c r="Z636" i="62" s="1"/>
  <c r="B637" i="62"/>
  <c r="C637" i="62"/>
  <c r="E637" i="62"/>
  <c r="F637" i="62"/>
  <c r="I637" i="62"/>
  <c r="J637" i="62" s="1"/>
  <c r="B638" i="62"/>
  <c r="C638" i="62"/>
  <c r="E638" i="62"/>
  <c r="F638" i="62"/>
  <c r="I638" i="62"/>
  <c r="R638" i="62" s="1"/>
  <c r="B639" i="62"/>
  <c r="C639" i="62"/>
  <c r="E639" i="62"/>
  <c r="F639" i="62"/>
  <c r="I639" i="62"/>
  <c r="R639" i="62" s="1"/>
  <c r="B640" i="62"/>
  <c r="C640" i="62"/>
  <c r="E640" i="62"/>
  <c r="F640" i="62"/>
  <c r="I640" i="62"/>
  <c r="L640" i="62" s="1"/>
  <c r="B641" i="62"/>
  <c r="C641" i="62"/>
  <c r="E641" i="62"/>
  <c r="F641" i="62"/>
  <c r="I641" i="62"/>
  <c r="Z641" i="62" s="1"/>
  <c r="B642" i="62"/>
  <c r="C642" i="62"/>
  <c r="E642" i="62"/>
  <c r="F642" i="62"/>
  <c r="I642" i="62"/>
  <c r="J642" i="62" s="1"/>
  <c r="B643" i="62"/>
  <c r="C643" i="62"/>
  <c r="E643" i="62"/>
  <c r="F643" i="62"/>
  <c r="I643" i="62"/>
  <c r="R643" i="62" s="1"/>
  <c r="B644" i="62"/>
  <c r="C644" i="62"/>
  <c r="E644" i="62"/>
  <c r="F644" i="62"/>
  <c r="I644" i="62"/>
  <c r="Z644" i="62" s="1"/>
  <c r="B645" i="62"/>
  <c r="C645" i="62"/>
  <c r="E645" i="62"/>
  <c r="F645" i="62"/>
  <c r="I645" i="62"/>
  <c r="J645" i="62" s="1"/>
  <c r="B646" i="62"/>
  <c r="C646" i="62"/>
  <c r="E646" i="62"/>
  <c r="F646" i="62"/>
  <c r="I646" i="62"/>
  <c r="R646" i="62" s="1"/>
  <c r="B647" i="62"/>
  <c r="C647" i="62"/>
  <c r="E647" i="62"/>
  <c r="F647" i="62"/>
  <c r="I647" i="62"/>
  <c r="L647" i="62" s="1"/>
  <c r="B648" i="62"/>
  <c r="C648" i="62"/>
  <c r="E648" i="62"/>
  <c r="F648" i="62"/>
  <c r="I648" i="62"/>
  <c r="L648" i="62" s="1"/>
  <c r="B649" i="62"/>
  <c r="C649" i="62"/>
  <c r="E649" i="62"/>
  <c r="F649" i="62"/>
  <c r="I649" i="62"/>
  <c r="Z649" i="62" s="1"/>
  <c r="B650" i="62"/>
  <c r="C650" i="62"/>
  <c r="E650" i="62"/>
  <c r="F650" i="62"/>
  <c r="I650" i="62"/>
  <c r="J650" i="62" s="1"/>
  <c r="B651" i="62"/>
  <c r="C651" i="62"/>
  <c r="E651" i="62"/>
  <c r="F651" i="62"/>
  <c r="I651" i="62"/>
  <c r="R651" i="62" s="1"/>
  <c r="B652" i="62"/>
  <c r="C652" i="62"/>
  <c r="E652" i="62"/>
  <c r="F652" i="62"/>
  <c r="I652" i="62"/>
  <c r="Z652" i="62" s="1"/>
  <c r="I628" i="62"/>
  <c r="F628" i="62"/>
  <c r="E628" i="62"/>
  <c r="C628" i="62"/>
  <c r="B628" i="62"/>
  <c r="B602" i="62"/>
  <c r="C602" i="62"/>
  <c r="E602" i="62"/>
  <c r="F602" i="62"/>
  <c r="I602" i="62"/>
  <c r="J602" i="62" s="1"/>
  <c r="B603" i="62"/>
  <c r="C603" i="62"/>
  <c r="E603" i="62"/>
  <c r="F603" i="62"/>
  <c r="I603" i="62"/>
  <c r="R603" i="62" s="1"/>
  <c r="B604" i="62"/>
  <c r="C604" i="62"/>
  <c r="E604" i="62"/>
  <c r="F604" i="62"/>
  <c r="I604" i="62"/>
  <c r="L604" i="62" s="1"/>
  <c r="B605" i="62"/>
  <c r="C605" i="62"/>
  <c r="E605" i="62"/>
  <c r="F605" i="62"/>
  <c r="I605" i="62"/>
  <c r="L605" i="62" s="1"/>
  <c r="B606" i="62"/>
  <c r="C606" i="62"/>
  <c r="E606" i="62"/>
  <c r="F606" i="62"/>
  <c r="I606" i="62"/>
  <c r="Y606" i="62" s="1"/>
  <c r="B607" i="62"/>
  <c r="C607" i="62"/>
  <c r="E607" i="62"/>
  <c r="F607" i="62"/>
  <c r="I607" i="62"/>
  <c r="J607" i="62" s="1"/>
  <c r="B608" i="62"/>
  <c r="C608" i="62"/>
  <c r="E608" i="62"/>
  <c r="F608" i="62"/>
  <c r="I608" i="62"/>
  <c r="X608" i="62" s="1"/>
  <c r="B609" i="62"/>
  <c r="C609" i="62"/>
  <c r="E609" i="62"/>
  <c r="F609" i="62"/>
  <c r="I609" i="62"/>
  <c r="L609" i="62" s="1"/>
  <c r="B610" i="62"/>
  <c r="C610" i="62"/>
  <c r="E610" i="62"/>
  <c r="F610" i="62"/>
  <c r="I610" i="62"/>
  <c r="J610" i="62" s="1"/>
  <c r="B611" i="62"/>
  <c r="C611" i="62"/>
  <c r="E611" i="62"/>
  <c r="F611" i="62"/>
  <c r="I611" i="62"/>
  <c r="R611" i="62" s="1"/>
  <c r="B612" i="62"/>
  <c r="C612" i="62"/>
  <c r="E612" i="62"/>
  <c r="F612" i="62"/>
  <c r="I612" i="62"/>
  <c r="H612" i="62" s="1"/>
  <c r="B613" i="62"/>
  <c r="C613" i="62"/>
  <c r="E613" i="62"/>
  <c r="F613" i="62"/>
  <c r="I613" i="62"/>
  <c r="X613" i="62" s="1"/>
  <c r="B614" i="62"/>
  <c r="C614" i="62"/>
  <c r="E614" i="62"/>
  <c r="F614" i="62"/>
  <c r="I614" i="62"/>
  <c r="Y614" i="62" s="1"/>
  <c r="B615" i="62"/>
  <c r="C615" i="62"/>
  <c r="E615" i="62"/>
  <c r="F615" i="62"/>
  <c r="I615" i="62"/>
  <c r="J615" i="62" s="1"/>
  <c r="B616" i="62"/>
  <c r="C616" i="62"/>
  <c r="E616" i="62"/>
  <c r="F616" i="62"/>
  <c r="I616" i="62"/>
  <c r="X616" i="62" s="1"/>
  <c r="B617" i="62"/>
  <c r="C617" i="62"/>
  <c r="E617" i="62"/>
  <c r="F617" i="62"/>
  <c r="I617" i="62"/>
  <c r="H617" i="62" s="1"/>
  <c r="AG617" i="62" s="1"/>
  <c r="B618" i="62"/>
  <c r="C618" i="62"/>
  <c r="E618" i="62"/>
  <c r="F618" i="62"/>
  <c r="I618" i="62"/>
  <c r="J618" i="62" s="1"/>
  <c r="B619" i="62"/>
  <c r="C619" i="62"/>
  <c r="E619" i="62"/>
  <c r="F619" i="62"/>
  <c r="I619" i="62"/>
  <c r="R619" i="62" s="1"/>
  <c r="B620" i="62"/>
  <c r="C620" i="62"/>
  <c r="E620" i="62"/>
  <c r="F620" i="62"/>
  <c r="I620" i="62"/>
  <c r="H620" i="62" s="1"/>
  <c r="AG620" i="62" s="1"/>
  <c r="B621" i="62"/>
  <c r="C621" i="62"/>
  <c r="E621" i="62"/>
  <c r="F621" i="62"/>
  <c r="I621" i="62"/>
  <c r="L621" i="62" s="1"/>
  <c r="B622" i="62"/>
  <c r="C622" i="62"/>
  <c r="E622" i="62"/>
  <c r="F622" i="62"/>
  <c r="I622" i="62"/>
  <c r="Y622" i="62" s="1"/>
  <c r="B623" i="62"/>
  <c r="C623" i="62"/>
  <c r="E623" i="62"/>
  <c r="F623" i="62"/>
  <c r="I623" i="62"/>
  <c r="L623" i="62" s="1"/>
  <c r="B624" i="62"/>
  <c r="C624" i="62"/>
  <c r="E624" i="62"/>
  <c r="F624" i="62"/>
  <c r="I624" i="62"/>
  <c r="X624" i="62" s="1"/>
  <c r="I601" i="62"/>
  <c r="F601" i="62"/>
  <c r="E601" i="62"/>
  <c r="C601" i="62"/>
  <c r="B601" i="62"/>
  <c r="B574" i="62"/>
  <c r="C574" i="62"/>
  <c r="E574" i="62"/>
  <c r="F574" i="62"/>
  <c r="I574" i="62"/>
  <c r="X574" i="62" s="1"/>
  <c r="B575" i="62"/>
  <c r="C575" i="62"/>
  <c r="E575" i="62"/>
  <c r="F575" i="62"/>
  <c r="I575" i="62"/>
  <c r="J575" i="62" s="1"/>
  <c r="B576" i="62"/>
  <c r="C576" i="62"/>
  <c r="E576" i="62"/>
  <c r="F576" i="62"/>
  <c r="I576" i="62"/>
  <c r="J576" i="62" s="1"/>
  <c r="B577" i="62"/>
  <c r="C577" i="62"/>
  <c r="E577" i="62"/>
  <c r="F577" i="62"/>
  <c r="I577" i="62"/>
  <c r="Z577" i="62" s="1"/>
  <c r="B578" i="62"/>
  <c r="C578" i="62"/>
  <c r="E578" i="62"/>
  <c r="F578" i="62"/>
  <c r="I578" i="62"/>
  <c r="H578" i="62" s="1"/>
  <c r="AG578" i="62" s="1"/>
  <c r="B579" i="62"/>
  <c r="C579" i="62"/>
  <c r="E579" i="62"/>
  <c r="F579" i="62"/>
  <c r="I579" i="62"/>
  <c r="L579" i="62" s="1"/>
  <c r="B580" i="62"/>
  <c r="C580" i="62"/>
  <c r="E580" i="62"/>
  <c r="F580" i="62"/>
  <c r="I580" i="62"/>
  <c r="X580" i="62" s="1"/>
  <c r="B581" i="62"/>
  <c r="C581" i="62"/>
  <c r="E581" i="62"/>
  <c r="F581" i="62"/>
  <c r="I581" i="62"/>
  <c r="R581" i="62" s="1"/>
  <c r="B582" i="62"/>
  <c r="C582" i="62"/>
  <c r="E582" i="62"/>
  <c r="F582" i="62"/>
  <c r="I582" i="62"/>
  <c r="X582" i="62" s="1"/>
  <c r="B583" i="62"/>
  <c r="C583" i="62"/>
  <c r="E583" i="62"/>
  <c r="F583" i="62"/>
  <c r="I583" i="62"/>
  <c r="Y583" i="62" s="1"/>
  <c r="B584" i="62"/>
  <c r="C584" i="62"/>
  <c r="E584" i="62"/>
  <c r="F584" i="62"/>
  <c r="I584" i="62"/>
  <c r="AB584" i="62" s="1"/>
  <c r="B585" i="62"/>
  <c r="C585" i="62"/>
  <c r="E585" i="62"/>
  <c r="F585" i="62"/>
  <c r="I585" i="62"/>
  <c r="H585" i="62" s="1"/>
  <c r="AG585" i="62" s="1"/>
  <c r="B586" i="62"/>
  <c r="C586" i="62"/>
  <c r="E586" i="62"/>
  <c r="F586" i="62"/>
  <c r="I586" i="62"/>
  <c r="H586" i="62" s="1"/>
  <c r="AG586" i="62" s="1"/>
  <c r="B587" i="62"/>
  <c r="C587" i="62"/>
  <c r="E587" i="62"/>
  <c r="F587" i="62"/>
  <c r="I587" i="62"/>
  <c r="L587" i="62" s="1"/>
  <c r="B588" i="62"/>
  <c r="C588" i="62"/>
  <c r="E588" i="62"/>
  <c r="F588" i="62"/>
  <c r="I588" i="62"/>
  <c r="AA588" i="62" s="1"/>
  <c r="B589" i="62"/>
  <c r="C589" i="62"/>
  <c r="E589" i="62"/>
  <c r="F589" i="62"/>
  <c r="I589" i="62"/>
  <c r="R589" i="62" s="1"/>
  <c r="B590" i="62"/>
  <c r="C590" i="62"/>
  <c r="E590" i="62"/>
  <c r="F590" i="62"/>
  <c r="I590" i="62"/>
  <c r="X590" i="62" s="1"/>
  <c r="B591" i="62"/>
  <c r="C591" i="62"/>
  <c r="E591" i="62"/>
  <c r="F591" i="62"/>
  <c r="I591" i="62"/>
  <c r="R591" i="62" s="1"/>
  <c r="B592" i="62"/>
  <c r="C592" i="62"/>
  <c r="E592" i="62"/>
  <c r="F592" i="62"/>
  <c r="I592" i="62"/>
  <c r="J592" i="62" s="1"/>
  <c r="B593" i="62"/>
  <c r="C593" i="62"/>
  <c r="E593" i="62"/>
  <c r="F593" i="62"/>
  <c r="I593" i="62"/>
  <c r="Z593" i="62" s="1"/>
  <c r="B594" i="62"/>
  <c r="C594" i="62"/>
  <c r="E594" i="62"/>
  <c r="F594" i="62"/>
  <c r="I594" i="62"/>
  <c r="H594" i="62" s="1"/>
  <c r="AG594" i="62" s="1"/>
  <c r="B595" i="62"/>
  <c r="C595" i="62"/>
  <c r="E595" i="62"/>
  <c r="F595" i="62"/>
  <c r="I595" i="62"/>
  <c r="L595" i="62" s="1"/>
  <c r="B596" i="62"/>
  <c r="C596" i="62"/>
  <c r="E596" i="62"/>
  <c r="F596" i="62"/>
  <c r="I596" i="62"/>
  <c r="AE596" i="62" s="1"/>
  <c r="B597" i="62"/>
  <c r="C597" i="62"/>
  <c r="E597" i="62"/>
  <c r="F597" i="62"/>
  <c r="I597" i="62"/>
  <c r="R597" i="62" s="1"/>
  <c r="I573" i="62"/>
  <c r="F573" i="62"/>
  <c r="E573" i="62"/>
  <c r="C573" i="62"/>
  <c r="B573" i="62"/>
  <c r="AE601" i="62" l="1"/>
  <c r="I599" i="62"/>
  <c r="AD628" i="62"/>
  <c r="I626" i="62"/>
  <c r="AE684" i="62"/>
  <c r="I682" i="62"/>
  <c r="AB573" i="62"/>
  <c r="I571" i="62"/>
  <c r="AC656" i="62"/>
  <c r="I654" i="62"/>
  <c r="Z679" i="62"/>
  <c r="H690" i="62"/>
  <c r="AG690" i="62" s="1"/>
  <c r="Y697" i="62"/>
  <c r="L664" i="62"/>
  <c r="AD706" i="62"/>
  <c r="AB703" i="62"/>
  <c r="AD690" i="62"/>
  <c r="H697" i="62"/>
  <c r="AG697" i="62" s="1"/>
  <c r="L705" i="62"/>
  <c r="AE692" i="62"/>
  <c r="AE697" i="62"/>
  <c r="AB697" i="62"/>
  <c r="AA697" i="62"/>
  <c r="AD633" i="62"/>
  <c r="AD680" i="62"/>
  <c r="H705" i="62"/>
  <c r="J699" i="62"/>
  <c r="X697" i="62"/>
  <c r="J696" i="62"/>
  <c r="AA692" i="62"/>
  <c r="AC691" i="62"/>
  <c r="AC690" i="62"/>
  <c r="R633" i="62"/>
  <c r="AF633" i="62" s="1"/>
  <c r="AC677" i="62"/>
  <c r="AG705" i="62"/>
  <c r="L697" i="62"/>
  <c r="R692" i="62"/>
  <c r="AF692" i="62" s="1"/>
  <c r="AB691" i="62"/>
  <c r="AB690" i="62"/>
  <c r="AD650" i="62"/>
  <c r="AE705" i="62"/>
  <c r="L692" i="62"/>
  <c r="AA690" i="62"/>
  <c r="AD705" i="62"/>
  <c r="AB694" i="62"/>
  <c r="Z690" i="62"/>
  <c r="Y705" i="62"/>
  <c r="AD697" i="62"/>
  <c r="Y694" i="62"/>
  <c r="Y690" i="62"/>
  <c r="AB689" i="62"/>
  <c r="AB686" i="62"/>
  <c r="X705" i="62"/>
  <c r="J704" i="62"/>
  <c r="J690" i="62"/>
  <c r="AB666" i="62"/>
  <c r="AB706" i="62"/>
  <c r="AB705" i="62"/>
  <c r="AD699" i="62"/>
  <c r="H699" i="62"/>
  <c r="AG699" i="62" s="1"/>
  <c r="AC696" i="62"/>
  <c r="AA691" i="62"/>
  <c r="R690" i="62"/>
  <c r="AF690" i="62" s="1"/>
  <c r="Z689" i="62"/>
  <c r="R644" i="62"/>
  <c r="AF644" i="62" s="1"/>
  <c r="AE638" i="62"/>
  <c r="X666" i="62"/>
  <c r="AB658" i="62"/>
  <c r="AD708" i="62"/>
  <c r="AA706" i="62"/>
  <c r="AA705" i="62"/>
  <c r="AC699" i="62"/>
  <c r="Z696" i="62"/>
  <c r="R691" i="62"/>
  <c r="AF691" i="62" s="1"/>
  <c r="L690" i="62"/>
  <c r="Y689" i="62"/>
  <c r="H663" i="62"/>
  <c r="AG663" i="62" s="1"/>
  <c r="AA689" i="62"/>
  <c r="AB708" i="62"/>
  <c r="Z706" i="62"/>
  <c r="AG702" i="62"/>
  <c r="AB699" i="62"/>
  <c r="L691" i="62"/>
  <c r="R689" i="62"/>
  <c r="AF689" i="62" s="1"/>
  <c r="H689" i="62"/>
  <c r="AG689" i="62" s="1"/>
  <c r="J679" i="62"/>
  <c r="X659" i="62"/>
  <c r="R708" i="62"/>
  <c r="AF708" i="62" s="1"/>
  <c r="R706" i="62"/>
  <c r="AF706" i="62" s="1"/>
  <c r="AE702" i="62"/>
  <c r="Y699" i="62"/>
  <c r="J691" i="62"/>
  <c r="AE689" i="62"/>
  <c r="X689" i="62"/>
  <c r="H706" i="62"/>
  <c r="AG706" i="62" s="1"/>
  <c r="AD664" i="62"/>
  <c r="Z663" i="62"/>
  <c r="L706" i="62"/>
  <c r="AC704" i="62"/>
  <c r="Y702" i="62"/>
  <c r="AD701" i="62"/>
  <c r="R699" i="62"/>
  <c r="AF699" i="62" s="1"/>
  <c r="AD689" i="62"/>
  <c r="L689" i="62"/>
  <c r="AC706" i="62"/>
  <c r="AD574" i="62"/>
  <c r="AB664" i="62"/>
  <c r="J663" i="62"/>
  <c r="J706" i="62"/>
  <c r="Z704" i="62"/>
  <c r="X702" i="62"/>
  <c r="L701" i="62"/>
  <c r="L699" i="62"/>
  <c r="AD691" i="62"/>
  <c r="H691" i="62"/>
  <c r="AG691" i="62" s="1"/>
  <c r="AC689" i="62"/>
  <c r="AB707" i="62"/>
  <c r="H707" i="62"/>
  <c r="H700" i="62"/>
  <c r="AG700" i="62" s="1"/>
  <c r="AB698" i="62"/>
  <c r="H698" i="62"/>
  <c r="AG698" i="62" s="1"/>
  <c r="AD693" i="62"/>
  <c r="Y686" i="62"/>
  <c r="AD685" i="62"/>
  <c r="AC707" i="62"/>
  <c r="AE623" i="62"/>
  <c r="AD667" i="62"/>
  <c r="H664" i="62"/>
  <c r="AG664" i="62" s="1"/>
  <c r="AA708" i="62"/>
  <c r="AA707" i="62"/>
  <c r="AC705" i="62"/>
  <c r="J705" i="62"/>
  <c r="AB702" i="62"/>
  <c r="AD700" i="62"/>
  <c r="AA699" i="62"/>
  <c r="AA698" i="62"/>
  <c r="AC697" i="62"/>
  <c r="J697" i="62"/>
  <c r="X694" i="62"/>
  <c r="AB693" i="62"/>
  <c r="AD692" i="62"/>
  <c r="H692" i="62"/>
  <c r="AG692" i="62" s="1"/>
  <c r="AE688" i="62"/>
  <c r="X686" i="62"/>
  <c r="L685" i="62"/>
  <c r="L676" i="62"/>
  <c r="AB673" i="62"/>
  <c r="Y708" i="62"/>
  <c r="Y707" i="62"/>
  <c r="AE704" i="62"/>
  <c r="AB700" i="62"/>
  <c r="Z698" i="62"/>
  <c r="AE696" i="62"/>
  <c r="L693" i="62"/>
  <c r="AB692" i="62"/>
  <c r="AC688" i="62"/>
  <c r="AG707" i="62"/>
  <c r="R707" i="62"/>
  <c r="AA700" i="62"/>
  <c r="Y698" i="62"/>
  <c r="AB688" i="62"/>
  <c r="AC698" i="62"/>
  <c r="R650" i="62"/>
  <c r="AC664" i="62"/>
  <c r="L708" i="62"/>
  <c r="AF707" i="62"/>
  <c r="X707" i="62"/>
  <c r="Z705" i="62"/>
  <c r="AB704" i="62"/>
  <c r="Y700" i="62"/>
  <c r="R698" i="62"/>
  <c r="AF698" i="62" s="1"/>
  <c r="Z697" i="62"/>
  <c r="AB696" i="62"/>
  <c r="Y692" i="62"/>
  <c r="Z688" i="62"/>
  <c r="AE707" i="62"/>
  <c r="L707" i="62"/>
  <c r="R700" i="62"/>
  <c r="AF700" i="62" s="1"/>
  <c r="AE698" i="62"/>
  <c r="L698" i="62"/>
  <c r="X688" i="62"/>
  <c r="AC611" i="62"/>
  <c r="AB602" i="62"/>
  <c r="AB633" i="62"/>
  <c r="X679" i="62"/>
  <c r="AA664" i="62"/>
  <c r="AD663" i="62"/>
  <c r="AD659" i="62"/>
  <c r="R684" i="62"/>
  <c r="H708" i="62"/>
  <c r="AG708" i="62" s="1"/>
  <c r="AD707" i="62"/>
  <c r="J707" i="62"/>
  <c r="AF705" i="62"/>
  <c r="X704" i="62"/>
  <c r="L700" i="62"/>
  <c r="AD698" i="62"/>
  <c r="J698" i="62"/>
  <c r="AF697" i="62"/>
  <c r="X696" i="62"/>
  <c r="AE694" i="62"/>
  <c r="X692" i="62"/>
  <c r="J688" i="62"/>
  <c r="AB687" i="62"/>
  <c r="AE686" i="62"/>
  <c r="AB701" i="62"/>
  <c r="AG703" i="62"/>
  <c r="Y703" i="62"/>
  <c r="AD702" i="62"/>
  <c r="L702" i="62"/>
  <c r="AA701" i="62"/>
  <c r="H701" i="62"/>
  <c r="AG695" i="62"/>
  <c r="Y695" i="62"/>
  <c r="AD694" i="62"/>
  <c r="L694" i="62"/>
  <c r="AA693" i="62"/>
  <c r="H693" i="62"/>
  <c r="AG693" i="62" s="1"/>
  <c r="AG687" i="62"/>
  <c r="Y687" i="62"/>
  <c r="AD686" i="62"/>
  <c r="L686" i="62"/>
  <c r="AA685" i="62"/>
  <c r="H685" i="62"/>
  <c r="AG685" i="62" s="1"/>
  <c r="Z703" i="62"/>
  <c r="AB685" i="62"/>
  <c r="AE708" i="62"/>
  <c r="X708" i="62"/>
  <c r="Y706" i="62"/>
  <c r="AA704" i="62"/>
  <c r="H704" i="62"/>
  <c r="AG704" i="62" s="1"/>
  <c r="R703" i="62"/>
  <c r="AF703" i="62" s="1"/>
  <c r="AC702" i="62"/>
  <c r="J702" i="62"/>
  <c r="Z701" i="62"/>
  <c r="AE700" i="62"/>
  <c r="X700" i="62"/>
  <c r="AA696" i="62"/>
  <c r="H696" i="62"/>
  <c r="AG696" i="62" s="1"/>
  <c r="R695" i="62"/>
  <c r="AF695" i="62" s="1"/>
  <c r="AC694" i="62"/>
  <c r="J694" i="62"/>
  <c r="Z693" i="62"/>
  <c r="AA688" i="62"/>
  <c r="H688" i="62"/>
  <c r="AG688" i="62" s="1"/>
  <c r="R687" i="62"/>
  <c r="AF687" i="62" s="1"/>
  <c r="AC686" i="62"/>
  <c r="J686" i="62"/>
  <c r="Z685" i="62"/>
  <c r="AE703" i="62"/>
  <c r="X703" i="62"/>
  <c r="AG701" i="62"/>
  <c r="Y701" i="62"/>
  <c r="AE695" i="62"/>
  <c r="X695" i="62"/>
  <c r="Y693" i="62"/>
  <c r="AE687" i="62"/>
  <c r="X687" i="62"/>
  <c r="Y685" i="62"/>
  <c r="Z687" i="62"/>
  <c r="AC708" i="62"/>
  <c r="J708" i="62"/>
  <c r="AE706" i="62"/>
  <c r="Y704" i="62"/>
  <c r="AD703" i="62"/>
  <c r="L703" i="62"/>
  <c r="AA702" i="62"/>
  <c r="H702" i="62"/>
  <c r="AF701" i="62"/>
  <c r="R701" i="62"/>
  <c r="AC700" i="62"/>
  <c r="J700" i="62"/>
  <c r="Z699" i="62"/>
  <c r="Y696" i="62"/>
  <c r="AD695" i="62"/>
  <c r="L695" i="62"/>
  <c r="AA694" i="62"/>
  <c r="H694" i="62"/>
  <c r="AG694" i="62" s="1"/>
  <c r="R693" i="62"/>
  <c r="AF693" i="62" s="1"/>
  <c r="AC692" i="62"/>
  <c r="J692" i="62"/>
  <c r="Z691" i="62"/>
  <c r="AE690" i="62"/>
  <c r="Y688" i="62"/>
  <c r="AD687" i="62"/>
  <c r="L687" i="62"/>
  <c r="AA686" i="62"/>
  <c r="H686" i="62"/>
  <c r="AG686" i="62" s="1"/>
  <c r="R685" i="62"/>
  <c r="AF685" i="62" s="1"/>
  <c r="Z695" i="62"/>
  <c r="R704" i="62"/>
  <c r="AF704" i="62" s="1"/>
  <c r="AC703" i="62"/>
  <c r="J703" i="62"/>
  <c r="Z702" i="62"/>
  <c r="AE701" i="62"/>
  <c r="X701" i="62"/>
  <c r="R696" i="62"/>
  <c r="AF696" i="62" s="1"/>
  <c r="AC695" i="62"/>
  <c r="J695" i="62"/>
  <c r="Z694" i="62"/>
  <c r="AE693" i="62"/>
  <c r="X693" i="62"/>
  <c r="Y691" i="62"/>
  <c r="R688" i="62"/>
  <c r="AF688" i="62" s="1"/>
  <c r="AC687" i="62"/>
  <c r="J687" i="62"/>
  <c r="Z686" i="62"/>
  <c r="AE685" i="62"/>
  <c r="X685" i="62"/>
  <c r="AB695" i="62"/>
  <c r="AD704" i="62"/>
  <c r="AA703" i="62"/>
  <c r="AF702" i="62"/>
  <c r="AC701" i="62"/>
  <c r="AE699" i="62"/>
  <c r="AD696" i="62"/>
  <c r="AA695" i="62"/>
  <c r="AF694" i="62"/>
  <c r="AC693" i="62"/>
  <c r="AE691" i="62"/>
  <c r="AD688" i="62"/>
  <c r="AA687" i="62"/>
  <c r="AF686" i="62"/>
  <c r="AC685" i="62"/>
  <c r="Y684" i="62"/>
  <c r="Z684" i="62"/>
  <c r="H684" i="62"/>
  <c r="AA684" i="62"/>
  <c r="AB684" i="62"/>
  <c r="J684" i="62"/>
  <c r="AC684" i="62"/>
  <c r="L684" i="62"/>
  <c r="AD684" i="62"/>
  <c r="X684" i="62"/>
  <c r="H647" i="62"/>
  <c r="AG647" i="62" s="1"/>
  <c r="AB638" i="62"/>
  <c r="AA633" i="62"/>
  <c r="Z680" i="62"/>
  <c r="AC679" i="62"/>
  <c r="AC663" i="62"/>
  <c r="AA650" i="62"/>
  <c r="AB649" i="62"/>
  <c r="Y633" i="62"/>
  <c r="J680" i="62"/>
  <c r="AB679" i="62"/>
  <c r="AB663" i="62"/>
  <c r="AE672" i="62"/>
  <c r="AA642" i="62"/>
  <c r="X633" i="62"/>
  <c r="AC632" i="62"/>
  <c r="Y679" i="62"/>
  <c r="Y677" i="62"/>
  <c r="AB672" i="62"/>
  <c r="AC606" i="62"/>
  <c r="H650" i="62"/>
  <c r="AG650" i="62" s="1"/>
  <c r="AC647" i="62"/>
  <c r="Z642" i="62"/>
  <c r="AE641" i="62"/>
  <c r="AE633" i="62"/>
  <c r="J633" i="62"/>
  <c r="AA672" i="62"/>
  <c r="L667" i="62"/>
  <c r="AE666" i="62"/>
  <c r="Y621" i="62"/>
  <c r="AB615" i="62"/>
  <c r="AB647" i="62"/>
  <c r="R642" i="62"/>
  <c r="AF642" i="62" s="1"/>
  <c r="Y641" i="62"/>
  <c r="AD634" i="62"/>
  <c r="X672" i="62"/>
  <c r="Y647" i="62"/>
  <c r="L642" i="62"/>
  <c r="R641" i="62"/>
  <c r="AF641" i="62" s="1"/>
  <c r="Z634" i="62"/>
  <c r="AC633" i="62"/>
  <c r="H633" i="62"/>
  <c r="AG633" i="62" s="1"/>
  <c r="AA656" i="62"/>
  <c r="J672" i="62"/>
  <c r="H667" i="62"/>
  <c r="AG667" i="62" s="1"/>
  <c r="R666" i="62"/>
  <c r="AF666" i="62" s="1"/>
  <c r="Y664" i="62"/>
  <c r="AE663" i="62"/>
  <c r="AD660" i="62"/>
  <c r="AC621" i="62"/>
  <c r="X611" i="62"/>
  <c r="Y652" i="62"/>
  <c r="Y649" i="62"/>
  <c r="R647" i="62"/>
  <c r="AF647" i="62" s="1"/>
  <c r="AB646" i="62"/>
  <c r="AD642" i="62"/>
  <c r="R634" i="62"/>
  <c r="AF634" i="62" s="1"/>
  <c r="Y680" i="62"/>
  <c r="R677" i="62"/>
  <c r="AF677" i="62" s="1"/>
  <c r="AD676" i="62"/>
  <c r="AE675" i="62"/>
  <c r="AB667" i="62"/>
  <c r="R664" i="62"/>
  <c r="AF664" i="62" s="1"/>
  <c r="X663" i="62"/>
  <c r="AD661" i="62"/>
  <c r="AB660" i="62"/>
  <c r="AA659" i="62"/>
  <c r="AA621" i="62"/>
  <c r="X649" i="62"/>
  <c r="L646" i="62"/>
  <c r="AB642" i="62"/>
  <c r="L634" i="62"/>
  <c r="R680" i="62"/>
  <c r="AF680" i="62" s="1"/>
  <c r="AD679" i="62"/>
  <c r="H679" i="62"/>
  <c r="AG679" i="62" s="1"/>
  <c r="J677" i="62"/>
  <c r="AC676" i="62"/>
  <c r="AB675" i="62"/>
  <c r="AC672" i="62"/>
  <c r="R667" i="62"/>
  <c r="AF667" i="62" s="1"/>
  <c r="AE664" i="62"/>
  <c r="X664" i="62"/>
  <c r="L663" i="62"/>
  <c r="AB661" i="62"/>
  <c r="L660" i="62"/>
  <c r="Y659" i="62"/>
  <c r="AE658" i="62"/>
  <c r="AA675" i="62"/>
  <c r="AD606" i="62"/>
  <c r="H649" i="62"/>
  <c r="AG649" i="62" s="1"/>
  <c r="H634" i="62"/>
  <c r="AG634" i="62" s="1"/>
  <c r="X675" i="62"/>
  <c r="AE674" i="62"/>
  <c r="Y669" i="62"/>
  <c r="J664" i="62"/>
  <c r="X658" i="62"/>
  <c r="AD671" i="62"/>
  <c r="AB606" i="62"/>
  <c r="AD649" i="62"/>
  <c r="AB634" i="62"/>
  <c r="AE631" i="62"/>
  <c r="H675" i="62"/>
  <c r="AG675" i="62" s="1"/>
  <c r="AB671" i="62"/>
  <c r="R606" i="62"/>
  <c r="AF606" i="62" s="1"/>
  <c r="AC649" i="62"/>
  <c r="AA634" i="62"/>
  <c r="Z631" i="62"/>
  <c r="AC680" i="62"/>
  <c r="AB677" i="62"/>
  <c r="L671" i="62"/>
  <c r="AE667" i="62"/>
  <c r="AA663" i="62"/>
  <c r="AA615" i="62"/>
  <c r="AB651" i="62"/>
  <c r="H651" i="62"/>
  <c r="AG651" i="62" s="1"/>
  <c r="AA647" i="62"/>
  <c r="Z646" i="62"/>
  <c r="AB643" i="62"/>
  <c r="X641" i="62"/>
  <c r="AC640" i="62"/>
  <c r="AB639" i="62"/>
  <c r="Z638" i="62"/>
  <c r="AC635" i="62"/>
  <c r="R631" i="62"/>
  <c r="AF631" i="62" s="1"/>
  <c r="AD656" i="62"/>
  <c r="L680" i="62"/>
  <c r="AE679" i="62"/>
  <c r="L679" i="62"/>
  <c r="AB676" i="62"/>
  <c r="Z675" i="62"/>
  <c r="AB674" i="62"/>
  <c r="Z672" i="62"/>
  <c r="AA671" i="62"/>
  <c r="R669" i="62"/>
  <c r="AF669" i="62" s="1"/>
  <c r="AA667" i="62"/>
  <c r="AC665" i="62"/>
  <c r="Y661" i="62"/>
  <c r="J660" i="62"/>
  <c r="AE659" i="62"/>
  <c r="L659" i="62"/>
  <c r="AB579" i="62"/>
  <c r="AA651" i="62"/>
  <c r="Z647" i="62"/>
  <c r="X646" i="62"/>
  <c r="AB645" i="62"/>
  <c r="AB644" i="62"/>
  <c r="J641" i="62"/>
  <c r="J640" i="62"/>
  <c r="L631" i="62"/>
  <c r="AB630" i="62"/>
  <c r="AE656" i="62"/>
  <c r="Z676" i="62"/>
  <c r="Y675" i="62"/>
  <c r="R674" i="62"/>
  <c r="Y672" i="62"/>
  <c r="Z671" i="62"/>
  <c r="X669" i="62"/>
  <c r="AD668" i="62"/>
  <c r="Z667" i="62"/>
  <c r="AB665" i="62"/>
  <c r="R661" i="62"/>
  <c r="AF661" i="62" s="1"/>
  <c r="Z610" i="62"/>
  <c r="Z651" i="62"/>
  <c r="J631" i="62"/>
  <c r="H656" i="62"/>
  <c r="AB678" i="62"/>
  <c r="Y676" i="62"/>
  <c r="R675" i="62"/>
  <c r="AF675" i="62" s="1"/>
  <c r="X674" i="62"/>
  <c r="AC673" i="62"/>
  <c r="R672" i="62"/>
  <c r="AF672" i="62" s="1"/>
  <c r="X671" i="62"/>
  <c r="J669" i="62"/>
  <c r="AC668" i="62"/>
  <c r="Y667" i="62"/>
  <c r="J665" i="62"/>
  <c r="X661" i="62"/>
  <c r="AB659" i="62"/>
  <c r="H659" i="62"/>
  <c r="AG659" i="62" s="1"/>
  <c r="AC612" i="62"/>
  <c r="Y651" i="62"/>
  <c r="AB668" i="62"/>
  <c r="L661" i="62"/>
  <c r="L589" i="62"/>
  <c r="Z623" i="62"/>
  <c r="AA613" i="62"/>
  <c r="Z612" i="62"/>
  <c r="Y602" i="62"/>
  <c r="X651" i="62"/>
  <c r="AC648" i="62"/>
  <c r="X647" i="62"/>
  <c r="AB641" i="62"/>
  <c r="J632" i="62"/>
  <c r="AD631" i="62"/>
  <c r="L656" i="62"/>
  <c r="AB680" i="62"/>
  <c r="AA679" i="62"/>
  <c r="J676" i="62"/>
  <c r="AD675" i="62"/>
  <c r="L675" i="62"/>
  <c r="J673" i="62"/>
  <c r="AD672" i="62"/>
  <c r="L672" i="62"/>
  <c r="AE671" i="62"/>
  <c r="J671" i="62"/>
  <c r="AE669" i="62"/>
  <c r="Z668" i="62"/>
  <c r="X667" i="62"/>
  <c r="AB662" i="62"/>
  <c r="AE661" i="62"/>
  <c r="J661" i="62"/>
  <c r="AC660" i="62"/>
  <c r="Z659" i="62"/>
  <c r="AC651" i="62"/>
  <c r="AC586" i="62"/>
  <c r="X623" i="62"/>
  <c r="H621" i="62"/>
  <c r="AG621" i="62" s="1"/>
  <c r="Y612" i="62"/>
  <c r="AB608" i="62"/>
  <c r="AE651" i="62"/>
  <c r="L651" i="62"/>
  <c r="AF650" i="62"/>
  <c r="AB648" i="62"/>
  <c r="AE647" i="62"/>
  <c r="J647" i="62"/>
  <c r="AE646" i="62"/>
  <c r="AA641" i="62"/>
  <c r="AC631" i="62"/>
  <c r="X656" i="62"/>
  <c r="AC675" i="62"/>
  <c r="AC669" i="62"/>
  <c r="L668" i="62"/>
  <c r="AD651" i="62"/>
  <c r="J651" i="62"/>
  <c r="J648" i="62"/>
  <c r="AD646" i="62"/>
  <c r="AB631" i="62"/>
  <c r="Z656" i="62"/>
  <c r="AF674" i="62"/>
  <c r="AC671" i="62"/>
  <c r="H671" i="62"/>
  <c r="AG671" i="62" s="1"/>
  <c r="AB669" i="62"/>
  <c r="J668" i="62"/>
  <c r="AC661" i="62"/>
  <c r="Z660" i="62"/>
  <c r="R659" i="62"/>
  <c r="AF659" i="62" s="1"/>
  <c r="H670" i="62"/>
  <c r="AG670" i="62" s="1"/>
  <c r="AB657" i="62"/>
  <c r="Z678" i="62"/>
  <c r="AE677" i="62"/>
  <c r="X677" i="62"/>
  <c r="AD674" i="62"/>
  <c r="L674" i="62"/>
  <c r="AA673" i="62"/>
  <c r="H673" i="62"/>
  <c r="Z670" i="62"/>
  <c r="AD666" i="62"/>
  <c r="L666" i="62"/>
  <c r="AA665" i="62"/>
  <c r="H665" i="62"/>
  <c r="AG665" i="62" s="1"/>
  <c r="Z662" i="62"/>
  <c r="AD658" i="62"/>
  <c r="L658" i="62"/>
  <c r="AA657" i="62"/>
  <c r="H657" i="62"/>
  <c r="AG657" i="62" s="1"/>
  <c r="AB670" i="62"/>
  <c r="AA662" i="62"/>
  <c r="H662" i="62"/>
  <c r="AG662" i="62" s="1"/>
  <c r="AE680" i="62"/>
  <c r="X680" i="62"/>
  <c r="Y678" i="62"/>
  <c r="AD677" i="62"/>
  <c r="L677" i="62"/>
  <c r="AA676" i="62"/>
  <c r="H676" i="62"/>
  <c r="AG676" i="62" s="1"/>
  <c r="AC674" i="62"/>
  <c r="J674" i="62"/>
  <c r="Z673" i="62"/>
  <c r="Y670" i="62"/>
  <c r="AD669" i="62"/>
  <c r="L669" i="62"/>
  <c r="AA668" i="62"/>
  <c r="H668" i="62"/>
  <c r="AG668" i="62" s="1"/>
  <c r="AC666" i="62"/>
  <c r="J666" i="62"/>
  <c r="Z665" i="62"/>
  <c r="Y662" i="62"/>
  <c r="AA660" i="62"/>
  <c r="H660" i="62"/>
  <c r="AG660" i="62" s="1"/>
  <c r="AC658" i="62"/>
  <c r="J658" i="62"/>
  <c r="Z657" i="62"/>
  <c r="R678" i="62"/>
  <c r="AF678" i="62" s="1"/>
  <c r="AG673" i="62"/>
  <c r="Y673" i="62"/>
  <c r="R670" i="62"/>
  <c r="AF670" i="62" s="1"/>
  <c r="Y665" i="62"/>
  <c r="R662" i="62"/>
  <c r="AF662" i="62" s="1"/>
  <c r="Y657" i="62"/>
  <c r="H678" i="62"/>
  <c r="AG678" i="62" s="1"/>
  <c r="AA670" i="62"/>
  <c r="AE678" i="62"/>
  <c r="X678" i="62"/>
  <c r="AA674" i="62"/>
  <c r="H674" i="62"/>
  <c r="AF673" i="62"/>
  <c r="R673" i="62"/>
  <c r="AE670" i="62"/>
  <c r="X670" i="62"/>
  <c r="Y668" i="62"/>
  <c r="AA666" i="62"/>
  <c r="H666" i="62"/>
  <c r="AG666" i="62" s="1"/>
  <c r="R665" i="62"/>
  <c r="AF665" i="62" s="1"/>
  <c r="AE662" i="62"/>
  <c r="X662" i="62"/>
  <c r="Y660" i="62"/>
  <c r="AA658" i="62"/>
  <c r="H658" i="62"/>
  <c r="AG658" i="62" s="1"/>
  <c r="R657" i="62"/>
  <c r="AF657" i="62" s="1"/>
  <c r="AA678" i="62"/>
  <c r="AD678" i="62"/>
  <c r="L678" i="62"/>
  <c r="AA677" i="62"/>
  <c r="H677" i="62"/>
  <c r="AG677" i="62" s="1"/>
  <c r="R676" i="62"/>
  <c r="AF676" i="62" s="1"/>
  <c r="Z674" i="62"/>
  <c r="AE673" i="62"/>
  <c r="X673" i="62"/>
  <c r="Y671" i="62"/>
  <c r="AD670" i="62"/>
  <c r="L670" i="62"/>
  <c r="AA669" i="62"/>
  <c r="H669" i="62"/>
  <c r="AG669" i="62" s="1"/>
  <c r="R668" i="62"/>
  <c r="AF668" i="62" s="1"/>
  <c r="AC667" i="62"/>
  <c r="Z666" i="62"/>
  <c r="AE665" i="62"/>
  <c r="X665" i="62"/>
  <c r="Y663" i="62"/>
  <c r="AD662" i="62"/>
  <c r="L662" i="62"/>
  <c r="AA661" i="62"/>
  <c r="H661" i="62"/>
  <c r="AG661" i="62" s="1"/>
  <c r="R660" i="62"/>
  <c r="AF660" i="62" s="1"/>
  <c r="AC659" i="62"/>
  <c r="Z658" i="62"/>
  <c r="AE657" i="62"/>
  <c r="X657" i="62"/>
  <c r="AA680" i="62"/>
  <c r="AF679" i="62"/>
  <c r="AC678" i="62"/>
  <c r="AE676" i="62"/>
  <c r="AG674" i="62"/>
  <c r="AD673" i="62"/>
  <c r="AF671" i="62"/>
  <c r="AC670" i="62"/>
  <c r="AE668" i="62"/>
  <c r="AD665" i="62"/>
  <c r="AF663" i="62"/>
  <c r="AC662" i="62"/>
  <c r="AE660" i="62"/>
  <c r="Y658" i="62"/>
  <c r="AD657" i="62"/>
  <c r="L657" i="62"/>
  <c r="AF658" i="62"/>
  <c r="AC657" i="62"/>
  <c r="R656" i="62"/>
  <c r="Y656" i="62"/>
  <c r="AB656" i="62"/>
  <c r="J656" i="62"/>
  <c r="L613" i="62"/>
  <c r="AE604" i="62"/>
  <c r="R628" i="62"/>
  <c r="L652" i="62"/>
  <c r="AF651" i="62"/>
  <c r="AB650" i="62"/>
  <c r="AA649" i="62"/>
  <c r="AD647" i="62"/>
  <c r="Y644" i="62"/>
  <c r="AE643" i="62"/>
  <c r="X643" i="62"/>
  <c r="H642" i="62"/>
  <c r="AG642" i="62" s="1"/>
  <c r="AC641" i="62"/>
  <c r="H641" i="62"/>
  <c r="AG641" i="62" s="1"/>
  <c r="AE639" i="62"/>
  <c r="X639" i="62"/>
  <c r="L638" i="62"/>
  <c r="AB637" i="62"/>
  <c r="AB636" i="62"/>
  <c r="X635" i="62"/>
  <c r="X630" i="62"/>
  <c r="J613" i="62"/>
  <c r="AB612" i="62"/>
  <c r="AB610" i="62"/>
  <c r="AD609" i="62"/>
  <c r="AC604" i="62"/>
  <c r="Y628" i="62"/>
  <c r="AD643" i="62"/>
  <c r="L643" i="62"/>
  <c r="AD639" i="62"/>
  <c r="L639" i="62"/>
  <c r="Y636" i="62"/>
  <c r="AE635" i="62"/>
  <c r="L635" i="62"/>
  <c r="X631" i="62"/>
  <c r="L630" i="62"/>
  <c r="AB629" i="62"/>
  <c r="AC609" i="62"/>
  <c r="AB604" i="62"/>
  <c r="AA628" i="62"/>
  <c r="Z650" i="62"/>
  <c r="R649" i="62"/>
  <c r="AF649" i="62" s="1"/>
  <c r="AC643" i="62"/>
  <c r="J643" i="62"/>
  <c r="AC639" i="62"/>
  <c r="J639" i="62"/>
  <c r="R636" i="62"/>
  <c r="AF636" i="62" s="1"/>
  <c r="AD635" i="62"/>
  <c r="J635" i="62"/>
  <c r="R584" i="62"/>
  <c r="AF584" i="62" s="1"/>
  <c r="AB623" i="62"/>
  <c r="AE613" i="62"/>
  <c r="Y609" i="62"/>
  <c r="AA604" i="62"/>
  <c r="AE628" i="62"/>
  <c r="L590" i="62"/>
  <c r="AA623" i="62"/>
  <c r="AB621" i="62"/>
  <c r="AE615" i="62"/>
  <c r="AD613" i="62"/>
  <c r="J612" i="62"/>
  <c r="R609" i="62"/>
  <c r="AF609" i="62" s="1"/>
  <c r="L606" i="62"/>
  <c r="Y604" i="62"/>
  <c r="AD652" i="62"/>
  <c r="L650" i="62"/>
  <c r="AE649" i="62"/>
  <c r="J649" i="62"/>
  <c r="AA643" i="62"/>
  <c r="H643" i="62"/>
  <c r="AG643" i="62" s="1"/>
  <c r="AA639" i="62"/>
  <c r="H639" i="62"/>
  <c r="AG639" i="62" s="1"/>
  <c r="AD638" i="62"/>
  <c r="AB635" i="62"/>
  <c r="H635" i="62"/>
  <c r="AG635" i="62" s="1"/>
  <c r="AE630" i="62"/>
  <c r="AD586" i="62"/>
  <c r="AC581" i="62"/>
  <c r="AC615" i="62"/>
  <c r="AC613" i="62"/>
  <c r="J609" i="62"/>
  <c r="J604" i="62"/>
  <c r="H628" i="62"/>
  <c r="AB652" i="62"/>
  <c r="Z643" i="62"/>
  <c r="Z639" i="62"/>
  <c r="AA635" i="62"/>
  <c r="AA631" i="62"/>
  <c r="H631" i="62"/>
  <c r="AG631" i="62" s="1"/>
  <c r="AD630" i="62"/>
  <c r="Y643" i="62"/>
  <c r="Y639" i="62"/>
  <c r="Z635" i="62"/>
  <c r="L597" i="62"/>
  <c r="J587" i="62"/>
  <c r="J586" i="62"/>
  <c r="J623" i="62"/>
  <c r="Y613" i="62"/>
  <c r="H604" i="62"/>
  <c r="AG604" i="62" s="1"/>
  <c r="X628" i="62"/>
  <c r="R652" i="62"/>
  <c r="AF652" i="62" s="1"/>
  <c r="AF639" i="62"/>
  <c r="X638" i="62"/>
  <c r="Y635" i="62"/>
  <c r="AB632" i="62"/>
  <c r="Z630" i="62"/>
  <c r="AA645" i="62"/>
  <c r="H645" i="62"/>
  <c r="AA637" i="62"/>
  <c r="H637" i="62"/>
  <c r="AG637" i="62" s="1"/>
  <c r="AA629" i="62"/>
  <c r="H629" i="62"/>
  <c r="AG629" i="62" s="1"/>
  <c r="AB640" i="62"/>
  <c r="AE652" i="62"/>
  <c r="X652" i="62"/>
  <c r="Y650" i="62"/>
  <c r="L649" i="62"/>
  <c r="AA648" i="62"/>
  <c r="H648" i="62"/>
  <c r="AG648" i="62" s="1"/>
  <c r="AC646" i="62"/>
  <c r="J646" i="62"/>
  <c r="Z645" i="62"/>
  <c r="AE644" i="62"/>
  <c r="X644" i="62"/>
  <c r="Y642" i="62"/>
  <c r="AD641" i="62"/>
  <c r="L641" i="62"/>
  <c r="AA640" i="62"/>
  <c r="H640" i="62"/>
  <c r="AG640" i="62" s="1"/>
  <c r="AC638" i="62"/>
  <c r="J638" i="62"/>
  <c r="Z637" i="62"/>
  <c r="AE636" i="62"/>
  <c r="X636" i="62"/>
  <c r="Y634" i="62"/>
  <c r="L633" i="62"/>
  <c r="AA632" i="62"/>
  <c r="H632" i="62"/>
  <c r="AG632" i="62" s="1"/>
  <c r="AC630" i="62"/>
  <c r="J630" i="62"/>
  <c r="Z629" i="62"/>
  <c r="Z648" i="62"/>
  <c r="AG645" i="62"/>
  <c r="Y645" i="62"/>
  <c r="AD644" i="62"/>
  <c r="Z640" i="62"/>
  <c r="Y637" i="62"/>
  <c r="AD636" i="62"/>
  <c r="L636" i="62"/>
  <c r="Z632" i="62"/>
  <c r="Y629" i="62"/>
  <c r="L644" i="62"/>
  <c r="AC652" i="62"/>
  <c r="J652" i="62"/>
  <c r="AE650" i="62"/>
  <c r="X650" i="62"/>
  <c r="Y648" i="62"/>
  <c r="AA646" i="62"/>
  <c r="H646" i="62"/>
  <c r="AG646" i="62" s="1"/>
  <c r="AF645" i="62"/>
  <c r="R645" i="62"/>
  <c r="AC644" i="62"/>
  <c r="J644" i="62"/>
  <c r="AE642" i="62"/>
  <c r="X642" i="62"/>
  <c r="Y640" i="62"/>
  <c r="AA638" i="62"/>
  <c r="H638" i="62"/>
  <c r="AG638" i="62" s="1"/>
  <c r="R637" i="62"/>
  <c r="AF637" i="62" s="1"/>
  <c r="AC636" i="62"/>
  <c r="J636" i="62"/>
  <c r="AE634" i="62"/>
  <c r="X634" i="62"/>
  <c r="Y632" i="62"/>
  <c r="AA630" i="62"/>
  <c r="H630" i="62"/>
  <c r="AG630" i="62" s="1"/>
  <c r="R629" i="62"/>
  <c r="AF629" i="62" s="1"/>
  <c r="R648" i="62"/>
  <c r="AF648" i="62" s="1"/>
  <c r="R640" i="62"/>
  <c r="AF640" i="62" s="1"/>
  <c r="AE637" i="62"/>
  <c r="X637" i="62"/>
  <c r="R632" i="62"/>
  <c r="AF632" i="62" s="1"/>
  <c r="AE629" i="62"/>
  <c r="X629" i="62"/>
  <c r="AA652" i="62"/>
  <c r="H652" i="62"/>
  <c r="AG652" i="62" s="1"/>
  <c r="AC650" i="62"/>
  <c r="AE648" i="62"/>
  <c r="X648" i="62"/>
  <c r="Y646" i="62"/>
  <c r="AD645" i="62"/>
  <c r="L645" i="62"/>
  <c r="AA644" i="62"/>
  <c r="H644" i="62"/>
  <c r="AG644" i="62" s="1"/>
  <c r="AF643" i="62"/>
  <c r="AC642" i="62"/>
  <c r="AE640" i="62"/>
  <c r="X640" i="62"/>
  <c r="Y638" i="62"/>
  <c r="AD637" i="62"/>
  <c r="L637" i="62"/>
  <c r="AA636" i="62"/>
  <c r="H636" i="62"/>
  <c r="AG636" i="62" s="1"/>
  <c r="AF635" i="62"/>
  <c r="AC634" i="62"/>
  <c r="AE632" i="62"/>
  <c r="X632" i="62"/>
  <c r="Y630" i="62"/>
  <c r="AD629" i="62"/>
  <c r="L629" i="62"/>
  <c r="AE645" i="62"/>
  <c r="X645" i="62"/>
  <c r="AD648" i="62"/>
  <c r="AF646" i="62"/>
  <c r="AC645" i="62"/>
  <c r="AD640" i="62"/>
  <c r="AF638" i="62"/>
  <c r="AC637" i="62"/>
  <c r="AD632" i="62"/>
  <c r="AF630" i="62"/>
  <c r="AC629" i="62"/>
  <c r="Z628" i="62"/>
  <c r="AB628" i="62"/>
  <c r="J628" i="62"/>
  <c r="AC628" i="62"/>
  <c r="L628" i="62"/>
  <c r="Y623" i="62"/>
  <c r="Z621" i="62"/>
  <c r="Y615" i="62"/>
  <c r="AG612" i="62"/>
  <c r="R612" i="62"/>
  <c r="AF612" i="62" s="1"/>
  <c r="AB609" i="62"/>
  <c r="H609" i="62"/>
  <c r="AG609" i="62" s="1"/>
  <c r="AB605" i="62"/>
  <c r="Z594" i="62"/>
  <c r="AD622" i="62"/>
  <c r="R615" i="62"/>
  <c r="AF615" i="62" s="1"/>
  <c r="AE612" i="62"/>
  <c r="X612" i="62"/>
  <c r="AA609" i="62"/>
  <c r="J606" i="62"/>
  <c r="Z605" i="62"/>
  <c r="J603" i="62"/>
  <c r="Z602" i="62"/>
  <c r="R587" i="62"/>
  <c r="AF587" i="62" s="1"/>
  <c r="AC622" i="62"/>
  <c r="R621" i="62"/>
  <c r="AF621" i="62" s="1"/>
  <c r="L615" i="62"/>
  <c r="AD614" i="62"/>
  <c r="AD612" i="62"/>
  <c r="L612" i="62"/>
  <c r="Z609" i="62"/>
  <c r="Y605" i="62"/>
  <c r="AD578" i="62"/>
  <c r="R622" i="62"/>
  <c r="AF622" i="62" s="1"/>
  <c r="X621" i="62"/>
  <c r="AB617" i="62"/>
  <c r="AB614" i="62"/>
  <c r="AB578" i="62"/>
  <c r="AC623" i="62"/>
  <c r="H623" i="62"/>
  <c r="AG623" i="62" s="1"/>
  <c r="L622" i="62"/>
  <c r="AE621" i="62"/>
  <c r="J621" i="62"/>
  <c r="AC620" i="62"/>
  <c r="AE619" i="62"/>
  <c r="Z618" i="62"/>
  <c r="Z617" i="62"/>
  <c r="AB616" i="62"/>
  <c r="AD615" i="62"/>
  <c r="H615" i="62"/>
  <c r="AG615" i="62" s="1"/>
  <c r="L614" i="62"/>
  <c r="Y578" i="62"/>
  <c r="J622" i="62"/>
  <c r="J620" i="62"/>
  <c r="AC619" i="62"/>
  <c r="Y617" i="62"/>
  <c r="J614" i="62"/>
  <c r="AA612" i="62"/>
  <c r="J611" i="62"/>
  <c r="Y610" i="62"/>
  <c r="AE609" i="62"/>
  <c r="X609" i="62"/>
  <c r="AB607" i="62"/>
  <c r="Z604" i="62"/>
  <c r="R578" i="62"/>
  <c r="AF578" i="62" s="1"/>
  <c r="AD605" i="62"/>
  <c r="X604" i="62"/>
  <c r="AB620" i="62"/>
  <c r="AA607" i="62"/>
  <c r="AA620" i="62"/>
  <c r="X619" i="62"/>
  <c r="R617" i="62"/>
  <c r="AF617" i="62" s="1"/>
  <c r="Z607" i="62"/>
  <c r="R605" i="62"/>
  <c r="AF605" i="62" s="1"/>
  <c r="X601" i="62"/>
  <c r="R623" i="62"/>
  <c r="AF623" i="62" s="1"/>
  <c r="AD621" i="62"/>
  <c r="Z620" i="62"/>
  <c r="J619" i="62"/>
  <c r="AB618" i="62"/>
  <c r="AE617" i="62"/>
  <c r="X617" i="62"/>
  <c r="X615" i="62"/>
  <c r="AB613" i="62"/>
  <c r="H613" i="62"/>
  <c r="AG613" i="62" s="1"/>
  <c r="Y607" i="62"/>
  <c r="AE605" i="62"/>
  <c r="J605" i="62"/>
  <c r="R604" i="62"/>
  <c r="AF604" i="62" s="1"/>
  <c r="Y620" i="62"/>
  <c r="AD617" i="62"/>
  <c r="L617" i="62"/>
  <c r="R607" i="62"/>
  <c r="AF607" i="62" s="1"/>
  <c r="AF590" i="62"/>
  <c r="J583" i="62"/>
  <c r="AC578" i="62"/>
  <c r="R576" i="62"/>
  <c r="AF576" i="62" s="1"/>
  <c r="AD623" i="62"/>
  <c r="R620" i="62"/>
  <c r="AF620" i="62" s="1"/>
  <c r="AC617" i="62"/>
  <c r="J617" i="62"/>
  <c r="AC614" i="62"/>
  <c r="Z613" i="62"/>
  <c r="AE611" i="62"/>
  <c r="AE607" i="62"/>
  <c r="X607" i="62"/>
  <c r="AC605" i="62"/>
  <c r="H605" i="62"/>
  <c r="AG605" i="62" s="1"/>
  <c r="AD604" i="62"/>
  <c r="AB591" i="62"/>
  <c r="AE620" i="62"/>
  <c r="X620" i="62"/>
  <c r="AD607" i="62"/>
  <c r="L607" i="62"/>
  <c r="H607" i="62"/>
  <c r="AG607" i="62" s="1"/>
  <c r="X592" i="62"/>
  <c r="J591" i="62"/>
  <c r="Z578" i="62"/>
  <c r="AE577" i="62"/>
  <c r="AD620" i="62"/>
  <c r="L620" i="62"/>
  <c r="AA617" i="62"/>
  <c r="R614" i="62"/>
  <c r="AF614" i="62" s="1"/>
  <c r="R613" i="62"/>
  <c r="AF613" i="62" s="1"/>
  <c r="AB611" i="62"/>
  <c r="AC607" i="62"/>
  <c r="AA605" i="62"/>
  <c r="AC603" i="62"/>
  <c r="AB624" i="62"/>
  <c r="AD624" i="62"/>
  <c r="L624" i="62"/>
  <c r="AD616" i="62"/>
  <c r="L616" i="62"/>
  <c r="AD608" i="62"/>
  <c r="L608" i="62"/>
  <c r="AE603" i="62"/>
  <c r="X603" i="62"/>
  <c r="AC624" i="62"/>
  <c r="J624" i="62"/>
  <c r="AE622" i="62"/>
  <c r="X622" i="62"/>
  <c r="AD619" i="62"/>
  <c r="L619" i="62"/>
  <c r="AA618" i="62"/>
  <c r="H618" i="62"/>
  <c r="AC616" i="62"/>
  <c r="J616" i="62"/>
  <c r="Z615" i="62"/>
  <c r="AE614" i="62"/>
  <c r="X614" i="62"/>
  <c r="AD611" i="62"/>
  <c r="L611" i="62"/>
  <c r="AA610" i="62"/>
  <c r="H610" i="62"/>
  <c r="AG610" i="62" s="1"/>
  <c r="AC608" i="62"/>
  <c r="J608" i="62"/>
  <c r="AE606" i="62"/>
  <c r="X606" i="62"/>
  <c r="AD603" i="62"/>
  <c r="L603" i="62"/>
  <c r="AA602" i="62"/>
  <c r="H602" i="62"/>
  <c r="AG602" i="62" s="1"/>
  <c r="AA608" i="62"/>
  <c r="H619" i="62"/>
  <c r="AG619" i="62" s="1"/>
  <c r="R618" i="62"/>
  <c r="Z616" i="62"/>
  <c r="AA611" i="62"/>
  <c r="H611" i="62"/>
  <c r="AG611" i="62" s="1"/>
  <c r="R610" i="62"/>
  <c r="AF610" i="62" s="1"/>
  <c r="Z608" i="62"/>
  <c r="AA603" i="62"/>
  <c r="H603" i="62"/>
  <c r="AG603" i="62" s="1"/>
  <c r="R602" i="62"/>
  <c r="AF602" i="62" s="1"/>
  <c r="Z624" i="62"/>
  <c r="AA619" i="62"/>
  <c r="Y624" i="62"/>
  <c r="AA622" i="62"/>
  <c r="H622" i="62"/>
  <c r="AG622" i="62" s="1"/>
  <c r="Z619" i="62"/>
  <c r="AE618" i="62"/>
  <c r="X618" i="62"/>
  <c r="Y616" i="62"/>
  <c r="AA614" i="62"/>
  <c r="H614" i="62"/>
  <c r="AG614" i="62" s="1"/>
  <c r="Z611" i="62"/>
  <c r="AE610" i="62"/>
  <c r="X610" i="62"/>
  <c r="Y608" i="62"/>
  <c r="AA606" i="62"/>
  <c r="H606" i="62"/>
  <c r="AG606" i="62" s="1"/>
  <c r="Z603" i="62"/>
  <c r="AE602" i="62"/>
  <c r="X602" i="62"/>
  <c r="AA624" i="62"/>
  <c r="H624" i="62"/>
  <c r="AG624" i="62" s="1"/>
  <c r="Y618" i="62"/>
  <c r="AB603" i="62"/>
  <c r="AB622" i="62"/>
  <c r="AF618" i="62"/>
  <c r="R624" i="62"/>
  <c r="AF624" i="62" s="1"/>
  <c r="Z622" i="62"/>
  <c r="Y619" i="62"/>
  <c r="AD618" i="62"/>
  <c r="L618" i="62"/>
  <c r="R616" i="62"/>
  <c r="AF616" i="62" s="1"/>
  <c r="Z614" i="62"/>
  <c r="Y611" i="62"/>
  <c r="AD610" i="62"/>
  <c r="L610" i="62"/>
  <c r="R608" i="62"/>
  <c r="AF608" i="62" s="1"/>
  <c r="Z606" i="62"/>
  <c r="X605" i="62"/>
  <c r="Y603" i="62"/>
  <c r="AD602" i="62"/>
  <c r="L602" i="62"/>
  <c r="AB619" i="62"/>
  <c r="AG618" i="62"/>
  <c r="AA616" i="62"/>
  <c r="H616" i="62"/>
  <c r="AG616" i="62" s="1"/>
  <c r="H608" i="62"/>
  <c r="AG608" i="62" s="1"/>
  <c r="AE624" i="62"/>
  <c r="AF619" i="62"/>
  <c r="AC618" i="62"/>
  <c r="AE616" i="62"/>
  <c r="AF611" i="62"/>
  <c r="AC610" i="62"/>
  <c r="AE608" i="62"/>
  <c r="AF603" i="62"/>
  <c r="AC602" i="62"/>
  <c r="R601" i="62"/>
  <c r="Y601" i="62"/>
  <c r="Z601" i="62"/>
  <c r="H601" i="62"/>
  <c r="AA601" i="62"/>
  <c r="AB601" i="62"/>
  <c r="J601" i="62"/>
  <c r="AC601" i="62"/>
  <c r="L601" i="62"/>
  <c r="AD601" i="62"/>
  <c r="AC593" i="62"/>
  <c r="Z586" i="62"/>
  <c r="L578" i="62"/>
  <c r="AB577" i="62"/>
  <c r="AC575" i="62"/>
  <c r="L574" i="62"/>
  <c r="AA573" i="62"/>
  <c r="L594" i="62"/>
  <c r="AB593" i="62"/>
  <c r="R586" i="62"/>
  <c r="AF586" i="62" s="1"/>
  <c r="AB585" i="62"/>
  <c r="AC583" i="62"/>
  <c r="J578" i="62"/>
  <c r="AA577" i="62"/>
  <c r="H593" i="62"/>
  <c r="AG593" i="62" s="1"/>
  <c r="X573" i="62"/>
  <c r="AD573" i="62"/>
  <c r="AA593" i="62"/>
  <c r="Z585" i="62"/>
  <c r="Y577" i="62"/>
  <c r="Y593" i="62"/>
  <c r="R585" i="62"/>
  <c r="AF585" i="62" s="1"/>
  <c r="X577" i="62"/>
  <c r="J573" i="62"/>
  <c r="AE593" i="62"/>
  <c r="AE597" i="62"/>
  <c r="AC597" i="62"/>
  <c r="X593" i="62"/>
  <c r="H573" i="62"/>
  <c r="Y597" i="62"/>
  <c r="J593" i="62"/>
  <c r="AE592" i="62"/>
  <c r="AC591" i="62"/>
  <c r="AE589" i="62"/>
  <c r="AB588" i="62"/>
  <c r="Y587" i="62"/>
  <c r="AB580" i="62"/>
  <c r="H577" i="62"/>
  <c r="AG577" i="62" s="1"/>
  <c r="AE573" i="62"/>
  <c r="X597" i="62"/>
  <c r="Y594" i="62"/>
  <c r="R593" i="62"/>
  <c r="AF593" i="62" s="1"/>
  <c r="AG590" i="62"/>
  <c r="J590" i="62"/>
  <c r="AD589" i="62"/>
  <c r="J589" i="62"/>
  <c r="Y586" i="62"/>
  <c r="Y585" i="62"/>
  <c r="X584" i="62"/>
  <c r="AD582" i="62"/>
  <c r="AB581" i="62"/>
  <c r="H581" i="62"/>
  <c r="AG581" i="62" s="1"/>
  <c r="AC579" i="62"/>
  <c r="R577" i="62"/>
  <c r="AF577" i="62" s="1"/>
  <c r="X576" i="62"/>
  <c r="J574" i="62"/>
  <c r="AC582" i="62"/>
  <c r="L573" i="62"/>
  <c r="AD597" i="62"/>
  <c r="J597" i="62"/>
  <c r="J594" i="62"/>
  <c r="AD593" i="62"/>
  <c r="L593" i="62"/>
  <c r="AD590" i="62"/>
  <c r="AB589" i="62"/>
  <c r="H589" i="62"/>
  <c r="AG589" i="62" s="1"/>
  <c r="AC587" i="62"/>
  <c r="L586" i="62"/>
  <c r="AE585" i="62"/>
  <c r="X585" i="62"/>
  <c r="AB582" i="62"/>
  <c r="Z581" i="62"/>
  <c r="Y579" i="62"/>
  <c r="AD577" i="62"/>
  <c r="L577" i="62"/>
  <c r="H576" i="62"/>
  <c r="AG576" i="62" s="1"/>
  <c r="AC574" i="62"/>
  <c r="AC595" i="62"/>
  <c r="AC590" i="62"/>
  <c r="AA589" i="62"/>
  <c r="AD585" i="62"/>
  <c r="L585" i="62"/>
  <c r="Z582" i="62"/>
  <c r="Y581" i="62"/>
  <c r="R579" i="62"/>
  <c r="AF579" i="62" s="1"/>
  <c r="AC577" i="62"/>
  <c r="J577" i="62"/>
  <c r="AB574" i="62"/>
  <c r="AA581" i="62"/>
  <c r="R573" i="62"/>
  <c r="AB597" i="62"/>
  <c r="H597" i="62"/>
  <c r="AG597" i="62" s="1"/>
  <c r="Y595" i="62"/>
  <c r="Z590" i="62"/>
  <c r="Z589" i="62"/>
  <c r="AC585" i="62"/>
  <c r="J585" i="62"/>
  <c r="Y582" i="62"/>
  <c r="X581" i="62"/>
  <c r="J579" i="62"/>
  <c r="AE576" i="62"/>
  <c r="Z574" i="62"/>
  <c r="AA597" i="62"/>
  <c r="R595" i="62"/>
  <c r="AF595" i="62" s="1"/>
  <c r="Y589" i="62"/>
  <c r="L582" i="62"/>
  <c r="AE581" i="62"/>
  <c r="L581" i="62"/>
  <c r="AB576" i="62"/>
  <c r="Y574" i="62"/>
  <c r="AC589" i="62"/>
  <c r="AD594" i="62"/>
  <c r="Y590" i="62"/>
  <c r="AC573" i="62"/>
  <c r="Z597" i="62"/>
  <c r="J595" i="62"/>
  <c r="AC594" i="62"/>
  <c r="R592" i="62"/>
  <c r="AF592" i="62" s="1"/>
  <c r="R590" i="62"/>
  <c r="X589" i="62"/>
  <c r="AB586" i="62"/>
  <c r="AA585" i="62"/>
  <c r="AE584" i="62"/>
  <c r="J582" i="62"/>
  <c r="AD581" i="62"/>
  <c r="J581" i="62"/>
  <c r="AA576" i="62"/>
  <c r="R574" i="62"/>
  <c r="AF574" i="62" s="1"/>
  <c r="AB596" i="62"/>
  <c r="AA596" i="62"/>
  <c r="AB592" i="62"/>
  <c r="Y591" i="62"/>
  <c r="R588" i="62"/>
  <c r="AF588" i="62" s="1"/>
  <c r="H592" i="62"/>
  <c r="AG592" i="62" s="1"/>
  <c r="AE588" i="62"/>
  <c r="X588" i="62"/>
  <c r="H584" i="62"/>
  <c r="AG584" i="62" s="1"/>
  <c r="AD596" i="62"/>
  <c r="H595" i="62"/>
  <c r="AG595" i="62" s="1"/>
  <c r="R594" i="62"/>
  <c r="AF594" i="62" s="1"/>
  <c r="Z592" i="62"/>
  <c r="AB590" i="62"/>
  <c r="L588" i="62"/>
  <c r="H587" i="62"/>
  <c r="AG587" i="62" s="1"/>
  <c r="Z584" i="62"/>
  <c r="AD580" i="62"/>
  <c r="L580" i="62"/>
  <c r="AA579" i="62"/>
  <c r="H579" i="62"/>
  <c r="AG579" i="62" s="1"/>
  <c r="Z576" i="62"/>
  <c r="AE575" i="62"/>
  <c r="X575" i="62"/>
  <c r="H596" i="62"/>
  <c r="AG596" i="62" s="1"/>
  <c r="X596" i="62"/>
  <c r="AB595" i="62"/>
  <c r="AA592" i="62"/>
  <c r="AF591" i="62"/>
  <c r="AB587" i="62"/>
  <c r="AA584" i="62"/>
  <c r="R583" i="62"/>
  <c r="AF583" i="62" s="1"/>
  <c r="AE580" i="62"/>
  <c r="R575" i="62"/>
  <c r="AF575" i="62" s="1"/>
  <c r="L596" i="62"/>
  <c r="AA595" i="62"/>
  <c r="AE591" i="62"/>
  <c r="X591" i="62"/>
  <c r="AD588" i="62"/>
  <c r="AA587" i="62"/>
  <c r="AE583" i="62"/>
  <c r="X583" i="62"/>
  <c r="AF597" i="62"/>
  <c r="AC596" i="62"/>
  <c r="J596" i="62"/>
  <c r="Z595" i="62"/>
  <c r="AE594" i="62"/>
  <c r="X594" i="62"/>
  <c r="Y592" i="62"/>
  <c r="AD591" i="62"/>
  <c r="L591" i="62"/>
  <c r="AA590" i="62"/>
  <c r="H590" i="62"/>
  <c r="AF589" i="62"/>
  <c r="AC588" i="62"/>
  <c r="J588" i="62"/>
  <c r="Z587" i="62"/>
  <c r="AE586" i="62"/>
  <c r="X586" i="62"/>
  <c r="Y584" i="62"/>
  <c r="AD583" i="62"/>
  <c r="L583" i="62"/>
  <c r="AA582" i="62"/>
  <c r="H582" i="62"/>
  <c r="AG582" i="62" s="1"/>
  <c r="AF581" i="62"/>
  <c r="AC580" i="62"/>
  <c r="J580" i="62"/>
  <c r="Z579" i="62"/>
  <c r="AE578" i="62"/>
  <c r="X578" i="62"/>
  <c r="Y576" i="62"/>
  <c r="AD575" i="62"/>
  <c r="L575" i="62"/>
  <c r="AA574" i="62"/>
  <c r="H574" i="62"/>
  <c r="AG574" i="62" s="1"/>
  <c r="H588" i="62"/>
  <c r="AG588" i="62" s="1"/>
  <c r="AB583" i="62"/>
  <c r="AA580" i="62"/>
  <c r="H580" i="62"/>
  <c r="AG580" i="62" s="1"/>
  <c r="AB575" i="62"/>
  <c r="AE595" i="62"/>
  <c r="X595" i="62"/>
  <c r="AD592" i="62"/>
  <c r="L592" i="62"/>
  <c r="AA591" i="62"/>
  <c r="H591" i="62"/>
  <c r="AG591" i="62" s="1"/>
  <c r="Z588" i="62"/>
  <c r="AE587" i="62"/>
  <c r="X587" i="62"/>
  <c r="AD584" i="62"/>
  <c r="L584" i="62"/>
  <c r="AA583" i="62"/>
  <c r="H583" i="62"/>
  <c r="AG583" i="62" s="1"/>
  <c r="R582" i="62"/>
  <c r="AF582" i="62" s="1"/>
  <c r="Z580" i="62"/>
  <c r="AE579" i="62"/>
  <c r="X579" i="62"/>
  <c r="AD576" i="62"/>
  <c r="L576" i="62"/>
  <c r="AA575" i="62"/>
  <c r="H575" i="62"/>
  <c r="AG575" i="62" s="1"/>
  <c r="Z596" i="62"/>
  <c r="AB594" i="62"/>
  <c r="Y596" i="62"/>
  <c r="AD595" i="62"/>
  <c r="AA594" i="62"/>
  <c r="AC592" i="62"/>
  <c r="Z591" i="62"/>
  <c r="AE590" i="62"/>
  <c r="Y588" i="62"/>
  <c r="AD587" i="62"/>
  <c r="AA586" i="62"/>
  <c r="AC584" i="62"/>
  <c r="J584" i="62"/>
  <c r="Z583" i="62"/>
  <c r="AE582" i="62"/>
  <c r="Y580" i="62"/>
  <c r="AD579" i="62"/>
  <c r="AA578" i="62"/>
  <c r="AC576" i="62"/>
  <c r="Z575" i="62"/>
  <c r="AE574" i="62"/>
  <c r="R580" i="62"/>
  <c r="AF580" i="62" s="1"/>
  <c r="Y575" i="62"/>
  <c r="R596" i="62"/>
  <c r="AF596" i="62" s="1"/>
  <c r="Y573" i="62"/>
  <c r="Z573" i="62"/>
  <c r="R18" i="50" l="1"/>
  <c r="R25" i="47"/>
  <c r="R29" i="47"/>
  <c r="R20" i="47"/>
  <c r="R10" i="49"/>
  <c r="O28" i="61"/>
  <c r="O43" i="61"/>
  <c r="T227" i="60"/>
  <c r="T229" i="60"/>
  <c r="T223" i="60"/>
  <c r="T214" i="60"/>
  <c r="T216" i="60"/>
  <c r="T208" i="60"/>
  <c r="T195" i="60"/>
  <c r="T203" i="60"/>
  <c r="T193" i="60"/>
  <c r="T184" i="60"/>
  <c r="T178" i="60"/>
  <c r="T168" i="60"/>
  <c r="T173" i="60"/>
  <c r="T163" i="60"/>
  <c r="T150" i="60"/>
  <c r="T152" i="60"/>
  <c r="T148" i="60"/>
  <c r="T139" i="60"/>
  <c r="T120" i="60"/>
  <c r="T122" i="60"/>
  <c r="T118" i="60"/>
  <c r="T90" i="60"/>
  <c r="T96" i="60"/>
  <c r="T98" i="60"/>
  <c r="T88" i="60"/>
  <c r="T75" i="60"/>
  <c r="T79" i="60"/>
  <c r="T83" i="60"/>
  <c r="T58" i="60"/>
  <c r="T45" i="60"/>
  <c r="T49" i="60"/>
  <c r="T53" i="60"/>
  <c r="R14" i="60"/>
  <c r="R15" i="60"/>
  <c r="R16" i="60"/>
  <c r="R17" i="60"/>
  <c r="R18" i="60"/>
  <c r="R19" i="60"/>
  <c r="R20" i="60"/>
  <c r="R21" i="60"/>
  <c r="R22" i="60"/>
  <c r="R23" i="60"/>
  <c r="R24" i="60"/>
  <c r="T38" i="46"/>
  <c r="T50" i="46"/>
  <c r="T54" i="46"/>
  <c r="T9" i="46"/>
  <c r="U12" i="45"/>
  <c r="U13" i="45"/>
  <c r="U14" i="45"/>
  <c r="U15" i="45"/>
  <c r="U21" i="45"/>
  <c r="U22" i="45"/>
  <c r="U23" i="45"/>
  <c r="U11" i="45"/>
  <c r="Y11" i="44"/>
  <c r="Y12" i="44"/>
  <c r="Y13" i="44"/>
  <c r="Y14" i="44"/>
  <c r="Y15" i="44"/>
  <c r="Y16" i="44"/>
  <c r="Y17" i="44"/>
  <c r="Y20" i="44"/>
  <c r="Y21" i="44"/>
  <c r="Y22" i="44"/>
  <c r="Y23" i="44"/>
  <c r="Y24" i="44"/>
  <c r="Y25" i="44"/>
  <c r="Y26" i="44"/>
  <c r="N11" i="16"/>
  <c r="N10" i="16"/>
  <c r="T11" i="6"/>
  <c r="T13" i="6"/>
  <c r="T16" i="6"/>
  <c r="T18" i="6"/>
  <c r="T10" i="6"/>
  <c r="U63" i="1"/>
  <c r="U67" i="1"/>
  <c r="U71" i="1"/>
  <c r="U75" i="1"/>
  <c r="U79" i="1"/>
  <c r="U83" i="1"/>
  <c r="U87" i="1"/>
  <c r="U91" i="1"/>
  <c r="U95" i="1"/>
  <c r="U99" i="1"/>
  <c r="U103" i="1"/>
  <c r="U107" i="1"/>
  <c r="U111" i="1"/>
  <c r="T28" i="60" l="1"/>
  <c r="L26" i="60"/>
  <c r="T38" i="60"/>
  <c r="T30" i="60"/>
  <c r="T32" i="60"/>
  <c r="R13" i="60"/>
  <c r="L11" i="60"/>
  <c r="T36" i="60"/>
  <c r="T34" i="60"/>
  <c r="U42" i="16"/>
  <c r="O103" i="61"/>
  <c r="M103" i="61"/>
  <c r="O88" i="61"/>
  <c r="M88" i="61"/>
  <c r="O73" i="61"/>
  <c r="M73" i="61"/>
  <c r="O58" i="61"/>
  <c r="M58" i="61"/>
  <c r="T197" i="60"/>
  <c r="T174" i="60"/>
  <c r="T23" i="60"/>
  <c r="T171" i="60"/>
  <c r="T109" i="60"/>
  <c r="T167" i="60"/>
  <c r="T73" i="60"/>
  <c r="T182" i="60"/>
  <c r="R10" i="50"/>
  <c r="L7" i="50"/>
  <c r="T15" i="60"/>
  <c r="T61" i="60"/>
  <c r="T126" i="60"/>
  <c r="T218" i="60"/>
  <c r="T158" i="60"/>
  <c r="T137" i="60"/>
  <c r="T201" i="60"/>
  <c r="R14" i="49"/>
  <c r="P73" i="61" s="1"/>
  <c r="S10" i="16"/>
  <c r="T141" i="60"/>
  <c r="T33" i="46"/>
  <c r="T186" i="60"/>
  <c r="T21" i="46"/>
  <c r="T210" i="60"/>
  <c r="T231" i="60"/>
  <c r="T51" i="60"/>
  <c r="T65" i="60"/>
  <c r="T81" i="60"/>
  <c r="T124" i="60"/>
  <c r="T154" i="60"/>
  <c r="T172" i="60"/>
  <c r="R35" i="49"/>
  <c r="S9" i="51"/>
  <c r="U10" i="16"/>
  <c r="T48" i="46"/>
  <c r="T31" i="46"/>
  <c r="T17" i="46"/>
  <c r="T165" i="60"/>
  <c r="R39" i="49"/>
  <c r="S11" i="16"/>
  <c r="T44" i="46"/>
  <c r="T29" i="46"/>
  <c r="T133" i="60"/>
  <c r="T15" i="6"/>
  <c r="T58" i="46"/>
  <c r="T42" i="46"/>
  <c r="T15" i="46"/>
  <c r="R31" i="49"/>
  <c r="U11" i="16"/>
  <c r="T25" i="46"/>
  <c r="T13" i="46"/>
  <c r="T21" i="60"/>
  <c r="T128" i="60"/>
  <c r="T170" i="60"/>
  <c r="T166" i="60"/>
  <c r="R27" i="49"/>
  <c r="R35" i="50"/>
  <c r="T56" i="46"/>
  <c r="T40" i="46"/>
  <c r="T143" i="60"/>
  <c r="T135" i="60"/>
  <c r="T156" i="60"/>
  <c r="T188" i="60"/>
  <c r="T180" i="60"/>
  <c r="T199" i="60"/>
  <c r="T212" i="60"/>
  <c r="T233" i="60"/>
  <c r="T225" i="60"/>
  <c r="R22" i="49"/>
  <c r="R25" i="50"/>
  <c r="T52" i="46"/>
  <c r="T36" i="46"/>
  <c r="T23" i="46"/>
  <c r="T62" i="60"/>
  <c r="R18" i="49"/>
  <c r="R17" i="50"/>
  <c r="R27" i="50"/>
  <c r="R42" i="50"/>
  <c r="R34" i="50"/>
  <c r="R24" i="50"/>
  <c r="R16" i="50"/>
  <c r="R41" i="50"/>
  <c r="R33" i="50"/>
  <c r="R23" i="50"/>
  <c r="R15" i="50"/>
  <c r="R40" i="50"/>
  <c r="R32" i="50"/>
  <c r="R22" i="50"/>
  <c r="R14" i="50"/>
  <c r="R39" i="50"/>
  <c r="R31" i="50"/>
  <c r="R21" i="50"/>
  <c r="R13" i="50"/>
  <c r="R38" i="50"/>
  <c r="R30" i="50"/>
  <c r="R20" i="50"/>
  <c r="R12" i="50"/>
  <c r="R37" i="50"/>
  <c r="R29" i="50"/>
  <c r="R19" i="50"/>
  <c r="R11" i="50"/>
  <c r="R36" i="50"/>
  <c r="R28" i="50"/>
  <c r="S24" i="51"/>
  <c r="R16" i="47"/>
  <c r="R28" i="47"/>
  <c r="R24" i="47"/>
  <c r="R19" i="47"/>
  <c r="R15" i="47"/>
  <c r="R31" i="47"/>
  <c r="R27" i="47"/>
  <c r="R23" i="47"/>
  <c r="R18" i="47"/>
  <c r="R30" i="47"/>
  <c r="R26" i="47"/>
  <c r="R22" i="47"/>
  <c r="R17" i="47"/>
  <c r="R38" i="49"/>
  <c r="R34" i="49"/>
  <c r="R30" i="49"/>
  <c r="R26" i="49"/>
  <c r="R21" i="49"/>
  <c r="R17" i="49"/>
  <c r="R13" i="49"/>
  <c r="P58" i="61" s="1"/>
  <c r="R37" i="49"/>
  <c r="R33" i="49"/>
  <c r="R29" i="49"/>
  <c r="R24" i="49"/>
  <c r="R20" i="49"/>
  <c r="R16" i="49"/>
  <c r="P103" i="61" s="1"/>
  <c r="R12" i="49"/>
  <c r="P43" i="61" s="1"/>
  <c r="R40" i="49"/>
  <c r="R36" i="49"/>
  <c r="R32" i="49"/>
  <c r="R28" i="49"/>
  <c r="R23" i="49"/>
  <c r="R19" i="49"/>
  <c r="R15" i="49"/>
  <c r="P88" i="61" s="1"/>
  <c r="R11" i="49"/>
  <c r="P28" i="61" s="1"/>
  <c r="T234" i="60"/>
  <c r="T232" i="60"/>
  <c r="T230" i="60"/>
  <c r="T228" i="60"/>
  <c r="T226" i="60"/>
  <c r="T224" i="60"/>
  <c r="T219" i="60"/>
  <c r="T217" i="60"/>
  <c r="T215" i="60"/>
  <c r="T213" i="60"/>
  <c r="T211" i="60"/>
  <c r="T209" i="60"/>
  <c r="T204" i="60"/>
  <c r="T202" i="60"/>
  <c r="T200" i="60"/>
  <c r="T198" i="60"/>
  <c r="T196" i="60"/>
  <c r="T194" i="60"/>
  <c r="T189" i="60"/>
  <c r="T187" i="60"/>
  <c r="T185" i="60"/>
  <c r="T183" i="60"/>
  <c r="T181" i="60"/>
  <c r="T179" i="60"/>
  <c r="T169" i="60"/>
  <c r="T164" i="60"/>
  <c r="T159" i="60"/>
  <c r="T157" i="60"/>
  <c r="T155" i="60"/>
  <c r="T153" i="60"/>
  <c r="T151" i="60"/>
  <c r="T149" i="60"/>
  <c r="T144" i="60"/>
  <c r="T142" i="60"/>
  <c r="T140" i="60"/>
  <c r="T138" i="60"/>
  <c r="T136" i="60"/>
  <c r="T134" i="60"/>
  <c r="T129" i="60"/>
  <c r="T127" i="60"/>
  <c r="T125" i="60"/>
  <c r="T123" i="60"/>
  <c r="T121" i="60"/>
  <c r="T119" i="60"/>
  <c r="T17" i="60"/>
  <c r="T94" i="60"/>
  <c r="T69" i="60"/>
  <c r="T64" i="60"/>
  <c r="T59" i="60"/>
  <c r="T13" i="60"/>
  <c r="T67" i="60"/>
  <c r="T105" i="60"/>
  <c r="T43" i="60"/>
  <c r="T66" i="60"/>
  <c r="T103" i="60"/>
  <c r="T111" i="60"/>
  <c r="T47" i="60"/>
  <c r="T77" i="60"/>
  <c r="T19" i="60"/>
  <c r="T63" i="60"/>
  <c r="T92" i="60"/>
  <c r="T107" i="60"/>
  <c r="T68" i="60"/>
  <c r="T60" i="60"/>
  <c r="T113" i="60"/>
  <c r="T114" i="60"/>
  <c r="T112" i="60"/>
  <c r="T110" i="60"/>
  <c r="T108" i="60"/>
  <c r="T106" i="60"/>
  <c r="T104" i="60"/>
  <c r="T99" i="60"/>
  <c r="T97" i="60"/>
  <c r="T95" i="60"/>
  <c r="T93" i="60"/>
  <c r="T91" i="60"/>
  <c r="T89" i="60"/>
  <c r="T84" i="60"/>
  <c r="T82" i="60"/>
  <c r="T80" i="60"/>
  <c r="T78" i="60"/>
  <c r="T76" i="60"/>
  <c r="T74" i="60"/>
  <c r="T54" i="60"/>
  <c r="T52" i="60"/>
  <c r="T50" i="60"/>
  <c r="T48" i="60"/>
  <c r="T46" i="60"/>
  <c r="T44" i="60"/>
  <c r="T39" i="60"/>
  <c r="T37" i="60"/>
  <c r="T35" i="60"/>
  <c r="T33" i="60"/>
  <c r="T31" i="60"/>
  <c r="T29" i="60"/>
  <c r="T24" i="60"/>
  <c r="T22" i="60"/>
  <c r="T20" i="60"/>
  <c r="T18" i="60"/>
  <c r="T16" i="60"/>
  <c r="T14" i="60"/>
  <c r="T57" i="46"/>
  <c r="T53" i="46"/>
  <c r="T49" i="46"/>
  <c r="T45" i="46"/>
  <c r="T41" i="46"/>
  <c r="T37" i="46"/>
  <c r="T32" i="46"/>
  <c r="T28" i="46"/>
  <c r="T24" i="46"/>
  <c r="T20" i="46"/>
  <c r="T16" i="46"/>
  <c r="T12" i="46"/>
  <c r="T27" i="46"/>
  <c r="T19" i="46"/>
  <c r="T11" i="46"/>
  <c r="T46" i="46"/>
  <c r="T59" i="46"/>
  <c r="T55" i="46"/>
  <c r="T51" i="46"/>
  <c r="T47" i="46"/>
  <c r="T43" i="46"/>
  <c r="T39" i="46"/>
  <c r="T35" i="46"/>
  <c r="T30" i="46"/>
  <c r="T26" i="46"/>
  <c r="T22" i="46"/>
  <c r="T18" i="46"/>
  <c r="T14" i="46"/>
  <c r="T10" i="46"/>
  <c r="U20" i="45"/>
  <c r="U19" i="45"/>
  <c r="U18" i="45"/>
  <c r="U16" i="45"/>
  <c r="Y19" i="44"/>
  <c r="Y10" i="44"/>
  <c r="T17" i="6"/>
  <c r="T12" i="6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113" i="1"/>
  <c r="U109" i="1"/>
  <c r="U105" i="1"/>
  <c r="U101" i="1"/>
  <c r="U97" i="1"/>
  <c r="U93" i="1"/>
  <c r="U89" i="1"/>
  <c r="U85" i="1"/>
  <c r="U81" i="1"/>
  <c r="U77" i="1"/>
  <c r="U73" i="1"/>
  <c r="U69" i="1"/>
  <c r="U65" i="1"/>
  <c r="U112" i="1"/>
  <c r="U108" i="1"/>
  <c r="U104" i="1"/>
  <c r="U100" i="1"/>
  <c r="U96" i="1"/>
  <c r="U92" i="1"/>
  <c r="U88" i="1"/>
  <c r="U84" i="1"/>
  <c r="U80" i="1"/>
  <c r="U76" i="1"/>
  <c r="U72" i="1"/>
  <c r="U68" i="1"/>
  <c r="U64" i="1"/>
  <c r="R176" i="60"/>
  <c r="S22" i="48"/>
  <c r="S33" i="48"/>
  <c r="S10" i="48"/>
  <c r="V11" i="62" s="1"/>
  <c r="N34" i="2"/>
  <c r="S30" i="48" l="1"/>
  <c r="S34" i="48"/>
  <c r="S29" i="48"/>
  <c r="S23" i="48"/>
  <c r="S19" i="48"/>
  <c r="S18" i="48"/>
  <c r="S38" i="48"/>
  <c r="S37" i="48"/>
  <c r="S41" i="48"/>
  <c r="S14" i="48"/>
  <c r="S40" i="48"/>
  <c r="S36" i="48"/>
  <c r="S32" i="48"/>
  <c r="S28" i="48"/>
  <c r="S21" i="48"/>
  <c r="T176" i="60" s="1"/>
  <c r="S17" i="48"/>
  <c r="S13" i="48"/>
  <c r="T11" i="62"/>
  <c r="S39" i="48"/>
  <c r="S35" i="48"/>
  <c r="S31" i="48"/>
  <c r="S20" i="48"/>
  <c r="S16" i="48"/>
  <c r="S12" i="48"/>
  <c r="S15" i="48"/>
  <c r="S11" i="48"/>
  <c r="B546" i="62"/>
  <c r="C546" i="62"/>
  <c r="E546" i="62"/>
  <c r="F546" i="62"/>
  <c r="I546" i="62"/>
  <c r="X546" i="62" s="1"/>
  <c r="B547" i="62"/>
  <c r="C547" i="62"/>
  <c r="E547" i="62"/>
  <c r="F547" i="62"/>
  <c r="I547" i="62"/>
  <c r="R547" i="62" s="1"/>
  <c r="B548" i="62"/>
  <c r="C548" i="62"/>
  <c r="E548" i="62"/>
  <c r="F548" i="62"/>
  <c r="I548" i="62"/>
  <c r="H548" i="62" s="1"/>
  <c r="AG548" i="62" s="1"/>
  <c r="B549" i="62"/>
  <c r="C549" i="62"/>
  <c r="E549" i="62"/>
  <c r="F549" i="62"/>
  <c r="I549" i="62"/>
  <c r="L549" i="62" s="1"/>
  <c r="B550" i="62"/>
  <c r="C550" i="62"/>
  <c r="E550" i="62"/>
  <c r="F550" i="62"/>
  <c r="I550" i="62"/>
  <c r="Y550" i="62" s="1"/>
  <c r="B551" i="62"/>
  <c r="C551" i="62"/>
  <c r="E551" i="62"/>
  <c r="F551" i="62"/>
  <c r="I551" i="62"/>
  <c r="R551" i="62" s="1"/>
  <c r="B552" i="62"/>
  <c r="C552" i="62"/>
  <c r="E552" i="62"/>
  <c r="F552" i="62"/>
  <c r="I552" i="62"/>
  <c r="X552" i="62" s="1"/>
  <c r="B553" i="62"/>
  <c r="C553" i="62"/>
  <c r="E553" i="62"/>
  <c r="F553" i="62"/>
  <c r="I553" i="62"/>
  <c r="L553" i="62" s="1"/>
  <c r="B554" i="62"/>
  <c r="C554" i="62"/>
  <c r="E554" i="62"/>
  <c r="F554" i="62"/>
  <c r="I554" i="62"/>
  <c r="J554" i="62" s="1"/>
  <c r="B555" i="62"/>
  <c r="C555" i="62"/>
  <c r="E555" i="62"/>
  <c r="F555" i="62"/>
  <c r="I555" i="62"/>
  <c r="Y555" i="62" s="1"/>
  <c r="B556" i="62"/>
  <c r="C556" i="62"/>
  <c r="E556" i="62"/>
  <c r="F556" i="62"/>
  <c r="I556" i="62"/>
  <c r="H556" i="62" s="1"/>
  <c r="AG556" i="62" s="1"/>
  <c r="B557" i="62"/>
  <c r="C557" i="62"/>
  <c r="E557" i="62"/>
  <c r="F557" i="62"/>
  <c r="I557" i="62"/>
  <c r="L557" i="62" s="1"/>
  <c r="B558" i="62"/>
  <c r="C558" i="62"/>
  <c r="E558" i="62"/>
  <c r="F558" i="62"/>
  <c r="I558" i="62"/>
  <c r="Y558" i="62" s="1"/>
  <c r="B559" i="62"/>
  <c r="C559" i="62"/>
  <c r="E559" i="62"/>
  <c r="F559" i="62"/>
  <c r="I559" i="62"/>
  <c r="Y559" i="62" s="1"/>
  <c r="B560" i="62"/>
  <c r="C560" i="62"/>
  <c r="E560" i="62"/>
  <c r="F560" i="62"/>
  <c r="I560" i="62"/>
  <c r="X560" i="62" s="1"/>
  <c r="B561" i="62"/>
  <c r="C561" i="62"/>
  <c r="E561" i="62"/>
  <c r="F561" i="62"/>
  <c r="I561" i="62"/>
  <c r="Z561" i="62" s="1"/>
  <c r="B562" i="62"/>
  <c r="C562" i="62"/>
  <c r="E562" i="62"/>
  <c r="F562" i="62"/>
  <c r="I562" i="62"/>
  <c r="L562" i="62" s="1"/>
  <c r="B563" i="62"/>
  <c r="C563" i="62"/>
  <c r="E563" i="62"/>
  <c r="F563" i="62"/>
  <c r="I563" i="62"/>
  <c r="R563" i="62" s="1"/>
  <c r="B564" i="62"/>
  <c r="C564" i="62"/>
  <c r="E564" i="62"/>
  <c r="F564" i="62"/>
  <c r="I564" i="62"/>
  <c r="H564" i="62" s="1"/>
  <c r="AG564" i="62" s="1"/>
  <c r="B565" i="62"/>
  <c r="C565" i="62"/>
  <c r="E565" i="62"/>
  <c r="F565" i="62"/>
  <c r="I565" i="62"/>
  <c r="L565" i="62" s="1"/>
  <c r="B566" i="62"/>
  <c r="C566" i="62"/>
  <c r="E566" i="62"/>
  <c r="F566" i="62"/>
  <c r="I566" i="62"/>
  <c r="Y566" i="62" s="1"/>
  <c r="B567" i="62"/>
  <c r="C567" i="62"/>
  <c r="E567" i="62"/>
  <c r="F567" i="62"/>
  <c r="I567" i="62"/>
  <c r="H567" i="62" s="1"/>
  <c r="AG567" i="62" s="1"/>
  <c r="B568" i="62"/>
  <c r="C568" i="62"/>
  <c r="E568" i="62"/>
  <c r="F568" i="62"/>
  <c r="I568" i="62"/>
  <c r="X568" i="62" s="1"/>
  <c r="B569" i="62"/>
  <c r="C569" i="62"/>
  <c r="E569" i="62"/>
  <c r="F569" i="62"/>
  <c r="I569" i="62"/>
  <c r="L569" i="62" s="1"/>
  <c r="I545" i="62"/>
  <c r="F545" i="62"/>
  <c r="E545" i="62"/>
  <c r="C545" i="62"/>
  <c r="B545" i="62"/>
  <c r="B518" i="62"/>
  <c r="C518" i="62"/>
  <c r="E518" i="62"/>
  <c r="F518" i="62"/>
  <c r="I518" i="62"/>
  <c r="X518" i="62" s="1"/>
  <c r="B519" i="62"/>
  <c r="C519" i="62"/>
  <c r="E519" i="62"/>
  <c r="F519" i="62"/>
  <c r="I519" i="62"/>
  <c r="R519" i="62" s="1"/>
  <c r="B520" i="62"/>
  <c r="C520" i="62"/>
  <c r="E520" i="62"/>
  <c r="F520" i="62"/>
  <c r="I520" i="62"/>
  <c r="H520" i="62" s="1"/>
  <c r="AG520" i="62" s="1"/>
  <c r="B521" i="62"/>
  <c r="C521" i="62"/>
  <c r="E521" i="62"/>
  <c r="F521" i="62"/>
  <c r="I521" i="62"/>
  <c r="L521" i="62" s="1"/>
  <c r="B522" i="62"/>
  <c r="C522" i="62"/>
  <c r="E522" i="62"/>
  <c r="F522" i="62"/>
  <c r="I522" i="62"/>
  <c r="H522" i="62" s="1"/>
  <c r="B523" i="62"/>
  <c r="C523" i="62"/>
  <c r="E523" i="62"/>
  <c r="F523" i="62"/>
  <c r="I523" i="62"/>
  <c r="L523" i="62" s="1"/>
  <c r="B524" i="62"/>
  <c r="C524" i="62"/>
  <c r="E524" i="62"/>
  <c r="F524" i="62"/>
  <c r="I524" i="62"/>
  <c r="AE524" i="62" s="1"/>
  <c r="B525" i="62"/>
  <c r="C525" i="62"/>
  <c r="E525" i="62"/>
  <c r="F525" i="62"/>
  <c r="I525" i="62"/>
  <c r="L525" i="62" s="1"/>
  <c r="B526" i="62"/>
  <c r="C526" i="62"/>
  <c r="E526" i="62"/>
  <c r="F526" i="62"/>
  <c r="I526" i="62"/>
  <c r="X526" i="62" s="1"/>
  <c r="B527" i="62"/>
  <c r="C527" i="62"/>
  <c r="E527" i="62"/>
  <c r="F527" i="62"/>
  <c r="I527" i="62"/>
  <c r="Z527" i="62" s="1"/>
  <c r="B528" i="62"/>
  <c r="C528" i="62"/>
  <c r="E528" i="62"/>
  <c r="F528" i="62"/>
  <c r="I528" i="62"/>
  <c r="H528" i="62" s="1"/>
  <c r="AG528" i="62" s="1"/>
  <c r="B529" i="62"/>
  <c r="C529" i="62"/>
  <c r="E529" i="62"/>
  <c r="F529" i="62"/>
  <c r="I529" i="62"/>
  <c r="L529" i="62" s="1"/>
  <c r="B530" i="62"/>
  <c r="C530" i="62"/>
  <c r="E530" i="62"/>
  <c r="F530" i="62"/>
  <c r="I530" i="62"/>
  <c r="H530" i="62" s="1"/>
  <c r="B531" i="62"/>
  <c r="C531" i="62"/>
  <c r="E531" i="62"/>
  <c r="F531" i="62"/>
  <c r="I531" i="62"/>
  <c r="L531" i="62" s="1"/>
  <c r="B532" i="62"/>
  <c r="C532" i="62"/>
  <c r="E532" i="62"/>
  <c r="F532" i="62"/>
  <c r="I532" i="62"/>
  <c r="R532" i="62" s="1"/>
  <c r="B533" i="62"/>
  <c r="C533" i="62"/>
  <c r="E533" i="62"/>
  <c r="F533" i="62"/>
  <c r="I533" i="62"/>
  <c r="J533" i="62" s="1"/>
  <c r="B534" i="62"/>
  <c r="C534" i="62"/>
  <c r="E534" i="62"/>
  <c r="F534" i="62"/>
  <c r="I534" i="62"/>
  <c r="J534" i="62" s="1"/>
  <c r="B535" i="62"/>
  <c r="C535" i="62"/>
  <c r="E535" i="62"/>
  <c r="F535" i="62"/>
  <c r="I535" i="62"/>
  <c r="B536" i="62"/>
  <c r="C536" i="62"/>
  <c r="E536" i="62"/>
  <c r="F536" i="62"/>
  <c r="I536" i="62"/>
  <c r="AA536" i="62" s="1"/>
  <c r="B537" i="62"/>
  <c r="C537" i="62"/>
  <c r="E537" i="62"/>
  <c r="F537" i="62"/>
  <c r="I537" i="62"/>
  <c r="L537" i="62" s="1"/>
  <c r="B538" i="62"/>
  <c r="C538" i="62"/>
  <c r="E538" i="62"/>
  <c r="F538" i="62"/>
  <c r="I538" i="62"/>
  <c r="H538" i="62" s="1"/>
  <c r="B539" i="62"/>
  <c r="C539" i="62"/>
  <c r="E539" i="62"/>
  <c r="F539" i="62"/>
  <c r="I539" i="62"/>
  <c r="AB539" i="62" s="1"/>
  <c r="B540" i="62"/>
  <c r="C540" i="62"/>
  <c r="E540" i="62"/>
  <c r="F540" i="62"/>
  <c r="I540" i="62"/>
  <c r="X540" i="62" s="1"/>
  <c r="B541" i="62"/>
  <c r="C541" i="62"/>
  <c r="E541" i="62"/>
  <c r="F541" i="62"/>
  <c r="I541" i="62"/>
  <c r="Y541" i="62" s="1"/>
  <c r="I517" i="62"/>
  <c r="F517" i="62"/>
  <c r="E517" i="62"/>
  <c r="C517" i="62"/>
  <c r="B517" i="62"/>
  <c r="B490" i="62"/>
  <c r="C490" i="62"/>
  <c r="E490" i="62"/>
  <c r="F490" i="62"/>
  <c r="I490" i="62"/>
  <c r="X490" i="62" s="1"/>
  <c r="B491" i="62"/>
  <c r="C491" i="62"/>
  <c r="E491" i="62"/>
  <c r="F491" i="62"/>
  <c r="I491" i="62"/>
  <c r="Y491" i="62" s="1"/>
  <c r="B492" i="62"/>
  <c r="C492" i="62"/>
  <c r="E492" i="62"/>
  <c r="F492" i="62"/>
  <c r="I492" i="62"/>
  <c r="J492" i="62" s="1"/>
  <c r="B493" i="62"/>
  <c r="C493" i="62"/>
  <c r="E493" i="62"/>
  <c r="F493" i="62"/>
  <c r="I493" i="62"/>
  <c r="X493" i="62" s="1"/>
  <c r="B494" i="62"/>
  <c r="C494" i="62"/>
  <c r="E494" i="62"/>
  <c r="F494" i="62"/>
  <c r="I494" i="62"/>
  <c r="Z494" i="62" s="1"/>
  <c r="B495" i="62"/>
  <c r="C495" i="62"/>
  <c r="E495" i="62"/>
  <c r="F495" i="62"/>
  <c r="I495" i="62"/>
  <c r="J495" i="62" s="1"/>
  <c r="B496" i="62"/>
  <c r="C496" i="62"/>
  <c r="E496" i="62"/>
  <c r="F496" i="62"/>
  <c r="I496" i="62"/>
  <c r="X496" i="62" s="1"/>
  <c r="B497" i="62"/>
  <c r="C497" i="62"/>
  <c r="E497" i="62"/>
  <c r="F497" i="62"/>
  <c r="I497" i="62"/>
  <c r="J497" i="62" s="1"/>
  <c r="B498" i="62"/>
  <c r="C498" i="62"/>
  <c r="E498" i="62"/>
  <c r="F498" i="62"/>
  <c r="I498" i="62"/>
  <c r="X498" i="62" s="1"/>
  <c r="B499" i="62"/>
  <c r="C499" i="62"/>
  <c r="E499" i="62"/>
  <c r="F499" i="62"/>
  <c r="I499" i="62"/>
  <c r="Y499" i="62" s="1"/>
  <c r="B500" i="62"/>
  <c r="C500" i="62"/>
  <c r="E500" i="62"/>
  <c r="F500" i="62"/>
  <c r="I500" i="62"/>
  <c r="J500" i="62" s="1"/>
  <c r="B501" i="62"/>
  <c r="C501" i="62"/>
  <c r="E501" i="62"/>
  <c r="F501" i="62"/>
  <c r="I501" i="62"/>
  <c r="X501" i="62" s="1"/>
  <c r="B502" i="62"/>
  <c r="C502" i="62"/>
  <c r="E502" i="62"/>
  <c r="F502" i="62"/>
  <c r="I502" i="62"/>
  <c r="Z502" i="62" s="1"/>
  <c r="B503" i="62"/>
  <c r="C503" i="62"/>
  <c r="E503" i="62"/>
  <c r="F503" i="62"/>
  <c r="I503" i="62"/>
  <c r="J503" i="62" s="1"/>
  <c r="B504" i="62"/>
  <c r="C504" i="62"/>
  <c r="E504" i="62"/>
  <c r="F504" i="62"/>
  <c r="I504" i="62"/>
  <c r="R504" i="62" s="1"/>
  <c r="B505" i="62"/>
  <c r="C505" i="62"/>
  <c r="E505" i="62"/>
  <c r="F505" i="62"/>
  <c r="I505" i="62"/>
  <c r="Y505" i="62" s="1"/>
  <c r="B506" i="62"/>
  <c r="C506" i="62"/>
  <c r="E506" i="62"/>
  <c r="F506" i="62"/>
  <c r="I506" i="62"/>
  <c r="X506" i="62" s="1"/>
  <c r="B507" i="62"/>
  <c r="C507" i="62"/>
  <c r="E507" i="62"/>
  <c r="F507" i="62"/>
  <c r="I507" i="62"/>
  <c r="Y507" i="62" s="1"/>
  <c r="B508" i="62"/>
  <c r="C508" i="62"/>
  <c r="E508" i="62"/>
  <c r="F508" i="62"/>
  <c r="I508" i="62"/>
  <c r="J508" i="62" s="1"/>
  <c r="B509" i="62"/>
  <c r="C509" i="62"/>
  <c r="E509" i="62"/>
  <c r="F509" i="62"/>
  <c r="I509" i="62"/>
  <c r="X509" i="62" s="1"/>
  <c r="B510" i="62"/>
  <c r="C510" i="62"/>
  <c r="E510" i="62"/>
  <c r="F510" i="62"/>
  <c r="I510" i="62"/>
  <c r="Z510" i="62" s="1"/>
  <c r="B511" i="62"/>
  <c r="C511" i="62"/>
  <c r="E511" i="62"/>
  <c r="F511" i="62"/>
  <c r="I511" i="62"/>
  <c r="J511" i="62" s="1"/>
  <c r="B512" i="62"/>
  <c r="C512" i="62"/>
  <c r="E512" i="62"/>
  <c r="F512" i="62"/>
  <c r="I512" i="62"/>
  <c r="R512" i="62" s="1"/>
  <c r="B513" i="62"/>
  <c r="C513" i="62"/>
  <c r="E513" i="62"/>
  <c r="F513" i="62"/>
  <c r="I513" i="62"/>
  <c r="J513" i="62" s="1"/>
  <c r="I489" i="62"/>
  <c r="F489" i="62"/>
  <c r="E489" i="62"/>
  <c r="C489" i="62"/>
  <c r="B489" i="62"/>
  <c r="AC545" i="62" l="1"/>
  <c r="I543" i="62"/>
  <c r="AC517" i="62"/>
  <c r="I515" i="62"/>
  <c r="AE489" i="62"/>
  <c r="I487" i="62"/>
  <c r="AD526" i="62"/>
  <c r="J561" i="62"/>
  <c r="J568" i="62"/>
  <c r="AB559" i="62"/>
  <c r="L519" i="62"/>
  <c r="AA569" i="62"/>
  <c r="Y562" i="62"/>
  <c r="AE500" i="62"/>
  <c r="J522" i="62"/>
  <c r="J518" i="62"/>
  <c r="R564" i="62"/>
  <c r="AF564" i="62" s="1"/>
  <c r="AA563" i="62"/>
  <c r="AE562" i="62"/>
  <c r="J562" i="62"/>
  <c r="X561" i="62"/>
  <c r="L551" i="62"/>
  <c r="AC562" i="62"/>
  <c r="AB562" i="62"/>
  <c r="AD562" i="62"/>
  <c r="Z562" i="62"/>
  <c r="AE559" i="62"/>
  <c r="AG522" i="62"/>
  <c r="AG562" i="62"/>
  <c r="R562" i="62"/>
  <c r="AE522" i="62"/>
  <c r="AD518" i="62"/>
  <c r="AC563" i="62"/>
  <c r="AF562" i="62"/>
  <c r="X562" i="62"/>
  <c r="AE561" i="62"/>
  <c r="AB531" i="62"/>
  <c r="AE569" i="62"/>
  <c r="AB567" i="62"/>
  <c r="AA562" i="62"/>
  <c r="H562" i="62"/>
  <c r="AA561" i="62"/>
  <c r="Z553" i="62"/>
  <c r="J552" i="62"/>
  <c r="R569" i="62"/>
  <c r="AF569" i="62" s="1"/>
  <c r="Y536" i="62"/>
  <c r="AE533" i="62"/>
  <c r="AD519" i="62"/>
  <c r="R518" i="62"/>
  <c r="AF518" i="62" s="1"/>
  <c r="X569" i="62"/>
  <c r="Y533" i="62"/>
  <c r="X533" i="62"/>
  <c r="L550" i="62"/>
  <c r="AC552" i="62"/>
  <c r="AB561" i="62"/>
  <c r="AC553" i="62"/>
  <c r="AB552" i="62"/>
  <c r="Y545" i="62"/>
  <c r="Y563" i="62"/>
  <c r="R561" i="62"/>
  <c r="AF561" i="62" s="1"/>
  <c r="Z559" i="62"/>
  <c r="Y556" i="62"/>
  <c r="AC555" i="62"/>
  <c r="AE555" i="62"/>
  <c r="H525" i="62"/>
  <c r="AG525" i="62" s="1"/>
  <c r="AD555" i="62"/>
  <c r="AC540" i="62"/>
  <c r="AB533" i="62"/>
  <c r="AC522" i="62"/>
  <c r="AD545" i="62"/>
  <c r="J563" i="62"/>
  <c r="X559" i="62"/>
  <c r="AE558" i="62"/>
  <c r="AB555" i="62"/>
  <c r="X545" i="62"/>
  <c r="AC525" i="62"/>
  <c r="AE545" i="62"/>
  <c r="AB558" i="62"/>
  <c r="Z555" i="62"/>
  <c r="Z526" i="62"/>
  <c r="AB525" i="62"/>
  <c r="H563" i="62"/>
  <c r="AG563" i="62" s="1"/>
  <c r="L558" i="62"/>
  <c r="X555" i="62"/>
  <c r="AD554" i="62"/>
  <c r="AD551" i="62"/>
  <c r="AF547" i="62"/>
  <c r="Z525" i="62"/>
  <c r="AB564" i="62"/>
  <c r="L555" i="62"/>
  <c r="AA554" i="62"/>
  <c r="AB551" i="62"/>
  <c r="AE550" i="62"/>
  <c r="AD548" i="62"/>
  <c r="H533" i="62"/>
  <c r="AG533" i="62" s="1"/>
  <c r="J525" i="62"/>
  <c r="AB569" i="62"/>
  <c r="AD566" i="62"/>
  <c r="Y564" i="62"/>
  <c r="AD563" i="62"/>
  <c r="AC561" i="62"/>
  <c r="J555" i="62"/>
  <c r="X554" i="62"/>
  <c r="Y551" i="62"/>
  <c r="AB550" i="62"/>
  <c r="Y548" i="62"/>
  <c r="AC546" i="62"/>
  <c r="Y539" i="62"/>
  <c r="Y527" i="62"/>
  <c r="AB526" i="62"/>
  <c r="R520" i="62"/>
  <c r="AF520" i="62" s="1"/>
  <c r="AB519" i="62"/>
  <c r="AC518" i="62"/>
  <c r="Z545" i="62"/>
  <c r="Z569" i="62"/>
  <c r="AC567" i="62"/>
  <c r="J567" i="62"/>
  <c r="AE566" i="62"/>
  <c r="AB563" i="62"/>
  <c r="H561" i="62"/>
  <c r="AG561" i="62" s="1"/>
  <c r="J560" i="62"/>
  <c r="R559" i="62"/>
  <c r="AF559" i="62" s="1"/>
  <c r="X558" i="62"/>
  <c r="AB556" i="62"/>
  <c r="R555" i="62"/>
  <c r="AF555" i="62" s="1"/>
  <c r="R554" i="62"/>
  <c r="AF554" i="62" s="1"/>
  <c r="AA553" i="62"/>
  <c r="AE551" i="62"/>
  <c r="X551" i="62"/>
  <c r="X550" i="62"/>
  <c r="AE548" i="62"/>
  <c r="J547" i="62"/>
  <c r="AD546" i="62"/>
  <c r="J546" i="62"/>
  <c r="Y526" i="62"/>
  <c r="AA567" i="62"/>
  <c r="AB566" i="62"/>
  <c r="AD559" i="62"/>
  <c r="L559" i="62"/>
  <c r="R556" i="62"/>
  <c r="AF556" i="62" s="1"/>
  <c r="AE554" i="62"/>
  <c r="L554" i="62"/>
  <c r="Y553" i="62"/>
  <c r="AC551" i="62"/>
  <c r="J551" i="62"/>
  <c r="AB548" i="62"/>
  <c r="AB546" i="62"/>
  <c r="H546" i="62"/>
  <c r="AG546" i="62" s="1"/>
  <c r="Y517" i="62"/>
  <c r="R536" i="62"/>
  <c r="AF536" i="62" s="1"/>
  <c r="AD530" i="62"/>
  <c r="R526" i="62"/>
  <c r="AF526" i="62" s="1"/>
  <c r="J569" i="62"/>
  <c r="Z567" i="62"/>
  <c r="Z566" i="62"/>
  <c r="L563" i="62"/>
  <c r="AC559" i="62"/>
  <c r="J559" i="62"/>
  <c r="R553" i="62"/>
  <c r="AF553" i="62" s="1"/>
  <c r="AD547" i="62"/>
  <c r="AA546" i="62"/>
  <c r="AE508" i="62"/>
  <c r="L526" i="62"/>
  <c r="AC568" i="62"/>
  <c r="Y567" i="62"/>
  <c r="X566" i="62"/>
  <c r="AC554" i="62"/>
  <c r="H554" i="62"/>
  <c r="AG554" i="62" s="1"/>
  <c r="AE553" i="62"/>
  <c r="X553" i="62"/>
  <c r="AA551" i="62"/>
  <c r="H551" i="62"/>
  <c r="AG551" i="62" s="1"/>
  <c r="AD550" i="62"/>
  <c r="R548" i="62"/>
  <c r="AF548" i="62" s="1"/>
  <c r="AC547" i="62"/>
  <c r="Z546" i="62"/>
  <c r="AD527" i="62"/>
  <c r="J526" i="62"/>
  <c r="L545" i="62"/>
  <c r="AC569" i="62"/>
  <c r="H569" i="62"/>
  <c r="AG569" i="62" s="1"/>
  <c r="AB568" i="62"/>
  <c r="R567" i="62"/>
  <c r="AF567" i="62" s="1"/>
  <c r="L566" i="62"/>
  <c r="AB565" i="62"/>
  <c r="AA559" i="62"/>
  <c r="H559" i="62"/>
  <c r="AG559" i="62" s="1"/>
  <c r="AD558" i="62"/>
  <c r="AA555" i="62"/>
  <c r="H555" i="62"/>
  <c r="AG555" i="62" s="1"/>
  <c r="AB554" i="62"/>
  <c r="AD553" i="62"/>
  <c r="J553" i="62"/>
  <c r="Z551" i="62"/>
  <c r="AC550" i="62"/>
  <c r="L548" i="62"/>
  <c r="AB547" i="62"/>
  <c r="Y546" i="62"/>
  <c r="AE492" i="62"/>
  <c r="AB534" i="62"/>
  <c r="AC527" i="62"/>
  <c r="AE567" i="62"/>
  <c r="X567" i="62"/>
  <c r="AC560" i="62"/>
  <c r="AA547" i="62"/>
  <c r="R546" i="62"/>
  <c r="AF546" i="62" s="1"/>
  <c r="AB527" i="62"/>
  <c r="AC526" i="62"/>
  <c r="AC519" i="62"/>
  <c r="AD567" i="62"/>
  <c r="L567" i="62"/>
  <c r="AB560" i="62"/>
  <c r="Z558" i="62"/>
  <c r="Z554" i="62"/>
  <c r="AB553" i="62"/>
  <c r="H553" i="62"/>
  <c r="AG553" i="62" s="1"/>
  <c r="AF551" i="62"/>
  <c r="Z550" i="62"/>
  <c r="L547" i="62"/>
  <c r="AE546" i="62"/>
  <c r="L546" i="62"/>
  <c r="Y569" i="62"/>
  <c r="AD568" i="62"/>
  <c r="L568" i="62"/>
  <c r="R566" i="62"/>
  <c r="AF566" i="62" s="1"/>
  <c r="AC565" i="62"/>
  <c r="J565" i="62"/>
  <c r="Z564" i="62"/>
  <c r="AE563" i="62"/>
  <c r="X563" i="62"/>
  <c r="Y561" i="62"/>
  <c r="AD560" i="62"/>
  <c r="L560" i="62"/>
  <c r="R558" i="62"/>
  <c r="AF558" i="62" s="1"/>
  <c r="AC557" i="62"/>
  <c r="J557" i="62"/>
  <c r="Z556" i="62"/>
  <c r="AD552" i="62"/>
  <c r="L552" i="62"/>
  <c r="R550" i="62"/>
  <c r="AF550" i="62" s="1"/>
  <c r="AC549" i="62"/>
  <c r="J549" i="62"/>
  <c r="Z548" i="62"/>
  <c r="AE547" i="62"/>
  <c r="X547" i="62"/>
  <c r="AB549" i="62"/>
  <c r="AA565" i="62"/>
  <c r="H565" i="62"/>
  <c r="AG565" i="62" s="1"/>
  <c r="AA557" i="62"/>
  <c r="H557" i="62"/>
  <c r="AG557" i="62" s="1"/>
  <c r="AA549" i="62"/>
  <c r="H549" i="62"/>
  <c r="AG549" i="62" s="1"/>
  <c r="AD569" i="62"/>
  <c r="AA568" i="62"/>
  <c r="H568" i="62"/>
  <c r="AG568" i="62" s="1"/>
  <c r="AC566" i="62"/>
  <c r="J566" i="62"/>
  <c r="Z565" i="62"/>
  <c r="AE564" i="62"/>
  <c r="X564" i="62"/>
  <c r="AD561" i="62"/>
  <c r="L561" i="62"/>
  <c r="AA560" i="62"/>
  <c r="H560" i="62"/>
  <c r="AG560" i="62" s="1"/>
  <c r="AC558" i="62"/>
  <c r="J558" i="62"/>
  <c r="Z557" i="62"/>
  <c r="AE556" i="62"/>
  <c r="X556" i="62"/>
  <c r="Y554" i="62"/>
  <c r="AA552" i="62"/>
  <c r="H552" i="62"/>
  <c r="AG552" i="62" s="1"/>
  <c r="J550" i="62"/>
  <c r="Z549" i="62"/>
  <c r="X548" i="62"/>
  <c r="Z568" i="62"/>
  <c r="Y565" i="62"/>
  <c r="AD564" i="62"/>
  <c r="L564" i="62"/>
  <c r="Z560" i="62"/>
  <c r="Y557" i="62"/>
  <c r="AD556" i="62"/>
  <c r="L556" i="62"/>
  <c r="Z552" i="62"/>
  <c r="Y549" i="62"/>
  <c r="H547" i="62"/>
  <c r="AG547" i="62" s="1"/>
  <c r="Y568" i="62"/>
  <c r="AA566" i="62"/>
  <c r="H566" i="62"/>
  <c r="AG566" i="62" s="1"/>
  <c r="R565" i="62"/>
  <c r="AF565" i="62" s="1"/>
  <c r="AC564" i="62"/>
  <c r="J564" i="62"/>
  <c r="Z563" i="62"/>
  <c r="Y560" i="62"/>
  <c r="AA558" i="62"/>
  <c r="H558" i="62"/>
  <c r="AG558" i="62" s="1"/>
  <c r="R557" i="62"/>
  <c r="AF557" i="62" s="1"/>
  <c r="AC556" i="62"/>
  <c r="J556" i="62"/>
  <c r="Y552" i="62"/>
  <c r="AA550" i="62"/>
  <c r="H550" i="62"/>
  <c r="AG550" i="62" s="1"/>
  <c r="R549" i="62"/>
  <c r="AF549" i="62" s="1"/>
  <c r="AC548" i="62"/>
  <c r="J548" i="62"/>
  <c r="Z547" i="62"/>
  <c r="AB557" i="62"/>
  <c r="R568" i="62"/>
  <c r="AF568" i="62" s="1"/>
  <c r="AE565" i="62"/>
  <c r="X565" i="62"/>
  <c r="R560" i="62"/>
  <c r="AF560" i="62" s="1"/>
  <c r="AE557" i="62"/>
  <c r="X557" i="62"/>
  <c r="R552" i="62"/>
  <c r="AF552" i="62" s="1"/>
  <c r="AE549" i="62"/>
  <c r="X549" i="62"/>
  <c r="Y547" i="62"/>
  <c r="AE568" i="62"/>
  <c r="AD565" i="62"/>
  <c r="AA564" i="62"/>
  <c r="AF563" i="62"/>
  <c r="AE560" i="62"/>
  <c r="AD557" i="62"/>
  <c r="AA556" i="62"/>
  <c r="AE552" i="62"/>
  <c r="AD549" i="62"/>
  <c r="AA548" i="62"/>
  <c r="R545" i="62"/>
  <c r="H545" i="62"/>
  <c r="AA545" i="62"/>
  <c r="AB545" i="62"/>
  <c r="J545" i="62"/>
  <c r="R533" i="62"/>
  <c r="AF533" i="62" s="1"/>
  <c r="AC531" i="62"/>
  <c r="AA526" i="62"/>
  <c r="Y525" i="62"/>
  <c r="X522" i="62"/>
  <c r="J519" i="62"/>
  <c r="L500" i="62"/>
  <c r="AC541" i="62"/>
  <c r="J540" i="62"/>
  <c r="J539" i="62"/>
  <c r="J531" i="62"/>
  <c r="AB530" i="62"/>
  <c r="AB508" i="62"/>
  <c r="AA533" i="62"/>
  <c r="AD535" i="62"/>
  <c r="Z533" i="62"/>
  <c r="AA525" i="62"/>
  <c r="AC523" i="62"/>
  <c r="AD522" i="62"/>
  <c r="Y519" i="62"/>
  <c r="AB497" i="62"/>
  <c r="H507" i="62"/>
  <c r="AG507" i="62" s="1"/>
  <c r="AD502" i="62"/>
  <c r="AA497" i="62"/>
  <c r="H497" i="62"/>
  <c r="AG497" i="62" s="1"/>
  <c r="AD492" i="62"/>
  <c r="AB541" i="62"/>
  <c r="H541" i="62"/>
  <c r="AG541" i="62" s="1"/>
  <c r="AC538" i="62"/>
  <c r="AC535" i="62"/>
  <c r="AA534" i="62"/>
  <c r="H534" i="62"/>
  <c r="AD533" i="62"/>
  <c r="L533" i="62"/>
  <c r="Z531" i="62"/>
  <c r="Z530" i="62"/>
  <c r="L527" i="62"/>
  <c r="R525" i="62"/>
  <c r="AF525" i="62" s="1"/>
  <c r="AB523" i="62"/>
  <c r="AB522" i="62"/>
  <c r="Y502" i="62"/>
  <c r="Z497" i="62"/>
  <c r="AB492" i="62"/>
  <c r="AA541" i="62"/>
  <c r="AC539" i="62"/>
  <c r="AB538" i="62"/>
  <c r="AB535" i="62"/>
  <c r="Z534" i="62"/>
  <c r="AC533" i="62"/>
  <c r="Y531" i="62"/>
  <c r="Y530" i="62"/>
  <c r="J527" i="62"/>
  <c r="H526" i="62"/>
  <c r="AG526" i="62" s="1"/>
  <c r="AE525" i="62"/>
  <c r="X525" i="62"/>
  <c r="Z523" i="62"/>
  <c r="Z522" i="62"/>
  <c r="AB518" i="62"/>
  <c r="H518" i="62"/>
  <c r="AG518" i="62" s="1"/>
  <c r="AD538" i="62"/>
  <c r="L502" i="62"/>
  <c r="Y497" i="62"/>
  <c r="AE494" i="62"/>
  <c r="AA492" i="62"/>
  <c r="L517" i="62"/>
  <c r="Z541" i="62"/>
  <c r="Z539" i="62"/>
  <c r="Z538" i="62"/>
  <c r="Y535" i="62"/>
  <c r="AG534" i="62"/>
  <c r="Y534" i="62"/>
  <c r="AC532" i="62"/>
  <c r="R531" i="62"/>
  <c r="AF531" i="62" s="1"/>
  <c r="X530" i="62"/>
  <c r="AD525" i="62"/>
  <c r="Y523" i="62"/>
  <c r="Y522" i="62"/>
  <c r="AF519" i="62"/>
  <c r="AA518" i="62"/>
  <c r="AE505" i="62"/>
  <c r="R497" i="62"/>
  <c r="AF497" i="62" s="1"/>
  <c r="AD494" i="62"/>
  <c r="R492" i="62"/>
  <c r="AF492" i="62" s="1"/>
  <c r="R541" i="62"/>
  <c r="AF541" i="62" s="1"/>
  <c r="Y538" i="62"/>
  <c r="L535" i="62"/>
  <c r="AF534" i="62"/>
  <c r="R534" i="62"/>
  <c r="AB532" i="62"/>
  <c r="AG530" i="62"/>
  <c r="L530" i="62"/>
  <c r="Y528" i="62"/>
  <c r="R523" i="62"/>
  <c r="AF523" i="62" s="1"/>
  <c r="Z518" i="62"/>
  <c r="AB505" i="62"/>
  <c r="AD498" i="62"/>
  <c r="AE497" i="62"/>
  <c r="X497" i="62"/>
  <c r="L494" i="62"/>
  <c r="L492" i="62"/>
  <c r="X541" i="62"/>
  <c r="R539" i="62"/>
  <c r="AF539" i="62" s="1"/>
  <c r="X538" i="62"/>
  <c r="J535" i="62"/>
  <c r="AE534" i="62"/>
  <c r="X534" i="62"/>
  <c r="J532" i="62"/>
  <c r="AE530" i="62"/>
  <c r="J530" i="62"/>
  <c r="R528" i="62"/>
  <c r="AF528" i="62" s="1"/>
  <c r="AC524" i="62"/>
  <c r="J523" i="62"/>
  <c r="L522" i="62"/>
  <c r="Y520" i="62"/>
  <c r="Y518" i="62"/>
  <c r="AC499" i="62"/>
  <c r="AD497" i="62"/>
  <c r="L497" i="62"/>
  <c r="AE541" i="62"/>
  <c r="L541" i="62"/>
  <c r="AG538" i="62"/>
  <c r="L538" i="62"/>
  <c r="AD534" i="62"/>
  <c r="L534" i="62"/>
  <c r="AB524" i="62"/>
  <c r="X505" i="62"/>
  <c r="J505" i="62"/>
  <c r="J499" i="62"/>
  <c r="AC497" i="62"/>
  <c r="H492" i="62"/>
  <c r="AG492" i="62" s="1"/>
  <c r="AD541" i="62"/>
  <c r="J541" i="62"/>
  <c r="AE538" i="62"/>
  <c r="J538" i="62"/>
  <c r="AC534" i="62"/>
  <c r="AC530" i="62"/>
  <c r="J524" i="62"/>
  <c r="L518" i="62"/>
  <c r="AB537" i="62"/>
  <c r="AB529" i="62"/>
  <c r="R540" i="62"/>
  <c r="AF540" i="62" s="1"/>
  <c r="AB536" i="62"/>
  <c r="AF532" i="62"/>
  <c r="R524" i="62"/>
  <c r="AF524" i="62" s="1"/>
  <c r="AE521" i="62"/>
  <c r="X521" i="62"/>
  <c r="AB520" i="62"/>
  <c r="H536" i="62"/>
  <c r="AG536" i="62" s="1"/>
  <c r="R535" i="62"/>
  <c r="AF535" i="62" s="1"/>
  <c r="AE532" i="62"/>
  <c r="X532" i="62"/>
  <c r="AD529" i="62"/>
  <c r="AA528" i="62"/>
  <c r="R527" i="62"/>
  <c r="AF527" i="62" s="1"/>
  <c r="X524" i="62"/>
  <c r="AD540" i="62"/>
  <c r="L540" i="62"/>
  <c r="AA539" i="62"/>
  <c r="H539" i="62"/>
  <c r="AG539" i="62" s="1"/>
  <c r="R538" i="62"/>
  <c r="AF538" i="62" s="1"/>
  <c r="AC537" i="62"/>
  <c r="J537" i="62"/>
  <c r="Z536" i="62"/>
  <c r="AE535" i="62"/>
  <c r="X535" i="62"/>
  <c r="AD532" i="62"/>
  <c r="L532" i="62"/>
  <c r="AA531" i="62"/>
  <c r="H531" i="62"/>
  <c r="AG531" i="62" s="1"/>
  <c r="R530" i="62"/>
  <c r="AF530" i="62" s="1"/>
  <c r="AC529" i="62"/>
  <c r="J529" i="62"/>
  <c r="Z528" i="62"/>
  <c r="AE527" i="62"/>
  <c r="X527" i="62"/>
  <c r="AD524" i="62"/>
  <c r="L524" i="62"/>
  <c r="AA523" i="62"/>
  <c r="H523" i="62"/>
  <c r="AG523" i="62" s="1"/>
  <c r="R522" i="62"/>
  <c r="AF522" i="62" s="1"/>
  <c r="AC521" i="62"/>
  <c r="J521" i="62"/>
  <c r="Z520" i="62"/>
  <c r="AE519" i="62"/>
  <c r="X519" i="62"/>
  <c r="AB521" i="62"/>
  <c r="AB540" i="62"/>
  <c r="AA537" i="62"/>
  <c r="H529" i="62"/>
  <c r="AG529" i="62" s="1"/>
  <c r="AA521" i="62"/>
  <c r="AA532" i="62"/>
  <c r="H532" i="62"/>
  <c r="AG532" i="62" s="1"/>
  <c r="AA524" i="62"/>
  <c r="H524" i="62"/>
  <c r="AG524" i="62" s="1"/>
  <c r="Z521" i="62"/>
  <c r="AE520" i="62"/>
  <c r="X520" i="62"/>
  <c r="H537" i="62"/>
  <c r="AG537" i="62" s="1"/>
  <c r="H521" i="62"/>
  <c r="AG521" i="62" s="1"/>
  <c r="H540" i="62"/>
  <c r="AG540" i="62" s="1"/>
  <c r="Z537" i="62"/>
  <c r="AE536" i="62"/>
  <c r="Z529" i="62"/>
  <c r="X528" i="62"/>
  <c r="Z540" i="62"/>
  <c r="AE539" i="62"/>
  <c r="X539" i="62"/>
  <c r="Y537" i="62"/>
  <c r="AD536" i="62"/>
  <c r="AA535" i="62"/>
  <c r="H535" i="62"/>
  <c r="AG535" i="62" s="1"/>
  <c r="Z532" i="62"/>
  <c r="AE531" i="62"/>
  <c r="X531" i="62"/>
  <c r="Y529" i="62"/>
  <c r="AD528" i="62"/>
  <c r="L528" i="62"/>
  <c r="AA527" i="62"/>
  <c r="H527" i="62"/>
  <c r="AG527" i="62" s="1"/>
  <c r="Z524" i="62"/>
  <c r="AE523" i="62"/>
  <c r="X523" i="62"/>
  <c r="Y521" i="62"/>
  <c r="AD520" i="62"/>
  <c r="L520" i="62"/>
  <c r="AA519" i="62"/>
  <c r="H519" i="62"/>
  <c r="AG519" i="62" s="1"/>
  <c r="AA529" i="62"/>
  <c r="AA540" i="62"/>
  <c r="X536" i="62"/>
  <c r="AE528" i="62"/>
  <c r="L536" i="62"/>
  <c r="Y540" i="62"/>
  <c r="AD539" i="62"/>
  <c r="L539" i="62"/>
  <c r="AA538" i="62"/>
  <c r="R537" i="62"/>
  <c r="AF537" i="62" s="1"/>
  <c r="AC536" i="62"/>
  <c r="J536" i="62"/>
  <c r="Z535" i="62"/>
  <c r="Y532" i="62"/>
  <c r="AD531" i="62"/>
  <c r="AA530" i="62"/>
  <c r="R529" i="62"/>
  <c r="AF529" i="62" s="1"/>
  <c r="AC528" i="62"/>
  <c r="J528" i="62"/>
  <c r="AE526" i="62"/>
  <c r="Y524" i="62"/>
  <c r="AD523" i="62"/>
  <c r="AA522" i="62"/>
  <c r="R521" i="62"/>
  <c r="AF521" i="62" s="1"/>
  <c r="AC520" i="62"/>
  <c r="J520" i="62"/>
  <c r="Z519" i="62"/>
  <c r="AE518" i="62"/>
  <c r="X537" i="62"/>
  <c r="AE529" i="62"/>
  <c r="AE537" i="62"/>
  <c r="X529" i="62"/>
  <c r="AB528" i="62"/>
  <c r="AE540" i="62"/>
  <c r="AD537" i="62"/>
  <c r="AD521" i="62"/>
  <c r="AA520" i="62"/>
  <c r="AD517" i="62"/>
  <c r="X517" i="62"/>
  <c r="AE517" i="62"/>
  <c r="R517" i="62"/>
  <c r="Z517" i="62"/>
  <c r="H517" i="62"/>
  <c r="AA517" i="62"/>
  <c r="AB517" i="62"/>
  <c r="J517" i="62"/>
  <c r="AD507" i="62"/>
  <c r="AC498" i="62"/>
  <c r="H498" i="62"/>
  <c r="AG498" i="62" s="1"/>
  <c r="AE512" i="62"/>
  <c r="AB509" i="62"/>
  <c r="L508" i="62"/>
  <c r="AC507" i="62"/>
  <c r="AC505" i="62"/>
  <c r="AB498" i="62"/>
  <c r="AC512" i="62"/>
  <c r="AA507" i="62"/>
  <c r="AA498" i="62"/>
  <c r="J512" i="62"/>
  <c r="AB511" i="62"/>
  <c r="Y510" i="62"/>
  <c r="R507" i="62"/>
  <c r="AF507" i="62" s="1"/>
  <c r="R505" i="62"/>
  <c r="AF505" i="62" s="1"/>
  <c r="Y503" i="62"/>
  <c r="AE502" i="62"/>
  <c r="Z498" i="62"/>
  <c r="J496" i="62"/>
  <c r="Y492" i="62"/>
  <c r="Z511" i="62"/>
  <c r="AC504" i="62"/>
  <c r="R498" i="62"/>
  <c r="AF498" i="62" s="1"/>
  <c r="L498" i="62"/>
  <c r="X502" i="62"/>
  <c r="AB501" i="62"/>
  <c r="Y500" i="62"/>
  <c r="AB499" i="62"/>
  <c r="J498" i="62"/>
  <c r="L489" i="62"/>
  <c r="AA513" i="62"/>
  <c r="H513" i="62"/>
  <c r="AG513" i="62" s="1"/>
  <c r="X510" i="62"/>
  <c r="AB506" i="62"/>
  <c r="H506" i="62"/>
  <c r="R500" i="62"/>
  <c r="AF500" i="62" s="1"/>
  <c r="Z495" i="62"/>
  <c r="L491" i="62"/>
  <c r="L490" i="62"/>
  <c r="AD489" i="62"/>
  <c r="Z513" i="62"/>
  <c r="X512" i="62"/>
  <c r="L510" i="62"/>
  <c r="AD508" i="62"/>
  <c r="H508" i="62"/>
  <c r="AG508" i="62" s="1"/>
  <c r="AB507" i="62"/>
  <c r="AA506" i="62"/>
  <c r="AD505" i="62"/>
  <c r="L505" i="62"/>
  <c r="X500" i="62"/>
  <c r="AD499" i="62"/>
  <c r="H499" i="62"/>
  <c r="AG499" i="62" s="1"/>
  <c r="Y495" i="62"/>
  <c r="J491" i="62"/>
  <c r="AD490" i="62"/>
  <c r="J490" i="62"/>
  <c r="Y513" i="62"/>
  <c r="R513" i="62"/>
  <c r="AF513" i="62" s="1"/>
  <c r="AA508" i="62"/>
  <c r="AD491" i="62"/>
  <c r="H490" i="62"/>
  <c r="AG490" i="62" s="1"/>
  <c r="AE513" i="62"/>
  <c r="X513" i="62"/>
  <c r="AE510" i="62"/>
  <c r="AG506" i="62"/>
  <c r="R506" i="62"/>
  <c r="AA505" i="62"/>
  <c r="H505" i="62"/>
  <c r="AG505" i="62" s="1"/>
  <c r="AB504" i="62"/>
  <c r="AD500" i="62"/>
  <c r="H500" i="62"/>
  <c r="AG500" i="62" s="1"/>
  <c r="AA499" i="62"/>
  <c r="AB494" i="62"/>
  <c r="AC491" i="62"/>
  <c r="AA490" i="62"/>
  <c r="AC490" i="62"/>
  <c r="H491" i="62"/>
  <c r="AG491" i="62" s="1"/>
  <c r="Y508" i="62"/>
  <c r="L507" i="62"/>
  <c r="AD513" i="62"/>
  <c r="L513" i="62"/>
  <c r="AD510" i="62"/>
  <c r="R508" i="62"/>
  <c r="AF508" i="62" s="1"/>
  <c r="J507" i="62"/>
  <c r="AF506" i="62"/>
  <c r="L506" i="62"/>
  <c r="Z505" i="62"/>
  <c r="J504" i="62"/>
  <c r="AB503" i="62"/>
  <c r="AB500" i="62"/>
  <c r="R499" i="62"/>
  <c r="AF499" i="62" s="1"/>
  <c r="Y498" i="62"/>
  <c r="AC496" i="62"/>
  <c r="Y494" i="62"/>
  <c r="AB491" i="62"/>
  <c r="Z490" i="62"/>
  <c r="AB513" i="62"/>
  <c r="Z506" i="62"/>
  <c r="Y506" i="62"/>
  <c r="AB490" i="62"/>
  <c r="AC513" i="62"/>
  <c r="AB510" i="62"/>
  <c r="X508" i="62"/>
  <c r="AD506" i="62"/>
  <c r="J506" i="62"/>
  <c r="Z503" i="62"/>
  <c r="AA500" i="62"/>
  <c r="L499" i="62"/>
  <c r="AB496" i="62"/>
  <c r="X494" i="62"/>
  <c r="AB493" i="62"/>
  <c r="AA491" i="62"/>
  <c r="Y490" i="62"/>
  <c r="AC506" i="62"/>
  <c r="AB495" i="62"/>
  <c r="R491" i="62"/>
  <c r="AF491" i="62" s="1"/>
  <c r="R490" i="62"/>
  <c r="AF490" i="62" s="1"/>
  <c r="AD509" i="62"/>
  <c r="L509" i="62"/>
  <c r="AE504" i="62"/>
  <c r="X504" i="62"/>
  <c r="AD501" i="62"/>
  <c r="L501" i="62"/>
  <c r="AD493" i="62"/>
  <c r="L493" i="62"/>
  <c r="AD512" i="62"/>
  <c r="L512" i="62"/>
  <c r="AA511" i="62"/>
  <c r="H511" i="62"/>
  <c r="AG511" i="62" s="1"/>
  <c r="R510" i="62"/>
  <c r="AF510" i="62" s="1"/>
  <c r="AC509" i="62"/>
  <c r="J509" i="62"/>
  <c r="Z508" i="62"/>
  <c r="AE507" i="62"/>
  <c r="X507" i="62"/>
  <c r="AD504" i="62"/>
  <c r="L504" i="62"/>
  <c r="AA503" i="62"/>
  <c r="H503" i="62"/>
  <c r="AG503" i="62" s="1"/>
  <c r="R502" i="62"/>
  <c r="AF502" i="62" s="1"/>
  <c r="AC501" i="62"/>
  <c r="J501" i="62"/>
  <c r="Z500" i="62"/>
  <c r="AE499" i="62"/>
  <c r="X499" i="62"/>
  <c r="AD496" i="62"/>
  <c r="L496" i="62"/>
  <c r="AA495" i="62"/>
  <c r="H495" i="62"/>
  <c r="AG495" i="62" s="1"/>
  <c r="R494" i="62"/>
  <c r="AF494" i="62" s="1"/>
  <c r="AC493" i="62"/>
  <c r="J493" i="62"/>
  <c r="Z492" i="62"/>
  <c r="AE491" i="62"/>
  <c r="X491" i="62"/>
  <c r="AA493" i="62"/>
  <c r="H493" i="62"/>
  <c r="AG493" i="62" s="1"/>
  <c r="AA501" i="62"/>
  <c r="H501" i="62"/>
  <c r="AG501" i="62" s="1"/>
  <c r="AA512" i="62"/>
  <c r="H512" i="62"/>
  <c r="AG512" i="62" s="1"/>
  <c r="R511" i="62"/>
  <c r="AF511" i="62" s="1"/>
  <c r="AC510" i="62"/>
  <c r="J510" i="62"/>
  <c r="Z509" i="62"/>
  <c r="AA504" i="62"/>
  <c r="H504" i="62"/>
  <c r="AG504" i="62" s="1"/>
  <c r="R503" i="62"/>
  <c r="AF503" i="62" s="1"/>
  <c r="AC502" i="62"/>
  <c r="J502" i="62"/>
  <c r="Z501" i="62"/>
  <c r="AA496" i="62"/>
  <c r="H496" i="62"/>
  <c r="AG496" i="62" s="1"/>
  <c r="R495" i="62"/>
  <c r="AF495" i="62" s="1"/>
  <c r="AC494" i="62"/>
  <c r="J494" i="62"/>
  <c r="Z493" i="62"/>
  <c r="X492" i="62"/>
  <c r="AA509" i="62"/>
  <c r="AE511" i="62"/>
  <c r="X503" i="62"/>
  <c r="AB512" i="62"/>
  <c r="H509" i="62"/>
  <c r="AG509" i="62" s="1"/>
  <c r="X511" i="62"/>
  <c r="AE503" i="62"/>
  <c r="AB502" i="62"/>
  <c r="AE495" i="62"/>
  <c r="X495" i="62"/>
  <c r="Y493" i="62"/>
  <c r="Y512" i="62"/>
  <c r="AD511" i="62"/>
  <c r="L511" i="62"/>
  <c r="AA510" i="62"/>
  <c r="H510" i="62"/>
  <c r="AG510" i="62" s="1"/>
  <c r="R509" i="62"/>
  <c r="AF509" i="62" s="1"/>
  <c r="AC508" i="62"/>
  <c r="Z507" i="62"/>
  <c r="AE506" i="62"/>
  <c r="Y504" i="62"/>
  <c r="AD503" i="62"/>
  <c r="L503" i="62"/>
  <c r="AA502" i="62"/>
  <c r="H502" i="62"/>
  <c r="AG502" i="62" s="1"/>
  <c r="R501" i="62"/>
  <c r="AF501" i="62" s="1"/>
  <c r="AC500" i="62"/>
  <c r="Z499" i="62"/>
  <c r="AE498" i="62"/>
  <c r="Y496" i="62"/>
  <c r="AD495" i="62"/>
  <c r="L495" i="62"/>
  <c r="AA494" i="62"/>
  <c r="H494" i="62"/>
  <c r="AG494" i="62" s="1"/>
  <c r="R493" i="62"/>
  <c r="AF493" i="62" s="1"/>
  <c r="AC492" i="62"/>
  <c r="Z491" i="62"/>
  <c r="AE490" i="62"/>
  <c r="Y511" i="62"/>
  <c r="Z512" i="62"/>
  <c r="Y509" i="62"/>
  <c r="Z504" i="62"/>
  <c r="Y501" i="62"/>
  <c r="Z496" i="62"/>
  <c r="AF512" i="62"/>
  <c r="AC511" i="62"/>
  <c r="AE509" i="62"/>
  <c r="AF504" i="62"/>
  <c r="AC503" i="62"/>
  <c r="AE501" i="62"/>
  <c r="R496" i="62"/>
  <c r="AF496" i="62" s="1"/>
  <c r="AC495" i="62"/>
  <c r="AE493" i="62"/>
  <c r="AE496" i="62"/>
  <c r="R489" i="62"/>
  <c r="Y489" i="62"/>
  <c r="H489" i="62"/>
  <c r="AA489" i="62"/>
  <c r="AB489" i="62"/>
  <c r="Z489" i="62"/>
  <c r="J489" i="62"/>
  <c r="AC489" i="62"/>
  <c r="X489" i="62"/>
  <c r="B462" i="62"/>
  <c r="C462" i="62"/>
  <c r="E462" i="62"/>
  <c r="F462" i="62"/>
  <c r="G462" i="62" s="1"/>
  <c r="I462" i="62"/>
  <c r="X462" i="62" s="1"/>
  <c r="B463" i="62"/>
  <c r="C463" i="62"/>
  <c r="E463" i="62"/>
  <c r="F463" i="62"/>
  <c r="G463" i="62" s="1"/>
  <c r="I463" i="62"/>
  <c r="Z463" i="62" s="1"/>
  <c r="B464" i="62"/>
  <c r="C464" i="62"/>
  <c r="E464" i="62"/>
  <c r="F464" i="62"/>
  <c r="G464" i="62" s="1"/>
  <c r="I464" i="62"/>
  <c r="H464" i="62" s="1"/>
  <c r="AG464" i="62" s="1"/>
  <c r="B465" i="62"/>
  <c r="C465" i="62"/>
  <c r="E465" i="62"/>
  <c r="F465" i="62"/>
  <c r="G465" i="62" s="1"/>
  <c r="I465" i="62"/>
  <c r="L465" i="62" s="1"/>
  <c r="B466" i="62"/>
  <c r="C466" i="62"/>
  <c r="E466" i="62"/>
  <c r="F466" i="62"/>
  <c r="G466" i="62" s="1"/>
  <c r="I466" i="62"/>
  <c r="Y466" i="62" s="1"/>
  <c r="B467" i="62"/>
  <c r="C467" i="62"/>
  <c r="E467" i="62"/>
  <c r="F467" i="62"/>
  <c r="G467" i="62" s="1"/>
  <c r="I467" i="62"/>
  <c r="L467" i="62" s="1"/>
  <c r="B468" i="62"/>
  <c r="C468" i="62"/>
  <c r="E468" i="62"/>
  <c r="F468" i="62"/>
  <c r="G468" i="62" s="1"/>
  <c r="I468" i="62"/>
  <c r="Y468" i="62" s="1"/>
  <c r="B469" i="62"/>
  <c r="C469" i="62"/>
  <c r="E469" i="62"/>
  <c r="F469" i="62"/>
  <c r="G469" i="62" s="1"/>
  <c r="I469" i="62"/>
  <c r="J469" i="62" s="1"/>
  <c r="B470" i="62"/>
  <c r="C470" i="62"/>
  <c r="E470" i="62"/>
  <c r="F470" i="62"/>
  <c r="G470" i="62" s="1"/>
  <c r="I470" i="62"/>
  <c r="X470" i="62" s="1"/>
  <c r="B471" i="62"/>
  <c r="C471" i="62"/>
  <c r="E471" i="62"/>
  <c r="F471" i="62"/>
  <c r="G471" i="62" s="1"/>
  <c r="I471" i="62"/>
  <c r="Z471" i="62" s="1"/>
  <c r="B472" i="62"/>
  <c r="C472" i="62"/>
  <c r="E472" i="62"/>
  <c r="F472" i="62"/>
  <c r="G472" i="62" s="1"/>
  <c r="I472" i="62"/>
  <c r="H472" i="62" s="1"/>
  <c r="B473" i="62"/>
  <c r="C473" i="62"/>
  <c r="E473" i="62"/>
  <c r="F473" i="62"/>
  <c r="G473" i="62" s="1"/>
  <c r="I473" i="62"/>
  <c r="AE473" i="62" s="1"/>
  <c r="B474" i="62"/>
  <c r="C474" i="62"/>
  <c r="E474" i="62"/>
  <c r="F474" i="62"/>
  <c r="G474" i="62" s="1"/>
  <c r="I474" i="62"/>
  <c r="Y474" i="62" s="1"/>
  <c r="B475" i="62"/>
  <c r="C475" i="62"/>
  <c r="E475" i="62"/>
  <c r="F475" i="62"/>
  <c r="G475" i="62" s="1"/>
  <c r="I475" i="62"/>
  <c r="L475" i="62" s="1"/>
  <c r="B476" i="62"/>
  <c r="C476" i="62"/>
  <c r="E476" i="62"/>
  <c r="F476" i="62"/>
  <c r="G476" i="62" s="1"/>
  <c r="I476" i="62"/>
  <c r="Y476" i="62" s="1"/>
  <c r="B477" i="62"/>
  <c r="C477" i="62"/>
  <c r="E477" i="62"/>
  <c r="F477" i="62"/>
  <c r="G477" i="62" s="1"/>
  <c r="I477" i="62"/>
  <c r="L477" i="62" s="1"/>
  <c r="B478" i="62"/>
  <c r="C478" i="62"/>
  <c r="E478" i="62"/>
  <c r="F478" i="62"/>
  <c r="G478" i="62" s="1"/>
  <c r="I478" i="62"/>
  <c r="L478" i="62" s="1"/>
  <c r="B479" i="62"/>
  <c r="C479" i="62"/>
  <c r="E479" i="62"/>
  <c r="F479" i="62"/>
  <c r="G479" i="62" s="1"/>
  <c r="I479" i="62"/>
  <c r="X479" i="62" s="1"/>
  <c r="B480" i="62"/>
  <c r="C480" i="62"/>
  <c r="E480" i="62"/>
  <c r="F480" i="62"/>
  <c r="G480" i="62" s="1"/>
  <c r="I480" i="62"/>
  <c r="H480" i="62" s="1"/>
  <c r="AG480" i="62" s="1"/>
  <c r="B481" i="62"/>
  <c r="C481" i="62"/>
  <c r="E481" i="62"/>
  <c r="F481" i="62"/>
  <c r="G481" i="62" s="1"/>
  <c r="I481" i="62"/>
  <c r="L481" i="62" s="1"/>
  <c r="B482" i="62"/>
  <c r="C482" i="62"/>
  <c r="E482" i="62"/>
  <c r="F482" i="62"/>
  <c r="G482" i="62" s="1"/>
  <c r="I482" i="62"/>
  <c r="Y482" i="62" s="1"/>
  <c r="B483" i="62"/>
  <c r="C483" i="62"/>
  <c r="E483" i="62"/>
  <c r="F483" i="62"/>
  <c r="G483" i="62" s="1"/>
  <c r="I483" i="62"/>
  <c r="L483" i="62" s="1"/>
  <c r="B484" i="62"/>
  <c r="C484" i="62"/>
  <c r="E484" i="62"/>
  <c r="F484" i="62"/>
  <c r="G484" i="62" s="1"/>
  <c r="I484" i="62"/>
  <c r="X484" i="62" s="1"/>
  <c r="B485" i="62"/>
  <c r="C485" i="62"/>
  <c r="E485" i="62"/>
  <c r="F485" i="62"/>
  <c r="G485" i="62" s="1"/>
  <c r="I485" i="62"/>
  <c r="L485" i="62" s="1"/>
  <c r="I461" i="62"/>
  <c r="F461" i="62"/>
  <c r="G461" i="62" s="1"/>
  <c r="E461" i="62"/>
  <c r="C461" i="62"/>
  <c r="B461" i="62"/>
  <c r="J2" i="46"/>
  <c r="K2" i="16"/>
  <c r="H2" i="6"/>
  <c r="S2" i="35"/>
  <c r="AA2" i="1"/>
  <c r="AA461" i="62" l="1"/>
  <c r="I459" i="62"/>
  <c r="AB464" i="62"/>
  <c r="AA479" i="62"/>
  <c r="Y480" i="62"/>
  <c r="J478" i="62"/>
  <c r="L463" i="62"/>
  <c r="R485" i="62"/>
  <c r="AF485" i="62" s="1"/>
  <c r="AE482" i="62"/>
  <c r="AC479" i="62"/>
  <c r="AA478" i="62"/>
  <c r="Z482" i="62"/>
  <c r="AF478" i="62"/>
  <c r="AE485" i="62"/>
  <c r="R468" i="62"/>
  <c r="AF468" i="62" s="1"/>
  <c r="AE466" i="62"/>
  <c r="X483" i="62"/>
  <c r="AC468" i="62"/>
  <c r="AE467" i="62"/>
  <c r="AC463" i="62"/>
  <c r="Z475" i="62"/>
  <c r="AB483" i="62"/>
  <c r="R478" i="62"/>
  <c r="AA463" i="62"/>
  <c r="Z479" i="62"/>
  <c r="AE478" i="62"/>
  <c r="H478" i="62"/>
  <c r="Z467" i="62"/>
  <c r="J479" i="62"/>
  <c r="AC478" i="62"/>
  <c r="AE474" i="62"/>
  <c r="AC470" i="62"/>
  <c r="R469" i="62"/>
  <c r="AF469" i="62" s="1"/>
  <c r="J467" i="62"/>
  <c r="AB478" i="62"/>
  <c r="L471" i="62"/>
  <c r="R470" i="62"/>
  <c r="AF470" i="62" s="1"/>
  <c r="AE463" i="62"/>
  <c r="J483" i="62"/>
  <c r="Z478" i="62"/>
  <c r="J476" i="62"/>
  <c r="AB463" i="62"/>
  <c r="AC484" i="62"/>
  <c r="AB484" i="62"/>
  <c r="AE483" i="62"/>
  <c r="X482" i="62"/>
  <c r="Y479" i="62"/>
  <c r="AA477" i="62"/>
  <c r="AC476" i="62"/>
  <c r="AD471" i="62"/>
  <c r="H471" i="62"/>
  <c r="AG471" i="62" s="1"/>
  <c r="AD469" i="62"/>
  <c r="H469" i="62"/>
  <c r="AG469" i="62" s="1"/>
  <c r="AC467" i="62"/>
  <c r="Y463" i="62"/>
  <c r="AD477" i="62"/>
  <c r="J484" i="62"/>
  <c r="AC483" i="62"/>
  <c r="R479" i="62"/>
  <c r="AF479" i="62" s="1"/>
  <c r="X477" i="62"/>
  <c r="R476" i="62"/>
  <c r="AF476" i="62" s="1"/>
  <c r="AC471" i="62"/>
  <c r="AB469" i="62"/>
  <c r="AB467" i="62"/>
  <c r="R463" i="62"/>
  <c r="AF463" i="62" s="1"/>
  <c r="AC462" i="62"/>
  <c r="AB471" i="62"/>
  <c r="AA469" i="62"/>
  <c r="AC475" i="62"/>
  <c r="AA471" i="62"/>
  <c r="Z469" i="62"/>
  <c r="Y467" i="62"/>
  <c r="Z483" i="62"/>
  <c r="Y483" i="62"/>
  <c r="AD479" i="62"/>
  <c r="AB475" i="62"/>
  <c r="Y471" i="62"/>
  <c r="Y469" i="62"/>
  <c r="X467" i="62"/>
  <c r="AD463" i="62"/>
  <c r="H463" i="62"/>
  <c r="AG463" i="62" s="1"/>
  <c r="J475" i="62"/>
  <c r="J471" i="62"/>
  <c r="L469" i="62"/>
  <c r="Z466" i="62"/>
  <c r="H461" i="62"/>
  <c r="Z485" i="62"/>
  <c r="R484" i="62"/>
  <c r="AF484" i="62" s="1"/>
  <c r="AB482" i="62"/>
  <c r="AB480" i="62"/>
  <c r="L479" i="62"/>
  <c r="AG478" i="62"/>
  <c r="Y478" i="62"/>
  <c r="AB477" i="62"/>
  <c r="Z476" i="62"/>
  <c r="X475" i="62"/>
  <c r="R471" i="62"/>
  <c r="AF471" i="62" s="1"/>
  <c r="Y470" i="62"/>
  <c r="AD462" i="62"/>
  <c r="J462" i="62"/>
  <c r="X485" i="62"/>
  <c r="X478" i="62"/>
  <c r="Z477" i="62"/>
  <c r="Z474" i="62"/>
  <c r="AG472" i="62"/>
  <c r="L470" i="62"/>
  <c r="AB468" i="62"/>
  <c r="AB462" i="62"/>
  <c r="H462" i="62"/>
  <c r="AG462" i="62" s="1"/>
  <c r="J485" i="62"/>
  <c r="AB479" i="62"/>
  <c r="H479" i="62"/>
  <c r="AG479" i="62" s="1"/>
  <c r="AD478" i="62"/>
  <c r="R477" i="62"/>
  <c r="AF477" i="62" s="1"/>
  <c r="AE475" i="62"/>
  <c r="X474" i="62"/>
  <c r="AB473" i="62"/>
  <c r="Y472" i="62"/>
  <c r="AD470" i="62"/>
  <c r="J470" i="62"/>
  <c r="Z468" i="62"/>
  <c r="AA462" i="62"/>
  <c r="Z462" i="62"/>
  <c r="AC485" i="62"/>
  <c r="H485" i="62"/>
  <c r="AG485" i="62" s="1"/>
  <c r="AE477" i="62"/>
  <c r="J477" i="62"/>
  <c r="AB470" i="62"/>
  <c r="H470" i="62"/>
  <c r="AG470" i="62" s="1"/>
  <c r="AE469" i="62"/>
  <c r="X469" i="62"/>
  <c r="J468" i="62"/>
  <c r="AB466" i="62"/>
  <c r="Y462" i="62"/>
  <c r="AA470" i="62"/>
  <c r="R462" i="62"/>
  <c r="AF462" i="62" s="1"/>
  <c r="AB485" i="62"/>
  <c r="AA485" i="62"/>
  <c r="Z484" i="62"/>
  <c r="AC477" i="62"/>
  <c r="H477" i="62"/>
  <c r="AG477" i="62" s="1"/>
  <c r="Y475" i="62"/>
  <c r="Z470" i="62"/>
  <c r="AC469" i="62"/>
  <c r="X466" i="62"/>
  <c r="AB465" i="62"/>
  <c r="Y464" i="62"/>
  <c r="J463" i="62"/>
  <c r="L462" i="62"/>
  <c r="AE481" i="62"/>
  <c r="X481" i="62"/>
  <c r="X473" i="62"/>
  <c r="AB472" i="62"/>
  <c r="AE476" i="62"/>
  <c r="X476" i="62"/>
  <c r="AD473" i="62"/>
  <c r="L473" i="62"/>
  <c r="AA472" i="62"/>
  <c r="AE468" i="62"/>
  <c r="X468" i="62"/>
  <c r="Y485" i="62"/>
  <c r="AD484" i="62"/>
  <c r="L484" i="62"/>
  <c r="AA483" i="62"/>
  <c r="H483" i="62"/>
  <c r="AG483" i="62" s="1"/>
  <c r="R482" i="62"/>
  <c r="AF482" i="62" s="1"/>
  <c r="AC481" i="62"/>
  <c r="J481" i="62"/>
  <c r="Z480" i="62"/>
  <c r="AE479" i="62"/>
  <c r="Y477" i="62"/>
  <c r="AD476" i="62"/>
  <c r="L476" i="62"/>
  <c r="AA475" i="62"/>
  <c r="H475" i="62"/>
  <c r="AG475" i="62" s="1"/>
  <c r="R474" i="62"/>
  <c r="AF474" i="62" s="1"/>
  <c r="AC473" i="62"/>
  <c r="J473" i="62"/>
  <c r="Z472" i="62"/>
  <c r="AE471" i="62"/>
  <c r="X471" i="62"/>
  <c r="AD468" i="62"/>
  <c r="L468" i="62"/>
  <c r="AA467" i="62"/>
  <c r="H467" i="62"/>
  <c r="AG467" i="62" s="1"/>
  <c r="R466" i="62"/>
  <c r="AF466" i="62" s="1"/>
  <c r="AC465" i="62"/>
  <c r="J465" i="62"/>
  <c r="Z464" i="62"/>
  <c r="X463" i="62"/>
  <c r="L482" i="62"/>
  <c r="AA481" i="62"/>
  <c r="AD474" i="62"/>
  <c r="L474" i="62"/>
  <c r="H473" i="62"/>
  <c r="AG473" i="62" s="1"/>
  <c r="AD466" i="62"/>
  <c r="L466" i="62"/>
  <c r="AA465" i="62"/>
  <c r="H465" i="62"/>
  <c r="AG465" i="62" s="1"/>
  <c r="R464" i="62"/>
  <c r="AF464" i="62" s="1"/>
  <c r="AB481" i="62"/>
  <c r="AD482" i="62"/>
  <c r="H481" i="62"/>
  <c r="AG481" i="62" s="1"/>
  <c r="R480" i="62"/>
  <c r="AF480" i="62" s="1"/>
  <c r="AB476" i="62"/>
  <c r="AA473" i="62"/>
  <c r="R472" i="62"/>
  <c r="AF472" i="62" s="1"/>
  <c r="AD485" i="62"/>
  <c r="AA484" i="62"/>
  <c r="H484" i="62"/>
  <c r="AG484" i="62" s="1"/>
  <c r="R483" i="62"/>
  <c r="AF483" i="62" s="1"/>
  <c r="AC482" i="62"/>
  <c r="J482" i="62"/>
  <c r="Z481" i="62"/>
  <c r="AE480" i="62"/>
  <c r="X480" i="62"/>
  <c r="AA476" i="62"/>
  <c r="H476" i="62"/>
  <c r="AG476" i="62" s="1"/>
  <c r="R475" i="62"/>
  <c r="AF475" i="62" s="1"/>
  <c r="AC474" i="62"/>
  <c r="J474" i="62"/>
  <c r="Z473" i="62"/>
  <c r="AE472" i="62"/>
  <c r="X472" i="62"/>
  <c r="AA468" i="62"/>
  <c r="H468" i="62"/>
  <c r="AG468" i="62" s="1"/>
  <c r="R467" i="62"/>
  <c r="AF467" i="62" s="1"/>
  <c r="AC466" i="62"/>
  <c r="J466" i="62"/>
  <c r="Z465" i="62"/>
  <c r="AE464" i="62"/>
  <c r="X464" i="62"/>
  <c r="AD480" i="62"/>
  <c r="Y481" i="62"/>
  <c r="L480" i="62"/>
  <c r="AB474" i="62"/>
  <c r="Y473" i="62"/>
  <c r="AD472" i="62"/>
  <c r="L472" i="62"/>
  <c r="Y465" i="62"/>
  <c r="AD464" i="62"/>
  <c r="L464" i="62"/>
  <c r="Y484" i="62"/>
  <c r="AD483" i="62"/>
  <c r="AA482" i="62"/>
  <c r="H482" i="62"/>
  <c r="AG482" i="62" s="1"/>
  <c r="R481" i="62"/>
  <c r="AF481" i="62" s="1"/>
  <c r="AC480" i="62"/>
  <c r="J480" i="62"/>
  <c r="AD475" i="62"/>
  <c r="AA474" i="62"/>
  <c r="H474" i="62"/>
  <c r="AG474" i="62" s="1"/>
  <c r="R473" i="62"/>
  <c r="AF473" i="62" s="1"/>
  <c r="AC472" i="62"/>
  <c r="J472" i="62"/>
  <c r="AE470" i="62"/>
  <c r="AD467" i="62"/>
  <c r="AA466" i="62"/>
  <c r="H466" i="62"/>
  <c r="AG466" i="62" s="1"/>
  <c r="R465" i="62"/>
  <c r="AF465" i="62" s="1"/>
  <c r="AC464" i="62"/>
  <c r="J464" i="62"/>
  <c r="AE462" i="62"/>
  <c r="AE465" i="62"/>
  <c r="X465" i="62"/>
  <c r="AE484" i="62"/>
  <c r="AD481" i="62"/>
  <c r="AA480" i="62"/>
  <c r="AD465" i="62"/>
  <c r="AA464" i="62"/>
  <c r="AC461" i="62"/>
  <c r="X461" i="62"/>
  <c r="R461" i="62"/>
  <c r="AB461" i="62"/>
  <c r="J461" i="62"/>
  <c r="AD461" i="62"/>
  <c r="Y461" i="62"/>
  <c r="L461" i="62"/>
  <c r="AE461" i="62"/>
  <c r="Z461" i="62"/>
  <c r="B434" i="62"/>
  <c r="C434" i="62"/>
  <c r="E434" i="62"/>
  <c r="F434" i="62"/>
  <c r="G434" i="62" s="1"/>
  <c r="I434" i="62"/>
  <c r="J434" i="62" s="1"/>
  <c r="B435" i="62"/>
  <c r="C435" i="62"/>
  <c r="E435" i="62"/>
  <c r="F435" i="62"/>
  <c r="G435" i="62" s="1"/>
  <c r="I435" i="62"/>
  <c r="Y435" i="62" s="1"/>
  <c r="B436" i="62"/>
  <c r="C436" i="62"/>
  <c r="E436" i="62"/>
  <c r="F436" i="62"/>
  <c r="G436" i="62" s="1"/>
  <c r="I436" i="62"/>
  <c r="J436" i="62" s="1"/>
  <c r="B437" i="62"/>
  <c r="C437" i="62"/>
  <c r="E437" i="62"/>
  <c r="F437" i="62"/>
  <c r="G437" i="62" s="1"/>
  <c r="I437" i="62"/>
  <c r="R437" i="62" s="1"/>
  <c r="B438" i="62"/>
  <c r="C438" i="62"/>
  <c r="E438" i="62"/>
  <c r="F438" i="62"/>
  <c r="G438" i="62" s="1"/>
  <c r="I438" i="62"/>
  <c r="Z438" i="62" s="1"/>
  <c r="B439" i="62"/>
  <c r="C439" i="62"/>
  <c r="E439" i="62"/>
  <c r="F439" i="62"/>
  <c r="G439" i="62" s="1"/>
  <c r="I439" i="62"/>
  <c r="J439" i="62" s="1"/>
  <c r="B440" i="62"/>
  <c r="C440" i="62"/>
  <c r="E440" i="62"/>
  <c r="F440" i="62"/>
  <c r="G440" i="62" s="1"/>
  <c r="I440" i="62"/>
  <c r="Y440" i="62" s="1"/>
  <c r="B441" i="62"/>
  <c r="C441" i="62"/>
  <c r="E441" i="62"/>
  <c r="F441" i="62"/>
  <c r="G441" i="62" s="1"/>
  <c r="I441" i="62"/>
  <c r="Y441" i="62" s="1"/>
  <c r="B442" i="62"/>
  <c r="C442" i="62"/>
  <c r="E442" i="62"/>
  <c r="F442" i="62"/>
  <c r="G442" i="62" s="1"/>
  <c r="I442" i="62"/>
  <c r="J442" i="62" s="1"/>
  <c r="B443" i="62"/>
  <c r="C443" i="62"/>
  <c r="E443" i="62"/>
  <c r="F443" i="62"/>
  <c r="G443" i="62" s="1"/>
  <c r="I443" i="62"/>
  <c r="R443" i="62" s="1"/>
  <c r="B444" i="62"/>
  <c r="C444" i="62"/>
  <c r="E444" i="62"/>
  <c r="F444" i="62"/>
  <c r="G444" i="62" s="1"/>
  <c r="I444" i="62"/>
  <c r="J444" i="62" s="1"/>
  <c r="B445" i="62"/>
  <c r="C445" i="62"/>
  <c r="E445" i="62"/>
  <c r="F445" i="62"/>
  <c r="G445" i="62" s="1"/>
  <c r="I445" i="62"/>
  <c r="R445" i="62" s="1"/>
  <c r="B446" i="62"/>
  <c r="C446" i="62"/>
  <c r="E446" i="62"/>
  <c r="F446" i="62"/>
  <c r="G446" i="62" s="1"/>
  <c r="I446" i="62"/>
  <c r="Z446" i="62" s="1"/>
  <c r="B447" i="62"/>
  <c r="C447" i="62"/>
  <c r="E447" i="62"/>
  <c r="F447" i="62"/>
  <c r="G447" i="62" s="1"/>
  <c r="I447" i="62"/>
  <c r="J447" i="62" s="1"/>
  <c r="B448" i="62"/>
  <c r="C448" i="62"/>
  <c r="E448" i="62"/>
  <c r="F448" i="62"/>
  <c r="G448" i="62" s="1"/>
  <c r="I448" i="62"/>
  <c r="J448" i="62" s="1"/>
  <c r="B449" i="62"/>
  <c r="C449" i="62"/>
  <c r="E449" i="62"/>
  <c r="F449" i="62"/>
  <c r="G449" i="62" s="1"/>
  <c r="I449" i="62"/>
  <c r="X449" i="62" s="1"/>
  <c r="B450" i="62"/>
  <c r="C450" i="62"/>
  <c r="E450" i="62"/>
  <c r="F450" i="62"/>
  <c r="G450" i="62" s="1"/>
  <c r="I450" i="62"/>
  <c r="J450" i="62" s="1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J452" i="62" s="1"/>
  <c r="B453" i="62"/>
  <c r="C453" i="62"/>
  <c r="E453" i="62"/>
  <c r="F453" i="62"/>
  <c r="G453" i="62" s="1"/>
  <c r="I453" i="62"/>
  <c r="X453" i="62" s="1"/>
  <c r="B454" i="62"/>
  <c r="C454" i="62"/>
  <c r="E454" i="62"/>
  <c r="F454" i="62"/>
  <c r="G454" i="62" s="1"/>
  <c r="I454" i="62"/>
  <c r="Z454" i="62" s="1"/>
  <c r="B455" i="62"/>
  <c r="C455" i="62"/>
  <c r="E455" i="62"/>
  <c r="F455" i="62"/>
  <c r="G455" i="62" s="1"/>
  <c r="I455" i="62"/>
  <c r="J455" i="62" s="1"/>
  <c r="B456" i="62"/>
  <c r="C456" i="62"/>
  <c r="E456" i="62"/>
  <c r="F456" i="62"/>
  <c r="G456" i="62" s="1"/>
  <c r="I456" i="62"/>
  <c r="Z456" i="62" s="1"/>
  <c r="B457" i="62"/>
  <c r="C457" i="62"/>
  <c r="E457" i="62"/>
  <c r="F457" i="62"/>
  <c r="G457" i="62" s="1"/>
  <c r="I457" i="62"/>
  <c r="X457" i="62" s="1"/>
  <c r="I433" i="62"/>
  <c r="AE433" i="62" s="1"/>
  <c r="F433" i="62"/>
  <c r="G433" i="62" s="1"/>
  <c r="E433" i="62"/>
  <c r="C433" i="62"/>
  <c r="B433" i="62"/>
  <c r="B70" i="62"/>
  <c r="C70" i="62"/>
  <c r="E70" i="62"/>
  <c r="F70" i="62"/>
  <c r="G70" i="62" s="1"/>
  <c r="I70" i="62"/>
  <c r="J70" i="62" s="1"/>
  <c r="B71" i="62"/>
  <c r="C71" i="62"/>
  <c r="E71" i="62"/>
  <c r="F71" i="62"/>
  <c r="G71" i="62" s="1"/>
  <c r="I71" i="62"/>
  <c r="R71" i="62" s="1"/>
  <c r="B72" i="62"/>
  <c r="C72" i="62"/>
  <c r="E72" i="62"/>
  <c r="F72" i="62"/>
  <c r="G72" i="62" s="1"/>
  <c r="I72" i="62"/>
  <c r="H72" i="62" s="1"/>
  <c r="B73" i="62"/>
  <c r="C73" i="62"/>
  <c r="E73" i="62"/>
  <c r="F73" i="62"/>
  <c r="G73" i="62" s="1"/>
  <c r="I73" i="62"/>
  <c r="L73" i="62" s="1"/>
  <c r="B74" i="62"/>
  <c r="C74" i="62"/>
  <c r="E74" i="62"/>
  <c r="F74" i="62"/>
  <c r="G74" i="62" s="1"/>
  <c r="I74" i="62"/>
  <c r="Z74" i="62" s="1"/>
  <c r="B75" i="62"/>
  <c r="C75" i="62"/>
  <c r="E75" i="62"/>
  <c r="F75" i="62"/>
  <c r="G75" i="62" s="1"/>
  <c r="I75" i="62"/>
  <c r="J75" i="62" s="1"/>
  <c r="B76" i="62"/>
  <c r="C76" i="62"/>
  <c r="E76" i="62"/>
  <c r="F76" i="62"/>
  <c r="G76" i="62" s="1"/>
  <c r="I76" i="62"/>
  <c r="X76" i="62" s="1"/>
  <c r="B77" i="62"/>
  <c r="C77" i="62"/>
  <c r="E77" i="62"/>
  <c r="F77" i="62"/>
  <c r="G77" i="62" s="1"/>
  <c r="I77" i="62"/>
  <c r="H77" i="62" s="1"/>
  <c r="B78" i="62"/>
  <c r="C78" i="62"/>
  <c r="E78" i="62"/>
  <c r="F78" i="62"/>
  <c r="G78" i="62" s="1"/>
  <c r="I78" i="62"/>
  <c r="J78" i="62" s="1"/>
  <c r="B79" i="62"/>
  <c r="C79" i="62"/>
  <c r="E79" i="62"/>
  <c r="F79" i="62"/>
  <c r="G79" i="62" s="1"/>
  <c r="I79" i="62"/>
  <c r="R79" i="62" s="1"/>
  <c r="B80" i="62"/>
  <c r="C80" i="62"/>
  <c r="E80" i="62"/>
  <c r="F80" i="62"/>
  <c r="G80" i="62" s="1"/>
  <c r="I80" i="62"/>
  <c r="R80" i="62" s="1"/>
  <c r="B81" i="62"/>
  <c r="C81" i="62"/>
  <c r="E81" i="62"/>
  <c r="F81" i="62"/>
  <c r="G81" i="62" s="1"/>
  <c r="I81" i="62"/>
  <c r="L81" i="62" s="1"/>
  <c r="B82" i="62"/>
  <c r="C82" i="62"/>
  <c r="E82" i="62"/>
  <c r="F82" i="62"/>
  <c r="G82" i="62" s="1"/>
  <c r="I82" i="62"/>
  <c r="Y82" i="62" s="1"/>
  <c r="B83" i="62"/>
  <c r="C83" i="62"/>
  <c r="E83" i="62"/>
  <c r="F83" i="62"/>
  <c r="G83" i="62" s="1"/>
  <c r="I83" i="62"/>
  <c r="J83" i="62" s="1"/>
  <c r="B84" i="62"/>
  <c r="C84" i="62"/>
  <c r="E84" i="62"/>
  <c r="F84" i="62"/>
  <c r="G84" i="62" s="1"/>
  <c r="I84" i="62"/>
  <c r="R84" i="62" s="1"/>
  <c r="B85" i="62"/>
  <c r="C85" i="62"/>
  <c r="E85" i="62"/>
  <c r="F85" i="62"/>
  <c r="G85" i="62" s="1"/>
  <c r="I85" i="62"/>
  <c r="Z85" i="62" s="1"/>
  <c r="B86" i="62"/>
  <c r="C86" i="62"/>
  <c r="E86" i="62"/>
  <c r="F86" i="62"/>
  <c r="G86" i="62" s="1"/>
  <c r="I86" i="62"/>
  <c r="J86" i="62" s="1"/>
  <c r="B87" i="62"/>
  <c r="C87" i="62"/>
  <c r="E87" i="62"/>
  <c r="F87" i="62"/>
  <c r="G87" i="62" s="1"/>
  <c r="I87" i="62"/>
  <c r="R87" i="62" s="1"/>
  <c r="B88" i="62"/>
  <c r="C88" i="62"/>
  <c r="E88" i="62"/>
  <c r="F88" i="62"/>
  <c r="G88" i="62" s="1"/>
  <c r="I88" i="62"/>
  <c r="J88" i="62" s="1"/>
  <c r="B89" i="62"/>
  <c r="C89" i="62"/>
  <c r="E89" i="62"/>
  <c r="F89" i="62"/>
  <c r="G89" i="62" s="1"/>
  <c r="I89" i="62"/>
  <c r="L89" i="62" s="1"/>
  <c r="B90" i="62"/>
  <c r="C90" i="62"/>
  <c r="E90" i="62"/>
  <c r="F90" i="62"/>
  <c r="G90" i="62" s="1"/>
  <c r="I90" i="62"/>
  <c r="Y90" i="62" s="1"/>
  <c r="B91" i="62"/>
  <c r="C91" i="62"/>
  <c r="E91" i="62"/>
  <c r="F91" i="62"/>
  <c r="G91" i="62" s="1"/>
  <c r="I91" i="62"/>
  <c r="J91" i="62" s="1"/>
  <c r="B92" i="62"/>
  <c r="C92" i="62"/>
  <c r="E92" i="62"/>
  <c r="F92" i="62"/>
  <c r="G92" i="62" s="1"/>
  <c r="I92" i="62"/>
  <c r="R92" i="62" s="1"/>
  <c r="B93" i="62"/>
  <c r="C93" i="62"/>
  <c r="E93" i="62"/>
  <c r="F93" i="62"/>
  <c r="G93" i="62" s="1"/>
  <c r="I93" i="62"/>
  <c r="Z93" i="62" s="1"/>
  <c r="I69" i="62"/>
  <c r="AB69" i="62" s="1"/>
  <c r="F69" i="62"/>
  <c r="G69" i="62" s="1"/>
  <c r="E69" i="62"/>
  <c r="C69" i="62"/>
  <c r="B69" i="62"/>
  <c r="B65" i="62"/>
  <c r="B405" i="62"/>
  <c r="C405" i="62"/>
  <c r="E405" i="62"/>
  <c r="F405" i="62"/>
  <c r="G405" i="62" s="1"/>
  <c r="I405" i="62"/>
  <c r="X405" i="62" s="1"/>
  <c r="B406" i="62"/>
  <c r="C406" i="62"/>
  <c r="E406" i="62"/>
  <c r="F406" i="62"/>
  <c r="G406" i="62" s="1"/>
  <c r="I406" i="62"/>
  <c r="Z406" i="62" s="1"/>
  <c r="B407" i="62"/>
  <c r="C407" i="62"/>
  <c r="E407" i="62"/>
  <c r="F407" i="62"/>
  <c r="G407" i="62" s="1"/>
  <c r="I407" i="62"/>
  <c r="J407" i="62" s="1"/>
  <c r="B408" i="62"/>
  <c r="C408" i="62"/>
  <c r="E408" i="62"/>
  <c r="F408" i="62"/>
  <c r="G408" i="62" s="1"/>
  <c r="I408" i="62"/>
  <c r="L408" i="62" s="1"/>
  <c r="B409" i="62"/>
  <c r="C409" i="62"/>
  <c r="E409" i="62"/>
  <c r="F409" i="62"/>
  <c r="G409" i="62" s="1"/>
  <c r="I409" i="62"/>
  <c r="H409" i="62" s="1"/>
  <c r="B410" i="62"/>
  <c r="C410" i="62"/>
  <c r="E410" i="62"/>
  <c r="F410" i="62"/>
  <c r="G410" i="62" s="1"/>
  <c r="I410" i="62"/>
  <c r="J410" i="62" s="1"/>
  <c r="B411" i="62"/>
  <c r="C411" i="62"/>
  <c r="E411" i="62"/>
  <c r="F411" i="62"/>
  <c r="G411" i="62" s="1"/>
  <c r="I411" i="62"/>
  <c r="X411" i="62" s="1"/>
  <c r="B412" i="62"/>
  <c r="C412" i="62"/>
  <c r="E412" i="62"/>
  <c r="F412" i="62"/>
  <c r="G412" i="62" s="1"/>
  <c r="I412" i="62"/>
  <c r="L412" i="62" s="1"/>
  <c r="B413" i="62"/>
  <c r="C413" i="62"/>
  <c r="E413" i="62"/>
  <c r="F413" i="62"/>
  <c r="G413" i="62" s="1"/>
  <c r="I413" i="62"/>
  <c r="L413" i="62" s="1"/>
  <c r="B414" i="62"/>
  <c r="C414" i="62"/>
  <c r="E414" i="62"/>
  <c r="F414" i="62"/>
  <c r="G414" i="62" s="1"/>
  <c r="I414" i="62"/>
  <c r="X414" i="62" s="1"/>
  <c r="B415" i="62"/>
  <c r="C415" i="62"/>
  <c r="E415" i="62"/>
  <c r="F415" i="62"/>
  <c r="G415" i="62" s="1"/>
  <c r="I415" i="62"/>
  <c r="J415" i="62" s="1"/>
  <c r="B416" i="62"/>
  <c r="C416" i="62"/>
  <c r="E416" i="62"/>
  <c r="F416" i="62"/>
  <c r="G416" i="62" s="1"/>
  <c r="I416" i="62"/>
  <c r="L416" i="62" s="1"/>
  <c r="B417" i="62"/>
  <c r="C417" i="62"/>
  <c r="E417" i="62"/>
  <c r="F417" i="62"/>
  <c r="G417" i="62" s="1"/>
  <c r="I417" i="62"/>
  <c r="Z417" i="62" s="1"/>
  <c r="B418" i="62"/>
  <c r="C418" i="62"/>
  <c r="E418" i="62"/>
  <c r="F418" i="62"/>
  <c r="G418" i="62" s="1"/>
  <c r="I418" i="62"/>
  <c r="J418" i="62" s="1"/>
  <c r="B419" i="62"/>
  <c r="C419" i="62"/>
  <c r="E419" i="62"/>
  <c r="F419" i="62"/>
  <c r="G419" i="62" s="1"/>
  <c r="I419" i="62"/>
  <c r="X419" i="62" s="1"/>
  <c r="B420" i="62"/>
  <c r="C420" i="62"/>
  <c r="E420" i="62"/>
  <c r="F420" i="62"/>
  <c r="G420" i="62" s="1"/>
  <c r="I420" i="62"/>
  <c r="L420" i="62" s="1"/>
  <c r="B421" i="62"/>
  <c r="C421" i="62"/>
  <c r="E421" i="62"/>
  <c r="F421" i="62"/>
  <c r="G421" i="62" s="1"/>
  <c r="I421" i="62"/>
  <c r="R421" i="62" s="1"/>
  <c r="B422" i="62"/>
  <c r="C422" i="62"/>
  <c r="E422" i="62"/>
  <c r="F422" i="62"/>
  <c r="G422" i="62" s="1"/>
  <c r="I422" i="62"/>
  <c r="X422" i="62" s="1"/>
  <c r="B423" i="62"/>
  <c r="C423" i="62"/>
  <c r="E423" i="62"/>
  <c r="F423" i="62"/>
  <c r="G423" i="62" s="1"/>
  <c r="I423" i="62"/>
  <c r="J423" i="62" s="1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Z425" i="62" s="1"/>
  <c r="B426" i="62"/>
  <c r="C426" i="62"/>
  <c r="E426" i="62"/>
  <c r="F426" i="62"/>
  <c r="G426" i="62" s="1"/>
  <c r="I426" i="62"/>
  <c r="J426" i="62" s="1"/>
  <c r="B427" i="62"/>
  <c r="C427" i="62"/>
  <c r="E427" i="62"/>
  <c r="F427" i="62"/>
  <c r="G427" i="62" s="1"/>
  <c r="I427" i="62"/>
  <c r="R427" i="62" s="1"/>
  <c r="B428" i="62"/>
  <c r="C428" i="62"/>
  <c r="E428" i="62"/>
  <c r="F428" i="62"/>
  <c r="G428" i="62" s="1"/>
  <c r="I428" i="62"/>
  <c r="L428" i="62" s="1"/>
  <c r="I404" i="62"/>
  <c r="AE404" i="62" s="1"/>
  <c r="F404" i="62"/>
  <c r="G404" i="62" s="1"/>
  <c r="E404" i="62"/>
  <c r="C404" i="62"/>
  <c r="B404" i="62"/>
  <c r="B377" i="62"/>
  <c r="C377" i="62"/>
  <c r="E377" i="62"/>
  <c r="F377" i="62"/>
  <c r="G377" i="62" s="1"/>
  <c r="I377" i="62"/>
  <c r="J377" i="62" s="1"/>
  <c r="B378" i="62"/>
  <c r="C378" i="62"/>
  <c r="E378" i="62"/>
  <c r="F378" i="62"/>
  <c r="G378" i="62" s="1"/>
  <c r="I378" i="62"/>
  <c r="Z378" i="62" s="1"/>
  <c r="B379" i="62"/>
  <c r="C379" i="62"/>
  <c r="E379" i="62"/>
  <c r="F379" i="62"/>
  <c r="G379" i="62" s="1"/>
  <c r="I379" i="62"/>
  <c r="J379" i="62" s="1"/>
  <c r="B380" i="62"/>
  <c r="C380" i="62"/>
  <c r="E380" i="62"/>
  <c r="F380" i="62"/>
  <c r="G380" i="62" s="1"/>
  <c r="I380" i="62"/>
  <c r="Z380" i="62" s="1"/>
  <c r="B381" i="62"/>
  <c r="C381" i="62"/>
  <c r="E381" i="62"/>
  <c r="F381" i="62"/>
  <c r="G381" i="62" s="1"/>
  <c r="I381" i="62"/>
  <c r="J381" i="62" s="1"/>
  <c r="B382" i="62"/>
  <c r="C382" i="62"/>
  <c r="E382" i="62"/>
  <c r="F382" i="62"/>
  <c r="G382" i="62" s="1"/>
  <c r="I382" i="62"/>
  <c r="Z382" i="62" s="1"/>
  <c r="B383" i="62"/>
  <c r="C383" i="62"/>
  <c r="E383" i="62"/>
  <c r="F383" i="62"/>
  <c r="G383" i="62" s="1"/>
  <c r="I383" i="62"/>
  <c r="J383" i="62" s="1"/>
  <c r="B384" i="62"/>
  <c r="C384" i="62"/>
  <c r="E384" i="62"/>
  <c r="F384" i="62"/>
  <c r="G384" i="62" s="1"/>
  <c r="I384" i="62"/>
  <c r="Z384" i="62" s="1"/>
  <c r="B385" i="62"/>
  <c r="C385" i="62"/>
  <c r="E385" i="62"/>
  <c r="F385" i="62"/>
  <c r="G385" i="62" s="1"/>
  <c r="I385" i="62"/>
  <c r="J385" i="62" s="1"/>
  <c r="B386" i="62"/>
  <c r="C386" i="62"/>
  <c r="E386" i="62"/>
  <c r="F386" i="62"/>
  <c r="G386" i="62" s="1"/>
  <c r="I386" i="62"/>
  <c r="Z386" i="62" s="1"/>
  <c r="B387" i="62"/>
  <c r="C387" i="62"/>
  <c r="E387" i="62"/>
  <c r="F387" i="62"/>
  <c r="G387" i="62" s="1"/>
  <c r="I387" i="62"/>
  <c r="J387" i="62" s="1"/>
  <c r="B388" i="62"/>
  <c r="C388" i="62"/>
  <c r="E388" i="62"/>
  <c r="F388" i="62"/>
  <c r="G388" i="62" s="1"/>
  <c r="I388" i="62"/>
  <c r="Z388" i="62" s="1"/>
  <c r="B389" i="62"/>
  <c r="C389" i="62"/>
  <c r="E389" i="62"/>
  <c r="F389" i="62"/>
  <c r="G389" i="62" s="1"/>
  <c r="I389" i="62"/>
  <c r="J389" i="62" s="1"/>
  <c r="B390" i="62"/>
  <c r="C390" i="62"/>
  <c r="E390" i="62"/>
  <c r="F390" i="62"/>
  <c r="G390" i="62" s="1"/>
  <c r="I390" i="62"/>
  <c r="Z390" i="62" s="1"/>
  <c r="B391" i="62"/>
  <c r="C391" i="62"/>
  <c r="E391" i="62"/>
  <c r="F391" i="62"/>
  <c r="G391" i="62" s="1"/>
  <c r="I391" i="62"/>
  <c r="J391" i="62" s="1"/>
  <c r="B392" i="62"/>
  <c r="C392" i="62"/>
  <c r="E392" i="62"/>
  <c r="F392" i="62"/>
  <c r="G392" i="62" s="1"/>
  <c r="I392" i="62"/>
  <c r="Z392" i="62" s="1"/>
  <c r="B393" i="62"/>
  <c r="C393" i="62"/>
  <c r="E393" i="62"/>
  <c r="F393" i="62"/>
  <c r="G393" i="62" s="1"/>
  <c r="I393" i="62"/>
  <c r="J393" i="62" s="1"/>
  <c r="B394" i="62"/>
  <c r="C394" i="62"/>
  <c r="E394" i="62"/>
  <c r="F394" i="62"/>
  <c r="G394" i="62" s="1"/>
  <c r="I394" i="62"/>
  <c r="Z394" i="62" s="1"/>
  <c r="B395" i="62"/>
  <c r="C395" i="62"/>
  <c r="E395" i="62"/>
  <c r="F395" i="62"/>
  <c r="G395" i="62" s="1"/>
  <c r="I395" i="62"/>
  <c r="J395" i="62" s="1"/>
  <c r="B396" i="62"/>
  <c r="C396" i="62"/>
  <c r="E396" i="62"/>
  <c r="F396" i="62"/>
  <c r="G396" i="62" s="1"/>
  <c r="I396" i="62"/>
  <c r="Z396" i="62" s="1"/>
  <c r="B397" i="62"/>
  <c r="C397" i="62"/>
  <c r="E397" i="62"/>
  <c r="F397" i="62"/>
  <c r="G397" i="62" s="1"/>
  <c r="I397" i="62"/>
  <c r="J397" i="62" s="1"/>
  <c r="B398" i="62"/>
  <c r="C398" i="62"/>
  <c r="E398" i="62"/>
  <c r="F398" i="62"/>
  <c r="G398" i="62" s="1"/>
  <c r="I398" i="62"/>
  <c r="Z398" i="62" s="1"/>
  <c r="B399" i="62"/>
  <c r="C399" i="62"/>
  <c r="E399" i="62"/>
  <c r="F399" i="62"/>
  <c r="G399" i="62" s="1"/>
  <c r="I399" i="62"/>
  <c r="J399" i="62" s="1"/>
  <c r="B400" i="62"/>
  <c r="C400" i="62"/>
  <c r="E400" i="62"/>
  <c r="F400" i="62"/>
  <c r="G400" i="62" s="1"/>
  <c r="I400" i="62"/>
  <c r="Z400" i="62" s="1"/>
  <c r="I376" i="62"/>
  <c r="AE376" i="62" s="1"/>
  <c r="F376" i="62"/>
  <c r="G376" i="62" s="1"/>
  <c r="E376" i="62"/>
  <c r="C376" i="62"/>
  <c r="B376" i="62"/>
  <c r="B349" i="62"/>
  <c r="C349" i="62"/>
  <c r="E349" i="62"/>
  <c r="F349" i="62"/>
  <c r="G349" i="62" s="1"/>
  <c r="I349" i="62"/>
  <c r="J349" i="62" s="1"/>
  <c r="B350" i="62"/>
  <c r="C350" i="62"/>
  <c r="E350" i="62"/>
  <c r="F350" i="62"/>
  <c r="G350" i="62" s="1"/>
  <c r="I350" i="62"/>
  <c r="Z350" i="62" s="1"/>
  <c r="B351" i="62"/>
  <c r="C351" i="62"/>
  <c r="E351" i="62"/>
  <c r="F351" i="62"/>
  <c r="G351" i="62" s="1"/>
  <c r="I351" i="62"/>
  <c r="H351" i="62" s="1"/>
  <c r="B352" i="62"/>
  <c r="C352" i="62"/>
  <c r="E352" i="62"/>
  <c r="F352" i="62"/>
  <c r="G352" i="62" s="1"/>
  <c r="I352" i="62"/>
  <c r="L352" i="62" s="1"/>
  <c r="B353" i="62"/>
  <c r="C353" i="62"/>
  <c r="E353" i="62"/>
  <c r="F353" i="62"/>
  <c r="G353" i="62" s="1"/>
  <c r="I353" i="62"/>
  <c r="Y353" i="62" s="1"/>
  <c r="B354" i="62"/>
  <c r="C354" i="62"/>
  <c r="E354" i="62"/>
  <c r="F354" i="62"/>
  <c r="G354" i="62" s="1"/>
  <c r="I354" i="62"/>
  <c r="L354" i="62" s="1"/>
  <c r="B355" i="62"/>
  <c r="C355" i="62"/>
  <c r="E355" i="62"/>
  <c r="F355" i="62"/>
  <c r="G355" i="62" s="1"/>
  <c r="I355" i="62"/>
  <c r="Y355" i="62" s="1"/>
  <c r="B356" i="62"/>
  <c r="C356" i="62"/>
  <c r="E356" i="62"/>
  <c r="F356" i="62"/>
  <c r="G356" i="62" s="1"/>
  <c r="I356" i="62"/>
  <c r="L356" i="62" s="1"/>
  <c r="B357" i="62"/>
  <c r="C357" i="62"/>
  <c r="E357" i="62"/>
  <c r="F357" i="62"/>
  <c r="G357" i="62" s="1"/>
  <c r="I357" i="62"/>
  <c r="J357" i="62" s="1"/>
  <c r="B358" i="62"/>
  <c r="C358" i="62"/>
  <c r="E358" i="62"/>
  <c r="F358" i="62"/>
  <c r="G358" i="62" s="1"/>
  <c r="I358" i="62"/>
  <c r="Z358" i="62" s="1"/>
  <c r="B359" i="62"/>
  <c r="C359" i="62"/>
  <c r="E359" i="62"/>
  <c r="F359" i="62"/>
  <c r="G359" i="62" s="1"/>
  <c r="I359" i="62"/>
  <c r="H359" i="62" s="1"/>
  <c r="B360" i="62"/>
  <c r="C360" i="62"/>
  <c r="E360" i="62"/>
  <c r="F360" i="62"/>
  <c r="G360" i="62" s="1"/>
  <c r="I360" i="62"/>
  <c r="L360" i="62" s="1"/>
  <c r="B361" i="62"/>
  <c r="C361" i="62"/>
  <c r="E361" i="62"/>
  <c r="F361" i="62"/>
  <c r="G361" i="62" s="1"/>
  <c r="I361" i="62"/>
  <c r="Y361" i="62" s="1"/>
  <c r="B362" i="62"/>
  <c r="C362" i="62"/>
  <c r="E362" i="62"/>
  <c r="F362" i="62"/>
  <c r="G362" i="62" s="1"/>
  <c r="I362" i="62"/>
  <c r="L362" i="62" s="1"/>
  <c r="B363" i="62"/>
  <c r="C363" i="62"/>
  <c r="E363" i="62"/>
  <c r="F363" i="62"/>
  <c r="G363" i="62" s="1"/>
  <c r="I363" i="62"/>
  <c r="X363" i="62" s="1"/>
  <c r="B364" i="62"/>
  <c r="C364" i="62"/>
  <c r="E364" i="62"/>
  <c r="F364" i="62"/>
  <c r="G364" i="62" s="1"/>
  <c r="I364" i="62"/>
  <c r="J364" i="62" s="1"/>
  <c r="B365" i="62"/>
  <c r="C365" i="62"/>
  <c r="E365" i="62"/>
  <c r="F365" i="62"/>
  <c r="G365" i="62" s="1"/>
  <c r="I365" i="62"/>
  <c r="J365" i="62" s="1"/>
  <c r="B366" i="62"/>
  <c r="C366" i="62"/>
  <c r="E366" i="62"/>
  <c r="F366" i="62"/>
  <c r="G366" i="62" s="1"/>
  <c r="I366" i="62"/>
  <c r="Z366" i="62" s="1"/>
  <c r="B367" i="62"/>
  <c r="C367" i="62"/>
  <c r="E367" i="62"/>
  <c r="F367" i="62"/>
  <c r="G367" i="62" s="1"/>
  <c r="I367" i="62"/>
  <c r="H367" i="62" s="1"/>
  <c r="B368" i="62"/>
  <c r="C368" i="62"/>
  <c r="E368" i="62"/>
  <c r="F368" i="62"/>
  <c r="G368" i="62" s="1"/>
  <c r="I368" i="62"/>
  <c r="L368" i="62" s="1"/>
  <c r="B369" i="62"/>
  <c r="C369" i="62"/>
  <c r="E369" i="62"/>
  <c r="F369" i="62"/>
  <c r="G369" i="62" s="1"/>
  <c r="I369" i="62"/>
  <c r="Y369" i="62" s="1"/>
  <c r="B370" i="62"/>
  <c r="C370" i="62"/>
  <c r="E370" i="62"/>
  <c r="F370" i="62"/>
  <c r="G370" i="62" s="1"/>
  <c r="I370" i="62"/>
  <c r="L370" i="62" s="1"/>
  <c r="B371" i="62"/>
  <c r="C371" i="62"/>
  <c r="E371" i="62"/>
  <c r="F371" i="62"/>
  <c r="G371" i="62" s="1"/>
  <c r="I371" i="62"/>
  <c r="X371" i="62" s="1"/>
  <c r="B372" i="62"/>
  <c r="C372" i="62"/>
  <c r="E372" i="62"/>
  <c r="F372" i="62"/>
  <c r="G372" i="62" s="1"/>
  <c r="I372" i="62"/>
  <c r="Z372" i="62" s="1"/>
  <c r="I348" i="62"/>
  <c r="AD348" i="62" s="1"/>
  <c r="F348" i="62"/>
  <c r="G348" i="62" s="1"/>
  <c r="E348" i="62"/>
  <c r="C348" i="62"/>
  <c r="B348" i="62"/>
  <c r="B321" i="62"/>
  <c r="C321" i="62"/>
  <c r="E321" i="62"/>
  <c r="F321" i="62"/>
  <c r="G321" i="62" s="1"/>
  <c r="I321" i="62"/>
  <c r="J321" i="62" s="1"/>
  <c r="B322" i="62"/>
  <c r="C322" i="62"/>
  <c r="E322" i="62"/>
  <c r="F322" i="62"/>
  <c r="G322" i="62" s="1"/>
  <c r="I322" i="62"/>
  <c r="R322" i="62" s="1"/>
  <c r="B323" i="62"/>
  <c r="C323" i="62"/>
  <c r="E323" i="62"/>
  <c r="F323" i="62"/>
  <c r="G323" i="62" s="1"/>
  <c r="I323" i="62"/>
  <c r="R323" i="62" s="1"/>
  <c r="B324" i="62"/>
  <c r="C324" i="62"/>
  <c r="E324" i="62"/>
  <c r="F324" i="62"/>
  <c r="G324" i="62" s="1"/>
  <c r="I324" i="62"/>
  <c r="L324" i="62" s="1"/>
  <c r="B325" i="62"/>
  <c r="C325" i="62"/>
  <c r="E325" i="62"/>
  <c r="F325" i="62"/>
  <c r="G325" i="62" s="1"/>
  <c r="I325" i="62"/>
  <c r="Z325" i="62" s="1"/>
  <c r="B326" i="62"/>
  <c r="C326" i="62"/>
  <c r="E326" i="62"/>
  <c r="F326" i="62"/>
  <c r="G326" i="62" s="1"/>
  <c r="I326" i="62"/>
  <c r="J326" i="62" s="1"/>
  <c r="B327" i="62"/>
  <c r="C327" i="62"/>
  <c r="E327" i="62"/>
  <c r="F327" i="62"/>
  <c r="G327" i="62" s="1"/>
  <c r="I327" i="62"/>
  <c r="L327" i="62" s="1"/>
  <c r="B328" i="62"/>
  <c r="C328" i="62"/>
  <c r="E328" i="62"/>
  <c r="F328" i="62"/>
  <c r="G328" i="62" s="1"/>
  <c r="I328" i="62"/>
  <c r="Z328" i="62" s="1"/>
  <c r="B329" i="62"/>
  <c r="C329" i="62"/>
  <c r="E329" i="62"/>
  <c r="F329" i="62"/>
  <c r="G329" i="62" s="1"/>
  <c r="I329" i="62"/>
  <c r="J329" i="62" s="1"/>
  <c r="B330" i="62"/>
  <c r="C330" i="62"/>
  <c r="E330" i="62"/>
  <c r="F330" i="62"/>
  <c r="G330" i="62" s="1"/>
  <c r="I330" i="62"/>
  <c r="R330" i="62" s="1"/>
  <c r="B331" i="62"/>
  <c r="C331" i="62"/>
  <c r="E331" i="62"/>
  <c r="F331" i="62"/>
  <c r="G331" i="62" s="1"/>
  <c r="I331" i="62"/>
  <c r="R331" i="62" s="1"/>
  <c r="B332" i="62"/>
  <c r="C332" i="62"/>
  <c r="E332" i="62"/>
  <c r="F332" i="62"/>
  <c r="G332" i="62" s="1"/>
  <c r="I332" i="62"/>
  <c r="L332" i="62" s="1"/>
  <c r="B333" i="62"/>
  <c r="C333" i="62"/>
  <c r="E333" i="62"/>
  <c r="F333" i="62"/>
  <c r="G333" i="62" s="1"/>
  <c r="I333" i="62"/>
  <c r="Y333" i="62" s="1"/>
  <c r="B334" i="62"/>
  <c r="C334" i="62"/>
  <c r="E334" i="62"/>
  <c r="F334" i="62"/>
  <c r="G334" i="62" s="1"/>
  <c r="I334" i="62"/>
  <c r="J334" i="62" s="1"/>
  <c r="B335" i="62"/>
  <c r="C335" i="62"/>
  <c r="E335" i="62"/>
  <c r="F335" i="62"/>
  <c r="G335" i="62" s="1"/>
  <c r="I335" i="62"/>
  <c r="L335" i="62" s="1"/>
  <c r="B336" i="62"/>
  <c r="C336" i="62"/>
  <c r="E336" i="62"/>
  <c r="F336" i="62"/>
  <c r="G336" i="62" s="1"/>
  <c r="I336" i="62"/>
  <c r="Z336" i="62" s="1"/>
  <c r="B337" i="62"/>
  <c r="C337" i="62"/>
  <c r="E337" i="62"/>
  <c r="F337" i="62"/>
  <c r="G337" i="62" s="1"/>
  <c r="I337" i="62"/>
  <c r="J337" i="62" s="1"/>
  <c r="B338" i="62"/>
  <c r="C338" i="62"/>
  <c r="E338" i="62"/>
  <c r="F338" i="62"/>
  <c r="G338" i="62" s="1"/>
  <c r="I338" i="62"/>
  <c r="R338" i="62" s="1"/>
  <c r="B339" i="62"/>
  <c r="C339" i="62"/>
  <c r="E339" i="62"/>
  <c r="F339" i="62"/>
  <c r="G339" i="62" s="1"/>
  <c r="I339" i="62"/>
  <c r="R339" i="62" s="1"/>
  <c r="B340" i="62"/>
  <c r="C340" i="62"/>
  <c r="E340" i="62"/>
  <c r="F340" i="62"/>
  <c r="G340" i="62" s="1"/>
  <c r="I340" i="62"/>
  <c r="L340" i="62" s="1"/>
  <c r="B341" i="62"/>
  <c r="C341" i="62"/>
  <c r="E341" i="62"/>
  <c r="F341" i="62"/>
  <c r="G341" i="62" s="1"/>
  <c r="I341" i="62"/>
  <c r="Y341" i="62" s="1"/>
  <c r="B342" i="62"/>
  <c r="C342" i="62"/>
  <c r="E342" i="62"/>
  <c r="F342" i="62"/>
  <c r="G342" i="62" s="1"/>
  <c r="I342" i="62"/>
  <c r="J342" i="62" s="1"/>
  <c r="B343" i="62"/>
  <c r="C343" i="62"/>
  <c r="E343" i="62"/>
  <c r="F343" i="62"/>
  <c r="G343" i="62" s="1"/>
  <c r="I343" i="62"/>
  <c r="J343" i="62" s="1"/>
  <c r="B344" i="62"/>
  <c r="C344" i="62"/>
  <c r="E344" i="62"/>
  <c r="F344" i="62"/>
  <c r="G344" i="62" s="1"/>
  <c r="I344" i="62"/>
  <c r="Z344" i="62" s="1"/>
  <c r="I320" i="62"/>
  <c r="AD320" i="62" s="1"/>
  <c r="F320" i="62"/>
  <c r="G320" i="62" s="1"/>
  <c r="E320" i="62"/>
  <c r="C320" i="62"/>
  <c r="B320" i="62"/>
  <c r="B293" i="62"/>
  <c r="C293" i="62"/>
  <c r="E293" i="62"/>
  <c r="F293" i="62"/>
  <c r="G293" i="62" s="1"/>
  <c r="I293" i="62"/>
  <c r="X293" i="62" s="1"/>
  <c r="B294" i="62"/>
  <c r="C294" i="62"/>
  <c r="E294" i="62"/>
  <c r="F294" i="62"/>
  <c r="G294" i="62" s="1"/>
  <c r="I294" i="62"/>
  <c r="Z294" i="62" s="1"/>
  <c r="B295" i="62"/>
  <c r="C295" i="62"/>
  <c r="E295" i="62"/>
  <c r="F295" i="62"/>
  <c r="G295" i="62" s="1"/>
  <c r="I295" i="62"/>
  <c r="J295" i="62" s="1"/>
  <c r="B296" i="62"/>
  <c r="C296" i="62"/>
  <c r="E296" i="62"/>
  <c r="F296" i="62"/>
  <c r="G296" i="62" s="1"/>
  <c r="I296" i="62"/>
  <c r="L296" i="62" s="1"/>
  <c r="B297" i="62"/>
  <c r="C297" i="62"/>
  <c r="E297" i="62"/>
  <c r="F297" i="62"/>
  <c r="G297" i="62" s="1"/>
  <c r="I297" i="62"/>
  <c r="H297" i="62" s="1"/>
  <c r="AG297" i="62" s="1"/>
  <c r="B298" i="62"/>
  <c r="C298" i="62"/>
  <c r="E298" i="62"/>
  <c r="F298" i="62"/>
  <c r="G298" i="62" s="1"/>
  <c r="I298" i="62"/>
  <c r="J298" i="62" s="1"/>
  <c r="B299" i="62"/>
  <c r="C299" i="62"/>
  <c r="E299" i="62"/>
  <c r="F299" i="62"/>
  <c r="G299" i="62" s="1"/>
  <c r="I299" i="62"/>
  <c r="X299" i="62" s="1"/>
  <c r="B300" i="62"/>
  <c r="C300" i="62"/>
  <c r="E300" i="62"/>
  <c r="F300" i="62"/>
  <c r="G300" i="62" s="1"/>
  <c r="I300" i="62"/>
  <c r="Y300" i="62" s="1"/>
  <c r="B301" i="62"/>
  <c r="C301" i="62"/>
  <c r="E301" i="62"/>
  <c r="F301" i="62"/>
  <c r="G301" i="62" s="1"/>
  <c r="I301" i="62"/>
  <c r="H301" i="62" s="1"/>
  <c r="B302" i="62"/>
  <c r="C302" i="62"/>
  <c r="E302" i="62"/>
  <c r="F302" i="62"/>
  <c r="G302" i="62" s="1"/>
  <c r="I302" i="62"/>
  <c r="X302" i="62" s="1"/>
  <c r="B303" i="62"/>
  <c r="C303" i="62"/>
  <c r="E303" i="62"/>
  <c r="F303" i="62"/>
  <c r="G303" i="62" s="1"/>
  <c r="I303" i="62"/>
  <c r="J303" i="62" s="1"/>
  <c r="B304" i="62"/>
  <c r="C304" i="62"/>
  <c r="E304" i="62"/>
  <c r="F304" i="62"/>
  <c r="G304" i="62" s="1"/>
  <c r="I304" i="62"/>
  <c r="L304" i="62" s="1"/>
  <c r="B305" i="62"/>
  <c r="C305" i="62"/>
  <c r="E305" i="62"/>
  <c r="F305" i="62"/>
  <c r="G305" i="62" s="1"/>
  <c r="I305" i="62"/>
  <c r="Y305" i="62" s="1"/>
  <c r="B306" i="62"/>
  <c r="C306" i="62"/>
  <c r="E306" i="62"/>
  <c r="F306" i="62"/>
  <c r="G306" i="62" s="1"/>
  <c r="I306" i="62"/>
  <c r="J306" i="62" s="1"/>
  <c r="B307" i="62"/>
  <c r="C307" i="62"/>
  <c r="E307" i="62"/>
  <c r="F307" i="62"/>
  <c r="G307" i="62" s="1"/>
  <c r="I307" i="62"/>
  <c r="X307" i="62" s="1"/>
  <c r="B308" i="62"/>
  <c r="C308" i="62"/>
  <c r="E308" i="62"/>
  <c r="F308" i="62"/>
  <c r="G308" i="62" s="1"/>
  <c r="I308" i="62"/>
  <c r="L308" i="62" s="1"/>
  <c r="B309" i="62"/>
  <c r="C309" i="62"/>
  <c r="E309" i="62"/>
  <c r="F309" i="62"/>
  <c r="G309" i="62" s="1"/>
  <c r="I309" i="62"/>
  <c r="L309" i="62" s="1"/>
  <c r="B310" i="62"/>
  <c r="C310" i="62"/>
  <c r="E310" i="62"/>
  <c r="F310" i="62"/>
  <c r="G310" i="62" s="1"/>
  <c r="I310" i="62"/>
  <c r="X310" i="62" s="1"/>
  <c r="B311" i="62"/>
  <c r="C311" i="62"/>
  <c r="E311" i="62"/>
  <c r="F311" i="62"/>
  <c r="G311" i="62" s="1"/>
  <c r="I311" i="62"/>
  <c r="J311" i="62" s="1"/>
  <c r="B312" i="62"/>
  <c r="C312" i="62"/>
  <c r="E312" i="62"/>
  <c r="F312" i="62"/>
  <c r="G312" i="62" s="1"/>
  <c r="I312" i="62"/>
  <c r="L312" i="62" s="1"/>
  <c r="B313" i="62"/>
  <c r="C313" i="62"/>
  <c r="E313" i="62"/>
  <c r="F313" i="62"/>
  <c r="G313" i="62" s="1"/>
  <c r="I313" i="62"/>
  <c r="Y313" i="62" s="1"/>
  <c r="B314" i="62"/>
  <c r="C314" i="62"/>
  <c r="E314" i="62"/>
  <c r="F314" i="62"/>
  <c r="G314" i="62" s="1"/>
  <c r="I314" i="62"/>
  <c r="J314" i="62" s="1"/>
  <c r="B315" i="62"/>
  <c r="C315" i="62"/>
  <c r="E315" i="62"/>
  <c r="F315" i="62"/>
  <c r="G315" i="62" s="1"/>
  <c r="I315" i="62"/>
  <c r="X315" i="62" s="1"/>
  <c r="B316" i="62"/>
  <c r="C316" i="62"/>
  <c r="E316" i="62"/>
  <c r="F316" i="62"/>
  <c r="G316" i="62" s="1"/>
  <c r="I316" i="62"/>
  <c r="L316" i="62" s="1"/>
  <c r="I292" i="62"/>
  <c r="AC292" i="62" s="1"/>
  <c r="F292" i="62"/>
  <c r="G292" i="62" s="1"/>
  <c r="E292" i="62"/>
  <c r="C292" i="62"/>
  <c r="B292" i="62"/>
  <c r="B265" i="62"/>
  <c r="C265" i="62"/>
  <c r="E265" i="62"/>
  <c r="F265" i="62"/>
  <c r="G265" i="62" s="1"/>
  <c r="I265" i="62"/>
  <c r="J265" i="62" s="1"/>
  <c r="B266" i="62"/>
  <c r="C266" i="62"/>
  <c r="E266" i="62"/>
  <c r="F266" i="62"/>
  <c r="G266" i="62" s="1"/>
  <c r="I266" i="62"/>
  <c r="Y266" i="62" s="1"/>
  <c r="B267" i="62"/>
  <c r="C267" i="62"/>
  <c r="E267" i="62"/>
  <c r="F267" i="62"/>
  <c r="G267" i="62" s="1"/>
  <c r="I267" i="62"/>
  <c r="J267" i="62" s="1"/>
  <c r="B268" i="62"/>
  <c r="C268" i="62"/>
  <c r="E268" i="62"/>
  <c r="F268" i="62"/>
  <c r="G268" i="62" s="1"/>
  <c r="I268" i="62"/>
  <c r="X268" i="62" s="1"/>
  <c r="B269" i="62"/>
  <c r="C269" i="62"/>
  <c r="E269" i="62"/>
  <c r="F269" i="62"/>
  <c r="G269" i="62" s="1"/>
  <c r="I269" i="62"/>
  <c r="H269" i="62" s="1"/>
  <c r="AG269" i="62" s="1"/>
  <c r="B270" i="62"/>
  <c r="C270" i="62"/>
  <c r="E270" i="62"/>
  <c r="F270" i="62"/>
  <c r="G270" i="62" s="1"/>
  <c r="I270" i="62"/>
  <c r="J270" i="62" s="1"/>
  <c r="B271" i="62"/>
  <c r="C271" i="62"/>
  <c r="E271" i="62"/>
  <c r="F271" i="62"/>
  <c r="G271" i="62" s="1"/>
  <c r="I271" i="62"/>
  <c r="J271" i="62" s="1"/>
  <c r="B272" i="62"/>
  <c r="C272" i="62"/>
  <c r="E272" i="62"/>
  <c r="F272" i="62"/>
  <c r="G272" i="62" s="1"/>
  <c r="I272" i="62"/>
  <c r="X272" i="62" s="1"/>
  <c r="B273" i="62"/>
  <c r="C273" i="62"/>
  <c r="E273" i="62"/>
  <c r="F273" i="62"/>
  <c r="G273" i="62" s="1"/>
  <c r="I273" i="62"/>
  <c r="J273" i="62" s="1"/>
  <c r="B274" i="62"/>
  <c r="C274" i="62"/>
  <c r="E274" i="62"/>
  <c r="F274" i="62"/>
  <c r="G274" i="62" s="1"/>
  <c r="I274" i="62"/>
  <c r="R274" i="62" s="1"/>
  <c r="B275" i="62"/>
  <c r="C275" i="62"/>
  <c r="E275" i="62"/>
  <c r="F275" i="62"/>
  <c r="G275" i="62" s="1"/>
  <c r="I275" i="62"/>
  <c r="J275" i="62" s="1"/>
  <c r="B276" i="62"/>
  <c r="C276" i="62"/>
  <c r="E276" i="62"/>
  <c r="F276" i="62"/>
  <c r="G276" i="62" s="1"/>
  <c r="I276" i="62"/>
  <c r="X276" i="62" s="1"/>
  <c r="B277" i="62"/>
  <c r="C277" i="62"/>
  <c r="E277" i="62"/>
  <c r="F277" i="62"/>
  <c r="G277" i="62" s="1"/>
  <c r="I277" i="62"/>
  <c r="Z277" i="62" s="1"/>
  <c r="B278" i="62"/>
  <c r="C278" i="62"/>
  <c r="E278" i="62"/>
  <c r="F278" i="62"/>
  <c r="G278" i="62" s="1"/>
  <c r="I278" i="62"/>
  <c r="J278" i="62" s="1"/>
  <c r="B279" i="62"/>
  <c r="C279" i="62"/>
  <c r="E279" i="62"/>
  <c r="F279" i="62"/>
  <c r="G279" i="62" s="1"/>
  <c r="I279" i="62"/>
  <c r="Y279" i="62" s="1"/>
  <c r="B280" i="62"/>
  <c r="C280" i="62"/>
  <c r="E280" i="62"/>
  <c r="F280" i="62"/>
  <c r="G280" i="62" s="1"/>
  <c r="I280" i="62"/>
  <c r="X280" i="62" s="1"/>
  <c r="B281" i="62"/>
  <c r="C281" i="62"/>
  <c r="E281" i="62"/>
  <c r="F281" i="62"/>
  <c r="G281" i="62" s="1"/>
  <c r="I281" i="62"/>
  <c r="J281" i="62" s="1"/>
  <c r="B282" i="62"/>
  <c r="C282" i="62"/>
  <c r="E282" i="62"/>
  <c r="F282" i="62"/>
  <c r="G282" i="62" s="1"/>
  <c r="I282" i="62"/>
  <c r="R282" i="62" s="1"/>
  <c r="B283" i="62"/>
  <c r="C283" i="62"/>
  <c r="E283" i="62"/>
  <c r="F283" i="62"/>
  <c r="G283" i="62" s="1"/>
  <c r="I283" i="62"/>
  <c r="J283" i="62" s="1"/>
  <c r="B284" i="62"/>
  <c r="C284" i="62"/>
  <c r="E284" i="62"/>
  <c r="F284" i="62"/>
  <c r="G284" i="62" s="1"/>
  <c r="I284" i="62"/>
  <c r="X284" i="62" s="1"/>
  <c r="B285" i="62"/>
  <c r="C285" i="62"/>
  <c r="E285" i="62"/>
  <c r="F285" i="62"/>
  <c r="G285" i="62" s="1"/>
  <c r="I285" i="62"/>
  <c r="Z285" i="62" s="1"/>
  <c r="B286" i="62"/>
  <c r="C286" i="62"/>
  <c r="E286" i="62"/>
  <c r="F286" i="62"/>
  <c r="G286" i="62" s="1"/>
  <c r="I286" i="62"/>
  <c r="J286" i="62" s="1"/>
  <c r="B287" i="62"/>
  <c r="C287" i="62"/>
  <c r="E287" i="62"/>
  <c r="F287" i="62"/>
  <c r="G287" i="62" s="1"/>
  <c r="I287" i="62"/>
  <c r="Y287" i="62" s="1"/>
  <c r="B288" i="62"/>
  <c r="C288" i="62"/>
  <c r="E288" i="62"/>
  <c r="F288" i="62"/>
  <c r="G288" i="62" s="1"/>
  <c r="I288" i="62"/>
  <c r="H288" i="62" s="1"/>
  <c r="AG288" i="62" s="1"/>
  <c r="I264" i="62"/>
  <c r="AC264" i="62" s="1"/>
  <c r="F264" i="62"/>
  <c r="G264" i="62" s="1"/>
  <c r="E264" i="62"/>
  <c r="C264" i="62"/>
  <c r="B264" i="62"/>
  <c r="B237" i="62"/>
  <c r="C237" i="62"/>
  <c r="E237" i="62"/>
  <c r="F237" i="62"/>
  <c r="G237" i="62" s="1"/>
  <c r="I237" i="62"/>
  <c r="L237" i="62" s="1"/>
  <c r="B238" i="62"/>
  <c r="C238" i="62"/>
  <c r="E238" i="62"/>
  <c r="F238" i="62"/>
  <c r="G238" i="62" s="1"/>
  <c r="I238" i="62"/>
  <c r="R238" i="62" s="1"/>
  <c r="B239" i="62"/>
  <c r="C239" i="62"/>
  <c r="E239" i="62"/>
  <c r="F239" i="62"/>
  <c r="G239" i="62" s="1"/>
  <c r="I239" i="62"/>
  <c r="H239" i="62" s="1"/>
  <c r="AG239" i="62" s="1"/>
  <c r="B240" i="62"/>
  <c r="C240" i="62"/>
  <c r="E240" i="62"/>
  <c r="F240" i="62"/>
  <c r="G240" i="62" s="1"/>
  <c r="I240" i="62"/>
  <c r="L240" i="62" s="1"/>
  <c r="B241" i="62"/>
  <c r="C241" i="62"/>
  <c r="E241" i="62"/>
  <c r="F241" i="62"/>
  <c r="G241" i="62" s="1"/>
  <c r="I241" i="62"/>
  <c r="R241" i="62" s="1"/>
  <c r="B242" i="62"/>
  <c r="C242" i="62"/>
  <c r="E242" i="62"/>
  <c r="F242" i="62"/>
  <c r="G242" i="62" s="1"/>
  <c r="I242" i="62"/>
  <c r="X242" i="62" s="1"/>
  <c r="B243" i="62"/>
  <c r="C243" i="62"/>
  <c r="E243" i="62"/>
  <c r="F243" i="62"/>
  <c r="G243" i="62" s="1"/>
  <c r="I243" i="62"/>
  <c r="X243" i="62" s="1"/>
  <c r="B244" i="62"/>
  <c r="C244" i="62"/>
  <c r="E244" i="62"/>
  <c r="F244" i="62"/>
  <c r="G244" i="62" s="1"/>
  <c r="I244" i="62"/>
  <c r="J244" i="62" s="1"/>
  <c r="B245" i="62"/>
  <c r="C245" i="62"/>
  <c r="E245" i="62"/>
  <c r="F245" i="62"/>
  <c r="G245" i="62" s="1"/>
  <c r="I245" i="62"/>
  <c r="J245" i="62" s="1"/>
  <c r="B246" i="62"/>
  <c r="C246" i="62"/>
  <c r="E246" i="62"/>
  <c r="F246" i="62"/>
  <c r="G246" i="62" s="1"/>
  <c r="I246" i="62"/>
  <c r="R246" i="62" s="1"/>
  <c r="B247" i="62"/>
  <c r="C247" i="62"/>
  <c r="E247" i="62"/>
  <c r="F247" i="62"/>
  <c r="G247" i="62" s="1"/>
  <c r="I247" i="62"/>
  <c r="H247" i="62" s="1"/>
  <c r="AG247" i="62" s="1"/>
  <c r="B248" i="62"/>
  <c r="C248" i="62"/>
  <c r="E248" i="62"/>
  <c r="F248" i="62"/>
  <c r="G248" i="62" s="1"/>
  <c r="I248" i="62"/>
  <c r="L248" i="62" s="1"/>
  <c r="B249" i="62"/>
  <c r="C249" i="62"/>
  <c r="E249" i="62"/>
  <c r="F249" i="62"/>
  <c r="G249" i="62" s="1"/>
  <c r="I249" i="62"/>
  <c r="J249" i="62" s="1"/>
  <c r="B250" i="62"/>
  <c r="C250" i="62"/>
  <c r="E250" i="62"/>
  <c r="F250" i="62"/>
  <c r="G250" i="62" s="1"/>
  <c r="I250" i="62"/>
  <c r="L250" i="62" s="1"/>
  <c r="B251" i="62"/>
  <c r="C251" i="62"/>
  <c r="E251" i="62"/>
  <c r="F251" i="62"/>
  <c r="G251" i="62" s="1"/>
  <c r="I251" i="62"/>
  <c r="X251" i="62" s="1"/>
  <c r="B252" i="62"/>
  <c r="C252" i="62"/>
  <c r="E252" i="62"/>
  <c r="F252" i="62"/>
  <c r="G252" i="62" s="1"/>
  <c r="I252" i="62"/>
  <c r="J252" i="62" s="1"/>
  <c r="B253" i="62"/>
  <c r="C253" i="62"/>
  <c r="E253" i="62"/>
  <c r="F253" i="62"/>
  <c r="G253" i="62" s="1"/>
  <c r="I253" i="62"/>
  <c r="R253" i="62" s="1"/>
  <c r="B254" i="62"/>
  <c r="C254" i="62"/>
  <c r="E254" i="62"/>
  <c r="F254" i="62"/>
  <c r="G254" i="62" s="1"/>
  <c r="I254" i="62"/>
  <c r="R254" i="62" s="1"/>
  <c r="B255" i="62"/>
  <c r="C255" i="62"/>
  <c r="E255" i="62"/>
  <c r="F255" i="62"/>
  <c r="G255" i="62" s="1"/>
  <c r="I255" i="62"/>
  <c r="H255" i="62" s="1"/>
  <c r="AG255" i="62" s="1"/>
  <c r="B256" i="62"/>
  <c r="C256" i="62"/>
  <c r="E256" i="62"/>
  <c r="F256" i="62"/>
  <c r="G256" i="62" s="1"/>
  <c r="I256" i="62"/>
  <c r="L256" i="62" s="1"/>
  <c r="B257" i="62"/>
  <c r="C257" i="62"/>
  <c r="E257" i="62"/>
  <c r="F257" i="62"/>
  <c r="G257" i="62" s="1"/>
  <c r="I257" i="62"/>
  <c r="R257" i="62" s="1"/>
  <c r="B258" i="62"/>
  <c r="C258" i="62"/>
  <c r="E258" i="62"/>
  <c r="F258" i="62"/>
  <c r="G258" i="62" s="1"/>
  <c r="I258" i="62"/>
  <c r="L258" i="62" s="1"/>
  <c r="B259" i="62"/>
  <c r="C259" i="62"/>
  <c r="E259" i="62"/>
  <c r="F259" i="62"/>
  <c r="G259" i="62" s="1"/>
  <c r="I259" i="62"/>
  <c r="X259" i="62" s="1"/>
  <c r="B260" i="62"/>
  <c r="C260" i="62"/>
  <c r="E260" i="62"/>
  <c r="F260" i="62"/>
  <c r="G260" i="62" s="1"/>
  <c r="I260" i="62"/>
  <c r="J260" i="62" s="1"/>
  <c r="I236" i="62"/>
  <c r="AE236" i="62" s="1"/>
  <c r="F236" i="62"/>
  <c r="G236" i="62" s="1"/>
  <c r="E236" i="62"/>
  <c r="C236" i="62"/>
  <c r="B236" i="62"/>
  <c r="B209" i="62"/>
  <c r="C209" i="62"/>
  <c r="E209" i="62"/>
  <c r="F209" i="62"/>
  <c r="G209" i="62" s="1"/>
  <c r="I209" i="62"/>
  <c r="J209" i="62" s="1"/>
  <c r="B210" i="62"/>
  <c r="C210" i="62"/>
  <c r="E210" i="62"/>
  <c r="F210" i="62"/>
  <c r="G210" i="62" s="1"/>
  <c r="I210" i="62"/>
  <c r="X210" i="62" s="1"/>
  <c r="B211" i="62"/>
  <c r="C211" i="62"/>
  <c r="E211" i="62"/>
  <c r="F211" i="62"/>
  <c r="G211" i="62" s="1"/>
  <c r="I211" i="62"/>
  <c r="H211" i="62" s="1"/>
  <c r="AG211" i="62" s="1"/>
  <c r="B212" i="62"/>
  <c r="C212" i="62"/>
  <c r="E212" i="62"/>
  <c r="F212" i="62"/>
  <c r="G212" i="62" s="1"/>
  <c r="I212" i="62"/>
  <c r="H212" i="62" s="1"/>
  <c r="B213" i="62"/>
  <c r="C213" i="62"/>
  <c r="E213" i="62"/>
  <c r="F213" i="62"/>
  <c r="G213" i="62" s="1"/>
  <c r="I213" i="62"/>
  <c r="J213" i="62" s="1"/>
  <c r="B214" i="62"/>
  <c r="C214" i="62"/>
  <c r="E214" i="62"/>
  <c r="F214" i="62"/>
  <c r="G214" i="62" s="1"/>
  <c r="I214" i="62"/>
  <c r="X214" i="62" s="1"/>
  <c r="B215" i="62"/>
  <c r="C215" i="62"/>
  <c r="E215" i="62"/>
  <c r="F215" i="62"/>
  <c r="G215" i="62" s="1"/>
  <c r="I215" i="62"/>
  <c r="H215" i="62" s="1"/>
  <c r="AG215" i="62" s="1"/>
  <c r="B216" i="62"/>
  <c r="C216" i="62"/>
  <c r="E216" i="62"/>
  <c r="F216" i="62"/>
  <c r="G216" i="62" s="1"/>
  <c r="I216" i="62"/>
  <c r="H216" i="62" s="1"/>
  <c r="B217" i="62"/>
  <c r="C217" i="62"/>
  <c r="E217" i="62"/>
  <c r="F217" i="62"/>
  <c r="G217" i="62" s="1"/>
  <c r="I217" i="62"/>
  <c r="J217" i="62" s="1"/>
  <c r="B218" i="62"/>
  <c r="C218" i="62"/>
  <c r="E218" i="62"/>
  <c r="F218" i="62"/>
  <c r="G218" i="62" s="1"/>
  <c r="I218" i="62"/>
  <c r="Y218" i="62" s="1"/>
  <c r="B219" i="62"/>
  <c r="C219" i="62"/>
  <c r="E219" i="62"/>
  <c r="F219" i="62"/>
  <c r="G219" i="62" s="1"/>
  <c r="I219" i="62"/>
  <c r="AA219" i="62" s="1"/>
  <c r="B220" i="62"/>
  <c r="C220" i="62"/>
  <c r="E220" i="62"/>
  <c r="F220" i="62"/>
  <c r="G220" i="62" s="1"/>
  <c r="I220" i="62"/>
  <c r="H220" i="62" s="1"/>
  <c r="B221" i="62"/>
  <c r="C221" i="62"/>
  <c r="E221" i="62"/>
  <c r="F221" i="62"/>
  <c r="G221" i="62" s="1"/>
  <c r="I221" i="62"/>
  <c r="J221" i="62" s="1"/>
  <c r="B222" i="62"/>
  <c r="C222" i="62"/>
  <c r="E222" i="62"/>
  <c r="F222" i="62"/>
  <c r="G222" i="62" s="1"/>
  <c r="I222" i="62"/>
  <c r="X222" i="62" s="1"/>
  <c r="B223" i="62"/>
  <c r="C223" i="62"/>
  <c r="E223" i="62"/>
  <c r="F223" i="62"/>
  <c r="G223" i="62" s="1"/>
  <c r="I223" i="62"/>
  <c r="B224" i="62"/>
  <c r="C224" i="62"/>
  <c r="E224" i="62"/>
  <c r="F224" i="62"/>
  <c r="G224" i="62" s="1"/>
  <c r="I224" i="62"/>
  <c r="H224" i="62" s="1"/>
  <c r="B225" i="62"/>
  <c r="C225" i="62"/>
  <c r="E225" i="62"/>
  <c r="F225" i="62"/>
  <c r="G225" i="62" s="1"/>
  <c r="I225" i="62"/>
  <c r="J225" i="62" s="1"/>
  <c r="B226" i="62"/>
  <c r="C226" i="62"/>
  <c r="E226" i="62"/>
  <c r="F226" i="62"/>
  <c r="G226" i="62" s="1"/>
  <c r="I226" i="62"/>
  <c r="X226" i="62" s="1"/>
  <c r="B227" i="62"/>
  <c r="C227" i="62"/>
  <c r="E227" i="62"/>
  <c r="F227" i="62"/>
  <c r="G227" i="62" s="1"/>
  <c r="I227" i="62"/>
  <c r="J227" i="62" s="1"/>
  <c r="B228" i="62"/>
  <c r="C228" i="62"/>
  <c r="E228" i="62"/>
  <c r="F228" i="62"/>
  <c r="G228" i="62" s="1"/>
  <c r="I228" i="62"/>
  <c r="H228" i="62" s="1"/>
  <c r="B229" i="62"/>
  <c r="C229" i="62"/>
  <c r="E229" i="62"/>
  <c r="F229" i="62"/>
  <c r="G229" i="62" s="1"/>
  <c r="I229" i="62"/>
  <c r="J229" i="62" s="1"/>
  <c r="B230" i="62"/>
  <c r="C230" i="62"/>
  <c r="E230" i="62"/>
  <c r="F230" i="62"/>
  <c r="G230" i="62" s="1"/>
  <c r="I230" i="62"/>
  <c r="X230" i="62" s="1"/>
  <c r="B231" i="62"/>
  <c r="C231" i="62"/>
  <c r="E231" i="62"/>
  <c r="F231" i="62"/>
  <c r="G231" i="62" s="1"/>
  <c r="I231" i="62"/>
  <c r="L231" i="62" s="1"/>
  <c r="B232" i="62"/>
  <c r="C232" i="62"/>
  <c r="E232" i="62"/>
  <c r="F232" i="62"/>
  <c r="G232" i="62" s="1"/>
  <c r="I232" i="62"/>
  <c r="H232" i="62" s="1"/>
  <c r="I208" i="62"/>
  <c r="F208" i="62"/>
  <c r="G208" i="62" s="1"/>
  <c r="E208" i="62"/>
  <c r="C208" i="62"/>
  <c r="B208" i="62"/>
  <c r="B182" i="62"/>
  <c r="C182" i="62"/>
  <c r="E182" i="62"/>
  <c r="F182" i="62"/>
  <c r="G182" i="62" s="1"/>
  <c r="I182" i="62"/>
  <c r="J182" i="62" s="1"/>
  <c r="B183" i="62"/>
  <c r="C183" i="62"/>
  <c r="E183" i="62"/>
  <c r="F183" i="62"/>
  <c r="G183" i="62" s="1"/>
  <c r="I183" i="62"/>
  <c r="R183" i="62" s="1"/>
  <c r="B184" i="62"/>
  <c r="C184" i="62"/>
  <c r="E184" i="62"/>
  <c r="F184" i="62"/>
  <c r="G184" i="62" s="1"/>
  <c r="I184" i="62"/>
  <c r="Y184" i="62" s="1"/>
  <c r="B185" i="62"/>
  <c r="C185" i="62"/>
  <c r="E185" i="62"/>
  <c r="F185" i="62"/>
  <c r="G185" i="62" s="1"/>
  <c r="I185" i="62"/>
  <c r="J185" i="62" s="1"/>
  <c r="B186" i="62"/>
  <c r="C186" i="62"/>
  <c r="E186" i="62"/>
  <c r="F186" i="62"/>
  <c r="G186" i="62" s="1"/>
  <c r="I186" i="62"/>
  <c r="J186" i="62" s="1"/>
  <c r="B187" i="62"/>
  <c r="C187" i="62"/>
  <c r="E187" i="62"/>
  <c r="F187" i="62"/>
  <c r="G187" i="62" s="1"/>
  <c r="I187" i="62"/>
  <c r="R187" i="62" s="1"/>
  <c r="B188" i="62"/>
  <c r="C188" i="62"/>
  <c r="E188" i="62"/>
  <c r="F188" i="62"/>
  <c r="G188" i="62" s="1"/>
  <c r="I188" i="62"/>
  <c r="Y188" i="62" s="1"/>
  <c r="B189" i="62"/>
  <c r="C189" i="62"/>
  <c r="E189" i="62"/>
  <c r="F189" i="62"/>
  <c r="G189" i="62" s="1"/>
  <c r="I189" i="62"/>
  <c r="J189" i="62" s="1"/>
  <c r="B190" i="62"/>
  <c r="C190" i="62"/>
  <c r="E190" i="62"/>
  <c r="F190" i="62"/>
  <c r="G190" i="62" s="1"/>
  <c r="I190" i="62"/>
  <c r="J190" i="62" s="1"/>
  <c r="B191" i="62"/>
  <c r="C191" i="62"/>
  <c r="E191" i="62"/>
  <c r="F191" i="62"/>
  <c r="G191" i="62" s="1"/>
  <c r="I191" i="62"/>
  <c r="R191" i="62" s="1"/>
  <c r="B192" i="62"/>
  <c r="C192" i="62"/>
  <c r="E192" i="62"/>
  <c r="F192" i="62"/>
  <c r="G192" i="62" s="1"/>
  <c r="I192" i="62"/>
  <c r="Y192" i="62" s="1"/>
  <c r="B193" i="62"/>
  <c r="C193" i="62"/>
  <c r="E193" i="62"/>
  <c r="F193" i="62"/>
  <c r="G193" i="62" s="1"/>
  <c r="I193" i="62"/>
  <c r="J193" i="62" s="1"/>
  <c r="B194" i="62"/>
  <c r="C194" i="62"/>
  <c r="E194" i="62"/>
  <c r="F194" i="62"/>
  <c r="G194" i="62" s="1"/>
  <c r="I194" i="62"/>
  <c r="J194" i="62" s="1"/>
  <c r="B195" i="62"/>
  <c r="C195" i="62"/>
  <c r="E195" i="62"/>
  <c r="F195" i="62"/>
  <c r="G195" i="62" s="1"/>
  <c r="I195" i="62"/>
  <c r="R195" i="62" s="1"/>
  <c r="B196" i="62"/>
  <c r="C196" i="62"/>
  <c r="E196" i="62"/>
  <c r="F196" i="62"/>
  <c r="G196" i="62" s="1"/>
  <c r="I196" i="62"/>
  <c r="Y196" i="62" s="1"/>
  <c r="B197" i="62"/>
  <c r="C197" i="62"/>
  <c r="E197" i="62"/>
  <c r="F197" i="62"/>
  <c r="G197" i="62" s="1"/>
  <c r="I197" i="62"/>
  <c r="J197" i="62" s="1"/>
  <c r="B198" i="62"/>
  <c r="C198" i="62"/>
  <c r="E198" i="62"/>
  <c r="F198" i="62"/>
  <c r="G198" i="62" s="1"/>
  <c r="I198" i="62"/>
  <c r="J198" i="62" s="1"/>
  <c r="B199" i="62"/>
  <c r="C199" i="62"/>
  <c r="E199" i="62"/>
  <c r="F199" i="62"/>
  <c r="G199" i="62" s="1"/>
  <c r="I199" i="62"/>
  <c r="R199" i="62" s="1"/>
  <c r="B200" i="62"/>
  <c r="C200" i="62"/>
  <c r="E200" i="62"/>
  <c r="F200" i="62"/>
  <c r="G200" i="62" s="1"/>
  <c r="I200" i="62"/>
  <c r="Y200" i="62" s="1"/>
  <c r="B201" i="62"/>
  <c r="C201" i="62"/>
  <c r="E201" i="62"/>
  <c r="F201" i="62"/>
  <c r="G201" i="62" s="1"/>
  <c r="I201" i="62"/>
  <c r="J201" i="62" s="1"/>
  <c r="B202" i="62"/>
  <c r="C202" i="62"/>
  <c r="E202" i="62"/>
  <c r="F202" i="62"/>
  <c r="G202" i="62" s="1"/>
  <c r="I202" i="62"/>
  <c r="J202" i="62" s="1"/>
  <c r="B203" i="62"/>
  <c r="C203" i="62"/>
  <c r="E203" i="62"/>
  <c r="F203" i="62"/>
  <c r="G203" i="62" s="1"/>
  <c r="I203" i="62"/>
  <c r="R203" i="62" s="1"/>
  <c r="B204" i="62"/>
  <c r="C204" i="62"/>
  <c r="E204" i="62"/>
  <c r="F204" i="62"/>
  <c r="G204" i="62" s="1"/>
  <c r="I204" i="62"/>
  <c r="Y204" i="62" s="1"/>
  <c r="I181" i="62"/>
  <c r="AE181" i="62" s="1"/>
  <c r="F181" i="62"/>
  <c r="G181" i="62" s="1"/>
  <c r="E181" i="62"/>
  <c r="C181" i="62"/>
  <c r="B181" i="62"/>
  <c r="B154" i="62"/>
  <c r="C154" i="62"/>
  <c r="E154" i="62"/>
  <c r="F154" i="62"/>
  <c r="G154" i="62" s="1"/>
  <c r="I154" i="62"/>
  <c r="J154" i="62" s="1"/>
  <c r="B155" i="62"/>
  <c r="C155" i="62"/>
  <c r="E155" i="62"/>
  <c r="F155" i="62"/>
  <c r="G155" i="62" s="1"/>
  <c r="I155" i="62"/>
  <c r="R155" i="62" s="1"/>
  <c r="B156" i="62"/>
  <c r="C156" i="62"/>
  <c r="E156" i="62"/>
  <c r="F156" i="62"/>
  <c r="G156" i="62" s="1"/>
  <c r="I156" i="62"/>
  <c r="Y156" i="62" s="1"/>
  <c r="B157" i="62"/>
  <c r="C157" i="62"/>
  <c r="E157" i="62"/>
  <c r="F157" i="62"/>
  <c r="G157" i="62" s="1"/>
  <c r="I157" i="62"/>
  <c r="H157" i="62" s="1"/>
  <c r="AG157" i="62" s="1"/>
  <c r="B158" i="62"/>
  <c r="C158" i="62"/>
  <c r="E158" i="62"/>
  <c r="F158" i="62"/>
  <c r="G158" i="62" s="1"/>
  <c r="I158" i="62"/>
  <c r="J158" i="62" s="1"/>
  <c r="B159" i="62"/>
  <c r="C159" i="62"/>
  <c r="E159" i="62"/>
  <c r="F159" i="62"/>
  <c r="G159" i="62" s="1"/>
  <c r="I159" i="62"/>
  <c r="R159" i="62" s="1"/>
  <c r="B160" i="62"/>
  <c r="C160" i="62"/>
  <c r="E160" i="62"/>
  <c r="F160" i="62"/>
  <c r="G160" i="62" s="1"/>
  <c r="I160" i="62"/>
  <c r="X160" i="62" s="1"/>
  <c r="B161" i="62"/>
  <c r="C161" i="62"/>
  <c r="E161" i="62"/>
  <c r="F161" i="62"/>
  <c r="G161" i="62" s="1"/>
  <c r="I161" i="62"/>
  <c r="R161" i="62" s="1"/>
  <c r="B162" i="62"/>
  <c r="C162" i="62"/>
  <c r="E162" i="62"/>
  <c r="F162" i="62"/>
  <c r="G162" i="62" s="1"/>
  <c r="I162" i="62"/>
  <c r="J162" i="62" s="1"/>
  <c r="B163" i="62"/>
  <c r="C163" i="62"/>
  <c r="E163" i="62"/>
  <c r="F163" i="62"/>
  <c r="G163" i="62" s="1"/>
  <c r="I163" i="62"/>
  <c r="R163" i="62" s="1"/>
  <c r="B164" i="62"/>
  <c r="C164" i="62"/>
  <c r="E164" i="62"/>
  <c r="F164" i="62"/>
  <c r="G164" i="62" s="1"/>
  <c r="I164" i="62"/>
  <c r="J164" i="62" s="1"/>
  <c r="B165" i="62"/>
  <c r="C165" i="62"/>
  <c r="E165" i="62"/>
  <c r="F165" i="62"/>
  <c r="G165" i="62" s="1"/>
  <c r="I165" i="62"/>
  <c r="L165" i="62" s="1"/>
  <c r="B166" i="62"/>
  <c r="C166" i="62"/>
  <c r="E166" i="62"/>
  <c r="F166" i="62"/>
  <c r="G166" i="62" s="1"/>
  <c r="I166" i="62"/>
  <c r="J166" i="62" s="1"/>
  <c r="B167" i="62"/>
  <c r="C167" i="62"/>
  <c r="E167" i="62"/>
  <c r="F167" i="62"/>
  <c r="G167" i="62" s="1"/>
  <c r="I167" i="62"/>
  <c r="R167" i="62" s="1"/>
  <c r="B168" i="62"/>
  <c r="C168" i="62"/>
  <c r="E168" i="62"/>
  <c r="F168" i="62"/>
  <c r="G168" i="62" s="1"/>
  <c r="I168" i="62"/>
  <c r="L168" i="62" s="1"/>
  <c r="B169" i="62"/>
  <c r="C169" i="62"/>
  <c r="E169" i="62"/>
  <c r="F169" i="62"/>
  <c r="G169" i="62" s="1"/>
  <c r="I169" i="62"/>
  <c r="L169" i="62" s="1"/>
  <c r="B170" i="62"/>
  <c r="C170" i="62"/>
  <c r="E170" i="62"/>
  <c r="F170" i="62"/>
  <c r="G170" i="62" s="1"/>
  <c r="I170" i="62"/>
  <c r="J170" i="62" s="1"/>
  <c r="B171" i="62"/>
  <c r="C171" i="62"/>
  <c r="E171" i="62"/>
  <c r="F171" i="62"/>
  <c r="G171" i="62" s="1"/>
  <c r="I171" i="62"/>
  <c r="R171" i="62" s="1"/>
  <c r="B172" i="62"/>
  <c r="C172" i="62"/>
  <c r="E172" i="62"/>
  <c r="F172" i="62"/>
  <c r="G172" i="62" s="1"/>
  <c r="I172" i="62"/>
  <c r="J172" i="62" s="1"/>
  <c r="B173" i="62"/>
  <c r="C173" i="62"/>
  <c r="E173" i="62"/>
  <c r="F173" i="62"/>
  <c r="G173" i="62" s="1"/>
  <c r="I173" i="62"/>
  <c r="L173" i="62" s="1"/>
  <c r="B174" i="62"/>
  <c r="C174" i="62"/>
  <c r="E174" i="62"/>
  <c r="F174" i="62"/>
  <c r="G174" i="62" s="1"/>
  <c r="I174" i="62"/>
  <c r="J174" i="62" s="1"/>
  <c r="B175" i="62"/>
  <c r="C175" i="62"/>
  <c r="E175" i="62"/>
  <c r="F175" i="62"/>
  <c r="G175" i="62" s="1"/>
  <c r="I175" i="62"/>
  <c r="R175" i="62" s="1"/>
  <c r="B176" i="62"/>
  <c r="C176" i="62"/>
  <c r="E176" i="62"/>
  <c r="F176" i="62"/>
  <c r="G176" i="62" s="1"/>
  <c r="I176" i="62"/>
  <c r="Y176" i="62" s="1"/>
  <c r="B177" i="62"/>
  <c r="C177" i="62"/>
  <c r="E177" i="62"/>
  <c r="F177" i="62"/>
  <c r="G177" i="62" s="1"/>
  <c r="I177" i="62"/>
  <c r="H177" i="62" s="1"/>
  <c r="I153" i="62"/>
  <c r="AD153" i="62" s="1"/>
  <c r="F153" i="62"/>
  <c r="G153" i="62" s="1"/>
  <c r="E153" i="62"/>
  <c r="C153" i="62"/>
  <c r="B153" i="62"/>
  <c r="B126" i="62"/>
  <c r="C126" i="62"/>
  <c r="E126" i="62"/>
  <c r="F126" i="62"/>
  <c r="G126" i="62" s="1"/>
  <c r="I126" i="62"/>
  <c r="X126" i="62" s="1"/>
  <c r="B127" i="62"/>
  <c r="C127" i="62"/>
  <c r="E127" i="62"/>
  <c r="F127" i="62"/>
  <c r="G127" i="62" s="1"/>
  <c r="I127" i="62"/>
  <c r="B128" i="62"/>
  <c r="C128" i="62"/>
  <c r="E128" i="62"/>
  <c r="F128" i="62"/>
  <c r="G128" i="62" s="1"/>
  <c r="I128" i="62"/>
  <c r="B129" i="62"/>
  <c r="C129" i="62"/>
  <c r="E129" i="62"/>
  <c r="F129" i="62"/>
  <c r="G129" i="62" s="1"/>
  <c r="I129" i="62"/>
  <c r="J129" i="62" s="1"/>
  <c r="B130" i="62"/>
  <c r="C130" i="62"/>
  <c r="E130" i="62"/>
  <c r="F130" i="62"/>
  <c r="G130" i="62" s="1"/>
  <c r="I130" i="62"/>
  <c r="X130" i="62" s="1"/>
  <c r="B131" i="62"/>
  <c r="C131" i="62"/>
  <c r="E131" i="62"/>
  <c r="F131" i="62"/>
  <c r="G131" i="62" s="1"/>
  <c r="I131" i="62"/>
  <c r="B132" i="62"/>
  <c r="C132" i="62"/>
  <c r="E132" i="62"/>
  <c r="F132" i="62"/>
  <c r="G132" i="62" s="1"/>
  <c r="I132" i="62"/>
  <c r="B133" i="62"/>
  <c r="C133" i="62"/>
  <c r="E133" i="62"/>
  <c r="F133" i="62"/>
  <c r="G133" i="62" s="1"/>
  <c r="I133" i="62"/>
  <c r="J133" i="62" s="1"/>
  <c r="B134" i="62"/>
  <c r="C134" i="62"/>
  <c r="E134" i="62"/>
  <c r="F134" i="62"/>
  <c r="G134" i="62" s="1"/>
  <c r="I134" i="62"/>
  <c r="X134" i="62" s="1"/>
  <c r="B135" i="62"/>
  <c r="C135" i="62"/>
  <c r="E135" i="62"/>
  <c r="F135" i="62"/>
  <c r="G135" i="62" s="1"/>
  <c r="I135" i="62"/>
  <c r="B136" i="62"/>
  <c r="C136" i="62"/>
  <c r="E136" i="62"/>
  <c r="F136" i="62"/>
  <c r="G136" i="62" s="1"/>
  <c r="I136" i="62"/>
  <c r="H136" i="62" s="1"/>
  <c r="AG136" i="62" s="1"/>
  <c r="B137" i="62"/>
  <c r="C137" i="62"/>
  <c r="E137" i="62"/>
  <c r="F137" i="62"/>
  <c r="G137" i="62" s="1"/>
  <c r="I137" i="62"/>
  <c r="J137" i="62" s="1"/>
  <c r="B138" i="62"/>
  <c r="C138" i="62"/>
  <c r="E138" i="62"/>
  <c r="F138" i="62"/>
  <c r="G138" i="62" s="1"/>
  <c r="I138" i="62"/>
  <c r="X138" i="62" s="1"/>
  <c r="B139" i="62"/>
  <c r="C139" i="62"/>
  <c r="E139" i="62"/>
  <c r="F139" i="62"/>
  <c r="G139" i="62" s="1"/>
  <c r="I139" i="62"/>
  <c r="B140" i="62"/>
  <c r="C140" i="62"/>
  <c r="E140" i="62"/>
  <c r="F140" i="62"/>
  <c r="G140" i="62" s="1"/>
  <c r="I140" i="62"/>
  <c r="Y140" i="62" s="1"/>
  <c r="B141" i="62"/>
  <c r="C141" i="62"/>
  <c r="E141" i="62"/>
  <c r="F141" i="62"/>
  <c r="G141" i="62" s="1"/>
  <c r="I141" i="62"/>
  <c r="J141" i="62" s="1"/>
  <c r="B142" i="62"/>
  <c r="C142" i="62"/>
  <c r="E142" i="62"/>
  <c r="F142" i="62"/>
  <c r="G142" i="62" s="1"/>
  <c r="I142" i="62"/>
  <c r="X142" i="62" s="1"/>
  <c r="B143" i="62"/>
  <c r="C143" i="62"/>
  <c r="E143" i="62"/>
  <c r="F143" i="62"/>
  <c r="G143" i="62" s="1"/>
  <c r="I143" i="62"/>
  <c r="B144" i="62"/>
  <c r="C144" i="62"/>
  <c r="E144" i="62"/>
  <c r="F144" i="62"/>
  <c r="G144" i="62" s="1"/>
  <c r="I144" i="62"/>
  <c r="H144" i="62" s="1"/>
  <c r="AG144" i="62" s="1"/>
  <c r="B145" i="62"/>
  <c r="C145" i="62"/>
  <c r="E145" i="62"/>
  <c r="F145" i="62"/>
  <c r="G145" i="62" s="1"/>
  <c r="I145" i="62"/>
  <c r="J145" i="62" s="1"/>
  <c r="B146" i="62"/>
  <c r="C146" i="62"/>
  <c r="E146" i="62"/>
  <c r="F146" i="62"/>
  <c r="G146" i="62" s="1"/>
  <c r="I146" i="62"/>
  <c r="J146" i="62" s="1"/>
  <c r="B147" i="62"/>
  <c r="C147" i="62"/>
  <c r="E147" i="62"/>
  <c r="F147" i="62"/>
  <c r="G147" i="62" s="1"/>
  <c r="I147" i="62"/>
  <c r="B148" i="62"/>
  <c r="C148" i="62"/>
  <c r="E148" i="62"/>
  <c r="F148" i="62"/>
  <c r="G148" i="62" s="1"/>
  <c r="I148" i="62"/>
  <c r="H148" i="62" s="1"/>
  <c r="B149" i="62"/>
  <c r="C149" i="62"/>
  <c r="E149" i="62"/>
  <c r="F149" i="62"/>
  <c r="G149" i="62" s="1"/>
  <c r="I149" i="62"/>
  <c r="J149" i="62" s="1"/>
  <c r="I125" i="62"/>
  <c r="AE125" i="62" s="1"/>
  <c r="F125" i="62"/>
  <c r="G125" i="62" s="1"/>
  <c r="E125" i="62"/>
  <c r="C125" i="62"/>
  <c r="B125" i="62"/>
  <c r="B118" i="62"/>
  <c r="C118" i="62"/>
  <c r="E118" i="62"/>
  <c r="F118" i="62"/>
  <c r="G118" i="62" s="1"/>
  <c r="I118" i="62"/>
  <c r="J118" i="62" s="1"/>
  <c r="B119" i="62"/>
  <c r="C119" i="62"/>
  <c r="E119" i="62"/>
  <c r="F119" i="62"/>
  <c r="G119" i="62" s="1"/>
  <c r="I119" i="62"/>
  <c r="J119" i="62" s="1"/>
  <c r="B120" i="62"/>
  <c r="C120" i="62"/>
  <c r="E120" i="62"/>
  <c r="F120" i="62"/>
  <c r="G120" i="62" s="1"/>
  <c r="I120" i="62"/>
  <c r="B121" i="62"/>
  <c r="C121" i="62"/>
  <c r="E121" i="62"/>
  <c r="F121" i="62"/>
  <c r="G121" i="62" s="1"/>
  <c r="I121" i="62"/>
  <c r="R121" i="62" s="1"/>
  <c r="B98" i="62"/>
  <c r="C98" i="62"/>
  <c r="E98" i="62"/>
  <c r="F98" i="62"/>
  <c r="G98" i="62" s="1"/>
  <c r="I98" i="62"/>
  <c r="J98" i="62" s="1"/>
  <c r="B99" i="62"/>
  <c r="C99" i="62"/>
  <c r="E99" i="62"/>
  <c r="F99" i="62"/>
  <c r="G99" i="62" s="1"/>
  <c r="I99" i="62"/>
  <c r="B100" i="62"/>
  <c r="C100" i="62"/>
  <c r="E100" i="62"/>
  <c r="F100" i="62"/>
  <c r="G100" i="62" s="1"/>
  <c r="I100" i="62"/>
  <c r="B101" i="62"/>
  <c r="C101" i="62"/>
  <c r="E101" i="62"/>
  <c r="F101" i="62"/>
  <c r="G101" i="62" s="1"/>
  <c r="I101" i="62"/>
  <c r="H101" i="62" s="1"/>
  <c r="AG101" i="62" s="1"/>
  <c r="B102" i="62"/>
  <c r="C102" i="62"/>
  <c r="E102" i="62"/>
  <c r="F102" i="62"/>
  <c r="G102" i="62" s="1"/>
  <c r="I102" i="62"/>
  <c r="J102" i="62" s="1"/>
  <c r="B103" i="62"/>
  <c r="C103" i="62"/>
  <c r="E103" i="62"/>
  <c r="F103" i="62"/>
  <c r="G103" i="62" s="1"/>
  <c r="I103" i="62"/>
  <c r="X103" i="62" s="1"/>
  <c r="B104" i="62"/>
  <c r="C104" i="62"/>
  <c r="E104" i="62"/>
  <c r="F104" i="62"/>
  <c r="G104" i="62" s="1"/>
  <c r="I104" i="62"/>
  <c r="B105" i="62"/>
  <c r="C105" i="62"/>
  <c r="E105" i="62"/>
  <c r="F105" i="62"/>
  <c r="G105" i="62" s="1"/>
  <c r="I105" i="62"/>
  <c r="J105" i="62" s="1"/>
  <c r="B106" i="62"/>
  <c r="C106" i="62"/>
  <c r="E106" i="62"/>
  <c r="F106" i="62"/>
  <c r="G106" i="62" s="1"/>
  <c r="I106" i="62"/>
  <c r="J106" i="62" s="1"/>
  <c r="B107" i="62"/>
  <c r="C107" i="62"/>
  <c r="E107" i="62"/>
  <c r="F107" i="62"/>
  <c r="G107" i="62" s="1"/>
  <c r="I107" i="62"/>
  <c r="R107" i="62" s="1"/>
  <c r="B108" i="62"/>
  <c r="C108" i="62"/>
  <c r="E108" i="62"/>
  <c r="F108" i="62"/>
  <c r="G108" i="62" s="1"/>
  <c r="I108" i="62"/>
  <c r="B109" i="62"/>
  <c r="C109" i="62"/>
  <c r="E109" i="62"/>
  <c r="F109" i="62"/>
  <c r="G109" i="62" s="1"/>
  <c r="I109" i="62"/>
  <c r="J109" i="62" s="1"/>
  <c r="B110" i="62"/>
  <c r="C110" i="62"/>
  <c r="E110" i="62"/>
  <c r="F110" i="62"/>
  <c r="G110" i="62" s="1"/>
  <c r="I110" i="62"/>
  <c r="J110" i="62" s="1"/>
  <c r="B111" i="62"/>
  <c r="C111" i="62"/>
  <c r="E111" i="62"/>
  <c r="F111" i="62"/>
  <c r="G111" i="62" s="1"/>
  <c r="I111" i="62"/>
  <c r="X111" i="62" s="1"/>
  <c r="B112" i="62"/>
  <c r="C112" i="62"/>
  <c r="E112" i="62"/>
  <c r="F112" i="62"/>
  <c r="G112" i="62" s="1"/>
  <c r="I112" i="62"/>
  <c r="B113" i="62"/>
  <c r="C113" i="62"/>
  <c r="E113" i="62"/>
  <c r="F113" i="62"/>
  <c r="G113" i="62" s="1"/>
  <c r="I113" i="62"/>
  <c r="J113" i="62" s="1"/>
  <c r="B114" i="62"/>
  <c r="C114" i="62"/>
  <c r="E114" i="62"/>
  <c r="F114" i="62"/>
  <c r="G114" i="62" s="1"/>
  <c r="I114" i="62"/>
  <c r="J114" i="62" s="1"/>
  <c r="B115" i="62"/>
  <c r="C115" i="62"/>
  <c r="E115" i="62"/>
  <c r="F115" i="62"/>
  <c r="G115" i="62" s="1"/>
  <c r="I115" i="62"/>
  <c r="X115" i="62" s="1"/>
  <c r="B116" i="62"/>
  <c r="C116" i="62"/>
  <c r="E116" i="62"/>
  <c r="F116" i="62"/>
  <c r="G116" i="62" s="1"/>
  <c r="I116" i="62"/>
  <c r="B117" i="62"/>
  <c r="C117" i="62"/>
  <c r="E117" i="62"/>
  <c r="F117" i="62"/>
  <c r="G117" i="62" s="1"/>
  <c r="I117" i="62"/>
  <c r="J117" i="62" s="1"/>
  <c r="I97" i="62"/>
  <c r="AA97" i="62" s="1"/>
  <c r="F97" i="62"/>
  <c r="G97" i="62" s="1"/>
  <c r="E97" i="62"/>
  <c r="C97" i="62"/>
  <c r="B97" i="62"/>
  <c r="B41" i="62"/>
  <c r="C41" i="62"/>
  <c r="E41" i="62"/>
  <c r="F41" i="62"/>
  <c r="G41" i="62" s="1"/>
  <c r="I41" i="62"/>
  <c r="J41" i="62" s="1"/>
  <c r="B42" i="62"/>
  <c r="C42" i="62"/>
  <c r="E42" i="62"/>
  <c r="F42" i="62"/>
  <c r="G42" i="62" s="1"/>
  <c r="I42" i="62"/>
  <c r="AA42" i="62" s="1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B35" i="46"/>
  <c r="C35" i="46"/>
  <c r="D35" i="46" s="1"/>
  <c r="G35" i="46"/>
  <c r="E35" i="46" s="1"/>
  <c r="K35" i="46"/>
  <c r="V35" i="46"/>
  <c r="Y35" i="46"/>
  <c r="O35" i="46"/>
  <c r="B36" i="46"/>
  <c r="C36" i="46"/>
  <c r="D36" i="46" s="1"/>
  <c r="G36" i="46"/>
  <c r="I36" i="46" s="1"/>
  <c r="K36" i="46"/>
  <c r="V36" i="46"/>
  <c r="Y36" i="46"/>
  <c r="O36" i="46"/>
  <c r="B70" i="16"/>
  <c r="C70" i="16"/>
  <c r="E70" i="16"/>
  <c r="G70" i="16"/>
  <c r="I70" i="16"/>
  <c r="K70" i="16"/>
  <c r="P70" i="16"/>
  <c r="W70" i="16"/>
  <c r="Y70" i="16"/>
  <c r="AA70" i="16"/>
  <c r="AB70" i="16"/>
  <c r="AC70" i="16"/>
  <c r="AD70" i="16"/>
  <c r="AE70" i="16"/>
  <c r="AF70" i="16"/>
  <c r="AG70" i="16"/>
  <c r="AH70" i="16"/>
  <c r="AI70" i="16"/>
  <c r="AJ70" i="16"/>
  <c r="B71" i="16"/>
  <c r="C71" i="16"/>
  <c r="E71" i="16"/>
  <c r="F72" i="16" s="1"/>
  <c r="G71" i="16"/>
  <c r="H72" i="16" s="1"/>
  <c r="I71" i="16"/>
  <c r="J72" i="16" s="1"/>
  <c r="K71" i="16"/>
  <c r="L72" i="16" s="1"/>
  <c r="P71" i="16"/>
  <c r="Q72" i="16" s="1"/>
  <c r="W71" i="16"/>
  <c r="X72" i="16" s="1"/>
  <c r="Y71" i="16"/>
  <c r="Z72" i="16" s="1"/>
  <c r="AA71" i="16"/>
  <c r="AB71" i="16"/>
  <c r="AC71" i="16"/>
  <c r="AD71" i="16"/>
  <c r="AE71" i="16"/>
  <c r="AF71" i="16"/>
  <c r="AG71" i="16"/>
  <c r="AH71" i="16"/>
  <c r="AI71" i="16"/>
  <c r="AJ71" i="16"/>
  <c r="B42" i="16"/>
  <c r="C42" i="16"/>
  <c r="E42" i="16"/>
  <c r="F43" i="16" s="1"/>
  <c r="G42" i="16"/>
  <c r="H43" i="16" s="1"/>
  <c r="I42" i="16"/>
  <c r="J43" i="16" s="1"/>
  <c r="K42" i="16"/>
  <c r="L43" i="16" s="1"/>
  <c r="P42" i="16"/>
  <c r="Q43" i="16" s="1"/>
  <c r="W42" i="16"/>
  <c r="X43" i="16" s="1"/>
  <c r="Y42" i="16"/>
  <c r="Z43" i="16" s="1"/>
  <c r="AA42" i="16"/>
  <c r="AB42" i="16"/>
  <c r="AC42" i="16"/>
  <c r="AD42" i="16"/>
  <c r="AE42" i="16"/>
  <c r="AF42" i="16"/>
  <c r="AG42" i="16"/>
  <c r="AH42" i="16"/>
  <c r="AI42" i="16"/>
  <c r="AJ42" i="16"/>
  <c r="B34" i="2"/>
  <c r="I34" i="2"/>
  <c r="P34" i="2"/>
  <c r="Q35" i="2" s="1"/>
  <c r="S34" i="2"/>
  <c r="T35" i="2" s="1"/>
  <c r="U34" i="2"/>
  <c r="Y34" i="2"/>
  <c r="Z34" i="2"/>
  <c r="AA34" i="2"/>
  <c r="AB34" i="2"/>
  <c r="AC35" i="2" s="1"/>
  <c r="AF34" i="2"/>
  <c r="J35" i="2" l="1"/>
  <c r="C41" i="2"/>
  <c r="E35" i="2"/>
  <c r="C35" i="2"/>
  <c r="AE208" i="62"/>
  <c r="I206" i="62"/>
  <c r="I30" i="46"/>
  <c r="I22" i="46"/>
  <c r="O14" i="46"/>
  <c r="Y12" i="46"/>
  <c r="I13" i="46"/>
  <c r="I27" i="46"/>
  <c r="I19" i="46"/>
  <c r="I11" i="46"/>
  <c r="O26" i="46"/>
  <c r="W26" i="46"/>
  <c r="P26" i="46"/>
  <c r="Z26" i="46"/>
  <c r="O18" i="46"/>
  <c r="H10" i="46"/>
  <c r="I21" i="46"/>
  <c r="Y33" i="46"/>
  <c r="P32" i="46"/>
  <c r="Z32" i="46"/>
  <c r="W32" i="46"/>
  <c r="I15" i="46"/>
  <c r="AI35" i="46"/>
  <c r="AF445" i="62"/>
  <c r="AF437" i="62"/>
  <c r="AD34" i="2"/>
  <c r="AH35" i="46"/>
  <c r="AK35" i="46"/>
  <c r="AG35" i="46"/>
  <c r="H71" i="16"/>
  <c r="AD35" i="46"/>
  <c r="AL35" i="46"/>
  <c r="AB435" i="62"/>
  <c r="AC454" i="62"/>
  <c r="AA87" i="62"/>
  <c r="AE444" i="62"/>
  <c r="AD83" i="62"/>
  <c r="AD444" i="62"/>
  <c r="AC438" i="62"/>
  <c r="Y438" i="62"/>
  <c r="O21" i="46"/>
  <c r="R435" i="62"/>
  <c r="AF435" i="62" s="1"/>
  <c r="R454" i="62"/>
  <c r="AF454" i="62" s="1"/>
  <c r="AE435" i="62"/>
  <c r="J69" i="62"/>
  <c r="AA83" i="62"/>
  <c r="AC69" i="62"/>
  <c r="X87" i="62"/>
  <c r="AB441" i="62"/>
  <c r="F71" i="16"/>
  <c r="AK71" i="16"/>
  <c r="J71" i="16"/>
  <c r="I14" i="46"/>
  <c r="Y19" i="46"/>
  <c r="L83" i="62"/>
  <c r="J80" i="62"/>
  <c r="J77" i="62"/>
  <c r="Z444" i="62"/>
  <c r="AE91" i="62"/>
  <c r="AB449" i="62"/>
  <c r="Z448" i="62"/>
  <c r="X444" i="62"/>
  <c r="I33" i="46"/>
  <c r="AC92" i="62"/>
  <c r="H449" i="62"/>
  <c r="AG449" i="62" s="1"/>
  <c r="H444" i="62"/>
  <c r="R441" i="62"/>
  <c r="AF441" i="62" s="1"/>
  <c r="AL71" i="16"/>
  <c r="X71" i="16"/>
  <c r="AE83" i="62"/>
  <c r="AC437" i="62"/>
  <c r="H92" i="62"/>
  <c r="R88" i="62"/>
  <c r="AF88" i="62" s="1"/>
  <c r="Z84" i="62"/>
  <c r="L71" i="62"/>
  <c r="Y433" i="62"/>
  <c r="AD449" i="62"/>
  <c r="AB438" i="62"/>
  <c r="Y449" i="62"/>
  <c r="AD448" i="62"/>
  <c r="AE441" i="62"/>
  <c r="R90" i="62"/>
  <c r="AF90" i="62" s="1"/>
  <c r="AA448" i="62"/>
  <c r="J454" i="62"/>
  <c r="Y448" i="62"/>
  <c r="H447" i="62"/>
  <c r="AG447" i="62" s="1"/>
  <c r="X441" i="62"/>
  <c r="L69" i="62"/>
  <c r="AB92" i="62"/>
  <c r="AE88" i="62"/>
  <c r="AA456" i="62"/>
  <c r="R448" i="62"/>
  <c r="AF448" i="62" s="1"/>
  <c r="AD423" i="62"/>
  <c r="Z88" i="62"/>
  <c r="H455" i="62"/>
  <c r="AG455" i="62" s="1"/>
  <c r="L92" i="62"/>
  <c r="AA91" i="62"/>
  <c r="X88" i="62"/>
  <c r="AE87" i="62"/>
  <c r="H84" i="62"/>
  <c r="AG84" i="62" s="1"/>
  <c r="AB83" i="62"/>
  <c r="H80" i="62"/>
  <c r="AG80" i="62" s="1"/>
  <c r="H456" i="62"/>
  <c r="Y454" i="62"/>
  <c r="AD453" i="62"/>
  <c r="AC449" i="62"/>
  <c r="J445" i="62"/>
  <c r="AB444" i="62"/>
  <c r="AD441" i="62"/>
  <c r="L441" i="62"/>
  <c r="AE440" i="62"/>
  <c r="AA439" i="62"/>
  <c r="L88" i="62"/>
  <c r="J453" i="62"/>
  <c r="AC441" i="62"/>
  <c r="J441" i="62"/>
  <c r="R439" i="62"/>
  <c r="AF439" i="62" s="1"/>
  <c r="AE437" i="62"/>
  <c r="AE71" i="62"/>
  <c r="AD88" i="62"/>
  <c r="H88" i="62"/>
  <c r="AG88" i="62" s="1"/>
  <c r="AB72" i="62"/>
  <c r="AD71" i="62"/>
  <c r="R449" i="62"/>
  <c r="AF449" i="62" s="1"/>
  <c r="L444" i="62"/>
  <c r="AA441" i="62"/>
  <c r="H441" i="62"/>
  <c r="AG441" i="62" s="1"/>
  <c r="H439" i="62"/>
  <c r="AG439" i="62" s="1"/>
  <c r="X437" i="62"/>
  <c r="AB89" i="62"/>
  <c r="AB88" i="62"/>
  <c r="H87" i="62"/>
  <c r="AG87" i="62" s="1"/>
  <c r="AC84" i="62"/>
  <c r="H83" i="62"/>
  <c r="AG83" i="62" s="1"/>
  <c r="Z72" i="62"/>
  <c r="AB71" i="62"/>
  <c r="AE456" i="62"/>
  <c r="Z441" i="62"/>
  <c r="L437" i="62"/>
  <c r="AE92" i="62"/>
  <c r="AA88" i="62"/>
  <c r="AB84" i="62"/>
  <c r="X80" i="62"/>
  <c r="J76" i="62"/>
  <c r="X71" i="62"/>
  <c r="AC456" i="62"/>
  <c r="AA455" i="62"/>
  <c r="Y28" i="46"/>
  <c r="O28" i="46"/>
  <c r="O29" i="46"/>
  <c r="I29" i="46"/>
  <c r="Y29" i="46"/>
  <c r="Q71" i="16"/>
  <c r="O33" i="46"/>
  <c r="Y20" i="46"/>
  <c r="O20" i="46"/>
  <c r="Y32" i="46"/>
  <c r="O32" i="46"/>
  <c r="L424" i="62"/>
  <c r="AB424" i="62"/>
  <c r="Y24" i="46"/>
  <c r="O24" i="46"/>
  <c r="I25" i="46"/>
  <c r="Y25" i="46"/>
  <c r="O25" i="46"/>
  <c r="AK70" i="16"/>
  <c r="Y23" i="46"/>
  <c r="O23" i="46"/>
  <c r="R451" i="62"/>
  <c r="AF451" i="62" s="1"/>
  <c r="X451" i="62"/>
  <c r="AB451" i="62"/>
  <c r="AE451" i="62"/>
  <c r="Y31" i="46"/>
  <c r="Y27" i="46"/>
  <c r="Y21" i="46"/>
  <c r="O16" i="46"/>
  <c r="Y14" i="46"/>
  <c r="AA92" i="62"/>
  <c r="Z91" i="62"/>
  <c r="AD85" i="62"/>
  <c r="Y84" i="62"/>
  <c r="R83" i="62"/>
  <c r="AF83" i="62" s="1"/>
  <c r="AD80" i="62"/>
  <c r="AC76" i="62"/>
  <c r="Y72" i="62"/>
  <c r="Y456" i="62"/>
  <c r="Z453" i="62"/>
  <c r="J449" i="62"/>
  <c r="X448" i="62"/>
  <c r="X443" i="62"/>
  <c r="AC440" i="62"/>
  <c r="J438" i="62"/>
  <c r="AA437" i="62"/>
  <c r="AE436" i="62"/>
  <c r="X435" i="62"/>
  <c r="Y16" i="46"/>
  <c r="O11" i="46"/>
  <c r="Z92" i="62"/>
  <c r="R91" i="62"/>
  <c r="AF91" i="62" s="1"/>
  <c r="H86" i="62"/>
  <c r="Y85" i="62"/>
  <c r="AF84" i="62"/>
  <c r="X84" i="62"/>
  <c r="X83" i="62"/>
  <c r="AC80" i="62"/>
  <c r="AD77" i="62"/>
  <c r="AB76" i="62"/>
  <c r="AG72" i="62"/>
  <c r="R72" i="62"/>
  <c r="AF72" i="62" s="1"/>
  <c r="AD457" i="62"/>
  <c r="R456" i="62"/>
  <c r="Y453" i="62"/>
  <c r="AE452" i="62"/>
  <c r="AE448" i="62"/>
  <c r="L448" i="62"/>
  <c r="AB447" i="62"/>
  <c r="AD445" i="62"/>
  <c r="AA440" i="62"/>
  <c r="AD436" i="62"/>
  <c r="O30" i="46"/>
  <c r="Y18" i="46"/>
  <c r="AG92" i="62"/>
  <c r="Y92" i="62"/>
  <c r="X91" i="62"/>
  <c r="AE90" i="62"/>
  <c r="R85" i="62"/>
  <c r="AF85" i="62" s="1"/>
  <c r="AE84" i="62"/>
  <c r="L84" i="62"/>
  <c r="AC82" i="62"/>
  <c r="AB80" i="62"/>
  <c r="AE75" i="62"/>
  <c r="AE72" i="62"/>
  <c r="X72" i="62"/>
  <c r="AC457" i="62"/>
  <c r="AG456" i="62"/>
  <c r="X456" i="62"/>
  <c r="AB452" i="62"/>
  <c r="AA447" i="62"/>
  <c r="AB446" i="62"/>
  <c r="AC445" i="62"/>
  <c r="X440" i="62"/>
  <c r="AB436" i="62"/>
  <c r="Y30" i="46"/>
  <c r="O22" i="46"/>
  <c r="O15" i="46"/>
  <c r="O13" i="46"/>
  <c r="Y11" i="46"/>
  <c r="AF92" i="62"/>
  <c r="X92" i="62"/>
  <c r="L91" i="62"/>
  <c r="AB90" i="62"/>
  <c r="AD84" i="62"/>
  <c r="J84" i="62"/>
  <c r="AB82" i="62"/>
  <c r="Y80" i="62"/>
  <c r="AA75" i="62"/>
  <c r="AD72" i="62"/>
  <c r="L72" i="62"/>
  <c r="Y457" i="62"/>
  <c r="AF456" i="62"/>
  <c r="J456" i="62"/>
  <c r="Y452" i="62"/>
  <c r="AB448" i="62"/>
  <c r="H448" i="62"/>
  <c r="AG448" i="62" s="1"/>
  <c r="R447" i="62"/>
  <c r="AF447" i="62" s="1"/>
  <c r="J446" i="62"/>
  <c r="Y445" i="62"/>
  <c r="L440" i="62"/>
  <c r="AB439" i="62"/>
  <c r="AA436" i="62"/>
  <c r="I17" i="46"/>
  <c r="Y22" i="46"/>
  <c r="Y13" i="46"/>
  <c r="R75" i="62"/>
  <c r="AF75" i="62" s="1"/>
  <c r="AE74" i="62"/>
  <c r="AC72" i="62"/>
  <c r="J72" i="62"/>
  <c r="J457" i="62"/>
  <c r="X452" i="62"/>
  <c r="Z436" i="62"/>
  <c r="Y26" i="46"/>
  <c r="O19" i="46"/>
  <c r="O17" i="46"/>
  <c r="Y15" i="46"/>
  <c r="AD92" i="62"/>
  <c r="J92" i="62"/>
  <c r="AD91" i="62"/>
  <c r="H91" i="62"/>
  <c r="AG91" i="62" s="1"/>
  <c r="O31" i="46"/>
  <c r="O27" i="46"/>
  <c r="Y17" i="46"/>
  <c r="O12" i="46"/>
  <c r="AB91" i="62"/>
  <c r="AA84" i="62"/>
  <c r="H75" i="62"/>
  <c r="AG75" i="62" s="1"/>
  <c r="AA72" i="62"/>
  <c r="AB456" i="62"/>
  <c r="H436" i="62"/>
  <c r="AG436" i="62" s="1"/>
  <c r="AG423" i="62"/>
  <c r="AA415" i="62"/>
  <c r="AG409" i="62"/>
  <c r="AE69" i="62"/>
  <c r="J93" i="62"/>
  <c r="AB87" i="62"/>
  <c r="AB85" i="62"/>
  <c r="AE82" i="62"/>
  <c r="Z80" i="62"/>
  <c r="L79" i="62"/>
  <c r="AA78" i="62"/>
  <c r="AG77" i="62"/>
  <c r="L77" i="62"/>
  <c r="AD76" i="62"/>
  <c r="L76" i="62"/>
  <c r="J74" i="62"/>
  <c r="L457" i="62"/>
  <c r="AB453" i="62"/>
  <c r="Z452" i="62"/>
  <c r="Z449" i="62"/>
  <c r="R446" i="62"/>
  <c r="AF446" i="62" s="1"/>
  <c r="AE445" i="62"/>
  <c r="L445" i="62"/>
  <c r="AB443" i="62"/>
  <c r="AB442" i="62"/>
  <c r="R440" i="62"/>
  <c r="AF440" i="62" s="1"/>
  <c r="Y437" i="62"/>
  <c r="AD93" i="62"/>
  <c r="H78" i="62"/>
  <c r="AG78" i="62" s="1"/>
  <c r="AC74" i="62"/>
  <c r="X420" i="62"/>
  <c r="J413" i="62"/>
  <c r="L407" i="62"/>
  <c r="X69" i="62"/>
  <c r="AC93" i="62"/>
  <c r="Y88" i="62"/>
  <c r="L87" i="62"/>
  <c r="AB86" i="62"/>
  <c r="L85" i="62"/>
  <c r="Z83" i="62"/>
  <c r="R82" i="62"/>
  <c r="AF82" i="62" s="1"/>
  <c r="AE80" i="62"/>
  <c r="L80" i="62"/>
  <c r="AC77" i="62"/>
  <c r="AA76" i="62"/>
  <c r="H76" i="62"/>
  <c r="AG76" i="62" s="1"/>
  <c r="AB75" i="62"/>
  <c r="AB74" i="62"/>
  <c r="AB457" i="62"/>
  <c r="H457" i="62"/>
  <c r="AG457" i="62" s="1"/>
  <c r="AD456" i="62"/>
  <c r="L456" i="62"/>
  <c r="AB454" i="62"/>
  <c r="L453" i="62"/>
  <c r="L452" i="62"/>
  <c r="AE449" i="62"/>
  <c r="L449" i="62"/>
  <c r="AB445" i="62"/>
  <c r="AA444" i="62"/>
  <c r="AD440" i="62"/>
  <c r="J440" i="62"/>
  <c r="R438" i="62"/>
  <c r="AF438" i="62" s="1"/>
  <c r="AD437" i="62"/>
  <c r="J437" i="62"/>
  <c r="AE421" i="62"/>
  <c r="Y69" i="62"/>
  <c r="AB93" i="62"/>
  <c r="AA86" i="62"/>
  <c r="J85" i="62"/>
  <c r="X82" i="62"/>
  <c r="AE79" i="62"/>
  <c r="AB77" i="62"/>
  <c r="Z76" i="62"/>
  <c r="AA74" i="62"/>
  <c r="AB70" i="62"/>
  <c r="AA457" i="62"/>
  <c r="AA445" i="62"/>
  <c r="Y404" i="62"/>
  <c r="X421" i="62"/>
  <c r="Z69" i="62"/>
  <c r="Y93" i="62"/>
  <c r="J82" i="62"/>
  <c r="AF80" i="62"/>
  <c r="AD79" i="62"/>
  <c r="Z77" i="62"/>
  <c r="Y76" i="62"/>
  <c r="Z75" i="62"/>
  <c r="Y74" i="62"/>
  <c r="AA70" i="62"/>
  <c r="Z457" i="62"/>
  <c r="AB455" i="62"/>
  <c r="AD452" i="62"/>
  <c r="H452" i="62"/>
  <c r="AG452" i="62" s="1"/>
  <c r="AC446" i="62"/>
  <c r="Z445" i="62"/>
  <c r="AB440" i="62"/>
  <c r="H440" i="62"/>
  <c r="AG440" i="62" s="1"/>
  <c r="AB437" i="62"/>
  <c r="R93" i="62"/>
  <c r="AF93" i="62" s="1"/>
  <c r="AB79" i="62"/>
  <c r="Y77" i="62"/>
  <c r="R76" i="62"/>
  <c r="AF76" i="62" s="1"/>
  <c r="R74" i="62"/>
  <c r="AF74" i="62" s="1"/>
  <c r="AD415" i="62"/>
  <c r="AD69" i="62"/>
  <c r="L93" i="62"/>
  <c r="X90" i="62"/>
  <c r="AC88" i="62"/>
  <c r="AD87" i="62"/>
  <c r="AC85" i="62"/>
  <c r="AA80" i="62"/>
  <c r="X79" i="62"/>
  <c r="AB78" i="62"/>
  <c r="R77" i="62"/>
  <c r="AF77" i="62" s="1"/>
  <c r="AE76" i="62"/>
  <c r="X75" i="62"/>
  <c r="X74" i="62"/>
  <c r="AB73" i="62"/>
  <c r="H70" i="62"/>
  <c r="AG70" i="62" s="1"/>
  <c r="R457" i="62"/>
  <c r="AF457" i="62" s="1"/>
  <c r="R455" i="62"/>
  <c r="AF455" i="62" s="1"/>
  <c r="AC453" i="62"/>
  <c r="AA452" i="62"/>
  <c r="AA449" i="62"/>
  <c r="AC448" i="62"/>
  <c r="Y446" i="62"/>
  <c r="X445" i="62"/>
  <c r="AE443" i="62"/>
  <c r="Z440" i="62"/>
  <c r="Z437" i="62"/>
  <c r="X436" i="62"/>
  <c r="Z455" i="62"/>
  <c r="AE454" i="62"/>
  <c r="X454" i="62"/>
  <c r="AD451" i="62"/>
  <c r="L451" i="62"/>
  <c r="AA450" i="62"/>
  <c r="H450" i="62"/>
  <c r="Z447" i="62"/>
  <c r="AE446" i="62"/>
  <c r="X446" i="62"/>
  <c r="AG444" i="62"/>
  <c r="Y444" i="62"/>
  <c r="AD443" i="62"/>
  <c r="L443" i="62"/>
  <c r="AA442" i="62"/>
  <c r="H442" i="62"/>
  <c r="AG442" i="62" s="1"/>
  <c r="Z439" i="62"/>
  <c r="AE438" i="62"/>
  <c r="X438" i="62"/>
  <c r="Y436" i="62"/>
  <c r="AD435" i="62"/>
  <c r="L435" i="62"/>
  <c r="AA434" i="62"/>
  <c r="H434" i="62"/>
  <c r="AG434" i="62" s="1"/>
  <c r="AB434" i="62"/>
  <c r="AE457" i="62"/>
  <c r="Y455" i="62"/>
  <c r="AD454" i="62"/>
  <c r="L454" i="62"/>
  <c r="AA453" i="62"/>
  <c r="H453" i="62"/>
  <c r="AG453" i="62" s="1"/>
  <c r="R452" i="62"/>
  <c r="AF452" i="62" s="1"/>
  <c r="AC451" i="62"/>
  <c r="J451" i="62"/>
  <c r="Z450" i="62"/>
  <c r="Y447" i="62"/>
  <c r="AD446" i="62"/>
  <c r="L446" i="62"/>
  <c r="H445" i="62"/>
  <c r="AG445" i="62" s="1"/>
  <c r="R444" i="62"/>
  <c r="AF444" i="62" s="1"/>
  <c r="AC443" i="62"/>
  <c r="J443" i="62"/>
  <c r="Z442" i="62"/>
  <c r="Y439" i="62"/>
  <c r="AD438" i="62"/>
  <c r="L438" i="62"/>
  <c r="H437" i="62"/>
  <c r="AG437" i="62" s="1"/>
  <c r="R436" i="62"/>
  <c r="AF436" i="62" s="1"/>
  <c r="AC435" i="62"/>
  <c r="J435" i="62"/>
  <c r="Z434" i="62"/>
  <c r="AG450" i="62"/>
  <c r="Y450" i="62"/>
  <c r="Y442" i="62"/>
  <c r="Y434" i="62"/>
  <c r="AB450" i="62"/>
  <c r="AE455" i="62"/>
  <c r="X455" i="62"/>
  <c r="AA451" i="62"/>
  <c r="H451" i="62"/>
  <c r="AG451" i="62" s="1"/>
  <c r="AF450" i="62"/>
  <c r="R450" i="62"/>
  <c r="AE447" i="62"/>
  <c r="X447" i="62"/>
  <c r="AA443" i="62"/>
  <c r="H443" i="62"/>
  <c r="AG443" i="62" s="1"/>
  <c r="R442" i="62"/>
  <c r="AF442" i="62" s="1"/>
  <c r="AE439" i="62"/>
  <c r="X439" i="62"/>
  <c r="L436" i="62"/>
  <c r="AA435" i="62"/>
  <c r="H435" i="62"/>
  <c r="AG435" i="62" s="1"/>
  <c r="R434" i="62"/>
  <c r="AF434" i="62" s="1"/>
  <c r="AD455" i="62"/>
  <c r="L455" i="62"/>
  <c r="AA454" i="62"/>
  <c r="H454" i="62"/>
  <c r="AG454" i="62" s="1"/>
  <c r="R453" i="62"/>
  <c r="AF453" i="62" s="1"/>
  <c r="AC452" i="62"/>
  <c r="Z451" i="62"/>
  <c r="AE450" i="62"/>
  <c r="X450" i="62"/>
  <c r="AD447" i="62"/>
  <c r="L447" i="62"/>
  <c r="AA446" i="62"/>
  <c r="H446" i="62"/>
  <c r="AG446" i="62" s="1"/>
  <c r="AC444" i="62"/>
  <c r="Z443" i="62"/>
  <c r="AE442" i="62"/>
  <c r="X442" i="62"/>
  <c r="AD439" i="62"/>
  <c r="L439" i="62"/>
  <c r="AA438" i="62"/>
  <c r="H438" i="62"/>
  <c r="AG438" i="62" s="1"/>
  <c r="AC436" i="62"/>
  <c r="Z435" i="62"/>
  <c r="AE434" i="62"/>
  <c r="X434" i="62"/>
  <c r="AC455" i="62"/>
  <c r="AE453" i="62"/>
  <c r="Y451" i="62"/>
  <c r="AD450" i="62"/>
  <c r="L450" i="62"/>
  <c r="AC447" i="62"/>
  <c r="Y443" i="62"/>
  <c r="AD442" i="62"/>
  <c r="L442" i="62"/>
  <c r="AC439" i="62"/>
  <c r="AD434" i="62"/>
  <c r="L434" i="62"/>
  <c r="AC450" i="62"/>
  <c r="AF443" i="62"/>
  <c r="AC442" i="62"/>
  <c r="AC434" i="62"/>
  <c r="R433" i="62"/>
  <c r="Z433" i="62"/>
  <c r="H433" i="62"/>
  <c r="AA433" i="62"/>
  <c r="AB433" i="62"/>
  <c r="J433" i="62"/>
  <c r="AC433" i="62"/>
  <c r="L433" i="62"/>
  <c r="AD433" i="62"/>
  <c r="X433" i="62"/>
  <c r="AB81" i="62"/>
  <c r="AC89" i="62"/>
  <c r="J89" i="62"/>
  <c r="AC81" i="62"/>
  <c r="J81" i="62"/>
  <c r="AC73" i="62"/>
  <c r="J73" i="62"/>
  <c r="AE93" i="62"/>
  <c r="X93" i="62"/>
  <c r="Y91" i="62"/>
  <c r="AD90" i="62"/>
  <c r="L90" i="62"/>
  <c r="AA89" i="62"/>
  <c r="H89" i="62"/>
  <c r="AG89" i="62" s="1"/>
  <c r="AC87" i="62"/>
  <c r="J87" i="62"/>
  <c r="Z86" i="62"/>
  <c r="AE85" i="62"/>
  <c r="X85" i="62"/>
  <c r="Y83" i="62"/>
  <c r="AD82" i="62"/>
  <c r="L82" i="62"/>
  <c r="AA81" i="62"/>
  <c r="H81" i="62"/>
  <c r="AG81" i="62" s="1"/>
  <c r="AC79" i="62"/>
  <c r="J79" i="62"/>
  <c r="Z78" i="62"/>
  <c r="AE77" i="62"/>
  <c r="X77" i="62"/>
  <c r="Y75" i="62"/>
  <c r="AD74" i="62"/>
  <c r="L74" i="62"/>
  <c r="AA73" i="62"/>
  <c r="H73" i="62"/>
  <c r="AG73" i="62" s="1"/>
  <c r="AC71" i="62"/>
  <c r="J71" i="62"/>
  <c r="Z70" i="62"/>
  <c r="AC90" i="62"/>
  <c r="J90" i="62"/>
  <c r="Z89" i="62"/>
  <c r="AG86" i="62"/>
  <c r="Y86" i="62"/>
  <c r="Z81" i="62"/>
  <c r="Y78" i="62"/>
  <c r="Z73" i="62"/>
  <c r="Y70" i="62"/>
  <c r="Y89" i="62"/>
  <c r="AF86" i="62"/>
  <c r="R86" i="62"/>
  <c r="Y81" i="62"/>
  <c r="AA79" i="62"/>
  <c r="H79" i="62"/>
  <c r="AG79" i="62" s="1"/>
  <c r="R78" i="62"/>
  <c r="AF78" i="62" s="1"/>
  <c r="Y73" i="62"/>
  <c r="AA71" i="62"/>
  <c r="H71" i="62"/>
  <c r="AG71" i="62" s="1"/>
  <c r="R70" i="62"/>
  <c r="AF70" i="62" s="1"/>
  <c r="AA90" i="62"/>
  <c r="H90" i="62"/>
  <c r="AG90" i="62" s="1"/>
  <c r="R89" i="62"/>
  <c r="AF89" i="62" s="1"/>
  <c r="Z87" i="62"/>
  <c r="AE86" i="62"/>
  <c r="X86" i="62"/>
  <c r="AA82" i="62"/>
  <c r="H82" i="62"/>
  <c r="AG82" i="62" s="1"/>
  <c r="R81" i="62"/>
  <c r="AF81" i="62" s="1"/>
  <c r="Z79" i="62"/>
  <c r="AE78" i="62"/>
  <c r="X78" i="62"/>
  <c r="AD75" i="62"/>
  <c r="L75" i="62"/>
  <c r="H74" i="62"/>
  <c r="AG74" i="62" s="1"/>
  <c r="R73" i="62"/>
  <c r="AF73" i="62" s="1"/>
  <c r="Z71" i="62"/>
  <c r="AE70" i="62"/>
  <c r="X70" i="62"/>
  <c r="AA93" i="62"/>
  <c r="H93" i="62"/>
  <c r="AG93" i="62" s="1"/>
  <c r="AC91" i="62"/>
  <c r="Z90" i="62"/>
  <c r="AE89" i="62"/>
  <c r="X89" i="62"/>
  <c r="Y87" i="62"/>
  <c r="AD86" i="62"/>
  <c r="L86" i="62"/>
  <c r="AA85" i="62"/>
  <c r="H85" i="62"/>
  <c r="AG85" i="62" s="1"/>
  <c r="AC83" i="62"/>
  <c r="Z82" i="62"/>
  <c r="AE81" i="62"/>
  <c r="X81" i="62"/>
  <c r="Y79" i="62"/>
  <c r="AD78" i="62"/>
  <c r="L78" i="62"/>
  <c r="AA77" i="62"/>
  <c r="AC75" i="62"/>
  <c r="AE73" i="62"/>
  <c r="X73" i="62"/>
  <c r="Y71" i="62"/>
  <c r="AD70" i="62"/>
  <c r="L70" i="62"/>
  <c r="AD89" i="62"/>
  <c r="AF87" i="62"/>
  <c r="AC86" i="62"/>
  <c r="AD81" i="62"/>
  <c r="AF79" i="62"/>
  <c r="AC78" i="62"/>
  <c r="AD73" i="62"/>
  <c r="AF71" i="62"/>
  <c r="AC70" i="62"/>
  <c r="R69" i="62"/>
  <c r="AF69" i="62" s="1"/>
  <c r="H69" i="62"/>
  <c r="AA69" i="62"/>
  <c r="AE405" i="62"/>
  <c r="AG425" i="62"/>
  <c r="AB423" i="62"/>
  <c r="Z418" i="62"/>
  <c r="AD409" i="62"/>
  <c r="AD405" i="62"/>
  <c r="AB426" i="62"/>
  <c r="AD425" i="62"/>
  <c r="L423" i="62"/>
  <c r="Y418" i="62"/>
  <c r="AG415" i="62"/>
  <c r="Z410" i="62"/>
  <c r="J406" i="62"/>
  <c r="L405" i="62"/>
  <c r="J427" i="62"/>
  <c r="Y426" i="62"/>
  <c r="Z428" i="62"/>
  <c r="R428" i="62"/>
  <c r="R301" i="62"/>
  <c r="AF301" i="62" s="1"/>
  <c r="AB343" i="62"/>
  <c r="AF398" i="62"/>
  <c r="AF423" i="62"/>
  <c r="AC413" i="62"/>
  <c r="AE412" i="62"/>
  <c r="AE428" i="62"/>
  <c r="AE420" i="62"/>
  <c r="AB418" i="62"/>
  <c r="Y414" i="62"/>
  <c r="AG407" i="62"/>
  <c r="AD406" i="62"/>
  <c r="AF405" i="62"/>
  <c r="R405" i="62"/>
  <c r="AE355" i="62"/>
  <c r="AF380" i="62"/>
  <c r="X425" i="62"/>
  <c r="AB409" i="62"/>
  <c r="AC405" i="62"/>
  <c r="AB397" i="62"/>
  <c r="R380" i="62"/>
  <c r="L425" i="62"/>
  <c r="AA423" i="62"/>
  <c r="AC411" i="62"/>
  <c r="X409" i="62"/>
  <c r="AB405" i="62"/>
  <c r="AD414" i="62"/>
  <c r="AA405" i="62"/>
  <c r="AC392" i="62"/>
  <c r="AB414" i="62"/>
  <c r="Z405" i="62"/>
  <c r="Z404" i="62"/>
  <c r="H423" i="62"/>
  <c r="AG418" i="62"/>
  <c r="Y415" i="62"/>
  <c r="Z414" i="62"/>
  <c r="AF406" i="62"/>
  <c r="AG405" i="62"/>
  <c r="Y405" i="62"/>
  <c r="X428" i="62"/>
  <c r="AD421" i="62"/>
  <c r="R415" i="62"/>
  <c r="AG414" i="62"/>
  <c r="R414" i="62"/>
  <c r="Z409" i="62"/>
  <c r="AF428" i="62"/>
  <c r="J428" i="62"/>
  <c r="AG426" i="62"/>
  <c r="Y423" i="62"/>
  <c r="AC422" i="62"/>
  <c r="AB421" i="62"/>
  <c r="L415" i="62"/>
  <c r="AF414" i="62"/>
  <c r="J414" i="62"/>
  <c r="AB413" i="62"/>
  <c r="AF412" i="62"/>
  <c r="Y409" i="62"/>
  <c r="Y325" i="62"/>
  <c r="R392" i="62"/>
  <c r="AB380" i="62"/>
  <c r="AC428" i="62"/>
  <c r="H428" i="62"/>
  <c r="Z426" i="62"/>
  <c r="L421" i="62"/>
  <c r="R420" i="62"/>
  <c r="AF415" i="62"/>
  <c r="H415" i="62"/>
  <c r="AC414" i="62"/>
  <c r="H414" i="62"/>
  <c r="J412" i="62"/>
  <c r="J411" i="62"/>
  <c r="AG410" i="62"/>
  <c r="L409" i="62"/>
  <c r="AB428" i="62"/>
  <c r="AE419" i="62"/>
  <c r="AF396" i="62"/>
  <c r="AB387" i="62"/>
  <c r="Y384" i="62"/>
  <c r="AA428" i="62"/>
  <c r="AB419" i="62"/>
  <c r="AB415" i="62"/>
  <c r="AA414" i="62"/>
  <c r="AE409" i="62"/>
  <c r="AA422" i="62"/>
  <c r="AC421" i="62"/>
  <c r="J421" i="62"/>
  <c r="AF420" i="62"/>
  <c r="J420" i="62"/>
  <c r="AE417" i="62"/>
  <c r="AA413" i="62"/>
  <c r="H413" i="62"/>
  <c r="AC412" i="62"/>
  <c r="H412" i="62"/>
  <c r="AB411" i="62"/>
  <c r="AF407" i="62"/>
  <c r="H407" i="62"/>
  <c r="AC406" i="62"/>
  <c r="H406" i="62"/>
  <c r="J405" i="62"/>
  <c r="Z422" i="62"/>
  <c r="AD417" i="62"/>
  <c r="Z413" i="62"/>
  <c r="AB412" i="62"/>
  <c r="AD407" i="62"/>
  <c r="AB406" i="62"/>
  <c r="R394" i="62"/>
  <c r="J384" i="62"/>
  <c r="Y380" i="62"/>
  <c r="AE427" i="62"/>
  <c r="AE425" i="62"/>
  <c r="R423" i="62"/>
  <c r="AG422" i="62"/>
  <c r="Y422" i="62"/>
  <c r="AA421" i="62"/>
  <c r="H421" i="62"/>
  <c r="AC420" i="62"/>
  <c r="H420" i="62"/>
  <c r="AC419" i="62"/>
  <c r="AB417" i="62"/>
  <c r="AE414" i="62"/>
  <c r="L414" i="62"/>
  <c r="AG413" i="62"/>
  <c r="Y413" i="62"/>
  <c r="AA412" i="62"/>
  <c r="AB410" i="62"/>
  <c r="AB407" i="62"/>
  <c r="AA406" i="62"/>
  <c r="H405" i="62"/>
  <c r="AC427" i="62"/>
  <c r="AF422" i="62"/>
  <c r="R422" i="62"/>
  <c r="Z421" i="62"/>
  <c r="AB420" i="62"/>
  <c r="Y417" i="62"/>
  <c r="AF413" i="62"/>
  <c r="R413" i="62"/>
  <c r="Z412" i="62"/>
  <c r="AA407" i="62"/>
  <c r="Y406" i="62"/>
  <c r="J380" i="62"/>
  <c r="AB427" i="62"/>
  <c r="AB425" i="62"/>
  <c r="AE422" i="62"/>
  <c r="L422" i="62"/>
  <c r="AG421" i="62"/>
  <c r="Y421" i="62"/>
  <c r="AA420" i="62"/>
  <c r="J419" i="62"/>
  <c r="X417" i="62"/>
  <c r="AB416" i="62"/>
  <c r="AE413" i="62"/>
  <c r="X413" i="62"/>
  <c r="R412" i="62"/>
  <c r="Y410" i="62"/>
  <c r="Y407" i="62"/>
  <c r="R406" i="62"/>
  <c r="AE342" i="62"/>
  <c r="AF392" i="62"/>
  <c r="R382" i="62"/>
  <c r="AF382" i="62" s="1"/>
  <c r="X427" i="62"/>
  <c r="Y425" i="62"/>
  <c r="AD422" i="62"/>
  <c r="J422" i="62"/>
  <c r="AF421" i="62"/>
  <c r="Z420" i="62"/>
  <c r="L417" i="62"/>
  <c r="AD413" i="62"/>
  <c r="X412" i="62"/>
  <c r="R407" i="62"/>
  <c r="AG406" i="62"/>
  <c r="L406" i="62"/>
  <c r="AB422" i="62"/>
  <c r="H422" i="62"/>
  <c r="AG417" i="62"/>
  <c r="AG428" i="62"/>
  <c r="Y428" i="62"/>
  <c r="AD427" i="62"/>
  <c r="L427" i="62"/>
  <c r="AA426" i="62"/>
  <c r="H426" i="62"/>
  <c r="AF425" i="62"/>
  <c r="R425" i="62"/>
  <c r="AC424" i="62"/>
  <c r="J424" i="62"/>
  <c r="Z423" i="62"/>
  <c r="AG420" i="62"/>
  <c r="Y420" i="62"/>
  <c r="AD419" i="62"/>
  <c r="L419" i="62"/>
  <c r="AA418" i="62"/>
  <c r="H418" i="62"/>
  <c r="AF417" i="62"/>
  <c r="R417" i="62"/>
  <c r="AC416" i="62"/>
  <c r="J416" i="62"/>
  <c r="Z415" i="62"/>
  <c r="AG412" i="62"/>
  <c r="Y412" i="62"/>
  <c r="AD411" i="62"/>
  <c r="L411" i="62"/>
  <c r="AA410" i="62"/>
  <c r="H410" i="62"/>
  <c r="AF409" i="62"/>
  <c r="R409" i="62"/>
  <c r="AC408" i="62"/>
  <c r="J408" i="62"/>
  <c r="Z407" i="62"/>
  <c r="AE406" i="62"/>
  <c r="X406" i="62"/>
  <c r="AA424" i="62"/>
  <c r="H424" i="62"/>
  <c r="AA416" i="62"/>
  <c r="H416" i="62"/>
  <c r="AA408" i="62"/>
  <c r="H408" i="62"/>
  <c r="AD428" i="62"/>
  <c r="AA427" i="62"/>
  <c r="H427" i="62"/>
  <c r="AF426" i="62"/>
  <c r="R426" i="62"/>
  <c r="AC425" i="62"/>
  <c r="J425" i="62"/>
  <c r="Z424" i="62"/>
  <c r="AE423" i="62"/>
  <c r="X423" i="62"/>
  <c r="AD420" i="62"/>
  <c r="AA419" i="62"/>
  <c r="H419" i="62"/>
  <c r="AF418" i="62"/>
  <c r="R418" i="62"/>
  <c r="AC417" i="62"/>
  <c r="J417" i="62"/>
  <c r="Z416" i="62"/>
  <c r="AE415" i="62"/>
  <c r="X415" i="62"/>
  <c r="AD412" i="62"/>
  <c r="AA411" i="62"/>
  <c r="H411" i="62"/>
  <c r="AF410" i="62"/>
  <c r="R410" i="62"/>
  <c r="AC409" i="62"/>
  <c r="J409" i="62"/>
  <c r="Z408" i="62"/>
  <c r="AE407" i="62"/>
  <c r="X407" i="62"/>
  <c r="Z427" i="62"/>
  <c r="AE426" i="62"/>
  <c r="X426" i="62"/>
  <c r="AG424" i="62"/>
  <c r="Y424" i="62"/>
  <c r="Z419" i="62"/>
  <c r="AE418" i="62"/>
  <c r="X418" i="62"/>
  <c r="AG416" i="62"/>
  <c r="Y416" i="62"/>
  <c r="Z411" i="62"/>
  <c r="AE410" i="62"/>
  <c r="X410" i="62"/>
  <c r="AG408" i="62"/>
  <c r="Y408" i="62"/>
  <c r="AG427" i="62"/>
  <c r="Y427" i="62"/>
  <c r="AD426" i="62"/>
  <c r="L426" i="62"/>
  <c r="AA425" i="62"/>
  <c r="H425" i="62"/>
  <c r="AF424" i="62"/>
  <c r="R424" i="62"/>
  <c r="AC423" i="62"/>
  <c r="AG419" i="62"/>
  <c r="Y419" i="62"/>
  <c r="AD418" i="62"/>
  <c r="L418" i="62"/>
  <c r="AA417" i="62"/>
  <c r="H417" i="62"/>
  <c r="AF416" i="62"/>
  <c r="R416" i="62"/>
  <c r="AC415" i="62"/>
  <c r="AG411" i="62"/>
  <c r="Y411" i="62"/>
  <c r="AD410" i="62"/>
  <c r="L410" i="62"/>
  <c r="AA409" i="62"/>
  <c r="AF408" i="62"/>
  <c r="R408" i="62"/>
  <c r="AC407" i="62"/>
  <c r="AF427" i="62"/>
  <c r="AC426" i="62"/>
  <c r="AE424" i="62"/>
  <c r="X424" i="62"/>
  <c r="AF419" i="62"/>
  <c r="R419" i="62"/>
  <c r="AC418" i="62"/>
  <c r="AE416" i="62"/>
  <c r="X416" i="62"/>
  <c r="AF411" i="62"/>
  <c r="R411" i="62"/>
  <c r="AC410" i="62"/>
  <c r="AE408" i="62"/>
  <c r="X408" i="62"/>
  <c r="AB408" i="62"/>
  <c r="AD424" i="62"/>
  <c r="AD416" i="62"/>
  <c r="AE411" i="62"/>
  <c r="AD408" i="62"/>
  <c r="R404" i="62"/>
  <c r="H404" i="62"/>
  <c r="AA404" i="62"/>
  <c r="AB404" i="62"/>
  <c r="J404" i="62"/>
  <c r="AC404" i="62"/>
  <c r="L404" i="62"/>
  <c r="AD404" i="62"/>
  <c r="X404" i="62"/>
  <c r="AB396" i="62"/>
  <c r="J382" i="62"/>
  <c r="AE325" i="62"/>
  <c r="AC398" i="62"/>
  <c r="AB392" i="62"/>
  <c r="AF388" i="62"/>
  <c r="R386" i="62"/>
  <c r="AF386" i="62" s="1"/>
  <c r="L342" i="62"/>
  <c r="AF400" i="62"/>
  <c r="Y398" i="62"/>
  <c r="AC394" i="62"/>
  <c r="Y392" i="62"/>
  <c r="AC388" i="62"/>
  <c r="AC378" i="62"/>
  <c r="J325" i="62"/>
  <c r="AC400" i="62"/>
  <c r="AB388" i="62"/>
  <c r="AC380" i="62"/>
  <c r="Y378" i="62"/>
  <c r="H356" i="62"/>
  <c r="AG356" i="62" s="1"/>
  <c r="AB400" i="62"/>
  <c r="J394" i="62"/>
  <c r="J392" i="62"/>
  <c r="Y388" i="62"/>
  <c r="AF384" i="62"/>
  <c r="AC382" i="62"/>
  <c r="H325" i="62"/>
  <c r="AG325" i="62" s="1"/>
  <c r="R400" i="62"/>
  <c r="J388" i="62"/>
  <c r="AC384" i="62"/>
  <c r="AB383" i="62"/>
  <c r="AB382" i="62"/>
  <c r="Y366" i="62"/>
  <c r="J390" i="62"/>
  <c r="R388" i="62"/>
  <c r="Y386" i="62"/>
  <c r="AB385" i="62"/>
  <c r="AB384" i="62"/>
  <c r="AG301" i="62"/>
  <c r="AB342" i="62"/>
  <c r="Y400" i="62"/>
  <c r="AB399" i="62"/>
  <c r="AB398" i="62"/>
  <c r="AC396" i="62"/>
  <c r="AF394" i="62"/>
  <c r="J386" i="62"/>
  <c r="R384" i="62"/>
  <c r="Y382" i="62"/>
  <c r="AB379" i="62"/>
  <c r="AB378" i="62"/>
  <c r="AF390" i="62"/>
  <c r="AE356" i="62"/>
  <c r="J400" i="62"/>
  <c r="R398" i="62"/>
  <c r="Y396" i="62"/>
  <c r="AB395" i="62"/>
  <c r="AB394" i="62"/>
  <c r="AC390" i="62"/>
  <c r="R378" i="62"/>
  <c r="AF378" i="62" s="1"/>
  <c r="AG337" i="62"/>
  <c r="Y323" i="62"/>
  <c r="AG362" i="62"/>
  <c r="AA356" i="62"/>
  <c r="Y376" i="62"/>
  <c r="J398" i="62"/>
  <c r="R396" i="62"/>
  <c r="Y394" i="62"/>
  <c r="AB391" i="62"/>
  <c r="AB390" i="62"/>
  <c r="J378" i="62"/>
  <c r="L328" i="62"/>
  <c r="J396" i="62"/>
  <c r="Y390" i="62"/>
  <c r="AB389" i="62"/>
  <c r="AC386" i="62"/>
  <c r="R390" i="62"/>
  <c r="AB386" i="62"/>
  <c r="AE400" i="62"/>
  <c r="X400" i="62"/>
  <c r="AA399" i="62"/>
  <c r="H399" i="62"/>
  <c r="AE398" i="62"/>
  <c r="X398" i="62"/>
  <c r="AA397" i="62"/>
  <c r="H397" i="62"/>
  <c r="AE396" i="62"/>
  <c r="X396" i="62"/>
  <c r="AA395" i="62"/>
  <c r="H395" i="62"/>
  <c r="AE394" i="62"/>
  <c r="X394" i="62"/>
  <c r="AA393" i="62"/>
  <c r="H393" i="62"/>
  <c r="AE392" i="62"/>
  <c r="X392" i="62"/>
  <c r="AA391" i="62"/>
  <c r="H391" i="62"/>
  <c r="AE390" i="62"/>
  <c r="X390" i="62"/>
  <c r="AA389" i="62"/>
  <c r="H389" i="62"/>
  <c r="AE388" i="62"/>
  <c r="X388" i="62"/>
  <c r="AA387" i="62"/>
  <c r="H387" i="62"/>
  <c r="AE386" i="62"/>
  <c r="X386" i="62"/>
  <c r="AA385" i="62"/>
  <c r="H385" i="62"/>
  <c r="AE384" i="62"/>
  <c r="X384" i="62"/>
  <c r="AA383" i="62"/>
  <c r="H383" i="62"/>
  <c r="AE382" i="62"/>
  <c r="X382" i="62"/>
  <c r="AA381" i="62"/>
  <c r="H381" i="62"/>
  <c r="AE380" i="62"/>
  <c r="X380" i="62"/>
  <c r="AA379" i="62"/>
  <c r="H379" i="62"/>
  <c r="AE378" i="62"/>
  <c r="X378" i="62"/>
  <c r="AA377" i="62"/>
  <c r="H377" i="62"/>
  <c r="AB377" i="62"/>
  <c r="AD400" i="62"/>
  <c r="L400" i="62"/>
  <c r="Z399" i="62"/>
  <c r="AD398" i="62"/>
  <c r="L398" i="62"/>
  <c r="Z397" i="62"/>
  <c r="AD396" i="62"/>
  <c r="L396" i="62"/>
  <c r="Z395" i="62"/>
  <c r="AD394" i="62"/>
  <c r="L394" i="62"/>
  <c r="Z393" i="62"/>
  <c r="AD392" i="62"/>
  <c r="L392" i="62"/>
  <c r="Z391" i="62"/>
  <c r="AD390" i="62"/>
  <c r="L390" i="62"/>
  <c r="Z389" i="62"/>
  <c r="AD388" i="62"/>
  <c r="L388" i="62"/>
  <c r="Z387" i="62"/>
  <c r="AD386" i="62"/>
  <c r="L386" i="62"/>
  <c r="Z385" i="62"/>
  <c r="AD384" i="62"/>
  <c r="L384" i="62"/>
  <c r="Z383" i="62"/>
  <c r="AD382" i="62"/>
  <c r="L382" i="62"/>
  <c r="Z381" i="62"/>
  <c r="AD380" i="62"/>
  <c r="L380" i="62"/>
  <c r="Z379" i="62"/>
  <c r="AD378" i="62"/>
  <c r="L378" i="62"/>
  <c r="Z377" i="62"/>
  <c r="AB381" i="62"/>
  <c r="Y399" i="62"/>
  <c r="Y397" i="62"/>
  <c r="Y395" i="62"/>
  <c r="Y393" i="62"/>
  <c r="Y391" i="62"/>
  <c r="Y389" i="62"/>
  <c r="Y387" i="62"/>
  <c r="Y385" i="62"/>
  <c r="Y383" i="62"/>
  <c r="Y381" i="62"/>
  <c r="Y379" i="62"/>
  <c r="Y377" i="62"/>
  <c r="AF399" i="62"/>
  <c r="R399" i="62"/>
  <c r="AF397" i="62"/>
  <c r="R397" i="62"/>
  <c r="AF395" i="62"/>
  <c r="R395" i="62"/>
  <c r="AF393" i="62"/>
  <c r="R393" i="62"/>
  <c r="AF391" i="62"/>
  <c r="R391" i="62"/>
  <c r="AF389" i="62"/>
  <c r="R389" i="62"/>
  <c r="AF387" i="62"/>
  <c r="R387" i="62"/>
  <c r="AF385" i="62"/>
  <c r="R385" i="62"/>
  <c r="R383" i="62"/>
  <c r="AF383" i="62" s="1"/>
  <c r="R381" i="62"/>
  <c r="AF381" i="62" s="1"/>
  <c r="AF379" i="62"/>
  <c r="R379" i="62"/>
  <c r="R377" i="62"/>
  <c r="AF377" i="62" s="1"/>
  <c r="AA400" i="62"/>
  <c r="H400" i="62"/>
  <c r="AE399" i="62"/>
  <c r="X399" i="62"/>
  <c r="AA398" i="62"/>
  <c r="H398" i="62"/>
  <c r="AE397" i="62"/>
  <c r="X397" i="62"/>
  <c r="AA396" i="62"/>
  <c r="H396" i="62"/>
  <c r="AE395" i="62"/>
  <c r="X395" i="62"/>
  <c r="AA394" i="62"/>
  <c r="H394" i="62"/>
  <c r="AE393" i="62"/>
  <c r="X393" i="62"/>
  <c r="AA392" i="62"/>
  <c r="H392" i="62"/>
  <c r="AE391" i="62"/>
  <c r="X391" i="62"/>
  <c r="AA390" i="62"/>
  <c r="H390" i="62"/>
  <c r="AE389" i="62"/>
  <c r="X389" i="62"/>
  <c r="AA388" i="62"/>
  <c r="H388" i="62"/>
  <c r="AE387" i="62"/>
  <c r="X387" i="62"/>
  <c r="AA386" i="62"/>
  <c r="H386" i="62"/>
  <c r="AE385" i="62"/>
  <c r="X385" i="62"/>
  <c r="AA384" i="62"/>
  <c r="H384" i="62"/>
  <c r="AE383" i="62"/>
  <c r="X383" i="62"/>
  <c r="AA382" i="62"/>
  <c r="H382" i="62"/>
  <c r="AE381" i="62"/>
  <c r="X381" i="62"/>
  <c r="AA380" i="62"/>
  <c r="H380" i="62"/>
  <c r="AE379" i="62"/>
  <c r="X379" i="62"/>
  <c r="AA378" i="62"/>
  <c r="H378" i="62"/>
  <c r="AE377" i="62"/>
  <c r="X377" i="62"/>
  <c r="AB393" i="62"/>
  <c r="AD399" i="62"/>
  <c r="L399" i="62"/>
  <c r="AD397" i="62"/>
  <c r="L397" i="62"/>
  <c r="AD395" i="62"/>
  <c r="L395" i="62"/>
  <c r="AD393" i="62"/>
  <c r="L393" i="62"/>
  <c r="AD391" i="62"/>
  <c r="L391" i="62"/>
  <c r="AD389" i="62"/>
  <c r="L389" i="62"/>
  <c r="AD387" i="62"/>
  <c r="L387" i="62"/>
  <c r="AD385" i="62"/>
  <c r="L385" i="62"/>
  <c r="AD383" i="62"/>
  <c r="L383" i="62"/>
  <c r="AD381" i="62"/>
  <c r="L381" i="62"/>
  <c r="AD379" i="62"/>
  <c r="L379" i="62"/>
  <c r="AD377" i="62"/>
  <c r="L377" i="62"/>
  <c r="AC399" i="62"/>
  <c r="AC397" i="62"/>
  <c r="AC395" i="62"/>
  <c r="AC393" i="62"/>
  <c r="AC391" i="62"/>
  <c r="AC389" i="62"/>
  <c r="AC387" i="62"/>
  <c r="AC385" i="62"/>
  <c r="AC383" i="62"/>
  <c r="AC381" i="62"/>
  <c r="AC379" i="62"/>
  <c r="AC377" i="62"/>
  <c r="R376" i="62"/>
  <c r="Z376" i="62"/>
  <c r="H376" i="62"/>
  <c r="AA376" i="62"/>
  <c r="AB376" i="62"/>
  <c r="J376" i="62"/>
  <c r="AC376" i="62"/>
  <c r="L376" i="62"/>
  <c r="AD376" i="62"/>
  <c r="X376" i="62"/>
  <c r="R342" i="62"/>
  <c r="AF342" i="62" s="1"/>
  <c r="AC323" i="62"/>
  <c r="AC366" i="62"/>
  <c r="AB356" i="62"/>
  <c r="AA325" i="62"/>
  <c r="L323" i="62"/>
  <c r="R366" i="62"/>
  <c r="X356" i="62"/>
  <c r="H342" i="62"/>
  <c r="AG342" i="62" s="1"/>
  <c r="AC339" i="62"/>
  <c r="Z338" i="62"/>
  <c r="X337" i="62"/>
  <c r="Z339" i="62"/>
  <c r="AC371" i="62"/>
  <c r="AE353" i="62"/>
  <c r="AD301" i="62"/>
  <c r="AD342" i="62"/>
  <c r="X339" i="62"/>
  <c r="Y328" i="62"/>
  <c r="AA327" i="62"/>
  <c r="L371" i="62"/>
  <c r="AE361" i="62"/>
  <c r="X353" i="62"/>
  <c r="AA350" i="62"/>
  <c r="AA342" i="62"/>
  <c r="AG366" i="62"/>
  <c r="AF343" i="62"/>
  <c r="Y339" i="62"/>
  <c r="L334" i="62"/>
  <c r="R328" i="62"/>
  <c r="AF328" i="62" s="1"/>
  <c r="AC327" i="62"/>
  <c r="AC325" i="62"/>
  <c r="AE323" i="62"/>
  <c r="AB371" i="62"/>
  <c r="AC356" i="62"/>
  <c r="AE320" i="62"/>
  <c r="AA343" i="62"/>
  <c r="AE339" i="62"/>
  <c r="L339" i="62"/>
  <c r="AF337" i="62"/>
  <c r="AE335" i="62"/>
  <c r="H334" i="62"/>
  <c r="AG334" i="62" s="1"/>
  <c r="Y327" i="62"/>
  <c r="AB364" i="62"/>
  <c r="AB361" i="62"/>
  <c r="R343" i="62"/>
  <c r="AB340" i="62"/>
  <c r="AD339" i="62"/>
  <c r="J339" i="62"/>
  <c r="AB337" i="62"/>
  <c r="R336" i="62"/>
  <c r="AF336" i="62" s="1"/>
  <c r="AB335" i="62"/>
  <c r="J327" i="62"/>
  <c r="R325" i="62"/>
  <c r="AF325" i="62" s="1"/>
  <c r="X323" i="62"/>
  <c r="AA364" i="62"/>
  <c r="AD363" i="62"/>
  <c r="H362" i="62"/>
  <c r="X361" i="62"/>
  <c r="AB358" i="62"/>
  <c r="Z356" i="62"/>
  <c r="AD350" i="62"/>
  <c r="Z335" i="62"/>
  <c r="H343" i="62"/>
  <c r="AB339" i="62"/>
  <c r="H339" i="62"/>
  <c r="AG339" i="62" s="1"/>
  <c r="X335" i="62"/>
  <c r="AE334" i="62"/>
  <c r="AD328" i="62"/>
  <c r="H364" i="62"/>
  <c r="AG364" i="62" s="1"/>
  <c r="H358" i="62"/>
  <c r="AG358" i="62" s="1"/>
  <c r="J356" i="62"/>
  <c r="AC355" i="62"/>
  <c r="AD351" i="62"/>
  <c r="Y350" i="62"/>
  <c r="AA339" i="62"/>
  <c r="H337" i="62"/>
  <c r="J335" i="62"/>
  <c r="AD334" i="62"/>
  <c r="H329" i="62"/>
  <c r="AG329" i="62" s="1"/>
  <c r="AB328" i="62"/>
  <c r="AF371" i="62"/>
  <c r="AG367" i="62"/>
  <c r="AB355" i="62"/>
  <c r="AA334" i="62"/>
  <c r="AA301" i="62"/>
  <c r="AB336" i="62"/>
  <c r="AB330" i="62"/>
  <c r="H348" i="62"/>
  <c r="J370" i="62"/>
  <c r="Z343" i="62"/>
  <c r="L336" i="62"/>
  <c r="AA348" i="62"/>
  <c r="Z371" i="62"/>
  <c r="AB367" i="62"/>
  <c r="AC363" i="62"/>
  <c r="AE362" i="62"/>
  <c r="Z361" i="62"/>
  <c r="Y356" i="62"/>
  <c r="Z355" i="62"/>
  <c r="AB351" i="62"/>
  <c r="AG343" i="62"/>
  <c r="Y343" i="62"/>
  <c r="Z342" i="62"/>
  <c r="H338" i="62"/>
  <c r="AE337" i="62"/>
  <c r="J336" i="62"/>
  <c r="AC335" i="62"/>
  <c r="H335" i="62"/>
  <c r="AG335" i="62" s="1"/>
  <c r="AB334" i="62"/>
  <c r="AE327" i="62"/>
  <c r="H327" i="62"/>
  <c r="AG327" i="62" s="1"/>
  <c r="R371" i="62"/>
  <c r="Z367" i="62"/>
  <c r="L363" i="62"/>
  <c r="AC362" i="62"/>
  <c r="R356" i="62"/>
  <c r="AF356" i="62" s="1"/>
  <c r="R355" i="62"/>
  <c r="AF355" i="62" s="1"/>
  <c r="AE354" i="62"/>
  <c r="Z351" i="62"/>
  <c r="AE370" i="62"/>
  <c r="AB362" i="62"/>
  <c r="X355" i="62"/>
  <c r="AE343" i="62"/>
  <c r="X343" i="62"/>
  <c r="X342" i="62"/>
  <c r="Y337" i="62"/>
  <c r="AA335" i="62"/>
  <c r="R334" i="62"/>
  <c r="AF334" i="62" s="1"/>
  <c r="AB327" i="62"/>
  <c r="X325" i="62"/>
  <c r="AB324" i="62"/>
  <c r="AD323" i="62"/>
  <c r="AB321" i="62"/>
  <c r="AB372" i="62"/>
  <c r="J371" i="62"/>
  <c r="AA370" i="62"/>
  <c r="AA362" i="62"/>
  <c r="AC358" i="62"/>
  <c r="AD356" i="62"/>
  <c r="L355" i="62"/>
  <c r="H354" i="62"/>
  <c r="AG354" i="62" s="1"/>
  <c r="R353" i="62"/>
  <c r="AF353" i="62" s="1"/>
  <c r="AD343" i="62"/>
  <c r="L343" i="62"/>
  <c r="AD336" i="62"/>
  <c r="Y372" i="62"/>
  <c r="Y370" i="62"/>
  <c r="Y362" i="62"/>
  <c r="AB301" i="62"/>
  <c r="AC343" i="62"/>
  <c r="AC336" i="62"/>
  <c r="Y335" i="62"/>
  <c r="AD330" i="62"/>
  <c r="Y329" i="62"/>
  <c r="Z327" i="62"/>
  <c r="AA323" i="62"/>
  <c r="H321" i="62"/>
  <c r="AG321" i="62" s="1"/>
  <c r="R372" i="62"/>
  <c r="AF372" i="62" s="1"/>
  <c r="AD371" i="62"/>
  <c r="X370" i="62"/>
  <c r="J362" i="62"/>
  <c r="Z359" i="62"/>
  <c r="AD355" i="62"/>
  <c r="AE341" i="62"/>
  <c r="AD338" i="62"/>
  <c r="AA337" i="62"/>
  <c r="R335" i="62"/>
  <c r="AF335" i="62" s="1"/>
  <c r="Z334" i="62"/>
  <c r="AB331" i="62"/>
  <c r="H331" i="62"/>
  <c r="AG331" i="62" s="1"/>
  <c r="L330" i="62"/>
  <c r="AE329" i="62"/>
  <c r="R327" i="62"/>
  <c r="AF327" i="62" s="1"/>
  <c r="H326" i="62"/>
  <c r="AG326" i="62" s="1"/>
  <c r="J323" i="62"/>
  <c r="AF322" i="62"/>
  <c r="AE372" i="62"/>
  <c r="X372" i="62"/>
  <c r="AF369" i="62"/>
  <c r="Y367" i="62"/>
  <c r="AF366" i="62"/>
  <c r="X366" i="62"/>
  <c r="Z364" i="62"/>
  <c r="AB363" i="62"/>
  <c r="Z362" i="62"/>
  <c r="R361" i="62"/>
  <c r="AF361" i="62" s="1"/>
  <c r="AA358" i="62"/>
  <c r="J355" i="62"/>
  <c r="AC354" i="62"/>
  <c r="AB353" i="62"/>
  <c r="Y351" i="62"/>
  <c r="R350" i="62"/>
  <c r="AF350" i="62" s="1"/>
  <c r="AB341" i="62"/>
  <c r="AB338" i="62"/>
  <c r="AA331" i="62"/>
  <c r="AB329" i="62"/>
  <c r="X327" i="62"/>
  <c r="AE322" i="62"/>
  <c r="X348" i="62"/>
  <c r="AD372" i="62"/>
  <c r="L372" i="62"/>
  <c r="AC370" i="62"/>
  <c r="H370" i="62"/>
  <c r="AG370" i="62" s="1"/>
  <c r="AE369" i="62"/>
  <c r="AE366" i="62"/>
  <c r="L366" i="62"/>
  <c r="Y364" i="62"/>
  <c r="Z363" i="62"/>
  <c r="AC360" i="62"/>
  <c r="AG359" i="62"/>
  <c r="Y358" i="62"/>
  <c r="AB354" i="62"/>
  <c r="Z353" i="62"/>
  <c r="L351" i="62"/>
  <c r="X350" i="62"/>
  <c r="AC344" i="62"/>
  <c r="X341" i="62"/>
  <c r="AA338" i="62"/>
  <c r="R337" i="62"/>
  <c r="AD335" i="62"/>
  <c r="X334" i="62"/>
  <c r="Z331" i="62"/>
  <c r="AA329" i="62"/>
  <c r="AD327" i="62"/>
  <c r="AB325" i="62"/>
  <c r="AB323" i="62"/>
  <c r="H323" i="62"/>
  <c r="AG323" i="62" s="1"/>
  <c r="AD322" i="62"/>
  <c r="R348" i="62"/>
  <c r="AC372" i="62"/>
  <c r="J372" i="62"/>
  <c r="AB370" i="62"/>
  <c r="AB369" i="62"/>
  <c r="AD366" i="62"/>
  <c r="J366" i="62"/>
  <c r="AB365" i="62"/>
  <c r="R364" i="62"/>
  <c r="AF364" i="62" s="1"/>
  <c r="R363" i="62"/>
  <c r="AF363" i="62" s="1"/>
  <c r="X362" i="62"/>
  <c r="J360" i="62"/>
  <c r="AB359" i="62"/>
  <c r="R358" i="62"/>
  <c r="AF358" i="62" s="1"/>
  <c r="AA354" i="62"/>
  <c r="AE350" i="62"/>
  <c r="L350" i="62"/>
  <c r="AB344" i="62"/>
  <c r="Y331" i="62"/>
  <c r="AB326" i="62"/>
  <c r="AB322" i="62"/>
  <c r="Z369" i="62"/>
  <c r="AE364" i="62"/>
  <c r="X364" i="62"/>
  <c r="X358" i="62"/>
  <c r="Z354" i="62"/>
  <c r="AC352" i="62"/>
  <c r="L301" i="62"/>
  <c r="R344" i="62"/>
  <c r="AF344" i="62" s="1"/>
  <c r="L338" i="62"/>
  <c r="AE333" i="62"/>
  <c r="X331" i="62"/>
  <c r="AA326" i="62"/>
  <c r="Z323" i="62"/>
  <c r="X322" i="62"/>
  <c r="AA321" i="62"/>
  <c r="AE348" i="62"/>
  <c r="AA372" i="62"/>
  <c r="H372" i="62"/>
  <c r="AG372" i="62" s="1"/>
  <c r="Z370" i="62"/>
  <c r="R369" i="62"/>
  <c r="AB366" i="62"/>
  <c r="H366" i="62"/>
  <c r="AD364" i="62"/>
  <c r="L364" i="62"/>
  <c r="J363" i="62"/>
  <c r="Y359" i="62"/>
  <c r="AE358" i="62"/>
  <c r="L358" i="62"/>
  <c r="X354" i="62"/>
  <c r="AB352" i="62"/>
  <c r="AG351" i="62"/>
  <c r="AC350" i="62"/>
  <c r="H350" i="62"/>
  <c r="AG350" i="62" s="1"/>
  <c r="AE283" i="62"/>
  <c r="J344" i="62"/>
  <c r="AB333" i="62"/>
  <c r="AB332" i="62"/>
  <c r="AE331" i="62"/>
  <c r="L331" i="62"/>
  <c r="Z326" i="62"/>
  <c r="L322" i="62"/>
  <c r="X369" i="62"/>
  <c r="AC368" i="62"/>
  <c r="AA366" i="62"/>
  <c r="AC364" i="62"/>
  <c r="AD358" i="62"/>
  <c r="J358" i="62"/>
  <c r="J354" i="62"/>
  <c r="J352" i="62"/>
  <c r="AB350" i="62"/>
  <c r="AC331" i="62"/>
  <c r="X333" i="62"/>
  <c r="AD331" i="62"/>
  <c r="J331" i="62"/>
  <c r="R326" i="62"/>
  <c r="AF326" i="62" s="1"/>
  <c r="J368" i="62"/>
  <c r="H365" i="62"/>
  <c r="H357" i="62"/>
  <c r="H349" i="62"/>
  <c r="AG349" i="62" s="1"/>
  <c r="AD369" i="62"/>
  <c r="L369" i="62"/>
  <c r="AA368" i="62"/>
  <c r="H368" i="62"/>
  <c r="AG368" i="62" s="1"/>
  <c r="R367" i="62"/>
  <c r="AF367" i="62" s="1"/>
  <c r="Z365" i="62"/>
  <c r="AD361" i="62"/>
  <c r="L361" i="62"/>
  <c r="AA360" i="62"/>
  <c r="H360" i="62"/>
  <c r="AG360" i="62" s="1"/>
  <c r="R359" i="62"/>
  <c r="AF359" i="62" s="1"/>
  <c r="Z357" i="62"/>
  <c r="Y354" i="62"/>
  <c r="AD353" i="62"/>
  <c r="L353" i="62"/>
  <c r="AA352" i="62"/>
  <c r="H352" i="62"/>
  <c r="AG352" i="62" s="1"/>
  <c r="R351" i="62"/>
  <c r="AF351" i="62" s="1"/>
  <c r="J350" i="62"/>
  <c r="Z349" i="62"/>
  <c r="AB357" i="62"/>
  <c r="AA365" i="62"/>
  <c r="AA349" i="62"/>
  <c r="AA371" i="62"/>
  <c r="H371" i="62"/>
  <c r="R370" i="62"/>
  <c r="AF370" i="62" s="1"/>
  <c r="AC369" i="62"/>
  <c r="J369" i="62"/>
  <c r="Z368" i="62"/>
  <c r="AE367" i="62"/>
  <c r="X367" i="62"/>
  <c r="AG365" i="62"/>
  <c r="Y365" i="62"/>
  <c r="AA363" i="62"/>
  <c r="H363" i="62"/>
  <c r="AG363" i="62" s="1"/>
  <c r="AF362" i="62"/>
  <c r="R362" i="62"/>
  <c r="AC361" i="62"/>
  <c r="J361" i="62"/>
  <c r="Z360" i="62"/>
  <c r="AE359" i="62"/>
  <c r="X359" i="62"/>
  <c r="AG357" i="62"/>
  <c r="Y357" i="62"/>
  <c r="AA355" i="62"/>
  <c r="H355" i="62"/>
  <c r="AG355" i="62" s="1"/>
  <c r="R354" i="62"/>
  <c r="AF354" i="62" s="1"/>
  <c r="AC353" i="62"/>
  <c r="J353" i="62"/>
  <c r="Z352" i="62"/>
  <c r="AE351" i="62"/>
  <c r="X351" i="62"/>
  <c r="Y349" i="62"/>
  <c r="Y368" i="62"/>
  <c r="AD367" i="62"/>
  <c r="L367" i="62"/>
  <c r="AF365" i="62"/>
  <c r="R365" i="62"/>
  <c r="Y360" i="62"/>
  <c r="AD359" i="62"/>
  <c r="L359" i="62"/>
  <c r="AF357" i="62"/>
  <c r="R357" i="62"/>
  <c r="Y352" i="62"/>
  <c r="R349" i="62"/>
  <c r="AF349" i="62" s="1"/>
  <c r="AG371" i="62"/>
  <c r="Y371" i="62"/>
  <c r="AD370" i="62"/>
  <c r="AA369" i="62"/>
  <c r="H369" i="62"/>
  <c r="R368" i="62"/>
  <c r="AF368" i="62" s="1"/>
  <c r="AC367" i="62"/>
  <c r="J367" i="62"/>
  <c r="AE365" i="62"/>
  <c r="X365" i="62"/>
  <c r="Y363" i="62"/>
  <c r="AD362" i="62"/>
  <c r="AA361" i="62"/>
  <c r="H361" i="62"/>
  <c r="AG361" i="62" s="1"/>
  <c r="R360" i="62"/>
  <c r="AF360" i="62" s="1"/>
  <c r="AC359" i="62"/>
  <c r="J359" i="62"/>
  <c r="AE357" i="62"/>
  <c r="X357" i="62"/>
  <c r="AD354" i="62"/>
  <c r="AA353" i="62"/>
  <c r="H353" i="62"/>
  <c r="AG353" i="62" s="1"/>
  <c r="R352" i="62"/>
  <c r="AF352" i="62" s="1"/>
  <c r="AC351" i="62"/>
  <c r="J351" i="62"/>
  <c r="AE349" i="62"/>
  <c r="X349" i="62"/>
  <c r="AB349" i="62"/>
  <c r="AB368" i="62"/>
  <c r="AB360" i="62"/>
  <c r="AA357" i="62"/>
  <c r="AE368" i="62"/>
  <c r="X368" i="62"/>
  <c r="AD365" i="62"/>
  <c r="L365" i="62"/>
  <c r="AE360" i="62"/>
  <c r="X360" i="62"/>
  <c r="AD357" i="62"/>
  <c r="L357" i="62"/>
  <c r="AE352" i="62"/>
  <c r="X352" i="62"/>
  <c r="AD349" i="62"/>
  <c r="L349" i="62"/>
  <c r="AE371" i="62"/>
  <c r="AG369" i="62"/>
  <c r="AD368" i="62"/>
  <c r="AA367" i="62"/>
  <c r="AC365" i="62"/>
  <c r="AE363" i="62"/>
  <c r="AD360" i="62"/>
  <c r="AA359" i="62"/>
  <c r="AC357" i="62"/>
  <c r="AD352" i="62"/>
  <c r="AA351" i="62"/>
  <c r="AC349" i="62"/>
  <c r="Y348" i="62"/>
  <c r="Z348" i="62"/>
  <c r="AB348" i="62"/>
  <c r="J348" i="62"/>
  <c r="AC348" i="62"/>
  <c r="L348" i="62"/>
  <c r="Y344" i="62"/>
  <c r="R341" i="62"/>
  <c r="AF341" i="62" s="1"/>
  <c r="AC340" i="62"/>
  <c r="J340" i="62"/>
  <c r="AE338" i="62"/>
  <c r="X338" i="62"/>
  <c r="Y336" i="62"/>
  <c r="R333" i="62"/>
  <c r="AF333" i="62" s="1"/>
  <c r="AC332" i="62"/>
  <c r="J332" i="62"/>
  <c r="AE330" i="62"/>
  <c r="X330" i="62"/>
  <c r="AC324" i="62"/>
  <c r="J324" i="62"/>
  <c r="AE344" i="62"/>
  <c r="X344" i="62"/>
  <c r="Y342" i="62"/>
  <c r="AD341" i="62"/>
  <c r="L341" i="62"/>
  <c r="AA340" i="62"/>
  <c r="H340" i="62"/>
  <c r="AG340" i="62" s="1"/>
  <c r="AF339" i="62"/>
  <c r="AC338" i="62"/>
  <c r="J338" i="62"/>
  <c r="Z337" i="62"/>
  <c r="AE336" i="62"/>
  <c r="X336" i="62"/>
  <c r="Y334" i="62"/>
  <c r="AD333" i="62"/>
  <c r="L333" i="62"/>
  <c r="AA332" i="62"/>
  <c r="H332" i="62"/>
  <c r="AG332" i="62" s="1"/>
  <c r="AF331" i="62"/>
  <c r="AC330" i="62"/>
  <c r="J330" i="62"/>
  <c r="Z329" i="62"/>
  <c r="AE328" i="62"/>
  <c r="X328" i="62"/>
  <c r="Y326" i="62"/>
  <c r="AD325" i="62"/>
  <c r="L325" i="62"/>
  <c r="AA324" i="62"/>
  <c r="H324" i="62"/>
  <c r="AG324" i="62" s="1"/>
  <c r="AF323" i="62"/>
  <c r="AC322" i="62"/>
  <c r="J322" i="62"/>
  <c r="Z321" i="62"/>
  <c r="AD344" i="62"/>
  <c r="L344" i="62"/>
  <c r="AC341" i="62"/>
  <c r="J341" i="62"/>
  <c r="Z340" i="62"/>
  <c r="AC333" i="62"/>
  <c r="J333" i="62"/>
  <c r="Z332" i="62"/>
  <c r="Z324" i="62"/>
  <c r="Y321" i="62"/>
  <c r="Y340" i="62"/>
  <c r="Y332" i="62"/>
  <c r="AA330" i="62"/>
  <c r="H330" i="62"/>
  <c r="AG330" i="62" s="1"/>
  <c r="R329" i="62"/>
  <c r="AF329" i="62" s="1"/>
  <c r="AC328" i="62"/>
  <c r="J328" i="62"/>
  <c r="AE326" i="62"/>
  <c r="X326" i="62"/>
  <c r="Y324" i="62"/>
  <c r="AA322" i="62"/>
  <c r="H322" i="62"/>
  <c r="AG322" i="62" s="1"/>
  <c r="R321" i="62"/>
  <c r="AF321" i="62" s="1"/>
  <c r="AA341" i="62"/>
  <c r="H341" i="62"/>
  <c r="AG341" i="62" s="1"/>
  <c r="R340" i="62"/>
  <c r="AF340" i="62" s="1"/>
  <c r="AA333" i="62"/>
  <c r="H333" i="62"/>
  <c r="AG333" i="62" s="1"/>
  <c r="R332" i="62"/>
  <c r="AF332" i="62" s="1"/>
  <c r="Z330" i="62"/>
  <c r="X329" i="62"/>
  <c r="AD326" i="62"/>
  <c r="L326" i="62"/>
  <c r="R324" i="62"/>
  <c r="AF324" i="62" s="1"/>
  <c r="Z322" i="62"/>
  <c r="AE321" i="62"/>
  <c r="X321" i="62"/>
  <c r="AA344" i="62"/>
  <c r="H344" i="62"/>
  <c r="AG344" i="62" s="1"/>
  <c r="AC342" i="62"/>
  <c r="Z341" i="62"/>
  <c r="AE340" i="62"/>
  <c r="X340" i="62"/>
  <c r="AG338" i="62"/>
  <c r="Y338" i="62"/>
  <c r="AD337" i="62"/>
  <c r="L337" i="62"/>
  <c r="AA336" i="62"/>
  <c r="H336" i="62"/>
  <c r="AG336" i="62" s="1"/>
  <c r="AC334" i="62"/>
  <c r="Z333" i="62"/>
  <c r="AE332" i="62"/>
  <c r="X332" i="62"/>
  <c r="Y330" i="62"/>
  <c r="AD329" i="62"/>
  <c r="L329" i="62"/>
  <c r="AA328" i="62"/>
  <c r="H328" i="62"/>
  <c r="AG328" i="62" s="1"/>
  <c r="AC326" i="62"/>
  <c r="AE324" i="62"/>
  <c r="X324" i="62"/>
  <c r="Y322" i="62"/>
  <c r="AD321" i="62"/>
  <c r="L321" i="62"/>
  <c r="AD340" i="62"/>
  <c r="AF338" i="62"/>
  <c r="AC337" i="62"/>
  <c r="AD332" i="62"/>
  <c r="AF330" i="62"/>
  <c r="AC329" i="62"/>
  <c r="AD324" i="62"/>
  <c r="AC321" i="62"/>
  <c r="J285" i="62"/>
  <c r="Y320" i="62"/>
  <c r="J301" i="62"/>
  <c r="AC293" i="62"/>
  <c r="AC301" i="62"/>
  <c r="AD293" i="62"/>
  <c r="Y292" i="62"/>
  <c r="AC309" i="62"/>
  <c r="AA293" i="62"/>
  <c r="L280" i="62"/>
  <c r="Z292" i="62"/>
  <c r="AB309" i="62"/>
  <c r="Y301" i="62"/>
  <c r="R293" i="62"/>
  <c r="AF293" i="62" s="1"/>
  <c r="X313" i="62"/>
  <c r="L267" i="62"/>
  <c r="L313" i="62"/>
  <c r="X282" i="62"/>
  <c r="AD267" i="62"/>
  <c r="AD302" i="62"/>
  <c r="AE301" i="62"/>
  <c r="X301" i="62"/>
  <c r="AD297" i="62"/>
  <c r="AC320" i="62"/>
  <c r="AB274" i="62"/>
  <c r="Z271" i="62"/>
  <c r="AA310" i="62"/>
  <c r="J315" i="62"/>
  <c r="AB311" i="62"/>
  <c r="AC307" i="62"/>
  <c r="Z301" i="62"/>
  <c r="J320" i="62"/>
  <c r="X320" i="62"/>
  <c r="AE297" i="62"/>
  <c r="R320" i="62"/>
  <c r="Z320" i="62"/>
  <c r="H320" i="62"/>
  <c r="AA320" i="62"/>
  <c r="AB320" i="62"/>
  <c r="L320" i="62"/>
  <c r="H283" i="62"/>
  <c r="AG283" i="62" s="1"/>
  <c r="H302" i="62"/>
  <c r="AG302" i="62" s="1"/>
  <c r="Z293" i="62"/>
  <c r="R264" i="62"/>
  <c r="AB307" i="62"/>
  <c r="AB297" i="62"/>
  <c r="AD294" i="62"/>
  <c r="L293" i="62"/>
  <c r="AE309" i="62"/>
  <c r="AE308" i="62"/>
  <c r="J307" i="62"/>
  <c r="AC294" i="62"/>
  <c r="AC310" i="62"/>
  <c r="AB294" i="62"/>
  <c r="L294" i="62"/>
  <c r="AB283" i="62"/>
  <c r="AC276" i="62"/>
  <c r="AE316" i="62"/>
  <c r="AA311" i="62"/>
  <c r="AB305" i="62"/>
  <c r="Z300" i="62"/>
  <c r="J299" i="62"/>
  <c r="AB295" i="62"/>
  <c r="AA264" i="62"/>
  <c r="L284" i="62"/>
  <c r="AA283" i="62"/>
  <c r="AE275" i="62"/>
  <c r="Y271" i="62"/>
  <c r="AB316" i="62"/>
  <c r="AC315" i="62"/>
  <c r="AE313" i="62"/>
  <c r="X309" i="62"/>
  <c r="AC302" i="62"/>
  <c r="Y297" i="62"/>
  <c r="AB296" i="62"/>
  <c r="H295" i="62"/>
  <c r="AG295" i="62" s="1"/>
  <c r="AA294" i="62"/>
  <c r="J293" i="62"/>
  <c r="AC288" i="62"/>
  <c r="AG285" i="62"/>
  <c r="AD276" i="62"/>
  <c r="X275" i="62"/>
  <c r="Z315" i="62"/>
  <c r="AD313" i="62"/>
  <c r="H311" i="62"/>
  <c r="AG311" i="62" s="1"/>
  <c r="J309" i="62"/>
  <c r="AB302" i="62"/>
  <c r="X297" i="62"/>
  <c r="R294" i="62"/>
  <c r="AF294" i="62" s="1"/>
  <c r="AA302" i="62"/>
  <c r="L302" i="62"/>
  <c r="L292" i="62"/>
  <c r="AE305" i="62"/>
  <c r="AB304" i="62"/>
  <c r="J302" i="62"/>
  <c r="AE298" i="62"/>
  <c r="AD305" i="62"/>
  <c r="AB300" i="62"/>
  <c r="AC299" i="62"/>
  <c r="AB298" i="62"/>
  <c r="Z283" i="62"/>
  <c r="AB276" i="62"/>
  <c r="L275" i="62"/>
  <c r="R271" i="62"/>
  <c r="AF271" i="62" s="1"/>
  <c r="AD292" i="62"/>
  <c r="Z316" i="62"/>
  <c r="AB314" i="62"/>
  <c r="Y311" i="62"/>
  <c r="Y310" i="62"/>
  <c r="AA309" i="62"/>
  <c r="H309" i="62"/>
  <c r="AB308" i="62"/>
  <c r="X305" i="62"/>
  <c r="AD303" i="62"/>
  <c r="Z302" i="62"/>
  <c r="R300" i="62"/>
  <c r="AF300" i="62" s="1"/>
  <c r="Z298" i="62"/>
  <c r="L297" i="62"/>
  <c r="AA295" i="62"/>
  <c r="J294" i="62"/>
  <c r="AD238" i="62"/>
  <c r="X283" i="62"/>
  <c r="AE292" i="62"/>
  <c r="R316" i="62"/>
  <c r="AF316" i="62" s="1"/>
  <c r="Z314" i="62"/>
  <c r="R311" i="62"/>
  <c r="AF311" i="62" s="1"/>
  <c r="AG310" i="62"/>
  <c r="R310" i="62"/>
  <c r="Z309" i="62"/>
  <c r="AA308" i="62"/>
  <c r="AE306" i="62"/>
  <c r="L305" i="62"/>
  <c r="AB303" i="62"/>
  <c r="Y302" i="62"/>
  <c r="AE300" i="62"/>
  <c r="X300" i="62"/>
  <c r="Y298" i="62"/>
  <c r="Y295" i="62"/>
  <c r="AD287" i="62"/>
  <c r="AB279" i="62"/>
  <c r="R278" i="62"/>
  <c r="AF278" i="62" s="1"/>
  <c r="X316" i="62"/>
  <c r="Y314" i="62"/>
  <c r="L311" i="62"/>
  <c r="AF310" i="62"/>
  <c r="L310" i="62"/>
  <c r="AG309" i="62"/>
  <c r="Y309" i="62"/>
  <c r="Z308" i="62"/>
  <c r="AB306" i="62"/>
  <c r="AA303" i="62"/>
  <c r="R302" i="62"/>
  <c r="AF302" i="62" s="1"/>
  <c r="AD300" i="62"/>
  <c r="L300" i="62"/>
  <c r="X298" i="62"/>
  <c r="R295" i="62"/>
  <c r="AF295" i="62" s="1"/>
  <c r="AB293" i="62"/>
  <c r="H293" i="62"/>
  <c r="AG293" i="62" s="1"/>
  <c r="L287" i="62"/>
  <c r="L279" i="62"/>
  <c r="J316" i="62"/>
  <c r="X314" i="62"/>
  <c r="AD310" i="62"/>
  <c r="J310" i="62"/>
  <c r="AF309" i="62"/>
  <c r="R309" i="62"/>
  <c r="R308" i="62"/>
  <c r="AF308" i="62" s="1"/>
  <c r="Z306" i="62"/>
  <c r="Y303" i="62"/>
  <c r="AC300" i="62"/>
  <c r="J300" i="62"/>
  <c r="X308" i="62"/>
  <c r="Y306" i="62"/>
  <c r="R303" i="62"/>
  <c r="AF303" i="62" s="1"/>
  <c r="AD284" i="62"/>
  <c r="AD283" i="62"/>
  <c r="X292" i="62"/>
  <c r="AC316" i="62"/>
  <c r="H316" i="62"/>
  <c r="AG316" i="62" s="1"/>
  <c r="AB315" i="62"/>
  <c r="AB313" i="62"/>
  <c r="AD311" i="62"/>
  <c r="AB310" i="62"/>
  <c r="H310" i="62"/>
  <c r="AD309" i="62"/>
  <c r="J308" i="62"/>
  <c r="X306" i="62"/>
  <c r="L303" i="62"/>
  <c r="AA300" i="62"/>
  <c r="H300" i="62"/>
  <c r="AG300" i="62" s="1"/>
  <c r="AB299" i="62"/>
  <c r="Z297" i="62"/>
  <c r="Y294" i="62"/>
  <c r="Y293" i="62"/>
  <c r="AA316" i="62"/>
  <c r="AE314" i="62"/>
  <c r="Z310" i="62"/>
  <c r="AC308" i="62"/>
  <c r="H308" i="62"/>
  <c r="AG308" i="62" s="1"/>
  <c r="H303" i="62"/>
  <c r="AG303" i="62" s="1"/>
  <c r="Y316" i="62"/>
  <c r="AD315" i="62"/>
  <c r="L315" i="62"/>
  <c r="AA314" i="62"/>
  <c r="H314" i="62"/>
  <c r="AG314" i="62" s="1"/>
  <c r="R313" i="62"/>
  <c r="AF313" i="62" s="1"/>
  <c r="AC312" i="62"/>
  <c r="J312" i="62"/>
  <c r="Z311" i="62"/>
  <c r="AE310" i="62"/>
  <c r="Y308" i="62"/>
  <c r="AD307" i="62"/>
  <c r="L307" i="62"/>
  <c r="AA306" i="62"/>
  <c r="H306" i="62"/>
  <c r="AG306" i="62" s="1"/>
  <c r="R305" i="62"/>
  <c r="AF305" i="62" s="1"/>
  <c r="AC304" i="62"/>
  <c r="J304" i="62"/>
  <c r="Z303" i="62"/>
  <c r="AE302" i="62"/>
  <c r="AD299" i="62"/>
  <c r="L299" i="62"/>
  <c r="AA298" i="62"/>
  <c r="H298" i="62"/>
  <c r="AG298" i="62" s="1"/>
  <c r="R297" i="62"/>
  <c r="AF297" i="62" s="1"/>
  <c r="AC296" i="62"/>
  <c r="J296" i="62"/>
  <c r="Z295" i="62"/>
  <c r="AE294" i="62"/>
  <c r="X294" i="62"/>
  <c r="AB312" i="62"/>
  <c r="AA312" i="62"/>
  <c r="H312" i="62"/>
  <c r="AG312" i="62" s="1"/>
  <c r="AA304" i="62"/>
  <c r="H304" i="62"/>
  <c r="AG304" i="62" s="1"/>
  <c r="AA296" i="62"/>
  <c r="H296" i="62"/>
  <c r="AG296" i="62" s="1"/>
  <c r="AD316" i="62"/>
  <c r="AA315" i="62"/>
  <c r="H315" i="62"/>
  <c r="R314" i="62"/>
  <c r="AF314" i="62" s="1"/>
  <c r="AC313" i="62"/>
  <c r="J313" i="62"/>
  <c r="Z312" i="62"/>
  <c r="AE311" i="62"/>
  <c r="X311" i="62"/>
  <c r="AD308" i="62"/>
  <c r="AA307" i="62"/>
  <c r="H307" i="62"/>
  <c r="AG307" i="62" s="1"/>
  <c r="R306" i="62"/>
  <c r="AF306" i="62" s="1"/>
  <c r="AC305" i="62"/>
  <c r="J305" i="62"/>
  <c r="Z304" i="62"/>
  <c r="AE303" i="62"/>
  <c r="X303" i="62"/>
  <c r="AA299" i="62"/>
  <c r="H299" i="62"/>
  <c r="AG299" i="62" s="1"/>
  <c r="R298" i="62"/>
  <c r="AF298" i="62" s="1"/>
  <c r="AC297" i="62"/>
  <c r="J297" i="62"/>
  <c r="Z296" i="62"/>
  <c r="AE295" i="62"/>
  <c r="X295" i="62"/>
  <c r="Y312" i="62"/>
  <c r="Z307" i="62"/>
  <c r="Y304" i="62"/>
  <c r="Z299" i="62"/>
  <c r="Y296" i="62"/>
  <c r="AD295" i="62"/>
  <c r="L295" i="62"/>
  <c r="H294" i="62"/>
  <c r="AG294" i="62" s="1"/>
  <c r="AG315" i="62"/>
  <c r="Y315" i="62"/>
  <c r="AD314" i="62"/>
  <c r="L314" i="62"/>
  <c r="AA313" i="62"/>
  <c r="H313" i="62"/>
  <c r="AG313" i="62" s="1"/>
  <c r="R312" i="62"/>
  <c r="AF312" i="62" s="1"/>
  <c r="AC311" i="62"/>
  <c r="Y307" i="62"/>
  <c r="AD306" i="62"/>
  <c r="L306" i="62"/>
  <c r="AA305" i="62"/>
  <c r="H305" i="62"/>
  <c r="AG305" i="62" s="1"/>
  <c r="R304" i="62"/>
  <c r="AF304" i="62" s="1"/>
  <c r="AC303" i="62"/>
  <c r="Y299" i="62"/>
  <c r="AD298" i="62"/>
  <c r="L298" i="62"/>
  <c r="AA297" i="62"/>
  <c r="R296" i="62"/>
  <c r="AF296" i="62" s="1"/>
  <c r="AC295" i="62"/>
  <c r="AE293" i="62"/>
  <c r="AF315" i="62"/>
  <c r="R315" i="62"/>
  <c r="AC314" i="62"/>
  <c r="Z313" i="62"/>
  <c r="AE312" i="62"/>
  <c r="X312" i="62"/>
  <c r="R307" i="62"/>
  <c r="AF307" i="62" s="1"/>
  <c r="AC306" i="62"/>
  <c r="Z305" i="62"/>
  <c r="AE304" i="62"/>
  <c r="X304" i="62"/>
  <c r="R299" i="62"/>
  <c r="AF299" i="62" s="1"/>
  <c r="AC298" i="62"/>
  <c r="AE296" i="62"/>
  <c r="X296" i="62"/>
  <c r="AE315" i="62"/>
  <c r="AD312" i="62"/>
  <c r="AE307" i="62"/>
  <c r="AD304" i="62"/>
  <c r="AE299" i="62"/>
  <c r="AD296" i="62"/>
  <c r="R292" i="62"/>
  <c r="H292" i="62"/>
  <c r="AA292" i="62"/>
  <c r="AB292" i="62"/>
  <c r="J292" i="62"/>
  <c r="AD244" i="62"/>
  <c r="L238" i="62"/>
  <c r="H264" i="62"/>
  <c r="AD272" i="62"/>
  <c r="AD268" i="62"/>
  <c r="AC272" i="62"/>
  <c r="AB268" i="62"/>
  <c r="R245" i="62"/>
  <c r="AF245" i="62" s="1"/>
  <c r="X264" i="62"/>
  <c r="Y283" i="62"/>
  <c r="AB272" i="62"/>
  <c r="Z268" i="62"/>
  <c r="AE267" i="62"/>
  <c r="AA272" i="62"/>
  <c r="L268" i="62"/>
  <c r="AB266" i="62"/>
  <c r="Z264" i="62"/>
  <c r="Z272" i="62"/>
  <c r="AC271" i="62"/>
  <c r="J268" i="62"/>
  <c r="X267" i="62"/>
  <c r="R266" i="62"/>
  <c r="AF266" i="62" s="1"/>
  <c r="AA286" i="62"/>
  <c r="Y272" i="62"/>
  <c r="AD264" i="62"/>
  <c r="AB287" i="62"/>
  <c r="R286" i="62"/>
  <c r="AF286" i="62" s="1"/>
  <c r="X285" i="62"/>
  <c r="AC284" i="62"/>
  <c r="AA279" i="62"/>
  <c r="AA278" i="62"/>
  <c r="X277" i="62"/>
  <c r="J272" i="62"/>
  <c r="Y264" i="62"/>
  <c r="H287" i="62"/>
  <c r="Y285" i="62"/>
  <c r="R280" i="62"/>
  <c r="AF280" i="62" s="1"/>
  <c r="AD279" i="62"/>
  <c r="Y275" i="62"/>
  <c r="AE274" i="62"/>
  <c r="AA271" i="62"/>
  <c r="J269" i="62"/>
  <c r="AC268" i="62"/>
  <c r="R267" i="62"/>
  <c r="AF267" i="62" s="1"/>
  <c r="AE269" i="62"/>
  <c r="H244" i="62"/>
  <c r="AG244" i="62" s="1"/>
  <c r="AC280" i="62"/>
  <c r="H280" i="62"/>
  <c r="AG280" i="62" s="1"/>
  <c r="AD269" i="62"/>
  <c r="AB239" i="62"/>
  <c r="J238" i="62"/>
  <c r="AA287" i="62"/>
  <c r="AB280" i="62"/>
  <c r="Z276" i="62"/>
  <c r="AD275" i="62"/>
  <c r="R272" i="62"/>
  <c r="AF272" i="62" s="1"/>
  <c r="AE271" i="62"/>
  <c r="X271" i="62"/>
  <c r="AC269" i="62"/>
  <c r="AB267" i="62"/>
  <c r="H267" i="62"/>
  <c r="AG267" i="62" s="1"/>
  <c r="AA215" i="62"/>
  <c r="AB246" i="62"/>
  <c r="Z287" i="62"/>
  <c r="AA280" i="62"/>
  <c r="Y276" i="62"/>
  <c r="AB275" i="62"/>
  <c r="L272" i="62"/>
  <c r="AD271" i="62"/>
  <c r="L271" i="62"/>
  <c r="AB269" i="62"/>
  <c r="AA267" i="62"/>
  <c r="Z280" i="62"/>
  <c r="AA275" i="62"/>
  <c r="Z269" i="62"/>
  <c r="Z267" i="62"/>
  <c r="AF285" i="62"/>
  <c r="Y280" i="62"/>
  <c r="Z275" i="62"/>
  <c r="AB271" i="62"/>
  <c r="H271" i="62"/>
  <c r="AG271" i="62" s="1"/>
  <c r="X269" i="62"/>
  <c r="Y267" i="62"/>
  <c r="AC250" i="62"/>
  <c r="AE264" i="62"/>
  <c r="L288" i="62"/>
  <c r="AF287" i="62"/>
  <c r="R287" i="62"/>
  <c r="AC285" i="62"/>
  <c r="Z284" i="62"/>
  <c r="L283" i="62"/>
  <c r="AE282" i="62"/>
  <c r="AD280" i="62"/>
  <c r="J280" i="62"/>
  <c r="R279" i="62"/>
  <c r="AF279" i="62" s="1"/>
  <c r="Y277" i="62"/>
  <c r="J276" i="62"/>
  <c r="AC275" i="62"/>
  <c r="H275" i="62"/>
  <c r="AG275" i="62" s="1"/>
  <c r="X274" i="62"/>
  <c r="H272" i="62"/>
  <c r="AG272" i="62" s="1"/>
  <c r="AA270" i="62"/>
  <c r="R269" i="62"/>
  <c r="AF269" i="62" s="1"/>
  <c r="AE266" i="62"/>
  <c r="Y250" i="62"/>
  <c r="L264" i="62"/>
  <c r="AD288" i="62"/>
  <c r="J288" i="62"/>
  <c r="AE287" i="62"/>
  <c r="X287" i="62"/>
  <c r="AB285" i="62"/>
  <c r="Y284" i="62"/>
  <c r="AB282" i="62"/>
  <c r="AB281" i="62"/>
  <c r="AE279" i="62"/>
  <c r="X279" i="62"/>
  <c r="R277" i="62"/>
  <c r="AF277" i="62" s="1"/>
  <c r="R270" i="62"/>
  <c r="AF270" i="62" s="1"/>
  <c r="R252" i="62"/>
  <c r="AF252" i="62" s="1"/>
  <c r="AB288" i="62"/>
  <c r="AC287" i="62"/>
  <c r="J287" i="62"/>
  <c r="AB286" i="62"/>
  <c r="R285" i="62"/>
  <c r="J284" i="62"/>
  <c r="AC279" i="62"/>
  <c r="J279" i="62"/>
  <c r="AB278" i="62"/>
  <c r="J277" i="62"/>
  <c r="H270" i="62"/>
  <c r="AG270" i="62" s="1"/>
  <c r="X266" i="62"/>
  <c r="AA245" i="62"/>
  <c r="AE241" i="62"/>
  <c r="AA288" i="62"/>
  <c r="Z288" i="62"/>
  <c r="H279" i="62"/>
  <c r="AG279" i="62" s="1"/>
  <c r="AE277" i="62"/>
  <c r="Y288" i="62"/>
  <c r="Z279" i="62"/>
  <c r="AC277" i="62"/>
  <c r="R288" i="62"/>
  <c r="AF288" i="62" s="1"/>
  <c r="AG287" i="62"/>
  <c r="H286" i="62"/>
  <c r="AG286" i="62" s="1"/>
  <c r="AE285" i="62"/>
  <c r="AB284" i="62"/>
  <c r="H278" i="62"/>
  <c r="AG278" i="62" s="1"/>
  <c r="AB277" i="62"/>
  <c r="L276" i="62"/>
  <c r="AB270" i="62"/>
  <c r="Y269" i="62"/>
  <c r="AC267" i="62"/>
  <c r="AB273" i="62"/>
  <c r="Z286" i="62"/>
  <c r="AD282" i="62"/>
  <c r="L282" i="62"/>
  <c r="AA281" i="62"/>
  <c r="H281" i="62"/>
  <c r="Z278" i="62"/>
  <c r="AD274" i="62"/>
  <c r="L274" i="62"/>
  <c r="AA273" i="62"/>
  <c r="H273" i="62"/>
  <c r="AG273" i="62" s="1"/>
  <c r="Z270" i="62"/>
  <c r="AD266" i="62"/>
  <c r="L266" i="62"/>
  <c r="AA265" i="62"/>
  <c r="H265" i="62"/>
  <c r="AG265" i="62" s="1"/>
  <c r="AB265" i="62"/>
  <c r="AE288" i="62"/>
  <c r="X288" i="62"/>
  <c r="Y286" i="62"/>
  <c r="AD285" i="62"/>
  <c r="L285" i="62"/>
  <c r="AA284" i="62"/>
  <c r="H284" i="62"/>
  <c r="AG284" i="62" s="1"/>
  <c r="R283" i="62"/>
  <c r="AF283" i="62" s="1"/>
  <c r="AC282" i="62"/>
  <c r="J282" i="62"/>
  <c r="Z281" i="62"/>
  <c r="AE280" i="62"/>
  <c r="Y278" i="62"/>
  <c r="AD277" i="62"/>
  <c r="L277" i="62"/>
  <c r="AA276" i="62"/>
  <c r="H276" i="62"/>
  <c r="AG276" i="62" s="1"/>
  <c r="R275" i="62"/>
  <c r="AF275" i="62" s="1"/>
  <c r="AC274" i="62"/>
  <c r="J274" i="62"/>
  <c r="Z273" i="62"/>
  <c r="AE272" i="62"/>
  <c r="Y270" i="62"/>
  <c r="L269" i="62"/>
  <c r="AA268" i="62"/>
  <c r="H268" i="62"/>
  <c r="AG268" i="62" s="1"/>
  <c r="AC266" i="62"/>
  <c r="J266" i="62"/>
  <c r="Z265" i="62"/>
  <c r="AG281" i="62"/>
  <c r="Y281" i="62"/>
  <c r="Y273" i="62"/>
  <c r="Y265" i="62"/>
  <c r="AE286" i="62"/>
  <c r="X286" i="62"/>
  <c r="AA282" i="62"/>
  <c r="H282" i="62"/>
  <c r="AF281" i="62"/>
  <c r="R281" i="62"/>
  <c r="AE278" i="62"/>
  <c r="X278" i="62"/>
  <c r="AA274" i="62"/>
  <c r="H274" i="62"/>
  <c r="AG274" i="62" s="1"/>
  <c r="R273" i="62"/>
  <c r="AF273" i="62" s="1"/>
  <c r="AE270" i="62"/>
  <c r="X270" i="62"/>
  <c r="Y268" i="62"/>
  <c r="AA266" i="62"/>
  <c r="H266" i="62"/>
  <c r="AG266" i="62" s="1"/>
  <c r="R265" i="62"/>
  <c r="AF265" i="62" s="1"/>
  <c r="AD286" i="62"/>
  <c r="L286" i="62"/>
  <c r="AA285" i="62"/>
  <c r="H285" i="62"/>
  <c r="R284" i="62"/>
  <c r="AF284" i="62" s="1"/>
  <c r="AC283" i="62"/>
  <c r="Z282" i="62"/>
  <c r="AE281" i="62"/>
  <c r="X281" i="62"/>
  <c r="AD278" i="62"/>
  <c r="L278" i="62"/>
  <c r="AA277" i="62"/>
  <c r="H277" i="62"/>
  <c r="AG277" i="62" s="1"/>
  <c r="R276" i="62"/>
  <c r="AF276" i="62" s="1"/>
  <c r="Z274" i="62"/>
  <c r="AE273" i="62"/>
  <c r="X273" i="62"/>
  <c r="AD270" i="62"/>
  <c r="L270" i="62"/>
  <c r="AA269" i="62"/>
  <c r="R268" i="62"/>
  <c r="AF268" i="62" s="1"/>
  <c r="Z266" i="62"/>
  <c r="AE265" i="62"/>
  <c r="X265" i="62"/>
  <c r="AC286" i="62"/>
  <c r="AE284" i="62"/>
  <c r="AG282" i="62"/>
  <c r="Y282" i="62"/>
  <c r="AD281" i="62"/>
  <c r="L281" i="62"/>
  <c r="AC278" i="62"/>
  <c r="AE276" i="62"/>
  <c r="Y274" i="62"/>
  <c r="AD273" i="62"/>
  <c r="L273" i="62"/>
  <c r="AC270" i="62"/>
  <c r="AE268" i="62"/>
  <c r="AD265" i="62"/>
  <c r="L265" i="62"/>
  <c r="AF282" i="62"/>
  <c r="AC281" i="62"/>
  <c r="AF274" i="62"/>
  <c r="AC273" i="62"/>
  <c r="AC265" i="62"/>
  <c r="AB264" i="62"/>
  <c r="J264" i="62"/>
  <c r="AE252" i="62"/>
  <c r="AB245" i="62"/>
  <c r="AD241" i="62"/>
  <c r="H241" i="62"/>
  <c r="AG241" i="62" s="1"/>
  <c r="AC259" i="62"/>
  <c r="AB252" i="62"/>
  <c r="Y249" i="62"/>
  <c r="AE244" i="62"/>
  <c r="AD242" i="62"/>
  <c r="AC241" i="62"/>
  <c r="AB241" i="62"/>
  <c r="X252" i="62"/>
  <c r="AB244" i="62"/>
  <c r="AA241" i="62"/>
  <c r="Y239" i="62"/>
  <c r="L252" i="62"/>
  <c r="H245" i="62"/>
  <c r="AG245" i="62" s="1"/>
  <c r="R244" i="62"/>
  <c r="AF244" i="62" s="1"/>
  <c r="Z241" i="62"/>
  <c r="AC257" i="62"/>
  <c r="J254" i="62"/>
  <c r="L241" i="62"/>
  <c r="J241" i="62"/>
  <c r="X253" i="62"/>
  <c r="R236" i="62"/>
  <c r="AE257" i="62"/>
  <c r="AB255" i="62"/>
  <c r="AD253" i="62"/>
  <c r="L253" i="62"/>
  <c r="AB250" i="62"/>
  <c r="R249" i="62"/>
  <c r="AF249" i="62" s="1"/>
  <c r="Y247" i="62"/>
  <c r="AD246" i="62"/>
  <c r="Z245" i="62"/>
  <c r="AA244" i="62"/>
  <c r="AE239" i="62"/>
  <c r="AE253" i="62"/>
  <c r="Y236" i="62"/>
  <c r="J258" i="62"/>
  <c r="AD257" i="62"/>
  <c r="Y255" i="62"/>
  <c r="AC253" i="62"/>
  <c r="J253" i="62"/>
  <c r="AD252" i="62"/>
  <c r="H252" i="62"/>
  <c r="AG252" i="62" s="1"/>
  <c r="Z250" i="62"/>
  <c r="X249" i="62"/>
  <c r="R247" i="62"/>
  <c r="AF247" i="62" s="1"/>
  <c r="AC246" i="62"/>
  <c r="Y245" i="62"/>
  <c r="Z244" i="62"/>
  <c r="AE260" i="62"/>
  <c r="L257" i="62"/>
  <c r="AA253" i="62"/>
  <c r="H253" i="62"/>
  <c r="AA252" i="62"/>
  <c r="R250" i="62"/>
  <c r="AF250" i="62" s="1"/>
  <c r="AE249" i="62"/>
  <c r="H249" i="62"/>
  <c r="AG249" i="62" s="1"/>
  <c r="Y246" i="62"/>
  <c r="AE245" i="62"/>
  <c r="X245" i="62"/>
  <c r="X244" i="62"/>
  <c r="AB242" i="62"/>
  <c r="R239" i="62"/>
  <c r="AF239" i="62" s="1"/>
  <c r="AB253" i="62"/>
  <c r="X260" i="62"/>
  <c r="J257" i="62"/>
  <c r="Z253" i="62"/>
  <c r="Z252" i="62"/>
  <c r="J250" i="62"/>
  <c r="AB249" i="62"/>
  <c r="L246" i="62"/>
  <c r="AD245" i="62"/>
  <c r="L245" i="62"/>
  <c r="L244" i="62"/>
  <c r="Z242" i="62"/>
  <c r="L260" i="62"/>
  <c r="AG253" i="62"/>
  <c r="Y253" i="62"/>
  <c r="AA249" i="62"/>
  <c r="J246" i="62"/>
  <c r="AC245" i="62"/>
  <c r="Y242" i="62"/>
  <c r="AF253" i="62"/>
  <c r="Z249" i="62"/>
  <c r="AB237" i="62"/>
  <c r="J199" i="62"/>
  <c r="Z236" i="62"/>
  <c r="R260" i="62"/>
  <c r="AF260" i="62" s="1"/>
  <c r="R258" i="62"/>
  <c r="AF258" i="62" s="1"/>
  <c r="X257" i="62"/>
  <c r="L254" i="62"/>
  <c r="AC242" i="62"/>
  <c r="AF241" i="62"/>
  <c r="AB240" i="62"/>
  <c r="AF238" i="62"/>
  <c r="AC237" i="62"/>
  <c r="J237" i="62"/>
  <c r="Z237" i="62"/>
  <c r="H237" i="62"/>
  <c r="AG237" i="62" s="1"/>
  <c r="AD260" i="62"/>
  <c r="H260" i="62"/>
  <c r="AG260" i="62" s="1"/>
  <c r="J259" i="62"/>
  <c r="AC258" i="62"/>
  <c r="AB257" i="62"/>
  <c r="H257" i="62"/>
  <c r="AG257" i="62" s="1"/>
  <c r="R255" i="62"/>
  <c r="AF255" i="62" s="1"/>
  <c r="AD254" i="62"/>
  <c r="AC251" i="62"/>
  <c r="AD249" i="62"/>
  <c r="L249" i="62"/>
  <c r="AC243" i="62"/>
  <c r="R242" i="62"/>
  <c r="AF242" i="62" s="1"/>
  <c r="Y241" i="62"/>
  <c r="X239" i="62"/>
  <c r="AC238" i="62"/>
  <c r="Y237" i="62"/>
  <c r="AB260" i="62"/>
  <c r="AB258" i="62"/>
  <c r="AA257" i="62"/>
  <c r="AC254" i="62"/>
  <c r="J251" i="62"/>
  <c r="AC249" i="62"/>
  <c r="AB247" i="62"/>
  <c r="AB243" i="62"/>
  <c r="L242" i="62"/>
  <c r="X241" i="62"/>
  <c r="AB238" i="62"/>
  <c r="R237" i="62"/>
  <c r="AF237" i="62" s="1"/>
  <c r="AA237" i="62"/>
  <c r="AA260" i="62"/>
  <c r="Z258" i="62"/>
  <c r="Z257" i="62"/>
  <c r="AB254" i="62"/>
  <c r="J243" i="62"/>
  <c r="AE242" i="62"/>
  <c r="J242" i="62"/>
  <c r="AE237" i="62"/>
  <c r="X237" i="62"/>
  <c r="Z260" i="62"/>
  <c r="Y258" i="62"/>
  <c r="Y257" i="62"/>
  <c r="Y254" i="62"/>
  <c r="AD237" i="62"/>
  <c r="AB256" i="62"/>
  <c r="AA248" i="62"/>
  <c r="Y260" i="62"/>
  <c r="AD259" i="62"/>
  <c r="L259" i="62"/>
  <c r="AA258" i="62"/>
  <c r="H258" i="62"/>
  <c r="AG258" i="62" s="1"/>
  <c r="AF257" i="62"/>
  <c r="AC256" i="62"/>
  <c r="J256" i="62"/>
  <c r="Z255" i="62"/>
  <c r="AE254" i="62"/>
  <c r="X254" i="62"/>
  <c r="Y252" i="62"/>
  <c r="AD251" i="62"/>
  <c r="L251" i="62"/>
  <c r="AA250" i="62"/>
  <c r="H250" i="62"/>
  <c r="AG250" i="62" s="1"/>
  <c r="AC248" i="62"/>
  <c r="J248" i="62"/>
  <c r="Z247" i="62"/>
  <c r="AE246" i="62"/>
  <c r="X246" i="62"/>
  <c r="Y244" i="62"/>
  <c r="AD243" i="62"/>
  <c r="L243" i="62"/>
  <c r="AA242" i="62"/>
  <c r="H242" i="62"/>
  <c r="AG242" i="62" s="1"/>
  <c r="AC240" i="62"/>
  <c r="J240" i="62"/>
  <c r="Z239" i="62"/>
  <c r="AE238" i="62"/>
  <c r="X238" i="62"/>
  <c r="H248" i="62"/>
  <c r="AG248" i="62" s="1"/>
  <c r="AA259" i="62"/>
  <c r="H259" i="62"/>
  <c r="Z256" i="62"/>
  <c r="AE255" i="62"/>
  <c r="X255" i="62"/>
  <c r="AA251" i="62"/>
  <c r="H251" i="62"/>
  <c r="AG251" i="62" s="1"/>
  <c r="Z248" i="62"/>
  <c r="AE247" i="62"/>
  <c r="X247" i="62"/>
  <c r="AA243" i="62"/>
  <c r="H243" i="62"/>
  <c r="AG243" i="62" s="1"/>
  <c r="Z240" i="62"/>
  <c r="AB251" i="62"/>
  <c r="AA240" i="62"/>
  <c r="AC260" i="62"/>
  <c r="Z259" i="62"/>
  <c r="AE258" i="62"/>
  <c r="X258" i="62"/>
  <c r="Y256" i="62"/>
  <c r="AD255" i="62"/>
  <c r="L255" i="62"/>
  <c r="AA254" i="62"/>
  <c r="H254" i="62"/>
  <c r="AG254" i="62" s="1"/>
  <c r="AC252" i="62"/>
  <c r="Z251" i="62"/>
  <c r="AE250" i="62"/>
  <c r="X250" i="62"/>
  <c r="Y248" i="62"/>
  <c r="AD247" i="62"/>
  <c r="L247" i="62"/>
  <c r="AA246" i="62"/>
  <c r="H246" i="62"/>
  <c r="AG246" i="62" s="1"/>
  <c r="AC244" i="62"/>
  <c r="Z243" i="62"/>
  <c r="Y240" i="62"/>
  <c r="AD239" i="62"/>
  <c r="L239" i="62"/>
  <c r="AA238" i="62"/>
  <c r="H238" i="62"/>
  <c r="AG238" i="62" s="1"/>
  <c r="AA256" i="62"/>
  <c r="AG259" i="62"/>
  <c r="Y259" i="62"/>
  <c r="AD258" i="62"/>
  <c r="R256" i="62"/>
  <c r="AF256" i="62" s="1"/>
  <c r="AC255" i="62"/>
  <c r="J255" i="62"/>
  <c r="Z254" i="62"/>
  <c r="Y251" i="62"/>
  <c r="AD250" i="62"/>
  <c r="R248" i="62"/>
  <c r="AF248" i="62" s="1"/>
  <c r="AC247" i="62"/>
  <c r="J247" i="62"/>
  <c r="Z246" i="62"/>
  <c r="Y243" i="62"/>
  <c r="R240" i="62"/>
  <c r="AF240" i="62" s="1"/>
  <c r="AC239" i="62"/>
  <c r="J239" i="62"/>
  <c r="Z238" i="62"/>
  <c r="AF259" i="62"/>
  <c r="R259" i="62"/>
  <c r="AE256" i="62"/>
  <c r="X256" i="62"/>
  <c r="R251" i="62"/>
  <c r="AF251" i="62" s="1"/>
  <c r="AE248" i="62"/>
  <c r="X248" i="62"/>
  <c r="R243" i="62"/>
  <c r="AF243" i="62" s="1"/>
  <c r="AE240" i="62"/>
  <c r="X240" i="62"/>
  <c r="Y238" i="62"/>
  <c r="AB248" i="62"/>
  <c r="AB259" i="62"/>
  <c r="H256" i="62"/>
  <c r="AG256" i="62" s="1"/>
  <c r="H240" i="62"/>
  <c r="AG240" i="62" s="1"/>
  <c r="AE259" i="62"/>
  <c r="AD256" i="62"/>
  <c r="AA255" i="62"/>
  <c r="AF254" i="62"/>
  <c r="AE251" i="62"/>
  <c r="AD248" i="62"/>
  <c r="AA247" i="62"/>
  <c r="AF246" i="62"/>
  <c r="AE243" i="62"/>
  <c r="AD240" i="62"/>
  <c r="AA239" i="62"/>
  <c r="H236" i="62"/>
  <c r="AA236" i="62"/>
  <c r="AB236" i="62"/>
  <c r="J236" i="62"/>
  <c r="AC236" i="62"/>
  <c r="L236" i="62"/>
  <c r="AD236" i="62"/>
  <c r="X236" i="62"/>
  <c r="AE218" i="62"/>
  <c r="AC215" i="62"/>
  <c r="L214" i="62"/>
  <c r="H214" i="62"/>
  <c r="AG214" i="62" s="1"/>
  <c r="AC214" i="62"/>
  <c r="L215" i="62"/>
  <c r="AA182" i="62"/>
  <c r="AD225" i="62"/>
  <c r="AC226" i="62"/>
  <c r="AD191" i="62"/>
  <c r="AB226" i="62"/>
  <c r="H225" i="62"/>
  <c r="AD223" i="62"/>
  <c r="AC218" i="62"/>
  <c r="AA223" i="62"/>
  <c r="AE222" i="62"/>
  <c r="AA218" i="62"/>
  <c r="Z213" i="62"/>
  <c r="R227" i="62"/>
  <c r="AF227" i="62" s="1"/>
  <c r="AA199" i="62"/>
  <c r="H227" i="62"/>
  <c r="AG227" i="62" s="1"/>
  <c r="AA226" i="62"/>
  <c r="AA224" i="62"/>
  <c r="AC222" i="62"/>
  <c r="AB215" i="62"/>
  <c r="AE214" i="62"/>
  <c r="AA209" i="62"/>
  <c r="Z226" i="62"/>
  <c r="AA222" i="62"/>
  <c r="AA185" i="62"/>
  <c r="AE227" i="62"/>
  <c r="L226" i="62"/>
  <c r="Z222" i="62"/>
  <c r="AD227" i="62"/>
  <c r="J226" i="62"/>
  <c r="R222" i="62"/>
  <c r="AF222" i="62" s="1"/>
  <c r="H213" i="62"/>
  <c r="AG213" i="62" s="1"/>
  <c r="H185" i="62"/>
  <c r="AG185" i="62" s="1"/>
  <c r="AC227" i="62"/>
  <c r="L222" i="62"/>
  <c r="AE201" i="62"/>
  <c r="AA227" i="62"/>
  <c r="J222" i="62"/>
  <c r="X219" i="62"/>
  <c r="AA211" i="62"/>
  <c r="AD195" i="62"/>
  <c r="AE230" i="62"/>
  <c r="H230" i="62"/>
  <c r="AG230" i="62" s="1"/>
  <c r="H229" i="62"/>
  <c r="AG229" i="62" s="1"/>
  <c r="X227" i="62"/>
  <c r="Z225" i="62"/>
  <c r="Z218" i="62"/>
  <c r="H217" i="62"/>
  <c r="AG217" i="62" s="1"/>
  <c r="Z209" i="62"/>
  <c r="AC195" i="62"/>
  <c r="AC230" i="62"/>
  <c r="L227" i="62"/>
  <c r="AE226" i="62"/>
  <c r="H226" i="62"/>
  <c r="AG226" i="62" s="1"/>
  <c r="X225" i="62"/>
  <c r="X223" i="62"/>
  <c r="AD219" i="62"/>
  <c r="R218" i="62"/>
  <c r="AF218" i="62" s="1"/>
  <c r="J215" i="62"/>
  <c r="AB214" i="62"/>
  <c r="AC211" i="62"/>
  <c r="Y195" i="62"/>
  <c r="Y187" i="62"/>
  <c r="AB230" i="62"/>
  <c r="X218" i="62"/>
  <c r="R214" i="62"/>
  <c r="AF214" i="62" s="1"/>
  <c r="AC213" i="62"/>
  <c r="AA212" i="62"/>
  <c r="AB211" i="62"/>
  <c r="H209" i="62"/>
  <c r="AG209" i="62" s="1"/>
  <c r="X195" i="62"/>
  <c r="AC191" i="62"/>
  <c r="AA230" i="62"/>
  <c r="L218" i="62"/>
  <c r="AC217" i="62"/>
  <c r="AB173" i="62"/>
  <c r="L195" i="62"/>
  <c r="Y191" i="62"/>
  <c r="AE188" i="62"/>
  <c r="AA184" i="62"/>
  <c r="AA208" i="62"/>
  <c r="Z230" i="62"/>
  <c r="AD218" i="62"/>
  <c r="J218" i="62"/>
  <c r="AA217" i="62"/>
  <c r="Y211" i="62"/>
  <c r="Z173" i="62"/>
  <c r="L230" i="62"/>
  <c r="AA229" i="62"/>
  <c r="Z217" i="62"/>
  <c r="J173" i="62"/>
  <c r="J230" i="62"/>
  <c r="L229" i="62"/>
  <c r="Z227" i="62"/>
  <c r="AF225" i="62"/>
  <c r="AB218" i="62"/>
  <c r="H218" i="62"/>
  <c r="AG218" i="62" s="1"/>
  <c r="L217" i="62"/>
  <c r="AA216" i="62"/>
  <c r="L130" i="62"/>
  <c r="X177" i="62"/>
  <c r="Z198" i="62"/>
  <c r="AB231" i="62"/>
  <c r="J231" i="62"/>
  <c r="AC229" i="62"/>
  <c r="AE223" i="62"/>
  <c r="R223" i="62"/>
  <c r="AF223" i="62" s="1"/>
  <c r="L221" i="62"/>
  <c r="AE219" i="62"/>
  <c r="R219" i="62"/>
  <c r="AF219" i="62" s="1"/>
  <c r="Y215" i="62"/>
  <c r="AD210" i="62"/>
  <c r="J210" i="62"/>
  <c r="Z171" i="62"/>
  <c r="AB165" i="62"/>
  <c r="Z231" i="62"/>
  <c r="H231" i="62"/>
  <c r="Z229" i="62"/>
  <c r="Y227" i="62"/>
  <c r="AC225" i="62"/>
  <c r="AC223" i="62"/>
  <c r="L223" i="62"/>
  <c r="H221" i="62"/>
  <c r="AG221" i="62" s="1"/>
  <c r="AC219" i="62"/>
  <c r="L219" i="62"/>
  <c r="AE215" i="62"/>
  <c r="R215" i="62"/>
  <c r="AF215" i="62" s="1"/>
  <c r="AA214" i="62"/>
  <c r="L213" i="62"/>
  <c r="AE211" i="62"/>
  <c r="R211" i="62"/>
  <c r="AF211" i="62" s="1"/>
  <c r="AB210" i="62"/>
  <c r="H210" i="62"/>
  <c r="AG210" i="62" s="1"/>
  <c r="L171" i="62"/>
  <c r="Z165" i="62"/>
  <c r="AA195" i="62"/>
  <c r="H182" i="62"/>
  <c r="AG182" i="62" s="1"/>
  <c r="AA232" i="62"/>
  <c r="AG231" i="62"/>
  <c r="Y231" i="62"/>
  <c r="AA228" i="62"/>
  <c r="AA225" i="62"/>
  <c r="AB223" i="62"/>
  <c r="J223" i="62"/>
  <c r="AB219" i="62"/>
  <c r="J219" i="62"/>
  <c r="AD215" i="62"/>
  <c r="X215" i="62"/>
  <c r="Z214" i="62"/>
  <c r="AD211" i="62"/>
  <c r="X211" i="62"/>
  <c r="AA210" i="62"/>
  <c r="AF231" i="62"/>
  <c r="AC221" i="62"/>
  <c r="L211" i="62"/>
  <c r="Z210" i="62"/>
  <c r="AC201" i="62"/>
  <c r="AE231" i="62"/>
  <c r="R231" i="62"/>
  <c r="Z223" i="62"/>
  <c r="H223" i="62"/>
  <c r="AG223" i="62" s="1"/>
  <c r="AA221" i="62"/>
  <c r="Z219" i="62"/>
  <c r="H219" i="62"/>
  <c r="AG219" i="62" s="1"/>
  <c r="J211" i="62"/>
  <c r="AD231" i="62"/>
  <c r="X231" i="62"/>
  <c r="Y223" i="62"/>
  <c r="Z221" i="62"/>
  <c r="Y219" i="62"/>
  <c r="R210" i="62"/>
  <c r="AF210" i="62" s="1"/>
  <c r="AA231" i="62"/>
  <c r="AC210" i="62"/>
  <c r="AA177" i="62"/>
  <c r="H201" i="62"/>
  <c r="AG201" i="62" s="1"/>
  <c r="R208" i="62"/>
  <c r="AC231" i="62"/>
  <c r="R230" i="62"/>
  <c r="AF230" i="62" s="1"/>
  <c r="AB227" i="62"/>
  <c r="R226" i="62"/>
  <c r="AF226" i="62" s="1"/>
  <c r="L225" i="62"/>
  <c r="AB222" i="62"/>
  <c r="H222" i="62"/>
  <c r="AG222" i="62" s="1"/>
  <c r="AA220" i="62"/>
  <c r="Z215" i="62"/>
  <c r="AD214" i="62"/>
  <c r="J214" i="62"/>
  <c r="AA213" i="62"/>
  <c r="Z211" i="62"/>
  <c r="AE210" i="62"/>
  <c r="L210" i="62"/>
  <c r="AG232" i="62"/>
  <c r="Y232" i="62"/>
  <c r="AG228" i="62"/>
  <c r="Y228" i="62"/>
  <c r="AG224" i="62"/>
  <c r="Y224" i="62"/>
  <c r="AG220" i="62"/>
  <c r="Y220" i="62"/>
  <c r="AG216" i="62"/>
  <c r="Y216" i="62"/>
  <c r="AG212" i="62"/>
  <c r="Y212" i="62"/>
  <c r="AE232" i="62"/>
  <c r="R232" i="62"/>
  <c r="AF232" i="62" s="1"/>
  <c r="Y229" i="62"/>
  <c r="AE228" i="62"/>
  <c r="R228" i="62"/>
  <c r="AF228" i="62" s="1"/>
  <c r="AG225" i="62"/>
  <c r="Y225" i="62"/>
  <c r="AE224" i="62"/>
  <c r="R224" i="62"/>
  <c r="AF224" i="62" s="1"/>
  <c r="Y221" i="62"/>
  <c r="AE220" i="62"/>
  <c r="R220" i="62"/>
  <c r="AF220" i="62" s="1"/>
  <c r="Y217" i="62"/>
  <c r="AE216" i="62"/>
  <c r="R216" i="62"/>
  <c r="AF216" i="62" s="1"/>
  <c r="Y213" i="62"/>
  <c r="AE212" i="62"/>
  <c r="R212" i="62"/>
  <c r="AF212" i="62" s="1"/>
  <c r="Y209" i="62"/>
  <c r="AD232" i="62"/>
  <c r="X232" i="62"/>
  <c r="AD228" i="62"/>
  <c r="X228" i="62"/>
  <c r="AD224" i="62"/>
  <c r="X224" i="62"/>
  <c r="AD220" i="62"/>
  <c r="X220" i="62"/>
  <c r="AD216" i="62"/>
  <c r="X216" i="62"/>
  <c r="AD212" i="62"/>
  <c r="X212" i="62"/>
  <c r="AC232" i="62"/>
  <c r="L232" i="62"/>
  <c r="Y230" i="62"/>
  <c r="AE229" i="62"/>
  <c r="R229" i="62"/>
  <c r="AF229" i="62" s="1"/>
  <c r="AC228" i="62"/>
  <c r="L228" i="62"/>
  <c r="Y226" i="62"/>
  <c r="AE225" i="62"/>
  <c r="R225" i="62"/>
  <c r="AC224" i="62"/>
  <c r="L224" i="62"/>
  <c r="Y222" i="62"/>
  <c r="AE221" i="62"/>
  <c r="R221" i="62"/>
  <c r="AF221" i="62" s="1"/>
  <c r="AC220" i="62"/>
  <c r="L220" i="62"/>
  <c r="AE217" i="62"/>
  <c r="R217" i="62"/>
  <c r="AF217" i="62" s="1"/>
  <c r="AC216" i="62"/>
  <c r="L216" i="62"/>
  <c r="Y214" i="62"/>
  <c r="AE213" i="62"/>
  <c r="R213" i="62"/>
  <c r="AF213" i="62" s="1"/>
  <c r="AC212" i="62"/>
  <c r="L212" i="62"/>
  <c r="Y210" i="62"/>
  <c r="AE209" i="62"/>
  <c r="R209" i="62"/>
  <c r="AF209" i="62" s="1"/>
  <c r="AB232" i="62"/>
  <c r="J232" i="62"/>
  <c r="AD229" i="62"/>
  <c r="X229" i="62"/>
  <c r="AB228" i="62"/>
  <c r="J228" i="62"/>
  <c r="AB224" i="62"/>
  <c r="J224" i="62"/>
  <c r="AD221" i="62"/>
  <c r="X221" i="62"/>
  <c r="AB220" i="62"/>
  <c r="J220" i="62"/>
  <c r="AD217" i="62"/>
  <c r="X217" i="62"/>
  <c r="AB216" i="62"/>
  <c r="J216" i="62"/>
  <c r="AD213" i="62"/>
  <c r="X213" i="62"/>
  <c r="AB212" i="62"/>
  <c r="J212" i="62"/>
  <c r="AD209" i="62"/>
  <c r="X209" i="62"/>
  <c r="AC209" i="62"/>
  <c r="L209" i="62"/>
  <c r="Z232" i="62"/>
  <c r="AD230" i="62"/>
  <c r="AB229" i="62"/>
  <c r="Z228" i="62"/>
  <c r="AD226" i="62"/>
  <c r="AB225" i="62"/>
  <c r="Z224" i="62"/>
  <c r="AD222" i="62"/>
  <c r="AB221" i="62"/>
  <c r="Z220" i="62"/>
  <c r="AB217" i="62"/>
  <c r="Z216" i="62"/>
  <c r="AB213" i="62"/>
  <c r="Z212" i="62"/>
  <c r="AB209" i="62"/>
  <c r="Y208" i="62"/>
  <c r="H208" i="62"/>
  <c r="Z208" i="62"/>
  <c r="J208" i="62"/>
  <c r="AB208" i="62"/>
  <c r="L208" i="62"/>
  <c r="AC208" i="62"/>
  <c r="X208" i="62"/>
  <c r="AD208" i="62"/>
  <c r="R204" i="62"/>
  <c r="AF204" i="62" s="1"/>
  <c r="AC203" i="62"/>
  <c r="AB195" i="62"/>
  <c r="AD183" i="62"/>
  <c r="X203" i="62"/>
  <c r="AC197" i="62"/>
  <c r="Z185" i="62"/>
  <c r="Y183" i="62"/>
  <c r="AB203" i="62"/>
  <c r="AC183" i="62"/>
  <c r="L203" i="62"/>
  <c r="AD199" i="62"/>
  <c r="AA187" i="62"/>
  <c r="X183" i="62"/>
  <c r="Y199" i="62"/>
  <c r="X188" i="62"/>
  <c r="J187" i="62"/>
  <c r="AE204" i="62"/>
  <c r="AG203" i="62"/>
  <c r="AD203" i="62"/>
  <c r="AA197" i="62"/>
  <c r="AD171" i="62"/>
  <c r="Z197" i="62"/>
  <c r="H190" i="62"/>
  <c r="AG190" i="62" s="1"/>
  <c r="R185" i="62"/>
  <c r="AF185" i="62" s="1"/>
  <c r="AE184" i="62"/>
  <c r="L183" i="62"/>
  <c r="Z182" i="62"/>
  <c r="AC171" i="62"/>
  <c r="AA202" i="62"/>
  <c r="R197" i="62"/>
  <c r="AF197" i="62" s="1"/>
  <c r="AE196" i="62"/>
  <c r="AE193" i="62"/>
  <c r="L185" i="62"/>
  <c r="AD184" i="62"/>
  <c r="J183" i="62"/>
  <c r="AE143" i="62"/>
  <c r="Z202" i="62"/>
  <c r="L197" i="62"/>
  <c r="AD196" i="62"/>
  <c r="AA194" i="62"/>
  <c r="AD200" i="62"/>
  <c r="AA196" i="62"/>
  <c r="H202" i="62"/>
  <c r="AG202" i="62" s="1"/>
  <c r="Y201" i="62"/>
  <c r="AA200" i="62"/>
  <c r="H197" i="62"/>
  <c r="AG197" i="62" s="1"/>
  <c r="H194" i="62"/>
  <c r="AG194" i="62" s="1"/>
  <c r="AD188" i="62"/>
  <c r="AD187" i="62"/>
  <c r="AE185" i="62"/>
  <c r="R184" i="62"/>
  <c r="AF184" i="62" s="1"/>
  <c r="AB183" i="62"/>
  <c r="L117" i="62"/>
  <c r="AA114" i="62"/>
  <c r="X200" i="62"/>
  <c r="AE197" i="62"/>
  <c r="R196" i="62"/>
  <c r="AF196" i="62" s="1"/>
  <c r="AE189" i="62"/>
  <c r="R188" i="62"/>
  <c r="AF188" i="62" s="1"/>
  <c r="Z186" i="62"/>
  <c r="AC185" i="62"/>
  <c r="AA183" i="62"/>
  <c r="J99" i="62"/>
  <c r="AD204" i="62"/>
  <c r="AA203" i="62"/>
  <c r="AA201" i="62"/>
  <c r="X199" i="62"/>
  <c r="Y197" i="62"/>
  <c r="X196" i="62"/>
  <c r="J195" i="62"/>
  <c r="Z194" i="62"/>
  <c r="R193" i="62"/>
  <c r="AF193" i="62" s="1"/>
  <c r="AB191" i="62"/>
  <c r="AC189" i="62"/>
  <c r="H189" i="62"/>
  <c r="AA188" i="62"/>
  <c r="X187" i="62"/>
  <c r="Y185" i="62"/>
  <c r="X184" i="62"/>
  <c r="AA204" i="62"/>
  <c r="Y203" i="62"/>
  <c r="Z201" i="62"/>
  <c r="R200" i="62"/>
  <c r="AF200" i="62" s="1"/>
  <c r="L199" i="62"/>
  <c r="AA198" i="62"/>
  <c r="L193" i="62"/>
  <c r="AE192" i="62"/>
  <c r="AA191" i="62"/>
  <c r="AA189" i="62"/>
  <c r="L187" i="62"/>
  <c r="AA186" i="62"/>
  <c r="AD192" i="62"/>
  <c r="Z189" i="62"/>
  <c r="AE160" i="62"/>
  <c r="AC193" i="62"/>
  <c r="H193" i="62"/>
  <c r="AG193" i="62" s="1"/>
  <c r="AA192" i="62"/>
  <c r="X191" i="62"/>
  <c r="Y189" i="62"/>
  <c r="X143" i="62"/>
  <c r="AB160" i="62"/>
  <c r="X204" i="62"/>
  <c r="J203" i="62"/>
  <c r="R201" i="62"/>
  <c r="AF201" i="62" s="1"/>
  <c r="AC199" i="62"/>
  <c r="H198" i="62"/>
  <c r="AA193" i="62"/>
  <c r="L191" i="62"/>
  <c r="AA190" i="62"/>
  <c r="AC187" i="62"/>
  <c r="H186" i="62"/>
  <c r="AG186" i="62" s="1"/>
  <c r="R119" i="62"/>
  <c r="AF119" i="62" s="1"/>
  <c r="AC161" i="62"/>
  <c r="R160" i="62"/>
  <c r="AF160" i="62" s="1"/>
  <c r="AA157" i="62"/>
  <c r="L201" i="62"/>
  <c r="AE200" i="62"/>
  <c r="AB199" i="62"/>
  <c r="Z193" i="62"/>
  <c r="R192" i="62"/>
  <c r="AF192" i="62" s="1"/>
  <c r="J191" i="62"/>
  <c r="Z190" i="62"/>
  <c r="AG189" i="62"/>
  <c r="R189" i="62"/>
  <c r="AF189" i="62" s="1"/>
  <c r="AB187" i="62"/>
  <c r="AD172" i="62"/>
  <c r="Y193" i="62"/>
  <c r="X192" i="62"/>
  <c r="L189" i="62"/>
  <c r="AC204" i="62"/>
  <c r="L204" i="62"/>
  <c r="Y202" i="62"/>
  <c r="AC200" i="62"/>
  <c r="L200" i="62"/>
  <c r="AG198" i="62"/>
  <c r="Y198" i="62"/>
  <c r="AC196" i="62"/>
  <c r="L196" i="62"/>
  <c r="Y194" i="62"/>
  <c r="AC192" i="62"/>
  <c r="L192" i="62"/>
  <c r="Y190" i="62"/>
  <c r="AC188" i="62"/>
  <c r="L188" i="62"/>
  <c r="Y186" i="62"/>
  <c r="AC184" i="62"/>
  <c r="L184" i="62"/>
  <c r="Y182" i="62"/>
  <c r="AB204" i="62"/>
  <c r="J204" i="62"/>
  <c r="Z203" i="62"/>
  <c r="H203" i="62"/>
  <c r="AD201" i="62"/>
  <c r="X201" i="62"/>
  <c r="AB200" i="62"/>
  <c r="J200" i="62"/>
  <c r="Z199" i="62"/>
  <c r="H199" i="62"/>
  <c r="AG199" i="62" s="1"/>
  <c r="AF198" i="62"/>
  <c r="AD197" i="62"/>
  <c r="X197" i="62"/>
  <c r="AB196" i="62"/>
  <c r="J196" i="62"/>
  <c r="Z195" i="62"/>
  <c r="H195" i="62"/>
  <c r="AG195" i="62" s="1"/>
  <c r="AD193" i="62"/>
  <c r="X193" i="62"/>
  <c r="AB192" i="62"/>
  <c r="J192" i="62"/>
  <c r="Z191" i="62"/>
  <c r="H191" i="62"/>
  <c r="AG191" i="62" s="1"/>
  <c r="AD189" i="62"/>
  <c r="X189" i="62"/>
  <c r="AB188" i="62"/>
  <c r="J188" i="62"/>
  <c r="Z187" i="62"/>
  <c r="H187" i="62"/>
  <c r="AG187" i="62" s="1"/>
  <c r="AD185" i="62"/>
  <c r="X185" i="62"/>
  <c r="AB184" i="62"/>
  <c r="J184" i="62"/>
  <c r="Z183" i="62"/>
  <c r="H183" i="62"/>
  <c r="AG183" i="62" s="1"/>
  <c r="AE202" i="62"/>
  <c r="R202" i="62"/>
  <c r="AF202" i="62" s="1"/>
  <c r="AE198" i="62"/>
  <c r="R198" i="62"/>
  <c r="AE194" i="62"/>
  <c r="R194" i="62"/>
  <c r="AF194" i="62" s="1"/>
  <c r="AE190" i="62"/>
  <c r="R190" i="62"/>
  <c r="AF190" i="62" s="1"/>
  <c r="AE186" i="62"/>
  <c r="R186" i="62"/>
  <c r="AF186" i="62" s="1"/>
  <c r="AE182" i="62"/>
  <c r="R182" i="62"/>
  <c r="AF182" i="62" s="1"/>
  <c r="Z204" i="62"/>
  <c r="H204" i="62"/>
  <c r="AG204" i="62" s="1"/>
  <c r="AF203" i="62"/>
  <c r="AD202" i="62"/>
  <c r="X202" i="62"/>
  <c r="AB201" i="62"/>
  <c r="Z200" i="62"/>
  <c r="H200" i="62"/>
  <c r="AG200" i="62" s="1"/>
  <c r="AF199" i="62"/>
  <c r="AD198" i="62"/>
  <c r="X198" i="62"/>
  <c r="AB197" i="62"/>
  <c r="Z196" i="62"/>
  <c r="H196" i="62"/>
  <c r="AG196" i="62" s="1"/>
  <c r="AF195" i="62"/>
  <c r="AD194" i="62"/>
  <c r="X194" i="62"/>
  <c r="AB193" i="62"/>
  <c r="Z192" i="62"/>
  <c r="H192" i="62"/>
  <c r="AG192" i="62" s="1"/>
  <c r="AF191" i="62"/>
  <c r="AD190" i="62"/>
  <c r="X190" i="62"/>
  <c r="AB189" i="62"/>
  <c r="Z188" i="62"/>
  <c r="H188" i="62"/>
  <c r="AG188" i="62" s="1"/>
  <c r="AF187" i="62"/>
  <c r="AD186" i="62"/>
  <c r="X186" i="62"/>
  <c r="AB185" i="62"/>
  <c r="Z184" i="62"/>
  <c r="H184" i="62"/>
  <c r="AG184" i="62" s="1"/>
  <c r="AF183" i="62"/>
  <c r="AD182" i="62"/>
  <c r="X182" i="62"/>
  <c r="AE203" i="62"/>
  <c r="AC202" i="62"/>
  <c r="L202" i="62"/>
  <c r="AE199" i="62"/>
  <c r="AC198" i="62"/>
  <c r="L198" i="62"/>
  <c r="AE195" i="62"/>
  <c r="AC194" i="62"/>
  <c r="L194" i="62"/>
  <c r="AE191" i="62"/>
  <c r="AC190" i="62"/>
  <c r="L190" i="62"/>
  <c r="AE187" i="62"/>
  <c r="AC186" i="62"/>
  <c r="L186" i="62"/>
  <c r="AE183" i="62"/>
  <c r="AC182" i="62"/>
  <c r="L182" i="62"/>
  <c r="AB202" i="62"/>
  <c r="AB198" i="62"/>
  <c r="AB194" i="62"/>
  <c r="AB190" i="62"/>
  <c r="AB186" i="62"/>
  <c r="AB182" i="62"/>
  <c r="Y181" i="62"/>
  <c r="H181" i="62"/>
  <c r="Z181" i="62"/>
  <c r="AA181" i="62"/>
  <c r="J181" i="62"/>
  <c r="AB181" i="62"/>
  <c r="AC181" i="62"/>
  <c r="X181" i="62"/>
  <c r="AD181" i="62"/>
  <c r="L181" i="62"/>
  <c r="R181" i="62"/>
  <c r="AB176" i="62"/>
  <c r="J156" i="62"/>
  <c r="AB143" i="62"/>
  <c r="R165" i="62"/>
  <c r="AF165" i="62" s="1"/>
  <c r="AA161" i="62"/>
  <c r="Z160" i="62"/>
  <c r="AE156" i="62"/>
  <c r="AA143" i="62"/>
  <c r="Y134" i="62"/>
  <c r="X171" i="62"/>
  <c r="AA170" i="62"/>
  <c r="J165" i="62"/>
  <c r="Y160" i="62"/>
  <c r="AC156" i="62"/>
  <c r="AA156" i="62"/>
  <c r="AF171" i="62"/>
  <c r="H171" i="62"/>
  <c r="AG171" i="62" s="1"/>
  <c r="AE165" i="62"/>
  <c r="L156" i="62"/>
  <c r="Y157" i="62"/>
  <c r="L176" i="62"/>
  <c r="AC172" i="62"/>
  <c r="H172" i="62"/>
  <c r="AG172" i="62" s="1"/>
  <c r="H164" i="62"/>
  <c r="AG164" i="62" s="1"/>
  <c r="Y143" i="62"/>
  <c r="AE173" i="62"/>
  <c r="AA172" i="62"/>
  <c r="AE157" i="62"/>
  <c r="R157" i="62"/>
  <c r="AF157" i="62" s="1"/>
  <c r="R156" i="62"/>
  <c r="AF156" i="62" s="1"/>
  <c r="AC155" i="62"/>
  <c r="AC121" i="62"/>
  <c r="R143" i="62"/>
  <c r="AF143" i="62" s="1"/>
  <c r="AB142" i="62"/>
  <c r="AC173" i="62"/>
  <c r="Z172" i="62"/>
  <c r="AD169" i="62"/>
  <c r="AA168" i="62"/>
  <c r="AC164" i="62"/>
  <c r="AD157" i="62"/>
  <c r="X157" i="62"/>
  <c r="Z155" i="62"/>
  <c r="AB169" i="62"/>
  <c r="AA164" i="62"/>
  <c r="L161" i="62"/>
  <c r="AC159" i="62"/>
  <c r="AC157" i="62"/>
  <c r="L157" i="62"/>
  <c r="X155" i="62"/>
  <c r="AE147" i="62"/>
  <c r="J143" i="62"/>
  <c r="H142" i="62"/>
  <c r="AC130" i="62"/>
  <c r="AD177" i="62"/>
  <c r="AA173" i="62"/>
  <c r="R172" i="62"/>
  <c r="AF172" i="62" s="1"/>
  <c r="X169" i="62"/>
  <c r="AC165" i="62"/>
  <c r="H165" i="62"/>
  <c r="AG165" i="62" s="1"/>
  <c r="Z164" i="62"/>
  <c r="Z159" i="62"/>
  <c r="AB157" i="62"/>
  <c r="J157" i="62"/>
  <c r="L155" i="62"/>
  <c r="AC119" i="62"/>
  <c r="AF148" i="62"/>
  <c r="AB147" i="62"/>
  <c r="X172" i="62"/>
  <c r="AA163" i="62"/>
  <c r="AA148" i="62"/>
  <c r="AA147" i="62"/>
  <c r="AD143" i="62"/>
  <c r="AD176" i="62"/>
  <c r="AF175" i="62"/>
  <c r="R173" i="62"/>
  <c r="AF173" i="62" s="1"/>
  <c r="AE172" i="62"/>
  <c r="L172" i="62"/>
  <c r="AA165" i="62"/>
  <c r="L164" i="62"/>
  <c r="L159" i="62"/>
  <c r="Z157" i="62"/>
  <c r="AB156" i="62"/>
  <c r="R135" i="62"/>
  <c r="AF135" i="62" s="1"/>
  <c r="AA134" i="62"/>
  <c r="L133" i="62"/>
  <c r="AE130" i="62"/>
  <c r="AG177" i="62"/>
  <c r="Y177" i="62"/>
  <c r="AE176" i="62"/>
  <c r="X176" i="62"/>
  <c r="L175" i="62"/>
  <c r="AE169" i="62"/>
  <c r="R169" i="62"/>
  <c r="AF169" i="62" s="1"/>
  <c r="AB168" i="62"/>
  <c r="J168" i="62"/>
  <c r="AF167" i="62"/>
  <c r="L167" i="62"/>
  <c r="AC163" i="62"/>
  <c r="AD161" i="62"/>
  <c r="X161" i="62"/>
  <c r="R134" i="62"/>
  <c r="AF134" i="62" s="1"/>
  <c r="Z130" i="62"/>
  <c r="J153" i="62"/>
  <c r="AE177" i="62"/>
  <c r="R177" i="62"/>
  <c r="AF177" i="62" s="1"/>
  <c r="AC176" i="62"/>
  <c r="J176" i="62"/>
  <c r="AD175" i="62"/>
  <c r="H175" i="62"/>
  <c r="AG175" i="62" s="1"/>
  <c r="AD173" i="62"/>
  <c r="X173" i="62"/>
  <c r="Y172" i="62"/>
  <c r="AA171" i="62"/>
  <c r="AC169" i="62"/>
  <c r="J169" i="62"/>
  <c r="Z168" i="62"/>
  <c r="H168" i="62"/>
  <c r="AG168" i="62" s="1"/>
  <c r="AC167" i="62"/>
  <c r="H167" i="62"/>
  <c r="AG167" i="62" s="1"/>
  <c r="AD165" i="62"/>
  <c r="X165" i="62"/>
  <c r="Y164" i="62"/>
  <c r="Z163" i="62"/>
  <c r="AB161" i="62"/>
  <c r="J161" i="62"/>
  <c r="X159" i="62"/>
  <c r="R153" i="62"/>
  <c r="AC175" i="62"/>
  <c r="Y168" i="62"/>
  <c r="AB167" i="62"/>
  <c r="Z99" i="62"/>
  <c r="AA146" i="62"/>
  <c r="AC138" i="62"/>
  <c r="AC177" i="62"/>
  <c r="L177" i="62"/>
  <c r="AA176" i="62"/>
  <c r="H176" i="62"/>
  <c r="AA175" i="62"/>
  <c r="AA169" i="62"/>
  <c r="H169" i="62"/>
  <c r="AG169" i="62" s="1"/>
  <c r="AA167" i="62"/>
  <c r="AE164" i="62"/>
  <c r="R164" i="62"/>
  <c r="AF164" i="62" s="1"/>
  <c r="X163" i="62"/>
  <c r="Z161" i="62"/>
  <c r="H161" i="62"/>
  <c r="AG161" i="62" s="1"/>
  <c r="AD160" i="62"/>
  <c r="L160" i="62"/>
  <c r="AF159" i="62"/>
  <c r="H155" i="62"/>
  <c r="AG155" i="62" s="1"/>
  <c r="AD167" i="62"/>
  <c r="AC117" i="62"/>
  <c r="Y99" i="62"/>
  <c r="Z119" i="62"/>
  <c r="Y146" i="62"/>
  <c r="AA138" i="62"/>
  <c r="AE135" i="62"/>
  <c r="Y153" i="62"/>
  <c r="AB177" i="62"/>
  <c r="J177" i="62"/>
  <c r="Z176" i="62"/>
  <c r="Z175" i="62"/>
  <c r="H173" i="62"/>
  <c r="AG173" i="62" s="1"/>
  <c r="Z169" i="62"/>
  <c r="AE168" i="62"/>
  <c r="R168" i="62"/>
  <c r="AF168" i="62" s="1"/>
  <c r="Z167" i="62"/>
  <c r="AD164" i="62"/>
  <c r="X164" i="62"/>
  <c r="L163" i="62"/>
  <c r="AA162" i="62"/>
  <c r="Y161" i="62"/>
  <c r="AC160" i="62"/>
  <c r="J160" i="62"/>
  <c r="AD159" i="62"/>
  <c r="H159" i="62"/>
  <c r="AG159" i="62" s="1"/>
  <c r="AD155" i="62"/>
  <c r="AD135" i="62"/>
  <c r="AB153" i="62"/>
  <c r="AG176" i="62"/>
  <c r="Y169" i="62"/>
  <c r="AD168" i="62"/>
  <c r="X168" i="62"/>
  <c r="AF163" i="62"/>
  <c r="AF161" i="62"/>
  <c r="AA135" i="62"/>
  <c r="AE134" i="62"/>
  <c r="AE153" i="62"/>
  <c r="Z177" i="62"/>
  <c r="AF176" i="62"/>
  <c r="R176" i="62"/>
  <c r="X175" i="62"/>
  <c r="Y173" i="62"/>
  <c r="AB172" i="62"/>
  <c r="AC168" i="62"/>
  <c r="X167" i="62"/>
  <c r="Y165" i="62"/>
  <c r="AB164" i="62"/>
  <c r="AD163" i="62"/>
  <c r="H163" i="62"/>
  <c r="AG163" i="62" s="1"/>
  <c r="AE161" i="62"/>
  <c r="AA160" i="62"/>
  <c r="H160" i="62"/>
  <c r="AG160" i="62" s="1"/>
  <c r="AA159" i="62"/>
  <c r="AA155" i="62"/>
  <c r="AB175" i="62"/>
  <c r="J175" i="62"/>
  <c r="Z174" i="62"/>
  <c r="H174" i="62"/>
  <c r="AB171" i="62"/>
  <c r="J171" i="62"/>
  <c r="Z170" i="62"/>
  <c r="H170" i="62"/>
  <c r="J167" i="62"/>
  <c r="Z166" i="62"/>
  <c r="H166" i="62"/>
  <c r="AG166" i="62" s="1"/>
  <c r="AB163" i="62"/>
  <c r="J163" i="62"/>
  <c r="Z162" i="62"/>
  <c r="H162" i="62"/>
  <c r="AG162" i="62" s="1"/>
  <c r="AB159" i="62"/>
  <c r="J159" i="62"/>
  <c r="Z158" i="62"/>
  <c r="H158" i="62"/>
  <c r="AG158" i="62" s="1"/>
  <c r="AD156" i="62"/>
  <c r="X156" i="62"/>
  <c r="AB155" i="62"/>
  <c r="J155" i="62"/>
  <c r="Z154" i="62"/>
  <c r="H154" i="62"/>
  <c r="AG154" i="62" s="1"/>
  <c r="AA166" i="62"/>
  <c r="AA154" i="62"/>
  <c r="AG174" i="62"/>
  <c r="Y174" i="62"/>
  <c r="AG170" i="62"/>
  <c r="Y170" i="62"/>
  <c r="Y166" i="62"/>
  <c r="Y162" i="62"/>
  <c r="Y158" i="62"/>
  <c r="Y154" i="62"/>
  <c r="AF170" i="62"/>
  <c r="AA174" i="62"/>
  <c r="Y175" i="62"/>
  <c r="AE174" i="62"/>
  <c r="R174" i="62"/>
  <c r="AF174" i="62" s="1"/>
  <c r="Y171" i="62"/>
  <c r="AE170" i="62"/>
  <c r="R170" i="62"/>
  <c r="Y167" i="62"/>
  <c r="AE166" i="62"/>
  <c r="R166" i="62"/>
  <c r="AF166" i="62" s="1"/>
  <c r="Y163" i="62"/>
  <c r="AE162" i="62"/>
  <c r="R162" i="62"/>
  <c r="AF162" i="62" s="1"/>
  <c r="Y159" i="62"/>
  <c r="AE158" i="62"/>
  <c r="R158" i="62"/>
  <c r="AF158" i="62" s="1"/>
  <c r="Y155" i="62"/>
  <c r="AE154" i="62"/>
  <c r="R154" i="62"/>
  <c r="AF154" i="62" s="1"/>
  <c r="AD174" i="62"/>
  <c r="X174" i="62"/>
  <c r="AD170" i="62"/>
  <c r="X170" i="62"/>
  <c r="AD166" i="62"/>
  <c r="X166" i="62"/>
  <c r="AD162" i="62"/>
  <c r="X162" i="62"/>
  <c r="AD158" i="62"/>
  <c r="X158" i="62"/>
  <c r="Z156" i="62"/>
  <c r="H156" i="62"/>
  <c r="AG156" i="62" s="1"/>
  <c r="AF155" i="62"/>
  <c r="AD154" i="62"/>
  <c r="X154" i="62"/>
  <c r="AE175" i="62"/>
  <c r="AC174" i="62"/>
  <c r="L174" i="62"/>
  <c r="AE171" i="62"/>
  <c r="AC170" i="62"/>
  <c r="L170" i="62"/>
  <c r="AE167" i="62"/>
  <c r="AC166" i="62"/>
  <c r="L166" i="62"/>
  <c r="AE163" i="62"/>
  <c r="AC162" i="62"/>
  <c r="L162" i="62"/>
  <c r="AE159" i="62"/>
  <c r="AC158" i="62"/>
  <c r="L158" i="62"/>
  <c r="AE155" i="62"/>
  <c r="AC154" i="62"/>
  <c r="L154" i="62"/>
  <c r="AA158" i="62"/>
  <c r="AB174" i="62"/>
  <c r="AB170" i="62"/>
  <c r="AB166" i="62"/>
  <c r="AB162" i="62"/>
  <c r="AB158" i="62"/>
  <c r="AB154" i="62"/>
  <c r="H153" i="62"/>
  <c r="Z153" i="62"/>
  <c r="AA153" i="62"/>
  <c r="L153" i="62"/>
  <c r="AC153" i="62"/>
  <c r="X153" i="62"/>
  <c r="AB135" i="62"/>
  <c r="J134" i="62"/>
  <c r="H130" i="62"/>
  <c r="AG130" i="62" s="1"/>
  <c r="AE127" i="62"/>
  <c r="X121" i="62"/>
  <c r="AB125" i="62"/>
  <c r="AD127" i="62"/>
  <c r="AA144" i="62"/>
  <c r="AC134" i="62"/>
  <c r="H134" i="62"/>
  <c r="AG134" i="62" s="1"/>
  <c r="AE131" i="62"/>
  <c r="AB127" i="62"/>
  <c r="Y144" i="62"/>
  <c r="AB134" i="62"/>
  <c r="Y131" i="62"/>
  <c r="AB130" i="62"/>
  <c r="AA127" i="62"/>
  <c r="X127" i="62"/>
  <c r="X144" i="62"/>
  <c r="Z134" i="62"/>
  <c r="Y130" i="62"/>
  <c r="AC129" i="62"/>
  <c r="J127" i="62"/>
  <c r="AE113" i="62"/>
  <c r="AC109" i="62"/>
  <c r="AE121" i="62"/>
  <c r="L121" i="62"/>
  <c r="Y148" i="62"/>
  <c r="AD132" i="62"/>
  <c r="AD131" i="62"/>
  <c r="R109" i="62"/>
  <c r="AF109" i="62" s="1"/>
  <c r="AE99" i="62"/>
  <c r="AD121" i="62"/>
  <c r="J121" i="62"/>
  <c r="AE120" i="62"/>
  <c r="X148" i="62"/>
  <c r="AC142" i="62"/>
  <c r="AD140" i="62"/>
  <c r="Y135" i="62"/>
  <c r="L134" i="62"/>
  <c r="Z133" i="62"/>
  <c r="AA132" i="62"/>
  <c r="AA131" i="62"/>
  <c r="R130" i="62"/>
  <c r="AF130" i="62" s="1"/>
  <c r="AE139" i="62"/>
  <c r="AE116" i="62"/>
  <c r="AD116" i="62"/>
  <c r="AB121" i="62"/>
  <c r="H121" i="62"/>
  <c r="AG121" i="62" s="1"/>
  <c r="R147" i="62"/>
  <c r="AF147" i="62" s="1"/>
  <c r="Z142" i="62"/>
  <c r="AD139" i="62"/>
  <c r="J135" i="62"/>
  <c r="R131" i="62"/>
  <c r="AF131" i="62" s="1"/>
  <c r="J130" i="62"/>
  <c r="R116" i="62"/>
  <c r="AF116" i="62" s="1"/>
  <c r="AA115" i="62"/>
  <c r="AA111" i="62"/>
  <c r="R104" i="62"/>
  <c r="AF104" i="62" s="1"/>
  <c r="AC101" i="62"/>
  <c r="AA121" i="62"/>
  <c r="J125" i="62"/>
  <c r="X147" i="62"/>
  <c r="Y142" i="62"/>
  <c r="AA139" i="62"/>
  <c r="AD136" i="62"/>
  <c r="X131" i="62"/>
  <c r="X116" i="62"/>
  <c r="J111" i="62"/>
  <c r="AA101" i="62"/>
  <c r="Z121" i="62"/>
  <c r="AG148" i="62"/>
  <c r="Y139" i="62"/>
  <c r="AA137" i="62"/>
  <c r="AA136" i="62"/>
  <c r="J131" i="62"/>
  <c r="Y121" i="62"/>
  <c r="I95" i="62"/>
  <c r="X139" i="62"/>
  <c r="X117" i="62"/>
  <c r="Y111" i="62"/>
  <c r="Y109" i="62"/>
  <c r="AC99" i="62"/>
  <c r="Y119" i="62"/>
  <c r="X125" i="62"/>
  <c r="H149" i="62"/>
  <c r="AG149" i="62" s="1"/>
  <c r="AD148" i="62"/>
  <c r="Y147" i="62"/>
  <c r="Z146" i="62"/>
  <c r="H146" i="62"/>
  <c r="AG146" i="62" s="1"/>
  <c r="AD144" i="62"/>
  <c r="AA142" i="62"/>
  <c r="AB139" i="62"/>
  <c r="AB138" i="62"/>
  <c r="H138" i="62"/>
  <c r="AG138" i="62" s="1"/>
  <c r="Z137" i="62"/>
  <c r="H129" i="62"/>
  <c r="AG129" i="62" s="1"/>
  <c r="X128" i="62"/>
  <c r="AC126" i="62"/>
  <c r="J126" i="62"/>
  <c r="H145" i="62"/>
  <c r="AG145" i="62" s="1"/>
  <c r="H141" i="62"/>
  <c r="AG141" i="62" s="1"/>
  <c r="Z138" i="62"/>
  <c r="AA126" i="62"/>
  <c r="H126" i="62"/>
  <c r="AG126" i="62" s="1"/>
  <c r="Y115" i="62"/>
  <c r="R113" i="62"/>
  <c r="AF113" i="62" s="1"/>
  <c r="H105" i="62"/>
  <c r="AG105" i="62" s="1"/>
  <c r="Z101" i="62"/>
  <c r="R99" i="62"/>
  <c r="AF99" i="62" s="1"/>
  <c r="AA120" i="62"/>
  <c r="AE119" i="62"/>
  <c r="X119" i="62"/>
  <c r="AD125" i="62"/>
  <c r="J147" i="62"/>
  <c r="AE146" i="62"/>
  <c r="R146" i="62"/>
  <c r="AF146" i="62" s="1"/>
  <c r="R142" i="62"/>
  <c r="AA140" i="62"/>
  <c r="R139" i="62"/>
  <c r="AF139" i="62" s="1"/>
  <c r="Y138" i="62"/>
  <c r="H137" i="62"/>
  <c r="AG137" i="62" s="1"/>
  <c r="Y136" i="62"/>
  <c r="X135" i="62"/>
  <c r="H133" i="62"/>
  <c r="AG133" i="62" s="1"/>
  <c r="X132" i="62"/>
  <c r="AA129" i="62"/>
  <c r="Z126" i="62"/>
  <c r="L115" i="62"/>
  <c r="X113" i="62"/>
  <c r="X99" i="62"/>
  <c r="R120" i="62"/>
  <c r="AD119" i="62"/>
  <c r="L119" i="62"/>
  <c r="AA149" i="62"/>
  <c r="AD146" i="62"/>
  <c r="X146" i="62"/>
  <c r="AG142" i="62"/>
  <c r="L142" i="62"/>
  <c r="R138" i="62"/>
  <c r="AF138" i="62" s="1"/>
  <c r="Z129" i="62"/>
  <c r="Y127" i="62"/>
  <c r="Y126" i="62"/>
  <c r="AE117" i="62"/>
  <c r="AC107" i="62"/>
  <c r="Z149" i="62"/>
  <c r="AD147" i="62"/>
  <c r="AC146" i="62"/>
  <c r="L146" i="62"/>
  <c r="AE142" i="62"/>
  <c r="J142" i="62"/>
  <c r="AC141" i="62"/>
  <c r="X140" i="62"/>
  <c r="J139" i="62"/>
  <c r="L138" i="62"/>
  <c r="X136" i="62"/>
  <c r="AC133" i="62"/>
  <c r="AB131" i="62"/>
  <c r="AA130" i="62"/>
  <c r="R127" i="62"/>
  <c r="AF127" i="62" s="1"/>
  <c r="AB126" i="62"/>
  <c r="AD117" i="62"/>
  <c r="AD109" i="62"/>
  <c r="AB107" i="62"/>
  <c r="AA119" i="62"/>
  <c r="H119" i="62"/>
  <c r="AG119" i="62" s="1"/>
  <c r="AB146" i="62"/>
  <c r="AA145" i="62"/>
  <c r="AA141" i="62"/>
  <c r="AE138" i="62"/>
  <c r="J138" i="62"/>
  <c r="AA133" i="62"/>
  <c r="L129" i="62"/>
  <c r="AD128" i="62"/>
  <c r="R126" i="62"/>
  <c r="AF126" i="62" s="1"/>
  <c r="Z145" i="62"/>
  <c r="Z141" i="62"/>
  <c r="AA128" i="62"/>
  <c r="AE126" i="62"/>
  <c r="L126" i="62"/>
  <c r="Y149" i="62"/>
  <c r="AE148" i="62"/>
  <c r="R148" i="62"/>
  <c r="AC147" i="62"/>
  <c r="L147" i="62"/>
  <c r="Y145" i="62"/>
  <c r="AE144" i="62"/>
  <c r="R144" i="62"/>
  <c r="AF144" i="62" s="1"/>
  <c r="AC143" i="62"/>
  <c r="L143" i="62"/>
  <c r="Y141" i="62"/>
  <c r="AE140" i="62"/>
  <c r="R140" i="62"/>
  <c r="AF140" i="62" s="1"/>
  <c r="AC139" i="62"/>
  <c r="L139" i="62"/>
  <c r="Y137" i="62"/>
  <c r="AE136" i="62"/>
  <c r="R136" i="62"/>
  <c r="AF136" i="62" s="1"/>
  <c r="AC135" i="62"/>
  <c r="L135" i="62"/>
  <c r="Y133" i="62"/>
  <c r="AE132" i="62"/>
  <c r="R132" i="62"/>
  <c r="AF132" i="62" s="1"/>
  <c r="AC131" i="62"/>
  <c r="L131" i="62"/>
  <c r="Y129" i="62"/>
  <c r="AE128" i="62"/>
  <c r="R128" i="62"/>
  <c r="AF128" i="62" s="1"/>
  <c r="AC127" i="62"/>
  <c r="L127" i="62"/>
  <c r="AE149" i="62"/>
  <c r="R149" i="62"/>
  <c r="AF149" i="62" s="1"/>
  <c r="AC148" i="62"/>
  <c r="L148" i="62"/>
  <c r="AE145" i="62"/>
  <c r="R145" i="62"/>
  <c r="AF145" i="62" s="1"/>
  <c r="AC144" i="62"/>
  <c r="L144" i="62"/>
  <c r="AE141" i="62"/>
  <c r="R141" i="62"/>
  <c r="AF141" i="62" s="1"/>
  <c r="AC140" i="62"/>
  <c r="L140" i="62"/>
  <c r="AE137" i="62"/>
  <c r="R137" i="62"/>
  <c r="AF137" i="62" s="1"/>
  <c r="AC136" i="62"/>
  <c r="L136" i="62"/>
  <c r="AE133" i="62"/>
  <c r="R133" i="62"/>
  <c r="AF133" i="62" s="1"/>
  <c r="AC132" i="62"/>
  <c r="L132" i="62"/>
  <c r="AE129" i="62"/>
  <c r="R129" i="62"/>
  <c r="AF129" i="62" s="1"/>
  <c r="AC128" i="62"/>
  <c r="L128" i="62"/>
  <c r="AD149" i="62"/>
  <c r="X149" i="62"/>
  <c r="AB148" i="62"/>
  <c r="J148" i="62"/>
  <c r="Z147" i="62"/>
  <c r="H147" i="62"/>
  <c r="AG147" i="62" s="1"/>
  <c r="AD145" i="62"/>
  <c r="X145" i="62"/>
  <c r="AB144" i="62"/>
  <c r="J144" i="62"/>
  <c r="Z143" i="62"/>
  <c r="H143" i="62"/>
  <c r="AG143" i="62" s="1"/>
  <c r="AF142" i="62"/>
  <c r="AD141" i="62"/>
  <c r="X141" i="62"/>
  <c r="AB140" i="62"/>
  <c r="J140" i="62"/>
  <c r="Z139" i="62"/>
  <c r="H139" i="62"/>
  <c r="AG139" i="62" s="1"/>
  <c r="AD137" i="62"/>
  <c r="X137" i="62"/>
  <c r="AB136" i="62"/>
  <c r="J136" i="62"/>
  <c r="Z135" i="62"/>
  <c r="H135" i="62"/>
  <c r="AG135" i="62" s="1"/>
  <c r="AD133" i="62"/>
  <c r="X133" i="62"/>
  <c r="AB132" i="62"/>
  <c r="J132" i="62"/>
  <c r="Z131" i="62"/>
  <c r="H131" i="62"/>
  <c r="AG131" i="62" s="1"/>
  <c r="AD129" i="62"/>
  <c r="X129" i="62"/>
  <c r="AB128" i="62"/>
  <c r="J128" i="62"/>
  <c r="Z127" i="62"/>
  <c r="H127" i="62"/>
  <c r="AG127" i="62" s="1"/>
  <c r="L149" i="62"/>
  <c r="AC145" i="62"/>
  <c r="L145" i="62"/>
  <c r="L141" i="62"/>
  <c r="AC137" i="62"/>
  <c r="L137" i="62"/>
  <c r="AC149" i="62"/>
  <c r="AB149" i="62"/>
  <c r="Z148" i="62"/>
  <c r="AB145" i="62"/>
  <c r="Z144" i="62"/>
  <c r="AD142" i="62"/>
  <c r="AB141" i="62"/>
  <c r="Z140" i="62"/>
  <c r="H140" i="62"/>
  <c r="AG140" i="62" s="1"/>
  <c r="AD138" i="62"/>
  <c r="AB137" i="62"/>
  <c r="Z136" i="62"/>
  <c r="AD134" i="62"/>
  <c r="AB133" i="62"/>
  <c r="Z132" i="62"/>
  <c r="H132" i="62"/>
  <c r="AG132" i="62" s="1"/>
  <c r="AD130" i="62"/>
  <c r="AB129" i="62"/>
  <c r="Z128" i="62"/>
  <c r="H128" i="62"/>
  <c r="AG128" i="62" s="1"/>
  <c r="AD126" i="62"/>
  <c r="Y132" i="62"/>
  <c r="Y128" i="62"/>
  <c r="Y125" i="62"/>
  <c r="H125" i="62"/>
  <c r="Z125" i="62"/>
  <c r="AA125" i="62"/>
  <c r="L125" i="62"/>
  <c r="AC125" i="62"/>
  <c r="R125" i="62"/>
  <c r="AF121" i="62"/>
  <c r="AD120" i="62"/>
  <c r="X120" i="62"/>
  <c r="AB119" i="62"/>
  <c r="Z118" i="62"/>
  <c r="H118" i="62"/>
  <c r="AG118" i="62" s="1"/>
  <c r="AA118" i="62"/>
  <c r="AC120" i="62"/>
  <c r="L120" i="62"/>
  <c r="Y118" i="62"/>
  <c r="AB120" i="62"/>
  <c r="J120" i="62"/>
  <c r="AE118" i="62"/>
  <c r="R118" i="62"/>
  <c r="AF118" i="62" s="1"/>
  <c r="Z120" i="62"/>
  <c r="H120" i="62"/>
  <c r="AD118" i="62"/>
  <c r="X118" i="62"/>
  <c r="AG120" i="62"/>
  <c r="Y120" i="62"/>
  <c r="AC118" i="62"/>
  <c r="L118" i="62"/>
  <c r="AF120" i="62"/>
  <c r="AB118" i="62"/>
  <c r="AA104" i="62"/>
  <c r="J115" i="62"/>
  <c r="AE100" i="62"/>
  <c r="AD100" i="62"/>
  <c r="L109" i="62"/>
  <c r="AA100" i="62"/>
  <c r="AC115" i="62"/>
  <c r="AC105" i="62"/>
  <c r="R100" i="62"/>
  <c r="AF100" i="62" s="1"/>
  <c r="AB115" i="62"/>
  <c r="AB111" i="62"/>
  <c r="AA105" i="62"/>
  <c r="AD104" i="62"/>
  <c r="J103" i="62"/>
  <c r="X100" i="62"/>
  <c r="AB99" i="62"/>
  <c r="AD103" i="62"/>
  <c r="AA117" i="62"/>
  <c r="H117" i="62"/>
  <c r="AG117" i="62" s="1"/>
  <c r="AA116" i="62"/>
  <c r="AD113" i="62"/>
  <c r="L113" i="62"/>
  <c r="AE112" i="62"/>
  <c r="L111" i="62"/>
  <c r="AE109" i="62"/>
  <c r="X109" i="62"/>
  <c r="Z107" i="62"/>
  <c r="Y105" i="62"/>
  <c r="X104" i="62"/>
  <c r="AC103" i="62"/>
  <c r="Y101" i="62"/>
  <c r="AD99" i="62"/>
  <c r="L99" i="62"/>
  <c r="AD112" i="62"/>
  <c r="Z105" i="62"/>
  <c r="Y117" i="62"/>
  <c r="AA113" i="62"/>
  <c r="H113" i="62"/>
  <c r="AG113" i="62" s="1"/>
  <c r="AA112" i="62"/>
  <c r="AD108" i="62"/>
  <c r="X107" i="62"/>
  <c r="R105" i="62"/>
  <c r="AF105" i="62" s="1"/>
  <c r="AA103" i="62"/>
  <c r="R101" i="62"/>
  <c r="AF101" i="62" s="1"/>
  <c r="AC113" i="62"/>
  <c r="AE108" i="62"/>
  <c r="Y107" i="62"/>
  <c r="Z113" i="62"/>
  <c r="R112" i="62"/>
  <c r="AF112" i="62" s="1"/>
  <c r="AA109" i="62"/>
  <c r="H109" i="62"/>
  <c r="AG109" i="62" s="1"/>
  <c r="AA108" i="62"/>
  <c r="L107" i="62"/>
  <c r="AA106" i="62"/>
  <c r="AE105" i="62"/>
  <c r="X105" i="62"/>
  <c r="Z103" i="62"/>
  <c r="AE101" i="62"/>
  <c r="X101" i="62"/>
  <c r="AA99" i="62"/>
  <c r="H99" i="62"/>
  <c r="AG99" i="62" s="1"/>
  <c r="AA107" i="62"/>
  <c r="Z117" i="62"/>
  <c r="AB103" i="62"/>
  <c r="R117" i="62"/>
  <c r="AF117" i="62" s="1"/>
  <c r="Y113" i="62"/>
  <c r="X112" i="62"/>
  <c r="AC111" i="62"/>
  <c r="Z109" i="62"/>
  <c r="R108" i="62"/>
  <c r="AF108" i="62" s="1"/>
  <c r="AD107" i="62"/>
  <c r="J107" i="62"/>
  <c r="AD105" i="62"/>
  <c r="L105" i="62"/>
  <c r="AE104" i="62"/>
  <c r="Y103" i="62"/>
  <c r="AD101" i="62"/>
  <c r="L101" i="62"/>
  <c r="X108" i="62"/>
  <c r="L103" i="62"/>
  <c r="Z114" i="62"/>
  <c r="H114" i="62"/>
  <c r="Z110" i="62"/>
  <c r="H110" i="62"/>
  <c r="AG110" i="62" s="1"/>
  <c r="Z106" i="62"/>
  <c r="H106" i="62"/>
  <c r="AG106" i="62" s="1"/>
  <c r="Z102" i="62"/>
  <c r="H102" i="62"/>
  <c r="AG102" i="62" s="1"/>
  <c r="Z98" i="62"/>
  <c r="H98" i="62"/>
  <c r="AG98" i="62" s="1"/>
  <c r="AC116" i="62"/>
  <c r="L116" i="62"/>
  <c r="AG114" i="62"/>
  <c r="Y114" i="62"/>
  <c r="AC112" i="62"/>
  <c r="L112" i="62"/>
  <c r="Y110" i="62"/>
  <c r="AC108" i="62"/>
  <c r="L108" i="62"/>
  <c r="Y106" i="62"/>
  <c r="AC104" i="62"/>
  <c r="L104" i="62"/>
  <c r="Y102" i="62"/>
  <c r="AC100" i="62"/>
  <c r="L100" i="62"/>
  <c r="Y98" i="62"/>
  <c r="AA98" i="62"/>
  <c r="AB116" i="62"/>
  <c r="J116" i="62"/>
  <c r="Z115" i="62"/>
  <c r="H115" i="62"/>
  <c r="AG115" i="62" s="1"/>
  <c r="AF114" i="62"/>
  <c r="AB112" i="62"/>
  <c r="J112" i="62"/>
  <c r="Z111" i="62"/>
  <c r="H111" i="62"/>
  <c r="AG111" i="62" s="1"/>
  <c r="AB108" i="62"/>
  <c r="J108" i="62"/>
  <c r="H107" i="62"/>
  <c r="AG107" i="62" s="1"/>
  <c r="AB104" i="62"/>
  <c r="J104" i="62"/>
  <c r="H103" i="62"/>
  <c r="AG103" i="62" s="1"/>
  <c r="AB100" i="62"/>
  <c r="J100" i="62"/>
  <c r="AE114" i="62"/>
  <c r="AE110" i="62"/>
  <c r="R110" i="62"/>
  <c r="AF110" i="62" s="1"/>
  <c r="AE106" i="62"/>
  <c r="R106" i="62"/>
  <c r="AF106" i="62" s="1"/>
  <c r="AE102" i="62"/>
  <c r="R102" i="62"/>
  <c r="AF102" i="62" s="1"/>
  <c r="AE98" i="62"/>
  <c r="R98" i="62"/>
  <c r="AF98" i="62" s="1"/>
  <c r="AA110" i="62"/>
  <c r="AA102" i="62"/>
  <c r="AB117" i="62"/>
  <c r="Z116" i="62"/>
  <c r="H116" i="62"/>
  <c r="AG116" i="62" s="1"/>
  <c r="AD114" i="62"/>
  <c r="X114" i="62"/>
  <c r="AB113" i="62"/>
  <c r="Z112" i="62"/>
  <c r="H112" i="62"/>
  <c r="AG112" i="62" s="1"/>
  <c r="AD110" i="62"/>
  <c r="X110" i="62"/>
  <c r="AB109" i="62"/>
  <c r="Z108" i="62"/>
  <c r="H108" i="62"/>
  <c r="AG108" i="62" s="1"/>
  <c r="AF107" i="62"/>
  <c r="AD106" i="62"/>
  <c r="X106" i="62"/>
  <c r="AB105" i="62"/>
  <c r="Z104" i="62"/>
  <c r="H104" i="62"/>
  <c r="AG104" i="62" s="1"/>
  <c r="AD102" i="62"/>
  <c r="X102" i="62"/>
  <c r="AB101" i="62"/>
  <c r="J101" i="62"/>
  <c r="Z100" i="62"/>
  <c r="H100" i="62"/>
  <c r="AG100" i="62" s="1"/>
  <c r="AD98" i="62"/>
  <c r="X98" i="62"/>
  <c r="R114" i="62"/>
  <c r="Y116" i="62"/>
  <c r="AE115" i="62"/>
  <c r="R115" i="62"/>
  <c r="AF115" i="62" s="1"/>
  <c r="AC114" i="62"/>
  <c r="L114" i="62"/>
  <c r="Y112" i="62"/>
  <c r="AE111" i="62"/>
  <c r="R111" i="62"/>
  <c r="AF111" i="62" s="1"/>
  <c r="AC110" i="62"/>
  <c r="L110" i="62"/>
  <c r="Y108" i="62"/>
  <c r="AE107" i="62"/>
  <c r="AC106" i="62"/>
  <c r="L106" i="62"/>
  <c r="Y104" i="62"/>
  <c r="AE103" i="62"/>
  <c r="R103" i="62"/>
  <c r="AF103" i="62" s="1"/>
  <c r="AC102" i="62"/>
  <c r="L102" i="62"/>
  <c r="Y100" i="62"/>
  <c r="AC98" i="62"/>
  <c r="L98" i="62"/>
  <c r="AD115" i="62"/>
  <c r="AB114" i="62"/>
  <c r="AD111" i="62"/>
  <c r="AB110" i="62"/>
  <c r="AB106" i="62"/>
  <c r="AB102" i="62"/>
  <c r="AB98" i="62"/>
  <c r="J97" i="62"/>
  <c r="AD97" i="62"/>
  <c r="X97" i="62"/>
  <c r="L97" i="62"/>
  <c r="AE97" i="62"/>
  <c r="R97" i="62"/>
  <c r="Y97" i="62"/>
  <c r="Z97" i="62"/>
  <c r="H97" i="62"/>
  <c r="AB97" i="62"/>
  <c r="AC97" i="62"/>
  <c r="AG69" i="62"/>
  <c r="J42" i="62"/>
  <c r="Y41" i="62"/>
  <c r="Y42" i="62"/>
  <c r="H42" i="62"/>
  <c r="AG42" i="62" s="1"/>
  <c r="Z41" i="62"/>
  <c r="H41" i="62"/>
  <c r="AG41" i="62" s="1"/>
  <c r="AE41" i="62"/>
  <c r="R41" i="62"/>
  <c r="AF41" i="62" s="1"/>
  <c r="AE42" i="62"/>
  <c r="R42" i="62"/>
  <c r="AF42" i="62" s="1"/>
  <c r="AD41" i="62"/>
  <c r="X41" i="62"/>
  <c r="AD42" i="62"/>
  <c r="X42" i="62"/>
  <c r="AC41" i="62"/>
  <c r="L41" i="62"/>
  <c r="AC42" i="62"/>
  <c r="L42" i="62"/>
  <c r="AB41" i="62"/>
  <c r="Z42" i="62"/>
  <c r="AB42" i="62"/>
  <c r="AA41" i="62"/>
  <c r="I28" i="46"/>
  <c r="I20" i="46"/>
  <c r="I12" i="46"/>
  <c r="I31" i="46"/>
  <c r="I23" i="46"/>
  <c r="I26" i="46"/>
  <c r="I18" i="46"/>
  <c r="I10" i="46"/>
  <c r="J10" i="46" s="1"/>
  <c r="I32" i="46"/>
  <c r="I24" i="46"/>
  <c r="I16" i="46"/>
  <c r="AA35" i="46"/>
  <c r="AC36" i="46"/>
  <c r="AA36" i="46"/>
  <c r="AE35" i="46"/>
  <c r="I35" i="46"/>
  <c r="E36" i="46"/>
  <c r="AL36" i="46" s="1"/>
  <c r="AK36" i="46"/>
  <c r="AI36" i="46"/>
  <c r="AC35" i="46"/>
  <c r="AH36" i="46"/>
  <c r="AD36" i="46"/>
  <c r="AG36" i="46"/>
  <c r="AE36" i="46"/>
  <c r="L71" i="16"/>
  <c r="Z71" i="16"/>
  <c r="AL70" i="16"/>
  <c r="AL42" i="16"/>
  <c r="AK42" i="16"/>
  <c r="AG34" i="2"/>
  <c r="E13" i="61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B213" i="61"/>
  <c r="B214" i="61"/>
  <c r="B215" i="61"/>
  <c r="B216" i="61"/>
  <c r="B217" i="61"/>
  <c r="B218" i="61"/>
  <c r="B219" i="61"/>
  <c r="B220" i="61"/>
  <c r="B221" i="61"/>
  <c r="B222" i="61"/>
  <c r="B225" i="61"/>
  <c r="B226" i="61"/>
  <c r="B227" i="61"/>
  <c r="B228" i="61"/>
  <c r="B229" i="61"/>
  <c r="B230" i="61"/>
  <c r="B231" i="61"/>
  <c r="B232" i="61"/>
  <c r="B233" i="61"/>
  <c r="B234" i="61"/>
  <c r="B235" i="61"/>
  <c r="B236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B105" i="61"/>
  <c r="B106" i="61"/>
  <c r="B107" i="61"/>
  <c r="B108" i="61"/>
  <c r="B109" i="61"/>
  <c r="B110" i="61"/>
  <c r="B111" i="61"/>
  <c r="B112" i="61"/>
  <c r="B113" i="61"/>
  <c r="B114" i="61"/>
  <c r="B115" i="61"/>
  <c r="B116" i="61"/>
  <c r="B117" i="61"/>
  <c r="B118" i="6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B132" i="61"/>
  <c r="B133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B148" i="61"/>
  <c r="B150" i="61"/>
  <c r="B151" i="6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B165" i="61"/>
  <c r="B166" i="61"/>
  <c r="B167" i="61"/>
  <c r="B168" i="61"/>
  <c r="B169" i="61"/>
  <c r="B170" i="61"/>
  <c r="B171" i="61"/>
  <c r="B172" i="61"/>
  <c r="B173" i="61"/>
  <c r="B174" i="61"/>
  <c r="B175" i="61"/>
  <c r="B176" i="61"/>
  <c r="B177" i="61"/>
  <c r="B178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3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10" i="61"/>
  <c r="B211" i="61"/>
  <c r="B212" i="61"/>
  <c r="Z2" i="60" l="1"/>
  <c r="B68" i="16" l="1"/>
  <c r="C68" i="16"/>
  <c r="E68" i="16"/>
  <c r="G68" i="16"/>
  <c r="I68" i="16"/>
  <c r="K68" i="16"/>
  <c r="P68" i="16"/>
  <c r="W68" i="16"/>
  <c r="Y68" i="16"/>
  <c r="AA68" i="16"/>
  <c r="AB68" i="16"/>
  <c r="AC68" i="16"/>
  <c r="AD68" i="16"/>
  <c r="AE68" i="16"/>
  <c r="AF68" i="16"/>
  <c r="AG68" i="16"/>
  <c r="AH68" i="16"/>
  <c r="AI68" i="16"/>
  <c r="AJ68" i="16"/>
  <c r="B69" i="16"/>
  <c r="C69" i="16"/>
  <c r="E69" i="16"/>
  <c r="F70" i="16" s="1"/>
  <c r="G69" i="16"/>
  <c r="H70" i="16" s="1"/>
  <c r="I69" i="16"/>
  <c r="J70" i="16" s="1"/>
  <c r="K69" i="16"/>
  <c r="L70" i="16" s="1"/>
  <c r="P69" i="16"/>
  <c r="Q70" i="16" s="1"/>
  <c r="W69" i="16"/>
  <c r="X70" i="16" s="1"/>
  <c r="Y69" i="16"/>
  <c r="Z70" i="16" s="1"/>
  <c r="AA69" i="16"/>
  <c r="AB69" i="16"/>
  <c r="AC69" i="16"/>
  <c r="AD69" i="16"/>
  <c r="AE69" i="16"/>
  <c r="AF69" i="16"/>
  <c r="AG69" i="16"/>
  <c r="AH69" i="16"/>
  <c r="AI69" i="16"/>
  <c r="AJ69" i="16"/>
  <c r="B41" i="16"/>
  <c r="C41" i="16"/>
  <c r="E41" i="16"/>
  <c r="F42" i="16" s="1"/>
  <c r="G41" i="16"/>
  <c r="H42" i="16" s="1"/>
  <c r="I41" i="16"/>
  <c r="J42" i="16" s="1"/>
  <c r="K41" i="16"/>
  <c r="L42" i="16" s="1"/>
  <c r="P41" i="16"/>
  <c r="Q42" i="16" s="1"/>
  <c r="W41" i="16"/>
  <c r="X42" i="16" s="1"/>
  <c r="Y41" i="16"/>
  <c r="Z42" i="16" s="1"/>
  <c r="AA41" i="16"/>
  <c r="AB41" i="16"/>
  <c r="AC41" i="16"/>
  <c r="AD41" i="16"/>
  <c r="AE41" i="16"/>
  <c r="AF41" i="16"/>
  <c r="AG41" i="16"/>
  <c r="AH41" i="16"/>
  <c r="AI41" i="16"/>
  <c r="AJ41" i="16"/>
  <c r="B33" i="2"/>
  <c r="I33" i="2"/>
  <c r="P33" i="2"/>
  <c r="Q34" i="2" s="1"/>
  <c r="S33" i="2"/>
  <c r="T34" i="2" s="1"/>
  <c r="U33" i="2"/>
  <c r="Y33" i="2"/>
  <c r="Z33" i="2"/>
  <c r="AA33" i="2"/>
  <c r="AB33" i="2"/>
  <c r="AC34" i="2" s="1"/>
  <c r="AF33" i="2"/>
  <c r="AT10" i="35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AT21" i="35" s="1"/>
  <c r="Y287" i="64"/>
  <c r="J34" i="2" l="1"/>
  <c r="C34" i="2"/>
  <c r="E34" i="2"/>
  <c r="H69" i="16"/>
  <c r="P83" i="65"/>
  <c r="AS10" i="35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S21" i="35" s="1"/>
  <c r="AL68" i="16"/>
  <c r="Q69" i="16"/>
  <c r="X69" i="16"/>
  <c r="Z69" i="16"/>
  <c r="AD33" i="2"/>
  <c r="AK69" i="16"/>
  <c r="F69" i="16"/>
  <c r="J69" i="16"/>
  <c r="L69" i="16"/>
  <c r="AL69" i="16"/>
  <c r="AL41" i="16"/>
  <c r="AK68" i="16"/>
  <c r="AK41" i="16"/>
  <c r="AG33" i="2"/>
  <c r="B39" i="46"/>
  <c r="C39" i="46"/>
  <c r="D39" i="46" s="1"/>
  <c r="G39" i="46"/>
  <c r="H13" i="46" s="1"/>
  <c r="K39" i="46"/>
  <c r="V39" i="46"/>
  <c r="Y39" i="46"/>
  <c r="Z13" i="46" s="1"/>
  <c r="O39" i="46"/>
  <c r="P13" i="46" s="1"/>
  <c r="B40" i="46"/>
  <c r="C40" i="46"/>
  <c r="D40" i="46" s="1"/>
  <c r="G40" i="46"/>
  <c r="H14" i="46" s="1"/>
  <c r="K40" i="46"/>
  <c r="V40" i="46"/>
  <c r="Y40" i="46"/>
  <c r="Z14" i="46" s="1"/>
  <c r="O40" i="46"/>
  <c r="P14" i="46" s="1"/>
  <c r="B41" i="46"/>
  <c r="C41" i="46"/>
  <c r="D41" i="46" s="1"/>
  <c r="G41" i="46"/>
  <c r="H15" i="46" s="1"/>
  <c r="K41" i="46"/>
  <c r="V41" i="46"/>
  <c r="Y41" i="46"/>
  <c r="Z15" i="46" s="1"/>
  <c r="O41" i="46"/>
  <c r="P15" i="46" s="1"/>
  <c r="B42" i="46"/>
  <c r="C42" i="46"/>
  <c r="D42" i="46" s="1"/>
  <c r="G42" i="46"/>
  <c r="H16" i="46" s="1"/>
  <c r="K42" i="46"/>
  <c r="V42" i="46"/>
  <c r="Y42" i="46"/>
  <c r="Z16" i="46" s="1"/>
  <c r="O42" i="46"/>
  <c r="P16" i="46" s="1"/>
  <c r="B43" i="46"/>
  <c r="C43" i="46"/>
  <c r="D43" i="46" s="1"/>
  <c r="G43" i="46"/>
  <c r="H17" i="46" s="1"/>
  <c r="K43" i="46"/>
  <c r="V43" i="46"/>
  <c r="Y43" i="46"/>
  <c r="Z17" i="46" s="1"/>
  <c r="O43" i="46"/>
  <c r="P17" i="46" s="1"/>
  <c r="B44" i="46"/>
  <c r="C44" i="46"/>
  <c r="D44" i="46" s="1"/>
  <c r="G44" i="46"/>
  <c r="H18" i="46" s="1"/>
  <c r="K44" i="46"/>
  <c r="V44" i="46"/>
  <c r="Y44" i="46"/>
  <c r="Z18" i="46" s="1"/>
  <c r="O44" i="46"/>
  <c r="P18" i="46" s="1"/>
  <c r="B45" i="46"/>
  <c r="C45" i="46"/>
  <c r="D45" i="46" s="1"/>
  <c r="G45" i="46"/>
  <c r="H19" i="46" s="1"/>
  <c r="K45" i="46"/>
  <c r="V45" i="46"/>
  <c r="Y45" i="46"/>
  <c r="Z19" i="46" s="1"/>
  <c r="O45" i="46"/>
  <c r="P19" i="46" s="1"/>
  <c r="B46" i="46"/>
  <c r="C46" i="46"/>
  <c r="D46" i="46" s="1"/>
  <c r="G46" i="46"/>
  <c r="H20" i="46" s="1"/>
  <c r="K46" i="46"/>
  <c r="V46" i="46"/>
  <c r="Y46" i="46"/>
  <c r="Z20" i="46" s="1"/>
  <c r="O46" i="46"/>
  <c r="P20" i="46" s="1"/>
  <c r="B47" i="46"/>
  <c r="C47" i="46"/>
  <c r="D47" i="46" s="1"/>
  <c r="G47" i="46"/>
  <c r="H21" i="46" s="1"/>
  <c r="K47" i="46"/>
  <c r="V47" i="46"/>
  <c r="Y47" i="46"/>
  <c r="Z21" i="46" s="1"/>
  <c r="O47" i="46"/>
  <c r="P21" i="46" s="1"/>
  <c r="B48" i="46"/>
  <c r="C48" i="46"/>
  <c r="D48" i="46" s="1"/>
  <c r="G48" i="46"/>
  <c r="H22" i="46" s="1"/>
  <c r="K48" i="46"/>
  <c r="V48" i="46"/>
  <c r="Y48" i="46"/>
  <c r="Z22" i="46" s="1"/>
  <c r="O48" i="46"/>
  <c r="P22" i="46" s="1"/>
  <c r="B49" i="46"/>
  <c r="C49" i="46"/>
  <c r="D49" i="46" s="1"/>
  <c r="G49" i="46"/>
  <c r="H23" i="46" s="1"/>
  <c r="K49" i="46"/>
  <c r="V49" i="46"/>
  <c r="Y49" i="46"/>
  <c r="Z23" i="46" s="1"/>
  <c r="O49" i="46"/>
  <c r="P23" i="46" s="1"/>
  <c r="B50" i="46"/>
  <c r="C50" i="46"/>
  <c r="D50" i="46" s="1"/>
  <c r="G50" i="46"/>
  <c r="H24" i="46" s="1"/>
  <c r="K50" i="46"/>
  <c r="V50" i="46"/>
  <c r="Y50" i="46"/>
  <c r="Z24" i="46" s="1"/>
  <c r="O50" i="46"/>
  <c r="P24" i="46" s="1"/>
  <c r="B51" i="46"/>
  <c r="C51" i="46"/>
  <c r="D51" i="46" s="1"/>
  <c r="G51" i="46"/>
  <c r="H25" i="46" s="1"/>
  <c r="K51" i="46"/>
  <c r="V51" i="46"/>
  <c r="Y51" i="46"/>
  <c r="Z25" i="46" s="1"/>
  <c r="O51" i="46"/>
  <c r="P25" i="46" s="1"/>
  <c r="B52" i="46"/>
  <c r="C52" i="46"/>
  <c r="D52" i="46" s="1"/>
  <c r="G52" i="46"/>
  <c r="H26" i="46" s="1"/>
  <c r="K52" i="46"/>
  <c r="V52" i="46"/>
  <c r="Y52" i="46"/>
  <c r="O52" i="46"/>
  <c r="B53" i="46"/>
  <c r="C53" i="46"/>
  <c r="D53" i="46" s="1"/>
  <c r="G53" i="46"/>
  <c r="H27" i="46" s="1"/>
  <c r="K53" i="46"/>
  <c r="V53" i="46"/>
  <c r="Y53" i="46"/>
  <c r="Z27" i="46" s="1"/>
  <c r="O53" i="46"/>
  <c r="P27" i="46" s="1"/>
  <c r="B54" i="46"/>
  <c r="C54" i="46"/>
  <c r="D54" i="46" s="1"/>
  <c r="G54" i="46"/>
  <c r="H28" i="46" s="1"/>
  <c r="K54" i="46"/>
  <c r="V54" i="46"/>
  <c r="Y54" i="46"/>
  <c r="Z28" i="46" s="1"/>
  <c r="O54" i="46"/>
  <c r="P28" i="46" s="1"/>
  <c r="B55" i="46"/>
  <c r="C55" i="46"/>
  <c r="D55" i="46" s="1"/>
  <c r="G55" i="46"/>
  <c r="H29" i="46" s="1"/>
  <c r="K55" i="46"/>
  <c r="V55" i="46"/>
  <c r="Y55" i="46"/>
  <c r="Z29" i="46" s="1"/>
  <c r="O55" i="46"/>
  <c r="P29" i="46" s="1"/>
  <c r="B56" i="46"/>
  <c r="C56" i="46"/>
  <c r="D56" i="46" s="1"/>
  <c r="G56" i="46"/>
  <c r="H30" i="46" s="1"/>
  <c r="K56" i="46"/>
  <c r="V56" i="46"/>
  <c r="Y56" i="46"/>
  <c r="Z30" i="46" s="1"/>
  <c r="O56" i="46"/>
  <c r="P30" i="46" s="1"/>
  <c r="B57" i="46"/>
  <c r="C57" i="46"/>
  <c r="D57" i="46" s="1"/>
  <c r="G57" i="46"/>
  <c r="H31" i="46" s="1"/>
  <c r="K57" i="46"/>
  <c r="V57" i="46"/>
  <c r="Y57" i="46"/>
  <c r="Z31" i="46" s="1"/>
  <c r="O57" i="46"/>
  <c r="P31" i="46" s="1"/>
  <c r="B58" i="46"/>
  <c r="C58" i="46"/>
  <c r="D58" i="46" s="1"/>
  <c r="G58" i="46"/>
  <c r="H32" i="46" s="1"/>
  <c r="K58" i="46"/>
  <c r="V58" i="46"/>
  <c r="Y58" i="46"/>
  <c r="O58" i="46"/>
  <c r="B59" i="46"/>
  <c r="C59" i="46"/>
  <c r="D59" i="46" s="1"/>
  <c r="G59" i="46"/>
  <c r="H33" i="46" s="1"/>
  <c r="K59" i="46"/>
  <c r="V59" i="46"/>
  <c r="Y59" i="46"/>
  <c r="Z33" i="46" s="1"/>
  <c r="O59" i="46"/>
  <c r="P33" i="46" s="1"/>
  <c r="K31" i="46"/>
  <c r="K32" i="46"/>
  <c r="K33" i="46"/>
  <c r="B31" i="46"/>
  <c r="C31" i="46"/>
  <c r="D31" i="46" s="1"/>
  <c r="B32" i="46"/>
  <c r="C32" i="46"/>
  <c r="D32" i="46" s="1"/>
  <c r="B33" i="46"/>
  <c r="C33" i="46"/>
  <c r="D33" i="46" s="1"/>
  <c r="E54" i="46" l="1"/>
  <c r="AL54" i="46" s="1"/>
  <c r="E46" i="46"/>
  <c r="AL46" i="46" s="1"/>
  <c r="AH55" i="46"/>
  <c r="AH47" i="46"/>
  <c r="E56" i="46"/>
  <c r="AL56" i="46" s="1"/>
  <c r="E48" i="46"/>
  <c r="AL48" i="46" s="1"/>
  <c r="E40" i="46"/>
  <c r="AL40" i="46" s="1"/>
  <c r="AH39" i="46"/>
  <c r="AH57" i="46"/>
  <c r="AH49" i="46"/>
  <c r="AH41" i="46"/>
  <c r="E58" i="46"/>
  <c r="AL58" i="46" s="1"/>
  <c r="E42" i="46"/>
  <c r="AL42" i="46" s="1"/>
  <c r="AH51" i="46"/>
  <c r="AH43" i="46"/>
  <c r="AH59" i="46"/>
  <c r="E52" i="46"/>
  <c r="AL52" i="46" s="1"/>
  <c r="E44" i="46"/>
  <c r="AL44" i="46" s="1"/>
  <c r="E50" i="46"/>
  <c r="AL50" i="46" s="1"/>
  <c r="AH53" i="46"/>
  <c r="AH45" i="46"/>
  <c r="AK44" i="46"/>
  <c r="AG44" i="46"/>
  <c r="AE40" i="46"/>
  <c r="AE50" i="46"/>
  <c r="AE44" i="46"/>
  <c r="AI50" i="46"/>
  <c r="AD50" i="46"/>
  <c r="AG39" i="46"/>
  <c r="I56" i="46"/>
  <c r="J30" i="46" s="1"/>
  <c r="I44" i="46"/>
  <c r="J18" i="46" s="1"/>
  <c r="AE45" i="46"/>
  <c r="I40" i="46"/>
  <c r="J14" i="46" s="1"/>
  <c r="AG56" i="46"/>
  <c r="I47" i="46"/>
  <c r="J21" i="46" s="1"/>
  <c r="I39" i="46"/>
  <c r="J13" i="46" s="1"/>
  <c r="I55" i="46"/>
  <c r="J29" i="46" s="1"/>
  <c r="I49" i="46"/>
  <c r="J23" i="46" s="1"/>
  <c r="AI44" i="46"/>
  <c r="AD55" i="46"/>
  <c r="AE49" i="46"/>
  <c r="AD44" i="46"/>
  <c r="I41" i="46"/>
  <c r="J15" i="46" s="1"/>
  <c r="AA44" i="46"/>
  <c r="AG49" i="46"/>
  <c r="AE54" i="46"/>
  <c r="AG55" i="46"/>
  <c r="AG53" i="46"/>
  <c r="AG45" i="46"/>
  <c r="AG43" i="46"/>
  <c r="AE43" i="46"/>
  <c r="AG59" i="46"/>
  <c r="AD56" i="46"/>
  <c r="I51" i="46"/>
  <c r="J25" i="46" s="1"/>
  <c r="AA50" i="46"/>
  <c r="AD43" i="46"/>
  <c r="AA56" i="46"/>
  <c r="AE52" i="46"/>
  <c r="AE56" i="46"/>
  <c r="AI32" i="46"/>
  <c r="AE58" i="46"/>
  <c r="AK56" i="46"/>
  <c r="AG51" i="46"/>
  <c r="AE42" i="46"/>
  <c r="AG32" i="46"/>
  <c r="AG57" i="46"/>
  <c r="AE51" i="46"/>
  <c r="AK50" i="46"/>
  <c r="AK42" i="46"/>
  <c r="AE57" i="46"/>
  <c r="I53" i="46"/>
  <c r="J27" i="46" s="1"/>
  <c r="AE48" i="46"/>
  <c r="I59" i="46"/>
  <c r="J33" i="46" s="1"/>
  <c r="AI56" i="46"/>
  <c r="I43" i="46"/>
  <c r="J17" i="46" s="1"/>
  <c r="AE46" i="46"/>
  <c r="AG31" i="46"/>
  <c r="AD40" i="46"/>
  <c r="V33" i="46"/>
  <c r="W33" i="46" s="1"/>
  <c r="AG58" i="46"/>
  <c r="I58" i="46"/>
  <c r="J32" i="46" s="1"/>
  <c r="AE55" i="46"/>
  <c r="AA54" i="46"/>
  <c r="AG52" i="46"/>
  <c r="I52" i="46"/>
  <c r="J26" i="46" s="1"/>
  <c r="AA48" i="46"/>
  <c r="AG46" i="46"/>
  <c r="I46" i="46"/>
  <c r="J20" i="46" s="1"/>
  <c r="AA42" i="46"/>
  <c r="AG40" i="46"/>
  <c r="AD39" i="46"/>
  <c r="AD58" i="46"/>
  <c r="E33" i="46"/>
  <c r="AE31" i="46"/>
  <c r="AE59" i="46"/>
  <c r="AA58" i="46"/>
  <c r="AK54" i="46"/>
  <c r="AE53" i="46"/>
  <c r="AA52" i="46"/>
  <c r="AG50" i="46"/>
  <c r="I50" i="46"/>
  <c r="J24" i="46" s="1"/>
  <c r="AK48" i="46"/>
  <c r="AE47" i="46"/>
  <c r="AA46" i="46"/>
  <c r="AE41" i="46"/>
  <c r="AC40" i="46"/>
  <c r="AD52" i="46"/>
  <c r="AH33" i="46"/>
  <c r="AG33" i="46"/>
  <c r="AD31" i="46"/>
  <c r="AD59" i="46"/>
  <c r="I57" i="46"/>
  <c r="J31" i="46" s="1"/>
  <c r="AI54" i="46"/>
  <c r="AD53" i="46"/>
  <c r="AI48" i="46"/>
  <c r="AD47" i="46"/>
  <c r="I45" i="46"/>
  <c r="J19" i="46" s="1"/>
  <c r="AI42" i="46"/>
  <c r="AD41" i="46"/>
  <c r="AA40" i="46"/>
  <c r="AD33" i="46"/>
  <c r="AA31" i="46"/>
  <c r="AG54" i="46"/>
  <c r="I54" i="46"/>
  <c r="J28" i="46" s="1"/>
  <c r="AG48" i="46"/>
  <c r="I48" i="46"/>
  <c r="J22" i="46" s="1"/>
  <c r="AG42" i="46"/>
  <c r="I42" i="46"/>
  <c r="J16" i="46" s="1"/>
  <c r="AG47" i="46"/>
  <c r="AC33" i="46"/>
  <c r="AK58" i="46"/>
  <c r="AK52" i="46"/>
  <c r="AK46" i="46"/>
  <c r="AK40" i="46"/>
  <c r="AH31" i="46"/>
  <c r="AD46" i="46"/>
  <c r="AG41" i="46"/>
  <c r="V31" i="46"/>
  <c r="W31" i="46" s="1"/>
  <c r="AI58" i="46"/>
  <c r="AD57" i="46"/>
  <c r="AD54" i="46"/>
  <c r="AI52" i="46"/>
  <c r="AD51" i="46"/>
  <c r="AD48" i="46"/>
  <c r="AI46" i="46"/>
  <c r="AD45" i="46"/>
  <c r="AD42" i="46"/>
  <c r="AI40" i="46"/>
  <c r="AE39" i="46"/>
  <c r="AD49" i="46"/>
  <c r="AC59" i="46"/>
  <c r="E59" i="46"/>
  <c r="AL59" i="46" s="1"/>
  <c r="AH58" i="46"/>
  <c r="AC57" i="46"/>
  <c r="E57" i="46"/>
  <c r="AL57" i="46" s="1"/>
  <c r="AH56" i="46"/>
  <c r="AC55" i="46"/>
  <c r="E55" i="46"/>
  <c r="AL55" i="46" s="1"/>
  <c r="AH54" i="46"/>
  <c r="AC53" i="46"/>
  <c r="E53" i="46"/>
  <c r="AL53" i="46" s="1"/>
  <c r="AH52" i="46"/>
  <c r="AC51" i="46"/>
  <c r="E51" i="46"/>
  <c r="AL51" i="46" s="1"/>
  <c r="AH50" i="46"/>
  <c r="AC49" i="46"/>
  <c r="E49" i="46"/>
  <c r="AL49" i="46" s="1"/>
  <c r="AH48" i="46"/>
  <c r="AC47" i="46"/>
  <c r="E47" i="46"/>
  <c r="AL47" i="46" s="1"/>
  <c r="AH46" i="46"/>
  <c r="AC45" i="46"/>
  <c r="E45" i="46"/>
  <c r="AL45" i="46" s="1"/>
  <c r="AH44" i="46"/>
  <c r="AC43" i="46"/>
  <c r="E43" i="46"/>
  <c r="AL43" i="46" s="1"/>
  <c r="AH42" i="46"/>
  <c r="AC41" i="46"/>
  <c r="E41" i="46"/>
  <c r="AL41" i="46" s="1"/>
  <c r="AH40" i="46"/>
  <c r="AC39" i="46"/>
  <c r="E39" i="46"/>
  <c r="AL39" i="46" s="1"/>
  <c r="AA59" i="46"/>
  <c r="AA57" i="46"/>
  <c r="AA55" i="46"/>
  <c r="AA53" i="46"/>
  <c r="AA51" i="46"/>
  <c r="AA49" i="46"/>
  <c r="AA47" i="46"/>
  <c r="AA45" i="46"/>
  <c r="AA43" i="46"/>
  <c r="AA41" i="46"/>
  <c r="AA39" i="46"/>
  <c r="AK57" i="46"/>
  <c r="AK55" i="46"/>
  <c r="AK53" i="46"/>
  <c r="AK51" i="46"/>
  <c r="AK49" i="46"/>
  <c r="AK47" i="46"/>
  <c r="AK45" i="46"/>
  <c r="AK43" i="46"/>
  <c r="AK41" i="46"/>
  <c r="AK39" i="46"/>
  <c r="AI59" i="46"/>
  <c r="AI57" i="46"/>
  <c r="AI55" i="46"/>
  <c r="AI53" i="46"/>
  <c r="AI51" i="46"/>
  <c r="AI49" i="46"/>
  <c r="AI47" i="46"/>
  <c r="AI45" i="46"/>
  <c r="AI43" i="46"/>
  <c r="AI41" i="46"/>
  <c r="AI39" i="46"/>
  <c r="AK59" i="46"/>
  <c r="AC58" i="46"/>
  <c r="AC56" i="46"/>
  <c r="AC54" i="46"/>
  <c r="AC52" i="46"/>
  <c r="AC50" i="46"/>
  <c r="AC48" i="46"/>
  <c r="AC46" i="46"/>
  <c r="AC44" i="46"/>
  <c r="AC42" i="46"/>
  <c r="AC32" i="46"/>
  <c r="E31" i="46"/>
  <c r="AE32" i="46"/>
  <c r="AE33" i="46"/>
  <c r="AD32" i="46"/>
  <c r="V32" i="46"/>
  <c r="AK32" i="46" s="1"/>
  <c r="E32" i="46"/>
  <c r="AC31" i="46"/>
  <c r="AA32" i="46"/>
  <c r="AA33" i="46"/>
  <c r="AI31" i="46"/>
  <c r="AI33" i="46"/>
  <c r="AH32" i="46"/>
  <c r="F32" i="46" l="1"/>
  <c r="F31" i="46"/>
  <c r="F33" i="46"/>
  <c r="AL33" i="46"/>
  <c r="AL32" i="46"/>
  <c r="AL31" i="46"/>
  <c r="AK33" i="46"/>
  <c r="AK31" i="46"/>
  <c r="B45" i="61"/>
  <c r="B31" i="61"/>
  <c r="B32" i="61"/>
  <c r="B33" i="61"/>
  <c r="B34" i="61"/>
  <c r="B35" i="61"/>
  <c r="B36" i="61"/>
  <c r="B37" i="61"/>
  <c r="B38" i="61"/>
  <c r="B39" i="61"/>
  <c r="B40" i="61"/>
  <c r="B41" i="61"/>
  <c r="B30" i="61"/>
  <c r="B16" i="61"/>
  <c r="B17" i="61"/>
  <c r="B18" i="61"/>
  <c r="B19" i="61"/>
  <c r="B20" i="61"/>
  <c r="B21" i="61"/>
  <c r="B22" i="61"/>
  <c r="B23" i="61"/>
  <c r="B24" i="61"/>
  <c r="B25" i="61"/>
  <c r="B26" i="61"/>
  <c r="B15" i="61"/>
  <c r="R792" i="62" l="1"/>
  <c r="R764" i="62"/>
  <c r="R739" i="62"/>
  <c r="R710" i="62"/>
  <c r="R682" i="62"/>
  <c r="R654" i="62"/>
  <c r="BJ301" i="60"/>
  <c r="BK301" i="60" s="1"/>
  <c r="BL301" i="60" s="1"/>
  <c r="BM301" i="60" s="1"/>
  <c r="BN301" i="60" s="1"/>
  <c r="BO301" i="60" s="1"/>
  <c r="BP301" i="60" s="1"/>
  <c r="BQ301" i="60" s="1"/>
  <c r="BR301" i="60" s="1"/>
  <c r="BS301" i="60" s="1"/>
  <c r="BT301" i="60" s="1"/>
  <c r="BH301" i="60"/>
  <c r="BJ280" i="60"/>
  <c r="BK280" i="60" s="1"/>
  <c r="BL280" i="60" s="1"/>
  <c r="BM280" i="60" s="1"/>
  <c r="BN280" i="60" s="1"/>
  <c r="BO280" i="60" s="1"/>
  <c r="BP280" i="60" s="1"/>
  <c r="BQ280" i="60" s="1"/>
  <c r="BR280" i="60" s="1"/>
  <c r="BS280" i="60" s="1"/>
  <c r="BT280" i="60" s="1"/>
  <c r="BH280" i="60"/>
  <c r="BJ262" i="60"/>
  <c r="BK262" i="60" s="1"/>
  <c r="BL262" i="60" s="1"/>
  <c r="BM262" i="60" s="1"/>
  <c r="BN262" i="60" s="1"/>
  <c r="BO262" i="60" s="1"/>
  <c r="BP262" i="60" s="1"/>
  <c r="BQ262" i="60" s="1"/>
  <c r="BR262" i="60" s="1"/>
  <c r="BS262" i="60" s="1"/>
  <c r="BT262" i="60" s="1"/>
  <c r="BH262" i="60"/>
  <c r="B224" i="60"/>
  <c r="B225" i="60"/>
  <c r="B226" i="60"/>
  <c r="B227" i="60"/>
  <c r="B228" i="60"/>
  <c r="B229" i="60"/>
  <c r="B230" i="60"/>
  <c r="B231" i="60"/>
  <c r="B232" i="60"/>
  <c r="B233" i="60"/>
  <c r="B234" i="60"/>
  <c r="B223" i="60"/>
  <c r="B209" i="60"/>
  <c r="B210" i="60"/>
  <c r="B211" i="60"/>
  <c r="B212" i="60"/>
  <c r="B213" i="60"/>
  <c r="B214" i="60"/>
  <c r="B215" i="60"/>
  <c r="B216" i="60"/>
  <c r="B217" i="60"/>
  <c r="B218" i="60"/>
  <c r="B219" i="60"/>
  <c r="B208" i="60"/>
  <c r="B194" i="60"/>
  <c r="B195" i="60"/>
  <c r="B196" i="60"/>
  <c r="B197" i="60"/>
  <c r="B198" i="60"/>
  <c r="B199" i="60"/>
  <c r="B200" i="60"/>
  <c r="B201" i="60"/>
  <c r="B202" i="60"/>
  <c r="B203" i="60"/>
  <c r="B204" i="60"/>
  <c r="B179" i="60"/>
  <c r="B180" i="60"/>
  <c r="B181" i="60"/>
  <c r="B182" i="60"/>
  <c r="B183" i="60"/>
  <c r="B184" i="60"/>
  <c r="B185" i="60"/>
  <c r="B186" i="60"/>
  <c r="B187" i="60"/>
  <c r="B188" i="60"/>
  <c r="B189" i="60"/>
  <c r="B178" i="60"/>
  <c r="B174" i="60"/>
  <c r="B173" i="60"/>
  <c r="B172" i="60"/>
  <c r="B171" i="60"/>
  <c r="B170" i="60"/>
  <c r="B169" i="60"/>
  <c r="B168" i="60"/>
  <c r="B167" i="60"/>
  <c r="B166" i="60"/>
  <c r="B165" i="60"/>
  <c r="B164" i="60"/>
  <c r="B193" i="60"/>
  <c r="B163" i="60"/>
  <c r="B149" i="60"/>
  <c r="B150" i="60"/>
  <c r="B151" i="60"/>
  <c r="B152" i="60"/>
  <c r="B153" i="60"/>
  <c r="B154" i="60"/>
  <c r="B155" i="60"/>
  <c r="B156" i="60"/>
  <c r="B157" i="60"/>
  <c r="B158" i="60"/>
  <c r="B159" i="60"/>
  <c r="B148" i="60"/>
  <c r="B134" i="60"/>
  <c r="B135" i="60"/>
  <c r="B136" i="60"/>
  <c r="B137" i="60"/>
  <c r="B138" i="60"/>
  <c r="B139" i="60"/>
  <c r="B140" i="60"/>
  <c r="B141" i="60"/>
  <c r="B142" i="60"/>
  <c r="B143" i="60"/>
  <c r="B144" i="60"/>
  <c r="B133" i="60"/>
  <c r="C133" i="60"/>
  <c r="B129" i="60"/>
  <c r="B128" i="60"/>
  <c r="B127" i="60"/>
  <c r="B126" i="60"/>
  <c r="B125" i="60"/>
  <c r="B124" i="60"/>
  <c r="B123" i="60"/>
  <c r="B122" i="60"/>
  <c r="B121" i="60"/>
  <c r="B120" i="60"/>
  <c r="B119" i="60"/>
  <c r="B118" i="60"/>
  <c r="AG489" i="62" l="1"/>
  <c r="AF489" i="62"/>
  <c r="AG601" i="62"/>
  <c r="AF601" i="62"/>
  <c r="B104" i="60"/>
  <c r="B105" i="60"/>
  <c r="B106" i="60"/>
  <c r="B107" i="60"/>
  <c r="B108" i="60"/>
  <c r="B109" i="60"/>
  <c r="B110" i="60"/>
  <c r="B111" i="60"/>
  <c r="B112" i="60"/>
  <c r="B113" i="60"/>
  <c r="B114" i="60"/>
  <c r="B103" i="60"/>
  <c r="B89" i="60"/>
  <c r="B90" i="60"/>
  <c r="B91" i="60"/>
  <c r="B92" i="60"/>
  <c r="B93" i="60"/>
  <c r="B94" i="60"/>
  <c r="B95" i="60"/>
  <c r="B96" i="60"/>
  <c r="B97" i="60"/>
  <c r="B98" i="60"/>
  <c r="B99" i="60"/>
  <c r="B88" i="60"/>
  <c r="B74" i="60"/>
  <c r="B75" i="60"/>
  <c r="B76" i="60"/>
  <c r="B77" i="60"/>
  <c r="B78" i="60"/>
  <c r="B79" i="60"/>
  <c r="B80" i="60"/>
  <c r="B81" i="60"/>
  <c r="B82" i="60"/>
  <c r="B83" i="60"/>
  <c r="B84" i="60"/>
  <c r="B73" i="60"/>
  <c r="B59" i="60"/>
  <c r="B60" i="60"/>
  <c r="B61" i="60"/>
  <c r="B62" i="60"/>
  <c r="B63" i="60"/>
  <c r="B64" i="60"/>
  <c r="B65" i="60"/>
  <c r="B66" i="60"/>
  <c r="B67" i="60"/>
  <c r="B68" i="60"/>
  <c r="B69" i="60"/>
  <c r="B58" i="60"/>
  <c r="B44" i="60"/>
  <c r="B45" i="60"/>
  <c r="B46" i="60"/>
  <c r="B47" i="60"/>
  <c r="B48" i="60"/>
  <c r="B49" i="60"/>
  <c r="B50" i="60"/>
  <c r="B51" i="60"/>
  <c r="B52" i="60"/>
  <c r="B53" i="60"/>
  <c r="B54" i="60"/>
  <c r="B43" i="60"/>
  <c r="BJ244" i="60"/>
  <c r="BK244" i="60" s="1"/>
  <c r="BL244" i="60" s="1"/>
  <c r="BM244" i="60" s="1"/>
  <c r="BN244" i="60" s="1"/>
  <c r="BO244" i="60" s="1"/>
  <c r="BP244" i="60" s="1"/>
  <c r="BQ244" i="60" s="1"/>
  <c r="BR244" i="60" s="1"/>
  <c r="BS244" i="60" s="1"/>
  <c r="BT244" i="60" s="1"/>
  <c r="BH244" i="60"/>
  <c r="BJ222" i="60"/>
  <c r="BK222" i="60" s="1"/>
  <c r="BL222" i="60" s="1"/>
  <c r="BM222" i="60" s="1"/>
  <c r="BN222" i="60" s="1"/>
  <c r="BO222" i="60" s="1"/>
  <c r="BP222" i="60" s="1"/>
  <c r="BQ222" i="60" s="1"/>
  <c r="BR222" i="60" s="1"/>
  <c r="BS222" i="60" s="1"/>
  <c r="BT222" i="60" s="1"/>
  <c r="BH222" i="60"/>
  <c r="E221" i="60"/>
  <c r="BJ207" i="60"/>
  <c r="BK207" i="60" s="1"/>
  <c r="BL207" i="60" s="1"/>
  <c r="BM207" i="60" s="1"/>
  <c r="BN207" i="60" s="1"/>
  <c r="BO207" i="60" s="1"/>
  <c r="BP207" i="60" s="1"/>
  <c r="BQ207" i="60" s="1"/>
  <c r="BR207" i="60" s="1"/>
  <c r="BS207" i="60" s="1"/>
  <c r="BT207" i="60" s="1"/>
  <c r="BH207" i="60"/>
  <c r="E206" i="60"/>
  <c r="BJ192" i="60"/>
  <c r="BK192" i="60" s="1"/>
  <c r="BL192" i="60" s="1"/>
  <c r="BM192" i="60" s="1"/>
  <c r="BN192" i="60" s="1"/>
  <c r="BO192" i="60" s="1"/>
  <c r="BP192" i="60" s="1"/>
  <c r="BQ192" i="60" s="1"/>
  <c r="BR192" i="60" s="1"/>
  <c r="BS192" i="60" s="1"/>
  <c r="BT192" i="60" s="1"/>
  <c r="BH192" i="60"/>
  <c r="E191" i="60"/>
  <c r="BJ177" i="60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T177" i="60" s="1"/>
  <c r="BH177" i="60"/>
  <c r="E176" i="60"/>
  <c r="BJ162" i="60"/>
  <c r="BK162" i="60" s="1"/>
  <c r="BL162" i="60" s="1"/>
  <c r="BM162" i="60" s="1"/>
  <c r="BN162" i="60" s="1"/>
  <c r="BO162" i="60" s="1"/>
  <c r="BP162" i="60" s="1"/>
  <c r="BQ162" i="60" s="1"/>
  <c r="BR162" i="60" s="1"/>
  <c r="BS162" i="60" s="1"/>
  <c r="BT162" i="60" s="1"/>
  <c r="BH162" i="60"/>
  <c r="E161" i="60"/>
  <c r="BJ132" i="60"/>
  <c r="BK132" i="60" s="1"/>
  <c r="BL132" i="60" s="1"/>
  <c r="BM132" i="60" s="1"/>
  <c r="BN132" i="60" s="1"/>
  <c r="BO132" i="60" s="1"/>
  <c r="BP132" i="60" s="1"/>
  <c r="BQ132" i="60" s="1"/>
  <c r="BR132" i="60" s="1"/>
  <c r="BS132" i="60" s="1"/>
  <c r="BT132" i="60" s="1"/>
  <c r="BH132" i="60"/>
  <c r="E131" i="60"/>
  <c r="BJ147" i="60"/>
  <c r="BK147" i="60" s="1"/>
  <c r="BL147" i="60" s="1"/>
  <c r="BM147" i="60" s="1"/>
  <c r="BN147" i="60" s="1"/>
  <c r="BO147" i="60" s="1"/>
  <c r="BP147" i="60" s="1"/>
  <c r="BQ147" i="60" s="1"/>
  <c r="BR147" i="60" s="1"/>
  <c r="BS147" i="60" s="1"/>
  <c r="BT147" i="60" s="1"/>
  <c r="BH147" i="60"/>
  <c r="E146" i="60"/>
  <c r="BJ117" i="60"/>
  <c r="BK117" i="60" s="1"/>
  <c r="BL117" i="60" s="1"/>
  <c r="BM117" i="60" s="1"/>
  <c r="BN117" i="60" s="1"/>
  <c r="BO117" i="60" s="1"/>
  <c r="BP117" i="60" s="1"/>
  <c r="BQ117" i="60" s="1"/>
  <c r="BR117" i="60" s="1"/>
  <c r="BS117" i="60" s="1"/>
  <c r="BT117" i="60" s="1"/>
  <c r="BH117" i="60"/>
  <c r="E116" i="60"/>
  <c r="BJ102" i="60"/>
  <c r="BK102" i="60" s="1"/>
  <c r="BL102" i="60" s="1"/>
  <c r="BM102" i="60" s="1"/>
  <c r="BN102" i="60" s="1"/>
  <c r="BO102" i="60" s="1"/>
  <c r="BP102" i="60" s="1"/>
  <c r="BQ102" i="60" s="1"/>
  <c r="BR102" i="60" s="1"/>
  <c r="BS102" i="60" s="1"/>
  <c r="BT102" i="60" s="1"/>
  <c r="BH102" i="60"/>
  <c r="E101" i="60"/>
  <c r="BJ87" i="60"/>
  <c r="BK87" i="60" s="1"/>
  <c r="BL87" i="60" s="1"/>
  <c r="BM87" i="60" s="1"/>
  <c r="BN87" i="60" s="1"/>
  <c r="BO87" i="60" s="1"/>
  <c r="BP87" i="60" s="1"/>
  <c r="BQ87" i="60" s="1"/>
  <c r="BR87" i="60" s="1"/>
  <c r="BS87" i="60" s="1"/>
  <c r="BT87" i="60" s="1"/>
  <c r="BH87" i="60"/>
  <c r="E86" i="60"/>
  <c r="BJ72" i="60"/>
  <c r="BK72" i="60" s="1"/>
  <c r="BL72" i="60" s="1"/>
  <c r="BM72" i="60" s="1"/>
  <c r="BN72" i="60" s="1"/>
  <c r="BO72" i="60" s="1"/>
  <c r="BP72" i="60" s="1"/>
  <c r="BQ72" i="60" s="1"/>
  <c r="BR72" i="60" s="1"/>
  <c r="BS72" i="60" s="1"/>
  <c r="BT72" i="60" s="1"/>
  <c r="BH72" i="60"/>
  <c r="E71" i="60"/>
  <c r="X99" i="64" l="1"/>
  <c r="X98" i="64" s="1"/>
  <c r="X97" i="64" s="1"/>
  <c r="X96" i="64" s="1"/>
  <c r="X95" i="64" s="1"/>
  <c r="B40" i="16" l="1"/>
  <c r="C40" i="16"/>
  <c r="E40" i="16"/>
  <c r="F41" i="16" s="1"/>
  <c r="G40" i="16"/>
  <c r="H41" i="16" s="1"/>
  <c r="I40" i="16"/>
  <c r="J41" i="16" s="1"/>
  <c r="K40" i="16"/>
  <c r="L41" i="16" s="1"/>
  <c r="P40" i="16"/>
  <c r="Q41" i="16" s="1"/>
  <c r="W40" i="16"/>
  <c r="X41" i="16" s="1"/>
  <c r="Y40" i="16"/>
  <c r="Z41" i="16" s="1"/>
  <c r="AA40" i="16"/>
  <c r="AB40" i="16"/>
  <c r="AC40" i="16"/>
  <c r="AD40" i="16"/>
  <c r="AE40" i="16"/>
  <c r="AF40" i="16"/>
  <c r="AG40" i="16"/>
  <c r="AH40" i="16"/>
  <c r="AI40" i="16"/>
  <c r="AJ40" i="16"/>
  <c r="B66" i="16"/>
  <c r="C66" i="16"/>
  <c r="E66" i="16"/>
  <c r="G66" i="16"/>
  <c r="I66" i="16"/>
  <c r="K66" i="16"/>
  <c r="P66" i="16"/>
  <c r="W66" i="16"/>
  <c r="Y66" i="16"/>
  <c r="AA66" i="16"/>
  <c r="AB66" i="16"/>
  <c r="AC66" i="16"/>
  <c r="AD66" i="16"/>
  <c r="AE66" i="16"/>
  <c r="AF66" i="16"/>
  <c r="AG66" i="16"/>
  <c r="AH66" i="16"/>
  <c r="AI66" i="16"/>
  <c r="AJ66" i="16"/>
  <c r="B67" i="16"/>
  <c r="C67" i="16"/>
  <c r="E67" i="16"/>
  <c r="F68" i="16" s="1"/>
  <c r="G67" i="16"/>
  <c r="H68" i="16" s="1"/>
  <c r="I67" i="16"/>
  <c r="J68" i="16" s="1"/>
  <c r="K67" i="16"/>
  <c r="L68" i="16" s="1"/>
  <c r="P67" i="16"/>
  <c r="Q68" i="16" s="1"/>
  <c r="W67" i="16"/>
  <c r="X68" i="16" s="1"/>
  <c r="Y67" i="16"/>
  <c r="Z68" i="16" s="1"/>
  <c r="AA67" i="16"/>
  <c r="AB67" i="16"/>
  <c r="AC67" i="16"/>
  <c r="AD67" i="16"/>
  <c r="AE67" i="16"/>
  <c r="AF67" i="16"/>
  <c r="AG67" i="16"/>
  <c r="AH67" i="16"/>
  <c r="AI67" i="16"/>
  <c r="AJ67" i="16"/>
  <c r="B32" i="2"/>
  <c r="I32" i="2"/>
  <c r="P32" i="2"/>
  <c r="Q33" i="2" s="1"/>
  <c r="S32" i="2"/>
  <c r="T33" i="2" s="1"/>
  <c r="U32" i="2"/>
  <c r="Y32" i="2"/>
  <c r="Z32" i="2"/>
  <c r="AA32" i="2"/>
  <c r="AB32" i="2"/>
  <c r="AC33" i="2" s="1"/>
  <c r="AF32" i="2"/>
  <c r="Y25" i="64"/>
  <c r="Y48" i="64"/>
  <c r="J33" i="2" l="1"/>
  <c r="E33" i="2"/>
  <c r="C33" i="2"/>
  <c r="X209" i="64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X85" i="64"/>
  <c r="AQ8" i="2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X67" i="16"/>
  <c r="AK40" i="16"/>
  <c r="Z67" i="16"/>
  <c r="J67" i="16"/>
  <c r="Q67" i="16"/>
  <c r="F67" i="16"/>
  <c r="L67" i="16"/>
  <c r="AG32" i="2"/>
  <c r="AK66" i="16"/>
  <c r="AL40" i="16"/>
  <c r="AO8" i="2"/>
  <c r="AK67" i="16"/>
  <c r="AL67" i="16"/>
  <c r="AL66" i="16"/>
  <c r="H67" i="16"/>
  <c r="AD32" i="2"/>
  <c r="B803" i="62"/>
  <c r="C803" i="62"/>
  <c r="E803" i="62"/>
  <c r="F803" i="62"/>
  <c r="I803" i="62"/>
  <c r="R803" i="62" s="1"/>
  <c r="B804" i="62"/>
  <c r="C804" i="62"/>
  <c r="E804" i="62"/>
  <c r="F804" i="62"/>
  <c r="I804" i="62"/>
  <c r="B805" i="62"/>
  <c r="C805" i="62"/>
  <c r="E805" i="62"/>
  <c r="F805" i="62"/>
  <c r="I805" i="62"/>
  <c r="R805" i="62" s="1"/>
  <c r="B806" i="62"/>
  <c r="C806" i="62"/>
  <c r="E806" i="62"/>
  <c r="F806" i="62"/>
  <c r="I806" i="62"/>
  <c r="B807" i="62"/>
  <c r="C807" i="62"/>
  <c r="E807" i="62"/>
  <c r="F807" i="62"/>
  <c r="I807" i="62"/>
  <c r="B808" i="62"/>
  <c r="C808" i="62"/>
  <c r="E808" i="62"/>
  <c r="F808" i="62"/>
  <c r="I808" i="62"/>
  <c r="B809" i="62"/>
  <c r="C809" i="62"/>
  <c r="E809" i="62"/>
  <c r="F809" i="62"/>
  <c r="I809" i="62"/>
  <c r="R809" i="62" s="1"/>
  <c r="B810" i="62"/>
  <c r="C810" i="62"/>
  <c r="E810" i="62"/>
  <c r="F810" i="62"/>
  <c r="I810" i="62"/>
  <c r="B811" i="62"/>
  <c r="C811" i="62"/>
  <c r="E811" i="62"/>
  <c r="F811" i="62"/>
  <c r="I811" i="62"/>
  <c r="R811" i="62" s="1"/>
  <c r="B812" i="62"/>
  <c r="C812" i="62"/>
  <c r="E812" i="62"/>
  <c r="F812" i="62"/>
  <c r="I812" i="62"/>
  <c r="B813" i="62"/>
  <c r="C813" i="62"/>
  <c r="E813" i="62"/>
  <c r="F813" i="62"/>
  <c r="I813" i="62"/>
  <c r="Z813" i="62" s="1"/>
  <c r="B814" i="62"/>
  <c r="C814" i="62"/>
  <c r="E814" i="62"/>
  <c r="F814" i="62"/>
  <c r="I814" i="62"/>
  <c r="AA814" i="62" s="1"/>
  <c r="B815" i="62"/>
  <c r="C815" i="62"/>
  <c r="E815" i="62"/>
  <c r="F815" i="62"/>
  <c r="I815" i="62"/>
  <c r="AA815" i="62" s="1"/>
  <c r="B816" i="62"/>
  <c r="C816" i="62"/>
  <c r="E816" i="62"/>
  <c r="F816" i="62"/>
  <c r="I816" i="62"/>
  <c r="J816" i="62" s="1"/>
  <c r="B817" i="62"/>
  <c r="C817" i="62"/>
  <c r="E817" i="62"/>
  <c r="F817" i="62"/>
  <c r="I817" i="62"/>
  <c r="B818" i="62"/>
  <c r="C818" i="62"/>
  <c r="E818" i="62"/>
  <c r="F818" i="62"/>
  <c r="I818" i="62"/>
  <c r="AC818" i="62" s="1"/>
  <c r="B786" i="62"/>
  <c r="C786" i="62"/>
  <c r="E786" i="62"/>
  <c r="F786" i="62"/>
  <c r="I786" i="62"/>
  <c r="J786" i="62" s="1"/>
  <c r="B787" i="62"/>
  <c r="C787" i="62"/>
  <c r="E787" i="62"/>
  <c r="F787" i="62"/>
  <c r="I787" i="62"/>
  <c r="Y787" i="62" s="1"/>
  <c r="B788" i="62"/>
  <c r="C788" i="62"/>
  <c r="E788" i="62"/>
  <c r="F788" i="62"/>
  <c r="I788" i="62"/>
  <c r="AE788" i="62" s="1"/>
  <c r="B789" i="62"/>
  <c r="C789" i="62"/>
  <c r="E789" i="62"/>
  <c r="F789" i="62"/>
  <c r="I789" i="62"/>
  <c r="AE789" i="62" s="1"/>
  <c r="B790" i="62"/>
  <c r="C790" i="62"/>
  <c r="E790" i="62"/>
  <c r="F790" i="62"/>
  <c r="I790" i="62"/>
  <c r="J790" i="62" s="1"/>
  <c r="B794" i="62"/>
  <c r="C794" i="62"/>
  <c r="E794" i="62"/>
  <c r="F794" i="62"/>
  <c r="I794" i="62"/>
  <c r="B795" i="62"/>
  <c r="C795" i="62"/>
  <c r="E795" i="62"/>
  <c r="F795" i="62"/>
  <c r="I795" i="62"/>
  <c r="R795" i="62" s="1"/>
  <c r="B796" i="62"/>
  <c r="C796" i="62"/>
  <c r="E796" i="62"/>
  <c r="F796" i="62"/>
  <c r="I796" i="62"/>
  <c r="B797" i="62"/>
  <c r="C797" i="62"/>
  <c r="E797" i="62"/>
  <c r="F797" i="62"/>
  <c r="I797" i="62"/>
  <c r="R797" i="62" s="1"/>
  <c r="B798" i="62"/>
  <c r="C798" i="62"/>
  <c r="E798" i="62"/>
  <c r="F798" i="62"/>
  <c r="I798" i="62"/>
  <c r="B799" i="62"/>
  <c r="C799" i="62"/>
  <c r="E799" i="62"/>
  <c r="F799" i="62"/>
  <c r="I799" i="62"/>
  <c r="B800" i="62"/>
  <c r="C800" i="62"/>
  <c r="E800" i="62"/>
  <c r="F800" i="62"/>
  <c r="I800" i="62"/>
  <c r="AC800" i="62" s="1"/>
  <c r="B801" i="62"/>
  <c r="C801" i="62"/>
  <c r="E801" i="62"/>
  <c r="F801" i="62"/>
  <c r="I801" i="62"/>
  <c r="B802" i="62"/>
  <c r="C802" i="62"/>
  <c r="E802" i="62"/>
  <c r="F802" i="62"/>
  <c r="I802" i="62"/>
  <c r="B755" i="62"/>
  <c r="C755" i="62"/>
  <c r="E755" i="62"/>
  <c r="F755" i="62"/>
  <c r="I755" i="62"/>
  <c r="R755" i="62" s="1"/>
  <c r="B756" i="62"/>
  <c r="C756" i="62"/>
  <c r="E756" i="62"/>
  <c r="F756" i="62"/>
  <c r="I756" i="62"/>
  <c r="AC756" i="62" s="1"/>
  <c r="B757" i="62"/>
  <c r="C757" i="62"/>
  <c r="E757" i="62"/>
  <c r="F757" i="62"/>
  <c r="I757" i="62"/>
  <c r="AE757" i="62" s="1"/>
  <c r="B758" i="62"/>
  <c r="C758" i="62"/>
  <c r="E758" i="62"/>
  <c r="F758" i="62"/>
  <c r="I758" i="62"/>
  <c r="AA758" i="62" s="1"/>
  <c r="B759" i="62"/>
  <c r="C759" i="62"/>
  <c r="E759" i="62"/>
  <c r="F759" i="62"/>
  <c r="I759" i="62"/>
  <c r="B760" i="62"/>
  <c r="C760" i="62"/>
  <c r="E760" i="62"/>
  <c r="F760" i="62"/>
  <c r="I760" i="62"/>
  <c r="B761" i="62"/>
  <c r="C761" i="62"/>
  <c r="E761" i="62"/>
  <c r="F761" i="62"/>
  <c r="I761" i="62"/>
  <c r="B762" i="62"/>
  <c r="C762" i="62"/>
  <c r="E762" i="62"/>
  <c r="F762" i="62"/>
  <c r="I762" i="62"/>
  <c r="Y762" i="62" s="1"/>
  <c r="B766" i="62"/>
  <c r="C766" i="62"/>
  <c r="E766" i="62"/>
  <c r="F766" i="62"/>
  <c r="I766" i="62"/>
  <c r="B767" i="62"/>
  <c r="C767" i="62"/>
  <c r="E767" i="62"/>
  <c r="F767" i="62"/>
  <c r="I767" i="62"/>
  <c r="AE767" i="62" s="1"/>
  <c r="B768" i="62"/>
  <c r="C768" i="62"/>
  <c r="E768" i="62"/>
  <c r="F768" i="62"/>
  <c r="I768" i="62"/>
  <c r="R768" i="62" s="1"/>
  <c r="B769" i="62"/>
  <c r="C769" i="62"/>
  <c r="E769" i="62"/>
  <c r="F769" i="62"/>
  <c r="I769" i="62"/>
  <c r="AA769" i="62" s="1"/>
  <c r="B770" i="62"/>
  <c r="C770" i="62"/>
  <c r="E770" i="62"/>
  <c r="F770" i="62"/>
  <c r="I770" i="62"/>
  <c r="B771" i="62"/>
  <c r="C771" i="62"/>
  <c r="E771" i="62"/>
  <c r="F771" i="62"/>
  <c r="I771" i="62"/>
  <c r="AA771" i="62" s="1"/>
  <c r="B772" i="62"/>
  <c r="C772" i="62"/>
  <c r="E772" i="62"/>
  <c r="F772" i="62"/>
  <c r="I772" i="62"/>
  <c r="B773" i="62"/>
  <c r="C773" i="62"/>
  <c r="E773" i="62"/>
  <c r="F773" i="62"/>
  <c r="I773" i="62"/>
  <c r="Y773" i="62" s="1"/>
  <c r="B774" i="62"/>
  <c r="C774" i="62"/>
  <c r="E774" i="62"/>
  <c r="F774" i="62"/>
  <c r="I774" i="62"/>
  <c r="AE774" i="62" s="1"/>
  <c r="B775" i="62"/>
  <c r="C775" i="62"/>
  <c r="E775" i="62"/>
  <c r="F775" i="62"/>
  <c r="I775" i="62"/>
  <c r="L775" i="62" s="1"/>
  <c r="B776" i="62"/>
  <c r="C776" i="62"/>
  <c r="E776" i="62"/>
  <c r="F776" i="62"/>
  <c r="I776" i="62"/>
  <c r="B777" i="62"/>
  <c r="C777" i="62"/>
  <c r="E777" i="62"/>
  <c r="F777" i="62"/>
  <c r="I777" i="62"/>
  <c r="L777" i="62" s="1"/>
  <c r="B778" i="62"/>
  <c r="C778" i="62"/>
  <c r="E778" i="62"/>
  <c r="F778" i="62"/>
  <c r="I778" i="62"/>
  <c r="R778" i="62" s="1"/>
  <c r="B779" i="62"/>
  <c r="C779" i="62"/>
  <c r="E779" i="62"/>
  <c r="F779" i="62"/>
  <c r="I779" i="62"/>
  <c r="B780" i="62"/>
  <c r="C780" i="62"/>
  <c r="E780" i="62"/>
  <c r="F780" i="62"/>
  <c r="I780" i="62"/>
  <c r="B781" i="62"/>
  <c r="C781" i="62"/>
  <c r="E781" i="62"/>
  <c r="F781" i="62"/>
  <c r="I781" i="62"/>
  <c r="L781" i="62" s="1"/>
  <c r="B782" i="62"/>
  <c r="C782" i="62"/>
  <c r="E782" i="62"/>
  <c r="F782" i="62"/>
  <c r="I782" i="62"/>
  <c r="R782" i="62" s="1"/>
  <c r="B783" i="62"/>
  <c r="C783" i="62"/>
  <c r="E783" i="62"/>
  <c r="F783" i="62"/>
  <c r="I783" i="62"/>
  <c r="B784" i="62"/>
  <c r="C784" i="62"/>
  <c r="E784" i="62"/>
  <c r="F784" i="62"/>
  <c r="I784" i="62"/>
  <c r="B785" i="62"/>
  <c r="C785" i="62"/>
  <c r="E785" i="62"/>
  <c r="F785" i="62"/>
  <c r="I785" i="62"/>
  <c r="B712" i="62"/>
  <c r="C712" i="62"/>
  <c r="E712" i="62"/>
  <c r="F712" i="62"/>
  <c r="I712" i="62"/>
  <c r="B713" i="62"/>
  <c r="C713" i="62"/>
  <c r="E713" i="62"/>
  <c r="F713" i="62"/>
  <c r="I713" i="62"/>
  <c r="Z713" i="62" s="1"/>
  <c r="B714" i="62"/>
  <c r="C714" i="62"/>
  <c r="E714" i="62"/>
  <c r="F714" i="62"/>
  <c r="I714" i="62"/>
  <c r="B715" i="62"/>
  <c r="C715" i="62"/>
  <c r="E715" i="62"/>
  <c r="F715" i="62"/>
  <c r="I715" i="62"/>
  <c r="R715" i="62" s="1"/>
  <c r="B716" i="62"/>
  <c r="C716" i="62"/>
  <c r="E716" i="62"/>
  <c r="F716" i="62"/>
  <c r="I716" i="62"/>
  <c r="AD716" i="62" s="1"/>
  <c r="B717" i="62"/>
  <c r="C717" i="62"/>
  <c r="E717" i="62"/>
  <c r="F717" i="62"/>
  <c r="I717" i="62"/>
  <c r="R717" i="62" s="1"/>
  <c r="B718" i="62"/>
  <c r="C718" i="62"/>
  <c r="E718" i="62"/>
  <c r="F718" i="62"/>
  <c r="I718" i="62"/>
  <c r="B719" i="62"/>
  <c r="C719" i="62"/>
  <c r="E719" i="62"/>
  <c r="F719" i="62"/>
  <c r="I719" i="62"/>
  <c r="R719" i="62" s="1"/>
  <c r="B720" i="62"/>
  <c r="C720" i="62"/>
  <c r="E720" i="62"/>
  <c r="F720" i="62"/>
  <c r="I720" i="62"/>
  <c r="B721" i="62"/>
  <c r="C721" i="62"/>
  <c r="E721" i="62"/>
  <c r="F721" i="62"/>
  <c r="I721" i="62"/>
  <c r="AA721" i="62" s="1"/>
  <c r="B722" i="62"/>
  <c r="C722" i="62"/>
  <c r="E722" i="62"/>
  <c r="F722" i="62"/>
  <c r="I722" i="62"/>
  <c r="Z722" i="62" s="1"/>
  <c r="B723" i="62"/>
  <c r="C723" i="62"/>
  <c r="E723" i="62"/>
  <c r="F723" i="62"/>
  <c r="I723" i="62"/>
  <c r="R723" i="62" s="1"/>
  <c r="B724" i="62"/>
  <c r="C724" i="62"/>
  <c r="E724" i="62"/>
  <c r="F724" i="62"/>
  <c r="I724" i="62"/>
  <c r="AB724" i="62" s="1"/>
  <c r="B725" i="62"/>
  <c r="C725" i="62"/>
  <c r="E725" i="62"/>
  <c r="F725" i="62"/>
  <c r="I725" i="62"/>
  <c r="AA725" i="62" s="1"/>
  <c r="B726" i="62"/>
  <c r="C726" i="62"/>
  <c r="E726" i="62"/>
  <c r="F726" i="62"/>
  <c r="I726" i="62"/>
  <c r="AA726" i="62" s="1"/>
  <c r="B727" i="62"/>
  <c r="C727" i="62"/>
  <c r="E727" i="62"/>
  <c r="F727" i="62"/>
  <c r="I727" i="62"/>
  <c r="R727" i="62" s="1"/>
  <c r="B728" i="62"/>
  <c r="C728" i="62"/>
  <c r="E728" i="62"/>
  <c r="F728" i="62"/>
  <c r="I728" i="62"/>
  <c r="B729" i="62"/>
  <c r="C729" i="62"/>
  <c r="E729" i="62"/>
  <c r="F729" i="62"/>
  <c r="I729" i="62"/>
  <c r="B730" i="62"/>
  <c r="C730" i="62"/>
  <c r="E730" i="62"/>
  <c r="F730" i="62"/>
  <c r="I730" i="62"/>
  <c r="AA730" i="62" s="1"/>
  <c r="B731" i="62"/>
  <c r="C731" i="62"/>
  <c r="E731" i="62"/>
  <c r="F731" i="62"/>
  <c r="I731" i="62"/>
  <c r="R731" i="62" s="1"/>
  <c r="B732" i="62"/>
  <c r="C732" i="62"/>
  <c r="E732" i="62"/>
  <c r="F732" i="62"/>
  <c r="I732" i="62"/>
  <c r="X732" i="62" s="1"/>
  <c r="B733" i="62"/>
  <c r="C733" i="62"/>
  <c r="E733" i="62"/>
  <c r="F733" i="62"/>
  <c r="I733" i="62"/>
  <c r="AD733" i="62" s="1"/>
  <c r="B734" i="62"/>
  <c r="C734" i="62"/>
  <c r="E734" i="62"/>
  <c r="F734" i="62"/>
  <c r="I734" i="62"/>
  <c r="Z734" i="62" s="1"/>
  <c r="B735" i="62"/>
  <c r="C735" i="62"/>
  <c r="E735" i="62"/>
  <c r="F735" i="62"/>
  <c r="I735" i="62"/>
  <c r="B736" i="62"/>
  <c r="C736" i="62"/>
  <c r="E736" i="62"/>
  <c r="F736" i="62"/>
  <c r="I736" i="62"/>
  <c r="H736" i="62" s="1"/>
  <c r="B737" i="62"/>
  <c r="C737" i="62"/>
  <c r="E737" i="62"/>
  <c r="F737" i="62"/>
  <c r="I737" i="62"/>
  <c r="AE737" i="62" s="1"/>
  <c r="B741" i="62"/>
  <c r="C741" i="62"/>
  <c r="E741" i="62"/>
  <c r="F741" i="62"/>
  <c r="I741" i="62"/>
  <c r="B742" i="62"/>
  <c r="C742" i="62"/>
  <c r="E742" i="62"/>
  <c r="F742" i="62"/>
  <c r="I742" i="62"/>
  <c r="H742" i="62" s="1"/>
  <c r="B743" i="62"/>
  <c r="C743" i="62"/>
  <c r="E743" i="62"/>
  <c r="F743" i="62"/>
  <c r="I743" i="62"/>
  <c r="J743" i="62" s="1"/>
  <c r="B744" i="62"/>
  <c r="C744" i="62"/>
  <c r="E744" i="62"/>
  <c r="F744" i="62"/>
  <c r="I744" i="62"/>
  <c r="AA744" i="62" s="1"/>
  <c r="B745" i="62"/>
  <c r="C745" i="62"/>
  <c r="E745" i="62"/>
  <c r="F745" i="62"/>
  <c r="I745" i="62"/>
  <c r="X745" i="62" s="1"/>
  <c r="B746" i="62"/>
  <c r="C746" i="62"/>
  <c r="E746" i="62"/>
  <c r="F746" i="62"/>
  <c r="I746" i="62"/>
  <c r="Z746" i="62" s="1"/>
  <c r="B747" i="62"/>
  <c r="C747" i="62"/>
  <c r="E747" i="62"/>
  <c r="F747" i="62"/>
  <c r="I747" i="62"/>
  <c r="R747" i="62" s="1"/>
  <c r="B748" i="62"/>
  <c r="C748" i="62"/>
  <c r="E748" i="62"/>
  <c r="F748" i="62"/>
  <c r="I748" i="62"/>
  <c r="R748" i="62" s="1"/>
  <c r="B749" i="62"/>
  <c r="C749" i="62"/>
  <c r="E749" i="62"/>
  <c r="F749" i="62"/>
  <c r="I749" i="62"/>
  <c r="AD749" i="62" s="1"/>
  <c r="B750" i="62"/>
  <c r="C750" i="62"/>
  <c r="E750" i="62"/>
  <c r="F750" i="62"/>
  <c r="I750" i="62"/>
  <c r="B751" i="62"/>
  <c r="C751" i="62"/>
  <c r="E751" i="62"/>
  <c r="F751" i="62"/>
  <c r="I751" i="62"/>
  <c r="AA751" i="62" s="1"/>
  <c r="B752" i="62"/>
  <c r="C752" i="62"/>
  <c r="E752" i="62"/>
  <c r="F752" i="62"/>
  <c r="I752" i="62"/>
  <c r="B753" i="62"/>
  <c r="C753" i="62"/>
  <c r="E753" i="62"/>
  <c r="F753" i="62"/>
  <c r="I753" i="62"/>
  <c r="H753" i="62" s="1"/>
  <c r="B754" i="62"/>
  <c r="C754" i="62"/>
  <c r="E754" i="62"/>
  <c r="F754" i="62"/>
  <c r="I754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43" i="62"/>
  <c r="B44" i="62"/>
  <c r="B45" i="62"/>
  <c r="F59" i="1"/>
  <c r="F60" i="1"/>
  <c r="W60" i="1" l="1"/>
  <c r="P60" i="1"/>
  <c r="N60" i="1"/>
  <c r="W59" i="1"/>
  <c r="P59" i="1"/>
  <c r="N59" i="1"/>
  <c r="I739" i="62"/>
  <c r="I710" i="62"/>
  <c r="I792" i="62"/>
  <c r="AA766" i="62"/>
  <c r="I764" i="62"/>
  <c r="AA799" i="62"/>
  <c r="R770" i="62"/>
  <c r="AF770" i="62" s="1"/>
  <c r="AG517" i="62"/>
  <c r="I431" i="62"/>
  <c r="AE716" i="62"/>
  <c r="AE756" i="62"/>
  <c r="AA749" i="62"/>
  <c r="AA756" i="62"/>
  <c r="L756" i="62"/>
  <c r="AE797" i="62"/>
  <c r="AD59" i="1"/>
  <c r="AF517" i="62"/>
  <c r="H724" i="62"/>
  <c r="AG724" i="62" s="1"/>
  <c r="AC767" i="62"/>
  <c r="AE59" i="1"/>
  <c r="Y767" i="62"/>
  <c r="Y816" i="62"/>
  <c r="H732" i="62"/>
  <c r="AG732" i="62" s="1"/>
  <c r="H726" i="62"/>
  <c r="AG726" i="62" s="1"/>
  <c r="AF573" i="62"/>
  <c r="J751" i="62"/>
  <c r="AD743" i="62"/>
  <c r="AE732" i="62"/>
  <c r="AC781" i="62"/>
  <c r="AC775" i="62"/>
  <c r="R743" i="62"/>
  <c r="AF743" i="62" s="1"/>
  <c r="AA732" i="62"/>
  <c r="AD726" i="62"/>
  <c r="AA781" i="62"/>
  <c r="AA775" i="62"/>
  <c r="H722" i="62"/>
  <c r="AG722" i="62" s="1"/>
  <c r="AE816" i="62"/>
  <c r="L814" i="62"/>
  <c r="AB751" i="62"/>
  <c r="AA743" i="62"/>
  <c r="H743" i="62"/>
  <c r="AG743" i="62" s="1"/>
  <c r="AC816" i="62"/>
  <c r="L816" i="62"/>
  <c r="AC806" i="62"/>
  <c r="AA753" i="62"/>
  <c r="Y743" i="62"/>
  <c r="AC758" i="62"/>
  <c r="AA816" i="62"/>
  <c r="J741" i="62"/>
  <c r="X741" i="62"/>
  <c r="AC741" i="62"/>
  <c r="R741" i="62"/>
  <c r="AF741" i="62" s="1"/>
  <c r="AD741" i="62"/>
  <c r="AE60" i="1"/>
  <c r="AF628" i="62"/>
  <c r="J749" i="62"/>
  <c r="R749" i="62"/>
  <c r="AF749" i="62" s="1"/>
  <c r="Y749" i="62"/>
  <c r="AA741" i="62"/>
  <c r="J716" i="62"/>
  <c r="L716" i="62"/>
  <c r="AA716" i="62"/>
  <c r="X716" i="62"/>
  <c r="AC716" i="62"/>
  <c r="Y716" i="62"/>
  <c r="Z716" i="62"/>
  <c r="AA810" i="62"/>
  <c r="AB810" i="62"/>
  <c r="L810" i="62"/>
  <c r="AB804" i="62"/>
  <c r="AC804" i="62"/>
  <c r="H741" i="62"/>
  <c r="AG741" i="62" s="1"/>
  <c r="AC60" i="1"/>
  <c r="Z60" i="1"/>
  <c r="AG628" i="62"/>
  <c r="H749" i="62"/>
  <c r="AG749" i="62" s="1"/>
  <c r="Y741" i="62"/>
  <c r="X736" i="62"/>
  <c r="AE736" i="62"/>
  <c r="AA734" i="62"/>
  <c r="H734" i="62"/>
  <c r="AG734" i="62" s="1"/>
  <c r="AC743" i="62"/>
  <c r="X743" i="62"/>
  <c r="R759" i="62"/>
  <c r="AF759" i="62" s="1"/>
  <c r="AA759" i="62"/>
  <c r="H796" i="62"/>
  <c r="AG796" i="62" s="1"/>
  <c r="AA796" i="62"/>
  <c r="L726" i="62"/>
  <c r="R726" i="62"/>
  <c r="AF726" i="62" s="1"/>
  <c r="Y726" i="62"/>
  <c r="H816" i="62"/>
  <c r="AG816" i="62" s="1"/>
  <c r="R816" i="62"/>
  <c r="AF816" i="62" s="1"/>
  <c r="AB816" i="62"/>
  <c r="AB814" i="62"/>
  <c r="J806" i="62"/>
  <c r="Y806" i="62"/>
  <c r="J752" i="62"/>
  <c r="AA752" i="62"/>
  <c r="AE752" i="62"/>
  <c r="AF684" i="62"/>
  <c r="AG684" i="62"/>
  <c r="H798" i="62"/>
  <c r="R798" i="62"/>
  <c r="L798" i="62"/>
  <c r="AA798" i="62"/>
  <c r="H808" i="62"/>
  <c r="AG808" i="62" s="1"/>
  <c r="AA808" i="62"/>
  <c r="AG656" i="62"/>
  <c r="L751" i="62"/>
  <c r="Y751" i="62"/>
  <c r="AC751" i="62"/>
  <c r="H751" i="62"/>
  <c r="AG751" i="62" s="1"/>
  <c r="X751" i="62"/>
  <c r="Z751" i="62"/>
  <c r="AD751" i="62"/>
  <c r="X746" i="62"/>
  <c r="AA746" i="62"/>
  <c r="H746" i="62"/>
  <c r="AG746" i="62" s="1"/>
  <c r="AE746" i="62"/>
  <c r="H730" i="62"/>
  <c r="AG730" i="62" s="1"/>
  <c r="H760" i="62"/>
  <c r="AG760" i="62" s="1"/>
  <c r="AA760" i="62"/>
  <c r="H789" i="62"/>
  <c r="R789" i="62"/>
  <c r="AG789" i="62"/>
  <c r="Y789" i="62"/>
  <c r="AA789" i="62"/>
  <c r="AG818" i="62"/>
  <c r="X750" i="62"/>
  <c r="AE750" i="62"/>
  <c r="L734" i="62"/>
  <c r="X734" i="62"/>
  <c r="AD734" i="62"/>
  <c r="R734" i="62"/>
  <c r="AF734" i="62" s="1"/>
  <c r="AE734" i="62"/>
  <c r="L766" i="62"/>
  <c r="R766" i="62"/>
  <c r="AF766" i="62" s="1"/>
  <c r="AE766" i="62"/>
  <c r="H758" i="62"/>
  <c r="AG758" i="62" s="1"/>
  <c r="Y758" i="62"/>
  <c r="L758" i="62"/>
  <c r="AE758" i="62"/>
  <c r="R758" i="62"/>
  <c r="AF758" i="62" s="1"/>
  <c r="L802" i="62"/>
  <c r="AC802" i="62"/>
  <c r="AE798" i="62"/>
  <c r="AF656" i="62"/>
  <c r="L730" i="62"/>
  <c r="X730" i="62"/>
  <c r="AD730" i="62"/>
  <c r="R730" i="62"/>
  <c r="AF730" i="62" s="1"/>
  <c r="AE730" i="62"/>
  <c r="H818" i="62"/>
  <c r="AA818" i="62"/>
  <c r="R818" i="62"/>
  <c r="AB818" i="62"/>
  <c r="H812" i="62"/>
  <c r="AC812" i="62"/>
  <c r="R752" i="62"/>
  <c r="AF752" i="62" s="1"/>
  <c r="AE751" i="62"/>
  <c r="R751" i="62"/>
  <c r="AF751" i="62" s="1"/>
  <c r="H747" i="62"/>
  <c r="AG747" i="62" s="1"/>
  <c r="AA747" i="62"/>
  <c r="AE747" i="62"/>
  <c r="X737" i="62"/>
  <c r="R737" i="62"/>
  <c r="AF737" i="62" s="1"/>
  <c r="Z737" i="62"/>
  <c r="Z730" i="62"/>
  <c r="J718" i="62"/>
  <c r="AE718" i="62"/>
  <c r="H785" i="62"/>
  <c r="AG785" i="62" s="1"/>
  <c r="Y785" i="62"/>
  <c r="AA785" i="62"/>
  <c r="AC798" i="62"/>
  <c r="L818" i="62"/>
  <c r="X813" i="62"/>
  <c r="AA813" i="62"/>
  <c r="AE813" i="62"/>
  <c r="H813" i="62"/>
  <c r="AG813" i="62" s="1"/>
  <c r="AC749" i="62"/>
  <c r="X749" i="62"/>
  <c r="AE743" i="62"/>
  <c r="Z743" i="62"/>
  <c r="L743" i="62"/>
  <c r="AE741" i="62"/>
  <c r="Z741" i="62"/>
  <c r="L741" i="62"/>
  <c r="AA736" i="62"/>
  <c r="AC726" i="62"/>
  <c r="X726" i="62"/>
  <c r="AD724" i="62"/>
  <c r="AA722" i="62"/>
  <c r="AA767" i="62"/>
  <c r="L767" i="62"/>
  <c r="H756" i="62"/>
  <c r="AG756" i="62" s="1"/>
  <c r="R756" i="62"/>
  <c r="AF756" i="62" s="1"/>
  <c r="H814" i="62"/>
  <c r="AG814" i="62" s="1"/>
  <c r="R814" i="62"/>
  <c r="AF814" i="62" s="1"/>
  <c r="AC814" i="62"/>
  <c r="H810" i="62"/>
  <c r="AG810" i="62" s="1"/>
  <c r="R810" i="62"/>
  <c r="AF810" i="62" s="1"/>
  <c r="AC810" i="62"/>
  <c r="AE806" i="62"/>
  <c r="J797" i="62"/>
  <c r="AA797" i="62"/>
  <c r="H806" i="62"/>
  <c r="AG806" i="62" s="1"/>
  <c r="L806" i="62"/>
  <c r="AA806" i="62"/>
  <c r="R806" i="62"/>
  <c r="AF806" i="62" s="1"/>
  <c r="AB806" i="62"/>
  <c r="R804" i="62"/>
  <c r="AG804" i="62"/>
  <c r="AE753" i="62"/>
  <c r="R753" i="62"/>
  <c r="AF753" i="62" s="1"/>
  <c r="R750" i="62"/>
  <c r="AF750" i="62" s="1"/>
  <c r="AC747" i="62"/>
  <c r="Y747" i="62"/>
  <c r="L747" i="62"/>
  <c r="R745" i="62"/>
  <c r="AF745" i="62" s="1"/>
  <c r="X744" i="62"/>
  <c r="AA737" i="62"/>
  <c r="H737" i="62"/>
  <c r="AG737" i="62" s="1"/>
  <c r="R736" i="62"/>
  <c r="AF736" i="62" s="1"/>
  <c r="AB734" i="62"/>
  <c r="J734" i="62"/>
  <c r="R732" i="62"/>
  <c r="AF732" i="62" s="1"/>
  <c r="AB730" i="62"/>
  <c r="J730" i="62"/>
  <c r="AA717" i="62"/>
  <c r="R716" i="62"/>
  <c r="AF716" i="62" s="1"/>
  <c r="H716" i="62"/>
  <c r="AG716" i="62" s="1"/>
  <c r="AA713" i="62"/>
  <c r="AD753" i="62"/>
  <c r="X753" i="62"/>
  <c r="AF747" i="62"/>
  <c r="AB747" i="62"/>
  <c r="J747" i="62"/>
  <c r="R718" i="62"/>
  <c r="AF718" i="62" s="1"/>
  <c r="AA750" i="62"/>
  <c r="H750" i="62"/>
  <c r="AG750" i="62" s="1"/>
  <c r="AD745" i="62"/>
  <c r="AD744" i="62"/>
  <c r="X713" i="62"/>
  <c r="R713" i="62"/>
  <c r="AF713" i="62" s="1"/>
  <c r="Z753" i="62"/>
  <c r="Z750" i="62"/>
  <c r="AE749" i="62"/>
  <c r="Z749" i="62"/>
  <c r="L749" i="62"/>
  <c r="AD747" i="62"/>
  <c r="Z747" i="62"/>
  <c r="X747" i="62"/>
  <c r="R746" i="62"/>
  <c r="AF746" i="62" s="1"/>
  <c r="AA745" i="62"/>
  <c r="Z736" i="62"/>
  <c r="AC734" i="62"/>
  <c r="Y734" i="62"/>
  <c r="Z732" i="62"/>
  <c r="AC730" i="62"/>
  <c r="Y730" i="62"/>
  <c r="AA718" i="62"/>
  <c r="AE717" i="62"/>
  <c r="AE713" i="62"/>
  <c r="H713" i="62"/>
  <c r="AG713" i="62" s="1"/>
  <c r="AE785" i="62"/>
  <c r="R785" i="62"/>
  <c r="AF785" i="62" s="1"/>
  <c r="Y775" i="62"/>
  <c r="Y760" i="62"/>
  <c r="AA802" i="62"/>
  <c r="Y796" i="62"/>
  <c r="AA795" i="62"/>
  <c r="AE790" i="62"/>
  <c r="AA787" i="62"/>
  <c r="R813" i="62"/>
  <c r="AG812" i="62"/>
  <c r="AB812" i="62"/>
  <c r="R812" i="62"/>
  <c r="AE811" i="62"/>
  <c r="AC785" i="62"/>
  <c r="L785" i="62"/>
  <c r="AC777" i="62"/>
  <c r="AG775" i="62"/>
  <c r="AA773" i="62"/>
  <c r="AC771" i="62"/>
  <c r="AA762" i="62"/>
  <c r="AE760" i="62"/>
  <c r="R760" i="62"/>
  <c r="AF760" i="62" s="1"/>
  <c r="AA755" i="62"/>
  <c r="AE796" i="62"/>
  <c r="R796" i="62"/>
  <c r="AF796" i="62" s="1"/>
  <c r="AA790" i="62"/>
  <c r="AF818" i="62"/>
  <c r="AF812" i="62"/>
  <c r="AA812" i="62"/>
  <c r="L812" i="62"/>
  <c r="AA811" i="62"/>
  <c r="AC808" i="62"/>
  <c r="R808" i="62"/>
  <c r="AF808" i="62" s="1"/>
  <c r="AA805" i="62"/>
  <c r="AA777" i="62"/>
  <c r="AA768" i="62"/>
  <c r="AC760" i="62"/>
  <c r="L760" i="62"/>
  <c r="AC796" i="62"/>
  <c r="L796" i="62"/>
  <c r="R790" i="62"/>
  <c r="AF790" i="62" s="1"/>
  <c r="AE812" i="62"/>
  <c r="Y812" i="62"/>
  <c r="J812" i="62"/>
  <c r="AB808" i="62"/>
  <c r="L808" i="62"/>
  <c r="J728" i="62"/>
  <c r="AB728" i="62"/>
  <c r="L728" i="62"/>
  <c r="Z728" i="62"/>
  <c r="AE728" i="62"/>
  <c r="X728" i="62"/>
  <c r="AA728" i="62"/>
  <c r="Y728" i="62"/>
  <c r="H728" i="62"/>
  <c r="AG728" i="62" s="1"/>
  <c r="AC728" i="62"/>
  <c r="R728" i="62"/>
  <c r="AF728" i="62" s="1"/>
  <c r="AD728" i="62"/>
  <c r="AF545" i="62"/>
  <c r="AG545" i="62"/>
  <c r="R735" i="62"/>
  <c r="AF735" i="62" s="1"/>
  <c r="AE735" i="62"/>
  <c r="H735" i="62"/>
  <c r="AG735" i="62" s="1"/>
  <c r="Z735" i="62"/>
  <c r="X735" i="62"/>
  <c r="AA735" i="62"/>
  <c r="AD735" i="62"/>
  <c r="L720" i="62"/>
  <c r="Y720" i="62"/>
  <c r="AC720" i="62"/>
  <c r="H720" i="62"/>
  <c r="AG720" i="62" s="1"/>
  <c r="X720" i="62"/>
  <c r="Z720" i="62"/>
  <c r="AD720" i="62"/>
  <c r="J720" i="62"/>
  <c r="AB720" i="62"/>
  <c r="R720" i="62"/>
  <c r="AF720" i="62" s="1"/>
  <c r="AE720" i="62"/>
  <c r="AA720" i="62"/>
  <c r="AG573" i="62"/>
  <c r="J754" i="62"/>
  <c r="AA754" i="62"/>
  <c r="AE754" i="62"/>
  <c r="AE745" i="62"/>
  <c r="J801" i="62"/>
  <c r="AE801" i="62"/>
  <c r="AA801" i="62"/>
  <c r="H794" i="62"/>
  <c r="AG794" i="62" s="1"/>
  <c r="Y794" i="62"/>
  <c r="R794" i="62"/>
  <c r="AF794" i="62" s="1"/>
  <c r="AA794" i="62"/>
  <c r="L794" i="62"/>
  <c r="AC794" i="62"/>
  <c r="AE794" i="62"/>
  <c r="J745" i="62"/>
  <c r="AB745" i="62"/>
  <c r="L745" i="62"/>
  <c r="Y745" i="62"/>
  <c r="AC745" i="62"/>
  <c r="H745" i="62"/>
  <c r="AG745" i="62" s="1"/>
  <c r="Z745" i="62"/>
  <c r="L724" i="62"/>
  <c r="Y724" i="62"/>
  <c r="AC724" i="62"/>
  <c r="J724" i="62"/>
  <c r="Z724" i="62"/>
  <c r="AE724" i="62"/>
  <c r="X724" i="62"/>
  <c r="AA724" i="62"/>
  <c r="R724" i="62"/>
  <c r="AF724" i="62" s="1"/>
  <c r="J753" i="62"/>
  <c r="AB753" i="62"/>
  <c r="AG753" i="62"/>
  <c r="L753" i="62"/>
  <c r="Y753" i="62"/>
  <c r="AC753" i="62"/>
  <c r="AD736" i="62"/>
  <c r="X733" i="62"/>
  <c r="AA733" i="62"/>
  <c r="AD732" i="62"/>
  <c r="R729" i="62"/>
  <c r="AF729" i="62" s="1"/>
  <c r="AA729" i="62"/>
  <c r="AE729" i="62"/>
  <c r="J722" i="62"/>
  <c r="AB722" i="62"/>
  <c r="L722" i="62"/>
  <c r="Y722" i="62"/>
  <c r="AC722" i="62"/>
  <c r="X722" i="62"/>
  <c r="AD722" i="62"/>
  <c r="R722" i="62"/>
  <c r="AF722" i="62" s="1"/>
  <c r="AE722" i="62"/>
  <c r="J784" i="62"/>
  <c r="R784" i="62"/>
  <c r="AF784" i="62" s="1"/>
  <c r="AA784" i="62"/>
  <c r="AE784" i="62"/>
  <c r="J736" i="62"/>
  <c r="AB736" i="62"/>
  <c r="L736" i="62"/>
  <c r="Y736" i="62"/>
  <c r="AC736" i="62"/>
  <c r="AG736" i="62"/>
  <c r="J732" i="62"/>
  <c r="AB732" i="62"/>
  <c r="L732" i="62"/>
  <c r="Y732" i="62"/>
  <c r="AC732" i="62"/>
  <c r="H779" i="62"/>
  <c r="AG779" i="62" s="1"/>
  <c r="L779" i="62"/>
  <c r="AC779" i="62"/>
  <c r="R779" i="62"/>
  <c r="AF779" i="62" s="1"/>
  <c r="AE779" i="62"/>
  <c r="Y779" i="62"/>
  <c r="AA779" i="62"/>
  <c r="AD750" i="62"/>
  <c r="AB749" i="62"/>
  <c r="AD746" i="62"/>
  <c r="AB743" i="62"/>
  <c r="AB741" i="62"/>
  <c r="AE726" i="62"/>
  <c r="Z726" i="62"/>
  <c r="AB718" i="62"/>
  <c r="AC714" i="62"/>
  <c r="AD713" i="62"/>
  <c r="J780" i="62"/>
  <c r="AE780" i="62"/>
  <c r="R776" i="62"/>
  <c r="AF776" i="62" s="1"/>
  <c r="AE776" i="62"/>
  <c r="J726" i="62"/>
  <c r="AB726" i="62"/>
  <c r="R725" i="62"/>
  <c r="AF725" i="62" s="1"/>
  <c r="AE725" i="62"/>
  <c r="R721" i="62"/>
  <c r="AF721" i="62" s="1"/>
  <c r="AE721" i="62"/>
  <c r="L718" i="62"/>
  <c r="Y718" i="62"/>
  <c r="AC718" i="62"/>
  <c r="H718" i="62"/>
  <c r="AG718" i="62" s="1"/>
  <c r="X718" i="62"/>
  <c r="Z718" i="62"/>
  <c r="AD718" i="62"/>
  <c r="J713" i="62"/>
  <c r="AB713" i="62"/>
  <c r="L713" i="62"/>
  <c r="Y713" i="62"/>
  <c r="AC713" i="62"/>
  <c r="H783" i="62"/>
  <c r="AG783" i="62" s="1"/>
  <c r="L783" i="62"/>
  <c r="AC783" i="62"/>
  <c r="R783" i="62"/>
  <c r="AF783" i="62" s="1"/>
  <c r="AE783" i="62"/>
  <c r="Y783" i="62"/>
  <c r="AA783" i="62"/>
  <c r="R769" i="62"/>
  <c r="AF769" i="62" s="1"/>
  <c r="L769" i="62"/>
  <c r="AE769" i="62"/>
  <c r="Y769" i="62"/>
  <c r="AC769" i="62"/>
  <c r="H800" i="62"/>
  <c r="AG800" i="62" s="1"/>
  <c r="R800" i="62"/>
  <c r="AF800" i="62" s="1"/>
  <c r="AE800" i="62"/>
  <c r="Y800" i="62"/>
  <c r="L800" i="62"/>
  <c r="AA800" i="62"/>
  <c r="R807" i="62"/>
  <c r="AF807" i="62" s="1"/>
  <c r="AA807" i="62"/>
  <c r="AE807" i="62"/>
  <c r="AB716" i="62"/>
  <c r="L774" i="62"/>
  <c r="R774" i="62"/>
  <c r="AF774" i="62" s="1"/>
  <c r="AA774" i="62"/>
  <c r="L773" i="62"/>
  <c r="AC773" i="62"/>
  <c r="R773" i="62"/>
  <c r="AF773" i="62" s="1"/>
  <c r="AE773" i="62"/>
  <c r="L770" i="62"/>
  <c r="AA770" i="62"/>
  <c r="AE770" i="62"/>
  <c r="H802" i="62"/>
  <c r="AG802" i="62" s="1"/>
  <c r="R802" i="62"/>
  <c r="AF802" i="62" s="1"/>
  <c r="AE802" i="62"/>
  <c r="Y802" i="62"/>
  <c r="J799" i="62"/>
  <c r="AE799" i="62"/>
  <c r="J782" i="62"/>
  <c r="AA782" i="62"/>
  <c r="AE782" i="62"/>
  <c r="H781" i="62"/>
  <c r="AG781" i="62" s="1"/>
  <c r="R781" i="62"/>
  <c r="AF781" i="62" s="1"/>
  <c r="AE781" i="62"/>
  <c r="Y781" i="62"/>
  <c r="J778" i="62"/>
  <c r="AA778" i="62"/>
  <c r="AE778" i="62"/>
  <c r="H777" i="62"/>
  <c r="AG777" i="62" s="1"/>
  <c r="R777" i="62"/>
  <c r="AF777" i="62" s="1"/>
  <c r="AE777" i="62"/>
  <c r="Y777" i="62"/>
  <c r="L771" i="62"/>
  <c r="Y771" i="62"/>
  <c r="H762" i="62"/>
  <c r="AG762" i="62" s="1"/>
  <c r="L762" i="62"/>
  <c r="AC762" i="62"/>
  <c r="R762" i="62"/>
  <c r="AF762" i="62" s="1"/>
  <c r="AE762" i="62"/>
  <c r="X817" i="62"/>
  <c r="AA817" i="62"/>
  <c r="AD817" i="62"/>
  <c r="J788" i="62"/>
  <c r="R788" i="62"/>
  <c r="AF788" i="62" s="1"/>
  <c r="AA788" i="62"/>
  <c r="H787" i="62"/>
  <c r="AG787" i="62" s="1"/>
  <c r="L787" i="62"/>
  <c r="AC787" i="62"/>
  <c r="R787" i="62"/>
  <c r="AF787" i="62" s="1"/>
  <c r="AE787" i="62"/>
  <c r="Y756" i="62"/>
  <c r="AG798" i="62"/>
  <c r="Y798" i="62"/>
  <c r="J795" i="62"/>
  <c r="AE795" i="62"/>
  <c r="H804" i="62"/>
  <c r="J804" i="62"/>
  <c r="Y804" i="62"/>
  <c r="AE804" i="62"/>
  <c r="L804" i="62"/>
  <c r="AA804" i="62"/>
  <c r="AF804" i="62"/>
  <c r="AC789" i="62"/>
  <c r="L789" i="62"/>
  <c r="AE818" i="62"/>
  <c r="Y818" i="62"/>
  <c r="J818" i="62"/>
  <c r="AE814" i="62"/>
  <c r="Y814" i="62"/>
  <c r="J814" i="62"/>
  <c r="AD813" i="62"/>
  <c r="AE810" i="62"/>
  <c r="Y810" i="62"/>
  <c r="J810" i="62"/>
  <c r="AE808" i="62"/>
  <c r="Y808" i="62"/>
  <c r="J808" i="62"/>
  <c r="J815" i="62"/>
  <c r="AB815" i="62"/>
  <c r="AF815" i="62"/>
  <c r="L815" i="62"/>
  <c r="Y815" i="62"/>
  <c r="AC815" i="62"/>
  <c r="AG815" i="62"/>
  <c r="J817" i="62"/>
  <c r="AB817" i="62"/>
  <c r="L817" i="62"/>
  <c r="Y817" i="62"/>
  <c r="AC817" i="62"/>
  <c r="Z815" i="62"/>
  <c r="H815" i="62"/>
  <c r="J809" i="62"/>
  <c r="AB809" i="62"/>
  <c r="AF809" i="62"/>
  <c r="H809" i="62"/>
  <c r="AG809" i="62" s="1"/>
  <c r="X809" i="62"/>
  <c r="AD809" i="62"/>
  <c r="L809" i="62"/>
  <c r="Y809" i="62"/>
  <c r="AC809" i="62"/>
  <c r="Z809" i="62"/>
  <c r="J803" i="62"/>
  <c r="AB803" i="62"/>
  <c r="AF803" i="62"/>
  <c r="L803" i="62"/>
  <c r="Y803" i="62"/>
  <c r="AC803" i="62"/>
  <c r="H803" i="62"/>
  <c r="AG803" i="62" s="1"/>
  <c r="X803" i="62"/>
  <c r="Z803" i="62"/>
  <c r="AD803" i="62"/>
  <c r="Z817" i="62"/>
  <c r="H817" i="62"/>
  <c r="AG817" i="62" s="1"/>
  <c r="AE815" i="62"/>
  <c r="R815" i="62"/>
  <c r="AE809" i="62"/>
  <c r="J805" i="62"/>
  <c r="AB805" i="62"/>
  <c r="AF805" i="62"/>
  <c r="L805" i="62"/>
  <c r="Y805" i="62"/>
  <c r="AC805" i="62"/>
  <c r="H805" i="62"/>
  <c r="AG805" i="62" s="1"/>
  <c r="X805" i="62"/>
  <c r="Z805" i="62"/>
  <c r="AD805" i="62"/>
  <c r="AE803" i="62"/>
  <c r="AE817" i="62"/>
  <c r="R817" i="62"/>
  <c r="AF817" i="62" s="1"/>
  <c r="AD815" i="62"/>
  <c r="X815" i="62"/>
  <c r="J813" i="62"/>
  <c r="AB813" i="62"/>
  <c r="AF813" i="62"/>
  <c r="L813" i="62"/>
  <c r="Y813" i="62"/>
  <c r="AC813" i="62"/>
  <c r="J811" i="62"/>
  <c r="AB811" i="62"/>
  <c r="AF811" i="62"/>
  <c r="H811" i="62"/>
  <c r="AG811" i="62" s="1"/>
  <c r="X811" i="62"/>
  <c r="Z811" i="62"/>
  <c r="AD811" i="62"/>
  <c r="L811" i="62"/>
  <c r="Y811" i="62"/>
  <c r="AC811" i="62"/>
  <c r="AA809" i="62"/>
  <c r="J807" i="62"/>
  <c r="AB807" i="62"/>
  <c r="H807" i="62"/>
  <c r="AG807" i="62" s="1"/>
  <c r="X807" i="62"/>
  <c r="Z807" i="62"/>
  <c r="AD807" i="62"/>
  <c r="L807" i="62"/>
  <c r="Y807" i="62"/>
  <c r="AC807" i="62"/>
  <c r="AE805" i="62"/>
  <c r="AA803" i="62"/>
  <c r="AD818" i="62"/>
  <c r="Z818" i="62"/>
  <c r="X818" i="62"/>
  <c r="AD816" i="62"/>
  <c r="Z816" i="62"/>
  <c r="X816" i="62"/>
  <c r="AD814" i="62"/>
  <c r="Z814" i="62"/>
  <c r="X814" i="62"/>
  <c r="AD812" i="62"/>
  <c r="Z812" i="62"/>
  <c r="X812" i="62"/>
  <c r="AD810" i="62"/>
  <c r="Z810" i="62"/>
  <c r="X810" i="62"/>
  <c r="AD808" i="62"/>
  <c r="Z808" i="62"/>
  <c r="X808" i="62"/>
  <c r="AD806" i="62"/>
  <c r="Z806" i="62"/>
  <c r="X806" i="62"/>
  <c r="AD804" i="62"/>
  <c r="Z804" i="62"/>
  <c r="X804" i="62"/>
  <c r="AB802" i="62"/>
  <c r="J802" i="62"/>
  <c r="AD801" i="62"/>
  <c r="Z801" i="62"/>
  <c r="X801" i="62"/>
  <c r="H801" i="62"/>
  <c r="AG801" i="62" s="1"/>
  <c r="AB800" i="62"/>
  <c r="J800" i="62"/>
  <c r="AD799" i="62"/>
  <c r="Z799" i="62"/>
  <c r="X799" i="62"/>
  <c r="H799" i="62"/>
  <c r="AG799" i="62" s="1"/>
  <c r="AF798" i="62"/>
  <c r="AB798" i="62"/>
  <c r="J798" i="62"/>
  <c r="AD797" i="62"/>
  <c r="Z797" i="62"/>
  <c r="X797" i="62"/>
  <c r="H797" i="62"/>
  <c r="AB796" i="62"/>
  <c r="J796" i="62"/>
  <c r="AD795" i="62"/>
  <c r="Z795" i="62"/>
  <c r="X795" i="62"/>
  <c r="H795" i="62"/>
  <c r="AG795" i="62" s="1"/>
  <c r="AB794" i="62"/>
  <c r="J794" i="62"/>
  <c r="AD790" i="62"/>
  <c r="Z790" i="62"/>
  <c r="X790" i="62"/>
  <c r="H790" i="62"/>
  <c r="AG790" i="62" s="1"/>
  <c r="AF789" i="62"/>
  <c r="AB789" i="62"/>
  <c r="J789" i="62"/>
  <c r="AD788" i="62"/>
  <c r="Z788" i="62"/>
  <c r="X788" i="62"/>
  <c r="H788" i="62"/>
  <c r="AG788" i="62" s="1"/>
  <c r="AB787" i="62"/>
  <c r="J787" i="62"/>
  <c r="AD786" i="62"/>
  <c r="Z786" i="62"/>
  <c r="X786" i="62"/>
  <c r="H786" i="62"/>
  <c r="AG786" i="62" s="1"/>
  <c r="R801" i="62"/>
  <c r="AF801" i="62" s="1"/>
  <c r="R799" i="62"/>
  <c r="AF799" i="62" s="1"/>
  <c r="AE786" i="62"/>
  <c r="AA786" i="62"/>
  <c r="R786" i="62"/>
  <c r="AF786" i="62" s="1"/>
  <c r="AC801" i="62"/>
  <c r="Y801" i="62"/>
  <c r="L801" i="62"/>
  <c r="AC799" i="62"/>
  <c r="Y799" i="62"/>
  <c r="L799" i="62"/>
  <c r="AG797" i="62"/>
  <c r="AC797" i="62"/>
  <c r="Y797" i="62"/>
  <c r="L797" i="62"/>
  <c r="AC795" i="62"/>
  <c r="Y795" i="62"/>
  <c r="L795" i="62"/>
  <c r="AC790" i="62"/>
  <c r="Y790" i="62"/>
  <c r="L790" i="62"/>
  <c r="AC788" i="62"/>
  <c r="Y788" i="62"/>
  <c r="L788" i="62"/>
  <c r="AC786" i="62"/>
  <c r="Y786" i="62"/>
  <c r="L786" i="62"/>
  <c r="AD802" i="62"/>
  <c r="Z802" i="62"/>
  <c r="X802" i="62"/>
  <c r="AB801" i="62"/>
  <c r="AD800" i="62"/>
  <c r="Z800" i="62"/>
  <c r="X800" i="62"/>
  <c r="AB799" i="62"/>
  <c r="AD798" i="62"/>
  <c r="Z798" i="62"/>
  <c r="X798" i="62"/>
  <c r="AF797" i="62"/>
  <c r="AB797" i="62"/>
  <c r="AD796" i="62"/>
  <c r="Z796" i="62"/>
  <c r="X796" i="62"/>
  <c r="AF795" i="62"/>
  <c r="AB795" i="62"/>
  <c r="AD794" i="62"/>
  <c r="Z794" i="62"/>
  <c r="X794" i="62"/>
  <c r="AB790" i="62"/>
  <c r="AD789" i="62"/>
  <c r="Z789" i="62"/>
  <c r="X789" i="62"/>
  <c r="AB788" i="62"/>
  <c r="AD787" i="62"/>
  <c r="Z787" i="62"/>
  <c r="X787" i="62"/>
  <c r="AB786" i="62"/>
  <c r="J772" i="62"/>
  <c r="AB772" i="62"/>
  <c r="H772" i="62"/>
  <c r="AG772" i="62" s="1"/>
  <c r="X772" i="62"/>
  <c r="Z772" i="62"/>
  <c r="AD772" i="62"/>
  <c r="J761" i="62"/>
  <c r="AB761" i="62"/>
  <c r="L761" i="62"/>
  <c r="Y761" i="62"/>
  <c r="AC761" i="62"/>
  <c r="H761" i="62"/>
  <c r="AG761" i="62" s="1"/>
  <c r="X761" i="62"/>
  <c r="Z761" i="62"/>
  <c r="AD761" i="62"/>
  <c r="AB785" i="62"/>
  <c r="J785" i="62"/>
  <c r="AD784" i="62"/>
  <c r="Z784" i="62"/>
  <c r="X784" i="62"/>
  <c r="H784" i="62"/>
  <c r="AG784" i="62" s="1"/>
  <c r="AB783" i="62"/>
  <c r="J783" i="62"/>
  <c r="AD782" i="62"/>
  <c r="Z782" i="62"/>
  <c r="X782" i="62"/>
  <c r="H782" i="62"/>
  <c r="AG782" i="62" s="1"/>
  <c r="AB781" i="62"/>
  <c r="J781" i="62"/>
  <c r="AD780" i="62"/>
  <c r="Z780" i="62"/>
  <c r="X780" i="62"/>
  <c r="H780" i="62"/>
  <c r="AG780" i="62" s="1"/>
  <c r="AB779" i="62"/>
  <c r="J779" i="62"/>
  <c r="AD778" i="62"/>
  <c r="Z778" i="62"/>
  <c r="X778" i="62"/>
  <c r="H778" i="62"/>
  <c r="AG778" i="62" s="1"/>
  <c r="AB777" i="62"/>
  <c r="J777" i="62"/>
  <c r="AD776" i="62"/>
  <c r="Y776" i="62"/>
  <c r="H775" i="62"/>
  <c r="X775" i="62"/>
  <c r="Z775" i="62"/>
  <c r="AD775" i="62"/>
  <c r="J775" i="62"/>
  <c r="AB775" i="62"/>
  <c r="AF775" i="62"/>
  <c r="AC774" i="62"/>
  <c r="Y772" i="62"/>
  <c r="H771" i="62"/>
  <c r="AG771" i="62" s="1"/>
  <c r="X771" i="62"/>
  <c r="Z771" i="62"/>
  <c r="AD771" i="62"/>
  <c r="J771" i="62"/>
  <c r="AB771" i="62"/>
  <c r="AC770" i="62"/>
  <c r="Y768" i="62"/>
  <c r="H767" i="62"/>
  <c r="AG767" i="62" s="1"/>
  <c r="X767" i="62"/>
  <c r="Z767" i="62"/>
  <c r="AD767" i="62"/>
  <c r="J767" i="62"/>
  <c r="AB767" i="62"/>
  <c r="AC766" i="62"/>
  <c r="AE761" i="62"/>
  <c r="AA780" i="62"/>
  <c r="R780" i="62"/>
  <c r="AF780" i="62" s="1"/>
  <c r="AA776" i="62"/>
  <c r="J757" i="62"/>
  <c r="AB757" i="62"/>
  <c r="L757" i="62"/>
  <c r="Y757" i="62"/>
  <c r="AC757" i="62"/>
  <c r="H757" i="62"/>
  <c r="AG757" i="62" s="1"/>
  <c r="X757" i="62"/>
  <c r="Z757" i="62"/>
  <c r="AD757" i="62"/>
  <c r="AC784" i="62"/>
  <c r="Y784" i="62"/>
  <c r="L784" i="62"/>
  <c r="AC782" i="62"/>
  <c r="Y782" i="62"/>
  <c r="L782" i="62"/>
  <c r="AC780" i="62"/>
  <c r="Y780" i="62"/>
  <c r="L780" i="62"/>
  <c r="AC778" i="62"/>
  <c r="Y778" i="62"/>
  <c r="L778" i="62"/>
  <c r="AC776" i="62"/>
  <c r="J774" i="62"/>
  <c r="AB774" i="62"/>
  <c r="H774" i="62"/>
  <c r="AG774" i="62" s="1"/>
  <c r="X774" i="62"/>
  <c r="Z774" i="62"/>
  <c r="AD774" i="62"/>
  <c r="AE772" i="62"/>
  <c r="R772" i="62"/>
  <c r="AF772" i="62" s="1"/>
  <c r="J770" i="62"/>
  <c r="AB770" i="62"/>
  <c r="H770" i="62"/>
  <c r="AG770" i="62" s="1"/>
  <c r="X770" i="62"/>
  <c r="Z770" i="62"/>
  <c r="AD770" i="62"/>
  <c r="AE768" i="62"/>
  <c r="J766" i="62"/>
  <c r="AB766" i="62"/>
  <c r="H766" i="62"/>
  <c r="AG766" i="62" s="1"/>
  <c r="X766" i="62"/>
  <c r="Z766" i="62"/>
  <c r="AD766" i="62"/>
  <c r="AA761" i="62"/>
  <c r="J759" i="62"/>
  <c r="AB759" i="62"/>
  <c r="L759" i="62"/>
  <c r="Y759" i="62"/>
  <c r="AC759" i="62"/>
  <c r="H759" i="62"/>
  <c r="AG759" i="62" s="1"/>
  <c r="X759" i="62"/>
  <c r="Z759" i="62"/>
  <c r="AD759" i="62"/>
  <c r="AA757" i="62"/>
  <c r="J755" i="62"/>
  <c r="AB755" i="62"/>
  <c r="AF755" i="62"/>
  <c r="L755" i="62"/>
  <c r="Y755" i="62"/>
  <c r="AC755" i="62"/>
  <c r="H755" i="62"/>
  <c r="AG755" i="62" s="1"/>
  <c r="X755" i="62"/>
  <c r="Z755" i="62"/>
  <c r="AD755" i="62"/>
  <c r="J776" i="62"/>
  <c r="H776" i="62"/>
  <c r="AG776" i="62" s="1"/>
  <c r="X776" i="62"/>
  <c r="Z776" i="62"/>
  <c r="AA772" i="62"/>
  <c r="J768" i="62"/>
  <c r="AB768" i="62"/>
  <c r="AF768" i="62"/>
  <c r="H768" i="62"/>
  <c r="AG768" i="62" s="1"/>
  <c r="X768" i="62"/>
  <c r="Z768" i="62"/>
  <c r="AD768" i="62"/>
  <c r="AD785" i="62"/>
  <c r="Z785" i="62"/>
  <c r="X785" i="62"/>
  <c r="AB784" i="62"/>
  <c r="AD783" i="62"/>
  <c r="Z783" i="62"/>
  <c r="X783" i="62"/>
  <c r="AF782" i="62"/>
  <c r="AB782" i="62"/>
  <c r="AD781" i="62"/>
  <c r="Z781" i="62"/>
  <c r="X781" i="62"/>
  <c r="AB780" i="62"/>
  <c r="AD779" i="62"/>
  <c r="Z779" i="62"/>
  <c r="X779" i="62"/>
  <c r="AF778" i="62"/>
  <c r="AB778" i="62"/>
  <c r="AD777" i="62"/>
  <c r="Z777" i="62"/>
  <c r="X777" i="62"/>
  <c r="AB776" i="62"/>
  <c r="L776" i="62"/>
  <c r="AE775" i="62"/>
  <c r="R775" i="62"/>
  <c r="Y774" i="62"/>
  <c r="H773" i="62"/>
  <c r="AG773" i="62" s="1"/>
  <c r="X773" i="62"/>
  <c r="Z773" i="62"/>
  <c r="AD773" i="62"/>
  <c r="J773" i="62"/>
  <c r="AB773" i="62"/>
  <c r="AC772" i="62"/>
  <c r="L772" i="62"/>
  <c r="AE771" i="62"/>
  <c r="R771" i="62"/>
  <c r="AF771" i="62" s="1"/>
  <c r="Y770" i="62"/>
  <c r="H769" i="62"/>
  <c r="AG769" i="62" s="1"/>
  <c r="X769" i="62"/>
  <c r="Z769" i="62"/>
  <c r="AD769" i="62"/>
  <c r="J769" i="62"/>
  <c r="AB769" i="62"/>
  <c r="AC768" i="62"/>
  <c r="L768" i="62"/>
  <c r="R767" i="62"/>
  <c r="AF767" i="62" s="1"/>
  <c r="Y766" i="62"/>
  <c r="R761" i="62"/>
  <c r="AF761" i="62" s="1"/>
  <c r="AE759" i="62"/>
  <c r="R757" i="62"/>
  <c r="AF757" i="62" s="1"/>
  <c r="AE755" i="62"/>
  <c r="AB762" i="62"/>
  <c r="J762" i="62"/>
  <c r="AB760" i="62"/>
  <c r="J760" i="62"/>
  <c r="AB758" i="62"/>
  <c r="J758" i="62"/>
  <c r="AB756" i="62"/>
  <c r="J756" i="62"/>
  <c r="AD762" i="62"/>
  <c r="Z762" i="62"/>
  <c r="X762" i="62"/>
  <c r="AD760" i="62"/>
  <c r="Z760" i="62"/>
  <c r="X760" i="62"/>
  <c r="AD758" i="62"/>
  <c r="Z758" i="62"/>
  <c r="X758" i="62"/>
  <c r="AD756" i="62"/>
  <c r="Z756" i="62"/>
  <c r="X756" i="62"/>
  <c r="R754" i="62"/>
  <c r="AF754" i="62" s="1"/>
  <c r="AA742" i="62"/>
  <c r="L712" i="62"/>
  <c r="Y712" i="62"/>
  <c r="AC712" i="62"/>
  <c r="J712" i="62"/>
  <c r="Z712" i="62"/>
  <c r="AE712" i="62"/>
  <c r="X712" i="62"/>
  <c r="AA712" i="62"/>
  <c r="H712" i="62"/>
  <c r="AG712" i="62" s="1"/>
  <c r="R712" i="62"/>
  <c r="AF712" i="62" s="1"/>
  <c r="AB712" i="62"/>
  <c r="AD754" i="62"/>
  <c r="Z754" i="62"/>
  <c r="X754" i="62"/>
  <c r="H754" i="62"/>
  <c r="AG754" i="62" s="1"/>
  <c r="AD752" i="62"/>
  <c r="Z752" i="62"/>
  <c r="X752" i="62"/>
  <c r="H752" i="62"/>
  <c r="AG752" i="62" s="1"/>
  <c r="Z748" i="62"/>
  <c r="H748" i="62"/>
  <c r="AG748" i="62" s="1"/>
  <c r="J744" i="62"/>
  <c r="AB744" i="62"/>
  <c r="L744" i="62"/>
  <c r="Y744" i="62"/>
  <c r="AC744" i="62"/>
  <c r="Z742" i="62"/>
  <c r="J733" i="62"/>
  <c r="AB733" i="62"/>
  <c r="L733" i="62"/>
  <c r="Y733" i="62"/>
  <c r="AC733" i="62"/>
  <c r="J731" i="62"/>
  <c r="AB731" i="62"/>
  <c r="AF731" i="62"/>
  <c r="L731" i="62"/>
  <c r="Y731" i="62"/>
  <c r="AC731" i="62"/>
  <c r="H731" i="62"/>
  <c r="AG731" i="62" s="1"/>
  <c r="X731" i="62"/>
  <c r="Z731" i="62"/>
  <c r="AD731" i="62"/>
  <c r="J727" i="62"/>
  <c r="AB727" i="62"/>
  <c r="AF727" i="62"/>
  <c r="L727" i="62"/>
  <c r="Y727" i="62"/>
  <c r="AC727" i="62"/>
  <c r="H727" i="62"/>
  <c r="AG727" i="62" s="1"/>
  <c r="X727" i="62"/>
  <c r="Z727" i="62"/>
  <c r="AD727" i="62"/>
  <c r="J723" i="62"/>
  <c r="AB723" i="62"/>
  <c r="AF723" i="62"/>
  <c r="L723" i="62"/>
  <c r="Y723" i="62"/>
  <c r="AC723" i="62"/>
  <c r="H723" i="62"/>
  <c r="AG723" i="62" s="1"/>
  <c r="X723" i="62"/>
  <c r="Z723" i="62"/>
  <c r="AD723" i="62"/>
  <c r="J719" i="62"/>
  <c r="AB719" i="62"/>
  <c r="AF719" i="62"/>
  <c r="L719" i="62"/>
  <c r="Y719" i="62"/>
  <c r="AC719" i="62"/>
  <c r="H719" i="62"/>
  <c r="AG719" i="62" s="1"/>
  <c r="X719" i="62"/>
  <c r="Z719" i="62"/>
  <c r="AD719" i="62"/>
  <c r="J715" i="62"/>
  <c r="AB715" i="62"/>
  <c r="AF715" i="62"/>
  <c r="L715" i="62"/>
  <c r="Y715" i="62"/>
  <c r="AC715" i="62"/>
  <c r="H715" i="62"/>
  <c r="AG715" i="62" s="1"/>
  <c r="X715" i="62"/>
  <c r="Z715" i="62"/>
  <c r="AD715" i="62"/>
  <c r="AA748" i="62"/>
  <c r="J742" i="62"/>
  <c r="AB742" i="62"/>
  <c r="L742" i="62"/>
  <c r="Y742" i="62"/>
  <c r="AC742" i="62"/>
  <c r="AG742" i="62"/>
  <c r="AC754" i="62"/>
  <c r="Y754" i="62"/>
  <c r="L754" i="62"/>
  <c r="AC752" i="62"/>
  <c r="Y752" i="62"/>
  <c r="L752" i="62"/>
  <c r="J750" i="62"/>
  <c r="AB750" i="62"/>
  <c r="L750" i="62"/>
  <c r="Y750" i="62"/>
  <c r="AC750" i="62"/>
  <c r="AE748" i="62"/>
  <c r="J746" i="62"/>
  <c r="AB746" i="62"/>
  <c r="L746" i="62"/>
  <c r="Y746" i="62"/>
  <c r="AC746" i="62"/>
  <c r="Z744" i="62"/>
  <c r="H744" i="62"/>
  <c r="AG744" i="62" s="1"/>
  <c r="AE742" i="62"/>
  <c r="R742" i="62"/>
  <c r="AF742" i="62" s="1"/>
  <c r="AD737" i="62"/>
  <c r="J735" i="62"/>
  <c r="AB735" i="62"/>
  <c r="L735" i="62"/>
  <c r="Y735" i="62"/>
  <c r="AC735" i="62"/>
  <c r="Z733" i="62"/>
  <c r="H733" i="62"/>
  <c r="AG733" i="62" s="1"/>
  <c r="AE731" i="62"/>
  <c r="AE727" i="62"/>
  <c r="AE723" i="62"/>
  <c r="AE719" i="62"/>
  <c r="AE715" i="62"/>
  <c r="AD712" i="62"/>
  <c r="J748" i="62"/>
  <c r="AB748" i="62"/>
  <c r="AF748" i="62"/>
  <c r="L748" i="62"/>
  <c r="Y748" i="62"/>
  <c r="AC748" i="62"/>
  <c r="AB754" i="62"/>
  <c r="AB752" i="62"/>
  <c r="AD748" i="62"/>
  <c r="X748" i="62"/>
  <c r="AE744" i="62"/>
  <c r="R744" i="62"/>
  <c r="AF744" i="62" s="1"/>
  <c r="AD742" i="62"/>
  <c r="X742" i="62"/>
  <c r="J737" i="62"/>
  <c r="AB737" i="62"/>
  <c r="L737" i="62"/>
  <c r="Y737" i="62"/>
  <c r="AC737" i="62"/>
  <c r="AE733" i="62"/>
  <c r="R733" i="62"/>
  <c r="AF733" i="62" s="1"/>
  <c r="AA731" i="62"/>
  <c r="J729" i="62"/>
  <c r="AB729" i="62"/>
  <c r="L729" i="62"/>
  <c r="Y729" i="62"/>
  <c r="AC729" i="62"/>
  <c r="H729" i="62"/>
  <c r="AG729" i="62" s="1"/>
  <c r="X729" i="62"/>
  <c r="Z729" i="62"/>
  <c r="AD729" i="62"/>
  <c r="AA727" i="62"/>
  <c r="J725" i="62"/>
  <c r="AB725" i="62"/>
  <c r="L725" i="62"/>
  <c r="Y725" i="62"/>
  <c r="AC725" i="62"/>
  <c r="H725" i="62"/>
  <c r="AG725" i="62" s="1"/>
  <c r="X725" i="62"/>
  <c r="Z725" i="62"/>
  <c r="AD725" i="62"/>
  <c r="AA723" i="62"/>
  <c r="J721" i="62"/>
  <c r="AB721" i="62"/>
  <c r="L721" i="62"/>
  <c r="Y721" i="62"/>
  <c r="AC721" i="62"/>
  <c r="H721" i="62"/>
  <c r="AG721" i="62" s="1"/>
  <c r="X721" i="62"/>
  <c r="Z721" i="62"/>
  <c r="AD721" i="62"/>
  <c r="AA719" i="62"/>
  <c r="J717" i="62"/>
  <c r="AB717" i="62"/>
  <c r="AF717" i="62"/>
  <c r="L717" i="62"/>
  <c r="Y717" i="62"/>
  <c r="AC717" i="62"/>
  <c r="H717" i="62"/>
  <c r="AG717" i="62" s="1"/>
  <c r="X717" i="62"/>
  <c r="Z717" i="62"/>
  <c r="AD717" i="62"/>
  <c r="AA715" i="62"/>
  <c r="L714" i="62"/>
  <c r="Y714" i="62"/>
  <c r="J714" i="62"/>
  <c r="Z714" i="62"/>
  <c r="AD714" i="62"/>
  <c r="X714" i="62"/>
  <c r="AA714" i="62"/>
  <c r="AE714" i="62"/>
  <c r="H714" i="62"/>
  <c r="AG714" i="62" s="1"/>
  <c r="R714" i="62"/>
  <c r="AF714" i="62" s="1"/>
  <c r="AB714" i="62"/>
  <c r="AG461" i="62"/>
  <c r="AF461" i="62"/>
  <c r="AF433" i="62"/>
  <c r="AG433" i="62"/>
  <c r="Z59" i="1"/>
  <c r="AD60" i="1"/>
  <c r="AC59" i="1"/>
  <c r="F57" i="1"/>
  <c r="F58" i="1"/>
  <c r="P57" i="1" l="1"/>
  <c r="N57" i="1"/>
  <c r="P58" i="1"/>
  <c r="N58" i="1"/>
  <c r="J57" i="1"/>
  <c r="H58" i="1"/>
  <c r="AD58" i="1"/>
  <c r="AC58" i="1"/>
  <c r="W58" i="1"/>
  <c r="AC57" i="1"/>
  <c r="AB57" i="1"/>
  <c r="Z57" i="1"/>
  <c r="AB58" i="1"/>
  <c r="Z58" i="1"/>
  <c r="AE57" i="1"/>
  <c r="H57" i="1"/>
  <c r="J58" i="1"/>
  <c r="AE58" i="1"/>
  <c r="AD57" i="1"/>
  <c r="W57" i="1"/>
  <c r="Z109" i="72"/>
  <c r="Z110" i="72" s="1"/>
  <c r="Z111" i="72" s="1"/>
  <c r="Z112" i="72" s="1"/>
  <c r="Z113" i="72" s="1"/>
  <c r="Z114" i="72" s="1"/>
  <c r="Z115" i="72" s="1"/>
  <c r="AO9" i="2" l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G11" i="6" l="1"/>
  <c r="I11" i="6"/>
  <c r="K11" i="6"/>
  <c r="V11" i="6"/>
  <c r="X11" i="6"/>
  <c r="Z11" i="6"/>
  <c r="G12" i="6"/>
  <c r="I12" i="6"/>
  <c r="K12" i="6"/>
  <c r="V12" i="6"/>
  <c r="X12" i="6"/>
  <c r="Z12" i="6"/>
  <c r="G13" i="6"/>
  <c r="I13" i="6"/>
  <c r="K13" i="6"/>
  <c r="V13" i="6"/>
  <c r="X13" i="6"/>
  <c r="Z13" i="6"/>
  <c r="G15" i="6"/>
  <c r="I15" i="6"/>
  <c r="K15" i="6"/>
  <c r="O15" i="6"/>
  <c r="V15" i="6"/>
  <c r="X15" i="6"/>
  <c r="Z15" i="6"/>
  <c r="G16" i="6"/>
  <c r="I16" i="6"/>
  <c r="K16" i="6"/>
  <c r="V16" i="6"/>
  <c r="X16" i="6"/>
  <c r="Z16" i="6"/>
  <c r="G17" i="6"/>
  <c r="I17" i="6"/>
  <c r="K17" i="6"/>
  <c r="V17" i="6"/>
  <c r="X17" i="6"/>
  <c r="Z17" i="6"/>
  <c r="G18" i="6"/>
  <c r="I18" i="6"/>
  <c r="K18" i="6"/>
  <c r="V18" i="6"/>
  <c r="X18" i="6"/>
  <c r="Z18" i="6"/>
  <c r="G20" i="6"/>
  <c r="I20" i="6"/>
  <c r="K20" i="6"/>
  <c r="V20" i="6"/>
  <c r="X20" i="6"/>
  <c r="Z20" i="6"/>
  <c r="G21" i="6"/>
  <c r="I21" i="6"/>
  <c r="K21" i="6"/>
  <c r="V21" i="6"/>
  <c r="X21" i="6"/>
  <c r="Z21" i="6"/>
  <c r="G22" i="6"/>
  <c r="I22" i="6"/>
  <c r="K22" i="6"/>
  <c r="V22" i="6"/>
  <c r="X22" i="6"/>
  <c r="Z22" i="6"/>
  <c r="G23" i="6"/>
  <c r="I23" i="6"/>
  <c r="K23" i="6"/>
  <c r="V23" i="6"/>
  <c r="X23" i="6"/>
  <c r="Z23" i="6"/>
  <c r="Y17" i="6" l="1"/>
  <c r="P15" i="6"/>
  <c r="J12" i="6"/>
  <c r="Y15" i="6"/>
  <c r="AA17" i="6"/>
  <c r="W15" i="6"/>
  <c r="J17" i="6"/>
  <c r="Y12" i="6"/>
  <c r="J15" i="6"/>
  <c r="H15" i="6"/>
  <c r="AA12" i="6"/>
  <c r="H17" i="6"/>
  <c r="AA15" i="6"/>
  <c r="W17" i="6"/>
  <c r="H12" i="6"/>
  <c r="W12" i="6"/>
  <c r="Y18" i="6"/>
  <c r="J18" i="6"/>
  <c r="Y16" i="6"/>
  <c r="J16" i="6"/>
  <c r="Y13" i="6"/>
  <c r="J13" i="6"/>
  <c r="Y11" i="6"/>
  <c r="J11" i="6"/>
  <c r="W18" i="6"/>
  <c r="H18" i="6"/>
  <c r="W16" i="6"/>
  <c r="H16" i="6"/>
  <c r="W13" i="6"/>
  <c r="H13" i="6"/>
  <c r="W11" i="6"/>
  <c r="H11" i="6"/>
  <c r="AA18" i="6"/>
  <c r="AA16" i="6"/>
  <c r="AA13" i="6"/>
  <c r="AA11" i="6"/>
  <c r="B39" i="51" l="1"/>
  <c r="B58" i="16"/>
  <c r="C58" i="16"/>
  <c r="E58" i="16"/>
  <c r="G58" i="16"/>
  <c r="I58" i="16"/>
  <c r="K58" i="16"/>
  <c r="P58" i="16"/>
  <c r="W58" i="16"/>
  <c r="Y58" i="16"/>
  <c r="AA58" i="16"/>
  <c r="AB58" i="16"/>
  <c r="AC58" i="16"/>
  <c r="AD58" i="16"/>
  <c r="AE58" i="16"/>
  <c r="AF58" i="16"/>
  <c r="AG58" i="16"/>
  <c r="AH58" i="16"/>
  <c r="AI58" i="16"/>
  <c r="AJ58" i="16"/>
  <c r="B59" i="16"/>
  <c r="C59" i="16"/>
  <c r="E59" i="16"/>
  <c r="G59" i="16"/>
  <c r="I59" i="16"/>
  <c r="K59" i="16"/>
  <c r="P59" i="16"/>
  <c r="W59" i="16"/>
  <c r="Y59" i="16"/>
  <c r="AA59" i="16"/>
  <c r="AB59" i="16"/>
  <c r="AC59" i="16"/>
  <c r="AD59" i="16"/>
  <c r="AE59" i="16"/>
  <c r="AF59" i="16"/>
  <c r="AG59" i="16"/>
  <c r="AH59" i="16"/>
  <c r="AI59" i="16"/>
  <c r="AJ59" i="16"/>
  <c r="B60" i="16"/>
  <c r="C60" i="16"/>
  <c r="E60" i="16"/>
  <c r="G60" i="16"/>
  <c r="I60" i="16"/>
  <c r="K60" i="16"/>
  <c r="P60" i="16"/>
  <c r="W60" i="16"/>
  <c r="Y60" i="16"/>
  <c r="AA60" i="16"/>
  <c r="AB60" i="16"/>
  <c r="AC60" i="16"/>
  <c r="AD60" i="16"/>
  <c r="AE60" i="16"/>
  <c r="AF60" i="16"/>
  <c r="AG60" i="16"/>
  <c r="AH60" i="16"/>
  <c r="AI60" i="16"/>
  <c r="AJ60" i="16"/>
  <c r="B61" i="16"/>
  <c r="C61" i="16"/>
  <c r="E61" i="16"/>
  <c r="G61" i="16"/>
  <c r="I61" i="16"/>
  <c r="K61" i="16"/>
  <c r="P61" i="16"/>
  <c r="W61" i="16"/>
  <c r="Y61" i="16"/>
  <c r="AA61" i="16"/>
  <c r="AB61" i="16"/>
  <c r="AC61" i="16"/>
  <c r="AD61" i="16"/>
  <c r="AE61" i="16"/>
  <c r="AF61" i="16"/>
  <c r="AG61" i="16"/>
  <c r="AH61" i="16"/>
  <c r="AI61" i="16"/>
  <c r="AJ61" i="16"/>
  <c r="B62" i="16"/>
  <c r="C62" i="16"/>
  <c r="E62" i="16"/>
  <c r="G62" i="16"/>
  <c r="I62" i="16"/>
  <c r="K62" i="16"/>
  <c r="P62" i="16"/>
  <c r="W62" i="16"/>
  <c r="Y62" i="16"/>
  <c r="AA62" i="16"/>
  <c r="AB62" i="16"/>
  <c r="AC62" i="16"/>
  <c r="AD62" i="16"/>
  <c r="AE62" i="16"/>
  <c r="AF62" i="16"/>
  <c r="AG62" i="16"/>
  <c r="AH62" i="16"/>
  <c r="AI62" i="16"/>
  <c r="AJ62" i="16"/>
  <c r="B63" i="16"/>
  <c r="C63" i="16"/>
  <c r="E63" i="16"/>
  <c r="G63" i="16"/>
  <c r="I63" i="16"/>
  <c r="K63" i="16"/>
  <c r="P63" i="16"/>
  <c r="W63" i="16"/>
  <c r="Y63" i="16"/>
  <c r="AA63" i="16"/>
  <c r="AB63" i="16"/>
  <c r="AC63" i="16"/>
  <c r="AD63" i="16"/>
  <c r="AE63" i="16"/>
  <c r="AF63" i="16"/>
  <c r="AG63" i="16"/>
  <c r="AH63" i="16"/>
  <c r="AI63" i="16"/>
  <c r="AJ63" i="16"/>
  <c r="B64" i="16"/>
  <c r="C64" i="16"/>
  <c r="E64" i="16"/>
  <c r="G64" i="16"/>
  <c r="I64" i="16"/>
  <c r="K64" i="16"/>
  <c r="P64" i="16"/>
  <c r="W64" i="16"/>
  <c r="Y64" i="16"/>
  <c r="AA64" i="16"/>
  <c r="AB64" i="16"/>
  <c r="AC64" i="16"/>
  <c r="AD64" i="16"/>
  <c r="AE64" i="16"/>
  <c r="AF64" i="16"/>
  <c r="AG64" i="16"/>
  <c r="AH64" i="16"/>
  <c r="AI64" i="16"/>
  <c r="AJ64" i="16"/>
  <c r="B65" i="16"/>
  <c r="C65" i="16"/>
  <c r="E65" i="16"/>
  <c r="F66" i="16" s="1"/>
  <c r="G65" i="16"/>
  <c r="H66" i="16" s="1"/>
  <c r="I65" i="16"/>
  <c r="J66" i="16" s="1"/>
  <c r="K65" i="16"/>
  <c r="L66" i="16" s="1"/>
  <c r="P65" i="16"/>
  <c r="Q66" i="16" s="1"/>
  <c r="W65" i="16"/>
  <c r="X66" i="16" s="1"/>
  <c r="Y65" i="16"/>
  <c r="Z66" i="16" s="1"/>
  <c r="AA65" i="16"/>
  <c r="AB65" i="16"/>
  <c r="AC65" i="16"/>
  <c r="AD65" i="16"/>
  <c r="AE65" i="16"/>
  <c r="AF65" i="16"/>
  <c r="AG65" i="16"/>
  <c r="AH65" i="16"/>
  <c r="AI65" i="16"/>
  <c r="AJ65" i="16"/>
  <c r="B48" i="16"/>
  <c r="C48" i="16"/>
  <c r="E48" i="16"/>
  <c r="G48" i="16"/>
  <c r="I48" i="16"/>
  <c r="K48" i="16"/>
  <c r="P48" i="16"/>
  <c r="W48" i="16"/>
  <c r="Y48" i="16"/>
  <c r="AA48" i="16"/>
  <c r="AB48" i="16"/>
  <c r="AC48" i="16"/>
  <c r="AD48" i="16"/>
  <c r="AE48" i="16"/>
  <c r="AF48" i="16"/>
  <c r="AG48" i="16"/>
  <c r="AH48" i="16"/>
  <c r="AI48" i="16"/>
  <c r="AJ48" i="16"/>
  <c r="B49" i="16"/>
  <c r="C49" i="16"/>
  <c r="E49" i="16"/>
  <c r="G49" i="16"/>
  <c r="I49" i="16"/>
  <c r="K49" i="16"/>
  <c r="P49" i="16"/>
  <c r="W49" i="16"/>
  <c r="Y49" i="16"/>
  <c r="AA49" i="16"/>
  <c r="AB49" i="16"/>
  <c r="AC49" i="16"/>
  <c r="AD49" i="16"/>
  <c r="AE49" i="16"/>
  <c r="AF49" i="16"/>
  <c r="AG49" i="16"/>
  <c r="AH49" i="16"/>
  <c r="AI49" i="16"/>
  <c r="AJ49" i="16"/>
  <c r="B50" i="16"/>
  <c r="C50" i="16"/>
  <c r="E50" i="16"/>
  <c r="G50" i="16"/>
  <c r="I50" i="16"/>
  <c r="K50" i="16"/>
  <c r="P50" i="16"/>
  <c r="W50" i="16"/>
  <c r="Y50" i="16"/>
  <c r="AA50" i="16"/>
  <c r="AB50" i="16"/>
  <c r="AC50" i="16"/>
  <c r="AD50" i="16"/>
  <c r="AE50" i="16"/>
  <c r="AF50" i="16"/>
  <c r="AG50" i="16"/>
  <c r="AH50" i="16"/>
  <c r="AI50" i="16"/>
  <c r="AJ50" i="16"/>
  <c r="B51" i="16"/>
  <c r="C51" i="16"/>
  <c r="E51" i="16"/>
  <c r="G51" i="16"/>
  <c r="I51" i="16"/>
  <c r="K51" i="16"/>
  <c r="P51" i="16"/>
  <c r="W51" i="16"/>
  <c r="Y51" i="16"/>
  <c r="AA51" i="16"/>
  <c r="AB51" i="16"/>
  <c r="AC51" i="16"/>
  <c r="AD51" i="16"/>
  <c r="AE51" i="16"/>
  <c r="AF51" i="16"/>
  <c r="AG51" i="16"/>
  <c r="AH51" i="16"/>
  <c r="AI51" i="16"/>
  <c r="AJ51" i="16"/>
  <c r="B52" i="16"/>
  <c r="C52" i="16"/>
  <c r="E52" i="16"/>
  <c r="G52" i="16"/>
  <c r="I52" i="16"/>
  <c r="K52" i="16"/>
  <c r="P52" i="16"/>
  <c r="W52" i="16"/>
  <c r="Y52" i="16"/>
  <c r="AA52" i="16"/>
  <c r="AB52" i="16"/>
  <c r="AC52" i="16"/>
  <c r="AD52" i="16"/>
  <c r="AE52" i="16"/>
  <c r="AF52" i="16"/>
  <c r="AG52" i="16"/>
  <c r="AH52" i="16"/>
  <c r="AI52" i="16"/>
  <c r="AJ52" i="16"/>
  <c r="B53" i="16"/>
  <c r="C53" i="16"/>
  <c r="E53" i="16"/>
  <c r="G53" i="16"/>
  <c r="I53" i="16"/>
  <c r="K53" i="16"/>
  <c r="P53" i="16"/>
  <c r="W53" i="16"/>
  <c r="Y53" i="16"/>
  <c r="AA53" i="16"/>
  <c r="AB53" i="16"/>
  <c r="AC53" i="16"/>
  <c r="AD53" i="16"/>
  <c r="AE53" i="16"/>
  <c r="AF53" i="16"/>
  <c r="AG53" i="16"/>
  <c r="AH53" i="16"/>
  <c r="AI53" i="16"/>
  <c r="AJ53" i="16"/>
  <c r="B54" i="16"/>
  <c r="C54" i="16"/>
  <c r="E54" i="16"/>
  <c r="G54" i="16"/>
  <c r="I54" i="16"/>
  <c r="K54" i="16"/>
  <c r="P54" i="16"/>
  <c r="W54" i="16"/>
  <c r="Y54" i="16"/>
  <c r="AA54" i="16"/>
  <c r="AB54" i="16"/>
  <c r="AC54" i="16"/>
  <c r="AD54" i="16"/>
  <c r="AE54" i="16"/>
  <c r="AF54" i="16"/>
  <c r="AG54" i="16"/>
  <c r="AH54" i="16"/>
  <c r="AI54" i="16"/>
  <c r="AJ54" i="16"/>
  <c r="B55" i="16"/>
  <c r="C55" i="16"/>
  <c r="E55" i="16"/>
  <c r="G55" i="16"/>
  <c r="I55" i="16"/>
  <c r="K55" i="16"/>
  <c r="P55" i="16"/>
  <c r="W55" i="16"/>
  <c r="Y55" i="16"/>
  <c r="AA55" i="16"/>
  <c r="AB55" i="16"/>
  <c r="AC55" i="16"/>
  <c r="AD55" i="16"/>
  <c r="AE55" i="16"/>
  <c r="AF55" i="16"/>
  <c r="AG55" i="16"/>
  <c r="AH55" i="16"/>
  <c r="AI55" i="16"/>
  <c r="AJ55" i="16"/>
  <c r="B56" i="16"/>
  <c r="C56" i="16"/>
  <c r="E56" i="16"/>
  <c r="G56" i="16"/>
  <c r="I56" i="16"/>
  <c r="K56" i="16"/>
  <c r="P56" i="16"/>
  <c r="W56" i="16"/>
  <c r="Y56" i="16"/>
  <c r="AA56" i="16"/>
  <c r="AB56" i="16"/>
  <c r="AC56" i="16"/>
  <c r="AD56" i="16"/>
  <c r="AE56" i="16"/>
  <c r="AF56" i="16"/>
  <c r="AG56" i="16"/>
  <c r="AH56" i="16"/>
  <c r="AI56" i="16"/>
  <c r="AJ56" i="16"/>
  <c r="B57" i="16"/>
  <c r="C57" i="16"/>
  <c r="E57" i="16"/>
  <c r="G57" i="16"/>
  <c r="I57" i="16"/>
  <c r="K57" i="16"/>
  <c r="P57" i="16"/>
  <c r="W57" i="16"/>
  <c r="Y57" i="16"/>
  <c r="AA57" i="16"/>
  <c r="AB57" i="16"/>
  <c r="AC57" i="16"/>
  <c r="AD57" i="16"/>
  <c r="AE57" i="16"/>
  <c r="AF57" i="16"/>
  <c r="AG57" i="16"/>
  <c r="AH57" i="16"/>
  <c r="AI57" i="16"/>
  <c r="AJ57" i="16"/>
  <c r="B36" i="16"/>
  <c r="C36" i="16"/>
  <c r="E36" i="16"/>
  <c r="G36" i="16"/>
  <c r="I36" i="16"/>
  <c r="K36" i="16"/>
  <c r="P36" i="16"/>
  <c r="W36" i="16"/>
  <c r="Y36" i="16"/>
  <c r="AA36" i="16"/>
  <c r="AB36" i="16"/>
  <c r="AC36" i="16"/>
  <c r="AD36" i="16"/>
  <c r="AE36" i="16"/>
  <c r="AF36" i="16"/>
  <c r="AG36" i="16"/>
  <c r="AH36" i="16"/>
  <c r="AI36" i="16"/>
  <c r="AJ36" i="16"/>
  <c r="B37" i="16"/>
  <c r="C37" i="16"/>
  <c r="E37" i="16"/>
  <c r="G37" i="16"/>
  <c r="I37" i="16"/>
  <c r="K37" i="16"/>
  <c r="P37" i="16"/>
  <c r="W37" i="16"/>
  <c r="Y37" i="16"/>
  <c r="AA37" i="16"/>
  <c r="AB37" i="16"/>
  <c r="AC37" i="16"/>
  <c r="AD37" i="16"/>
  <c r="AE37" i="16"/>
  <c r="AF37" i="16"/>
  <c r="AG37" i="16"/>
  <c r="AH37" i="16"/>
  <c r="AI37" i="16"/>
  <c r="AJ37" i="16"/>
  <c r="B38" i="16"/>
  <c r="C38" i="16"/>
  <c r="E38" i="16"/>
  <c r="G38" i="16"/>
  <c r="I38" i="16"/>
  <c r="K38" i="16"/>
  <c r="P38" i="16"/>
  <c r="W38" i="16"/>
  <c r="Y38" i="16"/>
  <c r="AA38" i="16"/>
  <c r="AB38" i="16"/>
  <c r="AC38" i="16"/>
  <c r="AD38" i="16"/>
  <c r="AE38" i="16"/>
  <c r="AF38" i="16"/>
  <c r="AG38" i="16"/>
  <c r="AH38" i="16"/>
  <c r="AI38" i="16"/>
  <c r="AJ38" i="16"/>
  <c r="B39" i="16"/>
  <c r="C39" i="16"/>
  <c r="E39" i="16"/>
  <c r="F40" i="16" s="1"/>
  <c r="G39" i="16"/>
  <c r="H40" i="16" s="1"/>
  <c r="I39" i="16"/>
  <c r="J40" i="16" s="1"/>
  <c r="K39" i="16"/>
  <c r="L40" i="16" s="1"/>
  <c r="P39" i="16"/>
  <c r="Q40" i="16" s="1"/>
  <c r="W39" i="16"/>
  <c r="X40" i="16" s="1"/>
  <c r="Y39" i="16"/>
  <c r="Z40" i="16" s="1"/>
  <c r="AA39" i="16"/>
  <c r="AB39" i="16"/>
  <c r="AC39" i="16"/>
  <c r="AD39" i="16"/>
  <c r="AE39" i="16"/>
  <c r="AF39" i="16"/>
  <c r="AG39" i="16"/>
  <c r="AH39" i="16"/>
  <c r="AI39" i="16"/>
  <c r="AJ39" i="16"/>
  <c r="B11" i="6"/>
  <c r="C11" i="6"/>
  <c r="D11" i="6" s="1"/>
  <c r="E11" i="6"/>
  <c r="AB11" i="6"/>
  <c r="AC11" i="6"/>
  <c r="AD11" i="6"/>
  <c r="AE11" i="6"/>
  <c r="AF11" i="6"/>
  <c r="AG11" i="6"/>
  <c r="B12" i="6"/>
  <c r="C12" i="6"/>
  <c r="D12" i="6" s="1"/>
  <c r="E12" i="6"/>
  <c r="AB12" i="6"/>
  <c r="AC12" i="6"/>
  <c r="AD12" i="6"/>
  <c r="AE12" i="6"/>
  <c r="AF12" i="6"/>
  <c r="AG12" i="6"/>
  <c r="B13" i="6"/>
  <c r="C13" i="6"/>
  <c r="D13" i="6" s="1"/>
  <c r="E13" i="6"/>
  <c r="AB13" i="6"/>
  <c r="AC13" i="6"/>
  <c r="AD13" i="6"/>
  <c r="AE13" i="6"/>
  <c r="AF13" i="6"/>
  <c r="AG13" i="6"/>
  <c r="B15" i="6"/>
  <c r="C15" i="6"/>
  <c r="D15" i="6" s="1"/>
  <c r="E15" i="6"/>
  <c r="AB15" i="6"/>
  <c r="AC15" i="6"/>
  <c r="AD15" i="6"/>
  <c r="AE15" i="6"/>
  <c r="AF15" i="6"/>
  <c r="AG15" i="6"/>
  <c r="B16" i="6"/>
  <c r="C16" i="6"/>
  <c r="D16" i="6" s="1"/>
  <c r="E16" i="6"/>
  <c r="AB16" i="6"/>
  <c r="AC16" i="6"/>
  <c r="AD16" i="6"/>
  <c r="AE16" i="6"/>
  <c r="AF16" i="6"/>
  <c r="AG16" i="6"/>
  <c r="B17" i="6"/>
  <c r="C17" i="6"/>
  <c r="D17" i="6" s="1"/>
  <c r="E17" i="6"/>
  <c r="AB17" i="6"/>
  <c r="AC17" i="6"/>
  <c r="AD17" i="6"/>
  <c r="AE17" i="6"/>
  <c r="AF17" i="6"/>
  <c r="AG17" i="6"/>
  <c r="B18" i="6"/>
  <c r="C18" i="6"/>
  <c r="D18" i="6" s="1"/>
  <c r="E18" i="6"/>
  <c r="AB18" i="6"/>
  <c r="AC18" i="6"/>
  <c r="AD18" i="6"/>
  <c r="AE18" i="6"/>
  <c r="AF18" i="6"/>
  <c r="AG18" i="6"/>
  <c r="B20" i="6"/>
  <c r="C20" i="6"/>
  <c r="D20" i="6" s="1"/>
  <c r="E20" i="6"/>
  <c r="AB20" i="6"/>
  <c r="AC20" i="6"/>
  <c r="AD20" i="6"/>
  <c r="AE20" i="6"/>
  <c r="AF20" i="6"/>
  <c r="AG20" i="6"/>
  <c r="B21" i="6"/>
  <c r="C21" i="6"/>
  <c r="D21" i="6" s="1"/>
  <c r="E21" i="6"/>
  <c r="AB21" i="6"/>
  <c r="AC21" i="6"/>
  <c r="AD21" i="6"/>
  <c r="AE21" i="6"/>
  <c r="AF21" i="6"/>
  <c r="AG21" i="6"/>
  <c r="B22" i="6"/>
  <c r="C22" i="6"/>
  <c r="D22" i="6" s="1"/>
  <c r="E22" i="6"/>
  <c r="AB22" i="6"/>
  <c r="AC22" i="6"/>
  <c r="AD22" i="6"/>
  <c r="AE22" i="6"/>
  <c r="AF22" i="6"/>
  <c r="AG22" i="6"/>
  <c r="B23" i="6"/>
  <c r="C23" i="6"/>
  <c r="D23" i="6" s="1"/>
  <c r="E23" i="6"/>
  <c r="AB23" i="6"/>
  <c r="AC23" i="6"/>
  <c r="AD23" i="6"/>
  <c r="AE23" i="6"/>
  <c r="AF23" i="6"/>
  <c r="AG23" i="6"/>
  <c r="AG10" i="6"/>
  <c r="AF10" i="6"/>
  <c r="AE10" i="6"/>
  <c r="AD10" i="6"/>
  <c r="AC10" i="6"/>
  <c r="AB10" i="6"/>
  <c r="Z10" i="6"/>
  <c r="AA10" i="6" s="1"/>
  <c r="X10" i="6"/>
  <c r="Y10" i="6" s="1"/>
  <c r="V10" i="6"/>
  <c r="W10" i="6" s="1"/>
  <c r="O10" i="6"/>
  <c r="P10" i="6" s="1"/>
  <c r="K10" i="6"/>
  <c r="I10" i="6"/>
  <c r="J10" i="6" s="1"/>
  <c r="G10" i="6"/>
  <c r="E10" i="6"/>
  <c r="C10" i="6"/>
  <c r="D10" i="6" s="1"/>
  <c r="B10" i="6"/>
  <c r="AP8" i="2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AF31" i="2"/>
  <c r="AB31" i="2"/>
  <c r="AC32" i="2" s="1"/>
  <c r="AA31" i="2"/>
  <c r="Z31" i="2"/>
  <c r="Y31" i="2"/>
  <c r="U31" i="2"/>
  <c r="S31" i="2"/>
  <c r="T32" i="2" s="1"/>
  <c r="P31" i="2"/>
  <c r="Q32" i="2" s="1"/>
  <c r="I31" i="2"/>
  <c r="B31" i="2"/>
  <c r="AF30" i="2"/>
  <c r="AB30" i="2"/>
  <c r="AA30" i="2"/>
  <c r="Z30" i="2"/>
  <c r="Y30" i="2"/>
  <c r="U30" i="2"/>
  <c r="S30" i="2"/>
  <c r="P30" i="2"/>
  <c r="I30" i="2"/>
  <c r="B30" i="2"/>
  <c r="AF29" i="2"/>
  <c r="AB29" i="2"/>
  <c r="AA29" i="2"/>
  <c r="Z29" i="2"/>
  <c r="Y29" i="2"/>
  <c r="U29" i="2"/>
  <c r="S29" i="2"/>
  <c r="P29" i="2"/>
  <c r="I29" i="2"/>
  <c r="B29" i="2"/>
  <c r="AF28" i="2"/>
  <c r="AB28" i="2"/>
  <c r="AA28" i="2"/>
  <c r="Z28" i="2"/>
  <c r="Y28" i="2"/>
  <c r="U28" i="2"/>
  <c r="S28" i="2"/>
  <c r="P28" i="2"/>
  <c r="I28" i="2"/>
  <c r="B28" i="2"/>
  <c r="J32" i="2" l="1"/>
  <c r="AD28" i="2"/>
  <c r="L59" i="16"/>
  <c r="H10" i="6"/>
  <c r="U5" i="6"/>
  <c r="E32" i="2"/>
  <c r="C32" i="2"/>
  <c r="H61" i="16"/>
  <c r="Q60" i="16"/>
  <c r="AL60" i="16"/>
  <c r="X60" i="16"/>
  <c r="L61" i="16"/>
  <c r="X59" i="16"/>
  <c r="H60" i="16"/>
  <c r="Q61" i="16"/>
  <c r="F61" i="16"/>
  <c r="L53" i="16"/>
  <c r="X63" i="16"/>
  <c r="AL62" i="16"/>
  <c r="L60" i="16"/>
  <c r="Q52" i="16"/>
  <c r="X52" i="16"/>
  <c r="AL58" i="16"/>
  <c r="Q53" i="16"/>
  <c r="F53" i="16"/>
  <c r="J63" i="16"/>
  <c r="X62" i="16"/>
  <c r="H57" i="16"/>
  <c r="AL56" i="16"/>
  <c r="Z54" i="16"/>
  <c r="J54" i="16"/>
  <c r="H52" i="16"/>
  <c r="L50" i="16"/>
  <c r="J65" i="16"/>
  <c r="F10" i="6"/>
  <c r="F16" i="6"/>
  <c r="F11" i="6"/>
  <c r="F17" i="6"/>
  <c r="F12" i="6"/>
  <c r="F15" i="6"/>
  <c r="F18" i="6"/>
  <c r="F13" i="6"/>
  <c r="AI11" i="6"/>
  <c r="T30" i="2"/>
  <c r="Q57" i="16"/>
  <c r="AL48" i="16"/>
  <c r="Z56" i="16"/>
  <c r="J56" i="16"/>
  <c r="H55" i="16"/>
  <c r="F49" i="16"/>
  <c r="F57" i="16"/>
  <c r="X54" i="16"/>
  <c r="J50" i="16"/>
  <c r="AI20" i="6"/>
  <c r="Q55" i="16"/>
  <c r="F55" i="16"/>
  <c r="Z53" i="16"/>
  <c r="J52" i="16"/>
  <c r="X51" i="16"/>
  <c r="Q50" i="16"/>
  <c r="L49" i="16"/>
  <c r="AK49" i="16"/>
  <c r="Z58" i="16"/>
  <c r="AL54" i="16"/>
  <c r="Q49" i="16"/>
  <c r="AK52" i="16"/>
  <c r="Z50" i="16"/>
  <c r="L64" i="16"/>
  <c r="AI12" i="6"/>
  <c r="L56" i="16"/>
  <c r="AK55" i="16"/>
  <c r="Z51" i="16"/>
  <c r="J51" i="16"/>
  <c r="X50" i="16"/>
  <c r="AK48" i="16"/>
  <c r="J49" i="16"/>
  <c r="L65" i="16"/>
  <c r="AK64" i="16"/>
  <c r="J62" i="16"/>
  <c r="F52" i="16"/>
  <c r="L51" i="16"/>
  <c r="L62" i="16"/>
  <c r="F50" i="16"/>
  <c r="Q63" i="16"/>
  <c r="J39" i="16"/>
  <c r="Q37" i="16"/>
  <c r="AK56" i="16"/>
  <c r="AK54" i="16"/>
  <c r="AK51" i="16"/>
  <c r="J59" i="16"/>
  <c r="AG29" i="2"/>
  <c r="X39" i="16"/>
  <c r="H39" i="16"/>
  <c r="F38" i="16"/>
  <c r="L37" i="16"/>
  <c r="Z57" i="16"/>
  <c r="Q56" i="16"/>
  <c r="X55" i="16"/>
  <c r="J55" i="16"/>
  <c r="F54" i="16"/>
  <c r="AL53" i="16"/>
  <c r="J53" i="16"/>
  <c r="Q51" i="16"/>
  <c r="AK50" i="16"/>
  <c r="X65" i="16"/>
  <c r="AD29" i="2"/>
  <c r="H56" i="16"/>
  <c r="AC30" i="2"/>
  <c r="Q39" i="16"/>
  <c r="L38" i="16"/>
  <c r="Z37" i="16"/>
  <c r="J37" i="16"/>
  <c r="AL57" i="16"/>
  <c r="L54" i="16"/>
  <c r="X53" i="16"/>
  <c r="H53" i="16"/>
  <c r="AL52" i="16"/>
  <c r="Z52" i="16"/>
  <c r="L52" i="16"/>
  <c r="F51" i="16"/>
  <c r="X49" i="16"/>
  <c r="F59" i="16"/>
  <c r="T31" i="2"/>
  <c r="AI21" i="6"/>
  <c r="AK57" i="16"/>
  <c r="AK53" i="16"/>
  <c r="Z49" i="16"/>
  <c r="Z65" i="16"/>
  <c r="X64" i="16"/>
  <c r="L63" i="16"/>
  <c r="F63" i="16"/>
  <c r="X61" i="16"/>
  <c r="AK58" i="16"/>
  <c r="J57" i="16"/>
  <c r="F56" i="16"/>
  <c r="AL55" i="16"/>
  <c r="Z55" i="16"/>
  <c r="Q54" i="16"/>
  <c r="Q62" i="16"/>
  <c r="J61" i="16"/>
  <c r="Q58" i="16"/>
  <c r="Q29" i="2"/>
  <c r="Q64" i="16"/>
  <c r="AL64" i="16"/>
  <c r="F62" i="16"/>
  <c r="H49" i="16"/>
  <c r="AL49" i="16"/>
  <c r="Z62" i="16"/>
  <c r="AK62" i="16"/>
  <c r="Z38" i="16"/>
  <c r="H51" i="16"/>
  <c r="AL51" i="16"/>
  <c r="H50" i="16"/>
  <c r="AL50" i="16"/>
  <c r="AL63" i="16"/>
  <c r="H63" i="16"/>
  <c r="Q30" i="2"/>
  <c r="X57" i="16"/>
  <c r="X58" i="16"/>
  <c r="Z63" i="16"/>
  <c r="AK63" i="16"/>
  <c r="Z61" i="16"/>
  <c r="AK61" i="16"/>
  <c r="Z59" i="16"/>
  <c r="AK59" i="16"/>
  <c r="AD31" i="2"/>
  <c r="C31" i="2"/>
  <c r="Z60" i="16"/>
  <c r="AK60" i="16"/>
  <c r="H58" i="16"/>
  <c r="X37" i="16"/>
  <c r="L57" i="16"/>
  <c r="L58" i="16"/>
  <c r="AG30" i="2"/>
  <c r="X56" i="16"/>
  <c r="L55" i="16"/>
  <c r="H54" i="16"/>
  <c r="H64" i="16"/>
  <c r="H62" i="16"/>
  <c r="AL61" i="16"/>
  <c r="AL59" i="16"/>
  <c r="C30" i="2"/>
  <c r="AC31" i="2"/>
  <c r="AK65" i="16"/>
  <c r="H65" i="16"/>
  <c r="F64" i="16"/>
  <c r="J60" i="16"/>
  <c r="H59" i="16"/>
  <c r="F58" i="16"/>
  <c r="Z64" i="16"/>
  <c r="F60" i="16"/>
  <c r="E29" i="2"/>
  <c r="AC29" i="2"/>
  <c r="E30" i="2"/>
  <c r="Q65" i="16"/>
  <c r="F65" i="16"/>
  <c r="J64" i="16"/>
  <c r="Q59" i="16"/>
  <c r="J58" i="16"/>
  <c r="AL65" i="16"/>
  <c r="AL39" i="16"/>
  <c r="L39" i="16"/>
  <c r="J38" i="16"/>
  <c r="F37" i="16"/>
  <c r="X38" i="16"/>
  <c r="H37" i="16"/>
  <c r="Q38" i="16"/>
  <c r="AL38" i="16"/>
  <c r="AL37" i="16"/>
  <c r="AL36" i="16"/>
  <c r="Z39" i="16"/>
  <c r="AK37" i="16"/>
  <c r="AK39" i="16"/>
  <c r="F39" i="16"/>
  <c r="AK38" i="16"/>
  <c r="AK36" i="16"/>
  <c r="H38" i="16"/>
  <c r="AI16" i="6"/>
  <c r="AI17" i="6"/>
  <c r="AI13" i="6"/>
  <c r="AI15" i="6"/>
  <c r="AI18" i="6"/>
  <c r="AI23" i="6"/>
  <c r="AI22" i="6"/>
  <c r="J29" i="2"/>
  <c r="T29" i="2"/>
  <c r="AD30" i="2"/>
  <c r="E31" i="2"/>
  <c r="Q31" i="2"/>
  <c r="AG31" i="2"/>
  <c r="AG28" i="2"/>
  <c r="C29" i="2"/>
  <c r="J30" i="2"/>
  <c r="J31" i="2"/>
  <c r="B114" i="1" l="1"/>
  <c r="C114" i="1"/>
  <c r="F114" i="1"/>
  <c r="J114" i="1" l="1"/>
  <c r="P114" i="1"/>
  <c r="AF114" i="1"/>
  <c r="AD114" i="1"/>
  <c r="AB114" i="1"/>
  <c r="Z114" i="1"/>
  <c r="AH114" i="1"/>
  <c r="AE114" i="1"/>
  <c r="AC114" i="1"/>
  <c r="W114" i="1"/>
  <c r="AG114" i="1"/>
  <c r="H114" i="1"/>
  <c r="D114" i="1"/>
  <c r="AI114" i="1" l="1"/>
  <c r="B11" i="16"/>
  <c r="C11" i="16"/>
  <c r="E11" i="16"/>
  <c r="G11" i="16"/>
  <c r="I11" i="16"/>
  <c r="K11" i="16"/>
  <c r="P11" i="16"/>
  <c r="W11" i="16"/>
  <c r="Y11" i="16"/>
  <c r="AA11" i="16"/>
  <c r="AB11" i="16"/>
  <c r="AC11" i="16"/>
  <c r="AD11" i="16"/>
  <c r="AE11" i="16"/>
  <c r="AF11" i="16"/>
  <c r="AG11" i="16"/>
  <c r="AH11" i="16"/>
  <c r="AI11" i="16"/>
  <c r="AJ11" i="16"/>
  <c r="B10" i="16"/>
  <c r="C10" i="16"/>
  <c r="E10" i="16"/>
  <c r="G10" i="16"/>
  <c r="I10" i="16"/>
  <c r="K10" i="16"/>
  <c r="P10" i="16"/>
  <c r="W10" i="16"/>
  <c r="Y10" i="16"/>
  <c r="AK11" i="16" l="1"/>
  <c r="AB5" i="16"/>
  <c r="Z10" i="16"/>
  <c r="AL11" i="16"/>
  <c r="H11" i="16"/>
  <c r="L11" i="16"/>
  <c r="F10" i="16"/>
  <c r="X11" i="16"/>
  <c r="J10" i="16"/>
  <c r="Z11" i="16"/>
  <c r="Q11" i="16"/>
  <c r="J11" i="16"/>
  <c r="F11" i="16"/>
  <c r="Q10" i="16"/>
  <c r="X10" i="16"/>
  <c r="L10" i="16"/>
  <c r="H10" i="16"/>
  <c r="F53" i="1" l="1"/>
  <c r="F54" i="1"/>
  <c r="F55" i="1"/>
  <c r="F56" i="1"/>
  <c r="P55" i="1" l="1"/>
  <c r="N55" i="1"/>
  <c r="N54" i="1"/>
  <c r="P54" i="1"/>
  <c r="P56" i="1"/>
  <c r="N56" i="1"/>
  <c r="P53" i="1"/>
  <c r="N53" i="1"/>
  <c r="AD56" i="1"/>
  <c r="AE56" i="1"/>
  <c r="AC56" i="1"/>
  <c r="AC55" i="1"/>
  <c r="AE55" i="1"/>
  <c r="AD55" i="1"/>
  <c r="AD54" i="1"/>
  <c r="AE54" i="1"/>
  <c r="AC54" i="1"/>
  <c r="AC53" i="1"/>
  <c r="AD53" i="1"/>
  <c r="AE53" i="1"/>
  <c r="W56" i="1"/>
  <c r="W55" i="1"/>
  <c r="W54" i="1"/>
  <c r="W53" i="1"/>
  <c r="AK329" i="76" l="1"/>
  <c r="AJ329" i="76"/>
  <c r="AI329" i="76"/>
  <c r="AH329" i="76"/>
  <c r="AG329" i="76"/>
  <c r="AF329" i="76"/>
  <c r="AE329" i="76"/>
  <c r="AD329" i="76"/>
  <c r="AC329" i="76"/>
  <c r="AB329" i="76"/>
  <c r="AA329" i="76"/>
  <c r="Y329" i="76"/>
  <c r="X329" i="76"/>
  <c r="AK328" i="76"/>
  <c r="AJ328" i="76"/>
  <c r="AI328" i="76"/>
  <c r="AH328" i="76"/>
  <c r="AG328" i="76"/>
  <c r="AF328" i="76"/>
  <c r="AE328" i="76"/>
  <c r="AD328" i="76"/>
  <c r="AC328" i="76"/>
  <c r="AB328" i="76"/>
  <c r="AA328" i="76"/>
  <c r="Y328" i="76"/>
  <c r="X328" i="76"/>
  <c r="AK327" i="76"/>
  <c r="AJ327" i="76"/>
  <c r="AI327" i="76"/>
  <c r="AH327" i="76"/>
  <c r="AG327" i="76"/>
  <c r="AF327" i="76"/>
  <c r="AE327" i="76"/>
  <c r="AD327" i="76"/>
  <c r="AC327" i="76"/>
  <c r="AB327" i="76"/>
  <c r="AA327" i="76"/>
  <c r="Y327" i="76"/>
  <c r="X327" i="76"/>
  <c r="AK326" i="76"/>
  <c r="AJ326" i="76"/>
  <c r="AI326" i="76"/>
  <c r="AH326" i="76"/>
  <c r="AG326" i="76"/>
  <c r="AF326" i="76"/>
  <c r="AE326" i="76"/>
  <c r="AD326" i="76"/>
  <c r="AC326" i="76"/>
  <c r="AB326" i="76"/>
  <c r="AA326" i="76"/>
  <c r="Y326" i="76"/>
  <c r="X326" i="76"/>
  <c r="AK325" i="76"/>
  <c r="AJ325" i="76"/>
  <c r="AI325" i="76"/>
  <c r="AH325" i="76"/>
  <c r="AG325" i="76"/>
  <c r="AF325" i="76"/>
  <c r="AE325" i="76"/>
  <c r="AD325" i="76"/>
  <c r="AC325" i="76"/>
  <c r="AB325" i="76"/>
  <c r="AA325" i="76"/>
  <c r="Y325" i="76"/>
  <c r="X325" i="76"/>
  <c r="AK324" i="76"/>
  <c r="AJ324" i="76"/>
  <c r="AI324" i="76"/>
  <c r="AH324" i="76"/>
  <c r="AG324" i="76"/>
  <c r="AF324" i="76"/>
  <c r="AE324" i="76"/>
  <c r="AD324" i="76"/>
  <c r="AC324" i="76"/>
  <c r="AB324" i="76"/>
  <c r="AA324" i="76"/>
  <c r="Y324" i="76"/>
  <c r="X324" i="76"/>
  <c r="AK323" i="76"/>
  <c r="AJ323" i="76"/>
  <c r="AI323" i="76"/>
  <c r="AH323" i="76"/>
  <c r="AG323" i="76"/>
  <c r="AF323" i="76"/>
  <c r="AE323" i="76"/>
  <c r="AD323" i="76"/>
  <c r="AC323" i="76"/>
  <c r="AB323" i="76"/>
  <c r="AA323" i="76"/>
  <c r="Y323" i="76"/>
  <c r="X323" i="76"/>
  <c r="AK322" i="76"/>
  <c r="AJ322" i="76"/>
  <c r="AI322" i="76"/>
  <c r="AH322" i="76"/>
  <c r="AG322" i="76"/>
  <c r="AF322" i="76"/>
  <c r="AE322" i="76"/>
  <c r="AD322" i="76"/>
  <c r="AC322" i="76"/>
  <c r="AB322" i="76"/>
  <c r="AA322" i="76"/>
  <c r="Y322" i="76"/>
  <c r="X322" i="76"/>
  <c r="AK321" i="76"/>
  <c r="AJ321" i="76"/>
  <c r="AI321" i="76"/>
  <c r="AH321" i="76"/>
  <c r="AG321" i="76"/>
  <c r="AF321" i="76"/>
  <c r="AE321" i="76"/>
  <c r="AD321" i="76"/>
  <c r="AC321" i="76"/>
  <c r="AB321" i="76"/>
  <c r="AA321" i="76"/>
  <c r="Y321" i="76"/>
  <c r="X321" i="76"/>
  <c r="AK320" i="76"/>
  <c r="AJ320" i="76"/>
  <c r="AI320" i="76"/>
  <c r="AH320" i="76"/>
  <c r="AG320" i="76"/>
  <c r="AF320" i="76"/>
  <c r="AE320" i="76"/>
  <c r="AD320" i="76"/>
  <c r="AC320" i="76"/>
  <c r="AB320" i="76"/>
  <c r="AA320" i="76"/>
  <c r="Y320" i="76"/>
  <c r="X320" i="76"/>
  <c r="AK319" i="76"/>
  <c r="AJ319" i="76"/>
  <c r="AI319" i="76"/>
  <c r="AH319" i="76"/>
  <c r="AG319" i="76"/>
  <c r="AF319" i="76"/>
  <c r="AE319" i="76"/>
  <c r="AD319" i="76"/>
  <c r="AC319" i="76"/>
  <c r="AB319" i="76"/>
  <c r="AA319" i="76"/>
  <c r="Y319" i="76"/>
  <c r="X319" i="76"/>
  <c r="AK318" i="76"/>
  <c r="AJ318" i="76"/>
  <c r="AI318" i="76"/>
  <c r="AH318" i="76"/>
  <c r="AG318" i="76"/>
  <c r="AF318" i="76"/>
  <c r="AE318" i="76"/>
  <c r="AD318" i="76"/>
  <c r="AC318" i="76"/>
  <c r="AB318" i="76"/>
  <c r="AA318" i="76"/>
  <c r="Y318" i="76"/>
  <c r="X318" i="76"/>
  <c r="AK317" i="76"/>
  <c r="AJ317" i="76"/>
  <c r="AI317" i="76"/>
  <c r="AH317" i="76"/>
  <c r="AG317" i="76"/>
  <c r="AF317" i="76"/>
  <c r="AE317" i="76"/>
  <c r="AD317" i="76"/>
  <c r="AC317" i="76"/>
  <c r="AB317" i="76"/>
  <c r="AA317" i="76"/>
  <c r="Y317" i="76"/>
  <c r="X317" i="76"/>
  <c r="AK316" i="76"/>
  <c r="AJ316" i="76"/>
  <c r="AI316" i="76"/>
  <c r="AH316" i="76"/>
  <c r="AG316" i="76"/>
  <c r="AF316" i="76"/>
  <c r="AE316" i="76"/>
  <c r="AD316" i="76"/>
  <c r="AC316" i="76"/>
  <c r="AB316" i="76"/>
  <c r="AA316" i="76"/>
  <c r="Y316" i="76"/>
  <c r="X316" i="76"/>
  <c r="AK315" i="76"/>
  <c r="AJ315" i="76"/>
  <c r="AI315" i="76"/>
  <c r="AH315" i="76"/>
  <c r="AG315" i="76"/>
  <c r="AF315" i="76"/>
  <c r="AE315" i="76"/>
  <c r="AD315" i="76"/>
  <c r="AC315" i="76"/>
  <c r="AB315" i="76"/>
  <c r="AA315" i="76"/>
  <c r="Y315" i="76"/>
  <c r="X315" i="76"/>
  <c r="AK314" i="76"/>
  <c r="AJ314" i="76"/>
  <c r="AI314" i="76"/>
  <c r="AH314" i="76"/>
  <c r="AG314" i="76"/>
  <c r="AF314" i="76"/>
  <c r="AE314" i="76"/>
  <c r="AD314" i="76"/>
  <c r="AC314" i="76"/>
  <c r="AB314" i="76"/>
  <c r="AA314" i="76"/>
  <c r="Y314" i="76"/>
  <c r="X314" i="76"/>
  <c r="AK313" i="76"/>
  <c r="AJ313" i="76"/>
  <c r="AI313" i="76"/>
  <c r="AH313" i="76"/>
  <c r="AG313" i="76"/>
  <c r="AF313" i="76"/>
  <c r="AE313" i="76"/>
  <c r="AD313" i="76"/>
  <c r="AC313" i="76"/>
  <c r="AB313" i="76"/>
  <c r="AA313" i="76"/>
  <c r="Y313" i="76"/>
  <c r="X313" i="76"/>
  <c r="AK312" i="76"/>
  <c r="AJ312" i="76"/>
  <c r="AI312" i="76"/>
  <c r="AH312" i="76"/>
  <c r="AG312" i="76"/>
  <c r="AF312" i="76"/>
  <c r="AE312" i="76"/>
  <c r="AD312" i="76"/>
  <c r="AC312" i="76"/>
  <c r="AB312" i="76"/>
  <c r="AA312" i="76"/>
  <c r="Y312" i="76"/>
  <c r="X312" i="76"/>
  <c r="AK311" i="76"/>
  <c r="AJ311" i="76"/>
  <c r="AI311" i="76"/>
  <c r="AH311" i="76"/>
  <c r="AG311" i="76"/>
  <c r="AF311" i="76"/>
  <c r="AE311" i="76"/>
  <c r="AD311" i="76"/>
  <c r="AC311" i="76"/>
  <c r="AB311" i="76"/>
  <c r="AA311" i="76"/>
  <c r="Y311" i="76"/>
  <c r="X311" i="76"/>
  <c r="AK310" i="76"/>
  <c r="AJ310" i="76"/>
  <c r="AI310" i="76"/>
  <c r="AH310" i="76"/>
  <c r="AG310" i="76"/>
  <c r="AF310" i="76"/>
  <c r="AE310" i="76"/>
  <c r="AD310" i="76"/>
  <c r="AC310" i="76"/>
  <c r="AB310" i="76"/>
  <c r="AA310" i="76"/>
  <c r="Y310" i="76"/>
  <c r="X310" i="76"/>
  <c r="AK309" i="76"/>
  <c r="AJ309" i="76"/>
  <c r="AI309" i="76"/>
  <c r="AH309" i="76"/>
  <c r="AG309" i="76"/>
  <c r="AF309" i="76"/>
  <c r="AE309" i="76"/>
  <c r="AD309" i="76"/>
  <c r="AC309" i="76"/>
  <c r="AB309" i="76"/>
  <c r="AA309" i="76"/>
  <c r="Y309" i="76"/>
  <c r="X309" i="76"/>
  <c r="AK308" i="76"/>
  <c r="AJ308" i="76"/>
  <c r="AI308" i="76"/>
  <c r="AH308" i="76"/>
  <c r="AG308" i="76"/>
  <c r="AF308" i="76"/>
  <c r="AE308" i="76"/>
  <c r="AD308" i="76"/>
  <c r="AC308" i="76"/>
  <c r="AB308" i="76"/>
  <c r="AA308" i="76"/>
  <c r="Y308" i="76"/>
  <c r="X308" i="76"/>
  <c r="AK307" i="76"/>
  <c r="AJ307" i="76"/>
  <c r="AI307" i="76"/>
  <c r="AH307" i="76"/>
  <c r="AG307" i="76"/>
  <c r="AF307" i="76"/>
  <c r="AE307" i="76"/>
  <c r="AD307" i="76"/>
  <c r="AC307" i="76"/>
  <c r="AB307" i="76"/>
  <c r="AA307" i="76"/>
  <c r="Y307" i="76"/>
  <c r="X307" i="76"/>
  <c r="AK306" i="76"/>
  <c r="AJ306" i="76"/>
  <c r="AI306" i="76"/>
  <c r="AH306" i="76"/>
  <c r="AG306" i="76"/>
  <c r="AF306" i="76"/>
  <c r="AE306" i="76"/>
  <c r="AD306" i="76"/>
  <c r="AC306" i="76"/>
  <c r="AB306" i="76"/>
  <c r="AA306" i="76"/>
  <c r="Y306" i="76"/>
  <c r="X306" i="76"/>
  <c r="AK305" i="76"/>
  <c r="AJ305" i="76"/>
  <c r="AI305" i="76"/>
  <c r="AH305" i="76"/>
  <c r="AG305" i="76"/>
  <c r="AF305" i="76"/>
  <c r="AE305" i="76"/>
  <c r="AD305" i="76"/>
  <c r="AC305" i="76"/>
  <c r="AB305" i="76"/>
  <c r="AA305" i="76"/>
  <c r="Y305" i="76"/>
  <c r="X305" i="76"/>
  <c r="AK304" i="76"/>
  <c r="AJ304" i="76"/>
  <c r="AI304" i="76"/>
  <c r="AH304" i="76"/>
  <c r="AG304" i="76"/>
  <c r="AF304" i="76"/>
  <c r="AE304" i="76"/>
  <c r="AD304" i="76"/>
  <c r="AC304" i="76"/>
  <c r="AB304" i="76"/>
  <c r="AA304" i="76"/>
  <c r="Y304" i="76"/>
  <c r="X304" i="76"/>
  <c r="AK303" i="76"/>
  <c r="AJ303" i="76"/>
  <c r="AI303" i="76"/>
  <c r="AH303" i="76"/>
  <c r="AG303" i="76"/>
  <c r="AF303" i="76"/>
  <c r="AE303" i="76"/>
  <c r="AD303" i="76"/>
  <c r="AC303" i="76"/>
  <c r="AB303" i="76"/>
  <c r="AA303" i="76"/>
  <c r="Y303" i="76"/>
  <c r="X303" i="76"/>
  <c r="AK302" i="76"/>
  <c r="AJ302" i="76"/>
  <c r="AI302" i="76"/>
  <c r="AH302" i="76"/>
  <c r="AG302" i="76"/>
  <c r="AF302" i="76"/>
  <c r="AE302" i="76"/>
  <c r="AD302" i="76"/>
  <c r="AC302" i="76"/>
  <c r="AB302" i="76"/>
  <c r="AA302" i="76"/>
  <c r="Y302" i="76"/>
  <c r="X302" i="76"/>
  <c r="AK301" i="76"/>
  <c r="AJ301" i="76"/>
  <c r="AI301" i="76"/>
  <c r="AH301" i="76"/>
  <c r="AG301" i="76"/>
  <c r="AF301" i="76"/>
  <c r="AE301" i="76"/>
  <c r="AD301" i="76"/>
  <c r="AC301" i="76"/>
  <c r="AB301" i="76"/>
  <c r="AA301" i="76"/>
  <c r="Y301" i="76"/>
  <c r="X301" i="76"/>
  <c r="AK300" i="76"/>
  <c r="AJ300" i="76"/>
  <c r="AI300" i="76"/>
  <c r="AH300" i="76"/>
  <c r="AG300" i="76"/>
  <c r="AF300" i="76"/>
  <c r="AE300" i="76"/>
  <c r="AD300" i="76"/>
  <c r="AC300" i="76"/>
  <c r="AB300" i="76"/>
  <c r="AA300" i="76"/>
  <c r="Y300" i="76"/>
  <c r="X300" i="76"/>
  <c r="AK299" i="76"/>
  <c r="AJ299" i="76"/>
  <c r="AI299" i="76"/>
  <c r="AH299" i="76"/>
  <c r="AG299" i="76"/>
  <c r="AF299" i="76"/>
  <c r="AE299" i="76"/>
  <c r="AD299" i="76"/>
  <c r="AC299" i="76"/>
  <c r="AB299" i="76"/>
  <c r="AA299" i="76"/>
  <c r="Y299" i="76"/>
  <c r="X299" i="76"/>
  <c r="AK298" i="76"/>
  <c r="AJ298" i="76"/>
  <c r="AI298" i="76"/>
  <c r="AH298" i="76"/>
  <c r="AG298" i="76"/>
  <c r="AF298" i="76"/>
  <c r="AE298" i="76"/>
  <c r="AD298" i="76"/>
  <c r="AC298" i="76"/>
  <c r="AB298" i="76"/>
  <c r="AA298" i="76"/>
  <c r="Y298" i="76"/>
  <c r="X298" i="76"/>
  <c r="AK297" i="76"/>
  <c r="AJ297" i="76"/>
  <c r="AI297" i="76"/>
  <c r="AH297" i="76"/>
  <c r="AG297" i="76"/>
  <c r="AF297" i="76"/>
  <c r="AE297" i="76"/>
  <c r="AD297" i="76"/>
  <c r="AC297" i="76"/>
  <c r="AB297" i="76"/>
  <c r="AA297" i="76"/>
  <c r="Y297" i="76"/>
  <c r="X297" i="76"/>
  <c r="AK296" i="76"/>
  <c r="AJ296" i="76"/>
  <c r="AI296" i="76"/>
  <c r="AH296" i="76"/>
  <c r="AG296" i="76"/>
  <c r="AF296" i="76"/>
  <c r="AE296" i="76"/>
  <c r="AD296" i="76"/>
  <c r="AC296" i="76"/>
  <c r="AB296" i="76"/>
  <c r="AA296" i="76"/>
  <c r="Y296" i="76"/>
  <c r="X296" i="76"/>
  <c r="AK295" i="76"/>
  <c r="AJ295" i="76"/>
  <c r="AI295" i="76"/>
  <c r="AH295" i="76"/>
  <c r="AG295" i="76"/>
  <c r="AF295" i="76"/>
  <c r="AE295" i="76"/>
  <c r="AD295" i="76"/>
  <c r="AC295" i="76"/>
  <c r="AB295" i="76"/>
  <c r="AA295" i="76"/>
  <c r="Y295" i="76"/>
  <c r="X295" i="76"/>
  <c r="AK294" i="76"/>
  <c r="AJ294" i="76"/>
  <c r="AI294" i="76"/>
  <c r="AH294" i="76"/>
  <c r="AG294" i="76"/>
  <c r="AF294" i="76"/>
  <c r="AE294" i="76"/>
  <c r="AD294" i="76"/>
  <c r="AC294" i="76"/>
  <c r="AB294" i="76"/>
  <c r="AA294" i="76"/>
  <c r="Y294" i="76"/>
  <c r="X294" i="76"/>
  <c r="AK293" i="76"/>
  <c r="AJ293" i="76"/>
  <c r="AI293" i="76"/>
  <c r="AH293" i="76"/>
  <c r="AG293" i="76"/>
  <c r="AF293" i="76"/>
  <c r="AE293" i="76"/>
  <c r="AD293" i="76"/>
  <c r="AC293" i="76"/>
  <c r="AB293" i="76"/>
  <c r="AA293" i="76"/>
  <c r="Y293" i="76"/>
  <c r="X293" i="76"/>
  <c r="AK292" i="76"/>
  <c r="AJ292" i="76"/>
  <c r="AI292" i="76"/>
  <c r="AH292" i="76"/>
  <c r="AG292" i="76"/>
  <c r="AF292" i="76"/>
  <c r="AE292" i="76"/>
  <c r="AD292" i="76"/>
  <c r="AC292" i="76"/>
  <c r="AB292" i="76"/>
  <c r="AA292" i="76"/>
  <c r="Y292" i="76"/>
  <c r="X292" i="76"/>
  <c r="AK291" i="76"/>
  <c r="AJ291" i="76"/>
  <c r="AI291" i="76"/>
  <c r="AH291" i="76"/>
  <c r="AG291" i="76"/>
  <c r="AF291" i="76"/>
  <c r="AE291" i="76"/>
  <c r="AD291" i="76"/>
  <c r="AC291" i="76"/>
  <c r="AB291" i="76"/>
  <c r="AA291" i="76"/>
  <c r="Y291" i="76"/>
  <c r="X291" i="76"/>
  <c r="AK290" i="76"/>
  <c r="AJ290" i="76"/>
  <c r="AI290" i="76"/>
  <c r="AH290" i="76"/>
  <c r="AG290" i="76"/>
  <c r="AF290" i="76"/>
  <c r="AE290" i="76"/>
  <c r="AD290" i="76"/>
  <c r="AC290" i="76"/>
  <c r="AB290" i="76"/>
  <c r="AA290" i="76"/>
  <c r="Y290" i="76"/>
  <c r="X290" i="76"/>
  <c r="AK289" i="76"/>
  <c r="AJ289" i="76"/>
  <c r="AI289" i="76"/>
  <c r="AH289" i="76"/>
  <c r="AG289" i="76"/>
  <c r="AF289" i="76"/>
  <c r="AE289" i="76"/>
  <c r="AD289" i="76"/>
  <c r="AC289" i="76"/>
  <c r="AB289" i="76"/>
  <c r="AA289" i="76"/>
  <c r="Y289" i="76"/>
  <c r="X289" i="76"/>
  <c r="AK288" i="76"/>
  <c r="AJ288" i="76"/>
  <c r="AI288" i="76"/>
  <c r="AH288" i="76"/>
  <c r="AG288" i="76"/>
  <c r="AF288" i="76"/>
  <c r="AE288" i="76"/>
  <c r="AD288" i="76"/>
  <c r="AC288" i="76"/>
  <c r="AB288" i="76"/>
  <c r="AA288" i="76"/>
  <c r="Y288" i="76"/>
  <c r="X288" i="76"/>
  <c r="AK287" i="76"/>
  <c r="AJ287" i="76"/>
  <c r="AI287" i="76"/>
  <c r="AH287" i="76"/>
  <c r="AG287" i="76"/>
  <c r="AF287" i="76"/>
  <c r="AE287" i="76"/>
  <c r="AD287" i="76"/>
  <c r="AC287" i="76"/>
  <c r="AB287" i="76"/>
  <c r="AA287" i="76"/>
  <c r="Y287" i="76"/>
  <c r="X287" i="76"/>
  <c r="AK286" i="76"/>
  <c r="AJ286" i="76"/>
  <c r="AI286" i="76"/>
  <c r="AH286" i="76"/>
  <c r="AG286" i="76"/>
  <c r="AF286" i="76"/>
  <c r="AE286" i="76"/>
  <c r="AD286" i="76"/>
  <c r="AC286" i="76"/>
  <c r="AB286" i="76"/>
  <c r="AA286" i="76"/>
  <c r="Y286" i="76"/>
  <c r="X286" i="76"/>
  <c r="AK285" i="76"/>
  <c r="AJ285" i="76"/>
  <c r="AI285" i="76"/>
  <c r="AH285" i="76"/>
  <c r="AG285" i="76"/>
  <c r="AF285" i="76"/>
  <c r="AE285" i="76"/>
  <c r="AD285" i="76"/>
  <c r="AC285" i="76"/>
  <c r="AB285" i="76"/>
  <c r="AA285" i="76"/>
  <c r="Y285" i="76"/>
  <c r="X285" i="76"/>
  <c r="AK284" i="76"/>
  <c r="AJ284" i="76"/>
  <c r="AI284" i="76"/>
  <c r="AH284" i="76"/>
  <c r="AG284" i="76"/>
  <c r="AF284" i="76"/>
  <c r="AE284" i="76"/>
  <c r="AD284" i="76"/>
  <c r="AC284" i="76"/>
  <c r="AB284" i="76"/>
  <c r="AA284" i="76"/>
  <c r="Y284" i="76"/>
  <c r="X284" i="76"/>
  <c r="AK283" i="76"/>
  <c r="AJ283" i="76"/>
  <c r="AI283" i="76"/>
  <c r="AH283" i="76"/>
  <c r="AG283" i="76"/>
  <c r="AF283" i="76"/>
  <c r="AE283" i="76"/>
  <c r="AD283" i="76"/>
  <c r="AC283" i="76"/>
  <c r="AB283" i="76"/>
  <c r="AA283" i="76"/>
  <c r="Y283" i="76"/>
  <c r="X283" i="76"/>
  <c r="AK282" i="76"/>
  <c r="AJ282" i="76"/>
  <c r="AI282" i="76"/>
  <c r="AH282" i="76"/>
  <c r="AG282" i="76"/>
  <c r="AF282" i="76"/>
  <c r="AE282" i="76"/>
  <c r="AD282" i="76"/>
  <c r="AC282" i="76"/>
  <c r="AB282" i="76"/>
  <c r="AA282" i="76"/>
  <c r="Y282" i="76"/>
  <c r="X282" i="76"/>
  <c r="AK281" i="76"/>
  <c r="AJ281" i="76"/>
  <c r="AI281" i="76"/>
  <c r="AH281" i="76"/>
  <c r="AG281" i="76"/>
  <c r="AF281" i="76"/>
  <c r="AE281" i="76"/>
  <c r="AD281" i="76"/>
  <c r="AC281" i="76"/>
  <c r="AB281" i="76"/>
  <c r="AA281" i="76"/>
  <c r="Y281" i="76"/>
  <c r="X281" i="76"/>
  <c r="AK280" i="76"/>
  <c r="AJ280" i="76"/>
  <c r="AI280" i="76"/>
  <c r="AH280" i="76"/>
  <c r="AG280" i="76"/>
  <c r="AF280" i="76"/>
  <c r="AE280" i="76"/>
  <c r="AD280" i="76"/>
  <c r="AC280" i="76"/>
  <c r="AB280" i="76"/>
  <c r="AA280" i="76"/>
  <c r="Y280" i="76"/>
  <c r="X280" i="76"/>
  <c r="AK279" i="76"/>
  <c r="AJ279" i="76"/>
  <c r="AI279" i="76"/>
  <c r="AH279" i="76"/>
  <c r="AG279" i="76"/>
  <c r="AF279" i="76"/>
  <c r="AE279" i="76"/>
  <c r="AD279" i="76"/>
  <c r="AC279" i="76"/>
  <c r="AB279" i="76"/>
  <c r="AA279" i="76"/>
  <c r="Y279" i="76"/>
  <c r="X279" i="76"/>
  <c r="AK278" i="76"/>
  <c r="AJ278" i="76"/>
  <c r="AI278" i="76"/>
  <c r="AH278" i="76"/>
  <c r="AG278" i="76"/>
  <c r="AF278" i="76"/>
  <c r="AE278" i="76"/>
  <c r="AD278" i="76"/>
  <c r="AC278" i="76"/>
  <c r="AB278" i="76"/>
  <c r="AA278" i="76"/>
  <c r="Y278" i="76"/>
  <c r="X278" i="76"/>
  <c r="AK277" i="76"/>
  <c r="AJ277" i="76"/>
  <c r="AI277" i="76"/>
  <c r="AH277" i="76"/>
  <c r="AG277" i="76"/>
  <c r="AF277" i="76"/>
  <c r="AE277" i="76"/>
  <c r="AD277" i="76"/>
  <c r="AC277" i="76"/>
  <c r="AB277" i="76"/>
  <c r="AA277" i="76"/>
  <c r="Y277" i="76"/>
  <c r="X277" i="76"/>
  <c r="AK276" i="76"/>
  <c r="AJ276" i="76"/>
  <c r="AI276" i="76"/>
  <c r="AH276" i="76"/>
  <c r="AG276" i="76"/>
  <c r="AF276" i="76"/>
  <c r="AE276" i="76"/>
  <c r="AD276" i="76"/>
  <c r="AC276" i="76"/>
  <c r="AB276" i="76"/>
  <c r="AA276" i="76"/>
  <c r="Y276" i="76"/>
  <c r="X276" i="76"/>
  <c r="AK275" i="76"/>
  <c r="AJ275" i="76"/>
  <c r="AI275" i="76"/>
  <c r="AH275" i="76"/>
  <c r="AG275" i="76"/>
  <c r="AF275" i="76"/>
  <c r="AE275" i="76"/>
  <c r="AD275" i="76"/>
  <c r="AC275" i="76"/>
  <c r="AB275" i="76"/>
  <c r="AA275" i="76"/>
  <c r="Y275" i="76"/>
  <c r="X275" i="76"/>
  <c r="AK274" i="76"/>
  <c r="AJ274" i="76"/>
  <c r="AI274" i="76"/>
  <c r="AH274" i="76"/>
  <c r="AG274" i="76"/>
  <c r="AF274" i="76"/>
  <c r="AE274" i="76"/>
  <c r="AD274" i="76"/>
  <c r="AC274" i="76"/>
  <c r="AB274" i="76"/>
  <c r="AA274" i="76"/>
  <c r="Y274" i="76"/>
  <c r="X274" i="76"/>
  <c r="AK273" i="76"/>
  <c r="AJ273" i="76"/>
  <c r="AI273" i="76"/>
  <c r="AH273" i="76"/>
  <c r="AG273" i="76"/>
  <c r="AF273" i="76"/>
  <c r="AE273" i="76"/>
  <c r="AD273" i="76"/>
  <c r="AC273" i="76"/>
  <c r="AB273" i="76"/>
  <c r="AA273" i="76"/>
  <c r="Y273" i="76"/>
  <c r="X273" i="76"/>
  <c r="AK272" i="76"/>
  <c r="AJ272" i="76"/>
  <c r="AI272" i="76"/>
  <c r="AH272" i="76"/>
  <c r="AG272" i="76"/>
  <c r="AF272" i="76"/>
  <c r="AE272" i="76"/>
  <c r="AD272" i="76"/>
  <c r="AC272" i="76"/>
  <c r="AB272" i="76"/>
  <c r="AA272" i="76"/>
  <c r="Y272" i="76"/>
  <c r="X272" i="76"/>
  <c r="AK271" i="76"/>
  <c r="AJ271" i="76"/>
  <c r="AI271" i="76"/>
  <c r="AH271" i="76"/>
  <c r="AG271" i="76"/>
  <c r="AF271" i="76"/>
  <c r="AE271" i="76"/>
  <c r="AD271" i="76"/>
  <c r="AC271" i="76"/>
  <c r="AB271" i="76"/>
  <c r="AA271" i="76"/>
  <c r="Y271" i="76"/>
  <c r="X271" i="76"/>
  <c r="AK270" i="76"/>
  <c r="AJ270" i="76"/>
  <c r="AI270" i="76"/>
  <c r="AH270" i="76"/>
  <c r="AG270" i="76"/>
  <c r="AF270" i="76"/>
  <c r="AE270" i="76"/>
  <c r="AD270" i="76"/>
  <c r="AC270" i="76"/>
  <c r="AB270" i="76"/>
  <c r="AA270" i="76"/>
  <c r="Y270" i="76"/>
  <c r="X270" i="76"/>
  <c r="AK269" i="76"/>
  <c r="AJ269" i="76"/>
  <c r="AI269" i="76"/>
  <c r="AH269" i="76"/>
  <c r="AG269" i="76"/>
  <c r="AF269" i="76"/>
  <c r="AE269" i="76"/>
  <c r="AD269" i="76"/>
  <c r="AC269" i="76"/>
  <c r="AB269" i="76"/>
  <c r="AA269" i="76"/>
  <c r="Y269" i="76"/>
  <c r="X269" i="76"/>
  <c r="AK268" i="76"/>
  <c r="AJ268" i="76"/>
  <c r="AI268" i="76"/>
  <c r="AH268" i="76"/>
  <c r="AG268" i="76"/>
  <c r="AF268" i="76"/>
  <c r="AE268" i="76"/>
  <c r="AD268" i="76"/>
  <c r="AC268" i="76"/>
  <c r="AB268" i="76"/>
  <c r="AA268" i="76"/>
  <c r="Y268" i="76"/>
  <c r="X268" i="76"/>
  <c r="AK267" i="76"/>
  <c r="AJ267" i="76"/>
  <c r="AI267" i="76"/>
  <c r="AH267" i="76"/>
  <c r="AG267" i="76"/>
  <c r="AF267" i="76"/>
  <c r="AE267" i="76"/>
  <c r="AD267" i="76"/>
  <c r="AC267" i="76"/>
  <c r="AB267" i="76"/>
  <c r="AA267" i="76"/>
  <c r="Y267" i="76"/>
  <c r="X267" i="76"/>
  <c r="AK266" i="76"/>
  <c r="AJ266" i="76"/>
  <c r="AI266" i="76"/>
  <c r="AH266" i="76"/>
  <c r="AG266" i="76"/>
  <c r="AF266" i="76"/>
  <c r="AE266" i="76"/>
  <c r="AD266" i="76"/>
  <c r="AC266" i="76"/>
  <c r="AB266" i="76"/>
  <c r="AA266" i="76"/>
  <c r="Y266" i="76"/>
  <c r="X266" i="76"/>
  <c r="AK265" i="76"/>
  <c r="AJ265" i="76"/>
  <c r="AI265" i="76"/>
  <c r="AH265" i="76"/>
  <c r="AG265" i="76"/>
  <c r="AF265" i="76"/>
  <c r="AE265" i="76"/>
  <c r="AD265" i="76"/>
  <c r="AC265" i="76"/>
  <c r="AB265" i="76"/>
  <c r="AA265" i="76"/>
  <c r="Y265" i="76"/>
  <c r="X265" i="76"/>
  <c r="AK264" i="76"/>
  <c r="AJ264" i="76"/>
  <c r="AI264" i="76"/>
  <c r="AH264" i="76"/>
  <c r="AG264" i="76"/>
  <c r="AF264" i="76"/>
  <c r="AE264" i="76"/>
  <c r="AD264" i="76"/>
  <c r="AC264" i="76"/>
  <c r="AB264" i="76"/>
  <c r="AA264" i="76"/>
  <c r="Y264" i="76"/>
  <c r="X264" i="76"/>
  <c r="AK263" i="76"/>
  <c r="AJ263" i="76"/>
  <c r="AI263" i="76"/>
  <c r="AH263" i="76"/>
  <c r="AG263" i="76"/>
  <c r="AF263" i="76"/>
  <c r="AE263" i="76"/>
  <c r="AD263" i="76"/>
  <c r="AC263" i="76"/>
  <c r="AB263" i="76"/>
  <c r="AA263" i="76"/>
  <c r="Y263" i="76"/>
  <c r="X263" i="76"/>
  <c r="AK262" i="76"/>
  <c r="AJ262" i="76"/>
  <c r="AI262" i="76"/>
  <c r="AH262" i="76"/>
  <c r="AG262" i="76"/>
  <c r="AF262" i="76"/>
  <c r="AE262" i="76"/>
  <c r="AD262" i="76"/>
  <c r="AC262" i="76"/>
  <c r="AB262" i="76"/>
  <c r="AA262" i="76"/>
  <c r="Y262" i="76"/>
  <c r="X262" i="76"/>
  <c r="AK261" i="76"/>
  <c r="AJ261" i="76"/>
  <c r="AI261" i="76"/>
  <c r="AH261" i="76"/>
  <c r="AG261" i="76"/>
  <c r="AF261" i="76"/>
  <c r="AE261" i="76"/>
  <c r="AD261" i="76"/>
  <c r="AC261" i="76"/>
  <c r="AB261" i="76"/>
  <c r="AA261" i="76"/>
  <c r="Y261" i="76"/>
  <c r="X261" i="76"/>
  <c r="AK260" i="76"/>
  <c r="AJ260" i="76"/>
  <c r="AI260" i="76"/>
  <c r="AH260" i="76"/>
  <c r="AG260" i="76"/>
  <c r="AF260" i="76"/>
  <c r="AE260" i="76"/>
  <c r="AD260" i="76"/>
  <c r="AC260" i="76"/>
  <c r="AB260" i="76"/>
  <c r="AA260" i="76"/>
  <c r="Y260" i="76"/>
  <c r="X260" i="76"/>
  <c r="AK259" i="76"/>
  <c r="AJ259" i="76"/>
  <c r="AI259" i="76"/>
  <c r="AH259" i="76"/>
  <c r="AG259" i="76"/>
  <c r="AF259" i="76"/>
  <c r="AE259" i="76"/>
  <c r="AD259" i="76"/>
  <c r="AC259" i="76"/>
  <c r="AB259" i="76"/>
  <c r="AA259" i="76"/>
  <c r="Y259" i="76"/>
  <c r="X259" i="76"/>
  <c r="AK258" i="76"/>
  <c r="AJ258" i="76"/>
  <c r="AI258" i="76"/>
  <c r="AH258" i="76"/>
  <c r="AG258" i="76"/>
  <c r="AF258" i="76"/>
  <c r="AE258" i="76"/>
  <c r="AD258" i="76"/>
  <c r="AC258" i="76"/>
  <c r="AB258" i="76"/>
  <c r="AA258" i="76"/>
  <c r="Y258" i="76"/>
  <c r="X258" i="76"/>
  <c r="AK257" i="76"/>
  <c r="AJ257" i="76"/>
  <c r="AI257" i="76"/>
  <c r="AH257" i="76"/>
  <c r="AG257" i="76"/>
  <c r="AF257" i="76"/>
  <c r="AE257" i="76"/>
  <c r="AD257" i="76"/>
  <c r="AC257" i="76"/>
  <c r="AB257" i="76"/>
  <c r="AA257" i="76"/>
  <c r="Y257" i="76"/>
  <c r="X257" i="76"/>
  <c r="AK256" i="76"/>
  <c r="AJ256" i="76"/>
  <c r="AI256" i="76"/>
  <c r="AH256" i="76"/>
  <c r="AG256" i="76"/>
  <c r="AF256" i="76"/>
  <c r="AE256" i="76"/>
  <c r="AD256" i="76"/>
  <c r="AC256" i="76"/>
  <c r="AB256" i="76"/>
  <c r="AA256" i="76"/>
  <c r="Y256" i="76"/>
  <c r="X256" i="76"/>
  <c r="AK255" i="76"/>
  <c r="AJ255" i="76"/>
  <c r="AI255" i="76"/>
  <c r="AH255" i="76"/>
  <c r="AG255" i="76"/>
  <c r="AF255" i="76"/>
  <c r="AE255" i="76"/>
  <c r="AD255" i="76"/>
  <c r="AC255" i="76"/>
  <c r="AB255" i="76"/>
  <c r="AA255" i="76"/>
  <c r="Y255" i="76"/>
  <c r="X255" i="76"/>
  <c r="AK254" i="76"/>
  <c r="AJ254" i="76"/>
  <c r="AI254" i="76"/>
  <c r="AH254" i="76"/>
  <c r="AG254" i="76"/>
  <c r="AF254" i="76"/>
  <c r="AE254" i="76"/>
  <c r="AD254" i="76"/>
  <c r="AC254" i="76"/>
  <c r="AB254" i="76"/>
  <c r="AA254" i="76"/>
  <c r="Y254" i="76"/>
  <c r="X254" i="76"/>
  <c r="AK253" i="76"/>
  <c r="AJ253" i="76"/>
  <c r="AI253" i="76"/>
  <c r="AH253" i="76"/>
  <c r="AG253" i="76"/>
  <c r="AF253" i="76"/>
  <c r="AE253" i="76"/>
  <c r="AD253" i="76"/>
  <c r="AC253" i="76"/>
  <c r="AB253" i="76"/>
  <c r="AA253" i="76"/>
  <c r="Y253" i="76"/>
  <c r="X253" i="76"/>
  <c r="AK252" i="76"/>
  <c r="AJ252" i="76"/>
  <c r="AI252" i="76"/>
  <c r="AH252" i="76"/>
  <c r="AG252" i="76"/>
  <c r="AF252" i="76"/>
  <c r="AE252" i="76"/>
  <c r="AD252" i="76"/>
  <c r="AC252" i="76"/>
  <c r="AB252" i="76"/>
  <c r="AA252" i="76"/>
  <c r="Y252" i="76"/>
  <c r="X252" i="76"/>
  <c r="AK251" i="76"/>
  <c r="AJ251" i="76"/>
  <c r="AI251" i="76"/>
  <c r="AH251" i="76"/>
  <c r="AG251" i="76"/>
  <c r="AF251" i="76"/>
  <c r="AE251" i="76"/>
  <c r="AD251" i="76"/>
  <c r="AC251" i="76"/>
  <c r="AB251" i="76"/>
  <c r="AA251" i="76"/>
  <c r="Y251" i="76"/>
  <c r="X251" i="76"/>
  <c r="AK250" i="76"/>
  <c r="AJ250" i="76"/>
  <c r="AI250" i="76"/>
  <c r="AH250" i="76"/>
  <c r="AG250" i="76"/>
  <c r="AF250" i="76"/>
  <c r="AE250" i="76"/>
  <c r="AD250" i="76"/>
  <c r="AC250" i="76"/>
  <c r="AB250" i="76"/>
  <c r="AA250" i="76"/>
  <c r="Y250" i="76"/>
  <c r="X250" i="76"/>
  <c r="AK249" i="76"/>
  <c r="AJ249" i="76"/>
  <c r="AI249" i="76"/>
  <c r="AH249" i="76"/>
  <c r="AG249" i="76"/>
  <c r="AF249" i="76"/>
  <c r="AE249" i="76"/>
  <c r="AD249" i="76"/>
  <c r="AC249" i="76"/>
  <c r="AB249" i="76"/>
  <c r="AA249" i="76"/>
  <c r="Y249" i="76"/>
  <c r="X249" i="76"/>
  <c r="AK248" i="76"/>
  <c r="AJ248" i="76"/>
  <c r="AI248" i="76"/>
  <c r="AH248" i="76"/>
  <c r="AG248" i="76"/>
  <c r="AF248" i="76"/>
  <c r="AE248" i="76"/>
  <c r="AD248" i="76"/>
  <c r="AC248" i="76"/>
  <c r="AB248" i="76"/>
  <c r="AA248" i="76"/>
  <c r="Y248" i="76"/>
  <c r="X248" i="76"/>
  <c r="AK247" i="76"/>
  <c r="AJ247" i="76"/>
  <c r="AI247" i="76"/>
  <c r="AH247" i="76"/>
  <c r="AG247" i="76"/>
  <c r="AF247" i="76"/>
  <c r="AE247" i="76"/>
  <c r="AD247" i="76"/>
  <c r="AC247" i="76"/>
  <c r="AB247" i="76"/>
  <c r="AA247" i="76"/>
  <c r="Y247" i="76"/>
  <c r="X247" i="76"/>
  <c r="AK246" i="76"/>
  <c r="AJ246" i="76"/>
  <c r="AI246" i="76"/>
  <c r="AH246" i="76"/>
  <c r="AG246" i="76"/>
  <c r="AF246" i="76"/>
  <c r="AE246" i="76"/>
  <c r="AD246" i="76"/>
  <c r="AC246" i="76"/>
  <c r="AB246" i="76"/>
  <c r="AA246" i="76"/>
  <c r="Y246" i="76"/>
  <c r="X246" i="76"/>
  <c r="AK245" i="76"/>
  <c r="AJ245" i="76"/>
  <c r="AI245" i="76"/>
  <c r="AH245" i="76"/>
  <c r="AG245" i="76"/>
  <c r="AF245" i="76"/>
  <c r="AE245" i="76"/>
  <c r="AD245" i="76"/>
  <c r="AC245" i="76"/>
  <c r="AB245" i="76"/>
  <c r="AA245" i="76"/>
  <c r="Y245" i="76"/>
  <c r="X245" i="76"/>
  <c r="AK244" i="76"/>
  <c r="AJ244" i="76"/>
  <c r="AI244" i="76"/>
  <c r="AH244" i="76"/>
  <c r="AG244" i="76"/>
  <c r="AF244" i="76"/>
  <c r="AE244" i="76"/>
  <c r="AD244" i="76"/>
  <c r="AC244" i="76"/>
  <c r="AB244" i="76"/>
  <c r="AA244" i="76"/>
  <c r="Y244" i="76"/>
  <c r="X244" i="76"/>
  <c r="AK243" i="76"/>
  <c r="AJ243" i="76"/>
  <c r="AI243" i="76"/>
  <c r="AH243" i="76"/>
  <c r="AG243" i="76"/>
  <c r="AF243" i="76"/>
  <c r="AE243" i="76"/>
  <c r="AD243" i="76"/>
  <c r="AC243" i="76"/>
  <c r="AB243" i="76"/>
  <c r="AA243" i="76"/>
  <c r="Y243" i="76"/>
  <c r="X243" i="76"/>
  <c r="AK242" i="76"/>
  <c r="AJ242" i="76"/>
  <c r="AI242" i="76"/>
  <c r="AH242" i="76"/>
  <c r="AG242" i="76"/>
  <c r="AF242" i="76"/>
  <c r="AE242" i="76"/>
  <c r="AD242" i="76"/>
  <c r="AC242" i="76"/>
  <c r="AB242" i="76"/>
  <c r="AA242" i="76"/>
  <c r="Y242" i="76"/>
  <c r="X242" i="76"/>
  <c r="AK241" i="76"/>
  <c r="AJ241" i="76"/>
  <c r="AI241" i="76"/>
  <c r="AH241" i="76"/>
  <c r="AG241" i="76"/>
  <c r="AF241" i="76"/>
  <c r="AE241" i="76"/>
  <c r="AD241" i="76"/>
  <c r="AC241" i="76"/>
  <c r="AB241" i="76"/>
  <c r="AA241" i="76"/>
  <c r="Y241" i="76"/>
  <c r="X241" i="76"/>
  <c r="AK240" i="76"/>
  <c r="AJ240" i="76"/>
  <c r="AI240" i="76"/>
  <c r="AH240" i="76"/>
  <c r="AG240" i="76"/>
  <c r="AF240" i="76"/>
  <c r="AE240" i="76"/>
  <c r="AD240" i="76"/>
  <c r="AC240" i="76"/>
  <c r="AB240" i="76"/>
  <c r="AA240" i="76"/>
  <c r="Y240" i="76"/>
  <c r="X240" i="76"/>
  <c r="AK239" i="76"/>
  <c r="AJ239" i="76"/>
  <c r="AI239" i="76"/>
  <c r="AH239" i="76"/>
  <c r="AG239" i="76"/>
  <c r="AF239" i="76"/>
  <c r="AE239" i="76"/>
  <c r="AD239" i="76"/>
  <c r="AC239" i="76"/>
  <c r="AB239" i="76"/>
  <c r="AA239" i="76"/>
  <c r="Y239" i="76"/>
  <c r="X239" i="76"/>
  <c r="AK238" i="76"/>
  <c r="AJ238" i="76"/>
  <c r="AI238" i="76"/>
  <c r="AH238" i="76"/>
  <c r="AG238" i="76"/>
  <c r="AF238" i="76"/>
  <c r="AE238" i="76"/>
  <c r="AD238" i="76"/>
  <c r="AC238" i="76"/>
  <c r="AB238" i="76"/>
  <c r="AA238" i="76"/>
  <c r="Y238" i="76"/>
  <c r="X238" i="76"/>
  <c r="AK237" i="76"/>
  <c r="AJ237" i="76"/>
  <c r="AI237" i="76"/>
  <c r="AH237" i="76"/>
  <c r="AG237" i="76"/>
  <c r="AF237" i="76"/>
  <c r="AE237" i="76"/>
  <c r="AD237" i="76"/>
  <c r="AC237" i="76"/>
  <c r="AB237" i="76"/>
  <c r="AA237" i="76"/>
  <c r="Y237" i="76"/>
  <c r="X237" i="76"/>
  <c r="AK236" i="76"/>
  <c r="AJ236" i="76"/>
  <c r="AI236" i="76"/>
  <c r="AH236" i="76"/>
  <c r="AG236" i="76"/>
  <c r="AF236" i="76"/>
  <c r="AE236" i="76"/>
  <c r="AD236" i="76"/>
  <c r="AC236" i="76"/>
  <c r="AB236" i="76"/>
  <c r="AA236" i="76"/>
  <c r="Y236" i="76"/>
  <c r="X236" i="76"/>
  <c r="AK235" i="76"/>
  <c r="AJ235" i="76"/>
  <c r="AI235" i="76"/>
  <c r="AH235" i="76"/>
  <c r="AG235" i="76"/>
  <c r="AF235" i="76"/>
  <c r="AE235" i="76"/>
  <c r="AD235" i="76"/>
  <c r="AC235" i="76"/>
  <c r="AB235" i="76"/>
  <c r="AA235" i="76"/>
  <c r="Y235" i="76"/>
  <c r="X235" i="76"/>
  <c r="AK234" i="76"/>
  <c r="AJ234" i="76"/>
  <c r="AI234" i="76"/>
  <c r="AH234" i="76"/>
  <c r="AG234" i="76"/>
  <c r="AF234" i="76"/>
  <c r="AE234" i="76"/>
  <c r="AD234" i="76"/>
  <c r="AC234" i="76"/>
  <c r="AB234" i="76"/>
  <c r="AA234" i="76"/>
  <c r="Y234" i="76"/>
  <c r="X234" i="76"/>
  <c r="AK233" i="76"/>
  <c r="AJ233" i="76"/>
  <c r="AI233" i="76"/>
  <c r="AH233" i="76"/>
  <c r="AG233" i="76"/>
  <c r="AF233" i="76"/>
  <c r="AE233" i="76"/>
  <c r="AD233" i="76"/>
  <c r="AC233" i="76"/>
  <c r="AB233" i="76"/>
  <c r="AA233" i="76"/>
  <c r="Y233" i="76"/>
  <c r="X233" i="76"/>
  <c r="AK232" i="76"/>
  <c r="AJ232" i="76"/>
  <c r="AI232" i="76"/>
  <c r="AH232" i="76"/>
  <c r="AG232" i="76"/>
  <c r="AF232" i="76"/>
  <c r="AE232" i="76"/>
  <c r="AD232" i="76"/>
  <c r="AC232" i="76"/>
  <c r="AB232" i="76"/>
  <c r="AA232" i="76"/>
  <c r="Y232" i="76"/>
  <c r="X232" i="76"/>
  <c r="AK231" i="76"/>
  <c r="AJ231" i="76"/>
  <c r="AI231" i="76"/>
  <c r="AH231" i="76"/>
  <c r="AG231" i="76"/>
  <c r="AF231" i="76"/>
  <c r="AE231" i="76"/>
  <c r="AD231" i="76"/>
  <c r="AC231" i="76"/>
  <c r="AB231" i="76"/>
  <c r="AA231" i="76"/>
  <c r="Y231" i="76"/>
  <c r="X231" i="76"/>
  <c r="AK230" i="76"/>
  <c r="AJ230" i="76"/>
  <c r="AI230" i="76"/>
  <c r="AH230" i="76"/>
  <c r="AG230" i="76"/>
  <c r="AF230" i="76"/>
  <c r="AE230" i="76"/>
  <c r="AD230" i="76"/>
  <c r="AC230" i="76"/>
  <c r="AB230" i="76"/>
  <c r="AA230" i="76"/>
  <c r="Y230" i="76"/>
  <c r="X230" i="76"/>
  <c r="AK229" i="76"/>
  <c r="AJ229" i="76"/>
  <c r="AI229" i="76"/>
  <c r="AH229" i="76"/>
  <c r="AG229" i="76"/>
  <c r="AF229" i="76"/>
  <c r="AE229" i="76"/>
  <c r="AD229" i="76"/>
  <c r="AC229" i="76"/>
  <c r="AB229" i="76"/>
  <c r="AA229" i="76"/>
  <c r="Y229" i="76"/>
  <c r="X229" i="76"/>
  <c r="AK228" i="76"/>
  <c r="AJ228" i="76"/>
  <c r="AI228" i="76"/>
  <c r="AH228" i="76"/>
  <c r="AG228" i="76"/>
  <c r="AF228" i="76"/>
  <c r="AE228" i="76"/>
  <c r="AD228" i="76"/>
  <c r="AC228" i="76"/>
  <c r="AB228" i="76"/>
  <c r="AA228" i="76"/>
  <c r="Y228" i="76"/>
  <c r="X228" i="76"/>
  <c r="AK227" i="76"/>
  <c r="AJ227" i="76"/>
  <c r="AI227" i="76"/>
  <c r="AH227" i="76"/>
  <c r="AG227" i="76"/>
  <c r="AF227" i="76"/>
  <c r="AE227" i="76"/>
  <c r="AD227" i="76"/>
  <c r="AC227" i="76"/>
  <c r="AB227" i="76"/>
  <c r="AA227" i="76"/>
  <c r="Y227" i="76"/>
  <c r="X227" i="76"/>
  <c r="AK226" i="76"/>
  <c r="AJ226" i="76"/>
  <c r="AI226" i="76"/>
  <c r="AH226" i="76"/>
  <c r="AG226" i="76"/>
  <c r="AF226" i="76"/>
  <c r="AE226" i="76"/>
  <c r="AD226" i="76"/>
  <c r="AC226" i="76"/>
  <c r="AB226" i="76"/>
  <c r="AA226" i="76"/>
  <c r="Y226" i="76"/>
  <c r="X226" i="76"/>
  <c r="AK225" i="76"/>
  <c r="AJ225" i="76"/>
  <c r="AI225" i="76"/>
  <c r="AH225" i="76"/>
  <c r="AG225" i="76"/>
  <c r="AF225" i="76"/>
  <c r="AE225" i="76"/>
  <c r="AD225" i="76"/>
  <c r="AC225" i="76"/>
  <c r="AB225" i="76"/>
  <c r="AA225" i="76"/>
  <c r="Y225" i="76"/>
  <c r="X225" i="76"/>
  <c r="AK224" i="76"/>
  <c r="AJ224" i="76"/>
  <c r="AI224" i="76"/>
  <c r="AH224" i="76"/>
  <c r="AG224" i="76"/>
  <c r="AF224" i="76"/>
  <c r="AE224" i="76"/>
  <c r="AD224" i="76"/>
  <c r="AC224" i="76"/>
  <c r="AB224" i="76"/>
  <c r="AA224" i="76"/>
  <c r="Y224" i="76"/>
  <c r="X224" i="76"/>
  <c r="AK223" i="76"/>
  <c r="AJ223" i="76"/>
  <c r="AI223" i="76"/>
  <c r="AH223" i="76"/>
  <c r="AG223" i="76"/>
  <c r="AF223" i="76"/>
  <c r="AE223" i="76"/>
  <c r="AD223" i="76"/>
  <c r="AC223" i="76"/>
  <c r="AB223" i="76"/>
  <c r="AA223" i="76"/>
  <c r="Y223" i="76"/>
  <c r="X223" i="76"/>
  <c r="AK222" i="76"/>
  <c r="AJ222" i="76"/>
  <c r="AI222" i="76"/>
  <c r="AH222" i="76"/>
  <c r="AG222" i="76"/>
  <c r="AF222" i="76"/>
  <c r="AE222" i="76"/>
  <c r="AD222" i="76"/>
  <c r="AC222" i="76"/>
  <c r="AB222" i="76"/>
  <c r="AA222" i="76"/>
  <c r="Y222" i="76"/>
  <c r="X222" i="76"/>
  <c r="AK221" i="76"/>
  <c r="AJ221" i="76"/>
  <c r="AI221" i="76"/>
  <c r="AH221" i="76"/>
  <c r="AG221" i="76"/>
  <c r="AF221" i="76"/>
  <c r="AE221" i="76"/>
  <c r="AD221" i="76"/>
  <c r="AC221" i="76"/>
  <c r="AB221" i="76"/>
  <c r="AA221" i="76"/>
  <c r="Y221" i="76"/>
  <c r="X221" i="76"/>
  <c r="AK220" i="76"/>
  <c r="AJ220" i="76"/>
  <c r="AI220" i="76"/>
  <c r="AH220" i="76"/>
  <c r="AG220" i="76"/>
  <c r="AF220" i="76"/>
  <c r="AE220" i="76"/>
  <c r="AD220" i="76"/>
  <c r="AC220" i="76"/>
  <c r="AB220" i="76"/>
  <c r="AA220" i="76"/>
  <c r="Y220" i="76"/>
  <c r="X220" i="76"/>
  <c r="AK219" i="76"/>
  <c r="AJ219" i="76"/>
  <c r="AI219" i="76"/>
  <c r="AH219" i="76"/>
  <c r="AG219" i="76"/>
  <c r="AF219" i="76"/>
  <c r="AE219" i="76"/>
  <c r="AD219" i="76"/>
  <c r="AC219" i="76"/>
  <c r="AB219" i="76"/>
  <c r="AA219" i="76"/>
  <c r="Y219" i="76"/>
  <c r="X219" i="76"/>
  <c r="AK218" i="76"/>
  <c r="AJ218" i="76"/>
  <c r="AI218" i="76"/>
  <c r="AH218" i="76"/>
  <c r="AG218" i="76"/>
  <c r="AF218" i="76"/>
  <c r="AE218" i="76"/>
  <c r="AD218" i="76"/>
  <c r="AC218" i="76"/>
  <c r="AB218" i="76"/>
  <c r="AA218" i="76"/>
  <c r="Y218" i="76"/>
  <c r="X218" i="76"/>
  <c r="AK217" i="76"/>
  <c r="AJ217" i="76"/>
  <c r="AI217" i="76"/>
  <c r="AH217" i="76"/>
  <c r="AG217" i="76"/>
  <c r="AF217" i="76"/>
  <c r="AE217" i="76"/>
  <c r="AD217" i="76"/>
  <c r="AC217" i="76"/>
  <c r="AB217" i="76"/>
  <c r="AA217" i="76"/>
  <c r="Y217" i="76"/>
  <c r="X217" i="76"/>
  <c r="AK216" i="76"/>
  <c r="AJ216" i="76"/>
  <c r="AI216" i="76"/>
  <c r="AH216" i="76"/>
  <c r="AG216" i="76"/>
  <c r="AF216" i="76"/>
  <c r="AE216" i="76"/>
  <c r="AD216" i="76"/>
  <c r="AC216" i="76"/>
  <c r="AB216" i="76"/>
  <c r="AA216" i="76"/>
  <c r="Y216" i="76"/>
  <c r="X216" i="76"/>
  <c r="AK215" i="76"/>
  <c r="AJ215" i="76"/>
  <c r="AI215" i="76"/>
  <c r="AH215" i="76"/>
  <c r="AG215" i="76"/>
  <c r="AF215" i="76"/>
  <c r="AE215" i="76"/>
  <c r="AD215" i="76"/>
  <c r="AC215" i="76"/>
  <c r="AB215" i="76"/>
  <c r="AA215" i="76"/>
  <c r="Y215" i="76"/>
  <c r="X215" i="76"/>
  <c r="AK214" i="76"/>
  <c r="AJ214" i="76"/>
  <c r="AI214" i="76"/>
  <c r="AH214" i="76"/>
  <c r="AG214" i="76"/>
  <c r="AF214" i="76"/>
  <c r="AE214" i="76"/>
  <c r="AD214" i="76"/>
  <c r="AC214" i="76"/>
  <c r="AB214" i="76"/>
  <c r="AA214" i="76"/>
  <c r="Y214" i="76"/>
  <c r="X214" i="76"/>
  <c r="AK213" i="76"/>
  <c r="AJ213" i="76"/>
  <c r="AI213" i="76"/>
  <c r="AH213" i="76"/>
  <c r="AG213" i="76"/>
  <c r="AF213" i="76"/>
  <c r="AE213" i="76"/>
  <c r="AD213" i="76"/>
  <c r="AC213" i="76"/>
  <c r="AB213" i="76"/>
  <c r="AA213" i="76"/>
  <c r="Y213" i="76"/>
  <c r="X213" i="76"/>
  <c r="AK212" i="76"/>
  <c r="AJ212" i="76"/>
  <c r="AI212" i="76"/>
  <c r="AH212" i="76"/>
  <c r="AG212" i="76"/>
  <c r="AF212" i="76"/>
  <c r="AE212" i="76"/>
  <c r="AD212" i="76"/>
  <c r="AC212" i="76"/>
  <c r="AB212" i="76"/>
  <c r="AA212" i="76"/>
  <c r="Y212" i="76"/>
  <c r="X212" i="76"/>
  <c r="AK211" i="76"/>
  <c r="AJ211" i="76"/>
  <c r="AI211" i="76"/>
  <c r="AH211" i="76"/>
  <c r="AG211" i="76"/>
  <c r="AF211" i="76"/>
  <c r="AE211" i="76"/>
  <c r="AD211" i="76"/>
  <c r="AC211" i="76"/>
  <c r="AB211" i="76"/>
  <c r="AA211" i="76"/>
  <c r="Y211" i="76"/>
  <c r="X211" i="76"/>
  <c r="AK210" i="76"/>
  <c r="AJ210" i="76"/>
  <c r="AI210" i="76"/>
  <c r="AH210" i="76"/>
  <c r="AG210" i="76"/>
  <c r="AF210" i="76"/>
  <c r="AE210" i="76"/>
  <c r="AD210" i="76"/>
  <c r="AC210" i="76"/>
  <c r="AB210" i="76"/>
  <c r="AA210" i="76"/>
  <c r="Y210" i="76"/>
  <c r="X210" i="76"/>
  <c r="AK209" i="76"/>
  <c r="AJ209" i="76"/>
  <c r="AI209" i="76"/>
  <c r="AH209" i="76"/>
  <c r="AG209" i="76"/>
  <c r="AF209" i="76"/>
  <c r="AE209" i="76"/>
  <c r="AD209" i="76"/>
  <c r="AC209" i="76"/>
  <c r="AB209" i="76"/>
  <c r="AA209" i="76"/>
  <c r="Y209" i="76"/>
  <c r="X209" i="76"/>
  <c r="AK208" i="76"/>
  <c r="AJ208" i="76"/>
  <c r="AI208" i="76"/>
  <c r="AH208" i="76"/>
  <c r="AG208" i="76"/>
  <c r="AF208" i="76"/>
  <c r="AE208" i="76"/>
  <c r="AD208" i="76"/>
  <c r="AC208" i="76"/>
  <c r="AB208" i="76"/>
  <c r="AA208" i="76"/>
  <c r="Y208" i="76"/>
  <c r="X208" i="76"/>
  <c r="AK207" i="76"/>
  <c r="AJ207" i="76"/>
  <c r="AI207" i="76"/>
  <c r="AH207" i="76"/>
  <c r="AG207" i="76"/>
  <c r="AF207" i="76"/>
  <c r="AE207" i="76"/>
  <c r="AD207" i="76"/>
  <c r="AC207" i="76"/>
  <c r="AB207" i="76"/>
  <c r="AA207" i="76"/>
  <c r="Y207" i="76"/>
  <c r="X207" i="76"/>
  <c r="AK206" i="76"/>
  <c r="AJ206" i="76"/>
  <c r="AI206" i="76"/>
  <c r="AH206" i="76"/>
  <c r="AG206" i="76"/>
  <c r="AF206" i="76"/>
  <c r="AE206" i="76"/>
  <c r="AD206" i="76"/>
  <c r="AC206" i="76"/>
  <c r="AB206" i="76"/>
  <c r="AA206" i="76"/>
  <c r="Y206" i="76"/>
  <c r="X206" i="76"/>
  <c r="AK205" i="76"/>
  <c r="AJ205" i="76"/>
  <c r="AI205" i="76"/>
  <c r="AH205" i="76"/>
  <c r="AG205" i="76"/>
  <c r="AF205" i="76"/>
  <c r="AE205" i="76"/>
  <c r="AD205" i="76"/>
  <c r="AC205" i="76"/>
  <c r="AB205" i="76"/>
  <c r="AA205" i="76"/>
  <c r="Y205" i="76"/>
  <c r="X205" i="76"/>
  <c r="AK204" i="76"/>
  <c r="AJ204" i="76"/>
  <c r="AI204" i="76"/>
  <c r="AH204" i="76"/>
  <c r="AG204" i="76"/>
  <c r="AF204" i="76"/>
  <c r="AE204" i="76"/>
  <c r="AD204" i="76"/>
  <c r="AC204" i="76"/>
  <c r="AB204" i="76"/>
  <c r="AA204" i="76"/>
  <c r="Y204" i="76"/>
  <c r="X204" i="76"/>
  <c r="AK203" i="76"/>
  <c r="AJ203" i="76"/>
  <c r="AI203" i="76"/>
  <c r="AH203" i="76"/>
  <c r="AG203" i="76"/>
  <c r="AF203" i="76"/>
  <c r="AE203" i="76"/>
  <c r="AD203" i="76"/>
  <c r="AC203" i="76"/>
  <c r="AB203" i="76"/>
  <c r="AA203" i="76"/>
  <c r="Y203" i="76"/>
  <c r="X203" i="76"/>
  <c r="AK202" i="76"/>
  <c r="AJ202" i="76"/>
  <c r="AI202" i="76"/>
  <c r="AH202" i="76"/>
  <c r="AG202" i="76"/>
  <c r="AF202" i="76"/>
  <c r="AE202" i="76"/>
  <c r="AD202" i="76"/>
  <c r="AC202" i="76"/>
  <c r="AB202" i="76"/>
  <c r="AA202" i="76"/>
  <c r="Y202" i="76"/>
  <c r="X202" i="76"/>
  <c r="AK201" i="76"/>
  <c r="AJ201" i="76"/>
  <c r="AI201" i="76"/>
  <c r="AH201" i="76"/>
  <c r="AG201" i="76"/>
  <c r="AF201" i="76"/>
  <c r="AE201" i="76"/>
  <c r="AD201" i="76"/>
  <c r="AC201" i="76"/>
  <c r="AB201" i="76"/>
  <c r="AA201" i="76"/>
  <c r="Y201" i="76"/>
  <c r="X201" i="76"/>
  <c r="AK200" i="76"/>
  <c r="AJ200" i="76"/>
  <c r="AI200" i="76"/>
  <c r="AH200" i="76"/>
  <c r="AG200" i="76"/>
  <c r="AF200" i="76"/>
  <c r="AE200" i="76"/>
  <c r="AD200" i="76"/>
  <c r="AC200" i="76"/>
  <c r="AB200" i="76"/>
  <c r="AA200" i="76"/>
  <c r="Y200" i="76"/>
  <c r="X200" i="76"/>
  <c r="AK199" i="76"/>
  <c r="AJ199" i="76"/>
  <c r="AI199" i="76"/>
  <c r="AH199" i="76"/>
  <c r="AG199" i="76"/>
  <c r="AF199" i="76"/>
  <c r="AE199" i="76"/>
  <c r="AD199" i="76"/>
  <c r="AC199" i="76"/>
  <c r="AB199" i="76"/>
  <c r="AA199" i="76"/>
  <c r="Y199" i="76"/>
  <c r="X199" i="76"/>
  <c r="AK198" i="76"/>
  <c r="AJ198" i="76"/>
  <c r="AI198" i="76"/>
  <c r="AH198" i="76"/>
  <c r="AG198" i="76"/>
  <c r="AF198" i="76"/>
  <c r="AE198" i="76"/>
  <c r="AD198" i="76"/>
  <c r="AC198" i="76"/>
  <c r="AB198" i="76"/>
  <c r="AA198" i="76"/>
  <c r="Y198" i="76"/>
  <c r="X198" i="76"/>
  <c r="AK197" i="76"/>
  <c r="AJ197" i="76"/>
  <c r="AI197" i="76"/>
  <c r="AH197" i="76"/>
  <c r="AG197" i="76"/>
  <c r="AF197" i="76"/>
  <c r="AE197" i="76"/>
  <c r="AD197" i="76"/>
  <c r="AC197" i="76"/>
  <c r="AB197" i="76"/>
  <c r="AA197" i="76"/>
  <c r="Y197" i="76"/>
  <c r="X197" i="76"/>
  <c r="AK196" i="76"/>
  <c r="AJ196" i="76"/>
  <c r="AI196" i="76"/>
  <c r="AH196" i="76"/>
  <c r="AG196" i="76"/>
  <c r="AF196" i="76"/>
  <c r="AE196" i="76"/>
  <c r="AD196" i="76"/>
  <c r="AC196" i="76"/>
  <c r="AB196" i="76"/>
  <c r="AA196" i="76"/>
  <c r="Y196" i="76"/>
  <c r="X196" i="76"/>
  <c r="AK195" i="76"/>
  <c r="AJ195" i="76"/>
  <c r="AI195" i="76"/>
  <c r="AH195" i="76"/>
  <c r="AG195" i="76"/>
  <c r="AF195" i="76"/>
  <c r="AE195" i="76"/>
  <c r="AD195" i="76"/>
  <c r="AC195" i="76"/>
  <c r="AB195" i="76"/>
  <c r="AA195" i="76"/>
  <c r="Y195" i="76"/>
  <c r="X195" i="76"/>
  <c r="AK194" i="76"/>
  <c r="AJ194" i="76"/>
  <c r="AI194" i="76"/>
  <c r="AH194" i="76"/>
  <c r="AG194" i="76"/>
  <c r="AF194" i="76"/>
  <c r="AE194" i="76"/>
  <c r="AD194" i="76"/>
  <c r="AC194" i="76"/>
  <c r="AB194" i="76"/>
  <c r="AA194" i="76"/>
  <c r="Y194" i="76"/>
  <c r="X194" i="76"/>
  <c r="AK193" i="76"/>
  <c r="AJ193" i="76"/>
  <c r="AI193" i="76"/>
  <c r="AH193" i="76"/>
  <c r="AG193" i="76"/>
  <c r="AF193" i="76"/>
  <c r="AE193" i="76"/>
  <c r="AD193" i="76"/>
  <c r="AC193" i="76"/>
  <c r="AB193" i="76"/>
  <c r="AA193" i="76"/>
  <c r="Y193" i="76"/>
  <c r="X193" i="76"/>
  <c r="AK192" i="76"/>
  <c r="AJ192" i="76"/>
  <c r="AI192" i="76"/>
  <c r="AH192" i="76"/>
  <c r="AG192" i="76"/>
  <c r="AF192" i="76"/>
  <c r="AE192" i="76"/>
  <c r="AD192" i="76"/>
  <c r="AC192" i="76"/>
  <c r="AB192" i="76"/>
  <c r="AA192" i="76"/>
  <c r="Y192" i="76"/>
  <c r="X192" i="76"/>
  <c r="AK191" i="76"/>
  <c r="AJ191" i="76"/>
  <c r="AI191" i="76"/>
  <c r="AH191" i="76"/>
  <c r="AG191" i="76"/>
  <c r="AF191" i="76"/>
  <c r="AE191" i="76"/>
  <c r="AD191" i="76"/>
  <c r="AC191" i="76"/>
  <c r="AB191" i="76"/>
  <c r="AA191" i="76"/>
  <c r="Y191" i="76"/>
  <c r="X191" i="76"/>
  <c r="AK190" i="76"/>
  <c r="AJ190" i="76"/>
  <c r="AI190" i="76"/>
  <c r="AH190" i="76"/>
  <c r="AG190" i="76"/>
  <c r="AF190" i="76"/>
  <c r="AE190" i="76"/>
  <c r="AD190" i="76"/>
  <c r="AC190" i="76"/>
  <c r="AB190" i="76"/>
  <c r="AA190" i="76"/>
  <c r="Y190" i="76"/>
  <c r="X190" i="76"/>
  <c r="AK189" i="76"/>
  <c r="AJ189" i="76"/>
  <c r="AI189" i="76"/>
  <c r="AH189" i="76"/>
  <c r="AG189" i="76"/>
  <c r="AF189" i="76"/>
  <c r="AE189" i="76"/>
  <c r="AD189" i="76"/>
  <c r="AC189" i="76"/>
  <c r="AB189" i="76"/>
  <c r="AA189" i="76"/>
  <c r="Y189" i="76"/>
  <c r="X189" i="76"/>
  <c r="AK188" i="76"/>
  <c r="AJ188" i="76"/>
  <c r="AI188" i="76"/>
  <c r="AH188" i="76"/>
  <c r="AG188" i="76"/>
  <c r="AF188" i="76"/>
  <c r="AE188" i="76"/>
  <c r="AD188" i="76"/>
  <c r="AC188" i="76"/>
  <c r="AB188" i="76"/>
  <c r="AA188" i="76"/>
  <c r="Y188" i="76"/>
  <c r="X188" i="76"/>
  <c r="AK187" i="76"/>
  <c r="AJ187" i="76"/>
  <c r="AI187" i="76"/>
  <c r="AH187" i="76"/>
  <c r="AG187" i="76"/>
  <c r="AF187" i="76"/>
  <c r="AE187" i="76"/>
  <c r="AD187" i="76"/>
  <c r="AC187" i="76"/>
  <c r="AB187" i="76"/>
  <c r="AA187" i="76"/>
  <c r="Y187" i="76"/>
  <c r="X187" i="76"/>
  <c r="AK186" i="76"/>
  <c r="AJ186" i="76"/>
  <c r="AI186" i="76"/>
  <c r="AH186" i="76"/>
  <c r="AG186" i="76"/>
  <c r="AF186" i="76"/>
  <c r="AE186" i="76"/>
  <c r="AD186" i="76"/>
  <c r="AC186" i="76"/>
  <c r="AB186" i="76"/>
  <c r="AA186" i="76"/>
  <c r="Y186" i="76"/>
  <c r="X186" i="76"/>
  <c r="AK185" i="76"/>
  <c r="AJ185" i="76"/>
  <c r="AI185" i="76"/>
  <c r="AH185" i="76"/>
  <c r="AG185" i="76"/>
  <c r="AF185" i="76"/>
  <c r="AE185" i="76"/>
  <c r="AD185" i="76"/>
  <c r="AC185" i="76"/>
  <c r="AB185" i="76"/>
  <c r="AA185" i="76"/>
  <c r="Y185" i="76"/>
  <c r="X185" i="76"/>
  <c r="AK184" i="76"/>
  <c r="AJ184" i="76"/>
  <c r="AI184" i="76"/>
  <c r="AH184" i="76"/>
  <c r="AG184" i="76"/>
  <c r="AF184" i="76"/>
  <c r="AE184" i="76"/>
  <c r="AD184" i="76"/>
  <c r="AC184" i="76"/>
  <c r="AB184" i="76"/>
  <c r="AA184" i="76"/>
  <c r="Y184" i="76"/>
  <c r="X184" i="76"/>
  <c r="AK183" i="76"/>
  <c r="AJ183" i="76"/>
  <c r="AI183" i="76"/>
  <c r="AH183" i="76"/>
  <c r="AG183" i="76"/>
  <c r="AF183" i="76"/>
  <c r="AE183" i="76"/>
  <c r="AD183" i="76"/>
  <c r="AC183" i="76"/>
  <c r="AB183" i="76"/>
  <c r="AA183" i="76"/>
  <c r="Y183" i="76"/>
  <c r="X183" i="76"/>
  <c r="AK182" i="76"/>
  <c r="AJ182" i="76"/>
  <c r="AI182" i="76"/>
  <c r="AH182" i="76"/>
  <c r="AG182" i="76"/>
  <c r="AF182" i="76"/>
  <c r="AE182" i="76"/>
  <c r="AD182" i="76"/>
  <c r="AC182" i="76"/>
  <c r="AB182" i="76"/>
  <c r="AA182" i="76"/>
  <c r="Y182" i="76"/>
  <c r="X182" i="76"/>
  <c r="AK181" i="76"/>
  <c r="AJ181" i="76"/>
  <c r="AI181" i="76"/>
  <c r="AH181" i="76"/>
  <c r="AG181" i="76"/>
  <c r="AF181" i="76"/>
  <c r="AE181" i="76"/>
  <c r="AD181" i="76"/>
  <c r="AC181" i="76"/>
  <c r="AB181" i="76"/>
  <c r="AA181" i="76"/>
  <c r="Y181" i="76"/>
  <c r="X181" i="76"/>
  <c r="AK180" i="76"/>
  <c r="AJ180" i="76"/>
  <c r="AI180" i="76"/>
  <c r="AH180" i="76"/>
  <c r="AG180" i="76"/>
  <c r="AF180" i="76"/>
  <c r="AE180" i="76"/>
  <c r="AD180" i="76"/>
  <c r="AC180" i="76"/>
  <c r="AB180" i="76"/>
  <c r="AA180" i="76"/>
  <c r="Y180" i="76"/>
  <c r="X180" i="76"/>
  <c r="AK179" i="76"/>
  <c r="AJ179" i="76"/>
  <c r="AI179" i="76"/>
  <c r="AH179" i="76"/>
  <c r="AG179" i="76"/>
  <c r="AF179" i="76"/>
  <c r="AE179" i="76"/>
  <c r="AD179" i="76"/>
  <c r="AC179" i="76"/>
  <c r="AB179" i="76"/>
  <c r="AA179" i="76"/>
  <c r="Y179" i="76"/>
  <c r="X179" i="76"/>
  <c r="AK178" i="76"/>
  <c r="AJ178" i="76"/>
  <c r="AI178" i="76"/>
  <c r="AH178" i="76"/>
  <c r="AG178" i="76"/>
  <c r="AF178" i="76"/>
  <c r="AE178" i="76"/>
  <c r="AD178" i="76"/>
  <c r="AC178" i="76"/>
  <c r="AB178" i="76"/>
  <c r="AA178" i="76"/>
  <c r="Y178" i="76"/>
  <c r="X178" i="76"/>
  <c r="AK177" i="76"/>
  <c r="AJ177" i="76"/>
  <c r="AI177" i="76"/>
  <c r="AH177" i="76"/>
  <c r="AG177" i="76"/>
  <c r="AF177" i="76"/>
  <c r="AE177" i="76"/>
  <c r="AD177" i="76"/>
  <c r="AC177" i="76"/>
  <c r="AB177" i="76"/>
  <c r="AA177" i="76"/>
  <c r="Y177" i="76"/>
  <c r="X177" i="76"/>
  <c r="AK176" i="76"/>
  <c r="AJ176" i="76"/>
  <c r="AI176" i="76"/>
  <c r="AH176" i="76"/>
  <c r="AG176" i="76"/>
  <c r="AF176" i="76"/>
  <c r="AE176" i="76"/>
  <c r="AD176" i="76"/>
  <c r="AC176" i="76"/>
  <c r="AB176" i="76"/>
  <c r="AA176" i="76"/>
  <c r="Y176" i="76"/>
  <c r="X176" i="76"/>
  <c r="AK175" i="76"/>
  <c r="AJ175" i="76"/>
  <c r="AI175" i="76"/>
  <c r="AH175" i="76"/>
  <c r="AG175" i="76"/>
  <c r="AF175" i="76"/>
  <c r="AE175" i="76"/>
  <c r="AD175" i="76"/>
  <c r="AC175" i="76"/>
  <c r="AB175" i="76"/>
  <c r="AA175" i="76"/>
  <c r="Y175" i="76"/>
  <c r="X175" i="76"/>
  <c r="AK174" i="76"/>
  <c r="AJ174" i="76"/>
  <c r="AI174" i="76"/>
  <c r="AH174" i="76"/>
  <c r="AG174" i="76"/>
  <c r="AF174" i="76"/>
  <c r="AE174" i="76"/>
  <c r="AD174" i="76"/>
  <c r="AC174" i="76"/>
  <c r="AB174" i="76"/>
  <c r="AA174" i="76"/>
  <c r="Y174" i="76"/>
  <c r="X174" i="76"/>
  <c r="AK173" i="76"/>
  <c r="AJ173" i="76"/>
  <c r="AI173" i="76"/>
  <c r="AH173" i="76"/>
  <c r="AG173" i="76"/>
  <c r="AF173" i="76"/>
  <c r="AE173" i="76"/>
  <c r="AD173" i="76"/>
  <c r="AC173" i="76"/>
  <c r="AB173" i="76"/>
  <c r="AA173" i="76"/>
  <c r="Y173" i="76"/>
  <c r="X173" i="76"/>
  <c r="AK172" i="76"/>
  <c r="AJ172" i="76"/>
  <c r="AI172" i="76"/>
  <c r="AH172" i="76"/>
  <c r="AG172" i="76"/>
  <c r="AF172" i="76"/>
  <c r="AE172" i="76"/>
  <c r="AD172" i="76"/>
  <c r="AC172" i="76"/>
  <c r="AB172" i="76"/>
  <c r="AA172" i="76"/>
  <c r="Y172" i="76"/>
  <c r="X172" i="76"/>
  <c r="AK171" i="76"/>
  <c r="AJ171" i="76"/>
  <c r="AI171" i="76"/>
  <c r="AH171" i="76"/>
  <c r="AG171" i="76"/>
  <c r="AF171" i="76"/>
  <c r="AE171" i="76"/>
  <c r="AD171" i="76"/>
  <c r="AC171" i="76"/>
  <c r="AB171" i="76"/>
  <c r="AA171" i="76"/>
  <c r="Y171" i="76"/>
  <c r="X171" i="76"/>
  <c r="AK170" i="76"/>
  <c r="AJ170" i="76"/>
  <c r="AI170" i="76"/>
  <c r="AH170" i="76"/>
  <c r="AG170" i="76"/>
  <c r="AF170" i="76"/>
  <c r="AE170" i="76"/>
  <c r="AD170" i="76"/>
  <c r="AC170" i="76"/>
  <c r="AB170" i="76"/>
  <c r="AA170" i="76"/>
  <c r="Y170" i="76"/>
  <c r="X170" i="76"/>
  <c r="AK169" i="76"/>
  <c r="AJ169" i="76"/>
  <c r="AI169" i="76"/>
  <c r="AH169" i="76"/>
  <c r="AG169" i="76"/>
  <c r="AF169" i="76"/>
  <c r="AE169" i="76"/>
  <c r="AD169" i="76"/>
  <c r="AC169" i="76"/>
  <c r="AB169" i="76"/>
  <c r="AA169" i="76"/>
  <c r="Y169" i="76"/>
  <c r="X169" i="76"/>
  <c r="AK168" i="76"/>
  <c r="AJ168" i="76"/>
  <c r="AI168" i="76"/>
  <c r="AH168" i="76"/>
  <c r="AG168" i="76"/>
  <c r="AF168" i="76"/>
  <c r="AE168" i="76"/>
  <c r="AD168" i="76"/>
  <c r="AC168" i="76"/>
  <c r="AB168" i="76"/>
  <c r="AA168" i="76"/>
  <c r="Y168" i="76"/>
  <c r="X168" i="76"/>
  <c r="AK167" i="76"/>
  <c r="AJ167" i="76"/>
  <c r="AI167" i="76"/>
  <c r="AH167" i="76"/>
  <c r="AG167" i="76"/>
  <c r="AF167" i="76"/>
  <c r="AE167" i="76"/>
  <c r="AD167" i="76"/>
  <c r="AC167" i="76"/>
  <c r="AB167" i="76"/>
  <c r="AA167" i="76"/>
  <c r="Y167" i="76"/>
  <c r="X167" i="76"/>
  <c r="AK166" i="76"/>
  <c r="AJ166" i="76"/>
  <c r="AI166" i="76"/>
  <c r="AH166" i="76"/>
  <c r="AG166" i="76"/>
  <c r="AF166" i="76"/>
  <c r="AE166" i="76"/>
  <c r="AD166" i="76"/>
  <c r="AC166" i="76"/>
  <c r="AB166" i="76"/>
  <c r="AA166" i="76"/>
  <c r="Y166" i="76"/>
  <c r="X166" i="76"/>
  <c r="AK165" i="76"/>
  <c r="AJ165" i="76"/>
  <c r="AI165" i="76"/>
  <c r="AH165" i="76"/>
  <c r="AG165" i="76"/>
  <c r="AF165" i="76"/>
  <c r="AE165" i="76"/>
  <c r="AD165" i="76"/>
  <c r="AC165" i="76"/>
  <c r="AB165" i="76"/>
  <c r="AA165" i="76"/>
  <c r="Y165" i="76"/>
  <c r="X165" i="76"/>
  <c r="AK164" i="76"/>
  <c r="AJ164" i="76"/>
  <c r="AI164" i="76"/>
  <c r="AH164" i="76"/>
  <c r="AG164" i="76"/>
  <c r="AF164" i="76"/>
  <c r="AE164" i="76"/>
  <c r="AD164" i="76"/>
  <c r="AC164" i="76"/>
  <c r="AB164" i="76"/>
  <c r="AA164" i="76"/>
  <c r="Y164" i="76"/>
  <c r="X164" i="76"/>
  <c r="AK163" i="76"/>
  <c r="AJ163" i="76"/>
  <c r="AI163" i="76"/>
  <c r="AH163" i="76"/>
  <c r="AG163" i="76"/>
  <c r="AF163" i="76"/>
  <c r="AE163" i="76"/>
  <c r="AD163" i="76"/>
  <c r="AC163" i="76"/>
  <c r="AB163" i="76"/>
  <c r="AA163" i="76"/>
  <c r="Y163" i="76"/>
  <c r="X163" i="76"/>
  <c r="AK162" i="76"/>
  <c r="AJ162" i="76"/>
  <c r="AI162" i="76"/>
  <c r="AH162" i="76"/>
  <c r="AG162" i="76"/>
  <c r="AF162" i="76"/>
  <c r="AE162" i="76"/>
  <c r="AD162" i="76"/>
  <c r="AC162" i="76"/>
  <c r="AB162" i="76"/>
  <c r="AA162" i="76"/>
  <c r="Y162" i="76"/>
  <c r="X162" i="76"/>
  <c r="AK161" i="76"/>
  <c r="AJ161" i="76"/>
  <c r="AI161" i="76"/>
  <c r="AH161" i="76"/>
  <c r="AG161" i="76"/>
  <c r="AF161" i="76"/>
  <c r="AE161" i="76"/>
  <c r="AD161" i="76"/>
  <c r="AC161" i="76"/>
  <c r="AB161" i="76"/>
  <c r="AA161" i="76"/>
  <c r="Y161" i="76"/>
  <c r="X161" i="76"/>
  <c r="AK160" i="76"/>
  <c r="AJ160" i="76"/>
  <c r="AI160" i="76"/>
  <c r="AH160" i="76"/>
  <c r="AG160" i="76"/>
  <c r="AF160" i="76"/>
  <c r="AE160" i="76"/>
  <c r="AD160" i="76"/>
  <c r="AC160" i="76"/>
  <c r="AB160" i="76"/>
  <c r="AA160" i="76"/>
  <c r="Y160" i="76"/>
  <c r="X160" i="76"/>
  <c r="AK159" i="76"/>
  <c r="AJ159" i="76"/>
  <c r="AI159" i="76"/>
  <c r="AH159" i="76"/>
  <c r="AG159" i="76"/>
  <c r="AF159" i="76"/>
  <c r="AE159" i="76"/>
  <c r="AD159" i="76"/>
  <c r="AC159" i="76"/>
  <c r="AB159" i="76"/>
  <c r="AA159" i="76"/>
  <c r="Y159" i="76"/>
  <c r="X159" i="76"/>
  <c r="AK158" i="76"/>
  <c r="AJ158" i="76"/>
  <c r="AI158" i="76"/>
  <c r="AH158" i="76"/>
  <c r="AG158" i="76"/>
  <c r="AF158" i="76"/>
  <c r="AE158" i="76"/>
  <c r="AD158" i="76"/>
  <c r="AC158" i="76"/>
  <c r="AB158" i="76"/>
  <c r="AA158" i="76"/>
  <c r="Y158" i="76"/>
  <c r="X158" i="76"/>
  <c r="AK157" i="76"/>
  <c r="AJ157" i="76"/>
  <c r="AI157" i="76"/>
  <c r="AH157" i="76"/>
  <c r="AG157" i="76"/>
  <c r="AF157" i="76"/>
  <c r="AE157" i="76"/>
  <c r="AD157" i="76"/>
  <c r="AC157" i="76"/>
  <c r="AB157" i="76"/>
  <c r="AA157" i="76"/>
  <c r="Y157" i="76"/>
  <c r="X157" i="76"/>
  <c r="AK156" i="76"/>
  <c r="AJ156" i="76"/>
  <c r="AI156" i="76"/>
  <c r="AH156" i="76"/>
  <c r="AG156" i="76"/>
  <c r="AF156" i="76"/>
  <c r="AE156" i="76"/>
  <c r="AD156" i="76"/>
  <c r="AC156" i="76"/>
  <c r="AB156" i="76"/>
  <c r="AA156" i="76"/>
  <c r="Y156" i="76"/>
  <c r="X156" i="76"/>
  <c r="AK155" i="76"/>
  <c r="AJ155" i="76"/>
  <c r="AI155" i="76"/>
  <c r="AH155" i="76"/>
  <c r="AG155" i="76"/>
  <c r="AF155" i="76"/>
  <c r="AE155" i="76"/>
  <c r="AD155" i="76"/>
  <c r="AC155" i="76"/>
  <c r="AB155" i="76"/>
  <c r="AA155" i="76"/>
  <c r="Y155" i="76"/>
  <c r="X155" i="76"/>
  <c r="AK154" i="76"/>
  <c r="AJ154" i="76"/>
  <c r="AI154" i="76"/>
  <c r="AH154" i="76"/>
  <c r="AG154" i="76"/>
  <c r="AF154" i="76"/>
  <c r="AE154" i="76"/>
  <c r="AD154" i="76"/>
  <c r="AC154" i="76"/>
  <c r="AB154" i="76"/>
  <c r="AA154" i="76"/>
  <c r="Y154" i="76"/>
  <c r="X154" i="76"/>
  <c r="AK153" i="76"/>
  <c r="AJ153" i="76"/>
  <c r="AI153" i="76"/>
  <c r="AH153" i="76"/>
  <c r="AG153" i="76"/>
  <c r="AF153" i="76"/>
  <c r="AE153" i="76"/>
  <c r="AD153" i="76"/>
  <c r="AC153" i="76"/>
  <c r="AB153" i="76"/>
  <c r="AA153" i="76"/>
  <c r="Y153" i="76"/>
  <c r="X153" i="76"/>
  <c r="AK152" i="76"/>
  <c r="AJ152" i="76"/>
  <c r="AI152" i="76"/>
  <c r="AH152" i="76"/>
  <c r="AG152" i="76"/>
  <c r="AF152" i="76"/>
  <c r="AE152" i="76"/>
  <c r="AD152" i="76"/>
  <c r="AC152" i="76"/>
  <c r="AB152" i="76"/>
  <c r="AA152" i="76"/>
  <c r="Y152" i="76"/>
  <c r="X152" i="76"/>
  <c r="AK151" i="76"/>
  <c r="AJ151" i="76"/>
  <c r="AI151" i="76"/>
  <c r="AH151" i="76"/>
  <c r="AG151" i="76"/>
  <c r="AF151" i="76"/>
  <c r="AE151" i="76"/>
  <c r="AD151" i="76"/>
  <c r="AC151" i="76"/>
  <c r="AB151" i="76"/>
  <c r="AA151" i="76"/>
  <c r="Y151" i="76"/>
  <c r="X151" i="76"/>
  <c r="AK150" i="76"/>
  <c r="AJ150" i="76"/>
  <c r="AI150" i="76"/>
  <c r="AH150" i="76"/>
  <c r="AG150" i="76"/>
  <c r="AF150" i="76"/>
  <c r="AE150" i="76"/>
  <c r="AD150" i="76"/>
  <c r="AC150" i="76"/>
  <c r="AB150" i="76"/>
  <c r="AA150" i="76"/>
  <c r="Y150" i="76"/>
  <c r="X150" i="76"/>
  <c r="AK149" i="76"/>
  <c r="AJ149" i="76"/>
  <c r="AI149" i="76"/>
  <c r="AH149" i="76"/>
  <c r="AG149" i="76"/>
  <c r="AF149" i="76"/>
  <c r="AE149" i="76"/>
  <c r="AD149" i="76"/>
  <c r="AC149" i="76"/>
  <c r="AB149" i="76"/>
  <c r="AA149" i="76"/>
  <c r="Y149" i="76"/>
  <c r="X149" i="76"/>
  <c r="AK148" i="76"/>
  <c r="AJ148" i="76"/>
  <c r="AI148" i="76"/>
  <c r="AH148" i="76"/>
  <c r="AG148" i="76"/>
  <c r="AF148" i="76"/>
  <c r="AE148" i="76"/>
  <c r="AD148" i="76"/>
  <c r="AC148" i="76"/>
  <c r="AB148" i="76"/>
  <c r="AA148" i="76"/>
  <c r="Y148" i="76"/>
  <c r="X148" i="76"/>
  <c r="AK147" i="76"/>
  <c r="AJ147" i="76"/>
  <c r="AI147" i="76"/>
  <c r="AH147" i="76"/>
  <c r="AG147" i="76"/>
  <c r="AF147" i="76"/>
  <c r="AE147" i="76"/>
  <c r="AD147" i="76"/>
  <c r="AC147" i="76"/>
  <c r="AB147" i="76"/>
  <c r="AA147" i="76"/>
  <c r="Y147" i="76"/>
  <c r="X147" i="76"/>
  <c r="AK146" i="76"/>
  <c r="AJ146" i="76"/>
  <c r="AI146" i="76"/>
  <c r="AH146" i="76"/>
  <c r="AG146" i="76"/>
  <c r="AF146" i="76"/>
  <c r="AE146" i="76"/>
  <c r="AD146" i="76"/>
  <c r="AC146" i="76"/>
  <c r="AB146" i="76"/>
  <c r="AA146" i="76"/>
  <c r="Y146" i="76"/>
  <c r="X146" i="76"/>
  <c r="AK145" i="76"/>
  <c r="AJ145" i="76"/>
  <c r="AI145" i="76"/>
  <c r="AH145" i="76"/>
  <c r="AG145" i="76"/>
  <c r="AF145" i="76"/>
  <c r="AE145" i="76"/>
  <c r="AD145" i="76"/>
  <c r="AC145" i="76"/>
  <c r="AB145" i="76"/>
  <c r="AA145" i="76"/>
  <c r="Y145" i="76"/>
  <c r="X145" i="76"/>
  <c r="AK144" i="76"/>
  <c r="AJ144" i="76"/>
  <c r="AI144" i="76"/>
  <c r="AH144" i="76"/>
  <c r="AG144" i="76"/>
  <c r="AF144" i="76"/>
  <c r="AE144" i="76"/>
  <c r="AD144" i="76"/>
  <c r="AC144" i="76"/>
  <c r="AB144" i="76"/>
  <c r="AA144" i="76"/>
  <c r="Y144" i="76"/>
  <c r="X144" i="76"/>
  <c r="AK143" i="76"/>
  <c r="AJ143" i="76"/>
  <c r="AI143" i="76"/>
  <c r="AH143" i="76"/>
  <c r="AG143" i="76"/>
  <c r="AF143" i="76"/>
  <c r="AE143" i="76"/>
  <c r="AD143" i="76"/>
  <c r="AC143" i="76"/>
  <c r="AB143" i="76"/>
  <c r="AA143" i="76"/>
  <c r="Y143" i="76"/>
  <c r="X143" i="76"/>
  <c r="AK142" i="76"/>
  <c r="AJ142" i="76"/>
  <c r="AI142" i="76"/>
  <c r="AH142" i="76"/>
  <c r="AG142" i="76"/>
  <c r="AF142" i="76"/>
  <c r="AE142" i="76"/>
  <c r="AD142" i="76"/>
  <c r="AC142" i="76"/>
  <c r="AB142" i="76"/>
  <c r="AA142" i="76"/>
  <c r="Y142" i="76"/>
  <c r="X142" i="76"/>
  <c r="AK141" i="76"/>
  <c r="AJ141" i="76"/>
  <c r="AI141" i="76"/>
  <c r="AH141" i="76"/>
  <c r="AG141" i="76"/>
  <c r="AF141" i="76"/>
  <c r="AE141" i="76"/>
  <c r="AD141" i="76"/>
  <c r="AC141" i="76"/>
  <c r="AB141" i="76"/>
  <c r="AA141" i="76"/>
  <c r="Y141" i="76"/>
  <c r="X141" i="76"/>
  <c r="AK140" i="76"/>
  <c r="AJ140" i="76"/>
  <c r="AI140" i="76"/>
  <c r="AH140" i="76"/>
  <c r="AG140" i="76"/>
  <c r="AF140" i="76"/>
  <c r="AE140" i="76"/>
  <c r="AD140" i="76"/>
  <c r="AC140" i="76"/>
  <c r="AB140" i="76"/>
  <c r="AA140" i="76"/>
  <c r="Y140" i="76"/>
  <c r="X140" i="76"/>
  <c r="AK139" i="76"/>
  <c r="AJ139" i="76"/>
  <c r="AI139" i="76"/>
  <c r="AH139" i="76"/>
  <c r="AG139" i="76"/>
  <c r="AF139" i="76"/>
  <c r="AE139" i="76"/>
  <c r="AD139" i="76"/>
  <c r="AC139" i="76"/>
  <c r="AB139" i="76"/>
  <c r="AA139" i="76"/>
  <c r="Y139" i="76"/>
  <c r="X139" i="76"/>
  <c r="AK138" i="76"/>
  <c r="AJ138" i="76"/>
  <c r="AI138" i="76"/>
  <c r="AH138" i="76"/>
  <c r="AG138" i="76"/>
  <c r="AF138" i="76"/>
  <c r="AE138" i="76"/>
  <c r="AD138" i="76"/>
  <c r="AC138" i="76"/>
  <c r="AB138" i="76"/>
  <c r="AA138" i="76"/>
  <c r="Y138" i="76"/>
  <c r="X138" i="76"/>
  <c r="AK137" i="76"/>
  <c r="AJ137" i="76"/>
  <c r="AI137" i="76"/>
  <c r="AH137" i="76"/>
  <c r="AG137" i="76"/>
  <c r="AF137" i="76"/>
  <c r="AE137" i="76"/>
  <c r="AD137" i="76"/>
  <c r="AC137" i="76"/>
  <c r="AB137" i="76"/>
  <c r="AA137" i="76"/>
  <c r="Y137" i="76"/>
  <c r="X137" i="76"/>
  <c r="AK136" i="76"/>
  <c r="AJ136" i="76"/>
  <c r="AI136" i="76"/>
  <c r="AH136" i="76"/>
  <c r="AG136" i="76"/>
  <c r="AF136" i="76"/>
  <c r="AE136" i="76"/>
  <c r="AD136" i="76"/>
  <c r="AC136" i="76"/>
  <c r="AB136" i="76"/>
  <c r="AA136" i="76"/>
  <c r="Y136" i="76"/>
  <c r="X136" i="76"/>
  <c r="AK135" i="76"/>
  <c r="AJ135" i="76"/>
  <c r="AI135" i="76"/>
  <c r="AH135" i="76"/>
  <c r="AG135" i="76"/>
  <c r="AF135" i="76"/>
  <c r="AE135" i="76"/>
  <c r="AD135" i="76"/>
  <c r="AC135" i="76"/>
  <c r="AB135" i="76"/>
  <c r="AA135" i="76"/>
  <c r="Y135" i="76"/>
  <c r="X135" i="76"/>
  <c r="AK134" i="76"/>
  <c r="AJ134" i="76"/>
  <c r="AI134" i="76"/>
  <c r="AH134" i="76"/>
  <c r="AG134" i="76"/>
  <c r="AF134" i="76"/>
  <c r="AE134" i="76"/>
  <c r="AD134" i="76"/>
  <c r="AC134" i="76"/>
  <c r="AB134" i="76"/>
  <c r="AA134" i="76"/>
  <c r="Y134" i="76"/>
  <c r="X134" i="76"/>
  <c r="AK133" i="76"/>
  <c r="AJ133" i="76"/>
  <c r="AI133" i="76"/>
  <c r="AH133" i="76"/>
  <c r="AG133" i="76"/>
  <c r="AF133" i="76"/>
  <c r="AE133" i="76"/>
  <c r="AD133" i="76"/>
  <c r="AC133" i="76"/>
  <c r="AB133" i="76"/>
  <c r="AA133" i="76"/>
  <c r="Y133" i="76"/>
  <c r="X133" i="76"/>
  <c r="AK132" i="76"/>
  <c r="AJ132" i="76"/>
  <c r="AI132" i="76"/>
  <c r="AH132" i="76"/>
  <c r="AG132" i="76"/>
  <c r="AF132" i="76"/>
  <c r="AE132" i="76"/>
  <c r="AD132" i="76"/>
  <c r="AC132" i="76"/>
  <c r="AB132" i="76"/>
  <c r="AA132" i="76"/>
  <c r="Y132" i="76"/>
  <c r="X132" i="76"/>
  <c r="AK131" i="76"/>
  <c r="AJ131" i="76"/>
  <c r="AI131" i="76"/>
  <c r="AH131" i="76"/>
  <c r="AG131" i="76"/>
  <c r="AF131" i="76"/>
  <c r="AE131" i="76"/>
  <c r="AD131" i="76"/>
  <c r="AC131" i="76"/>
  <c r="AB131" i="76"/>
  <c r="AA131" i="76"/>
  <c r="Y131" i="76"/>
  <c r="X131" i="76"/>
  <c r="AK130" i="76"/>
  <c r="AJ130" i="76"/>
  <c r="AI130" i="76"/>
  <c r="AH130" i="76"/>
  <c r="AG130" i="76"/>
  <c r="AF130" i="76"/>
  <c r="AE130" i="76"/>
  <c r="AD130" i="76"/>
  <c r="AC130" i="76"/>
  <c r="AB130" i="76"/>
  <c r="AA130" i="76"/>
  <c r="Y130" i="76"/>
  <c r="X130" i="76"/>
  <c r="AK129" i="76"/>
  <c r="AJ129" i="76"/>
  <c r="AI129" i="76"/>
  <c r="AH129" i="76"/>
  <c r="AG129" i="76"/>
  <c r="AF129" i="76"/>
  <c r="AE129" i="76"/>
  <c r="AD129" i="76"/>
  <c r="AC129" i="76"/>
  <c r="AB129" i="76"/>
  <c r="AA129" i="76"/>
  <c r="Y129" i="76"/>
  <c r="X129" i="76"/>
  <c r="AK128" i="76"/>
  <c r="AJ128" i="76"/>
  <c r="AI128" i="76"/>
  <c r="AH128" i="76"/>
  <c r="AG128" i="76"/>
  <c r="AF128" i="76"/>
  <c r="AE128" i="76"/>
  <c r="AD128" i="76"/>
  <c r="AC128" i="76"/>
  <c r="AB128" i="76"/>
  <c r="AA128" i="76"/>
  <c r="Y128" i="76"/>
  <c r="X128" i="76"/>
  <c r="AK127" i="76"/>
  <c r="AJ127" i="76"/>
  <c r="AI127" i="76"/>
  <c r="AH127" i="76"/>
  <c r="AG127" i="76"/>
  <c r="AF127" i="76"/>
  <c r="AE127" i="76"/>
  <c r="AD127" i="76"/>
  <c r="AC127" i="76"/>
  <c r="AB127" i="76"/>
  <c r="AA127" i="76"/>
  <c r="Y127" i="76"/>
  <c r="X127" i="76"/>
  <c r="AK126" i="76"/>
  <c r="AJ126" i="76"/>
  <c r="AI126" i="76"/>
  <c r="AH126" i="76"/>
  <c r="AG126" i="76"/>
  <c r="AF126" i="76"/>
  <c r="AE126" i="76"/>
  <c r="AD126" i="76"/>
  <c r="AC126" i="76"/>
  <c r="AB126" i="76"/>
  <c r="AA126" i="76"/>
  <c r="Y126" i="76"/>
  <c r="X126" i="76"/>
  <c r="AK125" i="76"/>
  <c r="AJ125" i="76"/>
  <c r="AI125" i="76"/>
  <c r="AH125" i="76"/>
  <c r="AG125" i="76"/>
  <c r="AF125" i="76"/>
  <c r="AE125" i="76"/>
  <c r="AD125" i="76"/>
  <c r="AC125" i="76"/>
  <c r="AB125" i="76"/>
  <c r="AA125" i="76"/>
  <c r="Y125" i="76"/>
  <c r="X125" i="76"/>
  <c r="AK124" i="76"/>
  <c r="AJ124" i="76"/>
  <c r="AI124" i="76"/>
  <c r="AH124" i="76"/>
  <c r="AG124" i="76"/>
  <c r="AF124" i="76"/>
  <c r="AE124" i="76"/>
  <c r="AD124" i="76"/>
  <c r="AC124" i="76"/>
  <c r="AB124" i="76"/>
  <c r="AA124" i="76"/>
  <c r="Y124" i="76"/>
  <c r="X124" i="76"/>
  <c r="AK123" i="76"/>
  <c r="AJ123" i="76"/>
  <c r="AI123" i="76"/>
  <c r="AH123" i="76"/>
  <c r="AG123" i="76"/>
  <c r="AF123" i="76"/>
  <c r="AE123" i="76"/>
  <c r="AD123" i="76"/>
  <c r="AC123" i="76"/>
  <c r="AB123" i="76"/>
  <c r="AA123" i="76"/>
  <c r="Y123" i="76"/>
  <c r="X123" i="76"/>
  <c r="AK122" i="76"/>
  <c r="AJ122" i="76"/>
  <c r="AI122" i="76"/>
  <c r="AH122" i="76"/>
  <c r="AG122" i="76"/>
  <c r="AF122" i="76"/>
  <c r="AE122" i="76"/>
  <c r="AD122" i="76"/>
  <c r="AC122" i="76"/>
  <c r="AB122" i="76"/>
  <c r="AA122" i="76"/>
  <c r="Y122" i="76"/>
  <c r="X122" i="76"/>
  <c r="AK121" i="76"/>
  <c r="AJ121" i="76"/>
  <c r="AI121" i="76"/>
  <c r="AH121" i="76"/>
  <c r="AG121" i="76"/>
  <c r="AF121" i="76"/>
  <c r="AE121" i="76"/>
  <c r="AD121" i="76"/>
  <c r="AC121" i="76"/>
  <c r="AB121" i="76"/>
  <c r="AA121" i="76"/>
  <c r="Y121" i="76"/>
  <c r="X121" i="76"/>
  <c r="AK120" i="76"/>
  <c r="AJ120" i="76"/>
  <c r="AI120" i="76"/>
  <c r="AH120" i="76"/>
  <c r="AG120" i="76"/>
  <c r="AF120" i="76"/>
  <c r="AE120" i="76"/>
  <c r="AD120" i="76"/>
  <c r="AC120" i="76"/>
  <c r="AB120" i="76"/>
  <c r="AA120" i="76"/>
  <c r="Y120" i="76"/>
  <c r="X120" i="76"/>
  <c r="AK119" i="76"/>
  <c r="AJ119" i="76"/>
  <c r="AI119" i="76"/>
  <c r="AH119" i="76"/>
  <c r="AG119" i="76"/>
  <c r="AF119" i="76"/>
  <c r="AE119" i="76"/>
  <c r="AD119" i="76"/>
  <c r="AC119" i="76"/>
  <c r="AB119" i="76"/>
  <c r="AA119" i="76"/>
  <c r="Y119" i="76"/>
  <c r="X119" i="76"/>
  <c r="AK118" i="76"/>
  <c r="AJ118" i="76"/>
  <c r="AI118" i="76"/>
  <c r="AH118" i="76"/>
  <c r="AG118" i="76"/>
  <c r="AF118" i="76"/>
  <c r="AE118" i="76"/>
  <c r="AD118" i="76"/>
  <c r="AC118" i="76"/>
  <c r="AB118" i="76"/>
  <c r="AA118" i="76"/>
  <c r="Y118" i="76"/>
  <c r="X118" i="76"/>
  <c r="AK117" i="76"/>
  <c r="AJ117" i="76"/>
  <c r="AI117" i="76"/>
  <c r="AH117" i="76"/>
  <c r="AG117" i="76"/>
  <c r="AF117" i="76"/>
  <c r="AE117" i="76"/>
  <c r="AD117" i="76"/>
  <c r="AC117" i="76"/>
  <c r="AB117" i="76"/>
  <c r="AA117" i="76"/>
  <c r="Y117" i="76"/>
  <c r="X117" i="76"/>
  <c r="AK116" i="76"/>
  <c r="AJ116" i="76"/>
  <c r="AI116" i="76"/>
  <c r="AH116" i="76"/>
  <c r="AG116" i="76"/>
  <c r="AF116" i="76"/>
  <c r="AE116" i="76"/>
  <c r="AD116" i="76"/>
  <c r="AC116" i="76"/>
  <c r="AB116" i="76"/>
  <c r="AA116" i="76"/>
  <c r="Y116" i="76"/>
  <c r="X116" i="76"/>
  <c r="AK115" i="76"/>
  <c r="AJ115" i="76"/>
  <c r="AI115" i="76"/>
  <c r="AH115" i="76"/>
  <c r="AG115" i="76"/>
  <c r="AF115" i="76"/>
  <c r="AE115" i="76"/>
  <c r="AD115" i="76"/>
  <c r="AC115" i="76"/>
  <c r="AB115" i="76"/>
  <c r="AA115" i="76"/>
  <c r="Y115" i="76"/>
  <c r="X115" i="76"/>
  <c r="AK114" i="76"/>
  <c r="AJ114" i="76"/>
  <c r="AI114" i="76"/>
  <c r="AH114" i="76"/>
  <c r="AG114" i="76"/>
  <c r="AF114" i="76"/>
  <c r="AE114" i="76"/>
  <c r="AD114" i="76"/>
  <c r="AC114" i="76"/>
  <c r="AB114" i="76"/>
  <c r="AA114" i="76"/>
  <c r="Y114" i="76"/>
  <c r="X114" i="76"/>
  <c r="AK113" i="76"/>
  <c r="AJ113" i="76"/>
  <c r="AI113" i="76"/>
  <c r="AH113" i="76"/>
  <c r="AG113" i="76"/>
  <c r="AF113" i="76"/>
  <c r="AE113" i="76"/>
  <c r="AD113" i="76"/>
  <c r="AC113" i="76"/>
  <c r="AB113" i="76"/>
  <c r="AA113" i="76"/>
  <c r="Y113" i="76"/>
  <c r="X113" i="76"/>
  <c r="AK112" i="76"/>
  <c r="AJ112" i="76"/>
  <c r="AI112" i="76"/>
  <c r="AH112" i="76"/>
  <c r="AG112" i="76"/>
  <c r="AF112" i="76"/>
  <c r="AE112" i="76"/>
  <c r="AD112" i="76"/>
  <c r="AC112" i="76"/>
  <c r="AB112" i="76"/>
  <c r="AA112" i="76"/>
  <c r="Y112" i="76"/>
  <c r="X112" i="76"/>
  <c r="AK111" i="76"/>
  <c r="AJ111" i="76"/>
  <c r="AI111" i="76"/>
  <c r="AH111" i="76"/>
  <c r="AG111" i="76"/>
  <c r="AF111" i="76"/>
  <c r="AE111" i="76"/>
  <c r="AD111" i="76"/>
  <c r="AC111" i="76"/>
  <c r="AB111" i="76"/>
  <c r="AA111" i="76"/>
  <c r="Y111" i="76"/>
  <c r="X111" i="76"/>
  <c r="AK110" i="76"/>
  <c r="AJ110" i="76"/>
  <c r="AI110" i="76"/>
  <c r="AH110" i="76"/>
  <c r="AG110" i="76"/>
  <c r="AF110" i="76"/>
  <c r="AE110" i="76"/>
  <c r="AD110" i="76"/>
  <c r="AC110" i="76"/>
  <c r="AB110" i="76"/>
  <c r="AA110" i="76"/>
  <c r="Y110" i="76"/>
  <c r="X110" i="76"/>
  <c r="AK109" i="76"/>
  <c r="AJ109" i="76"/>
  <c r="AI109" i="76"/>
  <c r="AH109" i="76"/>
  <c r="AG109" i="76"/>
  <c r="AF109" i="76"/>
  <c r="AE109" i="76"/>
  <c r="AD109" i="76"/>
  <c r="AC109" i="76"/>
  <c r="AB109" i="76"/>
  <c r="AA109" i="76"/>
  <c r="Y109" i="76"/>
  <c r="X109" i="76"/>
  <c r="AK108" i="76"/>
  <c r="AJ108" i="76"/>
  <c r="AI108" i="76"/>
  <c r="AH108" i="76"/>
  <c r="AG108" i="76"/>
  <c r="AF108" i="76"/>
  <c r="AE108" i="76"/>
  <c r="AD108" i="76"/>
  <c r="AC108" i="76"/>
  <c r="AB108" i="76"/>
  <c r="AA108" i="76"/>
  <c r="Y108" i="76"/>
  <c r="X108" i="76"/>
  <c r="AK107" i="76"/>
  <c r="AJ107" i="76"/>
  <c r="AI107" i="76"/>
  <c r="AH107" i="76"/>
  <c r="AG107" i="76"/>
  <c r="AF107" i="76"/>
  <c r="AE107" i="76"/>
  <c r="AD107" i="76"/>
  <c r="AC107" i="76"/>
  <c r="AB107" i="76"/>
  <c r="AA107" i="76"/>
  <c r="Y107" i="76"/>
  <c r="X107" i="76"/>
  <c r="AK106" i="76"/>
  <c r="AJ106" i="76"/>
  <c r="AI106" i="76"/>
  <c r="AH106" i="76"/>
  <c r="AG106" i="76"/>
  <c r="AF106" i="76"/>
  <c r="AE106" i="76"/>
  <c r="AD106" i="76"/>
  <c r="AC106" i="76"/>
  <c r="AB106" i="76"/>
  <c r="AA106" i="76"/>
  <c r="Y106" i="76"/>
  <c r="X106" i="76"/>
  <c r="AK105" i="76"/>
  <c r="AJ105" i="76"/>
  <c r="AI105" i="76"/>
  <c r="AH105" i="76"/>
  <c r="AG105" i="76"/>
  <c r="AF105" i="76"/>
  <c r="AE105" i="76"/>
  <c r="AD105" i="76"/>
  <c r="AC105" i="76"/>
  <c r="AB105" i="76"/>
  <c r="AA105" i="76"/>
  <c r="Y105" i="76"/>
  <c r="X105" i="76"/>
  <c r="AK104" i="76"/>
  <c r="AJ104" i="76"/>
  <c r="AI104" i="76"/>
  <c r="AH104" i="76"/>
  <c r="AG104" i="76"/>
  <c r="AF104" i="76"/>
  <c r="AE104" i="76"/>
  <c r="AD104" i="76"/>
  <c r="AC104" i="76"/>
  <c r="AB104" i="76"/>
  <c r="AA104" i="76"/>
  <c r="Y104" i="76"/>
  <c r="X104" i="76"/>
  <c r="AK103" i="76"/>
  <c r="AJ103" i="76"/>
  <c r="AI103" i="76"/>
  <c r="AH103" i="76"/>
  <c r="AG103" i="76"/>
  <c r="AF103" i="76"/>
  <c r="AE103" i="76"/>
  <c r="AD103" i="76"/>
  <c r="AC103" i="76"/>
  <c r="AB103" i="76"/>
  <c r="AA103" i="76"/>
  <c r="Y103" i="76"/>
  <c r="X103" i="76"/>
  <c r="AK102" i="76"/>
  <c r="AJ102" i="76"/>
  <c r="AI102" i="76"/>
  <c r="AH102" i="76"/>
  <c r="AG102" i="76"/>
  <c r="AF102" i="76"/>
  <c r="AE102" i="76"/>
  <c r="AD102" i="76"/>
  <c r="AC102" i="76"/>
  <c r="AB102" i="76"/>
  <c r="AA102" i="76"/>
  <c r="Y102" i="76"/>
  <c r="X102" i="76"/>
  <c r="AK101" i="76"/>
  <c r="AJ101" i="76"/>
  <c r="AI101" i="76"/>
  <c r="AH101" i="76"/>
  <c r="AG101" i="76"/>
  <c r="AF101" i="76"/>
  <c r="AE101" i="76"/>
  <c r="AD101" i="76"/>
  <c r="AC101" i="76"/>
  <c r="AB101" i="76"/>
  <c r="AA101" i="76"/>
  <c r="Y101" i="76"/>
  <c r="X101" i="76"/>
  <c r="AK100" i="76"/>
  <c r="AJ100" i="76"/>
  <c r="AI100" i="76"/>
  <c r="AH100" i="76"/>
  <c r="AG100" i="76"/>
  <c r="AF100" i="76"/>
  <c r="AE100" i="76"/>
  <c r="AD100" i="76"/>
  <c r="AC100" i="76"/>
  <c r="AB100" i="76"/>
  <c r="AA100" i="76"/>
  <c r="Y100" i="76"/>
  <c r="X100" i="76"/>
  <c r="AK99" i="76"/>
  <c r="AJ99" i="76"/>
  <c r="AI99" i="76"/>
  <c r="AH99" i="76"/>
  <c r="AG99" i="76"/>
  <c r="AF99" i="76"/>
  <c r="AE99" i="76"/>
  <c r="AD99" i="76"/>
  <c r="AC99" i="76"/>
  <c r="AB99" i="76"/>
  <c r="AA99" i="76"/>
  <c r="Y99" i="76"/>
  <c r="X99" i="76"/>
  <c r="AK98" i="76"/>
  <c r="AJ98" i="76"/>
  <c r="AI98" i="76"/>
  <c r="AH98" i="76"/>
  <c r="AG98" i="76"/>
  <c r="AF98" i="76"/>
  <c r="AE98" i="76"/>
  <c r="AD98" i="76"/>
  <c r="AC98" i="76"/>
  <c r="AB98" i="76"/>
  <c r="AA98" i="76"/>
  <c r="Y98" i="76"/>
  <c r="X98" i="76"/>
  <c r="AK97" i="76"/>
  <c r="AJ97" i="76"/>
  <c r="AI97" i="76"/>
  <c r="AH97" i="76"/>
  <c r="AG97" i="76"/>
  <c r="AF97" i="76"/>
  <c r="AE97" i="76"/>
  <c r="AD97" i="76"/>
  <c r="AC97" i="76"/>
  <c r="AB97" i="76"/>
  <c r="AA97" i="76"/>
  <c r="Y97" i="76"/>
  <c r="X97" i="76"/>
  <c r="AK96" i="76"/>
  <c r="AJ96" i="76"/>
  <c r="AI96" i="76"/>
  <c r="AH96" i="76"/>
  <c r="AG96" i="76"/>
  <c r="AF96" i="76"/>
  <c r="AE96" i="76"/>
  <c r="AD96" i="76"/>
  <c r="AC96" i="76"/>
  <c r="AB96" i="76"/>
  <c r="AA96" i="76"/>
  <c r="Y96" i="76"/>
  <c r="X96" i="76"/>
  <c r="AK95" i="76"/>
  <c r="AJ95" i="76"/>
  <c r="AI95" i="76"/>
  <c r="AH95" i="76"/>
  <c r="AG95" i="76"/>
  <c r="AF95" i="76"/>
  <c r="AE95" i="76"/>
  <c r="AD95" i="76"/>
  <c r="AC95" i="76"/>
  <c r="AB95" i="76"/>
  <c r="AA95" i="76"/>
  <c r="Y95" i="76"/>
  <c r="X95" i="76"/>
  <c r="AK94" i="76"/>
  <c r="AJ94" i="76"/>
  <c r="AI94" i="76"/>
  <c r="AH94" i="76"/>
  <c r="AG94" i="76"/>
  <c r="AF94" i="76"/>
  <c r="AE94" i="76"/>
  <c r="AD94" i="76"/>
  <c r="AC94" i="76"/>
  <c r="AB94" i="76"/>
  <c r="AA94" i="76"/>
  <c r="Y94" i="76"/>
  <c r="X94" i="76"/>
  <c r="AK93" i="76"/>
  <c r="AJ93" i="76"/>
  <c r="AI93" i="76"/>
  <c r="AH93" i="76"/>
  <c r="AG93" i="76"/>
  <c r="AF93" i="76"/>
  <c r="AE93" i="76"/>
  <c r="AD93" i="76"/>
  <c r="AC93" i="76"/>
  <c r="AB93" i="76"/>
  <c r="AA93" i="76"/>
  <c r="Y93" i="76"/>
  <c r="X93" i="76"/>
  <c r="AK92" i="76"/>
  <c r="AJ92" i="76"/>
  <c r="AI92" i="76"/>
  <c r="AH92" i="76"/>
  <c r="AG92" i="76"/>
  <c r="AF92" i="76"/>
  <c r="AE92" i="76"/>
  <c r="AD92" i="76"/>
  <c r="AC92" i="76"/>
  <c r="AB92" i="76"/>
  <c r="AA92" i="76"/>
  <c r="Y92" i="76"/>
  <c r="X92" i="76"/>
  <c r="AK91" i="76"/>
  <c r="AJ91" i="76"/>
  <c r="AI91" i="76"/>
  <c r="AH91" i="76"/>
  <c r="AG91" i="76"/>
  <c r="AF91" i="76"/>
  <c r="AE91" i="76"/>
  <c r="AD91" i="76"/>
  <c r="AC91" i="76"/>
  <c r="AB91" i="76"/>
  <c r="AA91" i="76"/>
  <c r="Y91" i="76"/>
  <c r="X91" i="76"/>
  <c r="AK90" i="76"/>
  <c r="AJ90" i="76"/>
  <c r="AI90" i="76"/>
  <c r="AH90" i="76"/>
  <c r="AG90" i="76"/>
  <c r="AF90" i="76"/>
  <c r="AE90" i="76"/>
  <c r="AD90" i="76"/>
  <c r="AC90" i="76"/>
  <c r="AB90" i="76"/>
  <c r="AA90" i="76"/>
  <c r="Y90" i="76"/>
  <c r="X90" i="76"/>
  <c r="AK89" i="76"/>
  <c r="AJ89" i="76"/>
  <c r="AI89" i="76"/>
  <c r="AH89" i="76"/>
  <c r="AG89" i="76"/>
  <c r="AF89" i="76"/>
  <c r="AE89" i="76"/>
  <c r="AD89" i="76"/>
  <c r="AC89" i="76"/>
  <c r="AB89" i="76"/>
  <c r="AA89" i="76"/>
  <c r="Y89" i="76"/>
  <c r="X89" i="76"/>
  <c r="AK88" i="76"/>
  <c r="AJ88" i="76"/>
  <c r="AI88" i="76"/>
  <c r="AH88" i="76"/>
  <c r="AG88" i="76"/>
  <c r="AF88" i="76"/>
  <c r="AE88" i="76"/>
  <c r="AD88" i="76"/>
  <c r="AC88" i="76"/>
  <c r="AB88" i="76"/>
  <c r="AA88" i="76"/>
  <c r="Y88" i="76"/>
  <c r="X88" i="76"/>
  <c r="AK87" i="76"/>
  <c r="AJ87" i="76"/>
  <c r="AI87" i="76"/>
  <c r="AH87" i="76"/>
  <c r="AG87" i="76"/>
  <c r="AF87" i="76"/>
  <c r="AE87" i="76"/>
  <c r="AD87" i="76"/>
  <c r="AC87" i="76"/>
  <c r="AB87" i="76"/>
  <c r="AA87" i="76"/>
  <c r="Y87" i="76"/>
  <c r="X87" i="76"/>
  <c r="AK86" i="76"/>
  <c r="AJ86" i="76"/>
  <c r="AI86" i="76"/>
  <c r="AH86" i="76"/>
  <c r="AG86" i="76"/>
  <c r="AF86" i="76"/>
  <c r="AE86" i="76"/>
  <c r="AD86" i="76"/>
  <c r="AC86" i="76"/>
  <c r="AB86" i="76"/>
  <c r="AA86" i="76"/>
  <c r="Y86" i="76"/>
  <c r="X86" i="76"/>
  <c r="AK85" i="76"/>
  <c r="AJ85" i="76"/>
  <c r="AI85" i="76"/>
  <c r="AH85" i="76"/>
  <c r="AG85" i="76"/>
  <c r="AF85" i="76"/>
  <c r="AE85" i="76"/>
  <c r="AD85" i="76"/>
  <c r="AC85" i="76"/>
  <c r="AB85" i="76"/>
  <c r="AA85" i="76"/>
  <c r="Y85" i="76"/>
  <c r="X85" i="76"/>
  <c r="AK84" i="76"/>
  <c r="AJ84" i="76"/>
  <c r="AI84" i="76"/>
  <c r="AH84" i="76"/>
  <c r="AG84" i="76"/>
  <c r="AF84" i="76"/>
  <c r="AE84" i="76"/>
  <c r="AD84" i="76"/>
  <c r="AC84" i="76"/>
  <c r="AB84" i="76"/>
  <c r="AA84" i="76"/>
  <c r="Y84" i="76"/>
  <c r="X84" i="76"/>
  <c r="AK83" i="76"/>
  <c r="AJ83" i="76"/>
  <c r="AI83" i="76"/>
  <c r="AH83" i="76"/>
  <c r="AG83" i="76"/>
  <c r="AF83" i="76"/>
  <c r="AE83" i="76"/>
  <c r="AD83" i="76"/>
  <c r="AC83" i="76"/>
  <c r="AB83" i="76"/>
  <c r="AA83" i="76"/>
  <c r="Y83" i="76"/>
  <c r="X83" i="76"/>
  <c r="AK82" i="76"/>
  <c r="AJ82" i="76"/>
  <c r="AI82" i="76"/>
  <c r="AH82" i="76"/>
  <c r="AG82" i="76"/>
  <c r="AF82" i="76"/>
  <c r="AE82" i="76"/>
  <c r="AD82" i="76"/>
  <c r="AC82" i="76"/>
  <c r="AB82" i="76"/>
  <c r="AA82" i="76"/>
  <c r="Y82" i="76"/>
  <c r="X82" i="76"/>
  <c r="AK81" i="76"/>
  <c r="AJ81" i="76"/>
  <c r="AI81" i="76"/>
  <c r="AH81" i="76"/>
  <c r="AG81" i="76"/>
  <c r="AF81" i="76"/>
  <c r="AE81" i="76"/>
  <c r="AD81" i="76"/>
  <c r="AC81" i="76"/>
  <c r="AB81" i="76"/>
  <c r="AA81" i="76"/>
  <c r="Y81" i="76"/>
  <c r="X81" i="76"/>
  <c r="AK80" i="76"/>
  <c r="AJ80" i="76"/>
  <c r="AI80" i="76"/>
  <c r="AH80" i="76"/>
  <c r="AG80" i="76"/>
  <c r="AF80" i="76"/>
  <c r="AE80" i="76"/>
  <c r="AD80" i="76"/>
  <c r="AC80" i="76"/>
  <c r="AB80" i="76"/>
  <c r="AA80" i="76"/>
  <c r="Y80" i="76"/>
  <c r="X80" i="76"/>
  <c r="AK79" i="76"/>
  <c r="AJ79" i="76"/>
  <c r="AI79" i="76"/>
  <c r="AH79" i="76"/>
  <c r="AG79" i="76"/>
  <c r="AF79" i="76"/>
  <c r="AE79" i="76"/>
  <c r="AD79" i="76"/>
  <c r="AC79" i="76"/>
  <c r="AB79" i="76"/>
  <c r="AA79" i="76"/>
  <c r="Y79" i="76"/>
  <c r="X79" i="76"/>
  <c r="AK78" i="76"/>
  <c r="AJ78" i="76"/>
  <c r="AI78" i="76"/>
  <c r="AH78" i="76"/>
  <c r="AG78" i="76"/>
  <c r="AF78" i="76"/>
  <c r="AE78" i="76"/>
  <c r="AD78" i="76"/>
  <c r="AC78" i="76"/>
  <c r="AB78" i="76"/>
  <c r="AA78" i="76"/>
  <c r="Y78" i="76"/>
  <c r="X78" i="76"/>
  <c r="AK77" i="76"/>
  <c r="AJ77" i="76"/>
  <c r="AI77" i="76"/>
  <c r="AH77" i="76"/>
  <c r="AG77" i="76"/>
  <c r="AF77" i="76"/>
  <c r="AE77" i="76"/>
  <c r="AD77" i="76"/>
  <c r="AC77" i="76"/>
  <c r="AB77" i="76"/>
  <c r="AA77" i="76"/>
  <c r="Y77" i="76"/>
  <c r="X77" i="76"/>
  <c r="AK76" i="76"/>
  <c r="AJ76" i="76"/>
  <c r="AI76" i="76"/>
  <c r="AH76" i="76"/>
  <c r="AG76" i="76"/>
  <c r="AF76" i="76"/>
  <c r="AE76" i="76"/>
  <c r="AD76" i="76"/>
  <c r="AC76" i="76"/>
  <c r="AB76" i="76"/>
  <c r="AA76" i="76"/>
  <c r="Y76" i="76"/>
  <c r="X76" i="76"/>
  <c r="AK75" i="76"/>
  <c r="AJ75" i="76"/>
  <c r="AI75" i="76"/>
  <c r="AH75" i="76"/>
  <c r="AG75" i="76"/>
  <c r="AF75" i="76"/>
  <c r="AE75" i="76"/>
  <c r="AD75" i="76"/>
  <c r="AC75" i="76"/>
  <c r="AB75" i="76"/>
  <c r="AA75" i="76"/>
  <c r="Y75" i="76"/>
  <c r="X75" i="76"/>
  <c r="AK74" i="76"/>
  <c r="AJ74" i="76"/>
  <c r="AI74" i="76"/>
  <c r="AH74" i="76"/>
  <c r="AG74" i="76"/>
  <c r="AF74" i="76"/>
  <c r="AE74" i="76"/>
  <c r="AD74" i="76"/>
  <c r="AC74" i="76"/>
  <c r="AB74" i="76"/>
  <c r="AA74" i="76"/>
  <c r="Y74" i="76"/>
  <c r="X74" i="76"/>
  <c r="AK73" i="76"/>
  <c r="AJ73" i="76"/>
  <c r="AI73" i="76"/>
  <c r="AH73" i="76"/>
  <c r="AG73" i="76"/>
  <c r="AF73" i="76"/>
  <c r="AE73" i="76"/>
  <c r="AD73" i="76"/>
  <c r="AC73" i="76"/>
  <c r="AB73" i="76"/>
  <c r="AA73" i="76"/>
  <c r="Y73" i="76"/>
  <c r="X73" i="76"/>
  <c r="AK72" i="76"/>
  <c r="AJ72" i="76"/>
  <c r="AI72" i="76"/>
  <c r="AH72" i="76"/>
  <c r="AG72" i="76"/>
  <c r="AF72" i="76"/>
  <c r="AE72" i="76"/>
  <c r="AD72" i="76"/>
  <c r="AC72" i="76"/>
  <c r="AB72" i="76"/>
  <c r="AA72" i="76"/>
  <c r="Y72" i="76"/>
  <c r="X72" i="76"/>
  <c r="AK71" i="76"/>
  <c r="AJ71" i="76"/>
  <c r="AI71" i="76"/>
  <c r="AH71" i="76"/>
  <c r="AG71" i="76"/>
  <c r="AF71" i="76"/>
  <c r="AE71" i="76"/>
  <c r="AD71" i="76"/>
  <c r="AC71" i="76"/>
  <c r="AB71" i="76"/>
  <c r="AA71" i="76"/>
  <c r="Y71" i="76"/>
  <c r="X71" i="76"/>
  <c r="AK70" i="76"/>
  <c r="AJ70" i="76"/>
  <c r="AI70" i="76"/>
  <c r="AH70" i="76"/>
  <c r="AG70" i="76"/>
  <c r="AF70" i="76"/>
  <c r="AE70" i="76"/>
  <c r="AD70" i="76"/>
  <c r="AC70" i="76"/>
  <c r="AB70" i="76"/>
  <c r="AA70" i="76"/>
  <c r="Y70" i="76"/>
  <c r="X70" i="76"/>
  <c r="AK69" i="76"/>
  <c r="AJ69" i="76"/>
  <c r="AI69" i="76"/>
  <c r="AH69" i="76"/>
  <c r="AG69" i="76"/>
  <c r="AF69" i="76"/>
  <c r="AE69" i="76"/>
  <c r="AD69" i="76"/>
  <c r="AC69" i="76"/>
  <c r="AB69" i="76"/>
  <c r="AA69" i="76"/>
  <c r="Y69" i="76"/>
  <c r="X69" i="76"/>
  <c r="AK68" i="76"/>
  <c r="AJ68" i="76"/>
  <c r="AI68" i="76"/>
  <c r="AH68" i="76"/>
  <c r="AG68" i="76"/>
  <c r="AF68" i="76"/>
  <c r="AE68" i="76"/>
  <c r="AD68" i="76"/>
  <c r="AC68" i="76"/>
  <c r="AB68" i="76"/>
  <c r="AA68" i="76"/>
  <c r="Y68" i="76"/>
  <c r="X68" i="76"/>
  <c r="AK67" i="76"/>
  <c r="AJ67" i="76"/>
  <c r="AI67" i="76"/>
  <c r="AH67" i="76"/>
  <c r="AG67" i="76"/>
  <c r="AF67" i="76"/>
  <c r="AE67" i="76"/>
  <c r="AD67" i="76"/>
  <c r="AC67" i="76"/>
  <c r="AB67" i="76"/>
  <c r="AA67" i="76"/>
  <c r="Y67" i="76"/>
  <c r="X67" i="76"/>
  <c r="AK66" i="76"/>
  <c r="AJ66" i="76"/>
  <c r="AI66" i="76"/>
  <c r="AH66" i="76"/>
  <c r="AG66" i="76"/>
  <c r="AF66" i="76"/>
  <c r="AE66" i="76"/>
  <c r="AD66" i="76"/>
  <c r="AC66" i="76"/>
  <c r="AB66" i="76"/>
  <c r="AA66" i="76"/>
  <c r="Y66" i="76"/>
  <c r="X66" i="76"/>
  <c r="AK65" i="76"/>
  <c r="AJ65" i="76"/>
  <c r="AI65" i="76"/>
  <c r="AH65" i="76"/>
  <c r="AG65" i="76"/>
  <c r="AF65" i="76"/>
  <c r="AE65" i="76"/>
  <c r="AD65" i="76"/>
  <c r="AC65" i="76"/>
  <c r="AB65" i="76"/>
  <c r="AA65" i="76"/>
  <c r="Y65" i="76"/>
  <c r="X65" i="76"/>
  <c r="AK64" i="76"/>
  <c r="AJ64" i="76"/>
  <c r="AI64" i="76"/>
  <c r="AH64" i="76"/>
  <c r="AG64" i="76"/>
  <c r="AF64" i="76"/>
  <c r="AE64" i="76"/>
  <c r="AD64" i="76"/>
  <c r="AC64" i="76"/>
  <c r="AB64" i="76"/>
  <c r="AA64" i="76"/>
  <c r="Y64" i="76"/>
  <c r="X64" i="76"/>
  <c r="AK63" i="76"/>
  <c r="AJ63" i="76"/>
  <c r="AI63" i="76"/>
  <c r="AH63" i="76"/>
  <c r="AG63" i="76"/>
  <c r="AF63" i="76"/>
  <c r="AE63" i="76"/>
  <c r="AD63" i="76"/>
  <c r="AC63" i="76"/>
  <c r="AB63" i="76"/>
  <c r="AA63" i="76"/>
  <c r="Y63" i="76"/>
  <c r="X63" i="76"/>
  <c r="AK62" i="76"/>
  <c r="AJ62" i="76"/>
  <c r="AI62" i="76"/>
  <c r="AH62" i="76"/>
  <c r="AG62" i="76"/>
  <c r="AF62" i="76"/>
  <c r="AE62" i="76"/>
  <c r="AD62" i="76"/>
  <c r="AC62" i="76"/>
  <c r="AB62" i="76"/>
  <c r="AA62" i="76"/>
  <c r="Y62" i="76"/>
  <c r="X62" i="76"/>
  <c r="AK61" i="76"/>
  <c r="AJ61" i="76"/>
  <c r="AI61" i="76"/>
  <c r="AH61" i="76"/>
  <c r="AG61" i="76"/>
  <c r="AF61" i="76"/>
  <c r="AE61" i="76"/>
  <c r="AD61" i="76"/>
  <c r="AC61" i="76"/>
  <c r="AB61" i="76"/>
  <c r="AA61" i="76"/>
  <c r="Y61" i="76"/>
  <c r="X61" i="76"/>
  <c r="AK60" i="76"/>
  <c r="AJ60" i="76"/>
  <c r="AI60" i="76"/>
  <c r="AH60" i="76"/>
  <c r="AG60" i="76"/>
  <c r="AF60" i="76"/>
  <c r="AE60" i="76"/>
  <c r="AD60" i="76"/>
  <c r="AC60" i="76"/>
  <c r="AB60" i="76"/>
  <c r="AA60" i="76"/>
  <c r="Y60" i="76"/>
  <c r="X60" i="76"/>
  <c r="AK59" i="76"/>
  <c r="AJ59" i="76"/>
  <c r="AI59" i="76"/>
  <c r="AH59" i="76"/>
  <c r="AG59" i="76"/>
  <c r="AF59" i="76"/>
  <c r="AE59" i="76"/>
  <c r="AD59" i="76"/>
  <c r="AC59" i="76"/>
  <c r="AB59" i="76"/>
  <c r="AA59" i="76"/>
  <c r="Y59" i="76"/>
  <c r="X59" i="76"/>
  <c r="AK58" i="76"/>
  <c r="AJ58" i="76"/>
  <c r="AI58" i="76"/>
  <c r="AH58" i="76"/>
  <c r="AG58" i="76"/>
  <c r="AF58" i="76"/>
  <c r="AE58" i="76"/>
  <c r="AD58" i="76"/>
  <c r="AC58" i="76"/>
  <c r="AB58" i="76"/>
  <c r="AA58" i="76"/>
  <c r="Y58" i="76"/>
  <c r="X58" i="76"/>
  <c r="AK57" i="76"/>
  <c r="AJ57" i="76"/>
  <c r="AI57" i="76"/>
  <c r="AH57" i="76"/>
  <c r="AG57" i="76"/>
  <c r="AF57" i="76"/>
  <c r="AE57" i="76"/>
  <c r="AD57" i="76"/>
  <c r="AC57" i="76"/>
  <c r="AB57" i="76"/>
  <c r="AA57" i="76"/>
  <c r="Y57" i="76"/>
  <c r="X57" i="76"/>
  <c r="AK56" i="76"/>
  <c r="AJ56" i="76"/>
  <c r="AI56" i="76"/>
  <c r="AH56" i="76"/>
  <c r="AG56" i="76"/>
  <c r="AF56" i="76"/>
  <c r="AE56" i="76"/>
  <c r="AD56" i="76"/>
  <c r="AC56" i="76"/>
  <c r="AB56" i="76"/>
  <c r="AA56" i="76"/>
  <c r="Y56" i="76"/>
  <c r="X56" i="76"/>
  <c r="AK55" i="76"/>
  <c r="AJ55" i="76"/>
  <c r="AI55" i="76"/>
  <c r="AH55" i="76"/>
  <c r="AG55" i="76"/>
  <c r="AF55" i="76"/>
  <c r="AE55" i="76"/>
  <c r="AD55" i="76"/>
  <c r="AC55" i="76"/>
  <c r="AB55" i="76"/>
  <c r="AA55" i="76"/>
  <c r="Y55" i="76"/>
  <c r="X55" i="76"/>
  <c r="AK54" i="76"/>
  <c r="AJ54" i="76"/>
  <c r="AI54" i="76"/>
  <c r="AH54" i="76"/>
  <c r="AG54" i="76"/>
  <c r="AF54" i="76"/>
  <c r="AE54" i="76"/>
  <c r="AD54" i="76"/>
  <c r="AC54" i="76"/>
  <c r="AB54" i="76"/>
  <c r="AA54" i="76"/>
  <c r="Y54" i="76"/>
  <c r="X54" i="76"/>
  <c r="AK53" i="76"/>
  <c r="AJ53" i="76"/>
  <c r="AI53" i="76"/>
  <c r="AH53" i="76"/>
  <c r="AG53" i="76"/>
  <c r="AF53" i="76"/>
  <c r="AE53" i="76"/>
  <c r="AD53" i="76"/>
  <c r="AC53" i="76"/>
  <c r="AB53" i="76"/>
  <c r="AA53" i="76"/>
  <c r="Y53" i="76"/>
  <c r="X53" i="76"/>
  <c r="AK52" i="76"/>
  <c r="AJ52" i="76"/>
  <c r="AI52" i="76"/>
  <c r="AH52" i="76"/>
  <c r="AG52" i="76"/>
  <c r="AF52" i="76"/>
  <c r="AE52" i="76"/>
  <c r="AD52" i="76"/>
  <c r="AC52" i="76"/>
  <c r="AB52" i="76"/>
  <c r="AA52" i="76"/>
  <c r="Y52" i="76"/>
  <c r="X52" i="76"/>
  <c r="AK51" i="76"/>
  <c r="AJ51" i="76"/>
  <c r="AI51" i="76"/>
  <c r="AH51" i="76"/>
  <c r="AG51" i="76"/>
  <c r="AF51" i="76"/>
  <c r="AE51" i="76"/>
  <c r="AD51" i="76"/>
  <c r="AC51" i="76"/>
  <c r="AB51" i="76"/>
  <c r="AA51" i="76"/>
  <c r="Y51" i="76"/>
  <c r="X51" i="76"/>
  <c r="AK50" i="76"/>
  <c r="AJ50" i="76"/>
  <c r="AI50" i="76"/>
  <c r="AH50" i="76"/>
  <c r="AG50" i="76"/>
  <c r="AF50" i="76"/>
  <c r="AE50" i="76"/>
  <c r="AD50" i="76"/>
  <c r="AC50" i="76"/>
  <c r="AB50" i="76"/>
  <c r="AA50" i="76"/>
  <c r="Y50" i="76"/>
  <c r="X50" i="76"/>
  <c r="AK49" i="76"/>
  <c r="AJ49" i="76"/>
  <c r="AI49" i="76"/>
  <c r="AH49" i="76"/>
  <c r="AG49" i="76"/>
  <c r="AF49" i="76"/>
  <c r="AE49" i="76"/>
  <c r="AD49" i="76"/>
  <c r="AC49" i="76"/>
  <c r="AB49" i="76"/>
  <c r="AA49" i="76"/>
  <c r="Y49" i="76"/>
  <c r="X49" i="76"/>
  <c r="AK48" i="76"/>
  <c r="AJ48" i="76"/>
  <c r="AI48" i="76"/>
  <c r="AH48" i="76"/>
  <c r="AG48" i="76"/>
  <c r="AF48" i="76"/>
  <c r="AE48" i="76"/>
  <c r="AD48" i="76"/>
  <c r="AC48" i="76"/>
  <c r="AB48" i="76"/>
  <c r="AA48" i="76"/>
  <c r="Y48" i="76"/>
  <c r="X48" i="76"/>
  <c r="AK47" i="76"/>
  <c r="AJ47" i="76"/>
  <c r="AI47" i="76"/>
  <c r="AH47" i="76"/>
  <c r="AG47" i="76"/>
  <c r="AF47" i="76"/>
  <c r="AE47" i="76"/>
  <c r="AD47" i="76"/>
  <c r="AC47" i="76"/>
  <c r="AB47" i="76"/>
  <c r="AA47" i="76"/>
  <c r="Y47" i="76"/>
  <c r="X47" i="76"/>
  <c r="AK46" i="76"/>
  <c r="AJ46" i="76"/>
  <c r="AI46" i="76"/>
  <c r="AH46" i="76"/>
  <c r="AG46" i="76"/>
  <c r="AF46" i="76"/>
  <c r="AE46" i="76"/>
  <c r="AD46" i="76"/>
  <c r="AC46" i="76"/>
  <c r="AB46" i="76"/>
  <c r="AA46" i="76"/>
  <c r="Y46" i="76"/>
  <c r="X46" i="76"/>
  <c r="AK45" i="76"/>
  <c r="AJ45" i="76"/>
  <c r="AI45" i="76"/>
  <c r="AH45" i="76"/>
  <c r="AG45" i="76"/>
  <c r="AF45" i="76"/>
  <c r="AE45" i="76"/>
  <c r="AD45" i="76"/>
  <c r="AC45" i="76"/>
  <c r="AB45" i="76"/>
  <c r="AA45" i="76"/>
  <c r="Y45" i="76"/>
  <c r="X45" i="76"/>
  <c r="AK44" i="76"/>
  <c r="AJ44" i="76"/>
  <c r="AI44" i="76"/>
  <c r="AH44" i="76"/>
  <c r="AG44" i="76"/>
  <c r="AF44" i="76"/>
  <c r="AE44" i="76"/>
  <c r="AD44" i="76"/>
  <c r="AC44" i="76"/>
  <c r="AB44" i="76"/>
  <c r="AA44" i="76"/>
  <c r="Y44" i="76"/>
  <c r="X44" i="76"/>
  <c r="AK43" i="76"/>
  <c r="AJ43" i="76"/>
  <c r="AI43" i="76"/>
  <c r="AH43" i="76"/>
  <c r="AG43" i="76"/>
  <c r="AF43" i="76"/>
  <c r="AE43" i="76"/>
  <c r="AD43" i="76"/>
  <c r="AC43" i="76"/>
  <c r="AB43" i="76"/>
  <c r="AA43" i="76"/>
  <c r="Y43" i="76"/>
  <c r="X43" i="76"/>
  <c r="AK42" i="76"/>
  <c r="AJ42" i="76"/>
  <c r="AI42" i="76"/>
  <c r="AH42" i="76"/>
  <c r="AG42" i="76"/>
  <c r="AF42" i="76"/>
  <c r="AE42" i="76"/>
  <c r="AD42" i="76"/>
  <c r="AC42" i="76"/>
  <c r="AB42" i="76"/>
  <c r="AA42" i="76"/>
  <c r="Y42" i="76"/>
  <c r="X42" i="76"/>
  <c r="AK41" i="76"/>
  <c r="AJ41" i="76"/>
  <c r="AI41" i="76"/>
  <c r="AH41" i="76"/>
  <c r="AG41" i="76"/>
  <c r="AF41" i="76"/>
  <c r="AE41" i="76"/>
  <c r="AD41" i="76"/>
  <c r="AC41" i="76"/>
  <c r="AB41" i="76"/>
  <c r="AA41" i="76"/>
  <c r="Y41" i="76"/>
  <c r="X41" i="76"/>
  <c r="AK40" i="76"/>
  <c r="AJ40" i="76"/>
  <c r="AI40" i="76"/>
  <c r="AH40" i="76"/>
  <c r="AG40" i="76"/>
  <c r="AF40" i="76"/>
  <c r="AE40" i="76"/>
  <c r="AD40" i="76"/>
  <c r="AC40" i="76"/>
  <c r="AB40" i="76"/>
  <c r="AA40" i="76"/>
  <c r="Y40" i="76"/>
  <c r="X40" i="76"/>
  <c r="AK39" i="76"/>
  <c r="AJ39" i="76"/>
  <c r="AI39" i="76"/>
  <c r="AH39" i="76"/>
  <c r="AG39" i="76"/>
  <c r="AF39" i="76"/>
  <c r="AE39" i="76"/>
  <c r="AD39" i="76"/>
  <c r="AC39" i="76"/>
  <c r="AB39" i="76"/>
  <c r="AA39" i="76"/>
  <c r="Y39" i="76"/>
  <c r="X39" i="76"/>
  <c r="AK38" i="76"/>
  <c r="AJ38" i="76"/>
  <c r="AI38" i="76"/>
  <c r="AH38" i="76"/>
  <c r="AG38" i="76"/>
  <c r="AF38" i="76"/>
  <c r="AE38" i="76"/>
  <c r="AD38" i="76"/>
  <c r="AC38" i="76"/>
  <c r="AB38" i="76"/>
  <c r="AA38" i="76"/>
  <c r="Y38" i="76"/>
  <c r="X38" i="76"/>
  <c r="AK37" i="76"/>
  <c r="AJ37" i="76"/>
  <c r="AI37" i="76"/>
  <c r="AH37" i="76"/>
  <c r="AG37" i="76"/>
  <c r="AF37" i="76"/>
  <c r="AE37" i="76"/>
  <c r="AD37" i="76"/>
  <c r="AC37" i="76"/>
  <c r="AB37" i="76"/>
  <c r="AA37" i="76"/>
  <c r="Y37" i="76"/>
  <c r="X37" i="76"/>
  <c r="AK36" i="76"/>
  <c r="AJ36" i="76"/>
  <c r="AI36" i="76"/>
  <c r="AH36" i="76"/>
  <c r="AG36" i="76"/>
  <c r="AF36" i="76"/>
  <c r="AE36" i="76"/>
  <c r="AD36" i="76"/>
  <c r="AC36" i="76"/>
  <c r="AB36" i="76"/>
  <c r="AA36" i="76"/>
  <c r="Y36" i="76"/>
  <c r="X36" i="76"/>
  <c r="AK35" i="76"/>
  <c r="AJ35" i="76"/>
  <c r="AI35" i="76"/>
  <c r="AH35" i="76"/>
  <c r="AG35" i="76"/>
  <c r="AF35" i="76"/>
  <c r="AE35" i="76"/>
  <c r="AD35" i="76"/>
  <c r="AC35" i="76"/>
  <c r="AB35" i="76"/>
  <c r="AA35" i="76"/>
  <c r="Y35" i="76"/>
  <c r="X35" i="76"/>
  <c r="AK34" i="76"/>
  <c r="AJ34" i="76"/>
  <c r="AI34" i="76"/>
  <c r="AH34" i="76"/>
  <c r="AG34" i="76"/>
  <c r="AF34" i="76"/>
  <c r="AE34" i="76"/>
  <c r="AD34" i="76"/>
  <c r="AC34" i="76"/>
  <c r="AB34" i="76"/>
  <c r="AA34" i="76"/>
  <c r="Y34" i="76"/>
  <c r="X34" i="76"/>
  <c r="AK33" i="76"/>
  <c r="AJ33" i="76"/>
  <c r="AI33" i="76"/>
  <c r="AH33" i="76"/>
  <c r="AG33" i="76"/>
  <c r="AF33" i="76"/>
  <c r="AE33" i="76"/>
  <c r="AD33" i="76"/>
  <c r="AC33" i="76"/>
  <c r="AB33" i="76"/>
  <c r="AA33" i="76"/>
  <c r="Y33" i="76"/>
  <c r="X33" i="76"/>
  <c r="AK32" i="76"/>
  <c r="AJ32" i="76"/>
  <c r="AI32" i="76"/>
  <c r="AH32" i="76"/>
  <c r="AG32" i="76"/>
  <c r="AF32" i="76"/>
  <c r="AE32" i="76"/>
  <c r="AD32" i="76"/>
  <c r="AC32" i="76"/>
  <c r="AB32" i="76"/>
  <c r="AA32" i="76"/>
  <c r="Y32" i="76"/>
  <c r="X32" i="76"/>
  <c r="AK31" i="76"/>
  <c r="AJ31" i="76"/>
  <c r="AI31" i="76"/>
  <c r="AH31" i="76"/>
  <c r="AG31" i="76"/>
  <c r="AF31" i="76"/>
  <c r="AE31" i="76"/>
  <c r="AD31" i="76"/>
  <c r="AC31" i="76"/>
  <c r="AB31" i="76"/>
  <c r="AA31" i="76"/>
  <c r="Y31" i="76"/>
  <c r="X31" i="76"/>
  <c r="AK30" i="76"/>
  <c r="AJ30" i="76"/>
  <c r="AI30" i="76"/>
  <c r="AH30" i="76"/>
  <c r="AG30" i="76"/>
  <c r="AF30" i="76"/>
  <c r="AE30" i="76"/>
  <c r="AD30" i="76"/>
  <c r="AC30" i="76"/>
  <c r="AB30" i="76"/>
  <c r="AA30" i="76"/>
  <c r="Y30" i="76"/>
  <c r="X30" i="76"/>
  <c r="AK29" i="76"/>
  <c r="AJ29" i="76"/>
  <c r="AI29" i="76"/>
  <c r="AH29" i="76"/>
  <c r="AG29" i="76"/>
  <c r="AF29" i="76"/>
  <c r="AE29" i="76"/>
  <c r="AD29" i="76"/>
  <c r="AC29" i="76"/>
  <c r="AB29" i="76"/>
  <c r="AA29" i="76"/>
  <c r="Y29" i="76"/>
  <c r="X29" i="76"/>
  <c r="AK28" i="76"/>
  <c r="AJ28" i="76"/>
  <c r="AI28" i="76"/>
  <c r="AH28" i="76"/>
  <c r="AG28" i="76"/>
  <c r="AF28" i="76"/>
  <c r="AE28" i="76"/>
  <c r="AD28" i="76"/>
  <c r="AC28" i="76"/>
  <c r="AB28" i="76"/>
  <c r="AA28" i="76"/>
  <c r="Y28" i="76"/>
  <c r="X28" i="76"/>
  <c r="AK26" i="76"/>
  <c r="AJ26" i="76"/>
  <c r="AI26" i="76"/>
  <c r="AH26" i="76"/>
  <c r="AG26" i="76"/>
  <c r="AF26" i="76"/>
  <c r="AE26" i="76"/>
  <c r="AD26" i="76"/>
  <c r="AC26" i="76"/>
  <c r="AB26" i="76"/>
  <c r="AA26" i="76"/>
  <c r="Y26" i="76"/>
  <c r="X26" i="76"/>
  <c r="AK25" i="76"/>
  <c r="AJ25" i="76"/>
  <c r="AI25" i="76"/>
  <c r="AH25" i="76"/>
  <c r="AG25" i="76"/>
  <c r="AF25" i="76"/>
  <c r="AE25" i="76"/>
  <c r="AD25" i="76"/>
  <c r="AC25" i="76"/>
  <c r="AB25" i="76"/>
  <c r="AA25" i="76"/>
  <c r="Y25" i="76"/>
  <c r="X25" i="76"/>
  <c r="AK24" i="76"/>
  <c r="AJ24" i="76"/>
  <c r="AI24" i="76"/>
  <c r="AH24" i="76"/>
  <c r="AG24" i="76"/>
  <c r="AF24" i="76"/>
  <c r="AE24" i="76"/>
  <c r="AD24" i="76"/>
  <c r="AC24" i="76"/>
  <c r="AB24" i="76"/>
  <c r="AA24" i="76"/>
  <c r="Y24" i="76"/>
  <c r="X24" i="76"/>
  <c r="AK23" i="76"/>
  <c r="AJ23" i="76"/>
  <c r="AI23" i="76"/>
  <c r="AH23" i="76"/>
  <c r="AG23" i="76"/>
  <c r="AF23" i="76"/>
  <c r="AE23" i="76"/>
  <c r="AD23" i="76"/>
  <c r="AC23" i="76"/>
  <c r="AB23" i="76"/>
  <c r="AA23" i="76"/>
  <c r="Y23" i="76"/>
  <c r="X23" i="76"/>
  <c r="AK22" i="76"/>
  <c r="AJ22" i="76"/>
  <c r="AI22" i="76"/>
  <c r="AH22" i="76"/>
  <c r="AG22" i="76"/>
  <c r="AF22" i="76"/>
  <c r="AE22" i="76"/>
  <c r="AD22" i="76"/>
  <c r="AC22" i="76"/>
  <c r="AB22" i="76"/>
  <c r="AA22" i="76"/>
  <c r="Y22" i="76"/>
  <c r="X22" i="76"/>
  <c r="AK21" i="76"/>
  <c r="AJ21" i="76"/>
  <c r="AI21" i="76"/>
  <c r="AH21" i="76"/>
  <c r="AG21" i="76"/>
  <c r="AF21" i="76"/>
  <c r="AE21" i="76"/>
  <c r="AD21" i="76"/>
  <c r="AC21" i="76"/>
  <c r="AB21" i="76"/>
  <c r="AA21" i="76"/>
  <c r="Y21" i="76"/>
  <c r="X21" i="76"/>
  <c r="AK20" i="76"/>
  <c r="AJ20" i="76"/>
  <c r="AI20" i="76"/>
  <c r="AH20" i="76"/>
  <c r="AG20" i="76"/>
  <c r="AF20" i="76"/>
  <c r="AE20" i="76"/>
  <c r="AD20" i="76"/>
  <c r="AC20" i="76"/>
  <c r="AB20" i="76"/>
  <c r="AA20" i="76"/>
  <c r="Y20" i="76"/>
  <c r="X20" i="76"/>
  <c r="AK19" i="76"/>
  <c r="AJ19" i="76"/>
  <c r="AI19" i="76"/>
  <c r="AH19" i="76"/>
  <c r="AG19" i="76"/>
  <c r="AF19" i="76"/>
  <c r="AE19" i="76"/>
  <c r="AD19" i="76"/>
  <c r="AC19" i="76"/>
  <c r="AB19" i="76"/>
  <c r="AA19" i="76"/>
  <c r="Y19" i="76"/>
  <c r="X19" i="76"/>
  <c r="AK18" i="76"/>
  <c r="AJ18" i="76"/>
  <c r="AI18" i="76"/>
  <c r="AH18" i="76"/>
  <c r="AG18" i="76"/>
  <c r="AF18" i="76"/>
  <c r="AE18" i="76"/>
  <c r="AD18" i="76"/>
  <c r="AC18" i="76"/>
  <c r="AB18" i="76"/>
  <c r="AA18" i="76"/>
  <c r="Y18" i="76"/>
  <c r="X18" i="76"/>
  <c r="AK17" i="76"/>
  <c r="AJ17" i="76"/>
  <c r="AI17" i="76"/>
  <c r="AH17" i="76"/>
  <c r="AG17" i="76"/>
  <c r="AF17" i="76"/>
  <c r="AE17" i="76"/>
  <c r="AD17" i="76"/>
  <c r="AC17" i="76"/>
  <c r="AB17" i="76"/>
  <c r="AA17" i="76"/>
  <c r="Y17" i="76"/>
  <c r="X17" i="76"/>
  <c r="AK16" i="76"/>
  <c r="AJ16" i="76"/>
  <c r="AI16" i="76"/>
  <c r="AH16" i="76"/>
  <c r="AG16" i="76"/>
  <c r="AF16" i="76"/>
  <c r="AE16" i="76"/>
  <c r="AD16" i="76"/>
  <c r="AC16" i="76"/>
  <c r="AB16" i="76"/>
  <c r="AA16" i="76"/>
  <c r="Y16" i="76"/>
  <c r="X16" i="76"/>
  <c r="AK15" i="76"/>
  <c r="AJ15" i="76"/>
  <c r="AI15" i="76"/>
  <c r="AH15" i="76"/>
  <c r="AG15" i="76"/>
  <c r="AF15" i="76"/>
  <c r="AE15" i="76"/>
  <c r="AD15" i="76"/>
  <c r="AC15" i="76"/>
  <c r="AB15" i="76"/>
  <c r="AA15" i="76"/>
  <c r="Y15" i="76"/>
  <c r="X15" i="76"/>
  <c r="AK14" i="76"/>
  <c r="AJ14" i="76"/>
  <c r="AI14" i="76"/>
  <c r="AH14" i="76"/>
  <c r="AG14" i="76"/>
  <c r="AF14" i="76"/>
  <c r="AE14" i="76"/>
  <c r="AD14" i="76"/>
  <c r="AC14" i="76"/>
  <c r="AB14" i="76"/>
  <c r="AA14" i="76"/>
  <c r="Y14" i="76"/>
  <c r="X14" i="76"/>
  <c r="AK13" i="76"/>
  <c r="AJ13" i="76"/>
  <c r="AI13" i="76"/>
  <c r="AH13" i="76"/>
  <c r="AG13" i="76"/>
  <c r="AF13" i="76"/>
  <c r="AE13" i="76"/>
  <c r="AD13" i="76"/>
  <c r="AC13" i="76"/>
  <c r="AB13" i="76"/>
  <c r="AA13" i="76"/>
  <c r="Y13" i="76"/>
  <c r="X13" i="76"/>
  <c r="AK12" i="76"/>
  <c r="AJ12" i="76"/>
  <c r="AI12" i="76"/>
  <c r="AH12" i="76"/>
  <c r="AG12" i="76"/>
  <c r="AF12" i="76"/>
  <c r="AE12" i="76"/>
  <c r="AD12" i="76"/>
  <c r="AC12" i="76"/>
  <c r="AB12" i="76"/>
  <c r="AA12" i="76"/>
  <c r="Y12" i="76"/>
  <c r="X12" i="76"/>
  <c r="AK11" i="76"/>
  <c r="AJ11" i="76"/>
  <c r="AI11" i="76"/>
  <c r="AH11" i="76"/>
  <c r="AG11" i="76"/>
  <c r="AF11" i="76"/>
  <c r="AE11" i="76"/>
  <c r="AD11" i="76"/>
  <c r="AC11" i="76"/>
  <c r="AB11" i="76"/>
  <c r="AA11" i="76"/>
  <c r="Y11" i="76"/>
  <c r="X11" i="76"/>
  <c r="AA5" i="76"/>
  <c r="AF2" i="76"/>
  <c r="AM125" i="76" l="1"/>
  <c r="AM129" i="76"/>
  <c r="AM141" i="76"/>
  <c r="AM161" i="76"/>
  <c r="AM285" i="76"/>
  <c r="AM300" i="76"/>
  <c r="AM301" i="76"/>
  <c r="AM308" i="76"/>
  <c r="AM312" i="76"/>
  <c r="AM166" i="76"/>
  <c r="AM210" i="76"/>
  <c r="AM274" i="76"/>
  <c r="AM306" i="76"/>
  <c r="AM314" i="76"/>
  <c r="AL19" i="76"/>
  <c r="AL28" i="76"/>
  <c r="AL32" i="76"/>
  <c r="AL36" i="76"/>
  <c r="AL68" i="76"/>
  <c r="AL126" i="76"/>
  <c r="AL142" i="76"/>
  <c r="AL158" i="76"/>
  <c r="AM18" i="76"/>
  <c r="AM26" i="76"/>
  <c r="AM55" i="76"/>
  <c r="AM81" i="76"/>
  <c r="AL47" i="76"/>
  <c r="AL49" i="76"/>
  <c r="AL53" i="76"/>
  <c r="AL55" i="76"/>
  <c r="AL59" i="76"/>
  <c r="AL63" i="76"/>
  <c r="AL77" i="76"/>
  <c r="AL117" i="76"/>
  <c r="AL133" i="76"/>
  <c r="AL149" i="76"/>
  <c r="AL165" i="76"/>
  <c r="AL167" i="76"/>
  <c r="AL175" i="76"/>
  <c r="AL211" i="76"/>
  <c r="AL219" i="76"/>
  <c r="AL269" i="76"/>
  <c r="AM307" i="76"/>
  <c r="AM319" i="76"/>
  <c r="AM200" i="76"/>
  <c r="AM67" i="76"/>
  <c r="AM191" i="76"/>
  <c r="AM231" i="76"/>
  <c r="AM235" i="76"/>
  <c r="AM247" i="76"/>
  <c r="AM259" i="76"/>
  <c r="AM263" i="76"/>
  <c r="AM279" i="76"/>
  <c r="AM299" i="76"/>
  <c r="AM303" i="76"/>
  <c r="AM311" i="76"/>
  <c r="AL105" i="76"/>
  <c r="AL191" i="76"/>
  <c r="AM192" i="76"/>
  <c r="AM196" i="76"/>
  <c r="AL223" i="76"/>
  <c r="AM244" i="76"/>
  <c r="AL245" i="76"/>
  <c r="AL247" i="76"/>
  <c r="AL259" i="76"/>
  <c r="AL261" i="76"/>
  <c r="AL263" i="76"/>
  <c r="AM272" i="76"/>
  <c r="AM280" i="76"/>
  <c r="AL283" i="76"/>
  <c r="AL287" i="76"/>
  <c r="AM296" i="76"/>
  <c r="AL299" i="76"/>
  <c r="AL303" i="76"/>
  <c r="AL309" i="76"/>
  <c r="AL311" i="76"/>
  <c r="AL315" i="76"/>
  <c r="AL325" i="76"/>
  <c r="AM82" i="76"/>
  <c r="AM110" i="76"/>
  <c r="AL208" i="76"/>
  <c r="AL214" i="76"/>
  <c r="AL216" i="76"/>
  <c r="AL218" i="76"/>
  <c r="AL280" i="76"/>
  <c r="AL294" i="76"/>
  <c r="AL306" i="76"/>
  <c r="AL310" i="76"/>
  <c r="AL16" i="76"/>
  <c r="AL22" i="76"/>
  <c r="AM80" i="76"/>
  <c r="AM84" i="76"/>
  <c r="AL85" i="76"/>
  <c r="AM88" i="76"/>
  <c r="AL89" i="76"/>
  <c r="AM92" i="76"/>
  <c r="AL93" i="76"/>
  <c r="AM109" i="76"/>
  <c r="AM188" i="76"/>
  <c r="AL233" i="76"/>
  <c r="AM234" i="76"/>
  <c r="AL237" i="76"/>
  <c r="AL239" i="76"/>
  <c r="AM246" i="76"/>
  <c r="AL253" i="76"/>
  <c r="AM262" i="76"/>
  <c r="AL278" i="76"/>
  <c r="AL296" i="76"/>
  <c r="AL298" i="76"/>
  <c r="AM328" i="76"/>
  <c r="AM85" i="76"/>
  <c r="AM89" i="76"/>
  <c r="AM90" i="76"/>
  <c r="AM105" i="76"/>
  <c r="AL168" i="76"/>
  <c r="AL188" i="76"/>
  <c r="AL215" i="76"/>
  <c r="AL273" i="76"/>
  <c r="AL289" i="76"/>
  <c r="AL319" i="76"/>
  <c r="AM40" i="76"/>
  <c r="AM56" i="76"/>
  <c r="AM221" i="76"/>
  <c r="AM225" i="76"/>
  <c r="AM261" i="76"/>
  <c r="AM288" i="76"/>
  <c r="AM316" i="76"/>
  <c r="AM45" i="76"/>
  <c r="AL48" i="76"/>
  <c r="AL52" i="76"/>
  <c r="AL21" i="76"/>
  <c r="AL14" i="76"/>
  <c r="AM23" i="76"/>
  <c r="AL30" i="76"/>
  <c r="AL34" i="76"/>
  <c r="AM47" i="76"/>
  <c r="AM54" i="76"/>
  <c r="AL72" i="76"/>
  <c r="AL78" i="76"/>
  <c r="AL97" i="76"/>
  <c r="AL103" i="76"/>
  <c r="AM113" i="76"/>
  <c r="AL121" i="76"/>
  <c r="AL137" i="76"/>
  <c r="AM145" i="76"/>
  <c r="AL153" i="76"/>
  <c r="AL157" i="76"/>
  <c r="AL174" i="76"/>
  <c r="AL181" i="76"/>
  <c r="AM190" i="76"/>
  <c r="AL192" i="76"/>
  <c r="AL199" i="76"/>
  <c r="AM208" i="76"/>
  <c r="AM218" i="76"/>
  <c r="AL220" i="76"/>
  <c r="AM228" i="76"/>
  <c r="AL229" i="76"/>
  <c r="AL231" i="76"/>
  <c r="AM232" i="76"/>
  <c r="AM236" i="76"/>
  <c r="AM239" i="76"/>
  <c r="AL246" i="76"/>
  <c r="AL251" i="76"/>
  <c r="AL255" i="76"/>
  <c r="AL258" i="76"/>
  <c r="AL262" i="76"/>
  <c r="AL267" i="76"/>
  <c r="AL277" i="76"/>
  <c r="AL282" i="76"/>
  <c r="AM291" i="76"/>
  <c r="AL297" i="76"/>
  <c r="AM310" i="76"/>
  <c r="AL323" i="76"/>
  <c r="AL57" i="76"/>
  <c r="AL61" i="76"/>
  <c r="AL65" i="76"/>
  <c r="AM69" i="76"/>
  <c r="AL71" i="76"/>
  <c r="AM76" i="76"/>
  <c r="AL81" i="76"/>
  <c r="AM97" i="76"/>
  <c r="AM101" i="76"/>
  <c r="AM117" i="76"/>
  <c r="AL118" i="76"/>
  <c r="AL125" i="76"/>
  <c r="AM133" i="76"/>
  <c r="AL134" i="76"/>
  <c r="AL141" i="76"/>
  <c r="AM149" i="76"/>
  <c r="AL150" i="76"/>
  <c r="AL161" i="76"/>
  <c r="AL169" i="76"/>
  <c r="AM173" i="76"/>
  <c r="AM223" i="76"/>
  <c r="AL230" i="76"/>
  <c r="AM237" i="76"/>
  <c r="AL241" i="76"/>
  <c r="AM253" i="76"/>
  <c r="AL268" i="76"/>
  <c r="AL281" i="76"/>
  <c r="AM283" i="76"/>
  <c r="AL285" i="76"/>
  <c r="AL288" i="76"/>
  <c r="AL295" i="76"/>
  <c r="AL301" i="76"/>
  <c r="AL304" i="76"/>
  <c r="AL307" i="76"/>
  <c r="AL316" i="76"/>
  <c r="AM320" i="76"/>
  <c r="AL321" i="76"/>
  <c r="AL322" i="76"/>
  <c r="AM78" i="76"/>
  <c r="AM121" i="76"/>
  <c r="AM137" i="76"/>
  <c r="AM153" i="76"/>
  <c r="AM157" i="76"/>
  <c r="AM174" i="76"/>
  <c r="AM220" i="76"/>
  <c r="AM251" i="76"/>
  <c r="AM260" i="76"/>
  <c r="AM277" i="76"/>
  <c r="AM284" i="76"/>
  <c r="AL24" i="76"/>
  <c r="AM51" i="76"/>
  <c r="AL67" i="76"/>
  <c r="AL74" i="76"/>
  <c r="AL43" i="76"/>
  <c r="AM66" i="76"/>
  <c r="AM68" i="76"/>
  <c r="AM71" i="76"/>
  <c r="AM73" i="76"/>
  <c r="AL113" i="76"/>
  <c r="AL129" i="76"/>
  <c r="AL145" i="76"/>
  <c r="AL11" i="76"/>
  <c r="AL13" i="76"/>
  <c r="AM38" i="76"/>
  <c r="AM70" i="76"/>
  <c r="AL73" i="76"/>
  <c r="AL271" i="76"/>
  <c r="AL293" i="76"/>
  <c r="AM324" i="76"/>
  <c r="AM94" i="76"/>
  <c r="AM100" i="76"/>
  <c r="AM102" i="76"/>
  <c r="AM108" i="76"/>
  <c r="AM116" i="76"/>
  <c r="AM118" i="76"/>
  <c r="AM124" i="76"/>
  <c r="AM126" i="76"/>
  <c r="AM132" i="76"/>
  <c r="AM134" i="76"/>
  <c r="AM140" i="76"/>
  <c r="AM142" i="76"/>
  <c r="AM148" i="76"/>
  <c r="AM150" i="76"/>
  <c r="AM156" i="76"/>
  <c r="AM158" i="76"/>
  <c r="AM164" i="76"/>
  <c r="AM180" i="76"/>
  <c r="AL183" i="76"/>
  <c r="AL189" i="76"/>
  <c r="AL194" i="76"/>
  <c r="AM198" i="76"/>
  <c r="AM207" i="76"/>
  <c r="AM216" i="76"/>
  <c r="AL225" i="76"/>
  <c r="AM242" i="76"/>
  <c r="AM258" i="76"/>
  <c r="AM264" i="76"/>
  <c r="AM266" i="76"/>
  <c r="AM268" i="76"/>
  <c r="AM271" i="76"/>
  <c r="AM282" i="76"/>
  <c r="AM289" i="76"/>
  <c r="AM298" i="76"/>
  <c r="AM304" i="76"/>
  <c r="AM315" i="76"/>
  <c r="AM327" i="76"/>
  <c r="AL328" i="76"/>
  <c r="AM86" i="76"/>
  <c r="AL101" i="76"/>
  <c r="AL109" i="76"/>
  <c r="AL114" i="76"/>
  <c r="AL122" i="76"/>
  <c r="AL130" i="76"/>
  <c r="AL138" i="76"/>
  <c r="AL146" i="76"/>
  <c r="AL154" i="76"/>
  <c r="AL162" i="76"/>
  <c r="AL171" i="76"/>
  <c r="AL173" i="76"/>
  <c r="AL178" i="76"/>
  <c r="AL180" i="76"/>
  <c r="AM184" i="76"/>
  <c r="AL205" i="76"/>
  <c r="AL207" i="76"/>
  <c r="AL221" i="76"/>
  <c r="AL224" i="76"/>
  <c r="AL236" i="76"/>
  <c r="AL252" i="76"/>
  <c r="AL257" i="76"/>
  <c r="AL274" i="76"/>
  <c r="AL275" i="76"/>
  <c r="AL284" i="76"/>
  <c r="AM295" i="76"/>
  <c r="AL317" i="76"/>
  <c r="AL326" i="76"/>
  <c r="AL327" i="76"/>
  <c r="AM77" i="76"/>
  <c r="AM93" i="76"/>
  <c r="AM96" i="76"/>
  <c r="AM98" i="76"/>
  <c r="AM104" i="76"/>
  <c r="AM106" i="76"/>
  <c r="AM112" i="76"/>
  <c r="AM114" i="76"/>
  <c r="AM120" i="76"/>
  <c r="AM122" i="76"/>
  <c r="AM128" i="76"/>
  <c r="AM130" i="76"/>
  <c r="AM136" i="76"/>
  <c r="AM138" i="76"/>
  <c r="AM144" i="76"/>
  <c r="AM146" i="76"/>
  <c r="AM152" i="76"/>
  <c r="AM154" i="76"/>
  <c r="AM160" i="76"/>
  <c r="AM162" i="76"/>
  <c r="AM168" i="76"/>
  <c r="AM170" i="76"/>
  <c r="AM172" i="76"/>
  <c r="AM177" i="76"/>
  <c r="AM199" i="76"/>
  <c r="AM204" i="76"/>
  <c r="AM215" i="76"/>
  <c r="AM219" i="76"/>
  <c r="AM224" i="76"/>
  <c r="AM240" i="76"/>
  <c r="AM243" i="76"/>
  <c r="AM245" i="76"/>
  <c r="AM248" i="76"/>
  <c r="AM250" i="76"/>
  <c r="AM252" i="76"/>
  <c r="AM256" i="76"/>
  <c r="AM267" i="76"/>
  <c r="AM269" i="76"/>
  <c r="AM276" i="76"/>
  <c r="AL279" i="76"/>
  <c r="AM287" i="76"/>
  <c r="AL300" i="76"/>
  <c r="AM309" i="76"/>
  <c r="AL313" i="76"/>
  <c r="AM317" i="76"/>
  <c r="AM321" i="76"/>
  <c r="AM323" i="76"/>
  <c r="AM325" i="76"/>
  <c r="AM15" i="76"/>
  <c r="AJ5" i="76"/>
  <c r="AM212" i="76"/>
  <c r="AM227" i="76"/>
  <c r="AM255" i="76"/>
  <c r="AL195" i="76"/>
  <c r="AM12" i="76"/>
  <c r="AM14" i="76"/>
  <c r="AM17" i="76"/>
  <c r="AM20" i="76"/>
  <c r="AM25" i="76"/>
  <c r="AM29" i="76"/>
  <c r="AM31" i="76"/>
  <c r="AM33" i="76"/>
  <c r="AM35" i="76"/>
  <c r="AM42" i="76"/>
  <c r="AM44" i="76"/>
  <c r="AM49" i="76"/>
  <c r="AM79" i="76"/>
  <c r="AM83" i="76"/>
  <c r="AM87" i="76"/>
  <c r="AM91" i="76"/>
  <c r="AM95" i="76"/>
  <c r="AM99" i="76"/>
  <c r="AM103" i="76"/>
  <c r="AM107" i="76"/>
  <c r="AM111" i="76"/>
  <c r="AM167" i="76"/>
  <c r="AM169" i="76"/>
  <c r="AM179" i="76"/>
  <c r="AM187" i="76"/>
  <c r="AM206" i="76"/>
  <c r="AM11" i="76"/>
  <c r="AL12" i="76"/>
  <c r="AL15" i="76"/>
  <c r="AM19" i="76"/>
  <c r="AL20" i="76"/>
  <c r="AM22" i="76"/>
  <c r="AL23" i="76"/>
  <c r="AM28" i="76"/>
  <c r="AL29" i="76"/>
  <c r="AL31" i="76"/>
  <c r="AL33" i="76"/>
  <c r="AL35" i="76"/>
  <c r="AM37" i="76"/>
  <c r="AM39" i="76"/>
  <c r="AL40" i="76"/>
  <c r="AL41" i="76"/>
  <c r="AL42" i="76"/>
  <c r="AM46" i="76"/>
  <c r="AM48" i="76"/>
  <c r="AL50" i="76"/>
  <c r="AL51" i="76"/>
  <c r="AM53" i="76"/>
  <c r="AL56" i="76"/>
  <c r="AL58" i="76"/>
  <c r="AL60" i="76"/>
  <c r="AL62" i="76"/>
  <c r="AL64" i="76"/>
  <c r="AM72" i="76"/>
  <c r="AM176" i="76"/>
  <c r="AL177" i="76"/>
  <c r="AL179" i="76"/>
  <c r="AL185" i="76"/>
  <c r="AL187" i="76"/>
  <c r="AL193" i="76"/>
  <c r="AL196" i="76"/>
  <c r="AM203" i="76"/>
  <c r="AL204" i="76"/>
  <c r="AL240" i="76"/>
  <c r="AL242" i="76"/>
  <c r="AL243" i="76"/>
  <c r="AL249" i="76"/>
  <c r="AL266" i="76"/>
  <c r="AL272" i="76"/>
  <c r="AM292" i="76"/>
  <c r="AM322" i="76"/>
  <c r="AM326" i="76"/>
  <c r="AM13" i="76"/>
  <c r="AM16" i="76"/>
  <c r="AL17" i="76"/>
  <c r="AL18" i="76"/>
  <c r="AM21" i="76"/>
  <c r="AM24" i="76"/>
  <c r="AL25" i="76"/>
  <c r="AL26" i="76"/>
  <c r="AM30" i="76"/>
  <c r="AM32" i="76"/>
  <c r="AM34" i="76"/>
  <c r="AM36" i="76"/>
  <c r="AL37" i="76"/>
  <c r="AL38" i="76"/>
  <c r="AL39" i="76"/>
  <c r="AM41" i="76"/>
  <c r="AM43" i="76"/>
  <c r="AL44" i="76"/>
  <c r="AL45" i="76"/>
  <c r="AL46" i="76"/>
  <c r="AM50" i="76"/>
  <c r="AM52" i="76"/>
  <c r="AM57" i="76"/>
  <c r="AM59" i="76"/>
  <c r="AM61" i="76"/>
  <c r="AM63" i="76"/>
  <c r="AM65" i="76"/>
  <c r="AL75" i="76"/>
  <c r="AL76" i="76"/>
  <c r="AL82" i="76"/>
  <c r="AL86" i="76"/>
  <c r="AL90" i="76"/>
  <c r="AL94" i="76"/>
  <c r="AL98" i="76"/>
  <c r="AL102" i="76"/>
  <c r="AL106" i="76"/>
  <c r="AL110" i="76"/>
  <c r="AL111" i="76"/>
  <c r="AL112" i="76"/>
  <c r="AL115" i="76"/>
  <c r="AL116" i="76"/>
  <c r="AL119" i="76"/>
  <c r="AL120" i="76"/>
  <c r="AL123" i="76"/>
  <c r="AL124" i="76"/>
  <c r="AL127" i="76"/>
  <c r="AL128" i="76"/>
  <c r="AL131" i="76"/>
  <c r="AL132" i="76"/>
  <c r="AL135" i="76"/>
  <c r="AL136" i="76"/>
  <c r="AL139" i="76"/>
  <c r="AL140" i="76"/>
  <c r="AL143" i="76"/>
  <c r="AL144" i="76"/>
  <c r="AL147" i="76"/>
  <c r="AL148" i="76"/>
  <c r="AL151" i="76"/>
  <c r="AL152" i="76"/>
  <c r="AL155" i="76"/>
  <c r="AL156" i="76"/>
  <c r="AL159" i="76"/>
  <c r="AL160" i="76"/>
  <c r="AL163" i="76"/>
  <c r="AL164" i="76"/>
  <c r="AL166" i="76"/>
  <c r="AM171" i="76"/>
  <c r="AL172" i="76"/>
  <c r="AM175" i="76"/>
  <c r="AM183" i="76"/>
  <c r="AL184" i="76"/>
  <c r="AM194" i="76"/>
  <c r="AL201" i="76"/>
  <c r="AL203" i="76"/>
  <c r="AL209" i="76"/>
  <c r="AL210" i="76"/>
  <c r="AL213" i="76"/>
  <c r="AL217" i="76"/>
  <c r="AL232" i="76"/>
  <c r="AL234" i="76"/>
  <c r="AL235" i="76"/>
  <c r="AM257" i="76"/>
  <c r="AL264" i="76"/>
  <c r="AM273" i="76"/>
  <c r="AM275" i="76"/>
  <c r="AM278" i="76"/>
  <c r="AL305" i="76"/>
  <c r="AL54" i="76"/>
  <c r="AM58" i="76"/>
  <c r="AM60" i="76"/>
  <c r="AM62" i="76"/>
  <c r="AM64" i="76"/>
  <c r="AL66" i="76"/>
  <c r="AL69" i="76"/>
  <c r="AL70" i="76"/>
  <c r="AM74" i="76"/>
  <c r="AM75" i="76"/>
  <c r="AL79" i="76"/>
  <c r="AL80" i="76"/>
  <c r="AL83" i="76"/>
  <c r="AL84" i="76"/>
  <c r="AL87" i="76"/>
  <c r="AL88" i="76"/>
  <c r="AL91" i="76"/>
  <c r="AL92" i="76"/>
  <c r="AL95" i="76"/>
  <c r="AL96" i="76"/>
  <c r="AL99" i="76"/>
  <c r="AL100" i="76"/>
  <c r="AL104" i="76"/>
  <c r="AL107" i="76"/>
  <c r="AL108" i="76"/>
  <c r="AM115" i="76"/>
  <c r="AM119" i="76"/>
  <c r="AM123" i="76"/>
  <c r="AM127" i="76"/>
  <c r="AM131" i="76"/>
  <c r="AM135" i="76"/>
  <c r="AM139" i="76"/>
  <c r="AM143" i="76"/>
  <c r="AM147" i="76"/>
  <c r="AM151" i="76"/>
  <c r="AM155" i="76"/>
  <c r="AM159" i="76"/>
  <c r="AM163" i="76"/>
  <c r="AM165" i="76"/>
  <c r="AL170" i="76"/>
  <c r="AL176" i="76"/>
  <c r="AM178" i="76"/>
  <c r="AM182" i="76"/>
  <c r="AM186" i="76"/>
  <c r="AM193" i="76"/>
  <c r="AM195" i="76"/>
  <c r="AL197" i="76"/>
  <c r="AL200" i="76"/>
  <c r="AM202" i="76"/>
  <c r="AM211" i="76"/>
  <c r="AM226" i="76"/>
  <c r="AL226" i="76"/>
  <c r="AL227" i="76"/>
  <c r="AM229" i="76"/>
  <c r="AM230" i="76"/>
  <c r="AM241" i="76"/>
  <c r="AL248" i="76"/>
  <c r="AL250" i="76"/>
  <c r="AL256" i="76"/>
  <c r="AL265" i="76"/>
  <c r="AM290" i="76"/>
  <c r="AL290" i="76"/>
  <c r="AL291" i="76"/>
  <c r="AM293" i="76"/>
  <c r="AM294" i="76"/>
  <c r="AM305" i="76"/>
  <c r="AL312" i="76"/>
  <c r="AL314" i="76"/>
  <c r="AL320" i="76"/>
  <c r="AL329" i="76"/>
  <c r="AL212" i="76"/>
  <c r="AM214" i="76"/>
  <c r="AM217" i="76"/>
  <c r="AM222" i="76"/>
  <c r="AL222" i="76"/>
  <c r="AL228" i="76"/>
  <c r="AM233" i="76"/>
  <c r="AM238" i="76"/>
  <c r="AL238" i="76"/>
  <c r="AL244" i="76"/>
  <c r="AM249" i="76"/>
  <c r="AM254" i="76"/>
  <c r="AL254" i="76"/>
  <c r="AL260" i="76"/>
  <c r="AM265" i="76"/>
  <c r="AM270" i="76"/>
  <c r="AL270" i="76"/>
  <c r="AL276" i="76"/>
  <c r="AM281" i="76"/>
  <c r="AM286" i="76"/>
  <c r="AL286" i="76"/>
  <c r="AL292" i="76"/>
  <c r="AM297" i="76"/>
  <c r="AM302" i="76"/>
  <c r="AL302" i="76"/>
  <c r="AL308" i="76"/>
  <c r="AM313" i="76"/>
  <c r="AM318" i="76"/>
  <c r="AL318" i="76"/>
  <c r="AL324" i="76"/>
  <c r="AM329" i="76"/>
  <c r="AL198" i="76"/>
  <c r="AM209" i="76"/>
  <c r="AM181" i="76"/>
  <c r="AM185" i="76"/>
  <c r="AM189" i="76"/>
  <c r="AM205" i="76"/>
  <c r="AL190" i="76"/>
  <c r="AM201" i="76"/>
  <c r="AL206" i="76"/>
  <c r="AL182" i="76"/>
  <c r="AL186" i="76"/>
  <c r="AM197" i="76"/>
  <c r="AL202" i="76"/>
  <c r="AM213" i="76"/>
  <c r="D20" i="44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37" i="62" l="1"/>
  <c r="C37" i="62"/>
  <c r="E37" i="62"/>
  <c r="F37" i="62"/>
  <c r="G37" i="62" s="1"/>
  <c r="I37" i="62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L37" i="62" l="1"/>
  <c r="P37" i="62"/>
  <c r="E26" i="46"/>
  <c r="F26" i="46" s="1"/>
  <c r="V26" i="46"/>
  <c r="V24" i="46"/>
  <c r="W24" i="46" s="1"/>
  <c r="V20" i="46"/>
  <c r="W20" i="46" s="1"/>
  <c r="V16" i="46"/>
  <c r="W16" i="46" s="1"/>
  <c r="V14" i="46"/>
  <c r="W14" i="46" s="1"/>
  <c r="V12" i="46"/>
  <c r="E10" i="46"/>
  <c r="F10" i="46" s="1"/>
  <c r="O10" i="46"/>
  <c r="P10" i="46" s="1"/>
  <c r="Y10" i="46"/>
  <c r="Z10" i="46" s="1"/>
  <c r="V10" i="46"/>
  <c r="W10" i="46" s="1"/>
  <c r="E29" i="46"/>
  <c r="F29" i="46" s="1"/>
  <c r="V29" i="46"/>
  <c r="W29" i="46" s="1"/>
  <c r="E27" i="46"/>
  <c r="F27" i="46" s="1"/>
  <c r="V27" i="46"/>
  <c r="W27" i="46" s="1"/>
  <c r="E25" i="46"/>
  <c r="F25" i="46" s="1"/>
  <c r="V25" i="46"/>
  <c r="W25" i="46" s="1"/>
  <c r="E23" i="46"/>
  <c r="F23" i="46" s="1"/>
  <c r="V23" i="46"/>
  <c r="W23" i="46" s="1"/>
  <c r="E21" i="46"/>
  <c r="F21" i="46" s="1"/>
  <c r="V21" i="46"/>
  <c r="W21" i="46" s="1"/>
  <c r="AE19" i="46"/>
  <c r="V19" i="46"/>
  <c r="W19" i="46" s="1"/>
  <c r="E17" i="46"/>
  <c r="F17" i="46" s="1"/>
  <c r="V17" i="46"/>
  <c r="W17" i="46" s="1"/>
  <c r="E15" i="46"/>
  <c r="F15" i="46" s="1"/>
  <c r="V15" i="46"/>
  <c r="W15" i="46" s="1"/>
  <c r="V13" i="46"/>
  <c r="W13" i="46" s="1"/>
  <c r="E11" i="46"/>
  <c r="V11" i="46"/>
  <c r="V30" i="46"/>
  <c r="W30" i="46" s="1"/>
  <c r="E28" i="46"/>
  <c r="F28" i="46" s="1"/>
  <c r="V28" i="46"/>
  <c r="W28" i="46" s="1"/>
  <c r="V22" i="46"/>
  <c r="W22" i="46" s="1"/>
  <c r="V18" i="46"/>
  <c r="W18" i="46" s="1"/>
  <c r="AI13" i="46"/>
  <c r="AG11" i="46"/>
  <c r="AH13" i="46"/>
  <c r="AI30" i="46"/>
  <c r="AE30" i="46"/>
  <c r="AG17" i="46"/>
  <c r="AE13" i="46"/>
  <c r="AG25" i="46"/>
  <c r="AC13" i="46"/>
  <c r="AA21" i="46"/>
  <c r="AH15" i="46"/>
  <c r="AC15" i="46"/>
  <c r="AG15" i="46"/>
  <c r="AA15" i="46"/>
  <c r="AE15" i="46"/>
  <c r="AI15" i="46"/>
  <c r="AD15" i="46"/>
  <c r="AI21" i="46"/>
  <c r="AI29" i="46"/>
  <c r="AE28" i="46"/>
  <c r="AD21" i="46"/>
  <c r="AE21" i="46"/>
  <c r="AI17" i="46"/>
  <c r="E13" i="46"/>
  <c r="F13" i="46" s="1"/>
  <c r="AE27" i="46"/>
  <c r="AE18" i="46"/>
  <c r="E18" i="46"/>
  <c r="F18" i="46" s="1"/>
  <c r="AD17" i="46"/>
  <c r="AH10" i="46"/>
  <c r="AC18" i="46"/>
  <c r="AA17" i="46"/>
  <c r="AE10" i="46"/>
  <c r="AE29" i="46"/>
  <c r="AD28" i="46"/>
  <c r="AE22" i="46"/>
  <c r="AE11" i="46"/>
  <c r="AD29" i="46"/>
  <c r="AA11" i="46"/>
  <c r="AC29" i="46"/>
  <c r="AE23" i="46"/>
  <c r="AH11" i="46"/>
  <c r="AH29" i="46"/>
  <c r="AD25" i="46"/>
  <c r="AE24" i="46"/>
  <c r="AD23" i="46"/>
  <c r="AC22" i="46"/>
  <c r="E22" i="46"/>
  <c r="F22" i="46" s="1"/>
  <c r="AG21" i="46"/>
  <c r="AD13" i="46"/>
  <c r="AI23" i="46"/>
  <c r="AA23" i="46"/>
  <c r="AG23" i="46"/>
  <c r="AH22" i="46"/>
  <c r="AE16" i="46"/>
  <c r="AA37" i="62"/>
  <c r="AE37" i="62"/>
  <c r="R37" i="62"/>
  <c r="AF37" i="62" s="1"/>
  <c r="AB37" i="62"/>
  <c r="J37" i="62"/>
  <c r="AD37" i="62"/>
  <c r="Z37" i="62"/>
  <c r="X37" i="62"/>
  <c r="H37" i="62"/>
  <c r="AG37" i="62" s="1"/>
  <c r="AC37" i="62"/>
  <c r="Y37" i="62"/>
  <c r="AD27" i="46"/>
  <c r="AI27" i="46"/>
  <c r="AA27" i="46"/>
  <c r="AE26" i="46"/>
  <c r="AG27" i="46"/>
  <c r="AE12" i="46"/>
  <c r="AE20" i="46"/>
  <c r="AA19" i="46"/>
  <c r="AG19" i="46"/>
  <c r="E19" i="46"/>
  <c r="F19" i="46" s="1"/>
  <c r="AC19" i="46"/>
  <c r="AH19" i="46"/>
  <c r="AD19" i="46"/>
  <c r="AI19" i="46"/>
  <c r="AH14" i="46"/>
  <c r="E14" i="46"/>
  <c r="F14" i="46" s="1"/>
  <c r="AC14" i="46"/>
  <c r="AE14" i="46"/>
  <c r="AH28" i="46"/>
  <c r="AH27" i="46"/>
  <c r="AC27" i="46"/>
  <c r="AH26" i="46"/>
  <c r="AE25" i="46"/>
  <c r="AH24" i="46"/>
  <c r="AH23" i="46"/>
  <c r="AC23" i="46"/>
  <c r="AH18" i="46"/>
  <c r="AE17" i="46"/>
  <c r="AG13" i="46"/>
  <c r="AA13" i="46"/>
  <c r="AI11" i="46"/>
  <c r="AD11" i="46"/>
  <c r="AC10" i="46"/>
  <c r="AC11" i="46"/>
  <c r="AC26" i="46"/>
  <c r="AI25" i="46"/>
  <c r="AA25" i="46"/>
  <c r="AH30" i="46"/>
  <c r="AC30" i="46"/>
  <c r="E30" i="46"/>
  <c r="F30" i="46" s="1"/>
  <c r="AG29" i="46"/>
  <c r="AA29" i="46"/>
  <c r="AI28" i="46"/>
  <c r="AC28" i="46"/>
  <c r="AG30" i="46"/>
  <c r="AA30" i="46"/>
  <c r="AA16" i="46"/>
  <c r="AG16" i="46"/>
  <c r="E16" i="46"/>
  <c r="F16" i="46" s="1"/>
  <c r="AC16" i="46"/>
  <c r="AH16" i="46"/>
  <c r="AD16" i="46"/>
  <c r="AI16" i="46"/>
  <c r="AA28" i="46"/>
  <c r="AG28" i="46"/>
  <c r="AA24" i="46"/>
  <c r="AG24" i="46"/>
  <c r="AD24" i="46"/>
  <c r="AI24" i="46"/>
  <c r="AA20" i="46"/>
  <c r="AG20" i="46"/>
  <c r="E20" i="46"/>
  <c r="F20" i="46" s="1"/>
  <c r="AC20" i="46"/>
  <c r="AH20" i="46"/>
  <c r="AD20" i="46"/>
  <c r="AI20" i="46"/>
  <c r="AD30" i="46"/>
  <c r="AD26" i="46"/>
  <c r="AI26" i="46"/>
  <c r="AA26" i="46"/>
  <c r="AG26" i="46"/>
  <c r="AC24" i="46"/>
  <c r="E24" i="46"/>
  <c r="F24" i="46" s="1"/>
  <c r="AG22" i="46"/>
  <c r="AA22" i="46"/>
  <c r="AG18" i="46"/>
  <c r="AA18" i="46"/>
  <c r="AG14" i="46"/>
  <c r="AA14" i="46"/>
  <c r="AI12" i="46"/>
  <c r="AD12" i="46"/>
  <c r="AG10" i="46"/>
  <c r="AA10" i="46"/>
  <c r="AH12" i="46"/>
  <c r="AC12" i="46"/>
  <c r="E12" i="46"/>
  <c r="AH25" i="46"/>
  <c r="AC25" i="46"/>
  <c r="AI22" i="46"/>
  <c r="AD22" i="46"/>
  <c r="AH21" i="46"/>
  <c r="AC21" i="46"/>
  <c r="AI18" i="46"/>
  <c r="AD18" i="46"/>
  <c r="AH17" i="46"/>
  <c r="AC17" i="46"/>
  <c r="AI14" i="46"/>
  <c r="AD14" i="46"/>
  <c r="AG12" i="46"/>
  <c r="AA12" i="46"/>
  <c r="AI10" i="46"/>
  <c r="AD10" i="46"/>
  <c r="E178" i="61"/>
  <c r="E163" i="61"/>
  <c r="E148" i="61"/>
  <c r="E133" i="61"/>
  <c r="E118" i="61"/>
  <c r="E103" i="61"/>
  <c r="E88" i="61"/>
  <c r="E73" i="61"/>
  <c r="E58" i="61"/>
  <c r="H226" i="61"/>
  <c r="I226" i="61"/>
  <c r="J226" i="61" s="1"/>
  <c r="AA226" i="61"/>
  <c r="H227" i="61"/>
  <c r="I227" i="61"/>
  <c r="J227" i="61" s="1"/>
  <c r="AA227" i="61"/>
  <c r="H228" i="61"/>
  <c r="I228" i="61"/>
  <c r="J228" i="61" s="1"/>
  <c r="AA228" i="61"/>
  <c r="H229" i="61"/>
  <c r="I229" i="61"/>
  <c r="J229" i="61" s="1"/>
  <c r="AA229" i="61"/>
  <c r="H230" i="61"/>
  <c r="I230" i="61"/>
  <c r="J230" i="61" s="1"/>
  <c r="AA230" i="61"/>
  <c r="H231" i="61"/>
  <c r="I231" i="61"/>
  <c r="J231" i="61" s="1"/>
  <c r="AA231" i="61"/>
  <c r="H232" i="61"/>
  <c r="I232" i="61"/>
  <c r="J232" i="61" s="1"/>
  <c r="AA232" i="61"/>
  <c r="H233" i="61"/>
  <c r="I233" i="61"/>
  <c r="J233" i="61" s="1"/>
  <c r="AA233" i="61"/>
  <c r="H234" i="61"/>
  <c r="I234" i="61"/>
  <c r="J234" i="61" s="1"/>
  <c r="AA234" i="61"/>
  <c r="H235" i="61"/>
  <c r="I235" i="61"/>
  <c r="J235" i="61" s="1"/>
  <c r="AA235" i="61"/>
  <c r="H236" i="61"/>
  <c r="I236" i="61"/>
  <c r="Z236" i="61" s="1"/>
  <c r="AA236" i="61"/>
  <c r="AA225" i="61"/>
  <c r="I225" i="61"/>
  <c r="Y225" i="61" s="1"/>
  <c r="H225" i="61"/>
  <c r="D226" i="61"/>
  <c r="F226" i="61"/>
  <c r="D227" i="61"/>
  <c r="F227" i="61"/>
  <c r="D228" i="61"/>
  <c r="F228" i="61"/>
  <c r="D229" i="61"/>
  <c r="F229" i="61"/>
  <c r="D230" i="61"/>
  <c r="F230" i="61"/>
  <c r="D231" i="61"/>
  <c r="F231" i="61"/>
  <c r="D232" i="61"/>
  <c r="F232" i="61"/>
  <c r="D233" i="61"/>
  <c r="F233" i="61"/>
  <c r="D234" i="61"/>
  <c r="F234" i="61"/>
  <c r="D235" i="61"/>
  <c r="F235" i="61"/>
  <c r="D236" i="61"/>
  <c r="F236" i="61"/>
  <c r="F225" i="61"/>
  <c r="E223" i="61"/>
  <c r="H211" i="61"/>
  <c r="I211" i="61"/>
  <c r="J211" i="61" s="1"/>
  <c r="AA211" i="61"/>
  <c r="H212" i="61"/>
  <c r="I212" i="61"/>
  <c r="J212" i="61" s="1"/>
  <c r="AA212" i="61"/>
  <c r="H213" i="61"/>
  <c r="I213" i="61"/>
  <c r="J213" i="61" s="1"/>
  <c r="AA213" i="61"/>
  <c r="H214" i="61"/>
  <c r="I214" i="61"/>
  <c r="J214" i="61" s="1"/>
  <c r="AA214" i="61"/>
  <c r="H215" i="61"/>
  <c r="I215" i="61"/>
  <c r="V215" i="61" s="1"/>
  <c r="AA215" i="61"/>
  <c r="H216" i="61"/>
  <c r="I216" i="61"/>
  <c r="R216" i="61" s="1"/>
  <c r="AA216" i="61"/>
  <c r="H217" i="61"/>
  <c r="I217" i="61"/>
  <c r="R217" i="61" s="1"/>
  <c r="AA217" i="61"/>
  <c r="H218" i="61"/>
  <c r="I218" i="61"/>
  <c r="S218" i="61" s="1"/>
  <c r="AA218" i="61"/>
  <c r="H219" i="61"/>
  <c r="I219" i="61"/>
  <c r="V219" i="61" s="1"/>
  <c r="AA219" i="61"/>
  <c r="H220" i="61"/>
  <c r="I220" i="61"/>
  <c r="R220" i="61" s="1"/>
  <c r="AA220" i="61"/>
  <c r="H221" i="61"/>
  <c r="I221" i="61"/>
  <c r="V221" i="61" s="1"/>
  <c r="AA221" i="61"/>
  <c r="AA210" i="61"/>
  <c r="I210" i="61"/>
  <c r="Y210" i="61" s="1"/>
  <c r="H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D221" i="61"/>
  <c r="F221" i="61"/>
  <c r="F210" i="61"/>
  <c r="E208" i="61"/>
  <c r="H196" i="61"/>
  <c r="I196" i="61"/>
  <c r="J196" i="61" s="1"/>
  <c r="AA196" i="61"/>
  <c r="H197" i="61"/>
  <c r="I197" i="61"/>
  <c r="J197" i="61" s="1"/>
  <c r="AA197" i="61"/>
  <c r="H198" i="61"/>
  <c r="I198" i="61"/>
  <c r="J198" i="61" s="1"/>
  <c r="AA198" i="61"/>
  <c r="H199" i="61"/>
  <c r="I199" i="61"/>
  <c r="J199" i="61" s="1"/>
  <c r="AA199" i="61"/>
  <c r="H200" i="61"/>
  <c r="I200" i="61"/>
  <c r="J200" i="61" s="1"/>
  <c r="AA200" i="61"/>
  <c r="H201" i="61"/>
  <c r="I201" i="61"/>
  <c r="R201" i="61" s="1"/>
  <c r="AA201" i="61"/>
  <c r="H202" i="61"/>
  <c r="I202" i="61"/>
  <c r="J202" i="61" s="1"/>
  <c r="AA202" i="61"/>
  <c r="H203" i="61"/>
  <c r="I203" i="61"/>
  <c r="S203" i="61" s="1"/>
  <c r="AA203" i="61"/>
  <c r="H204" i="61"/>
  <c r="I204" i="61"/>
  <c r="V204" i="61" s="1"/>
  <c r="AA204" i="61"/>
  <c r="H205" i="61"/>
  <c r="I205" i="61"/>
  <c r="R205" i="61" s="1"/>
  <c r="AA205" i="61"/>
  <c r="H206" i="61"/>
  <c r="I206" i="61"/>
  <c r="V206" i="61" s="1"/>
  <c r="AA206" i="61"/>
  <c r="AA195" i="61"/>
  <c r="I195" i="61"/>
  <c r="Z195" i="61" s="1"/>
  <c r="H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D206" i="61"/>
  <c r="F206" i="61"/>
  <c r="F195" i="61"/>
  <c r="E193" i="61"/>
  <c r="AL14" i="46" l="1"/>
  <c r="AL11" i="46"/>
  <c r="AK11" i="46"/>
  <c r="AL20" i="46"/>
  <c r="AL28" i="46"/>
  <c r="AL22" i="46"/>
  <c r="AL18" i="46"/>
  <c r="AL24" i="46"/>
  <c r="AL17" i="46"/>
  <c r="AL21" i="46"/>
  <c r="AL25" i="46"/>
  <c r="AL29" i="46"/>
  <c r="AL26" i="46"/>
  <c r="AL12" i="46"/>
  <c r="AL19" i="46"/>
  <c r="AL13" i="46"/>
  <c r="AL16" i="46"/>
  <c r="AL30" i="46"/>
  <c r="AL15" i="46"/>
  <c r="AL23" i="46"/>
  <c r="AL27" i="46"/>
  <c r="AL10" i="46"/>
  <c r="AK28" i="46"/>
  <c r="AK23" i="46"/>
  <c r="AK14" i="46"/>
  <c r="AK20" i="46"/>
  <c r="AK10" i="46"/>
  <c r="AK26" i="46"/>
  <c r="AK12" i="46"/>
  <c r="AK25" i="46"/>
  <c r="AK29" i="46"/>
  <c r="AK22" i="46"/>
  <c r="AK30" i="46"/>
  <c r="AK19" i="46"/>
  <c r="AK15" i="46"/>
  <c r="AK17" i="46"/>
  <c r="AK21" i="46"/>
  <c r="AK27" i="46"/>
  <c r="AK16" i="46"/>
  <c r="AK24" i="46"/>
  <c r="AK13" i="46"/>
  <c r="AK18" i="46"/>
  <c r="R225" i="61"/>
  <c r="W216" i="61"/>
  <c r="W221" i="61"/>
  <c r="W233" i="61"/>
  <c r="W198" i="61"/>
  <c r="Z211" i="61"/>
  <c r="W200" i="61"/>
  <c r="S198" i="61"/>
  <c r="Z197" i="61"/>
  <c r="W231" i="61"/>
  <c r="W201" i="61"/>
  <c r="W211" i="61"/>
  <c r="S233" i="61"/>
  <c r="W232" i="61"/>
  <c r="W236" i="61"/>
  <c r="S232" i="61"/>
  <c r="S226" i="61"/>
  <c r="R210" i="61"/>
  <c r="S216" i="61"/>
  <c r="Z215" i="61"/>
  <c r="W214" i="61"/>
  <c r="Z213" i="61"/>
  <c r="V211" i="61"/>
  <c r="V225" i="61"/>
  <c r="W235" i="61"/>
  <c r="W196" i="61"/>
  <c r="W213" i="61"/>
  <c r="Z212" i="61"/>
  <c r="R211" i="61"/>
  <c r="Z225" i="61"/>
  <c r="S235" i="61"/>
  <c r="W234" i="61"/>
  <c r="S231" i="61"/>
  <c r="W230" i="61"/>
  <c r="W227" i="61"/>
  <c r="S204" i="61"/>
  <c r="W203" i="61"/>
  <c r="V196" i="61"/>
  <c r="W212" i="61"/>
  <c r="S234" i="61"/>
  <c r="S230" i="61"/>
  <c r="W229" i="61"/>
  <c r="S227" i="61"/>
  <c r="W226" i="61"/>
  <c r="V236" i="61"/>
  <c r="R236" i="61"/>
  <c r="Z235" i="61"/>
  <c r="V234" i="61"/>
  <c r="V233" i="61"/>
  <c r="R233" i="61"/>
  <c r="Z232" i="61"/>
  <c r="V232" i="61"/>
  <c r="R232" i="61"/>
  <c r="Z231" i="61"/>
  <c r="V231" i="61"/>
  <c r="R231" i="61"/>
  <c r="Z230" i="61"/>
  <c r="R230" i="61"/>
  <c r="R227" i="61"/>
  <c r="AC236" i="61"/>
  <c r="Y236" i="61"/>
  <c r="U236" i="61"/>
  <c r="K236" i="61"/>
  <c r="AC235" i="61"/>
  <c r="Y235" i="61"/>
  <c r="U235" i="61"/>
  <c r="K235" i="61"/>
  <c r="AC234" i="61"/>
  <c r="Y234" i="61"/>
  <c r="U234" i="61"/>
  <c r="K234" i="61"/>
  <c r="AC233" i="61"/>
  <c r="Y233" i="61"/>
  <c r="U233" i="61"/>
  <c r="K233" i="61"/>
  <c r="AC232" i="61"/>
  <c r="Y232" i="61"/>
  <c r="U232" i="61"/>
  <c r="K232" i="61"/>
  <c r="AC231" i="61"/>
  <c r="Y231" i="61"/>
  <c r="U231" i="61"/>
  <c r="K231" i="61"/>
  <c r="AC230" i="61"/>
  <c r="Y230" i="61"/>
  <c r="U230" i="61"/>
  <c r="K230" i="61"/>
  <c r="AC229" i="61"/>
  <c r="Y229" i="61"/>
  <c r="U229" i="61"/>
  <c r="K229" i="61"/>
  <c r="AC228" i="61"/>
  <c r="Y228" i="61"/>
  <c r="U228" i="61"/>
  <c r="K228" i="61"/>
  <c r="AC227" i="61"/>
  <c r="Y227" i="61"/>
  <c r="U227" i="61"/>
  <c r="K227" i="61"/>
  <c r="AC226" i="61"/>
  <c r="Y226" i="61"/>
  <c r="U226" i="61"/>
  <c r="K226" i="61"/>
  <c r="S229" i="61"/>
  <c r="W228" i="61"/>
  <c r="S228" i="61"/>
  <c r="V235" i="61"/>
  <c r="R235" i="61"/>
  <c r="Z234" i="61"/>
  <c r="R234" i="61"/>
  <c r="Z233" i="61"/>
  <c r="V230" i="61"/>
  <c r="Z229" i="61"/>
  <c r="V229" i="61"/>
  <c r="R229" i="61"/>
  <c r="Z228" i="61"/>
  <c r="V228" i="61"/>
  <c r="R228" i="61"/>
  <c r="Z227" i="61"/>
  <c r="V227" i="61"/>
  <c r="Z226" i="61"/>
  <c r="V226" i="61"/>
  <c r="R226" i="61"/>
  <c r="AB236" i="61"/>
  <c r="X236" i="61"/>
  <c r="J236" i="61"/>
  <c r="AB235" i="61"/>
  <c r="X235" i="61"/>
  <c r="AB234" i="61"/>
  <c r="X234" i="61"/>
  <c r="AB233" i="61"/>
  <c r="X233" i="61"/>
  <c r="AB232" i="61"/>
  <c r="X232" i="61"/>
  <c r="AB231" i="61"/>
  <c r="X231" i="61"/>
  <c r="AB230" i="61"/>
  <c r="X230" i="61"/>
  <c r="AB229" i="61"/>
  <c r="X229" i="61"/>
  <c r="AB228" i="61"/>
  <c r="X228" i="61"/>
  <c r="AB227" i="61"/>
  <c r="X227" i="61"/>
  <c r="AB226" i="61"/>
  <c r="X226" i="61"/>
  <c r="S236" i="61"/>
  <c r="S225" i="61"/>
  <c r="W225" i="61"/>
  <c r="J225" i="61"/>
  <c r="X225" i="61"/>
  <c r="K225" i="61"/>
  <c r="U225" i="61"/>
  <c r="S199" i="61"/>
  <c r="Z198" i="61"/>
  <c r="S197" i="61"/>
  <c r="Z196" i="61"/>
  <c r="R196" i="61"/>
  <c r="Z210" i="61"/>
  <c r="S221" i="61"/>
  <c r="W220" i="61"/>
  <c r="W217" i="61"/>
  <c r="S215" i="61"/>
  <c r="S214" i="61"/>
  <c r="S213" i="61"/>
  <c r="S212" i="61"/>
  <c r="S211" i="61"/>
  <c r="S220" i="61"/>
  <c r="W219" i="61"/>
  <c r="S217" i="61"/>
  <c r="R215" i="61"/>
  <c r="Z214" i="61"/>
  <c r="R214" i="61"/>
  <c r="R213" i="61"/>
  <c r="R212" i="61"/>
  <c r="S201" i="61"/>
  <c r="W199" i="61"/>
  <c r="W197" i="61"/>
  <c r="S196" i="61"/>
  <c r="V210" i="61"/>
  <c r="W215" i="61"/>
  <c r="V214" i="61"/>
  <c r="V213" i="61"/>
  <c r="V212" i="61"/>
  <c r="Z221" i="61"/>
  <c r="R221" i="61"/>
  <c r="V218" i="61"/>
  <c r="R218" i="61"/>
  <c r="V216" i="61"/>
  <c r="AC221" i="61"/>
  <c r="Y221" i="61"/>
  <c r="U221" i="61"/>
  <c r="K221" i="61"/>
  <c r="AC220" i="61"/>
  <c r="Y220" i="61"/>
  <c r="U220" i="61"/>
  <c r="K220" i="61"/>
  <c r="AC219" i="61"/>
  <c r="Y219" i="61"/>
  <c r="U219" i="61"/>
  <c r="K219" i="61"/>
  <c r="AC218" i="61"/>
  <c r="Y218" i="61"/>
  <c r="U218" i="61"/>
  <c r="K218" i="61"/>
  <c r="AC217" i="61"/>
  <c r="Y217" i="61"/>
  <c r="U217" i="61"/>
  <c r="K217" i="61"/>
  <c r="AC216" i="61"/>
  <c r="Y216" i="61"/>
  <c r="U216" i="61"/>
  <c r="K216" i="61"/>
  <c r="AC215" i="61"/>
  <c r="Y215" i="61"/>
  <c r="U215" i="61"/>
  <c r="K215" i="61"/>
  <c r="AC214" i="61"/>
  <c r="Y214" i="61"/>
  <c r="U214" i="61"/>
  <c r="K214" i="61"/>
  <c r="AC213" i="61"/>
  <c r="Y213" i="61"/>
  <c r="U213" i="61"/>
  <c r="K213" i="61"/>
  <c r="AC212" i="61"/>
  <c r="Y212" i="61"/>
  <c r="U212" i="61"/>
  <c r="K212" i="61"/>
  <c r="AC211" i="61"/>
  <c r="Y211" i="61"/>
  <c r="U211" i="61"/>
  <c r="K211" i="61"/>
  <c r="V220" i="61"/>
  <c r="Z219" i="61"/>
  <c r="R219" i="61"/>
  <c r="Z218" i="61"/>
  <c r="Z217" i="61"/>
  <c r="AB221" i="61"/>
  <c r="X221" i="61"/>
  <c r="J221" i="61"/>
  <c r="AB220" i="61"/>
  <c r="X220" i="61"/>
  <c r="J220" i="61"/>
  <c r="AB219" i="61"/>
  <c r="X219" i="61"/>
  <c r="J219" i="61"/>
  <c r="AB218" i="61"/>
  <c r="X218" i="61"/>
  <c r="J218" i="61"/>
  <c r="AB217" i="61"/>
  <c r="X217" i="61"/>
  <c r="J217" i="61"/>
  <c r="AB216" i="61"/>
  <c r="X216" i="61"/>
  <c r="J216" i="61"/>
  <c r="AB215" i="61"/>
  <c r="X215" i="61"/>
  <c r="J215" i="61"/>
  <c r="AB214" i="61"/>
  <c r="X214" i="61"/>
  <c r="AB213" i="61"/>
  <c r="X213" i="61"/>
  <c r="AB212" i="61"/>
  <c r="X212" i="61"/>
  <c r="AB211" i="61"/>
  <c r="X211" i="61"/>
  <c r="W218" i="61"/>
  <c r="S219" i="61"/>
  <c r="Z220" i="61"/>
  <c r="V217" i="61"/>
  <c r="Z216" i="61"/>
  <c r="J210" i="61"/>
  <c r="X210" i="61"/>
  <c r="S210" i="61"/>
  <c r="W210" i="61"/>
  <c r="K210" i="61"/>
  <c r="U210" i="61"/>
  <c r="W205" i="61"/>
  <c r="W204" i="61"/>
  <c r="S200" i="61"/>
  <c r="Z199" i="61"/>
  <c r="R199" i="61"/>
  <c r="R198" i="61"/>
  <c r="R197" i="61"/>
  <c r="W202" i="61"/>
  <c r="S202" i="61"/>
  <c r="V199" i="61"/>
  <c r="V198" i="61"/>
  <c r="V197" i="61"/>
  <c r="W206" i="61"/>
  <c r="S206" i="61"/>
  <c r="Z206" i="61"/>
  <c r="R206" i="61"/>
  <c r="V203" i="61"/>
  <c r="R203" i="61"/>
  <c r="Z202" i="61"/>
  <c r="R202" i="61"/>
  <c r="Z201" i="61"/>
  <c r="V201" i="61"/>
  <c r="Z200" i="61"/>
  <c r="AC206" i="61"/>
  <c r="Y206" i="61"/>
  <c r="U206" i="61"/>
  <c r="K206" i="61"/>
  <c r="AC205" i="61"/>
  <c r="Y205" i="61"/>
  <c r="U205" i="61"/>
  <c r="K205" i="61"/>
  <c r="AC204" i="61"/>
  <c r="Y204" i="61"/>
  <c r="U204" i="61"/>
  <c r="K204" i="61"/>
  <c r="AC203" i="61"/>
  <c r="Y203" i="61"/>
  <c r="U203" i="61"/>
  <c r="K203" i="61"/>
  <c r="AC202" i="61"/>
  <c r="Y202" i="61"/>
  <c r="U202" i="61"/>
  <c r="K202" i="61"/>
  <c r="AC201" i="61"/>
  <c r="Y201" i="61"/>
  <c r="U201" i="61"/>
  <c r="K201" i="61"/>
  <c r="AC200" i="61"/>
  <c r="Y200" i="61"/>
  <c r="U200" i="61"/>
  <c r="K200" i="61"/>
  <c r="AC199" i="61"/>
  <c r="Y199" i="61"/>
  <c r="U199" i="61"/>
  <c r="K199" i="61"/>
  <c r="AC198" i="61"/>
  <c r="Y198" i="61"/>
  <c r="U198" i="61"/>
  <c r="K198" i="61"/>
  <c r="AC197" i="61"/>
  <c r="Y197" i="61"/>
  <c r="U197" i="61"/>
  <c r="K197" i="61"/>
  <c r="AC196" i="61"/>
  <c r="Y196" i="61"/>
  <c r="U196" i="61"/>
  <c r="K196" i="61"/>
  <c r="S205" i="61"/>
  <c r="V205" i="61"/>
  <c r="Z204" i="61"/>
  <c r="R204" i="61"/>
  <c r="Z203" i="61"/>
  <c r="V202" i="61"/>
  <c r="V200" i="61"/>
  <c r="R200" i="61"/>
  <c r="AB206" i="61"/>
  <c r="X206" i="61"/>
  <c r="J206" i="61"/>
  <c r="AB205" i="61"/>
  <c r="X205" i="61"/>
  <c r="J205" i="61"/>
  <c r="AB204" i="61"/>
  <c r="X204" i="61"/>
  <c r="J204" i="61"/>
  <c r="AB203" i="61"/>
  <c r="X203" i="61"/>
  <c r="J203" i="61"/>
  <c r="AB202" i="61"/>
  <c r="X202" i="61"/>
  <c r="AB201" i="61"/>
  <c r="X201" i="61"/>
  <c r="J201" i="61"/>
  <c r="AB200" i="61"/>
  <c r="X200" i="61"/>
  <c r="AB199" i="61"/>
  <c r="X199" i="61"/>
  <c r="AB198" i="61"/>
  <c r="X198" i="61"/>
  <c r="AB197" i="61"/>
  <c r="X197" i="61"/>
  <c r="AB196" i="61"/>
  <c r="X196" i="61"/>
  <c r="Z205" i="61"/>
  <c r="W195" i="61"/>
  <c r="J195" i="61"/>
  <c r="X195" i="61"/>
  <c r="S195" i="61"/>
  <c r="K195" i="61"/>
  <c r="U195" i="61"/>
  <c r="Y195" i="61"/>
  <c r="R195" i="61"/>
  <c r="V195" i="61"/>
  <c r="E43" i="61"/>
  <c r="E28" i="61"/>
  <c r="AA47" i="16"/>
  <c r="AB47" i="16"/>
  <c r="AC47" i="16"/>
  <c r="AD47" i="16"/>
  <c r="AE47" i="16"/>
  <c r="AF47" i="16"/>
  <c r="AG47" i="16"/>
  <c r="AH47" i="16"/>
  <c r="AI47" i="16"/>
  <c r="AJ47" i="16"/>
  <c r="AJ10" i="16"/>
  <c r="AI10" i="16"/>
  <c r="AH10" i="16"/>
  <c r="AG10" i="16"/>
  <c r="AF10" i="16"/>
  <c r="AE10" i="16"/>
  <c r="AD10" i="16"/>
  <c r="AC10" i="16"/>
  <c r="AB10" i="16"/>
  <c r="AA10" i="16"/>
  <c r="AA17" i="16"/>
  <c r="AB17" i="16"/>
  <c r="AC17" i="16"/>
  <c r="AD17" i="16"/>
  <c r="AE17" i="16"/>
  <c r="AF17" i="16"/>
  <c r="AG17" i="16"/>
  <c r="AH17" i="16"/>
  <c r="AI17" i="16"/>
  <c r="AJ17" i="16"/>
  <c r="AA18" i="16"/>
  <c r="AB18" i="16"/>
  <c r="AC18" i="16"/>
  <c r="AD18" i="16"/>
  <c r="AE18" i="16"/>
  <c r="AF18" i="16"/>
  <c r="AG18" i="16"/>
  <c r="AH18" i="16"/>
  <c r="AI18" i="16"/>
  <c r="AJ18" i="16"/>
  <c r="AA19" i="16"/>
  <c r="AB19" i="16"/>
  <c r="AC19" i="16"/>
  <c r="AD19" i="16"/>
  <c r="AE19" i="16"/>
  <c r="AF19" i="16"/>
  <c r="AG19" i="16"/>
  <c r="AH19" i="16"/>
  <c r="AI19" i="16"/>
  <c r="AJ19" i="16"/>
  <c r="AA20" i="16"/>
  <c r="AB20" i="16"/>
  <c r="AC20" i="16"/>
  <c r="AD20" i="16"/>
  <c r="AE20" i="16"/>
  <c r="AF20" i="16"/>
  <c r="AG20" i="16"/>
  <c r="AH20" i="16"/>
  <c r="AI20" i="16"/>
  <c r="AJ20" i="16"/>
  <c r="AA21" i="16"/>
  <c r="AB21" i="16"/>
  <c r="AC21" i="16"/>
  <c r="AD21" i="16"/>
  <c r="AE21" i="16"/>
  <c r="AF21" i="16"/>
  <c r="AG21" i="16"/>
  <c r="AH21" i="16"/>
  <c r="AI21" i="16"/>
  <c r="AJ21" i="16"/>
  <c r="AA22" i="16"/>
  <c r="AB22" i="16"/>
  <c r="AC22" i="16"/>
  <c r="AD22" i="16"/>
  <c r="AE22" i="16"/>
  <c r="AF22" i="16"/>
  <c r="AG22" i="16"/>
  <c r="AH22" i="16"/>
  <c r="AI22" i="16"/>
  <c r="AJ22" i="16"/>
  <c r="AA23" i="16"/>
  <c r="AB23" i="16"/>
  <c r="AC23" i="16"/>
  <c r="AD23" i="16"/>
  <c r="AE23" i="16"/>
  <c r="AF23" i="16"/>
  <c r="AG23" i="16"/>
  <c r="AH23" i="16"/>
  <c r="AI23" i="16"/>
  <c r="AJ23" i="16"/>
  <c r="AA24" i="16"/>
  <c r="AB24" i="16"/>
  <c r="AC24" i="16"/>
  <c r="AD24" i="16"/>
  <c r="AE24" i="16"/>
  <c r="AF24" i="16"/>
  <c r="AG24" i="16"/>
  <c r="AH24" i="16"/>
  <c r="AI24" i="16"/>
  <c r="AJ24" i="16"/>
  <c r="AA25" i="16"/>
  <c r="AB25" i="16"/>
  <c r="AC25" i="16"/>
  <c r="AD25" i="16"/>
  <c r="AE25" i="16"/>
  <c r="AF25" i="16"/>
  <c r="AG25" i="16"/>
  <c r="AH25" i="16"/>
  <c r="AI25" i="16"/>
  <c r="AJ25" i="16"/>
  <c r="AA26" i="16"/>
  <c r="AB26" i="16"/>
  <c r="AC26" i="16"/>
  <c r="AD26" i="16"/>
  <c r="AE26" i="16"/>
  <c r="AF26" i="16"/>
  <c r="AG26" i="16"/>
  <c r="AH26" i="16"/>
  <c r="AI26" i="16"/>
  <c r="AJ26" i="16"/>
  <c r="AA27" i="16"/>
  <c r="AB27" i="16"/>
  <c r="AC27" i="16"/>
  <c r="AD27" i="16"/>
  <c r="AE27" i="16"/>
  <c r="AF27" i="16"/>
  <c r="AG27" i="16"/>
  <c r="AH27" i="16"/>
  <c r="AI27" i="16"/>
  <c r="AJ27" i="16"/>
  <c r="AA28" i="16"/>
  <c r="AB28" i="16"/>
  <c r="AC28" i="16"/>
  <c r="AD28" i="16"/>
  <c r="AE28" i="16"/>
  <c r="AF28" i="16"/>
  <c r="AG28" i="16"/>
  <c r="AH28" i="16"/>
  <c r="AI28" i="16"/>
  <c r="AJ28" i="16"/>
  <c r="AA29" i="16"/>
  <c r="AB29" i="16"/>
  <c r="AC29" i="16"/>
  <c r="AD29" i="16"/>
  <c r="AE29" i="16"/>
  <c r="AF29" i="16"/>
  <c r="AG29" i="16"/>
  <c r="AH29" i="16"/>
  <c r="AI29" i="16"/>
  <c r="AJ29" i="16"/>
  <c r="AA30" i="16"/>
  <c r="AB30" i="16"/>
  <c r="AC30" i="16"/>
  <c r="AD30" i="16"/>
  <c r="AE30" i="16"/>
  <c r="AF30" i="16"/>
  <c r="AG30" i="16"/>
  <c r="AH30" i="16"/>
  <c r="AI30" i="16"/>
  <c r="AJ30" i="16"/>
  <c r="AA31" i="16"/>
  <c r="AB31" i="16"/>
  <c r="AC31" i="16"/>
  <c r="AD31" i="16"/>
  <c r="AE31" i="16"/>
  <c r="AF31" i="16"/>
  <c r="AG31" i="16"/>
  <c r="AH31" i="16"/>
  <c r="AI31" i="16"/>
  <c r="AJ31" i="16"/>
  <c r="AA32" i="16"/>
  <c r="AB32" i="16"/>
  <c r="AC32" i="16"/>
  <c r="AD32" i="16"/>
  <c r="AE32" i="16"/>
  <c r="AF32" i="16"/>
  <c r="AG32" i="16"/>
  <c r="AH32" i="16"/>
  <c r="AI32" i="16"/>
  <c r="AJ32" i="16"/>
  <c r="AA33" i="16"/>
  <c r="AB33" i="16"/>
  <c r="AC33" i="16"/>
  <c r="AD33" i="16"/>
  <c r="AE33" i="16"/>
  <c r="AF33" i="16"/>
  <c r="AG33" i="16"/>
  <c r="AH33" i="16"/>
  <c r="AI33" i="16"/>
  <c r="AJ33" i="16"/>
  <c r="AA34" i="16"/>
  <c r="AB34" i="16"/>
  <c r="AC34" i="16"/>
  <c r="AD34" i="16"/>
  <c r="AE34" i="16"/>
  <c r="AF34" i="16"/>
  <c r="AG34" i="16"/>
  <c r="AH34" i="16"/>
  <c r="AI34" i="16"/>
  <c r="AJ34" i="16"/>
  <c r="AA35" i="16"/>
  <c r="AB35" i="16"/>
  <c r="AC35" i="16"/>
  <c r="AD35" i="16"/>
  <c r="AE35" i="16"/>
  <c r="AF35" i="16"/>
  <c r="AG35" i="16"/>
  <c r="AH35" i="16"/>
  <c r="AI35" i="16"/>
  <c r="AJ35" i="16"/>
  <c r="AJ16" i="16"/>
  <c r="AI16" i="16"/>
  <c r="AH16" i="16"/>
  <c r="AG16" i="16"/>
  <c r="AF16" i="16"/>
  <c r="AE16" i="16"/>
  <c r="AD16" i="16"/>
  <c r="AC16" i="16"/>
  <c r="AB16" i="16"/>
  <c r="AA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Z36" i="16" s="1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X36" i="16" s="1"/>
  <c r="Y16" i="16"/>
  <c r="W16" i="16"/>
  <c r="Y47" i="16"/>
  <c r="Z48" i="16" s="1"/>
  <c r="W47" i="16"/>
  <c r="X48" i="16" s="1"/>
  <c r="D318" i="48" l="1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304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74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44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214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84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54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24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J57" i="60" l="1"/>
  <c r="BK57" i="60" s="1"/>
  <c r="BL57" i="60" s="1"/>
  <c r="BM57" i="60" s="1"/>
  <c r="BN57" i="60" s="1"/>
  <c r="BO57" i="60" s="1"/>
  <c r="BP57" i="60" s="1"/>
  <c r="BQ57" i="60" s="1"/>
  <c r="BR57" i="60" s="1"/>
  <c r="BS57" i="60" s="1"/>
  <c r="BT57" i="60" s="1"/>
  <c r="BH57" i="60"/>
  <c r="E56" i="60"/>
  <c r="C58" i="60"/>
  <c r="E58" i="60"/>
  <c r="G58" i="60"/>
  <c r="H58" i="60"/>
  <c r="C59" i="60"/>
  <c r="E59" i="60"/>
  <c r="G59" i="60"/>
  <c r="H59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B29" i="60"/>
  <c r="B30" i="60"/>
  <c r="B31" i="60"/>
  <c r="B32" i="60"/>
  <c r="B33" i="60"/>
  <c r="B34" i="60"/>
  <c r="B35" i="60"/>
  <c r="B36" i="60"/>
  <c r="B37" i="60"/>
  <c r="B38" i="60"/>
  <c r="B39" i="60"/>
  <c r="B28" i="60"/>
  <c r="B14" i="60"/>
  <c r="B15" i="60"/>
  <c r="B16" i="60"/>
  <c r="B17" i="60"/>
  <c r="B18" i="60"/>
  <c r="B19" i="60"/>
  <c r="B20" i="60"/>
  <c r="B21" i="60"/>
  <c r="B22" i="60"/>
  <c r="B23" i="60"/>
  <c r="B24" i="60"/>
  <c r="B13" i="60"/>
  <c r="V60" i="60" l="1"/>
  <c r="I58" i="60"/>
  <c r="V58" i="60"/>
  <c r="I62" i="60"/>
  <c r="V62" i="60"/>
  <c r="I63" i="60"/>
  <c r="V63" i="60"/>
  <c r="I61" i="60"/>
  <c r="V61" i="60"/>
  <c r="I59" i="60"/>
  <c r="V59" i="60"/>
  <c r="AB58" i="60"/>
  <c r="W58" i="60"/>
  <c r="Y58" i="60"/>
  <c r="AC59" i="60"/>
  <c r="AC58" i="60"/>
  <c r="X58" i="60"/>
  <c r="J58" i="60"/>
  <c r="AA58" i="60"/>
  <c r="P58" i="60"/>
  <c r="AD58" i="60" s="1"/>
  <c r="Y62" i="60"/>
  <c r="AC61" i="60"/>
  <c r="X61" i="60"/>
  <c r="AE60" i="60"/>
  <c r="Z60" i="60"/>
  <c r="AA60" i="60"/>
  <c r="AC62" i="60"/>
  <c r="P62" i="60"/>
  <c r="AD62" i="60" s="1"/>
  <c r="AB61" i="60"/>
  <c r="Y60" i="60"/>
  <c r="X62" i="60"/>
  <c r="AB62" i="60"/>
  <c r="Y61" i="60"/>
  <c r="AC60" i="60"/>
  <c r="P60" i="60"/>
  <c r="AD60" i="60" s="1"/>
  <c r="AE61" i="60"/>
  <c r="Z61" i="60"/>
  <c r="P61" i="60"/>
  <c r="AD61" i="60" s="1"/>
  <c r="AB60" i="60"/>
  <c r="W60" i="60"/>
  <c r="Z58" i="60"/>
  <c r="AE58" i="60"/>
  <c r="Y63" i="60"/>
  <c r="J60" i="60"/>
  <c r="P59" i="60"/>
  <c r="AD59" i="60" s="1"/>
  <c r="I60" i="60"/>
  <c r="AC63" i="60"/>
  <c r="AA61" i="60"/>
  <c r="W61" i="60"/>
  <c r="J61" i="60"/>
  <c r="X60" i="60"/>
  <c r="Y59" i="60"/>
  <c r="P63" i="60"/>
  <c r="AD63" i="60" s="1"/>
  <c r="AB63" i="60"/>
  <c r="X63" i="60"/>
  <c r="AE62" i="60"/>
  <c r="AA62" i="60"/>
  <c r="W62" i="60"/>
  <c r="J62" i="60"/>
  <c r="AB59" i="60"/>
  <c r="X59" i="60"/>
  <c r="AE63" i="60"/>
  <c r="AA63" i="60"/>
  <c r="W63" i="60"/>
  <c r="J63" i="60"/>
  <c r="Z62" i="60"/>
  <c r="AE59" i="60"/>
  <c r="AA59" i="60"/>
  <c r="W59" i="60"/>
  <c r="J59" i="60"/>
  <c r="Z63" i="60"/>
  <c r="Z59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G640" i="62" l="1"/>
  <c r="G688" i="62"/>
  <c r="G706" i="62"/>
  <c r="G695" i="62"/>
  <c r="G689" i="62"/>
  <c r="G610" i="62"/>
  <c r="G580" i="62"/>
  <c r="G593" i="62"/>
  <c r="G677" i="62"/>
  <c r="G701" i="62"/>
  <c r="G685" i="62"/>
  <c r="G660" i="62"/>
  <c r="G672" i="62"/>
  <c r="G615" i="62"/>
  <c r="G617" i="62"/>
  <c r="G579" i="62"/>
  <c r="G659" i="62"/>
  <c r="G676" i="62"/>
  <c r="G604" i="62"/>
  <c r="G630" i="62"/>
  <c r="G646" i="62"/>
  <c r="G671" i="62"/>
  <c r="G704" i="62"/>
  <c r="G583" i="62"/>
  <c r="G608" i="62"/>
  <c r="G619" i="62"/>
  <c r="G705" i="62"/>
  <c r="G647" i="62"/>
  <c r="G666" i="62"/>
  <c r="G680" i="62"/>
  <c r="G667" i="62"/>
  <c r="G645" i="62"/>
  <c r="G679" i="62"/>
  <c r="G657" i="62"/>
  <c r="G634" i="62"/>
  <c r="G707" i="62"/>
  <c r="G606" i="62"/>
  <c r="G587" i="62"/>
  <c r="G636" i="62"/>
  <c r="G591" i="62"/>
  <c r="G582" i="62"/>
  <c r="G621" i="62"/>
  <c r="G643" i="62"/>
  <c r="G602" i="62"/>
  <c r="G674" i="62"/>
  <c r="G623" i="62"/>
  <c r="G651" i="62"/>
  <c r="G622" i="62"/>
  <c r="G644" i="62"/>
  <c r="G592" i="62"/>
  <c r="G609" i="62"/>
  <c r="G700" i="62"/>
  <c r="G607" i="62"/>
  <c r="G702" i="62"/>
  <c r="G708" i="62"/>
  <c r="G605" i="62"/>
  <c r="G616" i="62"/>
  <c r="G578" i="62"/>
  <c r="G690" i="62"/>
  <c r="G637" i="62"/>
  <c r="G665" i="62"/>
  <c r="G575" i="62"/>
  <c r="G652" i="62"/>
  <c r="G594" i="62"/>
  <c r="G611" i="62"/>
  <c r="G635" i="62"/>
  <c r="G661" i="62"/>
  <c r="G694" i="62"/>
  <c r="G691" i="62"/>
  <c r="G597" i="62"/>
  <c r="G638" i="62"/>
  <c r="G658" i="62"/>
  <c r="G698" i="62"/>
  <c r="G703" i="62"/>
  <c r="G620" i="62"/>
  <c r="G642" i="62"/>
  <c r="G670" i="62"/>
  <c r="G687" i="62"/>
  <c r="G588" i="62"/>
  <c r="G576" i="62"/>
  <c r="G693" i="62"/>
  <c r="G648" i="62"/>
  <c r="G596" i="62"/>
  <c r="G613" i="62"/>
  <c r="G664" i="62"/>
  <c r="G668" i="62"/>
  <c r="G649" i="62"/>
  <c r="G699" i="62"/>
  <c r="G577" i="62"/>
  <c r="G632" i="62"/>
  <c r="G584" i="62"/>
  <c r="G650" i="62"/>
  <c r="G696" i="62"/>
  <c r="G595" i="62"/>
  <c r="G639" i="62"/>
  <c r="G673" i="62"/>
  <c r="G618" i="62"/>
  <c r="G633" i="62"/>
  <c r="G631" i="62"/>
  <c r="G663" i="62"/>
  <c r="G590" i="62"/>
  <c r="G624" i="62"/>
  <c r="G603" i="62"/>
  <c r="G678" i="62"/>
  <c r="G589" i="62"/>
  <c r="G629" i="62"/>
  <c r="G574" i="62"/>
  <c r="G612" i="62"/>
  <c r="G692" i="62"/>
  <c r="G585" i="62"/>
  <c r="G581" i="62"/>
  <c r="G675" i="62"/>
  <c r="G662" i="62"/>
  <c r="G686" i="62"/>
  <c r="D22" i="46"/>
  <c r="G530" i="62" s="1"/>
  <c r="G562" i="62"/>
  <c r="G522" i="62"/>
  <c r="G539" i="62"/>
  <c r="G564" i="62"/>
  <c r="G540" i="62"/>
  <c r="G503" i="62"/>
  <c r="G500" i="62"/>
  <c r="G507" i="62"/>
  <c r="G569" i="62"/>
  <c r="G556" i="62"/>
  <c r="G567" i="62"/>
  <c r="G537" i="62"/>
  <c r="G534" i="62"/>
  <c r="G566" i="62"/>
  <c r="G559" i="62"/>
  <c r="G552" i="62"/>
  <c r="G513" i="62"/>
  <c r="G536" i="62"/>
  <c r="G531" i="62"/>
  <c r="G565" i="62"/>
  <c r="G492" i="62"/>
  <c r="G509" i="62"/>
  <c r="G532" i="62"/>
  <c r="G555" i="62"/>
  <c r="G504" i="62"/>
  <c r="G491" i="62"/>
  <c r="G550" i="62"/>
  <c r="G512" i="62"/>
  <c r="G547" i="62"/>
  <c r="G521" i="62"/>
  <c r="G553" i="62"/>
  <c r="G508" i="62"/>
  <c r="G505" i="62"/>
  <c r="G528" i="62"/>
  <c r="G551" i="62"/>
  <c r="G561" i="62"/>
  <c r="G501" i="62"/>
  <c r="G549" i="62"/>
  <c r="G496" i="62"/>
  <c r="G533" i="62"/>
  <c r="G523" i="62"/>
  <c r="G526" i="62"/>
  <c r="G563" i="62"/>
  <c r="G520" i="62"/>
  <c r="G497" i="62"/>
  <c r="G527" i="62"/>
  <c r="G493" i="62"/>
  <c r="G525" i="62"/>
  <c r="G529" i="62"/>
  <c r="G524" i="62"/>
  <c r="G510" i="62"/>
  <c r="G506" i="62"/>
  <c r="G498" i="62"/>
  <c r="G546" i="62"/>
  <c r="G541" i="62"/>
  <c r="G535" i="62"/>
  <c r="G560" i="62"/>
  <c r="G518" i="62"/>
  <c r="G495" i="62"/>
  <c r="G568" i="62"/>
  <c r="G548" i="62"/>
  <c r="G490" i="62"/>
  <c r="G511" i="62"/>
  <c r="G499" i="62"/>
  <c r="G557" i="62"/>
  <c r="G554" i="62"/>
  <c r="G494" i="62"/>
  <c r="G519" i="62"/>
  <c r="G538" i="62"/>
  <c r="G601" i="62"/>
  <c r="G489" i="62"/>
  <c r="G778" i="62"/>
  <c r="G801" i="62"/>
  <c r="G805" i="62"/>
  <c r="G743" i="62"/>
  <c r="G731" i="62"/>
  <c r="G777" i="62"/>
  <c r="G813" i="62"/>
  <c r="G754" i="62"/>
  <c r="G724" i="62"/>
  <c r="G732" i="62"/>
  <c r="G744" i="62"/>
  <c r="G783" i="62"/>
  <c r="G775" i="62"/>
  <c r="G721" i="62"/>
  <c r="G712" i="62"/>
  <c r="G750" i="62"/>
  <c r="G727" i="62"/>
  <c r="G781" i="62"/>
  <c r="G762" i="62"/>
  <c r="G716" i="62"/>
  <c r="G753" i="62"/>
  <c r="G746" i="62"/>
  <c r="G742" i="62"/>
  <c r="G748" i="62"/>
  <c r="G735" i="62"/>
  <c r="G759" i="62"/>
  <c r="G796" i="62"/>
  <c r="G806" i="62"/>
  <c r="G780" i="62"/>
  <c r="G720" i="62"/>
  <c r="G809" i="62"/>
  <c r="G768" i="62"/>
  <c r="G788" i="62"/>
  <c r="G747" i="62"/>
  <c r="G713" i="62"/>
  <c r="G733" i="62"/>
  <c r="G741" i="62"/>
  <c r="G730" i="62"/>
  <c r="G757" i="62"/>
  <c r="G790" i="62"/>
  <c r="G816" i="62"/>
  <c r="G573" i="62"/>
  <c r="G745" i="62"/>
  <c r="G734" i="62"/>
  <c r="G722" i="62"/>
  <c r="G755" i="62"/>
  <c r="G815" i="62"/>
  <c r="G770" i="62"/>
  <c r="G802" i="62"/>
  <c r="G795" i="62"/>
  <c r="G818" i="62"/>
  <c r="G804" i="62"/>
  <c r="G718" i="62"/>
  <c r="G773" i="62"/>
  <c r="G760" i="62"/>
  <c r="G803" i="62"/>
  <c r="G784" i="62"/>
  <c r="G767" i="62"/>
  <c r="G756" i="62"/>
  <c r="G797" i="62"/>
  <c r="G810" i="62"/>
  <c r="G517" i="62"/>
  <c r="G717" i="62"/>
  <c r="G628" i="62"/>
  <c r="G545" i="62"/>
  <c r="G749" i="62"/>
  <c r="G736" i="62"/>
  <c r="G656" i="62"/>
  <c r="G752" i="62"/>
  <c r="G684" i="62"/>
  <c r="G766" i="62"/>
  <c r="G811" i="62"/>
  <c r="G715" i="62"/>
  <c r="G776" i="62"/>
  <c r="G714" i="62"/>
  <c r="G772" i="62"/>
  <c r="G817" i="62"/>
  <c r="G728" i="62"/>
  <c r="G737" i="62"/>
  <c r="G786" i="62"/>
  <c r="G798" i="62"/>
  <c r="G761" i="62"/>
  <c r="G771" i="62"/>
  <c r="G729" i="62"/>
  <c r="G808" i="62"/>
  <c r="G782" i="62"/>
  <c r="G789" i="62"/>
  <c r="G725" i="62"/>
  <c r="G769" i="62"/>
  <c r="G800" i="62"/>
  <c r="G799" i="62"/>
  <c r="G814" i="62"/>
  <c r="G787" i="62"/>
  <c r="G774" i="62"/>
  <c r="G758" i="62"/>
  <c r="G794" i="62"/>
  <c r="G719" i="62"/>
  <c r="G812" i="62"/>
  <c r="G726" i="62"/>
  <c r="G785" i="62"/>
  <c r="G779" i="62" l="1"/>
  <c r="G751" i="62"/>
  <c r="G558" i="62"/>
  <c r="G614" i="62"/>
  <c r="G697" i="62"/>
  <c r="G502" i="62"/>
  <c r="G586" i="62"/>
  <c r="G669" i="62"/>
  <c r="G641" i="62"/>
  <c r="G807" i="62"/>
  <c r="G723" i="62"/>
  <c r="D225" i="61" l="1"/>
  <c r="D210" i="61"/>
  <c r="D195" i="61"/>
  <c r="AA191" i="61"/>
  <c r="I191" i="61"/>
  <c r="H191" i="61"/>
  <c r="F191" i="61"/>
  <c r="D191" i="61"/>
  <c r="AA190" i="61"/>
  <c r="I190" i="61"/>
  <c r="W190" i="61" s="1"/>
  <c r="H190" i="61"/>
  <c r="F190" i="61"/>
  <c r="D190" i="61"/>
  <c r="AA189" i="61"/>
  <c r="I189" i="61"/>
  <c r="H189" i="61"/>
  <c r="F189" i="61"/>
  <c r="D189" i="61"/>
  <c r="AA188" i="61"/>
  <c r="I188" i="61"/>
  <c r="H188" i="61"/>
  <c r="F188" i="61"/>
  <c r="D188" i="61"/>
  <c r="AA187" i="61"/>
  <c r="I187" i="61"/>
  <c r="H187" i="61"/>
  <c r="F187" i="61"/>
  <c r="D187" i="61"/>
  <c r="AA186" i="61"/>
  <c r="I186" i="61"/>
  <c r="W186" i="61" s="1"/>
  <c r="H186" i="61"/>
  <c r="F186" i="61"/>
  <c r="D186" i="61"/>
  <c r="AA185" i="61"/>
  <c r="I185" i="61"/>
  <c r="H185" i="61"/>
  <c r="F185" i="61"/>
  <c r="D185" i="61"/>
  <c r="AA184" i="61"/>
  <c r="I184" i="61"/>
  <c r="W184" i="61" s="1"/>
  <c r="H184" i="61"/>
  <c r="F184" i="61"/>
  <c r="D184" i="61"/>
  <c r="AA183" i="61"/>
  <c r="I183" i="61"/>
  <c r="H183" i="61"/>
  <c r="F183" i="61"/>
  <c r="D183" i="61"/>
  <c r="AA182" i="61"/>
  <c r="I182" i="61"/>
  <c r="W182" i="61" s="1"/>
  <c r="H182" i="61"/>
  <c r="F182" i="61"/>
  <c r="D182" i="61"/>
  <c r="AA181" i="61"/>
  <c r="I181" i="61"/>
  <c r="H181" i="61"/>
  <c r="F181" i="61"/>
  <c r="D181" i="61"/>
  <c r="AA180" i="61"/>
  <c r="I180" i="61"/>
  <c r="H180" i="61"/>
  <c r="F180" i="61"/>
  <c r="D180" i="61"/>
  <c r="AA176" i="61"/>
  <c r="I176" i="61"/>
  <c r="H176" i="61"/>
  <c r="F176" i="61"/>
  <c r="D176" i="61"/>
  <c r="AA175" i="61"/>
  <c r="I175" i="61"/>
  <c r="H175" i="61"/>
  <c r="F175" i="61"/>
  <c r="D175" i="61"/>
  <c r="AA174" i="61"/>
  <c r="I174" i="61"/>
  <c r="H174" i="61"/>
  <c r="F174" i="61"/>
  <c r="D174" i="61"/>
  <c r="AA173" i="61"/>
  <c r="I173" i="61"/>
  <c r="W173" i="61" s="1"/>
  <c r="H173" i="61"/>
  <c r="F173" i="61"/>
  <c r="D173" i="61"/>
  <c r="AA172" i="61"/>
  <c r="I172" i="61"/>
  <c r="H172" i="61"/>
  <c r="F172" i="61"/>
  <c r="D172" i="61"/>
  <c r="AA171" i="61"/>
  <c r="I171" i="61"/>
  <c r="H171" i="61"/>
  <c r="F171" i="61"/>
  <c r="D171" i="61"/>
  <c r="AA170" i="61"/>
  <c r="I170" i="61"/>
  <c r="H170" i="61"/>
  <c r="F170" i="61"/>
  <c r="D170" i="61"/>
  <c r="AA169" i="61"/>
  <c r="I169" i="61"/>
  <c r="W169" i="61" s="1"/>
  <c r="H169" i="61"/>
  <c r="F169" i="61"/>
  <c r="D169" i="61"/>
  <c r="AA168" i="61"/>
  <c r="I168" i="61"/>
  <c r="H168" i="61"/>
  <c r="F168" i="61"/>
  <c r="D168" i="61"/>
  <c r="AA167" i="61"/>
  <c r="I167" i="61"/>
  <c r="W167" i="61" s="1"/>
  <c r="H167" i="61"/>
  <c r="F167" i="61"/>
  <c r="D167" i="61"/>
  <c r="AA166" i="61"/>
  <c r="I166" i="61"/>
  <c r="H166" i="61"/>
  <c r="F166" i="61"/>
  <c r="D166" i="61"/>
  <c r="AA165" i="61"/>
  <c r="I165" i="61"/>
  <c r="H165" i="61"/>
  <c r="F165" i="61"/>
  <c r="D165" i="61"/>
  <c r="AA161" i="61"/>
  <c r="I161" i="61"/>
  <c r="H161" i="61"/>
  <c r="F161" i="61"/>
  <c r="D161" i="61"/>
  <c r="AA160" i="61"/>
  <c r="I160" i="61"/>
  <c r="W160" i="61" s="1"/>
  <c r="H160" i="61"/>
  <c r="F160" i="61"/>
  <c r="D160" i="61"/>
  <c r="AA159" i="61"/>
  <c r="I159" i="61"/>
  <c r="H159" i="61"/>
  <c r="F159" i="61"/>
  <c r="D159" i="61"/>
  <c r="AA158" i="61"/>
  <c r="I158" i="61"/>
  <c r="U158" i="61" s="1"/>
  <c r="H158" i="61"/>
  <c r="F158" i="61"/>
  <c r="D158" i="61"/>
  <c r="AA157" i="61"/>
  <c r="I157" i="61"/>
  <c r="H157" i="61"/>
  <c r="F157" i="61"/>
  <c r="D157" i="61"/>
  <c r="AA156" i="61"/>
  <c r="I156" i="61"/>
  <c r="W156" i="61" s="1"/>
  <c r="H156" i="61"/>
  <c r="F156" i="61"/>
  <c r="D156" i="61"/>
  <c r="AA155" i="61"/>
  <c r="I155" i="61"/>
  <c r="H155" i="61"/>
  <c r="F155" i="61"/>
  <c r="D155" i="61"/>
  <c r="AA154" i="61"/>
  <c r="I154" i="61"/>
  <c r="W154" i="61" s="1"/>
  <c r="H154" i="61"/>
  <c r="F154" i="61"/>
  <c r="D154" i="61"/>
  <c r="AA153" i="61"/>
  <c r="I153" i="61"/>
  <c r="H153" i="61"/>
  <c r="F153" i="61"/>
  <c r="D153" i="61"/>
  <c r="AA152" i="61"/>
  <c r="I152" i="61"/>
  <c r="W152" i="61" s="1"/>
  <c r="H152" i="61"/>
  <c r="F152" i="61"/>
  <c r="D152" i="61"/>
  <c r="AA151" i="61"/>
  <c r="I151" i="61"/>
  <c r="Z151" i="61" s="1"/>
  <c r="H151" i="61"/>
  <c r="F151" i="61"/>
  <c r="D151" i="61"/>
  <c r="AA150" i="61"/>
  <c r="I150" i="61"/>
  <c r="H150" i="61"/>
  <c r="F150" i="61"/>
  <c r="D150" i="61"/>
  <c r="AA146" i="61"/>
  <c r="I146" i="61"/>
  <c r="H146" i="61"/>
  <c r="F146" i="61"/>
  <c r="D146" i="61"/>
  <c r="AA145" i="61"/>
  <c r="I145" i="61"/>
  <c r="U145" i="61" s="1"/>
  <c r="H145" i="61"/>
  <c r="F145" i="61"/>
  <c r="D145" i="61"/>
  <c r="AA144" i="61"/>
  <c r="I144" i="61"/>
  <c r="H144" i="61"/>
  <c r="F144" i="61"/>
  <c r="D144" i="61"/>
  <c r="AA143" i="61"/>
  <c r="I143" i="61"/>
  <c r="W143" i="61" s="1"/>
  <c r="H143" i="61"/>
  <c r="F143" i="61"/>
  <c r="D143" i="61"/>
  <c r="AA142" i="61"/>
  <c r="I142" i="61"/>
  <c r="H142" i="61"/>
  <c r="F142" i="61"/>
  <c r="D142" i="61"/>
  <c r="AA141" i="61"/>
  <c r="I141" i="61"/>
  <c r="W141" i="61" s="1"/>
  <c r="H141" i="61"/>
  <c r="F141" i="61"/>
  <c r="D141" i="61"/>
  <c r="AA140" i="61"/>
  <c r="I140" i="61"/>
  <c r="H140" i="61"/>
  <c r="F140" i="61"/>
  <c r="D140" i="61"/>
  <c r="AA139" i="61"/>
  <c r="I139" i="61"/>
  <c r="W139" i="61" s="1"/>
  <c r="H139" i="61"/>
  <c r="F139" i="61"/>
  <c r="D139" i="61"/>
  <c r="AA138" i="61"/>
  <c r="I138" i="61"/>
  <c r="H138" i="61"/>
  <c r="F138" i="61"/>
  <c r="D138" i="61"/>
  <c r="AA137" i="61"/>
  <c r="I137" i="61"/>
  <c r="U137" i="61" s="1"/>
  <c r="H137" i="61"/>
  <c r="F137" i="61"/>
  <c r="D137" i="61"/>
  <c r="AA136" i="61"/>
  <c r="I136" i="61"/>
  <c r="H136" i="61"/>
  <c r="F136" i="61"/>
  <c r="D136" i="61"/>
  <c r="AA135" i="61"/>
  <c r="I135" i="61"/>
  <c r="H135" i="61"/>
  <c r="F135" i="61"/>
  <c r="D135" i="61"/>
  <c r="AA131" i="61"/>
  <c r="I131" i="61"/>
  <c r="H131" i="61"/>
  <c r="F131" i="61"/>
  <c r="D131" i="61"/>
  <c r="AA130" i="61"/>
  <c r="I130" i="61"/>
  <c r="H130" i="61"/>
  <c r="F130" i="61"/>
  <c r="D130" i="61"/>
  <c r="AA129" i="61"/>
  <c r="I129" i="61"/>
  <c r="H129" i="61"/>
  <c r="F129" i="61"/>
  <c r="D129" i="61"/>
  <c r="AA128" i="61"/>
  <c r="I128" i="61"/>
  <c r="W128" i="61" s="1"/>
  <c r="H128" i="61"/>
  <c r="F128" i="61"/>
  <c r="D128" i="61"/>
  <c r="AA127" i="61"/>
  <c r="I127" i="61"/>
  <c r="H127" i="61"/>
  <c r="F127" i="61"/>
  <c r="D127" i="61"/>
  <c r="AA126" i="61"/>
  <c r="I126" i="61"/>
  <c r="Y126" i="61" s="1"/>
  <c r="H126" i="61"/>
  <c r="F126" i="61"/>
  <c r="D126" i="61"/>
  <c r="AA125" i="61"/>
  <c r="I125" i="61"/>
  <c r="V125" i="61" s="1"/>
  <c r="H125" i="61"/>
  <c r="F125" i="61"/>
  <c r="D125" i="61"/>
  <c r="AA124" i="61"/>
  <c r="I124" i="61"/>
  <c r="W124" i="61" s="1"/>
  <c r="H124" i="61"/>
  <c r="F124" i="61"/>
  <c r="D124" i="61"/>
  <c r="AA123" i="61"/>
  <c r="I123" i="61"/>
  <c r="H123" i="61"/>
  <c r="F123" i="61"/>
  <c r="D123" i="61"/>
  <c r="AA122" i="61"/>
  <c r="I122" i="61"/>
  <c r="Y122" i="61" s="1"/>
  <c r="H122" i="61"/>
  <c r="F122" i="61"/>
  <c r="D122" i="61"/>
  <c r="AA121" i="61"/>
  <c r="I121" i="61"/>
  <c r="H121" i="61"/>
  <c r="F121" i="61"/>
  <c r="D121" i="61"/>
  <c r="AA120" i="61"/>
  <c r="I120" i="61"/>
  <c r="H120" i="61"/>
  <c r="F120" i="61"/>
  <c r="D120" i="61"/>
  <c r="F105" i="61"/>
  <c r="H105" i="61"/>
  <c r="I105" i="61"/>
  <c r="AA105" i="61"/>
  <c r="F106" i="61"/>
  <c r="H106" i="61"/>
  <c r="I106" i="61"/>
  <c r="J106" i="61" s="1"/>
  <c r="AA106" i="61"/>
  <c r="F107" i="61"/>
  <c r="H107" i="61"/>
  <c r="I107" i="61"/>
  <c r="V107" i="61" s="1"/>
  <c r="AA107" i="61"/>
  <c r="F108" i="61"/>
  <c r="H108" i="61"/>
  <c r="I108" i="61"/>
  <c r="X108" i="61" s="1"/>
  <c r="AA108" i="61"/>
  <c r="F109" i="61"/>
  <c r="H109" i="61"/>
  <c r="I109" i="61"/>
  <c r="W109" i="61" s="1"/>
  <c r="AA109" i="61"/>
  <c r="F110" i="61"/>
  <c r="H110" i="61"/>
  <c r="I110" i="61"/>
  <c r="J110" i="61" s="1"/>
  <c r="AA110" i="61"/>
  <c r="F111" i="61"/>
  <c r="H111" i="61"/>
  <c r="I111" i="61"/>
  <c r="J111" i="61" s="1"/>
  <c r="AA111" i="61"/>
  <c r="F112" i="61"/>
  <c r="H112" i="61"/>
  <c r="I112" i="61"/>
  <c r="J112" i="61" s="1"/>
  <c r="AA112" i="61"/>
  <c r="F113" i="61"/>
  <c r="H113" i="61"/>
  <c r="I113" i="61"/>
  <c r="K113" i="61" s="1"/>
  <c r="AA113" i="61"/>
  <c r="F114" i="61"/>
  <c r="H114" i="61"/>
  <c r="I114" i="61"/>
  <c r="J114" i="61" s="1"/>
  <c r="AA114" i="61"/>
  <c r="F115" i="61"/>
  <c r="H115" i="61"/>
  <c r="I115" i="61"/>
  <c r="J115" i="61" s="1"/>
  <c r="AA115" i="61"/>
  <c r="F116" i="61"/>
  <c r="H116" i="61"/>
  <c r="I116" i="61"/>
  <c r="X116" i="61" s="1"/>
  <c r="AA116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AA101" i="61"/>
  <c r="I101" i="61"/>
  <c r="H101" i="61"/>
  <c r="F101" i="61"/>
  <c r="D101" i="61"/>
  <c r="AA100" i="61"/>
  <c r="I100" i="61"/>
  <c r="Z100" i="61" s="1"/>
  <c r="H100" i="61"/>
  <c r="F100" i="61"/>
  <c r="D100" i="61"/>
  <c r="AA99" i="61"/>
  <c r="I99" i="61"/>
  <c r="H99" i="61"/>
  <c r="F99" i="61"/>
  <c r="D99" i="61"/>
  <c r="AA98" i="61"/>
  <c r="I98" i="61"/>
  <c r="Z98" i="61" s="1"/>
  <c r="H98" i="61"/>
  <c r="F98" i="61"/>
  <c r="D98" i="61"/>
  <c r="AA97" i="61"/>
  <c r="I97" i="61"/>
  <c r="H97" i="61"/>
  <c r="F97" i="61"/>
  <c r="D97" i="61"/>
  <c r="AA96" i="61"/>
  <c r="I96" i="61"/>
  <c r="Z96" i="61" s="1"/>
  <c r="H96" i="61"/>
  <c r="F96" i="61"/>
  <c r="D96" i="61"/>
  <c r="AA95" i="61"/>
  <c r="I95" i="61"/>
  <c r="H95" i="61"/>
  <c r="F95" i="61"/>
  <c r="D95" i="61"/>
  <c r="AA94" i="61"/>
  <c r="I94" i="61"/>
  <c r="Z94" i="61" s="1"/>
  <c r="H94" i="61"/>
  <c r="F94" i="61"/>
  <c r="D94" i="61"/>
  <c r="AA93" i="61"/>
  <c r="I93" i="61"/>
  <c r="H93" i="61"/>
  <c r="F93" i="61"/>
  <c r="D93" i="61"/>
  <c r="AA92" i="61"/>
  <c r="I92" i="61"/>
  <c r="Z92" i="61" s="1"/>
  <c r="H92" i="61"/>
  <c r="F92" i="61"/>
  <c r="D92" i="61"/>
  <c r="AA91" i="61"/>
  <c r="I91" i="61"/>
  <c r="H91" i="61"/>
  <c r="F91" i="61"/>
  <c r="D91" i="61"/>
  <c r="AA90" i="61"/>
  <c r="I90" i="61"/>
  <c r="H90" i="61"/>
  <c r="F90" i="61"/>
  <c r="D90" i="61"/>
  <c r="AA86" i="61"/>
  <c r="I86" i="61"/>
  <c r="H86" i="61"/>
  <c r="F86" i="61"/>
  <c r="D86" i="61"/>
  <c r="AA85" i="61"/>
  <c r="I85" i="61"/>
  <c r="H85" i="61"/>
  <c r="F85" i="61"/>
  <c r="D85" i="61"/>
  <c r="AA84" i="61"/>
  <c r="I84" i="61"/>
  <c r="H84" i="61"/>
  <c r="F84" i="61"/>
  <c r="D84" i="61"/>
  <c r="AA83" i="61"/>
  <c r="I83" i="61"/>
  <c r="W83" i="61" s="1"/>
  <c r="H83" i="61"/>
  <c r="F83" i="61"/>
  <c r="D83" i="61"/>
  <c r="AA82" i="61"/>
  <c r="I82" i="61"/>
  <c r="H82" i="61"/>
  <c r="F82" i="61"/>
  <c r="D82" i="61"/>
  <c r="AA81" i="61"/>
  <c r="I81" i="61"/>
  <c r="W81" i="61" s="1"/>
  <c r="H81" i="61"/>
  <c r="F81" i="61"/>
  <c r="D81" i="61"/>
  <c r="AA80" i="61"/>
  <c r="I80" i="61"/>
  <c r="H80" i="61"/>
  <c r="F80" i="61"/>
  <c r="D80" i="61"/>
  <c r="AA79" i="61"/>
  <c r="I79" i="61"/>
  <c r="W79" i="61" s="1"/>
  <c r="H79" i="61"/>
  <c r="F79" i="61"/>
  <c r="D79" i="61"/>
  <c r="AA78" i="61"/>
  <c r="I78" i="61"/>
  <c r="H78" i="61"/>
  <c r="F78" i="61"/>
  <c r="D78" i="61"/>
  <c r="AA77" i="61"/>
  <c r="I77" i="61"/>
  <c r="H77" i="61"/>
  <c r="F77" i="61"/>
  <c r="D77" i="61"/>
  <c r="AA76" i="61"/>
  <c r="I76" i="61"/>
  <c r="X76" i="61" s="1"/>
  <c r="H76" i="61"/>
  <c r="F76" i="61"/>
  <c r="D76" i="61"/>
  <c r="AA75" i="61"/>
  <c r="I75" i="61"/>
  <c r="H75" i="61"/>
  <c r="F75" i="61"/>
  <c r="D75" i="61"/>
  <c r="AA71" i="61"/>
  <c r="I71" i="61"/>
  <c r="H71" i="61"/>
  <c r="F71" i="61"/>
  <c r="D71" i="61"/>
  <c r="AA70" i="61"/>
  <c r="I70" i="61"/>
  <c r="W70" i="61" s="1"/>
  <c r="H70" i="61"/>
  <c r="F70" i="61"/>
  <c r="D70" i="61"/>
  <c r="AA69" i="61"/>
  <c r="I69" i="61"/>
  <c r="H69" i="61"/>
  <c r="F69" i="61"/>
  <c r="D69" i="61"/>
  <c r="AA68" i="61"/>
  <c r="I68" i="61"/>
  <c r="W68" i="61" s="1"/>
  <c r="H68" i="61"/>
  <c r="F68" i="61"/>
  <c r="D68" i="61"/>
  <c r="AA67" i="61"/>
  <c r="I67" i="61"/>
  <c r="H67" i="61"/>
  <c r="F67" i="61"/>
  <c r="D67" i="61"/>
  <c r="AA66" i="61"/>
  <c r="I66" i="61"/>
  <c r="W66" i="61" s="1"/>
  <c r="H66" i="61"/>
  <c r="F66" i="61"/>
  <c r="D66" i="61"/>
  <c r="AA65" i="61"/>
  <c r="I65" i="61"/>
  <c r="H65" i="61"/>
  <c r="F65" i="61"/>
  <c r="D65" i="61"/>
  <c r="AA64" i="61"/>
  <c r="I64" i="61"/>
  <c r="U64" i="61" s="1"/>
  <c r="H64" i="61"/>
  <c r="F64" i="61"/>
  <c r="D64" i="61"/>
  <c r="AA63" i="61"/>
  <c r="I63" i="61"/>
  <c r="H63" i="61"/>
  <c r="F63" i="61"/>
  <c r="D63" i="61"/>
  <c r="AA62" i="61"/>
  <c r="I62" i="61"/>
  <c r="W62" i="61" s="1"/>
  <c r="H62" i="61"/>
  <c r="F62" i="61"/>
  <c r="D62" i="61"/>
  <c r="AA61" i="61"/>
  <c r="I61" i="61"/>
  <c r="V61" i="61" s="1"/>
  <c r="H61" i="61"/>
  <c r="F61" i="61"/>
  <c r="D61" i="61"/>
  <c r="AA60" i="61"/>
  <c r="I60" i="61"/>
  <c r="H60" i="61"/>
  <c r="F60" i="61"/>
  <c r="D60" i="61"/>
  <c r="AA56" i="61"/>
  <c r="I56" i="61"/>
  <c r="H56" i="61"/>
  <c r="F56" i="61"/>
  <c r="D56" i="61"/>
  <c r="AA55" i="61"/>
  <c r="I55" i="61"/>
  <c r="W55" i="61" s="1"/>
  <c r="H55" i="61"/>
  <c r="F55" i="61"/>
  <c r="D55" i="61"/>
  <c r="AA54" i="61"/>
  <c r="I54" i="61"/>
  <c r="H54" i="61"/>
  <c r="F54" i="61"/>
  <c r="D54" i="61"/>
  <c r="AA53" i="61"/>
  <c r="I53" i="61"/>
  <c r="W53" i="61" s="1"/>
  <c r="H53" i="61"/>
  <c r="F53" i="61"/>
  <c r="D53" i="61"/>
  <c r="AA52" i="61"/>
  <c r="I52" i="61"/>
  <c r="H52" i="61"/>
  <c r="F52" i="61"/>
  <c r="D52" i="61"/>
  <c r="AA51" i="61"/>
  <c r="I51" i="61"/>
  <c r="U51" i="61" s="1"/>
  <c r="H51" i="61"/>
  <c r="F51" i="61"/>
  <c r="D51" i="61"/>
  <c r="AA50" i="61"/>
  <c r="I50" i="61"/>
  <c r="H50" i="61"/>
  <c r="F50" i="61"/>
  <c r="D50" i="61"/>
  <c r="AA49" i="61"/>
  <c r="I49" i="61"/>
  <c r="W49" i="61" s="1"/>
  <c r="H49" i="61"/>
  <c r="F49" i="61"/>
  <c r="D49" i="61"/>
  <c r="AA48" i="61"/>
  <c r="I48" i="61"/>
  <c r="H48" i="61"/>
  <c r="F48" i="61"/>
  <c r="D48" i="61"/>
  <c r="AA47" i="61"/>
  <c r="I47" i="61"/>
  <c r="Y47" i="61" s="1"/>
  <c r="H47" i="61"/>
  <c r="F47" i="61"/>
  <c r="D47" i="61"/>
  <c r="AA46" i="61"/>
  <c r="I46" i="61"/>
  <c r="H46" i="61"/>
  <c r="F46" i="61"/>
  <c r="D46" i="61"/>
  <c r="AA45" i="61"/>
  <c r="I45" i="61"/>
  <c r="H45" i="61"/>
  <c r="F45" i="61"/>
  <c r="D45" i="61"/>
  <c r="AA41" i="61"/>
  <c r="I41" i="61"/>
  <c r="V41" i="61" s="1"/>
  <c r="H41" i="61"/>
  <c r="F41" i="61"/>
  <c r="D41" i="61"/>
  <c r="AA40" i="61"/>
  <c r="I40" i="61"/>
  <c r="W40" i="61" s="1"/>
  <c r="H40" i="61"/>
  <c r="F40" i="61"/>
  <c r="D40" i="61"/>
  <c r="AA39" i="61"/>
  <c r="I39" i="61"/>
  <c r="H39" i="61"/>
  <c r="F39" i="61"/>
  <c r="D39" i="61"/>
  <c r="AA38" i="61"/>
  <c r="I38" i="61"/>
  <c r="Y38" i="61" s="1"/>
  <c r="H38" i="61"/>
  <c r="F38" i="61"/>
  <c r="D38" i="61"/>
  <c r="AA37" i="61"/>
  <c r="I37" i="61"/>
  <c r="V37" i="61" s="1"/>
  <c r="H37" i="61"/>
  <c r="F37" i="61"/>
  <c r="D37" i="61"/>
  <c r="AA36" i="61"/>
  <c r="I36" i="61"/>
  <c r="W36" i="61" s="1"/>
  <c r="H36" i="61"/>
  <c r="F36" i="61"/>
  <c r="D36" i="61"/>
  <c r="AA35" i="61"/>
  <c r="I35" i="61"/>
  <c r="H35" i="61"/>
  <c r="F35" i="61"/>
  <c r="D35" i="61"/>
  <c r="AA34" i="61"/>
  <c r="I34" i="61"/>
  <c r="Y34" i="61" s="1"/>
  <c r="H34" i="61"/>
  <c r="F34" i="61"/>
  <c r="D34" i="61"/>
  <c r="AA33" i="61"/>
  <c r="I33" i="61"/>
  <c r="H33" i="61"/>
  <c r="F33" i="61"/>
  <c r="D33" i="61"/>
  <c r="AA32" i="61"/>
  <c r="I32" i="61"/>
  <c r="W32" i="61" s="1"/>
  <c r="H32" i="61"/>
  <c r="F32" i="61"/>
  <c r="D32" i="61"/>
  <c r="AA31" i="61"/>
  <c r="I31" i="61"/>
  <c r="Z31" i="61" s="1"/>
  <c r="H31" i="61"/>
  <c r="F31" i="61"/>
  <c r="D31" i="61"/>
  <c r="AA30" i="61"/>
  <c r="I30" i="61"/>
  <c r="H30" i="61"/>
  <c r="F30" i="61"/>
  <c r="D30" i="61"/>
  <c r="D16" i="61"/>
  <c r="F16" i="61"/>
  <c r="H16" i="61"/>
  <c r="I16" i="61"/>
  <c r="J16" i="61" s="1"/>
  <c r="AA16" i="61"/>
  <c r="D17" i="61"/>
  <c r="F17" i="61"/>
  <c r="H17" i="61"/>
  <c r="I17" i="61"/>
  <c r="K17" i="61" s="1"/>
  <c r="AA17" i="61"/>
  <c r="D18" i="61"/>
  <c r="F18" i="61"/>
  <c r="H18" i="61"/>
  <c r="I18" i="61"/>
  <c r="AA18" i="61"/>
  <c r="D19" i="61"/>
  <c r="F19" i="61"/>
  <c r="H19" i="61"/>
  <c r="I19" i="61"/>
  <c r="R19" i="61" s="1"/>
  <c r="AA19" i="61"/>
  <c r="D20" i="61"/>
  <c r="F20" i="61"/>
  <c r="H20" i="61"/>
  <c r="I20" i="61"/>
  <c r="J20" i="61" s="1"/>
  <c r="AA20" i="61"/>
  <c r="D21" i="61"/>
  <c r="F21" i="61"/>
  <c r="H21" i="61"/>
  <c r="I21" i="61"/>
  <c r="J21" i="61" s="1"/>
  <c r="AA21" i="61"/>
  <c r="D22" i="61"/>
  <c r="F22" i="61"/>
  <c r="H22" i="61"/>
  <c r="I22" i="61"/>
  <c r="J22" i="61" s="1"/>
  <c r="AA22" i="61"/>
  <c r="D23" i="61"/>
  <c r="F23" i="61"/>
  <c r="H23" i="61"/>
  <c r="I23" i="61"/>
  <c r="J23" i="61" s="1"/>
  <c r="AA23" i="61"/>
  <c r="D24" i="61"/>
  <c r="F24" i="61"/>
  <c r="H24" i="61"/>
  <c r="I24" i="61"/>
  <c r="J24" i="61" s="1"/>
  <c r="AA24" i="61"/>
  <c r="D25" i="61"/>
  <c r="F25" i="61"/>
  <c r="H25" i="61"/>
  <c r="I25" i="61"/>
  <c r="J25" i="61" s="1"/>
  <c r="AA25" i="61"/>
  <c r="D26" i="61"/>
  <c r="F26" i="61"/>
  <c r="H26" i="61"/>
  <c r="I26" i="61"/>
  <c r="J26" i="61" s="1"/>
  <c r="AA26" i="61"/>
  <c r="AA15" i="61"/>
  <c r="I15" i="61"/>
  <c r="H15" i="61"/>
  <c r="F15" i="61"/>
  <c r="D15" i="61"/>
  <c r="BJ42" i="60"/>
  <c r="BK42" i="60" s="1"/>
  <c r="BL42" i="60" s="1"/>
  <c r="BM42" i="60" s="1"/>
  <c r="BN42" i="60" s="1"/>
  <c r="BO42" i="60" s="1"/>
  <c r="BP42" i="60" s="1"/>
  <c r="BQ42" i="60" s="1"/>
  <c r="BR42" i="60" s="1"/>
  <c r="BS42" i="60" s="1"/>
  <c r="BT42" i="60" s="1"/>
  <c r="BH42" i="60"/>
  <c r="E41" i="60"/>
  <c r="I13" i="61" l="1"/>
  <c r="J18" i="61"/>
  <c r="AB130" i="61"/>
  <c r="AC146" i="61"/>
  <c r="AC161" i="61"/>
  <c r="AC191" i="61"/>
  <c r="AC176" i="61"/>
  <c r="AC56" i="61"/>
  <c r="AC101" i="61"/>
  <c r="AC85" i="61"/>
  <c r="AC39" i="61"/>
  <c r="AC54" i="61"/>
  <c r="AC69" i="61"/>
  <c r="AC84" i="61"/>
  <c r="AB99" i="61"/>
  <c r="AC159" i="61"/>
  <c r="AC174" i="61"/>
  <c r="AC189" i="61"/>
  <c r="AB188" i="61"/>
  <c r="AC52" i="61"/>
  <c r="AC67" i="61"/>
  <c r="AC82" i="61"/>
  <c r="AB97" i="61"/>
  <c r="AC127" i="61"/>
  <c r="AC142" i="61"/>
  <c r="AB172" i="61"/>
  <c r="AC35" i="61"/>
  <c r="AC80" i="61"/>
  <c r="AC140" i="61"/>
  <c r="AC155" i="61"/>
  <c r="AC170" i="61"/>
  <c r="AC185" i="61"/>
  <c r="AC65" i="61"/>
  <c r="AC95" i="61"/>
  <c r="W180" i="61"/>
  <c r="I178" i="61"/>
  <c r="W165" i="61"/>
  <c r="I163" i="61"/>
  <c r="W150" i="61"/>
  <c r="I148" i="61"/>
  <c r="U135" i="61"/>
  <c r="I133" i="61"/>
  <c r="U120" i="61"/>
  <c r="I118" i="61"/>
  <c r="S105" i="61"/>
  <c r="I103" i="61"/>
  <c r="Z90" i="61"/>
  <c r="I88" i="61"/>
  <c r="V75" i="61"/>
  <c r="I73" i="61"/>
  <c r="W60" i="61"/>
  <c r="I58" i="61"/>
  <c r="AB93" i="61"/>
  <c r="AB168" i="61"/>
  <c r="W15" i="61"/>
  <c r="I43" i="61"/>
  <c r="W30" i="61"/>
  <c r="I28" i="61"/>
  <c r="AC33" i="61"/>
  <c r="AC48" i="61"/>
  <c r="AC123" i="61"/>
  <c r="AC138" i="61"/>
  <c r="AC153" i="61"/>
  <c r="AC183" i="61"/>
  <c r="AB19" i="61"/>
  <c r="AC135" i="61"/>
  <c r="R33" i="61"/>
  <c r="K36" i="61"/>
  <c r="AC77" i="61"/>
  <c r="W25" i="61"/>
  <c r="Y19" i="61"/>
  <c r="W17" i="61"/>
  <c r="W19" i="61"/>
  <c r="J173" i="61"/>
  <c r="K19" i="61"/>
  <c r="S17" i="61"/>
  <c r="X60" i="61"/>
  <c r="Y93" i="61"/>
  <c r="X173" i="61"/>
  <c r="W115" i="61"/>
  <c r="Z113" i="61"/>
  <c r="X180" i="61"/>
  <c r="J32" i="61"/>
  <c r="J80" i="61"/>
  <c r="X113" i="61"/>
  <c r="Y32" i="61"/>
  <c r="K68" i="61"/>
  <c r="S115" i="61"/>
  <c r="AB113" i="61"/>
  <c r="W113" i="61"/>
  <c r="Y154" i="61"/>
  <c r="R168" i="61"/>
  <c r="J53" i="61"/>
  <c r="Z56" i="61"/>
  <c r="Z81" i="61"/>
  <c r="R113" i="61"/>
  <c r="K172" i="61"/>
  <c r="W26" i="61"/>
  <c r="S109" i="61"/>
  <c r="AB108" i="61"/>
  <c r="S23" i="61"/>
  <c r="W21" i="61"/>
  <c r="U19" i="61"/>
  <c r="J19" i="61"/>
  <c r="X17" i="61"/>
  <c r="J17" i="61"/>
  <c r="V35" i="61"/>
  <c r="Y36" i="61"/>
  <c r="R39" i="61"/>
  <c r="Z69" i="61"/>
  <c r="U97" i="61"/>
  <c r="Z115" i="61"/>
  <c r="R115" i="61"/>
  <c r="U130" i="61"/>
  <c r="J186" i="61"/>
  <c r="AC186" i="61"/>
  <c r="W24" i="61"/>
  <c r="AB64" i="61"/>
  <c r="Y105" i="61"/>
  <c r="K141" i="61"/>
  <c r="AB158" i="61"/>
  <c r="K168" i="61"/>
  <c r="R185" i="61"/>
  <c r="K186" i="61"/>
  <c r="S24" i="61"/>
  <c r="W22" i="61"/>
  <c r="AC19" i="61"/>
  <c r="X19" i="61"/>
  <c r="S19" i="61"/>
  <c r="AB17" i="61"/>
  <c r="K32" i="61"/>
  <c r="J36" i="61"/>
  <c r="Y68" i="61"/>
  <c r="V115" i="61"/>
  <c r="Y112" i="61"/>
  <c r="W105" i="61"/>
  <c r="Y141" i="61"/>
  <c r="K154" i="61"/>
  <c r="AB166" i="61"/>
  <c r="V185" i="61"/>
  <c r="J15" i="61"/>
  <c r="V25" i="61"/>
  <c r="S21" i="61"/>
  <c r="R31" i="61"/>
  <c r="Z39" i="61"/>
  <c r="X40" i="61"/>
  <c r="R52" i="61"/>
  <c r="K53" i="61"/>
  <c r="K55" i="61"/>
  <c r="K79" i="61"/>
  <c r="X80" i="61"/>
  <c r="Z107" i="61"/>
  <c r="X124" i="61"/>
  <c r="K143" i="61"/>
  <c r="U172" i="61"/>
  <c r="R176" i="61"/>
  <c r="K184" i="61"/>
  <c r="AC190" i="61"/>
  <c r="X15" i="61"/>
  <c r="S25" i="61"/>
  <c r="V31" i="61"/>
  <c r="V52" i="61"/>
  <c r="Y55" i="61"/>
  <c r="J70" i="61"/>
  <c r="AC70" i="61"/>
  <c r="U79" i="61"/>
  <c r="AB116" i="61"/>
  <c r="Z111" i="61"/>
  <c r="AC107" i="61"/>
  <c r="Y107" i="61"/>
  <c r="K105" i="61"/>
  <c r="K120" i="61"/>
  <c r="V142" i="61"/>
  <c r="AC152" i="61"/>
  <c r="U168" i="61"/>
  <c r="R174" i="61"/>
  <c r="Z176" i="61"/>
  <c r="Y184" i="61"/>
  <c r="Z185" i="61"/>
  <c r="J190" i="61"/>
  <c r="AC143" i="61"/>
  <c r="Z25" i="61"/>
  <c r="R25" i="61"/>
  <c r="R35" i="61"/>
  <c r="J40" i="61"/>
  <c r="K47" i="61"/>
  <c r="AC53" i="61"/>
  <c r="V69" i="61"/>
  <c r="K70" i="61"/>
  <c r="R81" i="61"/>
  <c r="AB91" i="61"/>
  <c r="S113" i="61"/>
  <c r="AB107" i="61"/>
  <c r="W107" i="61"/>
  <c r="Y120" i="61"/>
  <c r="Z123" i="61"/>
  <c r="AB137" i="61"/>
  <c r="Z142" i="61"/>
  <c r="AB145" i="61"/>
  <c r="J152" i="61"/>
  <c r="Z168" i="61"/>
  <c r="Y186" i="61"/>
  <c r="X30" i="61"/>
  <c r="K34" i="61"/>
  <c r="U38" i="61"/>
  <c r="AC45" i="61"/>
  <c r="J49" i="61"/>
  <c r="AC49" i="61"/>
  <c r="J62" i="61"/>
  <c r="AC62" i="61"/>
  <c r="J66" i="61"/>
  <c r="AC66" i="61"/>
  <c r="AB76" i="61"/>
  <c r="J76" i="61"/>
  <c r="K83" i="61"/>
  <c r="J84" i="61"/>
  <c r="AB84" i="61"/>
  <c r="Y97" i="61"/>
  <c r="R99" i="61"/>
  <c r="K101" i="61"/>
  <c r="W112" i="61"/>
  <c r="W111" i="61"/>
  <c r="U122" i="61"/>
  <c r="K126" i="61"/>
  <c r="AB126" i="61"/>
  <c r="J128" i="61"/>
  <c r="AC128" i="61"/>
  <c r="J139" i="61"/>
  <c r="AC139" i="61"/>
  <c r="AB150" i="61"/>
  <c r="J150" i="61"/>
  <c r="R151" i="61"/>
  <c r="V153" i="61"/>
  <c r="J156" i="61"/>
  <c r="AC156" i="61"/>
  <c r="J160" i="61"/>
  <c r="AC160" i="61"/>
  <c r="J169" i="61"/>
  <c r="AB169" i="61"/>
  <c r="AC181" i="61"/>
  <c r="J182" i="61"/>
  <c r="AC182" i="61"/>
  <c r="R189" i="61"/>
  <c r="V191" i="61"/>
  <c r="Z17" i="61"/>
  <c r="V17" i="61"/>
  <c r="R17" i="61"/>
  <c r="AB30" i="61"/>
  <c r="J30" i="61"/>
  <c r="Y30" i="61"/>
  <c r="AC32" i="61"/>
  <c r="Z35" i="61"/>
  <c r="AC36" i="61"/>
  <c r="R48" i="61"/>
  <c r="Z52" i="61"/>
  <c r="V54" i="61"/>
  <c r="AB60" i="61"/>
  <c r="J60" i="61"/>
  <c r="R61" i="61"/>
  <c r="R65" i="61"/>
  <c r="V67" i="61"/>
  <c r="X70" i="61"/>
  <c r="Y79" i="61"/>
  <c r="U83" i="61"/>
  <c r="V85" i="61"/>
  <c r="R91" i="61"/>
  <c r="K93" i="61"/>
  <c r="K97" i="61"/>
  <c r="Z97" i="61"/>
  <c r="Z99" i="61"/>
  <c r="U101" i="61"/>
  <c r="V113" i="61"/>
  <c r="J113" i="61"/>
  <c r="AC112" i="61"/>
  <c r="U112" i="61"/>
  <c r="V111" i="61"/>
  <c r="R107" i="61"/>
  <c r="AC105" i="61"/>
  <c r="U105" i="61"/>
  <c r="J124" i="61"/>
  <c r="AC124" i="61"/>
  <c r="U126" i="61"/>
  <c r="R127" i="61"/>
  <c r="R138" i="61"/>
  <c r="V140" i="61"/>
  <c r="X143" i="61"/>
  <c r="R146" i="61"/>
  <c r="X152" i="61"/>
  <c r="R155" i="61"/>
  <c r="R159" i="61"/>
  <c r="V161" i="61"/>
  <c r="R166" i="61"/>
  <c r="Y168" i="61"/>
  <c r="Y172" i="61"/>
  <c r="AB180" i="61"/>
  <c r="J180" i="61"/>
  <c r="R181" i="61"/>
  <c r="V183" i="61"/>
  <c r="X186" i="61"/>
  <c r="Z189" i="61"/>
  <c r="X190" i="61"/>
  <c r="W23" i="61"/>
  <c r="AC17" i="61"/>
  <c r="Y17" i="61"/>
  <c r="U17" i="61"/>
  <c r="K30" i="61"/>
  <c r="X32" i="61"/>
  <c r="AB34" i="61"/>
  <c r="X36" i="61"/>
  <c r="AC40" i="61"/>
  <c r="Z48" i="61"/>
  <c r="X49" i="61"/>
  <c r="X53" i="61"/>
  <c r="R56" i="61"/>
  <c r="Z61" i="61"/>
  <c r="X62" i="61"/>
  <c r="Z65" i="61"/>
  <c r="X66" i="61"/>
  <c r="R69" i="61"/>
  <c r="Y70" i="61"/>
  <c r="AB80" i="61"/>
  <c r="Y83" i="61"/>
  <c r="X84" i="61"/>
  <c r="Z91" i="61"/>
  <c r="U93" i="61"/>
  <c r="R97" i="61"/>
  <c r="Y101" i="61"/>
  <c r="R112" i="61"/>
  <c r="R111" i="61"/>
  <c r="AC120" i="61"/>
  <c r="R123" i="61"/>
  <c r="Z127" i="61"/>
  <c r="X128" i="61"/>
  <c r="Z138" i="61"/>
  <c r="X139" i="61"/>
  <c r="R142" i="61"/>
  <c r="J143" i="61"/>
  <c r="Y143" i="61"/>
  <c r="Z146" i="61"/>
  <c r="X150" i="61"/>
  <c r="Z155" i="61"/>
  <c r="X156" i="61"/>
  <c r="Z159" i="61"/>
  <c r="X160" i="61"/>
  <c r="Z166" i="61"/>
  <c r="X169" i="61"/>
  <c r="AB173" i="61"/>
  <c r="Z181" i="61"/>
  <c r="X182" i="61"/>
  <c r="R15" i="61"/>
  <c r="Z15" i="61"/>
  <c r="AC25" i="61"/>
  <c r="Y25" i="61"/>
  <c r="U25" i="61"/>
  <c r="K25" i="61"/>
  <c r="Z23" i="61"/>
  <c r="V23" i="61"/>
  <c r="R23" i="61"/>
  <c r="Z21" i="61"/>
  <c r="V21" i="61"/>
  <c r="R21" i="61"/>
  <c r="W20" i="61"/>
  <c r="V33" i="61"/>
  <c r="U34" i="61"/>
  <c r="W38" i="61"/>
  <c r="AC38" i="61"/>
  <c r="X38" i="61"/>
  <c r="J38" i="61"/>
  <c r="K45" i="61"/>
  <c r="AC46" i="61"/>
  <c r="R46" i="61"/>
  <c r="Z46" i="61"/>
  <c r="U47" i="61"/>
  <c r="AC63" i="61"/>
  <c r="Z63" i="61"/>
  <c r="V63" i="61"/>
  <c r="R63" i="61"/>
  <c r="AC71" i="61"/>
  <c r="Z71" i="61"/>
  <c r="V71" i="61"/>
  <c r="R71" i="61"/>
  <c r="W77" i="61"/>
  <c r="U77" i="61"/>
  <c r="Z77" i="61"/>
  <c r="R77" i="61"/>
  <c r="Y77" i="61"/>
  <c r="K77" i="61"/>
  <c r="AB95" i="61"/>
  <c r="U95" i="61"/>
  <c r="Z95" i="61"/>
  <c r="R95" i="61"/>
  <c r="Y95" i="61"/>
  <c r="K95" i="61"/>
  <c r="J116" i="61"/>
  <c r="K116" i="61"/>
  <c r="U116" i="61"/>
  <c r="Y116" i="61"/>
  <c r="AC116" i="61"/>
  <c r="R116" i="61"/>
  <c r="V116" i="61"/>
  <c r="Z116" i="61"/>
  <c r="S116" i="61"/>
  <c r="W116" i="61"/>
  <c r="J108" i="61"/>
  <c r="K108" i="61"/>
  <c r="U108" i="61"/>
  <c r="Y108" i="61"/>
  <c r="AC108" i="61"/>
  <c r="R108" i="61"/>
  <c r="V108" i="61"/>
  <c r="Z108" i="61"/>
  <c r="S108" i="61"/>
  <c r="W108" i="61"/>
  <c r="W175" i="61"/>
  <c r="X175" i="61"/>
  <c r="AB175" i="61"/>
  <c r="J175" i="61"/>
  <c r="AC187" i="61"/>
  <c r="Z187" i="61"/>
  <c r="V187" i="61"/>
  <c r="R187" i="61"/>
  <c r="W45" i="61"/>
  <c r="X45" i="61"/>
  <c r="J45" i="61"/>
  <c r="AC78" i="61"/>
  <c r="X78" i="61"/>
  <c r="AB78" i="61"/>
  <c r="J78" i="61"/>
  <c r="AB25" i="61"/>
  <c r="X25" i="61"/>
  <c r="AC23" i="61"/>
  <c r="Y23" i="61"/>
  <c r="U23" i="61"/>
  <c r="K23" i="61"/>
  <c r="AC21" i="61"/>
  <c r="Y21" i="61"/>
  <c r="U21" i="61"/>
  <c r="K21" i="61"/>
  <c r="S20" i="61"/>
  <c r="Z19" i="61"/>
  <c r="V19" i="61"/>
  <c r="W18" i="61"/>
  <c r="U30" i="61"/>
  <c r="AC30" i="61"/>
  <c r="AC31" i="61"/>
  <c r="U32" i="61"/>
  <c r="AB32" i="61"/>
  <c r="Z33" i="61"/>
  <c r="K38" i="61"/>
  <c r="AB38" i="61"/>
  <c r="AC41" i="61"/>
  <c r="R41" i="61"/>
  <c r="Z41" i="61"/>
  <c r="U45" i="61"/>
  <c r="V46" i="61"/>
  <c r="W64" i="61"/>
  <c r="Y64" i="61"/>
  <c r="K64" i="61"/>
  <c r="AC64" i="61"/>
  <c r="X64" i="61"/>
  <c r="J64" i="61"/>
  <c r="W75" i="61"/>
  <c r="U75" i="61"/>
  <c r="Z75" i="61"/>
  <c r="R75" i="61"/>
  <c r="Y75" i="61"/>
  <c r="K75" i="61"/>
  <c r="V77" i="61"/>
  <c r="AC86" i="61"/>
  <c r="X86" i="61"/>
  <c r="AB86" i="61"/>
  <c r="J86" i="61"/>
  <c r="V95" i="61"/>
  <c r="J109" i="61"/>
  <c r="X109" i="61"/>
  <c r="AB109" i="61"/>
  <c r="K109" i="61"/>
  <c r="U109" i="61"/>
  <c r="Y109" i="61"/>
  <c r="AC109" i="61"/>
  <c r="R109" i="61"/>
  <c r="V109" i="61"/>
  <c r="Z109" i="61"/>
  <c r="W51" i="61"/>
  <c r="Y51" i="61"/>
  <c r="K51" i="61"/>
  <c r="AC51" i="61"/>
  <c r="X51" i="61"/>
  <c r="J51" i="61"/>
  <c r="V15" i="61"/>
  <c r="AB23" i="61"/>
  <c r="X23" i="61"/>
  <c r="AB21" i="61"/>
  <c r="X21" i="61"/>
  <c r="S18" i="61"/>
  <c r="W34" i="61"/>
  <c r="AC34" i="61"/>
  <c r="X34" i="61"/>
  <c r="J34" i="61"/>
  <c r="AC37" i="61"/>
  <c r="Z37" i="61"/>
  <c r="R37" i="61"/>
  <c r="Y45" i="61"/>
  <c r="W47" i="61"/>
  <c r="AC47" i="61"/>
  <c r="X47" i="61"/>
  <c r="J47" i="61"/>
  <c r="AB47" i="61"/>
  <c r="AC50" i="61"/>
  <c r="Z50" i="61"/>
  <c r="V50" i="61"/>
  <c r="R50" i="61"/>
  <c r="AB51" i="61"/>
  <c r="W85" i="61"/>
  <c r="U85" i="61"/>
  <c r="Z85" i="61"/>
  <c r="R85" i="61"/>
  <c r="Y85" i="61"/>
  <c r="K85" i="61"/>
  <c r="AC121" i="61"/>
  <c r="Z121" i="61"/>
  <c r="R121" i="61"/>
  <c r="V121" i="61"/>
  <c r="U40" i="61"/>
  <c r="AB40" i="61"/>
  <c r="V48" i="61"/>
  <c r="K49" i="61"/>
  <c r="Y49" i="61"/>
  <c r="U53" i="61"/>
  <c r="AB53" i="61"/>
  <c r="Z54" i="61"/>
  <c r="V56" i="61"/>
  <c r="K60" i="61"/>
  <c r="Y60" i="61"/>
  <c r="K62" i="61"/>
  <c r="Y62" i="61"/>
  <c r="U66" i="61"/>
  <c r="AB66" i="61"/>
  <c r="Z67" i="61"/>
  <c r="V79" i="61"/>
  <c r="AC79" i="61"/>
  <c r="U81" i="61"/>
  <c r="X82" i="61"/>
  <c r="R83" i="61"/>
  <c r="Z83" i="61"/>
  <c r="U91" i="61"/>
  <c r="R93" i="61"/>
  <c r="Z93" i="61"/>
  <c r="V97" i="61"/>
  <c r="AC97" i="61"/>
  <c r="U99" i="61"/>
  <c r="R101" i="61"/>
  <c r="Z101" i="61"/>
  <c r="W114" i="61"/>
  <c r="AC113" i="61"/>
  <c r="Y113" i="61"/>
  <c r="U113" i="61"/>
  <c r="Z112" i="61"/>
  <c r="V112" i="61"/>
  <c r="K112" i="61"/>
  <c r="S111" i="61"/>
  <c r="V105" i="61"/>
  <c r="Z105" i="61"/>
  <c r="J105" i="61"/>
  <c r="X105" i="61"/>
  <c r="AB105" i="61"/>
  <c r="W126" i="61"/>
  <c r="AC126" i="61"/>
  <c r="X126" i="61"/>
  <c r="J126" i="61"/>
  <c r="W171" i="61"/>
  <c r="X171" i="61"/>
  <c r="AB171" i="61"/>
  <c r="J171" i="61"/>
  <c r="W188" i="61"/>
  <c r="Y188" i="61"/>
  <c r="K188" i="61"/>
  <c r="AC188" i="61"/>
  <c r="X188" i="61"/>
  <c r="J188" i="61"/>
  <c r="U55" i="61"/>
  <c r="AB55" i="61"/>
  <c r="U68" i="61"/>
  <c r="AB68" i="61"/>
  <c r="V81" i="61"/>
  <c r="AC81" i="61"/>
  <c r="V91" i="61"/>
  <c r="AC91" i="61"/>
  <c r="V99" i="61"/>
  <c r="AC99" i="61"/>
  <c r="W122" i="61"/>
  <c r="AC122" i="61"/>
  <c r="X122" i="61"/>
  <c r="J122" i="61"/>
  <c r="AC129" i="61"/>
  <c r="Z129" i="61"/>
  <c r="V129" i="61"/>
  <c r="R129" i="61"/>
  <c r="AC131" i="61"/>
  <c r="Z131" i="61"/>
  <c r="V131" i="61"/>
  <c r="R131" i="61"/>
  <c r="AC136" i="61"/>
  <c r="Z136" i="61"/>
  <c r="V136" i="61"/>
  <c r="R136" i="61"/>
  <c r="AC144" i="61"/>
  <c r="Z144" i="61"/>
  <c r="V144" i="61"/>
  <c r="R144" i="61"/>
  <c r="AC157" i="61"/>
  <c r="Z157" i="61"/>
  <c r="V157" i="61"/>
  <c r="R157" i="61"/>
  <c r="AB170" i="61"/>
  <c r="U170" i="61"/>
  <c r="Z170" i="61"/>
  <c r="R170" i="61"/>
  <c r="Y170" i="61"/>
  <c r="K170" i="61"/>
  <c r="U188" i="61"/>
  <c r="U36" i="61"/>
  <c r="AB36" i="61"/>
  <c r="V39" i="61"/>
  <c r="K40" i="61"/>
  <c r="Y40" i="61"/>
  <c r="AB45" i="61"/>
  <c r="U49" i="61"/>
  <c r="AB49" i="61"/>
  <c r="Y53" i="61"/>
  <c r="R54" i="61"/>
  <c r="J55" i="61"/>
  <c r="X55" i="61"/>
  <c r="AC55" i="61"/>
  <c r="U60" i="61"/>
  <c r="AC60" i="61"/>
  <c r="AC61" i="61"/>
  <c r="U62" i="61"/>
  <c r="AB62" i="61"/>
  <c r="V65" i="61"/>
  <c r="K66" i="61"/>
  <c r="Y66" i="61"/>
  <c r="R67" i="61"/>
  <c r="J68" i="61"/>
  <c r="X68" i="61"/>
  <c r="AC68" i="61"/>
  <c r="U70" i="61"/>
  <c r="AB70" i="61"/>
  <c r="AC75" i="61"/>
  <c r="AC76" i="61"/>
  <c r="R79" i="61"/>
  <c r="Z79" i="61"/>
  <c r="K81" i="61"/>
  <c r="Y81" i="61"/>
  <c r="J82" i="61"/>
  <c r="AB82" i="61"/>
  <c r="V83" i="61"/>
  <c r="AC83" i="61"/>
  <c r="K91" i="61"/>
  <c r="Y91" i="61"/>
  <c r="V93" i="61"/>
  <c r="AC93" i="61"/>
  <c r="K99" i="61"/>
  <c r="Y99" i="61"/>
  <c r="V101" i="61"/>
  <c r="AB112" i="61"/>
  <c r="X112" i="61"/>
  <c r="S112" i="61"/>
  <c r="J107" i="61"/>
  <c r="S107" i="61"/>
  <c r="W120" i="61"/>
  <c r="X120" i="61"/>
  <c r="J120" i="61"/>
  <c r="K122" i="61"/>
  <c r="AB122" i="61"/>
  <c r="AC125" i="61"/>
  <c r="R125" i="61"/>
  <c r="Z125" i="61"/>
  <c r="W130" i="61"/>
  <c r="Y130" i="61"/>
  <c r="K130" i="61"/>
  <c r="X130" i="61"/>
  <c r="J130" i="61"/>
  <c r="W135" i="61"/>
  <c r="Y135" i="61"/>
  <c r="K135" i="61"/>
  <c r="X135" i="61"/>
  <c r="J135" i="61"/>
  <c r="W137" i="61"/>
  <c r="Y137" i="61"/>
  <c r="K137" i="61"/>
  <c r="AC137" i="61"/>
  <c r="X137" i="61"/>
  <c r="J137" i="61"/>
  <c r="W145" i="61"/>
  <c r="Y145" i="61"/>
  <c r="K145" i="61"/>
  <c r="AC145" i="61"/>
  <c r="X145" i="61"/>
  <c r="J145" i="61"/>
  <c r="W158" i="61"/>
  <c r="Y158" i="61"/>
  <c r="K158" i="61"/>
  <c r="AC158" i="61"/>
  <c r="X158" i="61"/>
  <c r="J158" i="61"/>
  <c r="V170" i="61"/>
  <c r="AB120" i="61"/>
  <c r="U124" i="61"/>
  <c r="AB124" i="61"/>
  <c r="V127" i="61"/>
  <c r="K128" i="61"/>
  <c r="Y128" i="61"/>
  <c r="AB135" i="61"/>
  <c r="U139" i="61"/>
  <c r="AB139" i="61"/>
  <c r="Z140" i="61"/>
  <c r="U150" i="61"/>
  <c r="AC150" i="61"/>
  <c r="AC151" i="61"/>
  <c r="U152" i="61"/>
  <c r="AB152" i="61"/>
  <c r="Z153" i="61"/>
  <c r="V155" i="61"/>
  <c r="K156" i="61"/>
  <c r="Y156" i="61"/>
  <c r="U160" i="61"/>
  <c r="AB160" i="61"/>
  <c r="Z161" i="61"/>
  <c r="X165" i="61"/>
  <c r="U166" i="61"/>
  <c r="X167" i="61"/>
  <c r="V172" i="61"/>
  <c r="AC172" i="61"/>
  <c r="U174" i="61"/>
  <c r="U180" i="61"/>
  <c r="AC180" i="61"/>
  <c r="U182" i="61"/>
  <c r="AB182" i="61"/>
  <c r="Z183" i="61"/>
  <c r="U190" i="61"/>
  <c r="AB190" i="61"/>
  <c r="Z191" i="61"/>
  <c r="U141" i="61"/>
  <c r="AB141" i="61"/>
  <c r="U154" i="61"/>
  <c r="AB154" i="61"/>
  <c r="V166" i="61"/>
  <c r="AC166" i="61"/>
  <c r="V174" i="61"/>
  <c r="U184" i="61"/>
  <c r="AB184" i="61"/>
  <c r="V123" i="61"/>
  <c r="K124" i="61"/>
  <c r="Y124" i="61"/>
  <c r="U128" i="61"/>
  <c r="AB128" i="61"/>
  <c r="V138" i="61"/>
  <c r="K139" i="61"/>
  <c r="Y139" i="61"/>
  <c r="R140" i="61"/>
  <c r="J141" i="61"/>
  <c r="X141" i="61"/>
  <c r="AC141" i="61"/>
  <c r="U143" i="61"/>
  <c r="AB143" i="61"/>
  <c r="V146" i="61"/>
  <c r="K150" i="61"/>
  <c r="Y150" i="61"/>
  <c r="V151" i="61"/>
  <c r="K152" i="61"/>
  <c r="Y152" i="61"/>
  <c r="R153" i="61"/>
  <c r="J154" i="61"/>
  <c r="X154" i="61"/>
  <c r="AC154" i="61"/>
  <c r="U156" i="61"/>
  <c r="AB156" i="61"/>
  <c r="V159" i="61"/>
  <c r="K160" i="61"/>
  <c r="Y160" i="61"/>
  <c r="R161" i="61"/>
  <c r="AB165" i="61"/>
  <c r="J165" i="61"/>
  <c r="K166" i="61"/>
  <c r="Y166" i="61"/>
  <c r="J167" i="61"/>
  <c r="AB167" i="61"/>
  <c r="V168" i="61"/>
  <c r="AC168" i="61"/>
  <c r="R172" i="61"/>
  <c r="Z172" i="61"/>
  <c r="K174" i="61"/>
  <c r="Z174" i="61"/>
  <c r="V176" i="61"/>
  <c r="K180" i="61"/>
  <c r="Y180" i="61"/>
  <c r="V181" i="61"/>
  <c r="K182" i="61"/>
  <c r="Y182" i="61"/>
  <c r="R183" i="61"/>
  <c r="J184" i="61"/>
  <c r="X184" i="61"/>
  <c r="AC184" i="61"/>
  <c r="U186" i="61"/>
  <c r="AB186" i="61"/>
  <c r="V189" i="61"/>
  <c r="K190" i="61"/>
  <c r="Y190" i="61"/>
  <c r="R191" i="61"/>
  <c r="S181" i="61"/>
  <c r="W181" i="61"/>
  <c r="S183" i="61"/>
  <c r="W183" i="61"/>
  <c r="S185" i="61"/>
  <c r="W185" i="61"/>
  <c r="S187" i="61"/>
  <c r="W187" i="61"/>
  <c r="S189" i="61"/>
  <c r="W189" i="61"/>
  <c r="S191" i="61"/>
  <c r="W191" i="61"/>
  <c r="R180" i="61"/>
  <c r="V180" i="61"/>
  <c r="Z180" i="61"/>
  <c r="J181" i="61"/>
  <c r="X181" i="61"/>
  <c r="AB181" i="61"/>
  <c r="R182" i="61"/>
  <c r="V182" i="61"/>
  <c r="Z182" i="61"/>
  <c r="J183" i="61"/>
  <c r="X183" i="61"/>
  <c r="AB183" i="61"/>
  <c r="R184" i="61"/>
  <c r="V184" i="61"/>
  <c r="Z184" i="61"/>
  <c r="J185" i="61"/>
  <c r="X185" i="61"/>
  <c r="AB185" i="61"/>
  <c r="R186" i="61"/>
  <c r="V186" i="61"/>
  <c r="Z186" i="61"/>
  <c r="J187" i="61"/>
  <c r="X187" i="61"/>
  <c r="AB187" i="61"/>
  <c r="R188" i="61"/>
  <c r="V188" i="61"/>
  <c r="Z188" i="61"/>
  <c r="J189" i="61"/>
  <c r="X189" i="61"/>
  <c r="AB189" i="61"/>
  <c r="R190" i="61"/>
  <c r="V190" i="61"/>
  <c r="Z190" i="61"/>
  <c r="J191" i="61"/>
  <c r="X191" i="61"/>
  <c r="AB191" i="61"/>
  <c r="S180" i="61"/>
  <c r="K181" i="61"/>
  <c r="U181" i="61"/>
  <c r="Y181" i="61"/>
  <c r="S182" i="61"/>
  <c r="K183" i="61"/>
  <c r="U183" i="61"/>
  <c r="Y183" i="61"/>
  <c r="S184" i="61"/>
  <c r="K185" i="61"/>
  <c r="U185" i="61"/>
  <c r="Y185" i="61"/>
  <c r="S186" i="61"/>
  <c r="K187" i="61"/>
  <c r="U187" i="61"/>
  <c r="Y187" i="61"/>
  <c r="S188" i="61"/>
  <c r="K189" i="61"/>
  <c r="U189" i="61"/>
  <c r="Y189" i="61"/>
  <c r="S190" i="61"/>
  <c r="K191" i="61"/>
  <c r="U191" i="61"/>
  <c r="Y191" i="61"/>
  <c r="K165" i="61"/>
  <c r="U165" i="61"/>
  <c r="Y165" i="61"/>
  <c r="AC165" i="61"/>
  <c r="S166" i="61"/>
  <c r="W166" i="61"/>
  <c r="K167" i="61"/>
  <c r="U167" i="61"/>
  <c r="Y167" i="61"/>
  <c r="AC167" i="61"/>
  <c r="S168" i="61"/>
  <c r="W168" i="61"/>
  <c r="K169" i="61"/>
  <c r="U169" i="61"/>
  <c r="Y169" i="61"/>
  <c r="AC169" i="61"/>
  <c r="S170" i="61"/>
  <c r="W170" i="61"/>
  <c r="K171" i="61"/>
  <c r="U171" i="61"/>
  <c r="Y171" i="61"/>
  <c r="AC171" i="61"/>
  <c r="S172" i="61"/>
  <c r="W172" i="61"/>
  <c r="K173" i="61"/>
  <c r="U173" i="61"/>
  <c r="Y173" i="61"/>
  <c r="AC173" i="61"/>
  <c r="S174" i="61"/>
  <c r="W174" i="61"/>
  <c r="K175" i="61"/>
  <c r="U175" i="61"/>
  <c r="Y175" i="61"/>
  <c r="AC175" i="61"/>
  <c r="S176" i="61"/>
  <c r="W176" i="61"/>
  <c r="R165" i="61"/>
  <c r="V165" i="61"/>
  <c r="Z165" i="61"/>
  <c r="J166" i="61"/>
  <c r="X166" i="61"/>
  <c r="R167" i="61"/>
  <c r="V167" i="61"/>
  <c r="Z167" i="61"/>
  <c r="J168" i="61"/>
  <c r="X168" i="61"/>
  <c r="R169" i="61"/>
  <c r="V169" i="61"/>
  <c r="Z169" i="61"/>
  <c r="J170" i="61"/>
  <c r="X170" i="61"/>
  <c r="R171" i="61"/>
  <c r="V171" i="61"/>
  <c r="Z171" i="61"/>
  <c r="J172" i="61"/>
  <c r="X172" i="61"/>
  <c r="R173" i="61"/>
  <c r="V173" i="61"/>
  <c r="Z173" i="61"/>
  <c r="J174" i="61"/>
  <c r="X174" i="61"/>
  <c r="AB174" i="61"/>
  <c r="R175" i="61"/>
  <c r="V175" i="61"/>
  <c r="Z175" i="61"/>
  <c r="J176" i="61"/>
  <c r="X176" i="61"/>
  <c r="AB176" i="61"/>
  <c r="S165" i="61"/>
  <c r="S167" i="61"/>
  <c r="S169" i="61"/>
  <c r="S171" i="61"/>
  <c r="S173" i="61"/>
  <c r="Y174" i="61"/>
  <c r="S175" i="61"/>
  <c r="K176" i="61"/>
  <c r="U176" i="61"/>
  <c r="Y176" i="61"/>
  <c r="S151" i="61"/>
  <c r="W151" i="61"/>
  <c r="S153" i="61"/>
  <c r="W153" i="61"/>
  <c r="S155" i="61"/>
  <c r="W155" i="61"/>
  <c r="S157" i="61"/>
  <c r="W157" i="61"/>
  <c r="S159" i="61"/>
  <c r="W159" i="61"/>
  <c r="S161" i="61"/>
  <c r="W161" i="61"/>
  <c r="R150" i="61"/>
  <c r="V150" i="61"/>
  <c r="Z150" i="61"/>
  <c r="J151" i="61"/>
  <c r="X151" i="61"/>
  <c r="AB151" i="61"/>
  <c r="R152" i="61"/>
  <c r="V152" i="61"/>
  <c r="Z152" i="61"/>
  <c r="J153" i="61"/>
  <c r="X153" i="61"/>
  <c r="AB153" i="61"/>
  <c r="R154" i="61"/>
  <c r="V154" i="61"/>
  <c r="Z154" i="61"/>
  <c r="J155" i="61"/>
  <c r="X155" i="61"/>
  <c r="AB155" i="61"/>
  <c r="R156" i="61"/>
  <c r="V156" i="61"/>
  <c r="Z156" i="61"/>
  <c r="J157" i="61"/>
  <c r="X157" i="61"/>
  <c r="AB157" i="61"/>
  <c r="R158" i="61"/>
  <c r="V158" i="61"/>
  <c r="Z158" i="61"/>
  <c r="J159" i="61"/>
  <c r="X159" i="61"/>
  <c r="AB159" i="61"/>
  <c r="R160" i="61"/>
  <c r="V160" i="61"/>
  <c r="Z160" i="61"/>
  <c r="J161" i="61"/>
  <c r="X161" i="61"/>
  <c r="AB161" i="61"/>
  <c r="S150" i="61"/>
  <c r="K151" i="61"/>
  <c r="U151" i="61"/>
  <c r="Y151" i="61"/>
  <c r="S152" i="61"/>
  <c r="K153" i="61"/>
  <c r="U153" i="61"/>
  <c r="Y153" i="61"/>
  <c r="S154" i="61"/>
  <c r="K155" i="61"/>
  <c r="U155" i="61"/>
  <c r="Y155" i="61"/>
  <c r="S156" i="61"/>
  <c r="K157" i="61"/>
  <c r="U157" i="61"/>
  <c r="Y157" i="61"/>
  <c r="S158" i="61"/>
  <c r="K159" i="61"/>
  <c r="U159" i="61"/>
  <c r="Y159" i="61"/>
  <c r="S160" i="61"/>
  <c r="K161" i="61"/>
  <c r="U161" i="61"/>
  <c r="Y161" i="61"/>
  <c r="R135" i="61"/>
  <c r="V135" i="61"/>
  <c r="Z135" i="61"/>
  <c r="J136" i="61"/>
  <c r="X136" i="61"/>
  <c r="AB136" i="61"/>
  <c r="R137" i="61"/>
  <c r="V137" i="61"/>
  <c r="Z137" i="61"/>
  <c r="J138" i="61"/>
  <c r="X138" i="61"/>
  <c r="AB138" i="61"/>
  <c r="R139" i="61"/>
  <c r="V139" i="61"/>
  <c r="Z139" i="61"/>
  <c r="J140" i="61"/>
  <c r="X140" i="61"/>
  <c r="AB140" i="61"/>
  <c r="R141" i="61"/>
  <c r="V141" i="61"/>
  <c r="Z141" i="61"/>
  <c r="J142" i="61"/>
  <c r="X142" i="61"/>
  <c r="AB142" i="61"/>
  <c r="R143" i="61"/>
  <c r="V143" i="61"/>
  <c r="Z143" i="61"/>
  <c r="J144" i="61"/>
  <c r="X144" i="61"/>
  <c r="AB144" i="61"/>
  <c r="R145" i="61"/>
  <c r="V145" i="61"/>
  <c r="Z145" i="61"/>
  <c r="J146" i="61"/>
  <c r="X146" i="61"/>
  <c r="AB146" i="61"/>
  <c r="S136" i="61"/>
  <c r="W136" i="61"/>
  <c r="S138" i="61"/>
  <c r="W138" i="61"/>
  <c r="S140" i="61"/>
  <c r="W140" i="61"/>
  <c r="S142" i="61"/>
  <c r="W142" i="61"/>
  <c r="S144" i="61"/>
  <c r="W144" i="61"/>
  <c r="S146" i="61"/>
  <c r="W146" i="61"/>
  <c r="S135" i="61"/>
  <c r="K136" i="61"/>
  <c r="U136" i="61"/>
  <c r="Y136" i="61"/>
  <c r="S137" i="61"/>
  <c r="K138" i="61"/>
  <c r="U138" i="61"/>
  <c r="Y138" i="61"/>
  <c r="S139" i="61"/>
  <c r="K140" i="61"/>
  <c r="U140" i="61"/>
  <c r="Y140" i="61"/>
  <c r="S141" i="61"/>
  <c r="K142" i="61"/>
  <c r="U142" i="61"/>
  <c r="Y142" i="61"/>
  <c r="S143" i="61"/>
  <c r="K144" i="61"/>
  <c r="U144" i="61"/>
  <c r="Y144" i="61"/>
  <c r="S145" i="61"/>
  <c r="K146" i="61"/>
  <c r="U146" i="61"/>
  <c r="Y146" i="61"/>
  <c r="S121" i="61"/>
  <c r="W121" i="61"/>
  <c r="S123" i="61"/>
  <c r="W123" i="61"/>
  <c r="S125" i="61"/>
  <c r="W125" i="61"/>
  <c r="S127" i="61"/>
  <c r="W127" i="61"/>
  <c r="S129" i="61"/>
  <c r="W129" i="61"/>
  <c r="AC130" i="61"/>
  <c r="S131" i="61"/>
  <c r="W131" i="61"/>
  <c r="R120" i="61"/>
  <c r="V120" i="61"/>
  <c r="Z120" i="61"/>
  <c r="J121" i="61"/>
  <c r="X121" i="61"/>
  <c r="AB121" i="61"/>
  <c r="R122" i="61"/>
  <c r="V122" i="61"/>
  <c r="Z122" i="61"/>
  <c r="J123" i="61"/>
  <c r="X123" i="61"/>
  <c r="AB123" i="61"/>
  <c r="R124" i="61"/>
  <c r="V124" i="61"/>
  <c r="Z124" i="61"/>
  <c r="J125" i="61"/>
  <c r="X125" i="61"/>
  <c r="AB125" i="61"/>
  <c r="R126" i="61"/>
  <c r="V126" i="61"/>
  <c r="Z126" i="61"/>
  <c r="J127" i="61"/>
  <c r="X127" i="61"/>
  <c r="AB127" i="61"/>
  <c r="R128" i="61"/>
  <c r="V128" i="61"/>
  <c r="Z128" i="61"/>
  <c r="J129" i="61"/>
  <c r="X129" i="61"/>
  <c r="AB129" i="61"/>
  <c r="R130" i="61"/>
  <c r="V130" i="61"/>
  <c r="Z130" i="61"/>
  <c r="J131" i="61"/>
  <c r="X131" i="61"/>
  <c r="AB131" i="61"/>
  <c r="S120" i="61"/>
  <c r="K121" i="61"/>
  <c r="U121" i="61"/>
  <c r="Y121" i="61"/>
  <c r="S122" i="61"/>
  <c r="K123" i="61"/>
  <c r="U123" i="61"/>
  <c r="Y123" i="61"/>
  <c r="S124" i="61"/>
  <c r="K125" i="61"/>
  <c r="U125" i="61"/>
  <c r="Y125" i="61"/>
  <c r="S126" i="61"/>
  <c r="K127" i="61"/>
  <c r="U127" i="61"/>
  <c r="Y127" i="61"/>
  <c r="S128" i="61"/>
  <c r="K129" i="61"/>
  <c r="U129" i="61"/>
  <c r="Y129" i="61"/>
  <c r="S130" i="61"/>
  <c r="K131" i="61"/>
  <c r="U131" i="61"/>
  <c r="Y131" i="61"/>
  <c r="S114" i="61"/>
  <c r="W110" i="61"/>
  <c r="W106" i="61"/>
  <c r="S106" i="61"/>
  <c r="AC115" i="61"/>
  <c r="Y115" i="61"/>
  <c r="U115" i="61"/>
  <c r="K115" i="61"/>
  <c r="Z114" i="61"/>
  <c r="V114" i="61"/>
  <c r="R114" i="61"/>
  <c r="AC111" i="61"/>
  <c r="Y111" i="61"/>
  <c r="U111" i="61"/>
  <c r="K111" i="61"/>
  <c r="Z110" i="61"/>
  <c r="V110" i="61"/>
  <c r="R110" i="61"/>
  <c r="U107" i="61"/>
  <c r="K107" i="61"/>
  <c r="Z106" i="61"/>
  <c r="V106" i="61"/>
  <c r="R106" i="61"/>
  <c r="S110" i="61"/>
  <c r="AB115" i="61"/>
  <c r="X115" i="61"/>
  <c r="AC114" i="61"/>
  <c r="Y114" i="61"/>
  <c r="U114" i="61"/>
  <c r="K114" i="61"/>
  <c r="AB111" i="61"/>
  <c r="X111" i="61"/>
  <c r="AC110" i="61"/>
  <c r="Y110" i="61"/>
  <c r="U110" i="61"/>
  <c r="K110" i="61"/>
  <c r="X107" i="61"/>
  <c r="AC106" i="61"/>
  <c r="Y106" i="61"/>
  <c r="U106" i="61"/>
  <c r="K106" i="61"/>
  <c r="AB114" i="61"/>
  <c r="X114" i="61"/>
  <c r="AB110" i="61"/>
  <c r="X110" i="61"/>
  <c r="AB106" i="61"/>
  <c r="X106" i="61"/>
  <c r="S90" i="61"/>
  <c r="S94" i="61"/>
  <c r="W96" i="61"/>
  <c r="S98" i="61"/>
  <c r="W98" i="61"/>
  <c r="W100" i="61"/>
  <c r="AB90" i="61"/>
  <c r="J92" i="61"/>
  <c r="X92" i="61"/>
  <c r="AB92" i="61"/>
  <c r="AB94" i="61"/>
  <c r="J96" i="61"/>
  <c r="AB98" i="61"/>
  <c r="AB100" i="61"/>
  <c r="K90" i="61"/>
  <c r="U90" i="61"/>
  <c r="Y90" i="61"/>
  <c r="AC90" i="61"/>
  <c r="S91" i="61"/>
  <c r="W91" i="61"/>
  <c r="K92" i="61"/>
  <c r="U92" i="61"/>
  <c r="Y92" i="61"/>
  <c r="AC92" i="61"/>
  <c r="S93" i="61"/>
  <c r="W93" i="61"/>
  <c r="K94" i="61"/>
  <c r="U94" i="61"/>
  <c r="Y94" i="61"/>
  <c r="AC94" i="61"/>
  <c r="S95" i="61"/>
  <c r="W95" i="61"/>
  <c r="K96" i="61"/>
  <c r="U96" i="61"/>
  <c r="Y96" i="61"/>
  <c r="AC96" i="61"/>
  <c r="S97" i="61"/>
  <c r="W97" i="61"/>
  <c r="K98" i="61"/>
  <c r="U98" i="61"/>
  <c r="Y98" i="61"/>
  <c r="AC98" i="61"/>
  <c r="S99" i="61"/>
  <c r="W99" i="61"/>
  <c r="K100" i="61"/>
  <c r="U100" i="61"/>
  <c r="Y100" i="61"/>
  <c r="AC100" i="61"/>
  <c r="S101" i="61"/>
  <c r="W101" i="61"/>
  <c r="W90" i="61"/>
  <c r="S92" i="61"/>
  <c r="W92" i="61"/>
  <c r="W94" i="61"/>
  <c r="S96" i="61"/>
  <c r="S100" i="61"/>
  <c r="J90" i="61"/>
  <c r="X90" i="61"/>
  <c r="J94" i="61"/>
  <c r="X94" i="61"/>
  <c r="X96" i="61"/>
  <c r="AB96" i="61"/>
  <c r="J98" i="61"/>
  <c r="X98" i="61"/>
  <c r="J100" i="61"/>
  <c r="X100" i="61"/>
  <c r="R90" i="61"/>
  <c r="V90" i="61"/>
  <c r="J91" i="61"/>
  <c r="X91" i="61"/>
  <c r="R92" i="61"/>
  <c r="V92" i="61"/>
  <c r="J93" i="61"/>
  <c r="X93" i="61"/>
  <c r="R94" i="61"/>
  <c r="V94" i="61"/>
  <c r="J95" i="61"/>
  <c r="X95" i="61"/>
  <c r="R96" i="61"/>
  <c r="V96" i="61"/>
  <c r="J97" i="61"/>
  <c r="X97" i="61"/>
  <c r="R98" i="61"/>
  <c r="V98" i="61"/>
  <c r="J99" i="61"/>
  <c r="X99" i="61"/>
  <c r="R100" i="61"/>
  <c r="V100" i="61"/>
  <c r="J101" i="61"/>
  <c r="X101" i="61"/>
  <c r="AB101" i="61"/>
  <c r="J75" i="61"/>
  <c r="X75" i="61"/>
  <c r="AB75" i="61"/>
  <c r="R76" i="61"/>
  <c r="V76" i="61"/>
  <c r="Z76" i="61"/>
  <c r="J77" i="61"/>
  <c r="X77" i="61"/>
  <c r="AB77" i="61"/>
  <c r="R78" i="61"/>
  <c r="V78" i="61"/>
  <c r="Z78" i="61"/>
  <c r="J79" i="61"/>
  <c r="X79" i="61"/>
  <c r="AB79" i="61"/>
  <c r="R80" i="61"/>
  <c r="V80" i="61"/>
  <c r="Z80" i="61"/>
  <c r="J81" i="61"/>
  <c r="X81" i="61"/>
  <c r="AB81" i="61"/>
  <c r="R82" i="61"/>
  <c r="V82" i="61"/>
  <c r="Z82" i="61"/>
  <c r="J83" i="61"/>
  <c r="X83" i="61"/>
  <c r="AB83" i="61"/>
  <c r="R84" i="61"/>
  <c r="V84" i="61"/>
  <c r="Z84" i="61"/>
  <c r="J85" i="61"/>
  <c r="X85" i="61"/>
  <c r="AB85" i="61"/>
  <c r="R86" i="61"/>
  <c r="V86" i="61"/>
  <c r="Z86" i="61"/>
  <c r="S76" i="61"/>
  <c r="W76" i="61"/>
  <c r="S78" i="61"/>
  <c r="W78" i="61"/>
  <c r="S80" i="61"/>
  <c r="W80" i="61"/>
  <c r="S82" i="61"/>
  <c r="W82" i="61"/>
  <c r="S84" i="61"/>
  <c r="W84" i="61"/>
  <c r="S86" i="61"/>
  <c r="W86" i="61"/>
  <c r="S75" i="61"/>
  <c r="K76" i="61"/>
  <c r="U76" i="61"/>
  <c r="Y76" i="61"/>
  <c r="S77" i="61"/>
  <c r="K78" i="61"/>
  <c r="U78" i="61"/>
  <c r="Y78" i="61"/>
  <c r="S79" i="61"/>
  <c r="K80" i="61"/>
  <c r="U80" i="61"/>
  <c r="Y80" i="61"/>
  <c r="S81" i="61"/>
  <c r="K82" i="61"/>
  <c r="U82" i="61"/>
  <c r="Y82" i="61"/>
  <c r="S83" i="61"/>
  <c r="K84" i="61"/>
  <c r="U84" i="61"/>
  <c r="Y84" i="61"/>
  <c r="S85" i="61"/>
  <c r="K86" i="61"/>
  <c r="U86" i="61"/>
  <c r="Y86" i="61"/>
  <c r="S61" i="61"/>
  <c r="W61" i="61"/>
  <c r="S63" i="61"/>
  <c r="W63" i="61"/>
  <c r="S65" i="61"/>
  <c r="W65" i="61"/>
  <c r="S67" i="61"/>
  <c r="W67" i="61"/>
  <c r="S69" i="61"/>
  <c r="W69" i="61"/>
  <c r="S71" i="61"/>
  <c r="W71" i="61"/>
  <c r="R60" i="61"/>
  <c r="V60" i="61"/>
  <c r="Z60" i="61"/>
  <c r="J61" i="61"/>
  <c r="X61" i="61"/>
  <c r="AB61" i="61"/>
  <c r="R62" i="61"/>
  <c r="V62" i="61"/>
  <c r="Z62" i="61"/>
  <c r="J63" i="61"/>
  <c r="X63" i="61"/>
  <c r="AB63" i="61"/>
  <c r="R64" i="61"/>
  <c r="V64" i="61"/>
  <c r="Z64" i="61"/>
  <c r="J65" i="61"/>
  <c r="X65" i="61"/>
  <c r="AB65" i="61"/>
  <c r="R66" i="61"/>
  <c r="V66" i="61"/>
  <c r="Z66" i="61"/>
  <c r="J67" i="61"/>
  <c r="X67" i="61"/>
  <c r="AB67" i="61"/>
  <c r="R68" i="61"/>
  <c r="V68" i="61"/>
  <c r="Z68" i="61"/>
  <c r="J69" i="61"/>
  <c r="X69" i="61"/>
  <c r="AB69" i="61"/>
  <c r="R70" i="61"/>
  <c r="V70" i="61"/>
  <c r="Z70" i="61"/>
  <c r="J71" i="61"/>
  <c r="X71" i="61"/>
  <c r="AB71" i="61"/>
  <c r="S60" i="61"/>
  <c r="K61" i="61"/>
  <c r="U61" i="61"/>
  <c r="Y61" i="61"/>
  <c r="S62" i="61"/>
  <c r="K63" i="61"/>
  <c r="U63" i="61"/>
  <c r="Y63" i="61"/>
  <c r="S64" i="61"/>
  <c r="K65" i="61"/>
  <c r="U65" i="61"/>
  <c r="Y65" i="61"/>
  <c r="S66" i="61"/>
  <c r="K67" i="61"/>
  <c r="U67" i="61"/>
  <c r="Y67" i="61"/>
  <c r="S68" i="61"/>
  <c r="K69" i="61"/>
  <c r="U69" i="61"/>
  <c r="Y69" i="61"/>
  <c r="S70" i="61"/>
  <c r="K71" i="61"/>
  <c r="U71" i="61"/>
  <c r="Y71" i="61"/>
  <c r="S46" i="61"/>
  <c r="W46" i="61"/>
  <c r="S48" i="61"/>
  <c r="W48" i="61"/>
  <c r="S50" i="61"/>
  <c r="W50" i="61"/>
  <c r="S52" i="61"/>
  <c r="W52" i="61"/>
  <c r="S54" i="61"/>
  <c r="W54" i="61"/>
  <c r="S56" i="61"/>
  <c r="W56" i="61"/>
  <c r="R45" i="61"/>
  <c r="V45" i="61"/>
  <c r="Z45" i="61"/>
  <c r="J46" i="61"/>
  <c r="X46" i="61"/>
  <c r="AB46" i="61"/>
  <c r="R47" i="61"/>
  <c r="V47" i="61"/>
  <c r="Z47" i="61"/>
  <c r="J48" i="61"/>
  <c r="X48" i="61"/>
  <c r="AB48" i="61"/>
  <c r="R49" i="61"/>
  <c r="V49" i="61"/>
  <c r="Z49" i="61"/>
  <c r="J50" i="61"/>
  <c r="X50" i="61"/>
  <c r="AB50" i="61"/>
  <c r="R51" i="61"/>
  <c r="V51" i="61"/>
  <c r="Z51" i="61"/>
  <c r="J52" i="61"/>
  <c r="X52" i="61"/>
  <c r="AB52" i="61"/>
  <c r="R53" i="61"/>
  <c r="V53" i="61"/>
  <c r="Z53" i="61"/>
  <c r="J54" i="61"/>
  <c r="X54" i="61"/>
  <c r="AB54" i="61"/>
  <c r="R55" i="61"/>
  <c r="V55" i="61"/>
  <c r="Z55" i="61"/>
  <c r="J56" i="61"/>
  <c r="X56" i="61"/>
  <c r="AB56" i="61"/>
  <c r="S45" i="61"/>
  <c r="K46" i="61"/>
  <c r="U46" i="61"/>
  <c r="Y46" i="61"/>
  <c r="S47" i="61"/>
  <c r="K48" i="61"/>
  <c r="U48" i="61"/>
  <c r="Y48" i="61"/>
  <c r="S49" i="61"/>
  <c r="K50" i="61"/>
  <c r="U50" i="61"/>
  <c r="Y50" i="61"/>
  <c r="S51" i="61"/>
  <c r="K52" i="61"/>
  <c r="U52" i="61"/>
  <c r="Y52" i="61"/>
  <c r="S53" i="61"/>
  <c r="K54" i="61"/>
  <c r="U54" i="61"/>
  <c r="Y54" i="61"/>
  <c r="S55" i="61"/>
  <c r="K56" i="61"/>
  <c r="U56" i="61"/>
  <c r="Y56" i="61"/>
  <c r="S31" i="61"/>
  <c r="S33" i="61"/>
  <c r="W35" i="61"/>
  <c r="S37" i="61"/>
  <c r="S39" i="61"/>
  <c r="R30" i="61"/>
  <c r="V30" i="61"/>
  <c r="Z30" i="61"/>
  <c r="J31" i="61"/>
  <c r="X31" i="61"/>
  <c r="AB31" i="61"/>
  <c r="R32" i="61"/>
  <c r="V32" i="61"/>
  <c r="Z32" i="61"/>
  <c r="J33" i="61"/>
  <c r="X33" i="61"/>
  <c r="AB33" i="61"/>
  <c r="R34" i="61"/>
  <c r="V34" i="61"/>
  <c r="Z34" i="61"/>
  <c r="J35" i="61"/>
  <c r="X35" i="61"/>
  <c r="AB35" i="61"/>
  <c r="R36" i="61"/>
  <c r="V36" i="61"/>
  <c r="Z36" i="61"/>
  <c r="J37" i="61"/>
  <c r="X37" i="61"/>
  <c r="AB37" i="61"/>
  <c r="R38" i="61"/>
  <c r="V38" i="61"/>
  <c r="Z38" i="61"/>
  <c r="J39" i="61"/>
  <c r="X39" i="61"/>
  <c r="AB39" i="61"/>
  <c r="R40" i="61"/>
  <c r="V40" i="61"/>
  <c r="Z40" i="61"/>
  <c r="J41" i="61"/>
  <c r="X41" i="61"/>
  <c r="AB41" i="61"/>
  <c r="W31" i="61"/>
  <c r="W33" i="61"/>
  <c r="S35" i="61"/>
  <c r="W37" i="61"/>
  <c r="W39" i="61"/>
  <c r="S41" i="61"/>
  <c r="W41" i="61"/>
  <c r="S30" i="61"/>
  <c r="K31" i="61"/>
  <c r="U31" i="61"/>
  <c r="Y31" i="61"/>
  <c r="S32" i="61"/>
  <c r="K33" i="61"/>
  <c r="U33" i="61"/>
  <c r="Y33" i="61"/>
  <c r="S34" i="61"/>
  <c r="K35" i="61"/>
  <c r="U35" i="61"/>
  <c r="Y35" i="61"/>
  <c r="S36" i="61"/>
  <c r="K37" i="61"/>
  <c r="U37" i="61"/>
  <c r="Y37" i="61"/>
  <c r="S38" i="61"/>
  <c r="K39" i="61"/>
  <c r="U39" i="61"/>
  <c r="Y39" i="61"/>
  <c r="S40" i="61"/>
  <c r="K41" i="61"/>
  <c r="U41" i="61"/>
  <c r="Y41" i="61"/>
  <c r="Z26" i="61"/>
  <c r="V26" i="61"/>
  <c r="R26" i="61"/>
  <c r="Z24" i="61"/>
  <c r="V24" i="61"/>
  <c r="R24" i="61"/>
  <c r="Z22" i="61"/>
  <c r="V22" i="61"/>
  <c r="R22" i="61"/>
  <c r="Z20" i="61"/>
  <c r="V20" i="61"/>
  <c r="R20" i="61"/>
  <c r="Z18" i="61"/>
  <c r="V18" i="61"/>
  <c r="R18" i="61"/>
  <c r="Z16" i="61"/>
  <c r="V16" i="61"/>
  <c r="R16" i="61"/>
  <c r="W16" i="61"/>
  <c r="AC26" i="61"/>
  <c r="Y26" i="61"/>
  <c r="U26" i="61"/>
  <c r="K26" i="61"/>
  <c r="AC24" i="61"/>
  <c r="Y24" i="61"/>
  <c r="U24" i="61"/>
  <c r="K24" i="61"/>
  <c r="AC22" i="61"/>
  <c r="Y22" i="61"/>
  <c r="U22" i="61"/>
  <c r="K22" i="61"/>
  <c r="AC20" i="61"/>
  <c r="Y20" i="61"/>
  <c r="U20" i="61"/>
  <c r="K20" i="61"/>
  <c r="AC18" i="61"/>
  <c r="Y18" i="61"/>
  <c r="U18" i="61"/>
  <c r="K18" i="61"/>
  <c r="AC16" i="61"/>
  <c r="Y16" i="61"/>
  <c r="U16" i="61"/>
  <c r="K16" i="61"/>
  <c r="S26" i="61"/>
  <c r="S22" i="61"/>
  <c r="S16" i="61"/>
  <c r="AB26" i="61"/>
  <c r="X26" i="61"/>
  <c r="AB24" i="61"/>
  <c r="X24" i="61"/>
  <c r="AB22" i="61"/>
  <c r="X22" i="61"/>
  <c r="AB20" i="61"/>
  <c r="X20" i="61"/>
  <c r="AB18" i="61"/>
  <c r="X18" i="61"/>
  <c r="AB16" i="61"/>
  <c r="X16" i="61"/>
  <c r="K15" i="61"/>
  <c r="U15" i="61"/>
  <c r="Y15" i="61"/>
  <c r="S15" i="61"/>
  <c r="N37" i="51" l="1"/>
  <c r="V37" i="51"/>
  <c r="J37" i="51"/>
  <c r="H37" i="51"/>
  <c r="F37" i="51"/>
  <c r="N36" i="51"/>
  <c r="V36" i="51"/>
  <c r="J36" i="51"/>
  <c r="H36" i="51"/>
  <c r="F36" i="51"/>
  <c r="N35" i="51"/>
  <c r="V35" i="51"/>
  <c r="J35" i="51"/>
  <c r="H35" i="51"/>
  <c r="F35" i="51"/>
  <c r="N33" i="51"/>
  <c r="V33" i="51"/>
  <c r="J33" i="51"/>
  <c r="H33" i="51"/>
  <c r="F33" i="51"/>
  <c r="N32" i="51"/>
  <c r="V32" i="51"/>
  <c r="J32" i="51"/>
  <c r="H32" i="51"/>
  <c r="F32" i="51"/>
  <c r="N31" i="51"/>
  <c r="V31" i="51"/>
  <c r="J31" i="51"/>
  <c r="H31" i="51"/>
  <c r="F31" i="51"/>
  <c r="N30" i="51"/>
  <c r="V30" i="51"/>
  <c r="J30" i="51"/>
  <c r="H30" i="51"/>
  <c r="F30" i="51"/>
  <c r="N29" i="51"/>
  <c r="V29" i="51"/>
  <c r="J29" i="51"/>
  <c r="H29" i="51"/>
  <c r="F29" i="51"/>
  <c r="N28" i="51"/>
  <c r="V28" i="51"/>
  <c r="J28" i="51"/>
  <c r="H28" i="51"/>
  <c r="F28" i="51"/>
  <c r="N27" i="51"/>
  <c r="V27" i="51"/>
  <c r="J27" i="51"/>
  <c r="H27" i="51"/>
  <c r="F27" i="51"/>
  <c r="N26" i="51"/>
  <c r="V26" i="51"/>
  <c r="J26" i="51"/>
  <c r="H26" i="51"/>
  <c r="F26" i="51"/>
  <c r="N25" i="51"/>
  <c r="V25" i="51"/>
  <c r="J25" i="51"/>
  <c r="H25" i="51"/>
  <c r="F25" i="51"/>
  <c r="AH39" i="51"/>
  <c r="AG39" i="51"/>
  <c r="AF39" i="51"/>
  <c r="AE39" i="51"/>
  <c r="AD39" i="51"/>
  <c r="AC39" i="51"/>
  <c r="AB39" i="51"/>
  <c r="AA39" i="51"/>
  <c r="Z39" i="51"/>
  <c r="Y39" i="51"/>
  <c r="M39" i="51"/>
  <c r="X39" i="51"/>
  <c r="U39" i="51"/>
  <c r="K39" i="51"/>
  <c r="I39" i="51"/>
  <c r="G39" i="51"/>
  <c r="E39" i="51"/>
  <c r="C39" i="51"/>
  <c r="D39" i="51" s="1"/>
  <c r="AJ39" i="51" l="1"/>
  <c r="AI39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B42" i="2" l="1"/>
  <c r="A36" i="2"/>
  <c r="B43" i="2" s="1"/>
  <c r="B41" i="2"/>
  <c r="F42" i="47"/>
  <c r="C42" i="47"/>
  <c r="B42" i="47"/>
  <c r="F41" i="47"/>
  <c r="AF41" i="47" s="1"/>
  <c r="C41" i="47"/>
  <c r="B41" i="47"/>
  <c r="F40" i="47"/>
  <c r="AF40" i="47" s="1"/>
  <c r="C40" i="47"/>
  <c r="B40" i="47"/>
  <c r="F39" i="47"/>
  <c r="AE39" i="47" s="1"/>
  <c r="C39" i="47"/>
  <c r="B39" i="47"/>
  <c r="F38" i="47"/>
  <c r="AE38" i="47" s="1"/>
  <c r="C38" i="47"/>
  <c r="B38" i="47"/>
  <c r="F37" i="47"/>
  <c r="AF37" i="47" s="1"/>
  <c r="C37" i="47"/>
  <c r="B37" i="47"/>
  <c r="F36" i="47"/>
  <c r="AF36" i="47" s="1"/>
  <c r="C36" i="47"/>
  <c r="B36" i="47"/>
  <c r="F35" i="47"/>
  <c r="AE35" i="47" s="1"/>
  <c r="C35" i="47"/>
  <c r="B35" i="47"/>
  <c r="F34" i="47"/>
  <c r="AE34" i="47" s="1"/>
  <c r="C34" i="47"/>
  <c r="B34" i="47"/>
  <c r="F33" i="47"/>
  <c r="AF33" i="47" s="1"/>
  <c r="C33" i="47"/>
  <c r="B33" i="47"/>
  <c r="D26" i="47"/>
  <c r="D37" i="47" s="1"/>
  <c r="D27" i="47"/>
  <c r="D38" i="47" s="1"/>
  <c r="D28" i="47"/>
  <c r="D39" i="47" s="1"/>
  <c r="D29" i="47"/>
  <c r="D40" i="47" s="1"/>
  <c r="D30" i="47"/>
  <c r="D41" i="47" s="1"/>
  <c r="D31" i="47"/>
  <c r="D42" i="47" s="1"/>
  <c r="B23" i="47"/>
  <c r="C23" i="47"/>
  <c r="F23" i="47"/>
  <c r="E23" i="47" s="1"/>
  <c r="AH23" i="47" s="1"/>
  <c r="B24" i="47"/>
  <c r="C24" i="47"/>
  <c r="F24" i="47"/>
  <c r="I24" i="47" s="1"/>
  <c r="B25" i="47"/>
  <c r="C25" i="47"/>
  <c r="F25" i="47"/>
  <c r="I25" i="47" s="1"/>
  <c r="B26" i="47"/>
  <c r="C26" i="47"/>
  <c r="F26" i="47"/>
  <c r="E26" i="47" s="1"/>
  <c r="B27" i="47"/>
  <c r="C27" i="47"/>
  <c r="F27" i="47"/>
  <c r="E27" i="47" s="1"/>
  <c r="AH27" i="47" s="1"/>
  <c r="B28" i="47"/>
  <c r="C28" i="47"/>
  <c r="F28" i="47"/>
  <c r="G28" i="47" s="1"/>
  <c r="B29" i="47"/>
  <c r="C29" i="47"/>
  <c r="F29" i="47"/>
  <c r="G29" i="47" s="1"/>
  <c r="B30" i="47"/>
  <c r="C30" i="47"/>
  <c r="F30" i="47"/>
  <c r="E30" i="47" s="1"/>
  <c r="B31" i="47"/>
  <c r="C31" i="47"/>
  <c r="F31" i="47"/>
  <c r="I31" i="47" s="1"/>
  <c r="I37" i="47" l="1"/>
  <c r="AB25" i="47"/>
  <c r="X25" i="47"/>
  <c r="AF28" i="47"/>
  <c r="Z34" i="47"/>
  <c r="Z23" i="47"/>
  <c r="V23" i="47"/>
  <c r="X28" i="47"/>
  <c r="Z27" i="47"/>
  <c r="AA25" i="47"/>
  <c r="AB23" i="47"/>
  <c r="AC41" i="47"/>
  <c r="M25" i="47"/>
  <c r="AF24" i="47"/>
  <c r="G23" i="47"/>
  <c r="U33" i="47"/>
  <c r="AA29" i="47"/>
  <c r="X24" i="47"/>
  <c r="V29" i="47"/>
  <c r="Y27" i="47"/>
  <c r="AC24" i="47"/>
  <c r="U24" i="47"/>
  <c r="G37" i="47"/>
  <c r="U27" i="47"/>
  <c r="AF27" i="47"/>
  <c r="AB24" i="47"/>
  <c r="T24" i="47"/>
  <c r="G31" i="47"/>
  <c r="AF30" i="47"/>
  <c r="AF29" i="47"/>
  <c r="AD27" i="47"/>
  <c r="T27" i="47"/>
  <c r="T26" i="47"/>
  <c r="AF25" i="47"/>
  <c r="T25" i="47"/>
  <c r="Y24" i="47"/>
  <c r="G24" i="47"/>
  <c r="AF23" i="47"/>
  <c r="U23" i="47"/>
  <c r="I34" i="47"/>
  <c r="U41" i="47"/>
  <c r="T29" i="47"/>
  <c r="AE28" i="47"/>
  <c r="W28" i="47"/>
  <c r="E28" i="47"/>
  <c r="AH28" i="47" s="1"/>
  <c r="AF26" i="47"/>
  <c r="AF31" i="47"/>
  <c r="AD29" i="47"/>
  <c r="X29" i="47"/>
  <c r="M29" i="47"/>
  <c r="AB28" i="47"/>
  <c r="T28" i="47"/>
  <c r="AB26" i="47"/>
  <c r="AE24" i="47"/>
  <c r="AA24" i="47"/>
  <c r="W24" i="47"/>
  <c r="M24" i="47"/>
  <c r="E24" i="47"/>
  <c r="AH24" i="47" s="1"/>
  <c r="AD23" i="47"/>
  <c r="Y23" i="47"/>
  <c r="T23" i="47"/>
  <c r="G33" i="47"/>
  <c r="Z33" i="47"/>
  <c r="G36" i="47"/>
  <c r="Y37" i="47"/>
  <c r="Z29" i="47"/>
  <c r="E29" i="47"/>
  <c r="AH29" i="47" s="1"/>
  <c r="Y33" i="47"/>
  <c r="Y31" i="47"/>
  <c r="AB29" i="47"/>
  <c r="W29" i="47"/>
  <c r="I29" i="47"/>
  <c r="AA28" i="47"/>
  <c r="M28" i="47"/>
  <c r="X26" i="47"/>
  <c r="AD24" i="47"/>
  <c r="Z24" i="47"/>
  <c r="V24" i="47"/>
  <c r="AC23" i="47"/>
  <c r="X23" i="47"/>
  <c r="I23" i="47"/>
  <c r="I33" i="47"/>
  <c r="AC33" i="47"/>
  <c r="U36" i="47"/>
  <c r="Z37" i="47"/>
  <c r="AE29" i="47"/>
  <c r="AC31" i="47"/>
  <c r="U31" i="47"/>
  <c r="X30" i="47"/>
  <c r="AD28" i="47"/>
  <c r="Z28" i="47"/>
  <c r="V28" i="47"/>
  <c r="I28" i="47"/>
  <c r="AC27" i="47"/>
  <c r="X27" i="47"/>
  <c r="I27" i="47"/>
  <c r="M34" i="47"/>
  <c r="AA34" i="47"/>
  <c r="I38" i="47"/>
  <c r="Z38" i="47"/>
  <c r="G40" i="47"/>
  <c r="V41" i="47"/>
  <c r="AD41" i="47"/>
  <c r="M42" i="47"/>
  <c r="X31" i="47"/>
  <c r="AB30" i="47"/>
  <c r="AB31" i="47"/>
  <c r="T31" i="47"/>
  <c r="T30" i="47"/>
  <c r="AC28" i="47"/>
  <c r="Y28" i="47"/>
  <c r="U28" i="47"/>
  <c r="AB27" i="47"/>
  <c r="V27" i="47"/>
  <c r="G27" i="47"/>
  <c r="AE25" i="47"/>
  <c r="W25" i="47"/>
  <c r="E25" i="47"/>
  <c r="AH25" i="47" s="1"/>
  <c r="V33" i="47"/>
  <c r="AD33" i="47"/>
  <c r="E34" i="47"/>
  <c r="AH34" i="47" s="1"/>
  <c r="V34" i="47"/>
  <c r="AD34" i="47"/>
  <c r="Y36" i="47"/>
  <c r="U37" i="47"/>
  <c r="AC37" i="47"/>
  <c r="M38" i="47"/>
  <c r="AA38" i="47"/>
  <c r="U40" i="47"/>
  <c r="G41" i="47"/>
  <c r="Y41" i="47"/>
  <c r="W42" i="47"/>
  <c r="W34" i="47"/>
  <c r="AC36" i="47"/>
  <c r="V37" i="47"/>
  <c r="AD37" i="47"/>
  <c r="E38" i="47"/>
  <c r="AH38" i="47" s="1"/>
  <c r="V38" i="47"/>
  <c r="AD38" i="47"/>
  <c r="Y40" i="47"/>
  <c r="I41" i="47"/>
  <c r="Z41" i="47"/>
  <c r="E42" i="47"/>
  <c r="AH42" i="47" s="1"/>
  <c r="AA42" i="47"/>
  <c r="W38" i="47"/>
  <c r="AC40" i="47"/>
  <c r="AE42" i="47"/>
  <c r="AB35" i="47"/>
  <c r="X39" i="47"/>
  <c r="E33" i="47"/>
  <c r="AH33" i="47" s="1"/>
  <c r="M33" i="47"/>
  <c r="W33" i="47"/>
  <c r="AA33" i="47"/>
  <c r="AE33" i="47"/>
  <c r="T34" i="47"/>
  <c r="X34" i="47"/>
  <c r="AB34" i="47"/>
  <c r="AF34" i="47"/>
  <c r="G35" i="47"/>
  <c r="U35" i="47"/>
  <c r="Y35" i="47"/>
  <c r="AC35" i="47"/>
  <c r="I36" i="47"/>
  <c r="V36" i="47"/>
  <c r="Z36" i="47"/>
  <c r="AD36" i="47"/>
  <c r="E37" i="47"/>
  <c r="AH37" i="47" s="1"/>
  <c r="M37" i="47"/>
  <c r="W37" i="47"/>
  <c r="AA37" i="47"/>
  <c r="AE37" i="47"/>
  <c r="T38" i="47"/>
  <c r="X38" i="47"/>
  <c r="AB38" i="47"/>
  <c r="AF38" i="47"/>
  <c r="G39" i="47"/>
  <c r="U39" i="47"/>
  <c r="Y39" i="47"/>
  <c r="AC39" i="47"/>
  <c r="I40" i="47"/>
  <c r="V40" i="47"/>
  <c r="Z40" i="47"/>
  <c r="AD40" i="47"/>
  <c r="E41" i="47"/>
  <c r="AH41" i="47" s="1"/>
  <c r="M41" i="47"/>
  <c r="W41" i="47"/>
  <c r="AA41" i="47"/>
  <c r="AE41" i="47"/>
  <c r="T42" i="47"/>
  <c r="X42" i="47"/>
  <c r="AB42" i="47"/>
  <c r="AF42" i="47"/>
  <c r="T35" i="47"/>
  <c r="X35" i="47"/>
  <c r="AF35" i="47"/>
  <c r="T39" i="47"/>
  <c r="AB39" i="47"/>
  <c r="AF39" i="47"/>
  <c r="T33" i="47"/>
  <c r="X33" i="47"/>
  <c r="AB33" i="47"/>
  <c r="G34" i="47"/>
  <c r="U34" i="47"/>
  <c r="Y34" i="47"/>
  <c r="AC34" i="47"/>
  <c r="I35" i="47"/>
  <c r="V35" i="47"/>
  <c r="Z35" i="47"/>
  <c r="AD35" i="47"/>
  <c r="E36" i="47"/>
  <c r="AH36" i="47" s="1"/>
  <c r="M36" i="47"/>
  <c r="W36" i="47"/>
  <c r="AA36" i="47"/>
  <c r="AE36" i="47"/>
  <c r="T37" i="47"/>
  <c r="X37" i="47"/>
  <c r="AB37" i="47"/>
  <c r="G38" i="47"/>
  <c r="U38" i="47"/>
  <c r="Y38" i="47"/>
  <c r="AC38" i="47"/>
  <c r="I39" i="47"/>
  <c r="V39" i="47"/>
  <c r="Z39" i="47"/>
  <c r="AD39" i="47"/>
  <c r="E40" i="47"/>
  <c r="AH40" i="47" s="1"/>
  <c r="M40" i="47"/>
  <c r="W40" i="47"/>
  <c r="AA40" i="47"/>
  <c r="AE40" i="47"/>
  <c r="T41" i="47"/>
  <c r="X41" i="47"/>
  <c r="AB41" i="47"/>
  <c r="G42" i="47"/>
  <c r="U42" i="47"/>
  <c r="Y42" i="47"/>
  <c r="AC42" i="47"/>
  <c r="E35" i="47"/>
  <c r="AH35" i="47" s="1"/>
  <c r="M35" i="47"/>
  <c r="W35" i="47"/>
  <c r="AA35" i="47"/>
  <c r="T36" i="47"/>
  <c r="X36" i="47"/>
  <c r="AB36" i="47"/>
  <c r="E39" i="47"/>
  <c r="AH39" i="47" s="1"/>
  <c r="M39" i="47"/>
  <c r="W39" i="47"/>
  <c r="AA39" i="47"/>
  <c r="T40" i="47"/>
  <c r="X40" i="47"/>
  <c r="AB40" i="47"/>
  <c r="I42" i="47"/>
  <c r="V42" i="47"/>
  <c r="Z42" i="47"/>
  <c r="AD42" i="47"/>
  <c r="AE31" i="47"/>
  <c r="AA31" i="47"/>
  <c r="W31" i="47"/>
  <c r="M31" i="47"/>
  <c r="E31" i="47"/>
  <c r="AH31" i="47" s="1"/>
  <c r="AH30" i="47"/>
  <c r="AD30" i="47"/>
  <c r="Z30" i="47"/>
  <c r="V30" i="47"/>
  <c r="I30" i="47"/>
  <c r="AC29" i="47"/>
  <c r="Y29" i="47"/>
  <c r="U29" i="47"/>
  <c r="AE27" i="47"/>
  <c r="AA27" i="47"/>
  <c r="W27" i="47"/>
  <c r="M27" i="47"/>
  <c r="AH26" i="47"/>
  <c r="AD26" i="47"/>
  <c r="Z26" i="47"/>
  <c r="V26" i="47"/>
  <c r="I26" i="47"/>
  <c r="AC25" i="47"/>
  <c r="Y25" i="47"/>
  <c r="U25" i="47"/>
  <c r="G25" i="47"/>
  <c r="AE23" i="47"/>
  <c r="AA23" i="47"/>
  <c r="W23" i="47"/>
  <c r="M23" i="47"/>
  <c r="AD31" i="47"/>
  <c r="Z31" i="47"/>
  <c r="V31" i="47"/>
  <c r="AC30" i="47"/>
  <c r="Y30" i="47"/>
  <c r="U30" i="47"/>
  <c r="G30" i="47"/>
  <c r="AC26" i="47"/>
  <c r="Y26" i="47"/>
  <c r="U26" i="47"/>
  <c r="G26" i="47"/>
  <c r="AE30" i="47"/>
  <c r="AA30" i="47"/>
  <c r="W30" i="47"/>
  <c r="M30" i="47"/>
  <c r="AE26" i="47"/>
  <c r="AA26" i="47"/>
  <c r="W26" i="47"/>
  <c r="M26" i="47"/>
  <c r="AD25" i="47"/>
  <c r="Z25" i="47"/>
  <c r="V25" i="47"/>
  <c r="B16" i="47"/>
  <c r="C16" i="47"/>
  <c r="F16" i="47"/>
  <c r="AG28" i="47" l="1"/>
  <c r="AG24" i="47"/>
  <c r="AG42" i="47"/>
  <c r="AG40" i="47"/>
  <c r="AG39" i="47"/>
  <c r="AG29" i="47"/>
  <c r="AG37" i="47"/>
  <c r="AG27" i="47"/>
  <c r="AG38" i="47"/>
  <c r="AG36" i="47"/>
  <c r="E16" i="47"/>
  <c r="AH16" i="47" s="1"/>
  <c r="AG41" i="47"/>
  <c r="AG23" i="47"/>
  <c r="AG35" i="47"/>
  <c r="AG31" i="47"/>
  <c r="AG33" i="47"/>
  <c r="AG34" i="47"/>
  <c r="AG30" i="47"/>
  <c r="AG25" i="47"/>
  <c r="AG26" i="47"/>
  <c r="AE16" i="47"/>
  <c r="Y16" i="47"/>
  <c r="AC16" i="47"/>
  <c r="W16" i="47"/>
  <c r="AB16" i="47"/>
  <c r="U16" i="47"/>
  <c r="AF16" i="47"/>
  <c r="AA16" i="47"/>
  <c r="T16" i="47"/>
  <c r="X16" i="47"/>
  <c r="G16" i="47"/>
  <c r="H16" i="47" s="1"/>
  <c r="M16" i="47"/>
  <c r="N16" i="47" s="1"/>
  <c r="AD16" i="47"/>
  <c r="Z16" i="47"/>
  <c r="V16" i="47"/>
  <c r="I16" i="47"/>
  <c r="AK10" i="16" l="1"/>
  <c r="AL10" i="16"/>
  <c r="AG16" i="47"/>
  <c r="F52" i="1" l="1"/>
  <c r="U9" i="51"/>
  <c r="N52" i="1" l="1"/>
  <c r="P52" i="1"/>
  <c r="AD52" i="1"/>
  <c r="AE52" i="1"/>
  <c r="AC52" i="1"/>
  <c r="W52" i="1"/>
  <c r="B17" i="47"/>
  <c r="B18" i="47"/>
  <c r="B19" i="47"/>
  <c r="B20" i="47"/>
  <c r="F17" i="47"/>
  <c r="F18" i="47"/>
  <c r="F19" i="47"/>
  <c r="F20" i="47"/>
  <c r="C20" i="47"/>
  <c r="C18" i="47"/>
  <c r="C19" i="47"/>
  <c r="C17" i="47"/>
  <c r="I17" i="47" l="1"/>
  <c r="I19" i="47"/>
  <c r="N19" i="47"/>
  <c r="H19" i="47"/>
  <c r="E20" i="47"/>
  <c r="AH20" i="47" s="1"/>
  <c r="I18" i="47"/>
  <c r="AF17" i="47"/>
  <c r="X17" i="47"/>
  <c r="G17" i="47"/>
  <c r="H17" i="47" s="1"/>
  <c r="Y17" i="47"/>
  <c r="G18" i="47"/>
  <c r="H18" i="47" s="1"/>
  <c r="AB17" i="47"/>
  <c r="T17" i="47"/>
  <c r="AC17" i="47"/>
  <c r="U17" i="47"/>
  <c r="X18" i="47"/>
  <c r="AF18" i="47"/>
  <c r="Y18" i="47"/>
  <c r="AB18" i="47"/>
  <c r="T18" i="47"/>
  <c r="X20" i="47"/>
  <c r="AC18" i="47"/>
  <c r="U18" i="47"/>
  <c r="AF19" i="47"/>
  <c r="AE18" i="47"/>
  <c r="AA18" i="47"/>
  <c r="W18" i="47"/>
  <c r="M18" i="47"/>
  <c r="N18" i="47" s="1"/>
  <c r="E18" i="47"/>
  <c r="AH18" i="47" s="1"/>
  <c r="AF20" i="47"/>
  <c r="X19" i="47"/>
  <c r="AD18" i="47"/>
  <c r="Z18" i="47"/>
  <c r="V18" i="47"/>
  <c r="AB20" i="47"/>
  <c r="AB19" i="47"/>
  <c r="T19" i="47"/>
  <c r="AD20" i="47"/>
  <c r="Z20" i="47"/>
  <c r="V20" i="47"/>
  <c r="I20" i="47"/>
  <c r="AC20" i="47"/>
  <c r="Y20" i="47"/>
  <c r="U20" i="47"/>
  <c r="G20" i="47"/>
  <c r="H20" i="47" s="1"/>
  <c r="AC19" i="47"/>
  <c r="U19" i="47"/>
  <c r="T20" i="47"/>
  <c r="AE20" i="47"/>
  <c r="AA20" i="47"/>
  <c r="W20" i="47"/>
  <c r="M20" i="47"/>
  <c r="N20" i="47" s="1"/>
  <c r="Y19" i="47"/>
  <c r="G19" i="47"/>
  <c r="AE19" i="47"/>
  <c r="AA19" i="47"/>
  <c r="W19" i="47"/>
  <c r="M19" i="47"/>
  <c r="E19" i="47"/>
  <c r="AH19" i="47" s="1"/>
  <c r="AE17" i="47"/>
  <c r="AA17" i="47"/>
  <c r="W17" i="47"/>
  <c r="M17" i="47"/>
  <c r="N17" i="47" s="1"/>
  <c r="E17" i="47"/>
  <c r="AH17" i="47" s="1"/>
  <c r="AD19" i="47"/>
  <c r="Z19" i="47"/>
  <c r="V19" i="47"/>
  <c r="AD17" i="47"/>
  <c r="Z17" i="47"/>
  <c r="V17" i="47"/>
  <c r="BJ27" i="60"/>
  <c r="BK27" i="60" s="1"/>
  <c r="BL27" i="60" s="1"/>
  <c r="BM27" i="60" s="1"/>
  <c r="BN27" i="60" s="1"/>
  <c r="BO27" i="60" s="1"/>
  <c r="BP27" i="60" s="1"/>
  <c r="BQ27" i="60" s="1"/>
  <c r="BR27" i="60" s="1"/>
  <c r="BS27" i="60" s="1"/>
  <c r="BT27" i="60" s="1"/>
  <c r="BH27" i="60"/>
  <c r="E26" i="60"/>
  <c r="C28" i="60"/>
  <c r="E28" i="60"/>
  <c r="F28" i="60"/>
  <c r="G28" i="60"/>
  <c r="H28" i="60"/>
  <c r="N28" i="60" s="1"/>
  <c r="C29" i="60"/>
  <c r="D29" i="60"/>
  <c r="E29" i="60"/>
  <c r="F29" i="60"/>
  <c r="G29" i="60"/>
  <c r="H29" i="60"/>
  <c r="N29" i="60" s="1"/>
  <c r="C30" i="60"/>
  <c r="E30" i="60"/>
  <c r="F30" i="60"/>
  <c r="G30" i="60"/>
  <c r="H30" i="60"/>
  <c r="N30" i="60" s="1"/>
  <c r="C31" i="60"/>
  <c r="E31" i="60"/>
  <c r="F31" i="60"/>
  <c r="G31" i="60"/>
  <c r="H31" i="60"/>
  <c r="N31" i="60" s="1"/>
  <c r="C32" i="60"/>
  <c r="E32" i="60"/>
  <c r="F32" i="60"/>
  <c r="G32" i="60"/>
  <c r="H32" i="60"/>
  <c r="N32" i="60" s="1"/>
  <c r="C33" i="60"/>
  <c r="E33" i="60"/>
  <c r="F33" i="60"/>
  <c r="G33" i="60"/>
  <c r="H33" i="60"/>
  <c r="N33" i="60" s="1"/>
  <c r="E11" i="60"/>
  <c r="I31" i="60" l="1"/>
  <c r="V31" i="60"/>
  <c r="I28" i="60"/>
  <c r="V28" i="60"/>
  <c r="I29" i="60"/>
  <c r="V29" i="60"/>
  <c r="I32" i="60"/>
  <c r="V32" i="60"/>
  <c r="I33" i="60"/>
  <c r="V33" i="60"/>
  <c r="I30" i="60"/>
  <c r="V30" i="60"/>
  <c r="D30" i="60"/>
  <c r="AG17" i="47"/>
  <c r="AG18" i="47"/>
  <c r="AG20" i="47"/>
  <c r="AG19" i="47"/>
  <c r="P28" i="60"/>
  <c r="AD28" i="60" s="1"/>
  <c r="Y33" i="60"/>
  <c r="P33" i="60"/>
  <c r="AD33" i="60" s="1"/>
  <c r="AC32" i="60"/>
  <c r="Y32" i="60"/>
  <c r="P32" i="60"/>
  <c r="AD32" i="60" s="1"/>
  <c r="Y29" i="60"/>
  <c r="AC28" i="60"/>
  <c r="P30" i="60"/>
  <c r="AD30" i="60" s="1"/>
  <c r="P29" i="60"/>
  <c r="AD29" i="60" s="1"/>
  <c r="Y28" i="60"/>
  <c r="AC31" i="60"/>
  <c r="Y31" i="60"/>
  <c r="AC30" i="60"/>
  <c r="AC33" i="60"/>
  <c r="P31" i="60"/>
  <c r="AD31" i="60" s="1"/>
  <c r="Y30" i="60"/>
  <c r="AC29" i="60"/>
  <c r="AB33" i="60"/>
  <c r="X33" i="60"/>
  <c r="AB32" i="60"/>
  <c r="X32" i="60"/>
  <c r="AB31" i="60"/>
  <c r="X31" i="60"/>
  <c r="AB30" i="60"/>
  <c r="X30" i="60"/>
  <c r="AB29" i="60"/>
  <c r="X29" i="60"/>
  <c r="AB28" i="60"/>
  <c r="X28" i="60"/>
  <c r="AE33" i="60"/>
  <c r="AA33" i="60"/>
  <c r="W33" i="60"/>
  <c r="J33" i="60"/>
  <c r="AE32" i="60"/>
  <c r="AA32" i="60"/>
  <c r="W32" i="60"/>
  <c r="J32" i="60"/>
  <c r="AE31" i="60"/>
  <c r="AA31" i="60"/>
  <c r="W31" i="60"/>
  <c r="J31" i="60"/>
  <c r="AE30" i="60"/>
  <c r="AA30" i="60"/>
  <c r="W30" i="60"/>
  <c r="J30" i="60"/>
  <c r="AE29" i="60"/>
  <c r="AA29" i="60"/>
  <c r="W29" i="60"/>
  <c r="J29" i="60"/>
  <c r="AE28" i="60"/>
  <c r="AA28" i="60"/>
  <c r="W28" i="60"/>
  <c r="J28" i="60"/>
  <c r="Z33" i="60"/>
  <c r="Z32" i="60"/>
  <c r="Z31" i="60"/>
  <c r="Z30" i="60"/>
  <c r="Z29" i="60"/>
  <c r="Z28" i="60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34" i="35"/>
  <c r="B47" i="35" s="1"/>
  <c r="B23" i="35"/>
  <c r="B36" i="35" s="1"/>
  <c r="D31" i="60" l="1"/>
  <c r="D32" i="60" l="1"/>
  <c r="I4" i="62"/>
  <c r="AG97" i="62"/>
  <c r="I65" i="62"/>
  <c r="F65" i="62"/>
  <c r="G65" i="62" s="1"/>
  <c r="E65" i="62"/>
  <c r="C65" i="62"/>
  <c r="I64" i="62"/>
  <c r="F64" i="62"/>
  <c r="G64" i="62" s="1"/>
  <c r="E64" i="62"/>
  <c r="C64" i="62"/>
  <c r="I63" i="62"/>
  <c r="F63" i="62"/>
  <c r="G63" i="62" s="1"/>
  <c r="E63" i="62"/>
  <c r="C63" i="62"/>
  <c r="I62" i="62"/>
  <c r="F62" i="62"/>
  <c r="G62" i="62" s="1"/>
  <c r="E62" i="62"/>
  <c r="C62" i="62"/>
  <c r="I61" i="62"/>
  <c r="AD61" i="62" s="1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X57" i="62" s="1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AD53" i="62" s="1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J49" i="62" s="1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AD45" i="62" s="1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36" i="62"/>
  <c r="P36" i="62" s="1"/>
  <c r="F36" i="62"/>
  <c r="G36" i="62" s="1"/>
  <c r="E36" i="62"/>
  <c r="C36" i="62"/>
  <c r="I35" i="62"/>
  <c r="P35" i="62" s="1"/>
  <c r="F35" i="62"/>
  <c r="G35" i="62" s="1"/>
  <c r="E35" i="62"/>
  <c r="C35" i="62"/>
  <c r="I34" i="62"/>
  <c r="F34" i="62"/>
  <c r="G34" i="62" s="1"/>
  <c r="E34" i="62"/>
  <c r="C34" i="62"/>
  <c r="I33" i="62"/>
  <c r="P33" i="62" s="1"/>
  <c r="F33" i="62"/>
  <c r="G33" i="62" s="1"/>
  <c r="E33" i="62"/>
  <c r="C33" i="62"/>
  <c r="I32" i="62"/>
  <c r="P32" i="62" s="1"/>
  <c r="F32" i="62"/>
  <c r="G32" i="62" s="1"/>
  <c r="E32" i="62"/>
  <c r="C32" i="62"/>
  <c r="I31" i="62"/>
  <c r="P31" i="62" s="1"/>
  <c r="F31" i="62"/>
  <c r="G31" i="62" s="1"/>
  <c r="E31" i="62"/>
  <c r="C31" i="62"/>
  <c r="I30" i="62"/>
  <c r="P30" i="62" s="1"/>
  <c r="F30" i="62"/>
  <c r="G30" i="62" s="1"/>
  <c r="E30" i="62"/>
  <c r="C30" i="62"/>
  <c r="I29" i="62"/>
  <c r="P29" i="62" s="1"/>
  <c r="F29" i="62"/>
  <c r="G29" i="62" s="1"/>
  <c r="E29" i="62"/>
  <c r="C29" i="62"/>
  <c r="I28" i="62"/>
  <c r="F28" i="62"/>
  <c r="G28" i="62" s="1"/>
  <c r="E28" i="62"/>
  <c r="C28" i="62"/>
  <c r="I27" i="62"/>
  <c r="P27" i="62" s="1"/>
  <c r="F27" i="62"/>
  <c r="G27" i="62" s="1"/>
  <c r="E27" i="62"/>
  <c r="C27" i="62"/>
  <c r="I26" i="62"/>
  <c r="F26" i="62"/>
  <c r="G26" i="62" s="1"/>
  <c r="E26" i="62"/>
  <c r="C26" i="62"/>
  <c r="I25" i="62"/>
  <c r="P25" i="62" s="1"/>
  <c r="F25" i="62"/>
  <c r="G25" i="62" s="1"/>
  <c r="E25" i="62"/>
  <c r="C25" i="62"/>
  <c r="I24" i="62"/>
  <c r="F24" i="62"/>
  <c r="G24" i="62" s="1"/>
  <c r="E24" i="62"/>
  <c r="C24" i="62"/>
  <c r="I23" i="62"/>
  <c r="P23" i="62" s="1"/>
  <c r="F23" i="62"/>
  <c r="G23" i="62" s="1"/>
  <c r="E23" i="62"/>
  <c r="C23" i="62"/>
  <c r="I22" i="62"/>
  <c r="P22" i="62" s="1"/>
  <c r="F22" i="62"/>
  <c r="G22" i="62" s="1"/>
  <c r="E22" i="62"/>
  <c r="C22" i="62"/>
  <c r="I21" i="62"/>
  <c r="P21" i="62" s="1"/>
  <c r="F21" i="62"/>
  <c r="G21" i="62" s="1"/>
  <c r="E21" i="62"/>
  <c r="C21" i="62"/>
  <c r="I20" i="62"/>
  <c r="F20" i="62"/>
  <c r="G20" i="62" s="1"/>
  <c r="E20" i="62"/>
  <c r="C20" i="62"/>
  <c r="I19" i="62"/>
  <c r="P19" i="62" s="1"/>
  <c r="F19" i="62"/>
  <c r="G19" i="62" s="1"/>
  <c r="E19" i="62"/>
  <c r="C19" i="62"/>
  <c r="I18" i="62"/>
  <c r="P18" i="62" s="1"/>
  <c r="F18" i="62"/>
  <c r="G18" i="62" s="1"/>
  <c r="E18" i="62"/>
  <c r="C18" i="62"/>
  <c r="I17" i="62"/>
  <c r="P17" i="62" s="1"/>
  <c r="F17" i="62"/>
  <c r="G17" i="62" s="1"/>
  <c r="E17" i="62"/>
  <c r="C17" i="62"/>
  <c r="I16" i="62"/>
  <c r="F16" i="62"/>
  <c r="G16" i="62" s="1"/>
  <c r="E16" i="62"/>
  <c r="C16" i="62"/>
  <c r="I15" i="62"/>
  <c r="P15" i="62" s="1"/>
  <c r="F15" i="62"/>
  <c r="G15" i="62" s="1"/>
  <c r="E15" i="62"/>
  <c r="C15" i="62"/>
  <c r="I14" i="62"/>
  <c r="P14" i="62" s="1"/>
  <c r="F14" i="62"/>
  <c r="G14" i="62" s="1"/>
  <c r="E14" i="62"/>
  <c r="C14" i="62"/>
  <c r="I13" i="62"/>
  <c r="P13" i="62" s="1"/>
  <c r="F13" i="62"/>
  <c r="G13" i="62" s="1"/>
  <c r="E13" i="62"/>
  <c r="C13" i="62"/>
  <c r="Y34" i="62" l="1"/>
  <c r="P34" i="62"/>
  <c r="Y26" i="62"/>
  <c r="P26" i="62"/>
  <c r="AC28" i="62"/>
  <c r="P28" i="62"/>
  <c r="L16" i="62"/>
  <c r="P16" i="62"/>
  <c r="AC20" i="62"/>
  <c r="P20" i="62"/>
  <c r="L24" i="62"/>
  <c r="P24" i="62"/>
  <c r="D33" i="60"/>
  <c r="Y57" i="62"/>
  <c r="H57" i="62"/>
  <c r="AG57" i="62" s="1"/>
  <c r="J57" i="62"/>
  <c r="AB45" i="62"/>
  <c r="J45" i="62"/>
  <c r="AC24" i="62"/>
  <c r="AC36" i="62"/>
  <c r="L32" i="62"/>
  <c r="J61" i="62"/>
  <c r="Y20" i="62"/>
  <c r="X49" i="62"/>
  <c r="AB53" i="62"/>
  <c r="L36" i="62"/>
  <c r="H49" i="62"/>
  <c r="AG49" i="62" s="1"/>
  <c r="Y49" i="62"/>
  <c r="AD57" i="62"/>
  <c r="AD49" i="62"/>
  <c r="L20" i="62"/>
  <c r="J53" i="62"/>
  <c r="AB61" i="62"/>
  <c r="AD22" i="62"/>
  <c r="AB27" i="62"/>
  <c r="I179" i="62"/>
  <c r="AD18" i="62"/>
  <c r="AB23" i="62"/>
  <c r="AD16" i="62"/>
  <c r="AC16" i="62"/>
  <c r="Y18" i="62"/>
  <c r="AD32" i="62"/>
  <c r="AC32" i="62"/>
  <c r="AD46" i="62"/>
  <c r="AC47" i="62"/>
  <c r="AB48" i="62"/>
  <c r="AD54" i="62"/>
  <c r="AC55" i="62"/>
  <c r="AB56" i="62"/>
  <c r="AD62" i="62"/>
  <c r="AC63" i="62"/>
  <c r="AB64" i="62"/>
  <c r="AB25" i="62"/>
  <c r="AD28" i="62"/>
  <c r="Y28" i="62"/>
  <c r="L28" i="62"/>
  <c r="AD34" i="62"/>
  <c r="I123" i="62"/>
  <c r="AB13" i="62"/>
  <c r="AB29" i="62"/>
  <c r="AE45" i="62"/>
  <c r="Y45" i="62"/>
  <c r="H45" i="62"/>
  <c r="AG45" i="62" s="1"/>
  <c r="X45" i="62"/>
  <c r="AE53" i="62"/>
  <c r="Y53" i="62"/>
  <c r="H53" i="62"/>
  <c r="AG53" i="62" s="1"/>
  <c r="X53" i="62"/>
  <c r="AE61" i="62"/>
  <c r="Y61" i="62"/>
  <c r="H61" i="62"/>
  <c r="AG61" i="62" s="1"/>
  <c r="X61" i="62"/>
  <c r="AD14" i="62"/>
  <c r="AB19" i="62"/>
  <c r="AD24" i="62"/>
  <c r="AD26" i="62"/>
  <c r="AD30" i="62"/>
  <c r="AB35" i="62"/>
  <c r="AE49" i="62"/>
  <c r="AB49" i="62"/>
  <c r="AE57" i="62"/>
  <c r="AB57" i="62"/>
  <c r="AG181" i="62"/>
  <c r="AF320" i="62"/>
  <c r="AB15" i="62"/>
  <c r="AB17" i="62"/>
  <c r="AD20" i="62"/>
  <c r="AB21" i="62"/>
  <c r="AB31" i="62"/>
  <c r="AB33" i="62"/>
  <c r="AD36" i="62"/>
  <c r="AC43" i="62"/>
  <c r="AB44" i="62"/>
  <c r="AD50" i="62"/>
  <c r="AC51" i="62"/>
  <c r="AB52" i="62"/>
  <c r="AD58" i="62"/>
  <c r="AC59" i="62"/>
  <c r="AB60" i="62"/>
  <c r="I374" i="62"/>
  <c r="Y14" i="62"/>
  <c r="Y22" i="62"/>
  <c r="Y30" i="62"/>
  <c r="X43" i="62"/>
  <c r="AD43" i="62"/>
  <c r="Y46" i="62"/>
  <c r="X47" i="62"/>
  <c r="AD47" i="62"/>
  <c r="Y50" i="62"/>
  <c r="X51" i="62"/>
  <c r="AD51" i="62"/>
  <c r="Y54" i="62"/>
  <c r="X55" i="62"/>
  <c r="AD55" i="62"/>
  <c r="Y58" i="62"/>
  <c r="X59" i="62"/>
  <c r="AD59" i="62"/>
  <c r="Y62" i="62"/>
  <c r="X63" i="62"/>
  <c r="AD63" i="62"/>
  <c r="AE65" i="62"/>
  <c r="AD65" i="62"/>
  <c r="Y65" i="62"/>
  <c r="J65" i="62"/>
  <c r="AB65" i="62"/>
  <c r="X65" i="62"/>
  <c r="H65" i="62"/>
  <c r="AG65" i="62" s="1"/>
  <c r="AC65" i="62"/>
  <c r="AF236" i="62"/>
  <c r="AC14" i="62"/>
  <c r="Y16" i="62"/>
  <c r="L18" i="62"/>
  <c r="AC22" i="62"/>
  <c r="Y24" i="62"/>
  <c r="L26" i="62"/>
  <c r="AC30" i="62"/>
  <c r="Y32" i="62"/>
  <c r="L34" i="62"/>
  <c r="H43" i="62"/>
  <c r="AG43" i="62" s="1"/>
  <c r="AC45" i="62"/>
  <c r="AC46" i="62"/>
  <c r="H47" i="62"/>
  <c r="AG47" i="62" s="1"/>
  <c r="AC49" i="62"/>
  <c r="AC50" i="62"/>
  <c r="H51" i="62"/>
  <c r="AG51" i="62" s="1"/>
  <c r="AC53" i="62"/>
  <c r="AC54" i="62"/>
  <c r="H55" i="62"/>
  <c r="AG55" i="62" s="1"/>
  <c r="AC57" i="62"/>
  <c r="AC58" i="62"/>
  <c r="H59" i="62"/>
  <c r="AG59" i="62" s="1"/>
  <c r="AC61" i="62"/>
  <c r="AC62" i="62"/>
  <c r="H63" i="62"/>
  <c r="AG63" i="62" s="1"/>
  <c r="L65" i="62"/>
  <c r="Z43" i="62"/>
  <c r="Z47" i="62"/>
  <c r="Z51" i="62"/>
  <c r="Z55" i="62"/>
  <c r="Z59" i="62"/>
  <c r="Z63" i="62"/>
  <c r="AG153" i="62"/>
  <c r="L14" i="62"/>
  <c r="AC18" i="62"/>
  <c r="L22" i="62"/>
  <c r="AC26" i="62"/>
  <c r="L30" i="62"/>
  <c r="AC34" i="62"/>
  <c r="Y36" i="62"/>
  <c r="J43" i="62"/>
  <c r="AB43" i="62"/>
  <c r="L45" i="62"/>
  <c r="Z45" i="62"/>
  <c r="L46" i="62"/>
  <c r="J47" i="62"/>
  <c r="AB47" i="62"/>
  <c r="L49" i="62"/>
  <c r="Z49" i="62"/>
  <c r="L50" i="62"/>
  <c r="J51" i="62"/>
  <c r="AB51" i="62"/>
  <c r="L53" i="62"/>
  <c r="Z53" i="62"/>
  <c r="L54" i="62"/>
  <c r="J55" i="62"/>
  <c r="AB55" i="62"/>
  <c r="L57" i="62"/>
  <c r="Z57" i="62"/>
  <c r="L58" i="62"/>
  <c r="J59" i="62"/>
  <c r="AB59" i="62"/>
  <c r="L61" i="62"/>
  <c r="Z61" i="62"/>
  <c r="L62" i="62"/>
  <c r="J63" i="62"/>
  <c r="AB63" i="62"/>
  <c r="Z65" i="62"/>
  <c r="AG125" i="62"/>
  <c r="AF292" i="62"/>
  <c r="AG404" i="62"/>
  <c r="L13" i="62"/>
  <c r="Y13" i="62"/>
  <c r="AC13" i="62"/>
  <c r="R14" i="62"/>
  <c r="AF14" i="62" s="1"/>
  <c r="AA14" i="62"/>
  <c r="AE14" i="62"/>
  <c r="L15" i="62"/>
  <c r="Y15" i="62"/>
  <c r="AC15" i="62"/>
  <c r="R16" i="62"/>
  <c r="AF16" i="62" s="1"/>
  <c r="AA16" i="62"/>
  <c r="AE16" i="62"/>
  <c r="L17" i="62"/>
  <c r="Y17" i="62"/>
  <c r="AC17" i="62"/>
  <c r="R18" i="62"/>
  <c r="AF18" i="62" s="1"/>
  <c r="AA18" i="62"/>
  <c r="AE18" i="62"/>
  <c r="L19" i="62"/>
  <c r="Y19" i="62"/>
  <c r="AC19" i="62"/>
  <c r="R20" i="62"/>
  <c r="AF20" i="62" s="1"/>
  <c r="AA20" i="62"/>
  <c r="AE20" i="62"/>
  <c r="L21" i="62"/>
  <c r="Y21" i="62"/>
  <c r="AC21" i="62"/>
  <c r="R22" i="62"/>
  <c r="AF22" i="62" s="1"/>
  <c r="AA22" i="62"/>
  <c r="AE22" i="62"/>
  <c r="L23" i="62"/>
  <c r="Y23" i="62"/>
  <c r="AC23" i="62"/>
  <c r="R24" i="62"/>
  <c r="AF24" i="62" s="1"/>
  <c r="AA24" i="62"/>
  <c r="AE24" i="62"/>
  <c r="L25" i="62"/>
  <c r="Y25" i="62"/>
  <c r="AC25" i="62"/>
  <c r="R26" i="62"/>
  <c r="AF26" i="62" s="1"/>
  <c r="AA26" i="62"/>
  <c r="AE26" i="62"/>
  <c r="L27" i="62"/>
  <c r="Y27" i="62"/>
  <c r="AC27" i="62"/>
  <c r="R28" i="62"/>
  <c r="AF28" i="62" s="1"/>
  <c r="AA28" i="62"/>
  <c r="AE28" i="62"/>
  <c r="L29" i="62"/>
  <c r="Y29" i="62"/>
  <c r="AC29" i="62"/>
  <c r="R30" i="62"/>
  <c r="AF30" i="62" s="1"/>
  <c r="AA30" i="62"/>
  <c r="AE30" i="62"/>
  <c r="L31" i="62"/>
  <c r="Y31" i="62"/>
  <c r="AC31" i="62"/>
  <c r="R32" i="62"/>
  <c r="AF32" i="62" s="1"/>
  <c r="AA32" i="62"/>
  <c r="AE32" i="62"/>
  <c r="L33" i="62"/>
  <c r="Y33" i="62"/>
  <c r="AC33" i="62"/>
  <c r="R34" i="62"/>
  <c r="AF34" i="62" s="1"/>
  <c r="AA34" i="62"/>
  <c r="AE34" i="62"/>
  <c r="L35" i="62"/>
  <c r="Y35" i="62"/>
  <c r="AC35" i="62"/>
  <c r="R36" i="62"/>
  <c r="AF36" i="62" s="1"/>
  <c r="AA36" i="62"/>
  <c r="AE36" i="62"/>
  <c r="L44" i="62"/>
  <c r="Y44" i="62"/>
  <c r="AC44" i="62"/>
  <c r="R46" i="62"/>
  <c r="AF46" i="62" s="1"/>
  <c r="AA46" i="62"/>
  <c r="AE46" i="62"/>
  <c r="L48" i="62"/>
  <c r="Y48" i="62"/>
  <c r="AC48" i="62"/>
  <c r="R50" i="62"/>
  <c r="AF50" i="62" s="1"/>
  <c r="AA50" i="62"/>
  <c r="AE50" i="62"/>
  <c r="L52" i="62"/>
  <c r="Y52" i="62"/>
  <c r="AC52" i="62"/>
  <c r="R54" i="62"/>
  <c r="AF54" i="62" s="1"/>
  <c r="AA54" i="62"/>
  <c r="AE54" i="62"/>
  <c r="L56" i="62"/>
  <c r="Y56" i="62"/>
  <c r="AC56" i="62"/>
  <c r="R58" i="62"/>
  <c r="AF58" i="62" s="1"/>
  <c r="AA58" i="62"/>
  <c r="AE58" i="62"/>
  <c r="L60" i="62"/>
  <c r="Y60" i="62"/>
  <c r="AC60" i="62"/>
  <c r="R62" i="62"/>
  <c r="AF62" i="62" s="1"/>
  <c r="AA62" i="62"/>
  <c r="AE62" i="62"/>
  <c r="L64" i="62"/>
  <c r="Y64" i="62"/>
  <c r="AC64" i="62"/>
  <c r="AG208" i="62"/>
  <c r="H13" i="62"/>
  <c r="AG13" i="62" s="1"/>
  <c r="X13" i="62"/>
  <c r="Z13" i="62"/>
  <c r="AD13" i="62"/>
  <c r="J14" i="62"/>
  <c r="AB14" i="62"/>
  <c r="H15" i="62"/>
  <c r="AG15" i="62" s="1"/>
  <c r="X15" i="62"/>
  <c r="Z15" i="62"/>
  <c r="AD15" i="62"/>
  <c r="J16" i="62"/>
  <c r="AB16" i="62"/>
  <c r="H17" i="62"/>
  <c r="AG17" i="62" s="1"/>
  <c r="X17" i="62"/>
  <c r="Z17" i="62"/>
  <c r="AD17" i="62"/>
  <c r="J18" i="62"/>
  <c r="AB18" i="62"/>
  <c r="H19" i="62"/>
  <c r="AG19" i="62" s="1"/>
  <c r="X19" i="62"/>
  <c r="Z19" i="62"/>
  <c r="AD19" i="62"/>
  <c r="J20" i="62"/>
  <c r="AB20" i="62"/>
  <c r="H21" i="62"/>
  <c r="AG21" i="62" s="1"/>
  <c r="X21" i="62"/>
  <c r="Z21" i="62"/>
  <c r="AD21" i="62"/>
  <c r="J22" i="62"/>
  <c r="AB22" i="62"/>
  <c r="H23" i="62"/>
  <c r="AG23" i="62" s="1"/>
  <c r="X23" i="62"/>
  <c r="Z23" i="62"/>
  <c r="AD23" i="62"/>
  <c r="J24" i="62"/>
  <c r="AB24" i="62"/>
  <c r="H25" i="62"/>
  <c r="AG25" i="62" s="1"/>
  <c r="X25" i="62"/>
  <c r="Z25" i="62"/>
  <c r="AD25" i="62"/>
  <c r="J26" i="62"/>
  <c r="AB26" i="62"/>
  <c r="H27" i="62"/>
  <c r="AG27" i="62" s="1"/>
  <c r="X27" i="62"/>
  <c r="Z27" i="62"/>
  <c r="AD27" i="62"/>
  <c r="J28" i="62"/>
  <c r="AB28" i="62"/>
  <c r="H29" i="62"/>
  <c r="AG29" i="62" s="1"/>
  <c r="X29" i="62"/>
  <c r="Z29" i="62"/>
  <c r="AD29" i="62"/>
  <c r="J30" i="62"/>
  <c r="AB30" i="62"/>
  <c r="H31" i="62"/>
  <c r="AG31" i="62" s="1"/>
  <c r="X31" i="62"/>
  <c r="Z31" i="62"/>
  <c r="AD31" i="62"/>
  <c r="J32" i="62"/>
  <c r="AB32" i="62"/>
  <c r="H33" i="62"/>
  <c r="AG33" i="62" s="1"/>
  <c r="X33" i="62"/>
  <c r="Z33" i="62"/>
  <c r="AD33" i="62"/>
  <c r="J34" i="62"/>
  <c r="AB34" i="62"/>
  <c r="H35" i="62"/>
  <c r="AG35" i="62" s="1"/>
  <c r="X35" i="62"/>
  <c r="Z35" i="62"/>
  <c r="AD35" i="62"/>
  <c r="J36" i="62"/>
  <c r="AB36" i="62"/>
  <c r="R43" i="62"/>
  <c r="AF43" i="62" s="1"/>
  <c r="AA43" i="62"/>
  <c r="AE43" i="62"/>
  <c r="H44" i="62"/>
  <c r="AG44" i="62" s="1"/>
  <c r="X44" i="62"/>
  <c r="Z44" i="62"/>
  <c r="AD44" i="62"/>
  <c r="J46" i="62"/>
  <c r="AB46" i="62"/>
  <c r="R47" i="62"/>
  <c r="AF47" i="62" s="1"/>
  <c r="AA47" i="62"/>
  <c r="AE47" i="62"/>
  <c r="H48" i="62"/>
  <c r="AG48" i="62" s="1"/>
  <c r="X48" i="62"/>
  <c r="Z48" i="62"/>
  <c r="AD48" i="62"/>
  <c r="J50" i="62"/>
  <c r="AB50" i="62"/>
  <c r="R51" i="62"/>
  <c r="AF51" i="62" s="1"/>
  <c r="AA51" i="62"/>
  <c r="AE51" i="62"/>
  <c r="H52" i="62"/>
  <c r="AG52" i="62" s="1"/>
  <c r="X52" i="62"/>
  <c r="Z52" i="62"/>
  <c r="AD52" i="62"/>
  <c r="J54" i="62"/>
  <c r="AB54" i="62"/>
  <c r="R55" i="62"/>
  <c r="AF55" i="62" s="1"/>
  <c r="AA55" i="62"/>
  <c r="AE55" i="62"/>
  <c r="H56" i="62"/>
  <c r="AG56" i="62" s="1"/>
  <c r="X56" i="62"/>
  <c r="Z56" i="62"/>
  <c r="AD56" i="62"/>
  <c r="J58" i="62"/>
  <c r="AB58" i="62"/>
  <c r="R59" i="62"/>
  <c r="AF59" i="62" s="1"/>
  <c r="AA59" i="62"/>
  <c r="AE59" i="62"/>
  <c r="H60" i="62"/>
  <c r="AG60" i="62" s="1"/>
  <c r="X60" i="62"/>
  <c r="Z60" i="62"/>
  <c r="AD60" i="62"/>
  <c r="J62" i="62"/>
  <c r="AB62" i="62"/>
  <c r="R63" i="62"/>
  <c r="AF63" i="62" s="1"/>
  <c r="AA63" i="62"/>
  <c r="AE63" i="62"/>
  <c r="H64" i="62"/>
  <c r="AG64" i="62" s="1"/>
  <c r="X64" i="62"/>
  <c r="Z64" i="62"/>
  <c r="AD64" i="62"/>
  <c r="AF208" i="62"/>
  <c r="R13" i="62"/>
  <c r="AF13" i="62" s="1"/>
  <c r="AA13" i="62"/>
  <c r="AE13" i="62"/>
  <c r="R15" i="62"/>
  <c r="AF15" i="62" s="1"/>
  <c r="AA15" i="62"/>
  <c r="AE15" i="62"/>
  <c r="R17" i="62"/>
  <c r="AF17" i="62" s="1"/>
  <c r="AA17" i="62"/>
  <c r="AE17" i="62"/>
  <c r="R19" i="62"/>
  <c r="AF19" i="62" s="1"/>
  <c r="AA19" i="62"/>
  <c r="AE19" i="62"/>
  <c r="R21" i="62"/>
  <c r="AF21" i="62" s="1"/>
  <c r="AA21" i="62"/>
  <c r="AE21" i="62"/>
  <c r="R23" i="62"/>
  <c r="AF23" i="62" s="1"/>
  <c r="AA23" i="62"/>
  <c r="AE23" i="62"/>
  <c r="R25" i="62"/>
  <c r="AF25" i="62" s="1"/>
  <c r="AA25" i="62"/>
  <c r="AE25" i="62"/>
  <c r="R27" i="62"/>
  <c r="AF27" i="62" s="1"/>
  <c r="AA27" i="62"/>
  <c r="AE27" i="62"/>
  <c r="R29" i="62"/>
  <c r="AF29" i="62" s="1"/>
  <c r="AA29" i="62"/>
  <c r="AE29" i="62"/>
  <c r="R31" i="62"/>
  <c r="AF31" i="62" s="1"/>
  <c r="AA31" i="62"/>
  <c r="AE31" i="62"/>
  <c r="R33" i="62"/>
  <c r="AF33" i="62" s="1"/>
  <c r="AA33" i="62"/>
  <c r="AE33" i="62"/>
  <c r="R35" i="62"/>
  <c r="AF35" i="62" s="1"/>
  <c r="AA35" i="62"/>
  <c r="AE35" i="62"/>
  <c r="R44" i="62"/>
  <c r="AF44" i="62" s="1"/>
  <c r="AA44" i="62"/>
  <c r="AE44" i="62"/>
  <c r="R48" i="62"/>
  <c r="AF48" i="62" s="1"/>
  <c r="AA48" i="62"/>
  <c r="AE48" i="62"/>
  <c r="R52" i="62"/>
  <c r="AF52" i="62" s="1"/>
  <c r="AA52" i="62"/>
  <c r="AE52" i="62"/>
  <c r="R56" i="62"/>
  <c r="AF56" i="62" s="1"/>
  <c r="AA56" i="62"/>
  <c r="AE56" i="62"/>
  <c r="R60" i="62"/>
  <c r="AF60" i="62" s="1"/>
  <c r="AA60" i="62"/>
  <c r="AE60" i="62"/>
  <c r="R64" i="62"/>
  <c r="AF64" i="62" s="1"/>
  <c r="AA64" i="62"/>
  <c r="AE64" i="62"/>
  <c r="AG264" i="62"/>
  <c r="I11" i="62"/>
  <c r="P11" i="62" s="1"/>
  <c r="J13" i="62"/>
  <c r="H14" i="62"/>
  <c r="AG14" i="62" s="1"/>
  <c r="X14" i="62"/>
  <c r="Z14" i="62"/>
  <c r="J15" i="62"/>
  <c r="H16" i="62"/>
  <c r="AG16" i="62" s="1"/>
  <c r="X16" i="62"/>
  <c r="Z16" i="62"/>
  <c r="J17" i="62"/>
  <c r="H18" i="62"/>
  <c r="AG18" i="62" s="1"/>
  <c r="X18" i="62"/>
  <c r="Z18" i="62"/>
  <c r="J19" i="62"/>
  <c r="H20" i="62"/>
  <c r="AG20" i="62" s="1"/>
  <c r="X20" i="62"/>
  <c r="Z20" i="62"/>
  <c r="J21" i="62"/>
  <c r="H22" i="62"/>
  <c r="AG22" i="62" s="1"/>
  <c r="X22" i="62"/>
  <c r="Z22" i="62"/>
  <c r="J23" i="62"/>
  <c r="H24" i="62"/>
  <c r="AG24" i="62" s="1"/>
  <c r="X24" i="62"/>
  <c r="Z24" i="62"/>
  <c r="J25" i="62"/>
  <c r="H26" i="62"/>
  <c r="AG26" i="62" s="1"/>
  <c r="X26" i="62"/>
  <c r="Z26" i="62"/>
  <c r="J27" i="62"/>
  <c r="H28" i="62"/>
  <c r="AG28" i="62" s="1"/>
  <c r="X28" i="62"/>
  <c r="Z28" i="62"/>
  <c r="J29" i="62"/>
  <c r="H30" i="62"/>
  <c r="AG30" i="62" s="1"/>
  <c r="X30" i="62"/>
  <c r="Z30" i="62"/>
  <c r="J31" i="62"/>
  <c r="H32" i="62"/>
  <c r="AG32" i="62" s="1"/>
  <c r="X32" i="62"/>
  <c r="Z32" i="62"/>
  <c r="J33" i="62"/>
  <c r="H34" i="62"/>
  <c r="AG34" i="62" s="1"/>
  <c r="X34" i="62"/>
  <c r="Z34" i="62"/>
  <c r="J35" i="62"/>
  <c r="H36" i="62"/>
  <c r="AG36" i="62" s="1"/>
  <c r="X36" i="62"/>
  <c r="Z36" i="62"/>
  <c r="L43" i="62"/>
  <c r="Y43" i="62"/>
  <c r="J44" i="62"/>
  <c r="R45" i="62"/>
  <c r="AF45" i="62" s="1"/>
  <c r="AA45" i="62"/>
  <c r="H46" i="62"/>
  <c r="AG46" i="62" s="1"/>
  <c r="X46" i="62"/>
  <c r="Z46" i="62"/>
  <c r="L47" i="62"/>
  <c r="Y47" i="62"/>
  <c r="J48" i="62"/>
  <c r="R49" i="62"/>
  <c r="AF49" i="62" s="1"/>
  <c r="AA49" i="62"/>
  <c r="H50" i="62"/>
  <c r="AG50" i="62" s="1"/>
  <c r="X50" i="62"/>
  <c r="Z50" i="62"/>
  <c r="L51" i="62"/>
  <c r="Y51" i="62"/>
  <c r="J52" i="62"/>
  <c r="R53" i="62"/>
  <c r="AF53" i="62" s="1"/>
  <c r="AA53" i="62"/>
  <c r="H54" i="62"/>
  <c r="AG54" i="62" s="1"/>
  <c r="X54" i="62"/>
  <c r="Z54" i="62"/>
  <c r="L55" i="62"/>
  <c r="Y55" i="62"/>
  <c r="J56" i="62"/>
  <c r="R57" i="62"/>
  <c r="AF57" i="62" s="1"/>
  <c r="AA57" i="62"/>
  <c r="H58" i="62"/>
  <c r="AG58" i="62" s="1"/>
  <c r="X58" i="62"/>
  <c r="Z58" i="62"/>
  <c r="L59" i="62"/>
  <c r="Y59" i="62"/>
  <c r="J60" i="62"/>
  <c r="R61" i="62"/>
  <c r="AF61" i="62" s="1"/>
  <c r="AA61" i="62"/>
  <c r="H62" i="62"/>
  <c r="AG62" i="62" s="1"/>
  <c r="X62" i="62"/>
  <c r="Z62" i="62"/>
  <c r="L63" i="62"/>
  <c r="Y63" i="62"/>
  <c r="J64" i="62"/>
  <c r="R65" i="62"/>
  <c r="AF65" i="62" s="1"/>
  <c r="AA65" i="62"/>
  <c r="AF264" i="62"/>
  <c r="AF125" i="62"/>
  <c r="AF181" i="62"/>
  <c r="AG320" i="62"/>
  <c r="AF97" i="62"/>
  <c r="AF153" i="62"/>
  <c r="AG236" i="62"/>
  <c r="AG348" i="62"/>
  <c r="AG292" i="62"/>
  <c r="AF348" i="62"/>
  <c r="AF376" i="62"/>
  <c r="AF404" i="62"/>
  <c r="I39" i="62"/>
  <c r="I67" i="62"/>
  <c r="I290" i="62"/>
  <c r="I151" i="62"/>
  <c r="I262" i="62"/>
  <c r="I234" i="62"/>
  <c r="I318" i="62"/>
  <c r="I346" i="62"/>
  <c r="I402" i="62"/>
  <c r="I223" i="61"/>
  <c r="I208" i="61"/>
  <c r="I193" i="61"/>
  <c r="G197" i="61"/>
  <c r="G212" i="61" s="1"/>
  <c r="G227" i="61" s="1"/>
  <c r="G206" i="61"/>
  <c r="G221" i="61" s="1"/>
  <c r="G236" i="61" s="1"/>
  <c r="G205" i="61"/>
  <c r="G220" i="61" s="1"/>
  <c r="G235" i="61" s="1"/>
  <c r="G204" i="61"/>
  <c r="G219" i="61" s="1"/>
  <c r="G234" i="61" s="1"/>
  <c r="G203" i="61"/>
  <c r="G218" i="61" s="1"/>
  <c r="G233" i="61" s="1"/>
  <c r="G202" i="61"/>
  <c r="G217" i="61" s="1"/>
  <c r="G232" i="61" s="1"/>
  <c r="G201" i="61"/>
  <c r="G216" i="61" s="1"/>
  <c r="G231" i="61" s="1"/>
  <c r="G200" i="61"/>
  <c r="G215" i="61" s="1"/>
  <c r="G230" i="61" s="1"/>
  <c r="G199" i="61"/>
  <c r="G214" i="61" s="1"/>
  <c r="G229" i="61" s="1"/>
  <c r="G198" i="61"/>
  <c r="G213" i="61" s="1"/>
  <c r="G228" i="61" s="1"/>
  <c r="G196" i="61"/>
  <c r="G211" i="61" s="1"/>
  <c r="G226" i="61" s="1"/>
  <c r="G195" i="61"/>
  <c r="G210" i="61" s="1"/>
  <c r="G225" i="61" s="1"/>
  <c r="H234" i="60"/>
  <c r="V234" i="60" s="1"/>
  <c r="G234" i="60"/>
  <c r="E234" i="60"/>
  <c r="C234" i="60"/>
  <c r="H233" i="60"/>
  <c r="V233" i="60" s="1"/>
  <c r="G233" i="60"/>
  <c r="E233" i="60"/>
  <c r="C233" i="60"/>
  <c r="H232" i="60"/>
  <c r="V232" i="60" s="1"/>
  <c r="G232" i="60"/>
  <c r="E232" i="60"/>
  <c r="C232" i="60"/>
  <c r="H231" i="60"/>
  <c r="V231" i="60" s="1"/>
  <c r="G231" i="60"/>
  <c r="E231" i="60"/>
  <c r="C231" i="60"/>
  <c r="H230" i="60"/>
  <c r="V230" i="60" s="1"/>
  <c r="G230" i="60"/>
  <c r="E230" i="60"/>
  <c r="C230" i="60"/>
  <c r="H229" i="60"/>
  <c r="V229" i="60" s="1"/>
  <c r="G229" i="60"/>
  <c r="E229" i="60"/>
  <c r="C229" i="60"/>
  <c r="H228" i="60"/>
  <c r="V228" i="60" s="1"/>
  <c r="G228" i="60"/>
  <c r="E228" i="60"/>
  <c r="C228" i="60"/>
  <c r="H227" i="60"/>
  <c r="V227" i="60" s="1"/>
  <c r="G227" i="60"/>
  <c r="E227" i="60"/>
  <c r="C227" i="60"/>
  <c r="H226" i="60"/>
  <c r="V226" i="60" s="1"/>
  <c r="G226" i="60"/>
  <c r="E226" i="60"/>
  <c r="C226" i="60"/>
  <c r="H225" i="60"/>
  <c r="V225" i="60" s="1"/>
  <c r="G225" i="60"/>
  <c r="E225" i="60"/>
  <c r="C225" i="60"/>
  <c r="H224" i="60"/>
  <c r="V224" i="60" s="1"/>
  <c r="G224" i="60"/>
  <c r="E224" i="60"/>
  <c r="C224" i="60"/>
  <c r="H223" i="60"/>
  <c r="V223" i="60" s="1"/>
  <c r="G223" i="60"/>
  <c r="E223" i="60"/>
  <c r="C223" i="60"/>
  <c r="H219" i="60"/>
  <c r="V219" i="60" s="1"/>
  <c r="G219" i="60"/>
  <c r="E219" i="60"/>
  <c r="C219" i="60"/>
  <c r="H218" i="60"/>
  <c r="V218" i="60" s="1"/>
  <c r="G218" i="60"/>
  <c r="E218" i="60"/>
  <c r="C218" i="60"/>
  <c r="H217" i="60"/>
  <c r="V217" i="60" s="1"/>
  <c r="G217" i="60"/>
  <c r="E217" i="60"/>
  <c r="C217" i="60"/>
  <c r="H216" i="60"/>
  <c r="V216" i="60" s="1"/>
  <c r="G216" i="60"/>
  <c r="E216" i="60"/>
  <c r="C216" i="60"/>
  <c r="H215" i="60"/>
  <c r="V215" i="60" s="1"/>
  <c r="G215" i="60"/>
  <c r="E215" i="60"/>
  <c r="C215" i="60"/>
  <c r="H214" i="60"/>
  <c r="V214" i="60" s="1"/>
  <c r="G214" i="60"/>
  <c r="E214" i="60"/>
  <c r="C214" i="60"/>
  <c r="H213" i="60"/>
  <c r="V213" i="60" s="1"/>
  <c r="G213" i="60"/>
  <c r="E213" i="60"/>
  <c r="C213" i="60"/>
  <c r="H212" i="60"/>
  <c r="V212" i="60" s="1"/>
  <c r="G212" i="60"/>
  <c r="E212" i="60"/>
  <c r="C212" i="60"/>
  <c r="H211" i="60"/>
  <c r="V211" i="60" s="1"/>
  <c r="G211" i="60"/>
  <c r="E211" i="60"/>
  <c r="C211" i="60"/>
  <c r="H210" i="60"/>
  <c r="V210" i="60" s="1"/>
  <c r="G210" i="60"/>
  <c r="E210" i="60"/>
  <c r="C210" i="60"/>
  <c r="H209" i="60"/>
  <c r="V209" i="60" s="1"/>
  <c r="G209" i="60"/>
  <c r="E209" i="60"/>
  <c r="C209" i="60"/>
  <c r="H208" i="60"/>
  <c r="V208" i="60" s="1"/>
  <c r="G208" i="60"/>
  <c r="E208" i="60"/>
  <c r="C208" i="60"/>
  <c r="H204" i="60"/>
  <c r="V204" i="60" s="1"/>
  <c r="G204" i="60"/>
  <c r="E204" i="60"/>
  <c r="C204" i="60"/>
  <c r="H203" i="60"/>
  <c r="V203" i="60" s="1"/>
  <c r="G203" i="60"/>
  <c r="E203" i="60"/>
  <c r="C203" i="60"/>
  <c r="H202" i="60"/>
  <c r="V202" i="60" s="1"/>
  <c r="G202" i="60"/>
  <c r="E202" i="60"/>
  <c r="C202" i="60"/>
  <c r="H201" i="60"/>
  <c r="V201" i="60" s="1"/>
  <c r="G201" i="60"/>
  <c r="E201" i="60"/>
  <c r="C201" i="60"/>
  <c r="H200" i="60"/>
  <c r="V200" i="60" s="1"/>
  <c r="G200" i="60"/>
  <c r="E200" i="60"/>
  <c r="C200" i="60"/>
  <c r="H199" i="60"/>
  <c r="V199" i="60" s="1"/>
  <c r="G199" i="60"/>
  <c r="E199" i="60"/>
  <c r="C199" i="60"/>
  <c r="H198" i="60"/>
  <c r="V198" i="60" s="1"/>
  <c r="G198" i="60"/>
  <c r="E198" i="60"/>
  <c r="C198" i="60"/>
  <c r="H197" i="60"/>
  <c r="V197" i="60" s="1"/>
  <c r="G197" i="60"/>
  <c r="E197" i="60"/>
  <c r="C197" i="60"/>
  <c r="H196" i="60"/>
  <c r="V196" i="60" s="1"/>
  <c r="G196" i="60"/>
  <c r="E196" i="60"/>
  <c r="C196" i="60"/>
  <c r="H195" i="60"/>
  <c r="V195" i="60" s="1"/>
  <c r="G195" i="60"/>
  <c r="E195" i="60"/>
  <c r="C195" i="60"/>
  <c r="H194" i="60"/>
  <c r="V194" i="60" s="1"/>
  <c r="G194" i="60"/>
  <c r="E194" i="60"/>
  <c r="C194" i="60"/>
  <c r="H193" i="60"/>
  <c r="V193" i="60" s="1"/>
  <c r="G193" i="60"/>
  <c r="E193" i="60"/>
  <c r="C193" i="60"/>
  <c r="H189" i="60"/>
  <c r="V189" i="60" s="1"/>
  <c r="G189" i="60"/>
  <c r="E189" i="60"/>
  <c r="C189" i="60"/>
  <c r="H188" i="60"/>
  <c r="V188" i="60" s="1"/>
  <c r="G188" i="60"/>
  <c r="E188" i="60"/>
  <c r="C188" i="60"/>
  <c r="H187" i="60"/>
  <c r="V187" i="60" s="1"/>
  <c r="G187" i="60"/>
  <c r="E187" i="60"/>
  <c r="C187" i="60"/>
  <c r="H186" i="60"/>
  <c r="V186" i="60" s="1"/>
  <c r="G186" i="60"/>
  <c r="E186" i="60"/>
  <c r="C186" i="60"/>
  <c r="H185" i="60"/>
  <c r="V185" i="60" s="1"/>
  <c r="G185" i="60"/>
  <c r="E185" i="60"/>
  <c r="C185" i="60"/>
  <c r="H184" i="60"/>
  <c r="V184" i="60" s="1"/>
  <c r="G184" i="60"/>
  <c r="E184" i="60"/>
  <c r="C184" i="60"/>
  <c r="H183" i="60"/>
  <c r="V183" i="60" s="1"/>
  <c r="G183" i="60"/>
  <c r="E183" i="60"/>
  <c r="C183" i="60"/>
  <c r="H182" i="60"/>
  <c r="V182" i="60" s="1"/>
  <c r="G182" i="60"/>
  <c r="E182" i="60"/>
  <c r="C182" i="60"/>
  <c r="H181" i="60"/>
  <c r="V181" i="60" s="1"/>
  <c r="G181" i="60"/>
  <c r="E181" i="60"/>
  <c r="C181" i="60"/>
  <c r="H180" i="60"/>
  <c r="V180" i="60" s="1"/>
  <c r="G180" i="60"/>
  <c r="E180" i="60"/>
  <c r="C180" i="60"/>
  <c r="H179" i="60"/>
  <c r="V179" i="60" s="1"/>
  <c r="G179" i="60"/>
  <c r="E179" i="60"/>
  <c r="C179" i="60"/>
  <c r="H178" i="60"/>
  <c r="V178" i="60" s="1"/>
  <c r="G178" i="60"/>
  <c r="E178" i="60"/>
  <c r="C178" i="60"/>
  <c r="H174" i="60"/>
  <c r="G174" i="60"/>
  <c r="E174" i="60"/>
  <c r="C174" i="60"/>
  <c r="H173" i="60"/>
  <c r="G173" i="60"/>
  <c r="E173" i="60"/>
  <c r="C173" i="60"/>
  <c r="H172" i="60"/>
  <c r="G172" i="60"/>
  <c r="E172" i="60"/>
  <c r="C172" i="60"/>
  <c r="H171" i="60"/>
  <c r="G171" i="60"/>
  <c r="E171" i="60"/>
  <c r="C171" i="60"/>
  <c r="H170" i="60"/>
  <c r="G170" i="60"/>
  <c r="E170" i="60"/>
  <c r="C170" i="60"/>
  <c r="H169" i="60"/>
  <c r="G169" i="60"/>
  <c r="E169" i="60"/>
  <c r="C169" i="60"/>
  <c r="H168" i="60"/>
  <c r="G168" i="60"/>
  <c r="E168" i="60"/>
  <c r="C168" i="60"/>
  <c r="H167" i="60"/>
  <c r="G167" i="60"/>
  <c r="E167" i="60"/>
  <c r="C167" i="60"/>
  <c r="H166" i="60"/>
  <c r="G166" i="60"/>
  <c r="E166" i="60"/>
  <c r="C166" i="60"/>
  <c r="H165" i="60"/>
  <c r="G165" i="60"/>
  <c r="E165" i="60"/>
  <c r="C165" i="60"/>
  <c r="H164" i="60"/>
  <c r="G164" i="60"/>
  <c r="E164" i="60"/>
  <c r="C164" i="60"/>
  <c r="H163" i="60"/>
  <c r="G163" i="60"/>
  <c r="E163" i="60"/>
  <c r="C163" i="60"/>
  <c r="H159" i="60"/>
  <c r="V159" i="60" s="1"/>
  <c r="G159" i="60"/>
  <c r="E159" i="60"/>
  <c r="C159" i="60"/>
  <c r="H158" i="60"/>
  <c r="V158" i="60" s="1"/>
  <c r="G158" i="60"/>
  <c r="E158" i="60"/>
  <c r="C158" i="60"/>
  <c r="H157" i="60"/>
  <c r="V157" i="60" s="1"/>
  <c r="G157" i="60"/>
  <c r="E157" i="60"/>
  <c r="C157" i="60"/>
  <c r="H156" i="60"/>
  <c r="V156" i="60" s="1"/>
  <c r="G156" i="60"/>
  <c r="E156" i="60"/>
  <c r="C156" i="60"/>
  <c r="H155" i="60"/>
  <c r="V155" i="60" s="1"/>
  <c r="G155" i="60"/>
  <c r="E155" i="60"/>
  <c r="C155" i="60"/>
  <c r="H154" i="60"/>
  <c r="V154" i="60" s="1"/>
  <c r="G154" i="60"/>
  <c r="E154" i="60"/>
  <c r="C154" i="60"/>
  <c r="H153" i="60"/>
  <c r="V153" i="60" s="1"/>
  <c r="G153" i="60"/>
  <c r="E153" i="60"/>
  <c r="C153" i="60"/>
  <c r="H152" i="60"/>
  <c r="V152" i="60" s="1"/>
  <c r="G152" i="60"/>
  <c r="E152" i="60"/>
  <c r="C152" i="60"/>
  <c r="H151" i="60"/>
  <c r="V151" i="60" s="1"/>
  <c r="G151" i="60"/>
  <c r="E151" i="60"/>
  <c r="C151" i="60"/>
  <c r="H150" i="60"/>
  <c r="V150" i="60" s="1"/>
  <c r="G150" i="60"/>
  <c r="E150" i="60"/>
  <c r="C150" i="60"/>
  <c r="H149" i="60"/>
  <c r="V149" i="60" s="1"/>
  <c r="G149" i="60"/>
  <c r="E149" i="60"/>
  <c r="C149" i="60"/>
  <c r="H148" i="60"/>
  <c r="V148" i="60" s="1"/>
  <c r="G148" i="60"/>
  <c r="E148" i="60"/>
  <c r="C148" i="60"/>
  <c r="H144" i="60"/>
  <c r="V144" i="60" s="1"/>
  <c r="G144" i="60"/>
  <c r="E144" i="60"/>
  <c r="C144" i="60"/>
  <c r="H143" i="60"/>
  <c r="V143" i="60" s="1"/>
  <c r="G143" i="60"/>
  <c r="E143" i="60"/>
  <c r="C143" i="60"/>
  <c r="H142" i="60"/>
  <c r="V142" i="60" s="1"/>
  <c r="G142" i="60"/>
  <c r="E142" i="60"/>
  <c r="C142" i="60"/>
  <c r="H141" i="60"/>
  <c r="V141" i="60" s="1"/>
  <c r="G141" i="60"/>
  <c r="E141" i="60"/>
  <c r="C141" i="60"/>
  <c r="H140" i="60"/>
  <c r="V140" i="60" s="1"/>
  <c r="G140" i="60"/>
  <c r="E140" i="60"/>
  <c r="C140" i="60"/>
  <c r="H139" i="60"/>
  <c r="V139" i="60" s="1"/>
  <c r="G139" i="60"/>
  <c r="E139" i="60"/>
  <c r="C139" i="60"/>
  <c r="H138" i="60"/>
  <c r="V138" i="60" s="1"/>
  <c r="G138" i="60"/>
  <c r="E138" i="60"/>
  <c r="C138" i="60"/>
  <c r="H137" i="60"/>
  <c r="V137" i="60" s="1"/>
  <c r="G137" i="60"/>
  <c r="E137" i="60"/>
  <c r="C137" i="60"/>
  <c r="H136" i="60"/>
  <c r="V136" i="60" s="1"/>
  <c r="G136" i="60"/>
  <c r="E136" i="60"/>
  <c r="C136" i="60"/>
  <c r="H135" i="60"/>
  <c r="V135" i="60" s="1"/>
  <c r="G135" i="60"/>
  <c r="E135" i="60"/>
  <c r="C135" i="60"/>
  <c r="H134" i="60"/>
  <c r="V134" i="60" s="1"/>
  <c r="G134" i="60"/>
  <c r="E134" i="60"/>
  <c r="C134" i="60"/>
  <c r="H133" i="60"/>
  <c r="V133" i="60" s="1"/>
  <c r="G133" i="60"/>
  <c r="E133" i="60"/>
  <c r="H129" i="60"/>
  <c r="V129" i="60" s="1"/>
  <c r="G129" i="60"/>
  <c r="E129" i="60"/>
  <c r="C129" i="60"/>
  <c r="H128" i="60"/>
  <c r="V128" i="60" s="1"/>
  <c r="G128" i="60"/>
  <c r="E128" i="60"/>
  <c r="C128" i="60"/>
  <c r="H127" i="60"/>
  <c r="V127" i="60" s="1"/>
  <c r="G127" i="60"/>
  <c r="E127" i="60"/>
  <c r="C127" i="60"/>
  <c r="H126" i="60"/>
  <c r="V126" i="60" s="1"/>
  <c r="G126" i="60"/>
  <c r="E126" i="60"/>
  <c r="C126" i="60"/>
  <c r="H125" i="60"/>
  <c r="V125" i="60" s="1"/>
  <c r="G125" i="60"/>
  <c r="E125" i="60"/>
  <c r="C125" i="60"/>
  <c r="H124" i="60"/>
  <c r="V124" i="60" s="1"/>
  <c r="G124" i="60"/>
  <c r="E124" i="60"/>
  <c r="C124" i="60"/>
  <c r="H123" i="60"/>
  <c r="V123" i="60" s="1"/>
  <c r="G123" i="60"/>
  <c r="E123" i="60"/>
  <c r="C123" i="60"/>
  <c r="H122" i="60"/>
  <c r="V122" i="60" s="1"/>
  <c r="G122" i="60"/>
  <c r="E122" i="60"/>
  <c r="C122" i="60"/>
  <c r="H121" i="60"/>
  <c r="V121" i="60" s="1"/>
  <c r="G121" i="60"/>
  <c r="E121" i="60"/>
  <c r="C121" i="60"/>
  <c r="H120" i="60"/>
  <c r="V120" i="60" s="1"/>
  <c r="G120" i="60"/>
  <c r="E120" i="60"/>
  <c r="C120" i="60"/>
  <c r="H119" i="60"/>
  <c r="V119" i="60" s="1"/>
  <c r="G119" i="60"/>
  <c r="E119" i="60"/>
  <c r="C119" i="60"/>
  <c r="H118" i="60"/>
  <c r="V118" i="60" s="1"/>
  <c r="G118" i="60"/>
  <c r="E118" i="60"/>
  <c r="C118" i="60"/>
  <c r="H114" i="60"/>
  <c r="G114" i="60"/>
  <c r="E114" i="60"/>
  <c r="C114" i="60"/>
  <c r="H113" i="60"/>
  <c r="G113" i="60"/>
  <c r="E113" i="60"/>
  <c r="C113" i="60"/>
  <c r="H112" i="60"/>
  <c r="G112" i="60"/>
  <c r="E112" i="60"/>
  <c r="C112" i="60"/>
  <c r="H111" i="60"/>
  <c r="G111" i="60"/>
  <c r="E111" i="60"/>
  <c r="C111" i="60"/>
  <c r="H110" i="60"/>
  <c r="G110" i="60"/>
  <c r="E110" i="60"/>
  <c r="C110" i="60"/>
  <c r="H109" i="60"/>
  <c r="G109" i="60"/>
  <c r="E109" i="60"/>
  <c r="C109" i="60"/>
  <c r="H108" i="60"/>
  <c r="G108" i="60"/>
  <c r="E108" i="60"/>
  <c r="C108" i="60"/>
  <c r="H107" i="60"/>
  <c r="G107" i="60"/>
  <c r="E107" i="60"/>
  <c r="C107" i="60"/>
  <c r="H106" i="60"/>
  <c r="G106" i="60"/>
  <c r="E106" i="60"/>
  <c r="C106" i="60"/>
  <c r="H105" i="60"/>
  <c r="G105" i="60"/>
  <c r="E105" i="60"/>
  <c r="C105" i="60"/>
  <c r="H104" i="60"/>
  <c r="G104" i="60"/>
  <c r="E104" i="60"/>
  <c r="C104" i="60"/>
  <c r="H103" i="60"/>
  <c r="G103" i="60"/>
  <c r="E103" i="60"/>
  <c r="C103" i="60"/>
  <c r="H99" i="60"/>
  <c r="G99" i="60"/>
  <c r="E99" i="60"/>
  <c r="C99" i="60"/>
  <c r="H98" i="60"/>
  <c r="G98" i="60"/>
  <c r="E98" i="60"/>
  <c r="C98" i="60"/>
  <c r="H97" i="60"/>
  <c r="G97" i="60"/>
  <c r="E97" i="60"/>
  <c r="C97" i="60"/>
  <c r="H96" i="60"/>
  <c r="G96" i="60"/>
  <c r="E96" i="60"/>
  <c r="C96" i="60"/>
  <c r="H95" i="60"/>
  <c r="G95" i="60"/>
  <c r="E95" i="60"/>
  <c r="C95" i="60"/>
  <c r="H94" i="60"/>
  <c r="G94" i="60"/>
  <c r="E94" i="60"/>
  <c r="C94" i="60"/>
  <c r="H93" i="60"/>
  <c r="G93" i="60"/>
  <c r="E93" i="60"/>
  <c r="C93" i="60"/>
  <c r="H92" i="60"/>
  <c r="G92" i="60"/>
  <c r="E92" i="60"/>
  <c r="C92" i="60"/>
  <c r="H91" i="60"/>
  <c r="G91" i="60"/>
  <c r="E91" i="60"/>
  <c r="C91" i="60"/>
  <c r="H90" i="60"/>
  <c r="G90" i="60"/>
  <c r="E90" i="60"/>
  <c r="C90" i="60"/>
  <c r="H89" i="60"/>
  <c r="G89" i="60"/>
  <c r="E89" i="60"/>
  <c r="C89" i="60"/>
  <c r="H88" i="60"/>
  <c r="G88" i="60"/>
  <c r="E88" i="60"/>
  <c r="C88" i="60"/>
  <c r="H84" i="60"/>
  <c r="G84" i="60"/>
  <c r="E84" i="60"/>
  <c r="C84" i="60"/>
  <c r="H83" i="60"/>
  <c r="G83" i="60"/>
  <c r="E83" i="60"/>
  <c r="C83" i="60"/>
  <c r="H82" i="60"/>
  <c r="G82" i="60"/>
  <c r="E82" i="60"/>
  <c r="C82" i="60"/>
  <c r="H81" i="60"/>
  <c r="G81" i="60"/>
  <c r="E81" i="60"/>
  <c r="C81" i="60"/>
  <c r="H80" i="60"/>
  <c r="G80" i="60"/>
  <c r="E80" i="60"/>
  <c r="C80" i="60"/>
  <c r="H79" i="60"/>
  <c r="G79" i="60"/>
  <c r="E79" i="60"/>
  <c r="C79" i="60"/>
  <c r="H78" i="60"/>
  <c r="G78" i="60"/>
  <c r="E78" i="60"/>
  <c r="C78" i="60"/>
  <c r="H77" i="60"/>
  <c r="G77" i="60"/>
  <c r="E77" i="60"/>
  <c r="C77" i="60"/>
  <c r="H76" i="60"/>
  <c r="G76" i="60"/>
  <c r="E76" i="60"/>
  <c r="C76" i="60"/>
  <c r="H75" i="60"/>
  <c r="G75" i="60"/>
  <c r="E75" i="60"/>
  <c r="C75" i="60"/>
  <c r="H74" i="60"/>
  <c r="G74" i="60"/>
  <c r="E74" i="60"/>
  <c r="C74" i="60"/>
  <c r="H73" i="60"/>
  <c r="G73" i="60"/>
  <c r="E73" i="60"/>
  <c r="C73" i="60"/>
  <c r="H69" i="60"/>
  <c r="G69" i="60"/>
  <c r="E69" i="60"/>
  <c r="C69" i="60"/>
  <c r="H68" i="60"/>
  <c r="G68" i="60"/>
  <c r="E68" i="60"/>
  <c r="C68" i="60"/>
  <c r="H67" i="60"/>
  <c r="G67" i="60"/>
  <c r="E67" i="60"/>
  <c r="C67" i="60"/>
  <c r="H66" i="60"/>
  <c r="G66" i="60"/>
  <c r="E66" i="60"/>
  <c r="C66" i="60"/>
  <c r="H65" i="60"/>
  <c r="G65" i="60"/>
  <c r="E65" i="60"/>
  <c r="C65" i="60"/>
  <c r="H64" i="60"/>
  <c r="G64" i="60"/>
  <c r="E64" i="60"/>
  <c r="C64" i="60"/>
  <c r="H54" i="60"/>
  <c r="G54" i="60"/>
  <c r="E54" i="60"/>
  <c r="C54" i="60"/>
  <c r="H53" i="60"/>
  <c r="G53" i="60"/>
  <c r="E53" i="60"/>
  <c r="C53" i="60"/>
  <c r="H52" i="60"/>
  <c r="G52" i="60"/>
  <c r="E52" i="60"/>
  <c r="C52" i="60"/>
  <c r="H51" i="60"/>
  <c r="G51" i="60"/>
  <c r="E51" i="60"/>
  <c r="C51" i="60"/>
  <c r="H50" i="60"/>
  <c r="G50" i="60"/>
  <c r="E50" i="60"/>
  <c r="C50" i="60"/>
  <c r="H49" i="60"/>
  <c r="G49" i="60"/>
  <c r="E49" i="60"/>
  <c r="C49" i="60"/>
  <c r="H48" i="60"/>
  <c r="G48" i="60"/>
  <c r="E48" i="60"/>
  <c r="C48" i="60"/>
  <c r="H47" i="60"/>
  <c r="G47" i="60"/>
  <c r="E47" i="60"/>
  <c r="C47" i="60"/>
  <c r="H46" i="60"/>
  <c r="G46" i="60"/>
  <c r="E46" i="60"/>
  <c r="C46" i="60"/>
  <c r="H45" i="60"/>
  <c r="G45" i="60"/>
  <c r="E45" i="60"/>
  <c r="C45" i="60"/>
  <c r="H44" i="60"/>
  <c r="G44" i="60"/>
  <c r="E44" i="60"/>
  <c r="C44" i="60"/>
  <c r="H43" i="60"/>
  <c r="G43" i="60"/>
  <c r="E43" i="60"/>
  <c r="C43" i="60"/>
  <c r="H39" i="60"/>
  <c r="N39" i="60" s="1"/>
  <c r="G39" i="60"/>
  <c r="E39" i="60"/>
  <c r="C39" i="60"/>
  <c r="H38" i="60"/>
  <c r="N38" i="60" s="1"/>
  <c r="G38" i="60"/>
  <c r="E38" i="60"/>
  <c r="C38" i="60"/>
  <c r="H37" i="60"/>
  <c r="N37" i="60" s="1"/>
  <c r="G37" i="60"/>
  <c r="E37" i="60"/>
  <c r="C37" i="60"/>
  <c r="H36" i="60"/>
  <c r="N36" i="60" s="1"/>
  <c r="G36" i="60"/>
  <c r="E36" i="60"/>
  <c r="C36" i="60"/>
  <c r="H35" i="60"/>
  <c r="N35" i="60" s="1"/>
  <c r="G35" i="60"/>
  <c r="E35" i="60"/>
  <c r="C35" i="60"/>
  <c r="H34" i="60"/>
  <c r="N34" i="60" s="1"/>
  <c r="G34" i="60"/>
  <c r="E34" i="60"/>
  <c r="C34" i="60"/>
  <c r="H24" i="60"/>
  <c r="N24" i="60" s="1"/>
  <c r="G24" i="60"/>
  <c r="E24" i="60"/>
  <c r="C24" i="60"/>
  <c r="H23" i="60"/>
  <c r="N23" i="60" s="1"/>
  <c r="G23" i="60"/>
  <c r="E23" i="60"/>
  <c r="C23" i="60"/>
  <c r="H22" i="60"/>
  <c r="N22" i="60" s="1"/>
  <c r="G22" i="60"/>
  <c r="E22" i="60"/>
  <c r="C22" i="60"/>
  <c r="H21" i="60"/>
  <c r="N21" i="60" s="1"/>
  <c r="G21" i="60"/>
  <c r="E21" i="60"/>
  <c r="C21" i="60"/>
  <c r="H20" i="60"/>
  <c r="N20" i="60" s="1"/>
  <c r="G20" i="60"/>
  <c r="E20" i="60"/>
  <c r="C20" i="60"/>
  <c r="H19" i="60"/>
  <c r="N19" i="60" s="1"/>
  <c r="G19" i="60"/>
  <c r="E19" i="60"/>
  <c r="C19" i="60"/>
  <c r="H18" i="60"/>
  <c r="N18" i="60" s="1"/>
  <c r="G18" i="60"/>
  <c r="E18" i="60"/>
  <c r="C18" i="60"/>
  <c r="H17" i="60"/>
  <c r="N17" i="60" s="1"/>
  <c r="G17" i="60"/>
  <c r="E17" i="60"/>
  <c r="C17" i="60"/>
  <c r="H16" i="60"/>
  <c r="N16" i="60" s="1"/>
  <c r="G16" i="60"/>
  <c r="E16" i="60"/>
  <c r="C16" i="60"/>
  <c r="H15" i="60"/>
  <c r="N15" i="60" s="1"/>
  <c r="G15" i="60"/>
  <c r="E15" i="60"/>
  <c r="C15" i="60"/>
  <c r="H14" i="60"/>
  <c r="N14" i="60" s="1"/>
  <c r="G14" i="60"/>
  <c r="E14" i="60"/>
  <c r="C14" i="60"/>
  <c r="H13" i="60"/>
  <c r="N13" i="60" s="1"/>
  <c r="G13" i="60"/>
  <c r="E13" i="60"/>
  <c r="C13" i="60"/>
  <c r="F43" i="60"/>
  <c r="F39" i="60"/>
  <c r="F54" i="60" s="1"/>
  <c r="F69" i="60" s="1"/>
  <c r="F84" i="60" s="1"/>
  <c r="F99" i="60" s="1"/>
  <c r="F114" i="60" s="1"/>
  <c r="F38" i="60"/>
  <c r="F53" i="60" s="1"/>
  <c r="F68" i="60" s="1"/>
  <c r="F83" i="60" s="1"/>
  <c r="F98" i="60" s="1"/>
  <c r="F113" i="60" s="1"/>
  <c r="F37" i="60"/>
  <c r="F52" i="60" s="1"/>
  <c r="F67" i="60" s="1"/>
  <c r="F82" i="60" s="1"/>
  <c r="F97" i="60" s="1"/>
  <c r="F112" i="60" s="1"/>
  <c r="F36" i="60"/>
  <c r="F51" i="60" s="1"/>
  <c r="F66" i="60" s="1"/>
  <c r="F81" i="60" s="1"/>
  <c r="F96" i="60" s="1"/>
  <c r="F111" i="60" s="1"/>
  <c r="F35" i="60"/>
  <c r="F50" i="60" s="1"/>
  <c r="F65" i="60" s="1"/>
  <c r="F80" i="60" s="1"/>
  <c r="F95" i="60" s="1"/>
  <c r="F110" i="60" s="1"/>
  <c r="F34" i="60"/>
  <c r="F49" i="60" s="1"/>
  <c r="F64" i="60" s="1"/>
  <c r="F79" i="60" s="1"/>
  <c r="F94" i="60" s="1"/>
  <c r="F109" i="60" s="1"/>
  <c r="F48" i="60"/>
  <c r="F47" i="60"/>
  <c r="F46" i="60"/>
  <c r="F45" i="60"/>
  <c r="F44" i="60"/>
  <c r="D34" i="60"/>
  <c r="BJ19" i="60"/>
  <c r="BK19" i="60" s="1"/>
  <c r="BL19" i="60" s="1"/>
  <c r="BM19" i="60" s="1"/>
  <c r="BN19" i="60" s="1"/>
  <c r="BO19" i="60" s="1"/>
  <c r="BP19" i="60" s="1"/>
  <c r="BQ19" i="60" s="1"/>
  <c r="BR19" i="60" s="1"/>
  <c r="BS19" i="60" s="1"/>
  <c r="BT19" i="60" s="1"/>
  <c r="BJ18" i="60"/>
  <c r="BK18" i="60" s="1"/>
  <c r="BL18" i="60" s="1"/>
  <c r="BM18" i="60" s="1"/>
  <c r="BN18" i="60" s="1"/>
  <c r="BO18" i="60" s="1"/>
  <c r="BP18" i="60" s="1"/>
  <c r="BQ18" i="60" s="1"/>
  <c r="BR18" i="60" s="1"/>
  <c r="BS18" i="60" s="1"/>
  <c r="BT18" i="60" s="1"/>
  <c r="BJ17" i="60"/>
  <c r="BK17" i="60" s="1"/>
  <c r="BL17" i="60" s="1"/>
  <c r="BM17" i="60" s="1"/>
  <c r="BN17" i="60" s="1"/>
  <c r="BO17" i="60" s="1"/>
  <c r="BP17" i="60" s="1"/>
  <c r="BQ17" i="60" s="1"/>
  <c r="BR17" i="60" s="1"/>
  <c r="BS17" i="60" s="1"/>
  <c r="BT17" i="60" s="1"/>
  <c r="BJ16" i="60"/>
  <c r="BK16" i="60" s="1"/>
  <c r="BL16" i="60" s="1"/>
  <c r="BM16" i="60" s="1"/>
  <c r="BN16" i="60" s="1"/>
  <c r="BO16" i="60" s="1"/>
  <c r="BP16" i="60" s="1"/>
  <c r="BQ16" i="60" s="1"/>
  <c r="BR16" i="60" s="1"/>
  <c r="BS16" i="60" s="1"/>
  <c r="BT16" i="60" s="1"/>
  <c r="BJ15" i="60"/>
  <c r="BK15" i="60" s="1"/>
  <c r="BL15" i="60" s="1"/>
  <c r="BM15" i="60" s="1"/>
  <c r="BN15" i="60" s="1"/>
  <c r="BO15" i="60" s="1"/>
  <c r="BP15" i="60" s="1"/>
  <c r="BQ15" i="60" s="1"/>
  <c r="BR15" i="60" s="1"/>
  <c r="BS15" i="60" s="1"/>
  <c r="BT15" i="60" s="1"/>
  <c r="BJ14" i="60"/>
  <c r="BK14" i="60" s="1"/>
  <c r="BL14" i="60" s="1"/>
  <c r="BM14" i="60" s="1"/>
  <c r="BN14" i="60" s="1"/>
  <c r="BO14" i="60" s="1"/>
  <c r="BP14" i="60" s="1"/>
  <c r="BQ14" i="60" s="1"/>
  <c r="BR14" i="60" s="1"/>
  <c r="BS14" i="60" s="1"/>
  <c r="BT14" i="60" s="1"/>
  <c r="BJ13" i="60"/>
  <c r="BK13" i="60" s="1"/>
  <c r="BL13" i="60" s="1"/>
  <c r="BM13" i="60" s="1"/>
  <c r="BN13" i="60" s="1"/>
  <c r="BO13" i="60" s="1"/>
  <c r="BP13" i="60" s="1"/>
  <c r="BQ13" i="60" s="1"/>
  <c r="BR13" i="60" s="1"/>
  <c r="BS13" i="60" s="1"/>
  <c r="BT13" i="60" s="1"/>
  <c r="BJ9" i="60"/>
  <c r="BK9" i="60" s="1"/>
  <c r="BL9" i="60" s="1"/>
  <c r="BM9" i="60" s="1"/>
  <c r="BN9" i="60" s="1"/>
  <c r="BO9" i="60" s="1"/>
  <c r="BP9" i="60" s="1"/>
  <c r="BQ9" i="60" s="1"/>
  <c r="BR9" i="60" s="1"/>
  <c r="BS9" i="60" s="1"/>
  <c r="BT9" i="60" s="1"/>
  <c r="BJ8" i="60"/>
  <c r="BK8" i="60" s="1"/>
  <c r="BL8" i="60" s="1"/>
  <c r="BM8" i="60" s="1"/>
  <c r="BN8" i="60" s="1"/>
  <c r="BO8" i="60" s="1"/>
  <c r="BP8" i="60" s="1"/>
  <c r="BQ8" i="60" s="1"/>
  <c r="BR8" i="60" s="1"/>
  <c r="BS8" i="60" s="1"/>
  <c r="BT8" i="60" s="1"/>
  <c r="BJ7" i="60"/>
  <c r="BK7" i="60" s="1"/>
  <c r="BL7" i="60" s="1"/>
  <c r="BM7" i="60" s="1"/>
  <c r="BN7" i="60" s="1"/>
  <c r="BO7" i="60" s="1"/>
  <c r="BP7" i="60" s="1"/>
  <c r="BQ7" i="60" s="1"/>
  <c r="BR7" i="60" s="1"/>
  <c r="BS7" i="60" s="1"/>
  <c r="BT7" i="60" s="1"/>
  <c r="BJ6" i="60"/>
  <c r="BK6" i="60" s="1"/>
  <c r="BL6" i="60" s="1"/>
  <c r="BM6" i="60" s="1"/>
  <c r="BN6" i="60" s="1"/>
  <c r="BO6" i="60" s="1"/>
  <c r="BP6" i="60" s="1"/>
  <c r="BQ6" i="60" s="1"/>
  <c r="BR6" i="60" s="1"/>
  <c r="BS6" i="60" s="1"/>
  <c r="BT6" i="60" s="1"/>
  <c r="BJ5" i="60"/>
  <c r="BK5" i="60" s="1"/>
  <c r="BL5" i="60" s="1"/>
  <c r="BM5" i="60" s="1"/>
  <c r="BN5" i="60" s="1"/>
  <c r="BO5" i="60" s="1"/>
  <c r="BP5" i="60" s="1"/>
  <c r="BQ5" i="60" s="1"/>
  <c r="BR5" i="60" s="1"/>
  <c r="BS5" i="60" s="1"/>
  <c r="BT5" i="60" s="1"/>
  <c r="BJ4" i="60"/>
  <c r="BK4" i="60" s="1"/>
  <c r="BL4" i="60" s="1"/>
  <c r="BM4" i="60" s="1"/>
  <c r="BN4" i="60" s="1"/>
  <c r="BO4" i="60" s="1"/>
  <c r="BP4" i="60" s="1"/>
  <c r="BQ4" i="60" s="1"/>
  <c r="BR4" i="60" s="1"/>
  <c r="BS4" i="60" s="1"/>
  <c r="BT4" i="60" s="1"/>
  <c r="BH4" i="60"/>
  <c r="BH5" i="60" s="1"/>
  <c r="BH6" i="60" s="1"/>
  <c r="BH7" i="60" s="1"/>
  <c r="BH8" i="60" s="1"/>
  <c r="BH9" i="60" s="1"/>
  <c r="BH13" i="60" s="1"/>
  <c r="BH14" i="60" s="1"/>
  <c r="BH15" i="60" s="1"/>
  <c r="BH16" i="60" s="1"/>
  <c r="BH17" i="60" s="1"/>
  <c r="BH18" i="60" s="1"/>
  <c r="BH19" i="60" s="1"/>
  <c r="BJ3" i="60"/>
  <c r="BK3" i="60" s="1"/>
  <c r="BL3" i="60" s="1"/>
  <c r="BM3" i="60" s="1"/>
  <c r="BN3" i="60" s="1"/>
  <c r="BO3" i="60" s="1"/>
  <c r="BP3" i="60" s="1"/>
  <c r="BQ3" i="60" s="1"/>
  <c r="BR3" i="60" s="1"/>
  <c r="BS3" i="60" s="1"/>
  <c r="BT3" i="60" s="1"/>
  <c r="V163" i="60" l="1"/>
  <c r="P163" i="60"/>
  <c r="P165" i="60"/>
  <c r="AD165" i="60" s="1"/>
  <c r="V165" i="60"/>
  <c r="P167" i="60"/>
  <c r="AD167" i="60" s="1"/>
  <c r="V167" i="60"/>
  <c r="P169" i="60"/>
  <c r="V169" i="60"/>
  <c r="P171" i="60"/>
  <c r="V171" i="60"/>
  <c r="P173" i="60"/>
  <c r="V173" i="60"/>
  <c r="V164" i="60"/>
  <c r="P164" i="60"/>
  <c r="AD164" i="60" s="1"/>
  <c r="V166" i="60"/>
  <c r="P166" i="60"/>
  <c r="AD166" i="60" s="1"/>
  <c r="V168" i="60"/>
  <c r="P168" i="60"/>
  <c r="V170" i="60"/>
  <c r="P170" i="60"/>
  <c r="V172" i="60"/>
  <c r="P172" i="60"/>
  <c r="AD172" i="60" s="1"/>
  <c r="V174" i="60"/>
  <c r="P174" i="60"/>
  <c r="AD174" i="60" s="1"/>
  <c r="V39" i="60"/>
  <c r="AC135" i="60"/>
  <c r="AC137" i="60"/>
  <c r="W152" i="60"/>
  <c r="AA154" i="60"/>
  <c r="AA165" i="60"/>
  <c r="AC169" i="60"/>
  <c r="AA173" i="60"/>
  <c r="J180" i="60"/>
  <c r="J182" i="60"/>
  <c r="J184" i="60"/>
  <c r="AA188" i="60"/>
  <c r="AC199" i="60"/>
  <c r="X201" i="60"/>
  <c r="AA203" i="60"/>
  <c r="X216" i="60"/>
  <c r="X227" i="60"/>
  <c r="AD229" i="60"/>
  <c r="AC231" i="60"/>
  <c r="Z233" i="60"/>
  <c r="V13" i="60"/>
  <c r="V15" i="60"/>
  <c r="V17" i="60"/>
  <c r="V19" i="60"/>
  <c r="V21" i="60"/>
  <c r="V23" i="60"/>
  <c r="V34" i="60"/>
  <c r="V64" i="60"/>
  <c r="V68" i="60"/>
  <c r="V73" i="60"/>
  <c r="V75" i="60"/>
  <c r="V77" i="60"/>
  <c r="V79" i="60"/>
  <c r="V83" i="60"/>
  <c r="V88" i="60"/>
  <c r="V94" i="60"/>
  <c r="V96" i="60"/>
  <c r="V103" i="60"/>
  <c r="V105" i="60"/>
  <c r="V107" i="60"/>
  <c r="V109" i="60"/>
  <c r="Y120" i="60"/>
  <c r="P122" i="60"/>
  <c r="Y128" i="60"/>
  <c r="Z149" i="60"/>
  <c r="J151" i="60"/>
  <c r="Z153" i="60"/>
  <c r="Z157" i="60"/>
  <c r="W164" i="60"/>
  <c r="AA183" i="60"/>
  <c r="W185" i="60"/>
  <c r="P196" i="60"/>
  <c r="AD196" i="60" s="1"/>
  <c r="AC198" i="60"/>
  <c r="AB202" i="60"/>
  <c r="W204" i="60"/>
  <c r="AB211" i="60"/>
  <c r="AB213" i="60"/>
  <c r="J215" i="60"/>
  <c r="W217" i="60"/>
  <c r="W219" i="60"/>
  <c r="X226" i="60"/>
  <c r="AE234" i="60"/>
  <c r="V54" i="60"/>
  <c r="V65" i="60"/>
  <c r="V69" i="60"/>
  <c r="V74" i="60"/>
  <c r="V91" i="60"/>
  <c r="AC119" i="60"/>
  <c r="Y121" i="60"/>
  <c r="AC123" i="60"/>
  <c r="Y125" i="60"/>
  <c r="AC127" i="60"/>
  <c r="AC36" i="60"/>
  <c r="V36" i="60"/>
  <c r="AC38" i="60"/>
  <c r="V38" i="60"/>
  <c r="Z43" i="60"/>
  <c r="V43" i="60"/>
  <c r="J45" i="60"/>
  <c r="V45" i="60"/>
  <c r="AC47" i="60"/>
  <c r="V47" i="60"/>
  <c r="X49" i="60"/>
  <c r="V49" i="60"/>
  <c r="AC51" i="60"/>
  <c r="V51" i="60"/>
  <c r="I53" i="60"/>
  <c r="V53" i="60"/>
  <c r="Z66" i="60"/>
  <c r="V66" i="60"/>
  <c r="Y81" i="60"/>
  <c r="V81" i="60"/>
  <c r="Y90" i="60"/>
  <c r="V90" i="60"/>
  <c r="Y92" i="60"/>
  <c r="V92" i="60"/>
  <c r="AC98" i="60"/>
  <c r="V98" i="60"/>
  <c r="Y111" i="60"/>
  <c r="V111" i="60"/>
  <c r="AC113" i="60"/>
  <c r="V113" i="60"/>
  <c r="X14" i="60"/>
  <c r="V14" i="60"/>
  <c r="X16" i="60"/>
  <c r="V16" i="60"/>
  <c r="X18" i="60"/>
  <c r="V18" i="60"/>
  <c r="X20" i="60"/>
  <c r="V20" i="60"/>
  <c r="X22" i="60"/>
  <c r="V22" i="60"/>
  <c r="X24" i="60"/>
  <c r="V24" i="60"/>
  <c r="Z35" i="60"/>
  <c r="V35" i="60"/>
  <c r="J37" i="60"/>
  <c r="V37" i="60"/>
  <c r="W44" i="60"/>
  <c r="V44" i="60"/>
  <c r="AA46" i="60"/>
  <c r="V46" i="60"/>
  <c r="X48" i="60"/>
  <c r="V48" i="60"/>
  <c r="AA50" i="60"/>
  <c r="V50" i="60"/>
  <c r="X52" i="60"/>
  <c r="V52" i="60"/>
  <c r="W67" i="60"/>
  <c r="V67" i="60"/>
  <c r="J76" i="60"/>
  <c r="V76" i="60"/>
  <c r="P78" i="60"/>
  <c r="AD78" i="60" s="1"/>
  <c r="V78" i="60"/>
  <c r="Y80" i="60"/>
  <c r="V80" i="60"/>
  <c r="AC82" i="60"/>
  <c r="V82" i="60"/>
  <c r="Y84" i="60"/>
  <c r="V84" i="60"/>
  <c r="AC89" i="60"/>
  <c r="V89" i="60"/>
  <c r="AC93" i="60"/>
  <c r="V93" i="60"/>
  <c r="Y95" i="60"/>
  <c r="V95" i="60"/>
  <c r="AC97" i="60"/>
  <c r="V97" i="60"/>
  <c r="Y99" i="60"/>
  <c r="V99" i="60"/>
  <c r="AC104" i="60"/>
  <c r="V104" i="60"/>
  <c r="Y106" i="60"/>
  <c r="V106" i="60"/>
  <c r="AC108" i="60"/>
  <c r="V108" i="60"/>
  <c r="Y110" i="60"/>
  <c r="V110" i="60"/>
  <c r="AC112" i="60"/>
  <c r="V112" i="60"/>
  <c r="Y114" i="60"/>
  <c r="V114" i="60"/>
  <c r="K42" i="62"/>
  <c r="K41" i="62"/>
  <c r="W5" i="61"/>
  <c r="AC4" i="62"/>
  <c r="H221" i="60"/>
  <c r="AB208" i="60"/>
  <c r="H206" i="60"/>
  <c r="AA193" i="60"/>
  <c r="H191" i="60"/>
  <c r="AA178" i="60"/>
  <c r="H176" i="60"/>
  <c r="H161" i="60"/>
  <c r="H101" i="60"/>
  <c r="H116" i="60"/>
  <c r="Y133" i="60"/>
  <c r="H131" i="60"/>
  <c r="H86" i="60"/>
  <c r="W148" i="60"/>
  <c r="H146" i="60"/>
  <c r="H71" i="60"/>
  <c r="F126" i="60"/>
  <c r="F127" i="60"/>
  <c r="F124" i="60"/>
  <c r="F128" i="60"/>
  <c r="F125" i="60"/>
  <c r="F129" i="60"/>
  <c r="K53" i="62"/>
  <c r="K18" i="62"/>
  <c r="K37" i="62"/>
  <c r="AE226" i="60"/>
  <c r="Z64" i="60"/>
  <c r="H56" i="60"/>
  <c r="F61" i="60"/>
  <c r="F76" i="60" s="1"/>
  <c r="F91" i="60" s="1"/>
  <c r="F106" i="60" s="1"/>
  <c r="F62" i="60"/>
  <c r="F77" i="60" s="1"/>
  <c r="F92" i="60" s="1"/>
  <c r="F107" i="60" s="1"/>
  <c r="F58" i="60"/>
  <c r="F73" i="60" s="1"/>
  <c r="F88" i="60" s="1"/>
  <c r="F103" i="60" s="1"/>
  <c r="F59" i="60"/>
  <c r="F74" i="60" s="1"/>
  <c r="F89" i="60" s="1"/>
  <c r="F104" i="60" s="1"/>
  <c r="F63" i="60"/>
  <c r="F78" i="60" s="1"/>
  <c r="F93" i="60" s="1"/>
  <c r="F108" i="60" s="1"/>
  <c r="F60" i="60"/>
  <c r="F75" i="60" s="1"/>
  <c r="F90" i="60" s="1"/>
  <c r="F105" i="60" s="1"/>
  <c r="AE174" i="60"/>
  <c r="AE96" i="60"/>
  <c r="AE126" i="60"/>
  <c r="AE171" i="60"/>
  <c r="D35" i="60"/>
  <c r="AE170" i="60"/>
  <c r="AE200" i="60"/>
  <c r="AE228" i="60"/>
  <c r="AC67" i="60"/>
  <c r="AE204" i="60"/>
  <c r="W228" i="60"/>
  <c r="AE185" i="60"/>
  <c r="J204" i="60"/>
  <c r="AE153" i="60"/>
  <c r="AE173" i="60"/>
  <c r="AE217" i="60"/>
  <c r="AE148" i="60"/>
  <c r="K27" i="62"/>
  <c r="W153" i="60"/>
  <c r="X211" i="60"/>
  <c r="I38" i="60"/>
  <c r="AA149" i="60"/>
  <c r="AE195" i="60"/>
  <c r="K51" i="62"/>
  <c r="K63" i="62"/>
  <c r="AC78" i="60"/>
  <c r="K44" i="62"/>
  <c r="K47" i="62"/>
  <c r="AE121" i="60"/>
  <c r="AC225" i="61"/>
  <c r="AE110" i="60"/>
  <c r="AE111" i="60"/>
  <c r="W53" i="60"/>
  <c r="AE166" i="60"/>
  <c r="AE178" i="60"/>
  <c r="K60" i="62"/>
  <c r="K56" i="62"/>
  <c r="I64" i="60"/>
  <c r="P111" i="60"/>
  <c r="AD111" i="60" s="1"/>
  <c r="J178" i="60"/>
  <c r="AE213" i="60"/>
  <c r="Y183" i="60"/>
  <c r="AE225" i="60"/>
  <c r="K58" i="62"/>
  <c r="K45" i="62"/>
  <c r="K25" i="62"/>
  <c r="K54" i="62"/>
  <c r="AE125" i="60"/>
  <c r="P92" i="60"/>
  <c r="AD92" i="60" s="1"/>
  <c r="P133" i="60"/>
  <c r="AD133" i="60" s="1"/>
  <c r="AA157" i="60"/>
  <c r="AB185" i="60"/>
  <c r="J227" i="60"/>
  <c r="K33" i="62"/>
  <c r="K21" i="62"/>
  <c r="K17" i="62"/>
  <c r="K49" i="62"/>
  <c r="K35" i="62"/>
  <c r="K26" i="62"/>
  <c r="K19" i="62"/>
  <c r="K13" i="62"/>
  <c r="K65" i="62"/>
  <c r="K32" i="62"/>
  <c r="K16" i="62"/>
  <c r="K23" i="62"/>
  <c r="AE38" i="60"/>
  <c r="X45" i="60"/>
  <c r="AC92" i="60"/>
  <c r="P198" i="60"/>
  <c r="AD198" i="60" s="1"/>
  <c r="W213" i="60"/>
  <c r="K57" i="62"/>
  <c r="K61" i="62"/>
  <c r="K29" i="62"/>
  <c r="K34" i="62"/>
  <c r="K28" i="62"/>
  <c r="K64" i="62"/>
  <c r="K62" i="62"/>
  <c r="K55" i="62"/>
  <c r="K48" i="62"/>
  <c r="K46" i="62"/>
  <c r="K22" i="62"/>
  <c r="AE137" i="60"/>
  <c r="AE198" i="60"/>
  <c r="AE92" i="60"/>
  <c r="K59" i="62"/>
  <c r="K52" i="62"/>
  <c r="K50" i="62"/>
  <c r="K43" i="62"/>
  <c r="K36" i="62"/>
  <c r="K31" i="62"/>
  <c r="K20" i="62"/>
  <c r="K15" i="62"/>
  <c r="K30" i="62"/>
  <c r="K24" i="62"/>
  <c r="K14" i="62"/>
  <c r="AE81" i="60"/>
  <c r="AE224" i="60"/>
  <c r="AE233" i="60"/>
  <c r="J38" i="60"/>
  <c r="I48" i="60"/>
  <c r="AA65" i="60"/>
  <c r="P81" i="60"/>
  <c r="AD81" i="60" s="1"/>
  <c r="AE181" i="60"/>
  <c r="J188" i="60"/>
  <c r="I202" i="60"/>
  <c r="I231" i="60"/>
  <c r="X188" i="60"/>
  <c r="J231" i="60"/>
  <c r="AE45" i="60"/>
  <c r="J49" i="60"/>
  <c r="AB64" i="60"/>
  <c r="W149" i="60"/>
  <c r="AE151" i="60"/>
  <c r="AE152" i="60"/>
  <c r="J157" i="60"/>
  <c r="X173" i="60"/>
  <c r="AC188" i="60"/>
  <c r="W224" i="60"/>
  <c r="Z156" i="60"/>
  <c r="W156" i="60"/>
  <c r="AE51" i="60"/>
  <c r="AE99" i="60"/>
  <c r="AB38" i="60"/>
  <c r="Z47" i="60"/>
  <c r="AC48" i="60"/>
  <c r="AC53" i="60"/>
  <c r="AB53" i="60"/>
  <c r="Y76" i="60"/>
  <c r="Y122" i="60"/>
  <c r="AC122" i="60"/>
  <c r="P139" i="60"/>
  <c r="AD139" i="60" s="1"/>
  <c r="AC139" i="60"/>
  <c r="AC195" i="60"/>
  <c r="Y195" i="60"/>
  <c r="AC211" i="60"/>
  <c r="I211" i="60"/>
  <c r="AC226" i="60"/>
  <c r="AB226" i="60"/>
  <c r="J226" i="60"/>
  <c r="Z226" i="60"/>
  <c r="I226" i="60"/>
  <c r="AB228" i="60"/>
  <c r="I228" i="60"/>
  <c r="AC182" i="60"/>
  <c r="Y182" i="60"/>
  <c r="AC186" i="60"/>
  <c r="X186" i="60"/>
  <c r="AC230" i="60"/>
  <c r="X230" i="60"/>
  <c r="AC234" i="60"/>
  <c r="X234" i="60"/>
  <c r="AE24" i="60"/>
  <c r="AE156" i="60"/>
  <c r="AE219" i="60"/>
  <c r="J44" i="60"/>
  <c r="AB67" i="60"/>
  <c r="I67" i="60"/>
  <c r="P98" i="60"/>
  <c r="AD98" i="60" s="1"/>
  <c r="J156" i="60"/>
  <c r="AC208" i="60"/>
  <c r="J208" i="60"/>
  <c r="I208" i="60"/>
  <c r="X212" i="60"/>
  <c r="J212" i="60"/>
  <c r="Z219" i="60"/>
  <c r="AC223" i="60"/>
  <c r="W223" i="60"/>
  <c r="I223" i="60"/>
  <c r="J230" i="60"/>
  <c r="J234" i="60"/>
  <c r="AE37" i="60"/>
  <c r="AE65" i="60"/>
  <c r="AE84" i="60"/>
  <c r="AE230" i="60"/>
  <c r="AD234" i="60"/>
  <c r="Z14" i="60"/>
  <c r="W38" i="60"/>
  <c r="AB48" i="60"/>
  <c r="Z51" i="60"/>
  <c r="AC52" i="60"/>
  <c r="J52" i="60"/>
  <c r="J67" i="60"/>
  <c r="AC178" i="60"/>
  <c r="P178" i="60"/>
  <c r="AD178" i="60" s="1"/>
  <c r="W208" i="60"/>
  <c r="Z215" i="60"/>
  <c r="W215" i="60"/>
  <c r="AB223" i="60"/>
  <c r="AC15" i="61"/>
  <c r="AA64" i="60"/>
  <c r="AE107" i="60"/>
  <c r="AE133" i="60"/>
  <c r="AE149" i="60"/>
  <c r="W202" i="60"/>
  <c r="W231" i="60"/>
  <c r="AE122" i="60"/>
  <c r="AB231" i="60"/>
  <c r="Y103" i="60"/>
  <c r="P103" i="60"/>
  <c r="AD103" i="60" s="1"/>
  <c r="Z142" i="60"/>
  <c r="P142" i="60"/>
  <c r="AD142" i="60" s="1"/>
  <c r="AC167" i="60"/>
  <c r="Y167" i="60"/>
  <c r="J167" i="60"/>
  <c r="AE103" i="60"/>
  <c r="AC17" i="60"/>
  <c r="AB17" i="60"/>
  <c r="Y79" i="60"/>
  <c r="W143" i="60"/>
  <c r="J143" i="60"/>
  <c r="Z143" i="60"/>
  <c r="AE108" i="60"/>
  <c r="AE218" i="60"/>
  <c r="AC13" i="60"/>
  <c r="AB13" i="60"/>
  <c r="AC21" i="60"/>
  <c r="AB21" i="60"/>
  <c r="Z36" i="60"/>
  <c r="AC37" i="60"/>
  <c r="Z37" i="60"/>
  <c r="I37" i="60"/>
  <c r="AC44" i="60"/>
  <c r="X44" i="60"/>
  <c r="I44" i="60"/>
  <c r="AC49" i="60"/>
  <c r="AB49" i="60"/>
  <c r="I49" i="60"/>
  <c r="W49" i="60"/>
  <c r="J73" i="60"/>
  <c r="I73" i="60"/>
  <c r="W76" i="60"/>
  <c r="Z76" i="60"/>
  <c r="I76" i="60"/>
  <c r="P76" i="60"/>
  <c r="AD76" i="60" s="1"/>
  <c r="AC90" i="60"/>
  <c r="P90" i="60"/>
  <c r="AD90" i="60" s="1"/>
  <c r="AC143" i="60"/>
  <c r="Z148" i="60"/>
  <c r="J148" i="60"/>
  <c r="AA148" i="60"/>
  <c r="Z152" i="60"/>
  <c r="AA152" i="60"/>
  <c r="J152" i="60"/>
  <c r="AD171" i="60"/>
  <c r="AC171" i="60"/>
  <c r="AC204" i="60"/>
  <c r="X204" i="60"/>
  <c r="I204" i="60"/>
  <c r="AB204" i="60"/>
  <c r="AC227" i="60"/>
  <c r="W227" i="60"/>
  <c r="AB227" i="60"/>
  <c r="I227" i="60"/>
  <c r="AB232" i="60"/>
  <c r="W232" i="60"/>
  <c r="AC19" i="60"/>
  <c r="AB19" i="60"/>
  <c r="AC66" i="60"/>
  <c r="X66" i="60"/>
  <c r="I66" i="60"/>
  <c r="AB66" i="60"/>
  <c r="Y74" i="60"/>
  <c r="W74" i="60"/>
  <c r="I74" i="60"/>
  <c r="AC79" i="60"/>
  <c r="P79" i="60"/>
  <c r="AD79" i="60" s="1"/>
  <c r="Y91" i="60"/>
  <c r="AE91" i="60"/>
  <c r="AC120" i="60"/>
  <c r="P120" i="60"/>
  <c r="AD120" i="60" s="1"/>
  <c r="AC128" i="60"/>
  <c r="P128" i="60"/>
  <c r="AD128" i="60" s="1"/>
  <c r="AA179" i="60"/>
  <c r="Y179" i="60"/>
  <c r="Z225" i="60"/>
  <c r="AE66" i="60"/>
  <c r="AE141" i="60"/>
  <c r="J66" i="60"/>
  <c r="P74" i="60"/>
  <c r="AD74" i="60" s="1"/>
  <c r="AC103" i="60"/>
  <c r="AC109" i="60"/>
  <c r="P109" i="60"/>
  <c r="AD109" i="60" s="1"/>
  <c r="Y129" i="60"/>
  <c r="Z163" i="60"/>
  <c r="J163" i="60"/>
  <c r="W189" i="60"/>
  <c r="X193" i="60"/>
  <c r="P193" i="60"/>
  <c r="AD193" i="60" s="1"/>
  <c r="AC193" i="60"/>
  <c r="J193" i="60"/>
  <c r="AC201" i="60"/>
  <c r="W201" i="60"/>
  <c r="AB201" i="60"/>
  <c r="I201" i="60"/>
  <c r="AE214" i="60"/>
  <c r="AC216" i="60"/>
  <c r="W216" i="60"/>
  <c r="AB216" i="60"/>
  <c r="I216" i="60"/>
  <c r="Z218" i="60"/>
  <c r="AC219" i="60"/>
  <c r="AB219" i="60"/>
  <c r="X219" i="60"/>
  <c r="I219" i="60"/>
  <c r="AE21" i="60"/>
  <c r="AE73" i="60"/>
  <c r="AE106" i="60"/>
  <c r="AE129" i="60"/>
  <c r="AE199" i="60"/>
  <c r="AC15" i="60"/>
  <c r="AB15" i="60"/>
  <c r="AC23" i="60"/>
  <c r="AB23" i="60"/>
  <c r="AC34" i="60"/>
  <c r="AB34" i="60"/>
  <c r="AE34" i="60"/>
  <c r="X37" i="60"/>
  <c r="AC43" i="60"/>
  <c r="AE43" i="60"/>
  <c r="Z44" i="60"/>
  <c r="AC45" i="60"/>
  <c r="AB45" i="60"/>
  <c r="I45" i="60"/>
  <c r="W45" i="60"/>
  <c r="W66" i="60"/>
  <c r="AC74" i="60"/>
  <c r="Y75" i="60"/>
  <c r="J75" i="60"/>
  <c r="AC76" i="60"/>
  <c r="Y78" i="60"/>
  <c r="W78" i="60"/>
  <c r="I78" i="60"/>
  <c r="Y109" i="60"/>
  <c r="P143" i="60"/>
  <c r="AD143" i="60" s="1"/>
  <c r="W163" i="60"/>
  <c r="Z164" i="60"/>
  <c r="AA164" i="60"/>
  <c r="J164" i="60"/>
  <c r="AA167" i="60"/>
  <c r="AA168" i="60"/>
  <c r="Y168" i="60"/>
  <c r="J201" i="60"/>
  <c r="Z204" i="60"/>
  <c r="Z210" i="60"/>
  <c r="AE210" i="60"/>
  <c r="AC212" i="60"/>
  <c r="AB212" i="60"/>
  <c r="I212" i="60"/>
  <c r="W212" i="60"/>
  <c r="Z214" i="60"/>
  <c r="AC215" i="60"/>
  <c r="X215" i="60"/>
  <c r="I215" i="60"/>
  <c r="J216" i="60"/>
  <c r="J219" i="60"/>
  <c r="AE15" i="60"/>
  <c r="X38" i="60"/>
  <c r="J48" i="60"/>
  <c r="Z48" i="60"/>
  <c r="J53" i="60"/>
  <c r="X67" i="60"/>
  <c r="AC81" i="60"/>
  <c r="Y98" i="60"/>
  <c r="AC111" i="60"/>
  <c r="AC133" i="60"/>
  <c r="AA153" i="60"/>
  <c r="W157" i="60"/>
  <c r="AC173" i="60"/>
  <c r="Y178" i="60"/>
  <c r="X208" i="60"/>
  <c r="J211" i="60"/>
  <c r="Z211" i="60"/>
  <c r="J223" i="60"/>
  <c r="W226" i="60"/>
  <c r="Z230" i="60"/>
  <c r="X231" i="60"/>
  <c r="Z234" i="60"/>
  <c r="W48" i="60"/>
  <c r="Z52" i="60"/>
  <c r="X53" i="60"/>
  <c r="AE77" i="60"/>
  <c r="AA182" i="60"/>
  <c r="W211" i="60"/>
  <c r="X223" i="60"/>
  <c r="AC39" i="60"/>
  <c r="Z39" i="60"/>
  <c r="AE39" i="60"/>
  <c r="X39" i="60"/>
  <c r="J39" i="60"/>
  <c r="AB39" i="60"/>
  <c r="W39" i="60"/>
  <c r="I39" i="60"/>
  <c r="AC54" i="60"/>
  <c r="Z54" i="60"/>
  <c r="AB54" i="60"/>
  <c r="W54" i="60"/>
  <c r="I54" i="60"/>
  <c r="X54" i="60"/>
  <c r="J54" i="60"/>
  <c r="AE54" i="60"/>
  <c r="Z69" i="60"/>
  <c r="J69" i="60"/>
  <c r="AC69" i="60"/>
  <c r="P69" i="60"/>
  <c r="AD69" i="60" s="1"/>
  <c r="Y69" i="60"/>
  <c r="AE69" i="60"/>
  <c r="I69" i="60"/>
  <c r="W69" i="60"/>
  <c r="AC209" i="60"/>
  <c r="X209" i="60"/>
  <c r="J209" i="60"/>
  <c r="Z209" i="60"/>
  <c r="W209" i="60"/>
  <c r="AB209" i="60"/>
  <c r="I209" i="60"/>
  <c r="AA209" i="60"/>
  <c r="AC16" i="60"/>
  <c r="I16" i="60"/>
  <c r="AB16" i="60"/>
  <c r="Z16" i="60"/>
  <c r="AC18" i="60"/>
  <c r="Z18" i="60"/>
  <c r="I18" i="60"/>
  <c r="AB18" i="60"/>
  <c r="AC20" i="60"/>
  <c r="AB20" i="60"/>
  <c r="AE20" i="60"/>
  <c r="Z20" i="60"/>
  <c r="I20" i="60"/>
  <c r="AC22" i="60"/>
  <c r="Z22" i="60"/>
  <c r="I22" i="60"/>
  <c r="AB22" i="60"/>
  <c r="AC24" i="60"/>
  <c r="Z24" i="60"/>
  <c r="AB24" i="60"/>
  <c r="I24" i="60"/>
  <c r="X35" i="60"/>
  <c r="W35" i="60"/>
  <c r="AE35" i="60"/>
  <c r="AB35" i="60"/>
  <c r="I35" i="60"/>
  <c r="AC46" i="60"/>
  <c r="Z46" i="60"/>
  <c r="X46" i="60"/>
  <c r="J46" i="60"/>
  <c r="AB46" i="60"/>
  <c r="W46" i="60"/>
  <c r="I46" i="60"/>
  <c r="AC50" i="60"/>
  <c r="Z50" i="60"/>
  <c r="AB50" i="60"/>
  <c r="W50" i="60"/>
  <c r="I50" i="60"/>
  <c r="X50" i="60"/>
  <c r="J50" i="60"/>
  <c r="AE50" i="60"/>
  <c r="AC203" i="60"/>
  <c r="AB203" i="60"/>
  <c r="W203" i="60"/>
  <c r="I203" i="60"/>
  <c r="X203" i="60"/>
  <c r="J203" i="60"/>
  <c r="Z203" i="60"/>
  <c r="AE203" i="60"/>
  <c r="Y88" i="60"/>
  <c r="P88" i="60"/>
  <c r="AD88" i="60" s="1"/>
  <c r="AC88" i="60"/>
  <c r="AE88" i="60"/>
  <c r="Z136" i="60"/>
  <c r="J136" i="60"/>
  <c r="W136" i="60"/>
  <c r="AC136" i="60"/>
  <c r="Y136" i="60"/>
  <c r="I136" i="60"/>
  <c r="Z158" i="60"/>
  <c r="J158" i="60"/>
  <c r="W158" i="60"/>
  <c r="AA158" i="60"/>
  <c r="W170" i="60"/>
  <c r="AC229" i="60"/>
  <c r="AB229" i="60"/>
  <c r="W229" i="60"/>
  <c r="I229" i="60"/>
  <c r="X229" i="60"/>
  <c r="J229" i="60"/>
  <c r="Z229" i="60"/>
  <c r="AE229" i="60"/>
  <c r="AC14" i="60"/>
  <c r="AB14" i="60"/>
  <c r="AA138" i="60"/>
  <c r="AA172" i="60"/>
  <c r="Y172" i="60"/>
  <c r="AA229" i="60"/>
  <c r="I14" i="60"/>
  <c r="AA39" i="60"/>
  <c r="AA54" i="60"/>
  <c r="P105" i="60"/>
  <c r="AD105" i="60" s="1"/>
  <c r="Y105" i="60"/>
  <c r="AC105" i="60"/>
  <c r="Y126" i="60"/>
  <c r="P126" i="60"/>
  <c r="AD126" i="60" s="1"/>
  <c r="AC126" i="60"/>
  <c r="Z140" i="60"/>
  <c r="J140" i="60"/>
  <c r="W140" i="60"/>
  <c r="AC140" i="60"/>
  <c r="I140" i="60"/>
  <c r="Y140" i="60"/>
  <c r="Z166" i="60"/>
  <c r="W166" i="60"/>
  <c r="AB166" i="60"/>
  <c r="J166" i="60"/>
  <c r="AA36" i="60"/>
  <c r="AA47" i="60"/>
  <c r="P94" i="60"/>
  <c r="AD94" i="60" s="1"/>
  <c r="Y94" i="60"/>
  <c r="Y135" i="60"/>
  <c r="I135" i="60"/>
  <c r="Z135" i="60"/>
  <c r="J135" i="60"/>
  <c r="Z159" i="60"/>
  <c r="W159" i="60"/>
  <c r="AA159" i="60"/>
  <c r="AA210" i="60"/>
  <c r="AA213" i="60"/>
  <c r="AC217" i="60"/>
  <c r="X217" i="60"/>
  <c r="J217" i="60"/>
  <c r="Z217" i="60"/>
  <c r="AA232" i="60"/>
  <c r="AE36" i="60"/>
  <c r="AE189" i="60"/>
  <c r="AE232" i="60"/>
  <c r="X13" i="60"/>
  <c r="X15" i="60"/>
  <c r="X17" i="60"/>
  <c r="X19" i="60"/>
  <c r="X21" i="60"/>
  <c r="X23" i="60"/>
  <c r="X34" i="60"/>
  <c r="I36" i="60"/>
  <c r="W36" i="60"/>
  <c r="AB36" i="60"/>
  <c r="AA37" i="60"/>
  <c r="Z38" i="60"/>
  <c r="I43" i="60"/>
  <c r="W43" i="60"/>
  <c r="AB43" i="60"/>
  <c r="AA44" i="60"/>
  <c r="Z45" i="60"/>
  <c r="I47" i="60"/>
  <c r="W47" i="60"/>
  <c r="AB47" i="60"/>
  <c r="AA48" i="60"/>
  <c r="Z49" i="60"/>
  <c r="I51" i="60"/>
  <c r="W51" i="60"/>
  <c r="AB51" i="60"/>
  <c r="AA52" i="60"/>
  <c r="Z53" i="60"/>
  <c r="AC65" i="60"/>
  <c r="AB65" i="60"/>
  <c r="W65" i="60"/>
  <c r="I65" i="60"/>
  <c r="X65" i="60"/>
  <c r="P83" i="60"/>
  <c r="AD83" i="60" s="1"/>
  <c r="Y83" i="60"/>
  <c r="AC94" i="60"/>
  <c r="Y107" i="60"/>
  <c r="P107" i="60"/>
  <c r="AD107" i="60" s="1"/>
  <c r="AC107" i="60"/>
  <c r="P124" i="60"/>
  <c r="AD124" i="60" s="1"/>
  <c r="Y124" i="60"/>
  <c r="P135" i="60"/>
  <c r="AD135" i="60" s="1"/>
  <c r="Z150" i="60"/>
  <c r="J150" i="60"/>
  <c r="W150" i="60"/>
  <c r="Z155" i="60"/>
  <c r="W155" i="60"/>
  <c r="AA155" i="60"/>
  <c r="J159" i="60"/>
  <c r="AA169" i="60"/>
  <c r="AD169" i="60"/>
  <c r="X169" i="60"/>
  <c r="Y186" i="60"/>
  <c r="J186" i="60"/>
  <c r="AA186" i="60"/>
  <c r="AB194" i="60"/>
  <c r="Y194" i="60"/>
  <c r="Y199" i="60"/>
  <c r="P200" i="60"/>
  <c r="AD200" i="60" s="1"/>
  <c r="Y200" i="60"/>
  <c r="I213" i="60"/>
  <c r="AC214" i="60"/>
  <c r="AB214" i="60"/>
  <c r="W214" i="60"/>
  <c r="I214" i="60"/>
  <c r="X214" i="60"/>
  <c r="J214" i="60"/>
  <c r="AA214" i="60"/>
  <c r="I217" i="60"/>
  <c r="AB217" i="60"/>
  <c r="AC218" i="60"/>
  <c r="AB218" i="60"/>
  <c r="W218" i="60"/>
  <c r="I218" i="60"/>
  <c r="X218" i="60"/>
  <c r="J218" i="60"/>
  <c r="AA218" i="60"/>
  <c r="AC224" i="60"/>
  <c r="X224" i="60"/>
  <c r="J224" i="60"/>
  <c r="Z224" i="60"/>
  <c r="AA224" i="60"/>
  <c r="I232" i="60"/>
  <c r="AC233" i="60"/>
  <c r="AB233" i="60"/>
  <c r="W233" i="60"/>
  <c r="I233" i="60"/>
  <c r="X233" i="60"/>
  <c r="J233" i="60"/>
  <c r="AA233" i="60"/>
  <c r="AA43" i="60"/>
  <c r="AA51" i="60"/>
  <c r="Y118" i="60"/>
  <c r="P118" i="60"/>
  <c r="AD118" i="60" s="1"/>
  <c r="AC118" i="60"/>
  <c r="AE134" i="60"/>
  <c r="Y139" i="60"/>
  <c r="I139" i="60"/>
  <c r="Z139" i="60"/>
  <c r="J139" i="60"/>
  <c r="W144" i="60"/>
  <c r="J144" i="60"/>
  <c r="P144" i="60"/>
  <c r="AD144" i="60" s="1"/>
  <c r="Z154" i="60"/>
  <c r="J154" i="60"/>
  <c r="W154" i="60"/>
  <c r="Y171" i="60"/>
  <c r="J171" i="60"/>
  <c r="AA171" i="60"/>
  <c r="AA180" i="60"/>
  <c r="X180" i="60"/>
  <c r="AC180" i="60"/>
  <c r="AA187" i="60"/>
  <c r="Y187" i="60"/>
  <c r="AC210" i="60"/>
  <c r="AB210" i="60"/>
  <c r="W210" i="60"/>
  <c r="I210" i="60"/>
  <c r="X210" i="60"/>
  <c r="J210" i="60"/>
  <c r="AC213" i="60"/>
  <c r="X213" i="60"/>
  <c r="J213" i="60"/>
  <c r="Z213" i="60"/>
  <c r="AA217" i="60"/>
  <c r="AC232" i="60"/>
  <c r="X232" i="60"/>
  <c r="J232" i="60"/>
  <c r="Z232" i="60"/>
  <c r="AE47" i="60"/>
  <c r="AE118" i="60"/>
  <c r="AE144" i="60"/>
  <c r="AE159" i="60"/>
  <c r="I13" i="60"/>
  <c r="Z13" i="60"/>
  <c r="I15" i="60"/>
  <c r="Z15" i="60"/>
  <c r="I17" i="60"/>
  <c r="Z17" i="60"/>
  <c r="I19" i="60"/>
  <c r="Z19" i="60"/>
  <c r="I21" i="60"/>
  <c r="Z21" i="60"/>
  <c r="I23" i="60"/>
  <c r="Z23" i="60"/>
  <c r="I34" i="60"/>
  <c r="Z34" i="60"/>
  <c r="J36" i="60"/>
  <c r="X36" i="60"/>
  <c r="W37" i="60"/>
  <c r="AB37" i="60"/>
  <c r="AA38" i="60"/>
  <c r="J43" i="60"/>
  <c r="X43" i="60"/>
  <c r="AB44" i="60"/>
  <c r="AA45" i="60"/>
  <c r="AE46" i="60"/>
  <c r="J47" i="60"/>
  <c r="X47" i="60"/>
  <c r="AA49" i="60"/>
  <c r="J51" i="60"/>
  <c r="X51" i="60"/>
  <c r="I52" i="60"/>
  <c r="W52" i="60"/>
  <c r="AB52" i="60"/>
  <c r="AA53" i="60"/>
  <c r="AC64" i="60"/>
  <c r="X64" i="60"/>
  <c r="J64" i="60"/>
  <c r="W64" i="60"/>
  <c r="J65" i="60"/>
  <c r="Z65" i="60"/>
  <c r="AC83" i="60"/>
  <c r="Y96" i="60"/>
  <c r="P96" i="60"/>
  <c r="AD96" i="60" s="1"/>
  <c r="AC96" i="60"/>
  <c r="P113" i="60"/>
  <c r="AD113" i="60" s="1"/>
  <c r="Y113" i="60"/>
  <c r="AC124" i="60"/>
  <c r="W135" i="60"/>
  <c r="I137" i="60"/>
  <c r="W137" i="60"/>
  <c r="W139" i="60"/>
  <c r="AA141" i="60"/>
  <c r="AA150" i="60"/>
  <c r="Z151" i="60"/>
  <c r="W151" i="60"/>
  <c r="AA151" i="60"/>
  <c r="J155" i="60"/>
  <c r="Z165" i="60"/>
  <c r="J165" i="60"/>
  <c r="W165" i="60"/>
  <c r="J169" i="60"/>
  <c r="X171" i="60"/>
  <c r="W174" i="60"/>
  <c r="AB174" i="60"/>
  <c r="AA184" i="60"/>
  <c r="X184" i="60"/>
  <c r="AC184" i="60"/>
  <c r="P186" i="60"/>
  <c r="AD186" i="60" s="1"/>
  <c r="Y196" i="60"/>
  <c r="AC196" i="60"/>
  <c r="AC202" i="60"/>
  <c r="X202" i="60"/>
  <c r="J202" i="60"/>
  <c r="Z202" i="60"/>
  <c r="AA202" i="60"/>
  <c r="I224" i="60"/>
  <c r="AB224" i="60"/>
  <c r="AC225" i="60"/>
  <c r="AB225" i="60"/>
  <c r="W225" i="60"/>
  <c r="I225" i="60"/>
  <c r="X225" i="60"/>
  <c r="J225" i="60"/>
  <c r="AA225" i="60"/>
  <c r="AC228" i="60"/>
  <c r="X228" i="60"/>
  <c r="J228" i="60"/>
  <c r="Z228" i="60"/>
  <c r="AA228" i="60"/>
  <c r="AA67" i="60"/>
  <c r="I143" i="60"/>
  <c r="Y143" i="60"/>
  <c r="J149" i="60"/>
  <c r="J153" i="60"/>
  <c r="X167" i="60"/>
  <c r="J173" i="60"/>
  <c r="X178" i="60"/>
  <c r="X182" i="60"/>
  <c r="Y193" i="60"/>
  <c r="AA201" i="60"/>
  <c r="AA208" i="60"/>
  <c r="AA212" i="60"/>
  <c r="AB215" i="60"/>
  <c r="AA216" i="60"/>
  <c r="AA223" i="60"/>
  <c r="AA227" i="60"/>
  <c r="I230" i="60"/>
  <c r="W230" i="60"/>
  <c r="AB230" i="60"/>
  <c r="AA231" i="60"/>
  <c r="I234" i="60"/>
  <c r="W234" i="60"/>
  <c r="AB234" i="60"/>
  <c r="AA66" i="60"/>
  <c r="Z67" i="60"/>
  <c r="AA73" i="60"/>
  <c r="Z74" i="60"/>
  <c r="Z78" i="60"/>
  <c r="AA156" i="60"/>
  <c r="AA163" i="60"/>
  <c r="P182" i="60"/>
  <c r="AD182" i="60" s="1"/>
  <c r="Z201" i="60"/>
  <c r="AA204" i="60"/>
  <c r="Z208" i="60"/>
  <c r="AA211" i="60"/>
  <c r="Z212" i="60"/>
  <c r="AA215" i="60"/>
  <c r="Z216" i="60"/>
  <c r="AA219" i="60"/>
  <c r="Z223" i="60"/>
  <c r="AA226" i="60"/>
  <c r="Z227" i="60"/>
  <c r="AA230" i="60"/>
  <c r="Z231" i="60"/>
  <c r="AA234" i="60"/>
  <c r="AB210" i="61"/>
  <c r="AB225" i="61"/>
  <c r="AB15" i="61"/>
  <c r="AC195" i="61"/>
  <c r="AB195" i="61"/>
  <c r="AC210" i="61"/>
  <c r="AE89" i="60"/>
  <c r="AE93" i="60"/>
  <c r="P68" i="60"/>
  <c r="AD68" i="60" s="1"/>
  <c r="AA68" i="60"/>
  <c r="AB77" i="60"/>
  <c r="X77" i="60"/>
  <c r="AC77" i="60"/>
  <c r="W77" i="60"/>
  <c r="I77" i="60"/>
  <c r="Z77" i="60"/>
  <c r="P77" i="60"/>
  <c r="AD77" i="60" s="1"/>
  <c r="AA77" i="60"/>
  <c r="AB80" i="60"/>
  <c r="X80" i="60"/>
  <c r="AA80" i="60"/>
  <c r="W80" i="60"/>
  <c r="J80" i="60"/>
  <c r="Z80" i="60"/>
  <c r="I80" i="60"/>
  <c r="Y82" i="60"/>
  <c r="AB84" i="60"/>
  <c r="X84" i="60"/>
  <c r="AA84" i="60"/>
  <c r="W84" i="60"/>
  <c r="J84" i="60"/>
  <c r="Z84" i="60"/>
  <c r="I84" i="60"/>
  <c r="Y89" i="60"/>
  <c r="AB91" i="60"/>
  <c r="X91" i="60"/>
  <c r="AA91" i="60"/>
  <c r="W91" i="60"/>
  <c r="J91" i="60"/>
  <c r="Z91" i="60"/>
  <c r="I91" i="60"/>
  <c r="Y93" i="60"/>
  <c r="AB95" i="60"/>
  <c r="X95" i="60"/>
  <c r="AA95" i="60"/>
  <c r="W95" i="60"/>
  <c r="J95" i="60"/>
  <c r="Z95" i="60"/>
  <c r="I95" i="60"/>
  <c r="Y97" i="60"/>
  <c r="AB99" i="60"/>
  <c r="X99" i="60"/>
  <c r="AA99" i="60"/>
  <c r="W99" i="60"/>
  <c r="J99" i="60"/>
  <c r="Z99" i="60"/>
  <c r="I99" i="60"/>
  <c r="Y104" i="60"/>
  <c r="AB106" i="60"/>
  <c r="X106" i="60"/>
  <c r="AA106" i="60"/>
  <c r="W106" i="60"/>
  <c r="J106" i="60"/>
  <c r="Z106" i="60"/>
  <c r="I106" i="60"/>
  <c r="Y108" i="60"/>
  <c r="AB110" i="60"/>
  <c r="X110" i="60"/>
  <c r="AA110" i="60"/>
  <c r="W110" i="60"/>
  <c r="J110" i="60"/>
  <c r="Z110" i="60"/>
  <c r="I110" i="60"/>
  <c r="Y112" i="60"/>
  <c r="AB114" i="60"/>
  <c r="X114" i="60"/>
  <c r="AA114" i="60"/>
  <c r="W114" i="60"/>
  <c r="J114" i="60"/>
  <c r="Z114" i="60"/>
  <c r="I114" i="60"/>
  <c r="Y119" i="60"/>
  <c r="AB121" i="60"/>
  <c r="X121" i="60"/>
  <c r="AA121" i="60"/>
  <c r="W121" i="60"/>
  <c r="J121" i="60"/>
  <c r="Z121" i="60"/>
  <c r="I121" i="60"/>
  <c r="Y123" i="60"/>
  <c r="AB125" i="60"/>
  <c r="X125" i="60"/>
  <c r="AA125" i="60"/>
  <c r="W125" i="60"/>
  <c r="J125" i="60"/>
  <c r="Z125" i="60"/>
  <c r="I125" i="60"/>
  <c r="Y127" i="60"/>
  <c r="AB129" i="60"/>
  <c r="X129" i="60"/>
  <c r="AA129" i="60"/>
  <c r="W129" i="60"/>
  <c r="J129" i="60"/>
  <c r="Z129" i="60"/>
  <c r="I129" i="60"/>
  <c r="Z134" i="60"/>
  <c r="AE13" i="60"/>
  <c r="AE14" i="60"/>
  <c r="AE16" i="60"/>
  <c r="AE23" i="60"/>
  <c r="AE127" i="60"/>
  <c r="J13" i="60"/>
  <c r="W13" i="60"/>
  <c r="AA13" i="60"/>
  <c r="J14" i="60"/>
  <c r="W14" i="60"/>
  <c r="AA14" i="60"/>
  <c r="J15" i="60"/>
  <c r="W15" i="60"/>
  <c r="AA15" i="60"/>
  <c r="J16" i="60"/>
  <c r="W16" i="60"/>
  <c r="AA16" i="60"/>
  <c r="J17" i="60"/>
  <c r="W17" i="60"/>
  <c r="AA17" i="60"/>
  <c r="J18" i="60"/>
  <c r="W18" i="60"/>
  <c r="AA18" i="60"/>
  <c r="J19" i="60"/>
  <c r="W19" i="60"/>
  <c r="AA19" i="60"/>
  <c r="J20" i="60"/>
  <c r="W20" i="60"/>
  <c r="AA20" i="60"/>
  <c r="J21" i="60"/>
  <c r="W21" i="60"/>
  <c r="AA21" i="60"/>
  <c r="J22" i="60"/>
  <c r="W22" i="60"/>
  <c r="AA22" i="60"/>
  <c r="J23" i="60"/>
  <c r="W23" i="60"/>
  <c r="AA23" i="60"/>
  <c r="J24" i="60"/>
  <c r="W24" i="60"/>
  <c r="AA24" i="60"/>
  <c r="J34" i="60"/>
  <c r="W34" i="60"/>
  <c r="AA34" i="60"/>
  <c r="J35" i="60"/>
  <c r="AB75" i="60"/>
  <c r="X75" i="60"/>
  <c r="Z75" i="60"/>
  <c r="P75" i="60"/>
  <c r="AD75" i="60" s="1"/>
  <c r="AC75" i="60"/>
  <c r="W75" i="60"/>
  <c r="I75" i="60"/>
  <c r="AA75" i="60"/>
  <c r="J77" i="60"/>
  <c r="AB79" i="60"/>
  <c r="X79" i="60"/>
  <c r="AA79" i="60"/>
  <c r="W79" i="60"/>
  <c r="J79" i="60"/>
  <c r="Z79" i="60"/>
  <c r="I79" i="60"/>
  <c r="P80" i="60"/>
  <c r="AD80" i="60" s="1"/>
  <c r="AB83" i="60"/>
  <c r="X83" i="60"/>
  <c r="AA83" i="60"/>
  <c r="W83" i="60"/>
  <c r="J83" i="60"/>
  <c r="Z83" i="60"/>
  <c r="I83" i="60"/>
  <c r="P84" i="60"/>
  <c r="AD84" i="60" s="1"/>
  <c r="AB90" i="60"/>
  <c r="X90" i="60"/>
  <c r="AA90" i="60"/>
  <c r="W90" i="60"/>
  <c r="J90" i="60"/>
  <c r="Z90" i="60"/>
  <c r="I90" i="60"/>
  <c r="P91" i="60"/>
  <c r="AD91" i="60" s="1"/>
  <c r="AB94" i="60"/>
  <c r="X94" i="60"/>
  <c r="AA94" i="60"/>
  <c r="W94" i="60"/>
  <c r="J94" i="60"/>
  <c r="Z94" i="60"/>
  <c r="I94" i="60"/>
  <c r="P95" i="60"/>
  <c r="AD95" i="60" s="1"/>
  <c r="AB98" i="60"/>
  <c r="X98" i="60"/>
  <c r="AA98" i="60"/>
  <c r="W98" i="60"/>
  <c r="J98" i="60"/>
  <c r="Z98" i="60"/>
  <c r="I98" i="60"/>
  <c r="P99" i="60"/>
  <c r="AD99" i="60" s="1"/>
  <c r="AB105" i="60"/>
  <c r="X105" i="60"/>
  <c r="AA105" i="60"/>
  <c r="W105" i="60"/>
  <c r="J105" i="60"/>
  <c r="Z105" i="60"/>
  <c r="I105" i="60"/>
  <c r="P106" i="60"/>
  <c r="AD106" i="60" s="1"/>
  <c r="AB109" i="60"/>
  <c r="X109" i="60"/>
  <c r="AA109" i="60"/>
  <c r="W109" i="60"/>
  <c r="J109" i="60"/>
  <c r="Z109" i="60"/>
  <c r="I109" i="60"/>
  <c r="P110" i="60"/>
  <c r="AD110" i="60" s="1"/>
  <c r="AB113" i="60"/>
  <c r="X113" i="60"/>
  <c r="AA113" i="60"/>
  <c r="W113" i="60"/>
  <c r="J113" i="60"/>
  <c r="Z113" i="60"/>
  <c r="I113" i="60"/>
  <c r="P114" i="60"/>
  <c r="AD114" i="60" s="1"/>
  <c r="AB120" i="60"/>
  <c r="X120" i="60"/>
  <c r="AA120" i="60"/>
  <c r="W120" i="60"/>
  <c r="J120" i="60"/>
  <c r="Z120" i="60"/>
  <c r="I120" i="60"/>
  <c r="P121" i="60"/>
  <c r="AD121" i="60" s="1"/>
  <c r="AB124" i="60"/>
  <c r="X124" i="60"/>
  <c r="AA124" i="60"/>
  <c r="W124" i="60"/>
  <c r="J124" i="60"/>
  <c r="Z124" i="60"/>
  <c r="I124" i="60"/>
  <c r="P125" i="60"/>
  <c r="AD125" i="60" s="1"/>
  <c r="AB128" i="60"/>
  <c r="X128" i="60"/>
  <c r="AA128" i="60"/>
  <c r="W128" i="60"/>
  <c r="J128" i="60"/>
  <c r="Z128" i="60"/>
  <c r="I128" i="60"/>
  <c r="P129" i="60"/>
  <c r="AD129" i="60" s="1"/>
  <c r="AB141" i="60"/>
  <c r="X141" i="60"/>
  <c r="Z141" i="60"/>
  <c r="P141" i="60"/>
  <c r="AD141" i="60" s="1"/>
  <c r="Y141" i="60"/>
  <c r="J141" i="60"/>
  <c r="W141" i="60"/>
  <c r="AC141" i="60"/>
  <c r="I141" i="60"/>
  <c r="AB68" i="60"/>
  <c r="X68" i="60"/>
  <c r="AC68" i="60"/>
  <c r="W68" i="60"/>
  <c r="I68" i="60"/>
  <c r="Y68" i="60"/>
  <c r="AB82" i="60"/>
  <c r="X82" i="60"/>
  <c r="AA82" i="60"/>
  <c r="W82" i="60"/>
  <c r="J82" i="60"/>
  <c r="Z82" i="60"/>
  <c r="I82" i="60"/>
  <c r="AB89" i="60"/>
  <c r="X89" i="60"/>
  <c r="AA89" i="60"/>
  <c r="W89" i="60"/>
  <c r="J89" i="60"/>
  <c r="Z89" i="60"/>
  <c r="I89" i="60"/>
  <c r="AB93" i="60"/>
  <c r="X93" i="60"/>
  <c r="AA93" i="60"/>
  <c r="W93" i="60"/>
  <c r="J93" i="60"/>
  <c r="Z93" i="60"/>
  <c r="I93" i="60"/>
  <c r="AB97" i="60"/>
  <c r="X97" i="60"/>
  <c r="AA97" i="60"/>
  <c r="W97" i="60"/>
  <c r="J97" i="60"/>
  <c r="Z97" i="60"/>
  <c r="I97" i="60"/>
  <c r="AB104" i="60"/>
  <c r="X104" i="60"/>
  <c r="AA104" i="60"/>
  <c r="W104" i="60"/>
  <c r="J104" i="60"/>
  <c r="Z104" i="60"/>
  <c r="I104" i="60"/>
  <c r="AB108" i="60"/>
  <c r="X108" i="60"/>
  <c r="AA108" i="60"/>
  <c r="W108" i="60"/>
  <c r="J108" i="60"/>
  <c r="Z108" i="60"/>
  <c r="I108" i="60"/>
  <c r="AB112" i="60"/>
  <c r="X112" i="60"/>
  <c r="AA112" i="60"/>
  <c r="W112" i="60"/>
  <c r="J112" i="60"/>
  <c r="Z112" i="60"/>
  <c r="I112" i="60"/>
  <c r="AB119" i="60"/>
  <c r="X119" i="60"/>
  <c r="AA119" i="60"/>
  <c r="W119" i="60"/>
  <c r="J119" i="60"/>
  <c r="Z119" i="60"/>
  <c r="I119" i="60"/>
  <c r="AB123" i="60"/>
  <c r="X123" i="60"/>
  <c r="AA123" i="60"/>
  <c r="W123" i="60"/>
  <c r="J123" i="60"/>
  <c r="Z123" i="60"/>
  <c r="I123" i="60"/>
  <c r="AB127" i="60"/>
  <c r="X127" i="60"/>
  <c r="AA127" i="60"/>
  <c r="W127" i="60"/>
  <c r="J127" i="60"/>
  <c r="Z127" i="60"/>
  <c r="I127" i="60"/>
  <c r="AB134" i="60"/>
  <c r="X134" i="60"/>
  <c r="Y134" i="60"/>
  <c r="AC134" i="60"/>
  <c r="W134" i="60"/>
  <c r="J134" i="60"/>
  <c r="AA134" i="60"/>
  <c r="I134" i="60"/>
  <c r="AE112" i="60"/>
  <c r="P13" i="60"/>
  <c r="AD13" i="60" s="1"/>
  <c r="Y13" i="60"/>
  <c r="P14" i="60"/>
  <c r="AD14" i="60" s="1"/>
  <c r="Y14" i="60"/>
  <c r="P15" i="60"/>
  <c r="AD15" i="60" s="1"/>
  <c r="Y15" i="60"/>
  <c r="P16" i="60"/>
  <c r="AD16" i="60" s="1"/>
  <c r="Y16" i="60"/>
  <c r="P17" i="60"/>
  <c r="AD17" i="60" s="1"/>
  <c r="Y17" i="60"/>
  <c r="P18" i="60"/>
  <c r="AD18" i="60" s="1"/>
  <c r="Y18" i="60"/>
  <c r="P19" i="60"/>
  <c r="AD19" i="60" s="1"/>
  <c r="Y19" i="60"/>
  <c r="P20" i="60"/>
  <c r="AD20" i="60" s="1"/>
  <c r="Y20" i="60"/>
  <c r="P21" i="60"/>
  <c r="AD21" i="60" s="1"/>
  <c r="Y21" i="60"/>
  <c r="P22" i="60"/>
  <c r="AD22" i="60" s="1"/>
  <c r="Y22" i="60"/>
  <c r="P23" i="60"/>
  <c r="AD23" i="60" s="1"/>
  <c r="Y23" i="60"/>
  <c r="P24" i="60"/>
  <c r="AD24" i="60" s="1"/>
  <c r="Y24" i="60"/>
  <c r="P34" i="60"/>
  <c r="AD34" i="60" s="1"/>
  <c r="Y34" i="60"/>
  <c r="AC35" i="60"/>
  <c r="Y35" i="60"/>
  <c r="P35" i="60"/>
  <c r="AD35" i="60" s="1"/>
  <c r="AA35" i="60"/>
  <c r="J68" i="60"/>
  <c r="Z68" i="60"/>
  <c r="AB73" i="60"/>
  <c r="X73" i="60"/>
  <c r="AC73" i="60"/>
  <c r="W73" i="60"/>
  <c r="Z73" i="60"/>
  <c r="P73" i="60"/>
  <c r="AD73" i="60" s="1"/>
  <c r="Y73" i="60"/>
  <c r="Y77" i="60"/>
  <c r="AC80" i="60"/>
  <c r="AB81" i="60"/>
  <c r="X81" i="60"/>
  <c r="AA81" i="60"/>
  <c r="W81" i="60"/>
  <c r="J81" i="60"/>
  <c r="Z81" i="60"/>
  <c r="I81" i="60"/>
  <c r="P82" i="60"/>
  <c r="AD82" i="60" s="1"/>
  <c r="AC84" i="60"/>
  <c r="AB88" i="60"/>
  <c r="X88" i="60"/>
  <c r="AA88" i="60"/>
  <c r="W88" i="60"/>
  <c r="J88" i="60"/>
  <c r="Z88" i="60"/>
  <c r="I88" i="60"/>
  <c r="P89" i="60"/>
  <c r="AD89" i="60" s="1"/>
  <c r="AC91" i="60"/>
  <c r="AB92" i="60"/>
  <c r="X92" i="60"/>
  <c r="AA92" i="60"/>
  <c r="W92" i="60"/>
  <c r="J92" i="60"/>
  <c r="Z92" i="60"/>
  <c r="I92" i="60"/>
  <c r="P93" i="60"/>
  <c r="AD93" i="60" s="1"/>
  <c r="AC95" i="60"/>
  <c r="AB96" i="60"/>
  <c r="X96" i="60"/>
  <c r="AA96" i="60"/>
  <c r="W96" i="60"/>
  <c r="J96" i="60"/>
  <c r="Z96" i="60"/>
  <c r="I96" i="60"/>
  <c r="P97" i="60"/>
  <c r="AD97" i="60" s="1"/>
  <c r="AC99" i="60"/>
  <c r="AB103" i="60"/>
  <c r="X103" i="60"/>
  <c r="AA103" i="60"/>
  <c r="W103" i="60"/>
  <c r="J103" i="60"/>
  <c r="Z103" i="60"/>
  <c r="I103" i="60"/>
  <c r="P104" i="60"/>
  <c r="AD104" i="60" s="1"/>
  <c r="AC106" i="60"/>
  <c r="AB107" i="60"/>
  <c r="X107" i="60"/>
  <c r="AA107" i="60"/>
  <c r="W107" i="60"/>
  <c r="J107" i="60"/>
  <c r="Z107" i="60"/>
  <c r="I107" i="60"/>
  <c r="P108" i="60"/>
  <c r="AD108" i="60" s="1"/>
  <c r="AC110" i="60"/>
  <c r="AB111" i="60"/>
  <c r="X111" i="60"/>
  <c r="AA111" i="60"/>
  <c r="W111" i="60"/>
  <c r="J111" i="60"/>
  <c r="Z111" i="60"/>
  <c r="I111" i="60"/>
  <c r="P112" i="60"/>
  <c r="AD112" i="60" s="1"/>
  <c r="AC114" i="60"/>
  <c r="AB118" i="60"/>
  <c r="X118" i="60"/>
  <c r="AA118" i="60"/>
  <c r="W118" i="60"/>
  <c r="J118" i="60"/>
  <c r="Z118" i="60"/>
  <c r="I118" i="60"/>
  <c r="P119" i="60"/>
  <c r="AD119" i="60" s="1"/>
  <c r="AC121" i="60"/>
  <c r="AB122" i="60"/>
  <c r="X122" i="60"/>
  <c r="AA122" i="60"/>
  <c r="W122" i="60"/>
  <c r="J122" i="60"/>
  <c r="Z122" i="60"/>
  <c r="I122" i="60"/>
  <c r="P123" i="60"/>
  <c r="AD123" i="60" s="1"/>
  <c r="AC125" i="60"/>
  <c r="AB126" i="60"/>
  <c r="X126" i="60"/>
  <c r="AA126" i="60"/>
  <c r="W126" i="60"/>
  <c r="J126" i="60"/>
  <c r="Z126" i="60"/>
  <c r="I126" i="60"/>
  <c r="P127" i="60"/>
  <c r="AD127" i="60" s="1"/>
  <c r="AC129" i="60"/>
  <c r="AB133" i="60"/>
  <c r="X133" i="60"/>
  <c r="AA133" i="60"/>
  <c r="W133" i="60"/>
  <c r="J133" i="60"/>
  <c r="Z133" i="60"/>
  <c r="I133" i="60"/>
  <c r="P134" i="60"/>
  <c r="AD134" i="60" s="1"/>
  <c r="AB138" i="60"/>
  <c r="X138" i="60"/>
  <c r="Y138" i="60"/>
  <c r="J138" i="60"/>
  <c r="AC138" i="60"/>
  <c r="W138" i="60"/>
  <c r="I138" i="60"/>
  <c r="Z138" i="60"/>
  <c r="P138" i="60"/>
  <c r="AD138" i="60" s="1"/>
  <c r="Z181" i="60"/>
  <c r="I181" i="60"/>
  <c r="AA181" i="60"/>
  <c r="P181" i="60"/>
  <c r="AD181" i="60" s="1"/>
  <c r="Y181" i="60"/>
  <c r="AC181" i="60"/>
  <c r="X181" i="60"/>
  <c r="J181" i="60"/>
  <c r="AB181" i="60"/>
  <c r="W181" i="60"/>
  <c r="P36" i="60"/>
  <c r="AD36" i="60" s="1"/>
  <c r="Y36" i="60"/>
  <c r="P37" i="60"/>
  <c r="AD37" i="60" s="1"/>
  <c r="Y37" i="60"/>
  <c r="P38" i="60"/>
  <c r="AD38" i="60" s="1"/>
  <c r="Y38" i="60"/>
  <c r="P39" i="60"/>
  <c r="AD39" i="60" s="1"/>
  <c r="Y39" i="60"/>
  <c r="P43" i="60"/>
  <c r="AD43" i="60" s="1"/>
  <c r="Y43" i="60"/>
  <c r="P44" i="60"/>
  <c r="AD44" i="60" s="1"/>
  <c r="Y44" i="60"/>
  <c r="P45" i="60"/>
  <c r="AD45" i="60" s="1"/>
  <c r="Y45" i="60"/>
  <c r="P46" i="60"/>
  <c r="AD46" i="60" s="1"/>
  <c r="Y46" i="60"/>
  <c r="P47" i="60"/>
  <c r="AD47" i="60" s="1"/>
  <c r="Y47" i="60"/>
  <c r="P48" i="60"/>
  <c r="AD48" i="60" s="1"/>
  <c r="Y48" i="60"/>
  <c r="P49" i="60"/>
  <c r="AD49" i="60" s="1"/>
  <c r="Y49" i="60"/>
  <c r="P50" i="60"/>
  <c r="AD50" i="60" s="1"/>
  <c r="Y50" i="60"/>
  <c r="P51" i="60"/>
  <c r="AD51" i="60" s="1"/>
  <c r="Y51" i="60"/>
  <c r="P52" i="60"/>
  <c r="AD52" i="60" s="1"/>
  <c r="Y52" i="60"/>
  <c r="P53" i="60"/>
  <c r="AD53" i="60" s="1"/>
  <c r="Y53" i="60"/>
  <c r="P54" i="60"/>
  <c r="AD54" i="60" s="1"/>
  <c r="Y54" i="60"/>
  <c r="P64" i="60"/>
  <c r="AD64" i="60" s="1"/>
  <c r="Y64" i="60"/>
  <c r="P65" i="60"/>
  <c r="AD65" i="60" s="1"/>
  <c r="Y65" i="60"/>
  <c r="P66" i="60"/>
  <c r="AD66" i="60" s="1"/>
  <c r="Y66" i="60"/>
  <c r="P67" i="60"/>
  <c r="AD67" i="60" s="1"/>
  <c r="Y67" i="60"/>
  <c r="AB69" i="60"/>
  <c r="X69" i="60"/>
  <c r="AA69" i="60"/>
  <c r="J74" i="60"/>
  <c r="AB76" i="60"/>
  <c r="X76" i="60"/>
  <c r="AA76" i="60"/>
  <c r="J78" i="60"/>
  <c r="AB142" i="60"/>
  <c r="X142" i="60"/>
  <c r="Y142" i="60"/>
  <c r="J142" i="60"/>
  <c r="AC142" i="60"/>
  <c r="W142" i="60"/>
  <c r="I142" i="60"/>
  <c r="AA142" i="60"/>
  <c r="Z189" i="60"/>
  <c r="I189" i="60"/>
  <c r="AA189" i="60"/>
  <c r="P189" i="60"/>
  <c r="AD189" i="60" s="1"/>
  <c r="Y189" i="60"/>
  <c r="AC189" i="60"/>
  <c r="X189" i="60"/>
  <c r="J189" i="60"/>
  <c r="AB189" i="60"/>
  <c r="AB74" i="60"/>
  <c r="X74" i="60"/>
  <c r="AA74" i="60"/>
  <c r="AB78" i="60"/>
  <c r="X78" i="60"/>
  <c r="AA78" i="60"/>
  <c r="AB137" i="60"/>
  <c r="X137" i="60"/>
  <c r="Z137" i="60"/>
  <c r="P137" i="60"/>
  <c r="AD137" i="60" s="1"/>
  <c r="Y137" i="60"/>
  <c r="J137" i="60"/>
  <c r="AA137" i="60"/>
  <c r="Z170" i="60"/>
  <c r="I170" i="60"/>
  <c r="AA170" i="60"/>
  <c r="AD170" i="60"/>
  <c r="Y170" i="60"/>
  <c r="AC170" i="60"/>
  <c r="X170" i="60"/>
  <c r="J170" i="60"/>
  <c r="AB170" i="60"/>
  <c r="AB135" i="60"/>
  <c r="X135" i="60"/>
  <c r="AA135" i="60"/>
  <c r="P136" i="60"/>
  <c r="AD136" i="60" s="1"/>
  <c r="AB139" i="60"/>
  <c r="X139" i="60"/>
  <c r="AA139" i="60"/>
  <c r="P140" i="60"/>
  <c r="AD140" i="60" s="1"/>
  <c r="AB143" i="60"/>
  <c r="X143" i="60"/>
  <c r="AA143" i="60"/>
  <c r="Z174" i="60"/>
  <c r="I174" i="60"/>
  <c r="AA174" i="60"/>
  <c r="Y174" i="60"/>
  <c r="AC174" i="60"/>
  <c r="X174" i="60"/>
  <c r="J174" i="60"/>
  <c r="Z185" i="60"/>
  <c r="I185" i="60"/>
  <c r="AA185" i="60"/>
  <c r="P185" i="60"/>
  <c r="AD185" i="60" s="1"/>
  <c r="Y185" i="60"/>
  <c r="AC185" i="60"/>
  <c r="X185" i="60"/>
  <c r="J185" i="60"/>
  <c r="AB136" i="60"/>
  <c r="X136" i="60"/>
  <c r="AA136" i="60"/>
  <c r="AB140" i="60"/>
  <c r="X140" i="60"/>
  <c r="AA140" i="60"/>
  <c r="Z144" i="60"/>
  <c r="I144" i="60"/>
  <c r="AC144" i="60"/>
  <c r="Y144" i="60"/>
  <c r="AB144" i="60"/>
  <c r="X144" i="60"/>
  <c r="AA144" i="60"/>
  <c r="AB197" i="60"/>
  <c r="X197" i="60"/>
  <c r="AA197" i="60"/>
  <c r="W197" i="60"/>
  <c r="J197" i="60"/>
  <c r="Z197" i="60"/>
  <c r="I197" i="60"/>
  <c r="AC197" i="60"/>
  <c r="Y197" i="60"/>
  <c r="P197" i="60"/>
  <c r="AD197" i="60" s="1"/>
  <c r="X148" i="60"/>
  <c r="AB148" i="60"/>
  <c r="X149" i="60"/>
  <c r="AB149" i="60"/>
  <c r="X150" i="60"/>
  <c r="AB150" i="60"/>
  <c r="X151" i="60"/>
  <c r="AB151" i="60"/>
  <c r="X152" i="60"/>
  <c r="AB152" i="60"/>
  <c r="X153" i="60"/>
  <c r="AB153" i="60"/>
  <c r="X154" i="60"/>
  <c r="AB154" i="60"/>
  <c r="X155" i="60"/>
  <c r="AB155" i="60"/>
  <c r="X156" i="60"/>
  <c r="AB156" i="60"/>
  <c r="X157" i="60"/>
  <c r="AB157" i="60"/>
  <c r="X158" i="60"/>
  <c r="AB158" i="60"/>
  <c r="X159" i="60"/>
  <c r="AB159" i="60"/>
  <c r="X163" i="60"/>
  <c r="AB163" i="60"/>
  <c r="X164" i="60"/>
  <c r="AB164" i="60"/>
  <c r="X165" i="60"/>
  <c r="AB165" i="60"/>
  <c r="X166" i="60"/>
  <c r="AC166" i="60"/>
  <c r="Z167" i="60"/>
  <c r="I167" i="60"/>
  <c r="W167" i="60"/>
  <c r="AB167" i="60"/>
  <c r="AD168" i="60"/>
  <c r="Y169" i="60"/>
  <c r="Z171" i="60"/>
  <c r="I171" i="60"/>
  <c r="W171" i="60"/>
  <c r="AB171" i="60"/>
  <c r="Y173" i="60"/>
  <c r="Z178" i="60"/>
  <c r="I178" i="60"/>
  <c r="W178" i="60"/>
  <c r="AB178" i="60"/>
  <c r="P179" i="60"/>
  <c r="AD179" i="60" s="1"/>
  <c r="Y180" i="60"/>
  <c r="Z182" i="60"/>
  <c r="I182" i="60"/>
  <c r="W182" i="60"/>
  <c r="AB182" i="60"/>
  <c r="P183" i="60"/>
  <c r="AD183" i="60" s="1"/>
  <c r="Y184" i="60"/>
  <c r="Z186" i="60"/>
  <c r="I186" i="60"/>
  <c r="W186" i="60"/>
  <c r="AB186" i="60"/>
  <c r="P187" i="60"/>
  <c r="AD187" i="60" s="1"/>
  <c r="Y188" i="60"/>
  <c r="Z193" i="60"/>
  <c r="I193" i="60"/>
  <c r="W193" i="60"/>
  <c r="AB193" i="60"/>
  <c r="P194" i="60"/>
  <c r="AD194" i="60" s="1"/>
  <c r="AB196" i="60"/>
  <c r="X196" i="60"/>
  <c r="AA196" i="60"/>
  <c r="W196" i="60"/>
  <c r="J196" i="60"/>
  <c r="Z196" i="60"/>
  <c r="I196" i="60"/>
  <c r="Y198" i="60"/>
  <c r="AC200" i="60"/>
  <c r="AB200" i="60"/>
  <c r="X200" i="60"/>
  <c r="AA200" i="60"/>
  <c r="W200" i="60"/>
  <c r="J200" i="60"/>
  <c r="Z200" i="60"/>
  <c r="I200" i="60"/>
  <c r="P148" i="60"/>
  <c r="AD148" i="60" s="1"/>
  <c r="Y148" i="60"/>
  <c r="AC148" i="60"/>
  <c r="P149" i="60"/>
  <c r="AD149" i="60" s="1"/>
  <c r="Y149" i="60"/>
  <c r="AC149" i="60"/>
  <c r="P150" i="60"/>
  <c r="AD150" i="60" s="1"/>
  <c r="Y150" i="60"/>
  <c r="AC150" i="60"/>
  <c r="P151" i="60"/>
  <c r="AD151" i="60" s="1"/>
  <c r="Y151" i="60"/>
  <c r="AC151" i="60"/>
  <c r="P152" i="60"/>
  <c r="AD152" i="60" s="1"/>
  <c r="Y152" i="60"/>
  <c r="AC152" i="60"/>
  <c r="P153" i="60"/>
  <c r="AD153" i="60" s="1"/>
  <c r="Y153" i="60"/>
  <c r="AC153" i="60"/>
  <c r="P154" i="60"/>
  <c r="AD154" i="60" s="1"/>
  <c r="Y154" i="60"/>
  <c r="AC154" i="60"/>
  <c r="P155" i="60"/>
  <c r="AD155" i="60" s="1"/>
  <c r="Y155" i="60"/>
  <c r="AC155" i="60"/>
  <c r="P156" i="60"/>
  <c r="AD156" i="60" s="1"/>
  <c r="Y156" i="60"/>
  <c r="AC156" i="60"/>
  <c r="P157" i="60"/>
  <c r="AD157" i="60" s="1"/>
  <c r="Y157" i="60"/>
  <c r="AC157" i="60"/>
  <c r="P158" i="60"/>
  <c r="AD158" i="60" s="1"/>
  <c r="Y158" i="60"/>
  <c r="AC158" i="60"/>
  <c r="P159" i="60"/>
  <c r="AD159" i="60" s="1"/>
  <c r="Y159" i="60"/>
  <c r="AC159" i="60"/>
  <c r="AD163" i="60"/>
  <c r="Y163" i="60"/>
  <c r="AC163" i="60"/>
  <c r="Y164" i="60"/>
  <c r="AC164" i="60"/>
  <c r="Y165" i="60"/>
  <c r="AC165" i="60"/>
  <c r="Y166" i="60"/>
  <c r="Z168" i="60"/>
  <c r="I168" i="60"/>
  <c r="W168" i="60"/>
  <c r="AB168" i="60"/>
  <c r="Z172" i="60"/>
  <c r="I172" i="60"/>
  <c r="W172" i="60"/>
  <c r="AB172" i="60"/>
  <c r="AD173" i="60"/>
  <c r="Z179" i="60"/>
  <c r="I179" i="60"/>
  <c r="W179" i="60"/>
  <c r="AB179" i="60"/>
  <c r="P180" i="60"/>
  <c r="AD180" i="60" s="1"/>
  <c r="Z183" i="60"/>
  <c r="I183" i="60"/>
  <c r="W183" i="60"/>
  <c r="AB183" i="60"/>
  <c r="P184" i="60"/>
  <c r="AD184" i="60" s="1"/>
  <c r="Z187" i="60"/>
  <c r="I187" i="60"/>
  <c r="W187" i="60"/>
  <c r="AB187" i="60"/>
  <c r="P188" i="60"/>
  <c r="AD188" i="60" s="1"/>
  <c r="AA194" i="60"/>
  <c r="Z194" i="60"/>
  <c r="I194" i="60"/>
  <c r="W194" i="60"/>
  <c r="AC194" i="60"/>
  <c r="AB195" i="60"/>
  <c r="X195" i="60"/>
  <c r="AA195" i="60"/>
  <c r="W195" i="60"/>
  <c r="J195" i="60"/>
  <c r="Z195" i="60"/>
  <c r="I195" i="60"/>
  <c r="AB199" i="60"/>
  <c r="X199" i="60"/>
  <c r="AA199" i="60"/>
  <c r="W199" i="60"/>
  <c r="J199" i="60"/>
  <c r="Z199" i="60"/>
  <c r="I199" i="60"/>
  <c r="I148" i="60"/>
  <c r="I149" i="60"/>
  <c r="I150" i="60"/>
  <c r="I151" i="60"/>
  <c r="I152" i="60"/>
  <c r="I153" i="60"/>
  <c r="I154" i="60"/>
  <c r="I155" i="60"/>
  <c r="I156" i="60"/>
  <c r="I157" i="60"/>
  <c r="I158" i="60"/>
  <c r="I159" i="60"/>
  <c r="I163" i="60"/>
  <c r="I164" i="60"/>
  <c r="I165" i="60"/>
  <c r="I166" i="60"/>
  <c r="AA166" i="60"/>
  <c r="J168" i="60"/>
  <c r="X168" i="60"/>
  <c r="AC168" i="60"/>
  <c r="Z169" i="60"/>
  <c r="I169" i="60"/>
  <c r="W169" i="60"/>
  <c r="AB169" i="60"/>
  <c r="J172" i="60"/>
  <c r="X172" i="60"/>
  <c r="AC172" i="60"/>
  <c r="Z173" i="60"/>
  <c r="I173" i="60"/>
  <c r="W173" i="60"/>
  <c r="AB173" i="60"/>
  <c r="J179" i="60"/>
  <c r="X179" i="60"/>
  <c r="AC179" i="60"/>
  <c r="Z180" i="60"/>
  <c r="I180" i="60"/>
  <c r="W180" i="60"/>
  <c r="AB180" i="60"/>
  <c r="J183" i="60"/>
  <c r="X183" i="60"/>
  <c r="AC183" i="60"/>
  <c r="Z184" i="60"/>
  <c r="I184" i="60"/>
  <c r="W184" i="60"/>
  <c r="AB184" i="60"/>
  <c r="J187" i="60"/>
  <c r="X187" i="60"/>
  <c r="AC187" i="60"/>
  <c r="Z188" i="60"/>
  <c r="I188" i="60"/>
  <c r="W188" i="60"/>
  <c r="AB188" i="60"/>
  <c r="J194" i="60"/>
  <c r="X194" i="60"/>
  <c r="P195" i="60"/>
  <c r="AD195" i="60" s="1"/>
  <c r="AB198" i="60"/>
  <c r="X198" i="60"/>
  <c r="AA198" i="60"/>
  <c r="W198" i="60"/>
  <c r="J198" i="60"/>
  <c r="Z198" i="60"/>
  <c r="I198" i="60"/>
  <c r="P199" i="60"/>
  <c r="AD199" i="60" s="1"/>
  <c r="P201" i="60"/>
  <c r="AD201" i="60" s="1"/>
  <c r="Y201" i="60"/>
  <c r="P202" i="60"/>
  <c r="AD202" i="60" s="1"/>
  <c r="Y202" i="60"/>
  <c r="P203" i="60"/>
  <c r="AD203" i="60" s="1"/>
  <c r="Y203" i="60"/>
  <c r="P204" i="60"/>
  <c r="AD204" i="60" s="1"/>
  <c r="Y204" i="60"/>
  <c r="P208" i="60"/>
  <c r="AD208" i="60" s="1"/>
  <c r="Y208" i="60"/>
  <c r="P209" i="60"/>
  <c r="AD209" i="60" s="1"/>
  <c r="Y209" i="60"/>
  <c r="P210" i="60"/>
  <c r="AD210" i="60" s="1"/>
  <c r="Y210" i="60"/>
  <c r="P211" i="60"/>
  <c r="AD211" i="60" s="1"/>
  <c r="Y211" i="60"/>
  <c r="P212" i="60"/>
  <c r="AD212" i="60" s="1"/>
  <c r="Y212" i="60"/>
  <c r="P213" i="60"/>
  <c r="AD213" i="60" s="1"/>
  <c r="Y213" i="60"/>
  <c r="P214" i="60"/>
  <c r="AD214" i="60" s="1"/>
  <c r="Y214" i="60"/>
  <c r="P215" i="60"/>
  <c r="AD215" i="60" s="1"/>
  <c r="Y215" i="60"/>
  <c r="P216" i="60"/>
  <c r="AD216" i="60" s="1"/>
  <c r="Y216" i="60"/>
  <c r="P217" i="60"/>
  <c r="AD217" i="60" s="1"/>
  <c r="Y217" i="60"/>
  <c r="P218" i="60"/>
  <c r="AD218" i="60" s="1"/>
  <c r="Y218" i="60"/>
  <c r="P219" i="60"/>
  <c r="AD219" i="60" s="1"/>
  <c r="Y219" i="60"/>
  <c r="P223" i="60"/>
  <c r="AD223" i="60" s="1"/>
  <c r="Y223" i="60"/>
  <c r="P224" i="60"/>
  <c r="AD224" i="60" s="1"/>
  <c r="Y224" i="60"/>
  <c r="P225" i="60"/>
  <c r="AD225" i="60" s="1"/>
  <c r="Y225" i="60"/>
  <c r="P226" i="60"/>
  <c r="AD226" i="60" s="1"/>
  <c r="Y226" i="60"/>
  <c r="P227" i="60"/>
  <c r="AD227" i="60" s="1"/>
  <c r="Y227" i="60"/>
  <c r="P228" i="60"/>
  <c r="AD228" i="60" s="1"/>
  <c r="Y228" i="60"/>
  <c r="P229" i="60"/>
  <c r="Y229" i="60"/>
  <c r="P230" i="60"/>
  <c r="AD230" i="60" s="1"/>
  <c r="Y230" i="60"/>
  <c r="P231" i="60"/>
  <c r="AD231" i="60" s="1"/>
  <c r="Y231" i="60"/>
  <c r="P232" i="60"/>
  <c r="AD232" i="60" s="1"/>
  <c r="Y232" i="60"/>
  <c r="P233" i="60"/>
  <c r="AD233" i="60" s="1"/>
  <c r="Y233" i="60"/>
  <c r="P234" i="60"/>
  <c r="Y234" i="60"/>
  <c r="AE44" i="60"/>
  <c r="AE53" i="60"/>
  <c r="AE75" i="60"/>
  <c r="AE138" i="60"/>
  <c r="AE165" i="60"/>
  <c r="AE184" i="60"/>
  <c r="AE48" i="60"/>
  <c r="AE67" i="60"/>
  <c r="AE76" i="60"/>
  <c r="AE82" i="60"/>
  <c r="AE94" i="60"/>
  <c r="AE95" i="60"/>
  <c r="AE97" i="60"/>
  <c r="AE119" i="60"/>
  <c r="AE163" i="60"/>
  <c r="AE164" i="60"/>
  <c r="AE182" i="60"/>
  <c r="AE183" i="60"/>
  <c r="AE209" i="60"/>
  <c r="AE211" i="60"/>
  <c r="AE19" i="60"/>
  <c r="AE52" i="60"/>
  <c r="AE64" i="60"/>
  <c r="AE74" i="60"/>
  <c r="AE80" i="60"/>
  <c r="AE90" i="60"/>
  <c r="AE104" i="60"/>
  <c r="AE123" i="60"/>
  <c r="AE135" i="60"/>
  <c r="AE136" i="60"/>
  <c r="AE142" i="60"/>
  <c r="AE154" i="60"/>
  <c r="AE155" i="60"/>
  <c r="AE158" i="60"/>
  <c r="AE180" i="60"/>
  <c r="AE202" i="60"/>
  <c r="AE208" i="60"/>
  <c r="AE227" i="60"/>
  <c r="AE17" i="60"/>
  <c r="AE18" i="60"/>
  <c r="AE22" i="60"/>
  <c r="AE49" i="60"/>
  <c r="AE68" i="60"/>
  <c r="AE78" i="60"/>
  <c r="AE109" i="60"/>
  <c r="AE113" i="60"/>
  <c r="AE114" i="60"/>
  <c r="AE128" i="60"/>
  <c r="AE140" i="60"/>
  <c r="AE150" i="60"/>
  <c r="AE157" i="60"/>
  <c r="AE179" i="60"/>
  <c r="AE193" i="60"/>
  <c r="AE196" i="60"/>
  <c r="AE79" i="60"/>
  <c r="AE98" i="60"/>
  <c r="AE120" i="60"/>
  <c r="AE139" i="60"/>
  <c r="AE167" i="60"/>
  <c r="AE169" i="60"/>
  <c r="AE172" i="60"/>
  <c r="AE197" i="60"/>
  <c r="AE231" i="60"/>
  <c r="AE83" i="60"/>
  <c r="AE105" i="60"/>
  <c r="AE124" i="60"/>
  <c r="AE143" i="60"/>
  <c r="AE186" i="60"/>
  <c r="AE188" i="60"/>
  <c r="AE194" i="60"/>
  <c r="AE201" i="60"/>
  <c r="AD122" i="60"/>
  <c r="AE168" i="60"/>
  <c r="AE187" i="60"/>
  <c r="AE215" i="60"/>
  <c r="AE212" i="60"/>
  <c r="AE216" i="60"/>
  <c r="AE223" i="60"/>
  <c r="F144" i="60" l="1"/>
  <c r="F159" i="60" s="1"/>
  <c r="F174" i="60" s="1"/>
  <c r="F189" i="60" s="1"/>
  <c r="F204" i="60" s="1"/>
  <c r="F219" i="60" s="1"/>
  <c r="F234" i="60" s="1"/>
  <c r="F143" i="60"/>
  <c r="F158" i="60" s="1"/>
  <c r="F173" i="60" s="1"/>
  <c r="F188" i="60" s="1"/>
  <c r="F203" i="60" s="1"/>
  <c r="F218" i="60" s="1"/>
  <c r="F233" i="60" s="1"/>
  <c r="F142" i="60"/>
  <c r="F157" i="60" s="1"/>
  <c r="F172" i="60" s="1"/>
  <c r="F187" i="60" s="1"/>
  <c r="F202" i="60" s="1"/>
  <c r="F217" i="60" s="1"/>
  <c r="F232" i="60" s="1"/>
  <c r="F140" i="60"/>
  <c r="F155" i="60" s="1"/>
  <c r="F170" i="60" s="1"/>
  <c r="F185" i="60" s="1"/>
  <c r="F200" i="60" s="1"/>
  <c r="F215" i="60" s="1"/>
  <c r="F230" i="60" s="1"/>
  <c r="F139" i="60"/>
  <c r="F154" i="60" s="1"/>
  <c r="F169" i="60" s="1"/>
  <c r="F184" i="60" s="1"/>
  <c r="F199" i="60" s="1"/>
  <c r="F214" i="60" s="1"/>
  <c r="F229" i="60" s="1"/>
  <c r="F141" i="60"/>
  <c r="F156" i="60" s="1"/>
  <c r="F171" i="60" s="1"/>
  <c r="F186" i="60" s="1"/>
  <c r="F201" i="60" s="1"/>
  <c r="F216" i="60" s="1"/>
  <c r="F231" i="60" s="1"/>
  <c r="F118" i="60"/>
  <c r="F120" i="60"/>
  <c r="F122" i="60"/>
  <c r="F123" i="60"/>
  <c r="F121" i="60"/>
  <c r="F119" i="60"/>
  <c r="D36" i="60"/>
  <c r="F113" i="1"/>
  <c r="C113" i="1"/>
  <c r="B113" i="1"/>
  <c r="F112" i="1"/>
  <c r="P112" i="1" s="1"/>
  <c r="Q59" i="1" s="1"/>
  <c r="C112" i="1"/>
  <c r="B112" i="1"/>
  <c r="F111" i="1"/>
  <c r="C111" i="1"/>
  <c r="B111" i="1"/>
  <c r="F110" i="1"/>
  <c r="C110" i="1"/>
  <c r="B110" i="1"/>
  <c r="F109" i="1"/>
  <c r="P109" i="1" s="1"/>
  <c r="Q56" i="1" s="1"/>
  <c r="C109" i="1"/>
  <c r="B109" i="1"/>
  <c r="F108" i="1"/>
  <c r="C108" i="1"/>
  <c r="B108" i="1"/>
  <c r="F107" i="1"/>
  <c r="P107" i="1" s="1"/>
  <c r="Q54" i="1" s="1"/>
  <c r="C107" i="1"/>
  <c r="B107" i="1"/>
  <c r="F106" i="1"/>
  <c r="P106" i="1" s="1"/>
  <c r="Q53" i="1" s="1"/>
  <c r="C106" i="1"/>
  <c r="B106" i="1"/>
  <c r="F105" i="1"/>
  <c r="C105" i="1"/>
  <c r="B105" i="1"/>
  <c r="F104" i="1"/>
  <c r="C104" i="1"/>
  <c r="B104" i="1"/>
  <c r="F103" i="1"/>
  <c r="P103" i="1" s="1"/>
  <c r="C103" i="1"/>
  <c r="B103" i="1"/>
  <c r="F102" i="1"/>
  <c r="P102" i="1" s="1"/>
  <c r="C102" i="1"/>
  <c r="B102" i="1"/>
  <c r="F101" i="1"/>
  <c r="P101" i="1" s="1"/>
  <c r="C101" i="1"/>
  <c r="B101" i="1"/>
  <c r="F100" i="1"/>
  <c r="C100" i="1"/>
  <c r="B100" i="1"/>
  <c r="F99" i="1"/>
  <c r="P99" i="1" s="1"/>
  <c r="C99" i="1"/>
  <c r="B99" i="1"/>
  <c r="F98" i="1"/>
  <c r="C98" i="1"/>
  <c r="B98" i="1"/>
  <c r="F97" i="1"/>
  <c r="P97" i="1" s="1"/>
  <c r="C97" i="1"/>
  <c r="B97" i="1"/>
  <c r="F96" i="1"/>
  <c r="C96" i="1"/>
  <c r="B96" i="1"/>
  <c r="F95" i="1"/>
  <c r="P95" i="1" s="1"/>
  <c r="C95" i="1"/>
  <c r="B95" i="1"/>
  <c r="F94" i="1"/>
  <c r="P94" i="1" s="1"/>
  <c r="C94" i="1"/>
  <c r="B94" i="1"/>
  <c r="F93" i="1"/>
  <c r="P93" i="1" s="1"/>
  <c r="C93" i="1"/>
  <c r="B93" i="1"/>
  <c r="F92" i="1"/>
  <c r="C92" i="1"/>
  <c r="B92" i="1"/>
  <c r="F91" i="1"/>
  <c r="C91" i="1"/>
  <c r="B91" i="1"/>
  <c r="F90" i="1"/>
  <c r="P90" i="1" s="1"/>
  <c r="C90" i="1"/>
  <c r="B90" i="1"/>
  <c r="F89" i="1"/>
  <c r="P89" i="1" s="1"/>
  <c r="C89" i="1"/>
  <c r="B89" i="1"/>
  <c r="F88" i="1"/>
  <c r="P88" i="1" s="1"/>
  <c r="C88" i="1"/>
  <c r="B88" i="1"/>
  <c r="F87" i="1"/>
  <c r="P87" i="1" s="1"/>
  <c r="C87" i="1"/>
  <c r="B87" i="1"/>
  <c r="F86" i="1"/>
  <c r="C86" i="1"/>
  <c r="B86" i="1"/>
  <c r="F85" i="1"/>
  <c r="P85" i="1" s="1"/>
  <c r="C85" i="1"/>
  <c r="B85" i="1"/>
  <c r="F84" i="1"/>
  <c r="C84" i="1"/>
  <c r="B84" i="1"/>
  <c r="F83" i="1"/>
  <c r="P83" i="1" s="1"/>
  <c r="C83" i="1"/>
  <c r="B83" i="1"/>
  <c r="F82" i="1"/>
  <c r="C82" i="1"/>
  <c r="B82" i="1"/>
  <c r="F81" i="1"/>
  <c r="P81" i="1" s="1"/>
  <c r="C81" i="1"/>
  <c r="B81" i="1"/>
  <c r="F80" i="1"/>
  <c r="C80" i="1"/>
  <c r="B80" i="1"/>
  <c r="F79" i="1"/>
  <c r="P79" i="1" s="1"/>
  <c r="C79" i="1"/>
  <c r="B79" i="1"/>
  <c r="F78" i="1"/>
  <c r="C78" i="1"/>
  <c r="B78" i="1"/>
  <c r="F77" i="1"/>
  <c r="P77" i="1" s="1"/>
  <c r="C77" i="1"/>
  <c r="B77" i="1"/>
  <c r="F76" i="1"/>
  <c r="P76" i="1" s="1"/>
  <c r="C76" i="1"/>
  <c r="B76" i="1"/>
  <c r="F75" i="1"/>
  <c r="P75" i="1" s="1"/>
  <c r="C75" i="1"/>
  <c r="B75" i="1"/>
  <c r="F74" i="1"/>
  <c r="P74" i="1" s="1"/>
  <c r="C74" i="1"/>
  <c r="B74" i="1"/>
  <c r="F73" i="1"/>
  <c r="C73" i="1"/>
  <c r="B73" i="1"/>
  <c r="F72" i="1"/>
  <c r="P72" i="1" s="1"/>
  <c r="C72" i="1"/>
  <c r="B72" i="1"/>
  <c r="F71" i="1"/>
  <c r="P71" i="1" s="1"/>
  <c r="C71" i="1"/>
  <c r="B71" i="1"/>
  <c r="F70" i="1"/>
  <c r="C70" i="1"/>
  <c r="B70" i="1"/>
  <c r="F69" i="1"/>
  <c r="P69" i="1" s="1"/>
  <c r="C69" i="1"/>
  <c r="B69" i="1"/>
  <c r="F68" i="1"/>
  <c r="P68" i="1" s="1"/>
  <c r="C68" i="1"/>
  <c r="B68" i="1"/>
  <c r="F67" i="1"/>
  <c r="P67" i="1" s="1"/>
  <c r="C67" i="1"/>
  <c r="B67" i="1"/>
  <c r="F66" i="1"/>
  <c r="C66" i="1"/>
  <c r="B66" i="1"/>
  <c r="F65" i="1"/>
  <c r="P65" i="1" s="1"/>
  <c r="C65" i="1"/>
  <c r="B65" i="1"/>
  <c r="F64" i="1"/>
  <c r="P64" i="1" s="1"/>
  <c r="C64" i="1"/>
  <c r="B64" i="1"/>
  <c r="F63" i="1"/>
  <c r="D63" i="1" s="1"/>
  <c r="C63" i="1"/>
  <c r="B6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AF52" i="1"/>
  <c r="AH53" i="1"/>
  <c r="AG58" i="1"/>
  <c r="H59" i="1"/>
  <c r="F61" i="1"/>
  <c r="P44" i="1" l="1"/>
  <c r="Q44" i="1" s="1"/>
  <c r="N44" i="1"/>
  <c r="N36" i="1"/>
  <c r="P36" i="1"/>
  <c r="P28" i="1"/>
  <c r="Q28" i="1" s="1"/>
  <c r="N28" i="1"/>
  <c r="P20" i="1"/>
  <c r="N20" i="1"/>
  <c r="N12" i="1"/>
  <c r="P12" i="1"/>
  <c r="Q12" i="1" s="1"/>
  <c r="AE91" i="1"/>
  <c r="P91" i="1"/>
  <c r="P51" i="1"/>
  <c r="N51" i="1"/>
  <c r="P43" i="1"/>
  <c r="N43" i="1"/>
  <c r="P35" i="1"/>
  <c r="Q35" i="1" s="1"/>
  <c r="N35" i="1"/>
  <c r="P27" i="1"/>
  <c r="N27" i="1"/>
  <c r="P19" i="1"/>
  <c r="Q19" i="1" s="1"/>
  <c r="N19" i="1"/>
  <c r="P11" i="1"/>
  <c r="Q11" i="1" s="1"/>
  <c r="N11" i="1"/>
  <c r="AH70" i="1"/>
  <c r="P70" i="1"/>
  <c r="AF78" i="1"/>
  <c r="P78" i="1"/>
  <c r="AB86" i="1"/>
  <c r="P86" i="1"/>
  <c r="G57" i="1"/>
  <c r="P110" i="1"/>
  <c r="Q57" i="1" s="1"/>
  <c r="N50" i="1"/>
  <c r="P50" i="1"/>
  <c r="P42" i="1"/>
  <c r="N42" i="1"/>
  <c r="P34" i="1"/>
  <c r="N34" i="1"/>
  <c r="P26" i="1"/>
  <c r="Q26" i="1" s="1"/>
  <c r="N26" i="1"/>
  <c r="P18" i="1"/>
  <c r="N18" i="1"/>
  <c r="AG73" i="1"/>
  <c r="P73" i="1"/>
  <c r="Q36" i="1"/>
  <c r="AF105" i="1"/>
  <c r="P105" i="1"/>
  <c r="Q52" i="1" s="1"/>
  <c r="AC113" i="1"/>
  <c r="P113" i="1"/>
  <c r="Q60" i="1" s="1"/>
  <c r="N49" i="1"/>
  <c r="P49" i="1"/>
  <c r="Q49" i="1" s="1"/>
  <c r="P41" i="1"/>
  <c r="Q41" i="1" s="1"/>
  <c r="N41" i="1"/>
  <c r="N33" i="1"/>
  <c r="P33" i="1"/>
  <c r="Q33" i="1" s="1"/>
  <c r="P25" i="1"/>
  <c r="Q25" i="1" s="1"/>
  <c r="N25" i="1"/>
  <c r="P17" i="1"/>
  <c r="Q17" i="1" s="1"/>
  <c r="N17" i="1"/>
  <c r="AF84" i="1"/>
  <c r="P84" i="1"/>
  <c r="AF92" i="1"/>
  <c r="P92" i="1"/>
  <c r="AF100" i="1"/>
  <c r="P100" i="1"/>
  <c r="AG108" i="1"/>
  <c r="P108" i="1"/>
  <c r="Q55" i="1" s="1"/>
  <c r="Q61" i="1"/>
  <c r="P61" i="1"/>
  <c r="N61" i="1"/>
  <c r="P48" i="1"/>
  <c r="Q48" i="1" s="1"/>
  <c r="N48" i="1"/>
  <c r="N40" i="1"/>
  <c r="P40" i="1"/>
  <c r="Q40" i="1" s="1"/>
  <c r="P32" i="1"/>
  <c r="Q32" i="1" s="1"/>
  <c r="N32" i="1"/>
  <c r="P24" i="1"/>
  <c r="Q24" i="1" s="1"/>
  <c r="N24" i="1"/>
  <c r="P16" i="1"/>
  <c r="Q16" i="1" s="1"/>
  <c r="N16" i="1"/>
  <c r="Q18" i="1"/>
  <c r="Q34" i="1"/>
  <c r="Q42" i="1"/>
  <c r="Q50" i="1"/>
  <c r="G58" i="1"/>
  <c r="P111" i="1"/>
  <c r="Q58" i="1" s="1"/>
  <c r="N47" i="1"/>
  <c r="P47" i="1"/>
  <c r="P39" i="1"/>
  <c r="N39" i="1"/>
  <c r="P31" i="1"/>
  <c r="N31" i="1"/>
  <c r="P23" i="1"/>
  <c r="Q23" i="1" s="1"/>
  <c r="N23" i="1"/>
  <c r="P15" i="1"/>
  <c r="Q15" i="1" s="1"/>
  <c r="N15" i="1"/>
  <c r="D66" i="1"/>
  <c r="P66" i="1"/>
  <c r="AF82" i="1"/>
  <c r="P82" i="1"/>
  <c r="AB98" i="1"/>
  <c r="P98" i="1"/>
  <c r="P46" i="1"/>
  <c r="Q46" i="1" s="1"/>
  <c r="N46" i="1"/>
  <c r="N38" i="1"/>
  <c r="P38" i="1"/>
  <c r="P30" i="1"/>
  <c r="Q30" i="1" s="1"/>
  <c r="N30" i="1"/>
  <c r="Q22" i="1"/>
  <c r="P22" i="1"/>
  <c r="N22" i="1"/>
  <c r="P14" i="1"/>
  <c r="Q14" i="1" s="1"/>
  <c r="N14" i="1"/>
  <c r="P45" i="1"/>
  <c r="N45" i="1"/>
  <c r="P37" i="1"/>
  <c r="Q37" i="1" s="1"/>
  <c r="N37" i="1"/>
  <c r="P29" i="1"/>
  <c r="N29" i="1"/>
  <c r="P21" i="1"/>
  <c r="Q21" i="1" s="1"/>
  <c r="N21" i="1"/>
  <c r="P13" i="1"/>
  <c r="Q13" i="1" s="1"/>
  <c r="N13" i="1"/>
  <c r="AH80" i="1"/>
  <c r="P80" i="1"/>
  <c r="AF96" i="1"/>
  <c r="P96" i="1"/>
  <c r="AE104" i="1"/>
  <c r="P104" i="1"/>
  <c r="Z12" i="1"/>
  <c r="Z36" i="1"/>
  <c r="H40" i="1"/>
  <c r="AF28" i="1"/>
  <c r="AC28" i="1"/>
  <c r="AD28" i="1"/>
  <c r="D28" i="1"/>
  <c r="AE28" i="1"/>
  <c r="Z20" i="1"/>
  <c r="AC20" i="1"/>
  <c r="AD20" i="1"/>
  <c r="AE20" i="1"/>
  <c r="AD27" i="1"/>
  <c r="AE27" i="1"/>
  <c r="AC27" i="1"/>
  <c r="D27" i="1"/>
  <c r="H34" i="1"/>
  <c r="D34" i="1"/>
  <c r="AE26" i="1"/>
  <c r="AD26" i="1"/>
  <c r="AC26" i="1"/>
  <c r="AC33" i="1"/>
  <c r="AD33" i="1"/>
  <c r="D33" i="1"/>
  <c r="AE33" i="1"/>
  <c r="D25" i="1"/>
  <c r="AC25" i="1"/>
  <c r="AD25" i="1"/>
  <c r="AE25" i="1"/>
  <c r="AE32" i="1"/>
  <c r="D32" i="1"/>
  <c r="AC32" i="1"/>
  <c r="AD32" i="1"/>
  <c r="AE24" i="1"/>
  <c r="AC24" i="1"/>
  <c r="AD24" i="1"/>
  <c r="D31" i="1"/>
  <c r="AC31" i="1"/>
  <c r="AE31" i="1"/>
  <c r="AD31" i="1"/>
  <c r="AC23" i="1"/>
  <c r="AE23" i="1"/>
  <c r="AD23" i="1"/>
  <c r="AC30" i="1"/>
  <c r="AD30" i="1"/>
  <c r="AE30" i="1"/>
  <c r="D30" i="1"/>
  <c r="J22" i="1"/>
  <c r="AC22" i="1"/>
  <c r="AD22" i="1"/>
  <c r="AE22" i="1"/>
  <c r="AC29" i="1"/>
  <c r="AD29" i="1"/>
  <c r="D29" i="1"/>
  <c r="AE29" i="1"/>
  <c r="AC21" i="1"/>
  <c r="AD21" i="1"/>
  <c r="AE21" i="1"/>
  <c r="Z24" i="1"/>
  <c r="D24" i="1"/>
  <c r="D26" i="1"/>
  <c r="AC51" i="1"/>
  <c r="AE51" i="1"/>
  <c r="AD51" i="1"/>
  <c r="AC48" i="1"/>
  <c r="AD48" i="1"/>
  <c r="AE48" i="1"/>
  <c r="AE47" i="1"/>
  <c r="AC47" i="1"/>
  <c r="AD47" i="1"/>
  <c r="AD46" i="1"/>
  <c r="AE46" i="1"/>
  <c r="AC46" i="1"/>
  <c r="W50" i="1"/>
  <c r="AD50" i="1"/>
  <c r="AE50" i="1"/>
  <c r="AC50" i="1"/>
  <c r="AC49" i="1"/>
  <c r="AD49" i="1"/>
  <c r="AE49" i="1"/>
  <c r="AC45" i="1"/>
  <c r="AD45" i="1"/>
  <c r="AE45" i="1"/>
  <c r="AC43" i="1"/>
  <c r="AD43" i="1"/>
  <c r="AE43" i="1"/>
  <c r="AD44" i="1"/>
  <c r="AE44" i="1"/>
  <c r="AC44" i="1"/>
  <c r="F134" i="60"/>
  <c r="F149" i="60" s="1"/>
  <c r="F164" i="60" s="1"/>
  <c r="F179" i="60" s="1"/>
  <c r="F194" i="60" s="1"/>
  <c r="F209" i="60" s="1"/>
  <c r="F224" i="60" s="1"/>
  <c r="F138" i="60"/>
  <c r="F153" i="60" s="1"/>
  <c r="F168" i="60" s="1"/>
  <c r="F183" i="60" s="1"/>
  <c r="F198" i="60" s="1"/>
  <c r="F213" i="60" s="1"/>
  <c r="F228" i="60" s="1"/>
  <c r="F135" i="60"/>
  <c r="F150" i="60" s="1"/>
  <c r="F165" i="60" s="1"/>
  <c r="F180" i="60" s="1"/>
  <c r="F195" i="60" s="1"/>
  <c r="F210" i="60" s="1"/>
  <c r="F225" i="60" s="1"/>
  <c r="F136" i="60"/>
  <c r="F151" i="60" s="1"/>
  <c r="F166" i="60" s="1"/>
  <c r="F181" i="60" s="1"/>
  <c r="F196" i="60" s="1"/>
  <c r="F211" i="60" s="1"/>
  <c r="F226" i="60" s="1"/>
  <c r="F137" i="60"/>
  <c r="F152" i="60" s="1"/>
  <c r="F167" i="60" s="1"/>
  <c r="F182" i="60" s="1"/>
  <c r="F197" i="60" s="1"/>
  <c r="F212" i="60" s="1"/>
  <c r="F227" i="60" s="1"/>
  <c r="F133" i="60"/>
  <c r="F148" i="60" s="1"/>
  <c r="F163" i="60" s="1"/>
  <c r="F178" i="60" s="1"/>
  <c r="F193" i="60" s="1"/>
  <c r="F208" i="60" s="1"/>
  <c r="F223" i="60" s="1"/>
  <c r="D37" i="60"/>
  <c r="AB90" i="1"/>
  <c r="D91" i="1"/>
  <c r="P63" i="1"/>
  <c r="W69" i="1"/>
  <c r="J92" i="1"/>
  <c r="W48" i="1"/>
  <c r="J47" i="1"/>
  <c r="H84" i="1"/>
  <c r="W87" i="1"/>
  <c r="J105" i="1"/>
  <c r="W110" i="1"/>
  <c r="X57" i="1" s="1"/>
  <c r="AH84" i="1"/>
  <c r="D84" i="1"/>
  <c r="D104" i="1"/>
  <c r="AC66" i="1"/>
  <c r="W73" i="1"/>
  <c r="Z77" i="1"/>
  <c r="J80" i="1"/>
  <c r="AB100" i="1"/>
  <c r="AG110" i="1"/>
  <c r="AC80" i="1"/>
  <c r="AC107" i="1"/>
  <c r="J31" i="1"/>
  <c r="H24" i="1"/>
  <c r="G14" i="1"/>
  <c r="J96" i="1"/>
  <c r="D107" i="1"/>
  <c r="Z97" i="1"/>
  <c r="W106" i="1"/>
  <c r="AE108" i="1"/>
  <c r="J32" i="1"/>
  <c r="J18" i="1"/>
  <c r="AI52" i="1"/>
  <c r="AB55" i="1"/>
  <c r="Z71" i="1"/>
  <c r="D80" i="1"/>
  <c r="W81" i="1"/>
  <c r="J82" i="1"/>
  <c r="Z85" i="1"/>
  <c r="D90" i="1"/>
  <c r="W91" i="1"/>
  <c r="H99" i="1"/>
  <c r="W104" i="1"/>
  <c r="AD106" i="1"/>
  <c r="AB70" i="1"/>
  <c r="J55" i="1"/>
  <c r="H42" i="1"/>
  <c r="H20" i="1"/>
  <c r="G18" i="1"/>
  <c r="AF20" i="1"/>
  <c r="D108" i="1"/>
  <c r="AH46" i="1"/>
  <c r="W46" i="1"/>
  <c r="W67" i="1"/>
  <c r="H51" i="1"/>
  <c r="H49" i="1"/>
  <c r="G36" i="1"/>
  <c r="AB32" i="1"/>
  <c r="W32" i="1"/>
  <c r="W31" i="1"/>
  <c r="Z26" i="1"/>
  <c r="Z22" i="1"/>
  <c r="AH22" i="1"/>
  <c r="Z52" i="1"/>
  <c r="Z48" i="1"/>
  <c r="Z40" i="1"/>
  <c r="W18" i="1"/>
  <c r="AH59" i="1"/>
  <c r="AB52" i="1"/>
  <c r="AB60" i="1"/>
  <c r="AD36" i="1"/>
  <c r="W36" i="1"/>
  <c r="AF36" i="1"/>
  <c r="AG21" i="1"/>
  <c r="W14" i="1"/>
  <c r="G52" i="1"/>
  <c r="H50" i="1"/>
  <c r="J48" i="1"/>
  <c r="H47" i="1"/>
  <c r="G42" i="1"/>
  <c r="H35" i="1"/>
  <c r="H32" i="1"/>
  <c r="AH30" i="1"/>
  <c r="Z30" i="1"/>
  <c r="J26" i="1"/>
  <c r="H22" i="1"/>
  <c r="Z42" i="1"/>
  <c r="Z32" i="1"/>
  <c r="W30" i="1"/>
  <c r="W26" i="1"/>
  <c r="W11" i="1"/>
  <c r="AB36" i="1"/>
  <c r="Z83" i="1"/>
  <c r="AF86" i="1"/>
  <c r="AE86" i="1"/>
  <c r="H86" i="1"/>
  <c r="D86" i="1"/>
  <c r="AH86" i="1"/>
  <c r="J86" i="1"/>
  <c r="AF103" i="1"/>
  <c r="AH103" i="1"/>
  <c r="AB103" i="1"/>
  <c r="D103" i="1"/>
  <c r="AC109" i="1"/>
  <c r="AH109" i="1"/>
  <c r="J111" i="1"/>
  <c r="AC111" i="1"/>
  <c r="AH112" i="1"/>
  <c r="AC112" i="1"/>
  <c r="G48" i="1"/>
  <c r="Z44" i="1"/>
  <c r="AB44" i="1"/>
  <c r="AH42" i="1"/>
  <c r="AE42" i="1"/>
  <c r="W42" i="1"/>
  <c r="AG37" i="1"/>
  <c r="H33" i="1"/>
  <c r="G32" i="1"/>
  <c r="H31" i="1"/>
  <c r="G26" i="1"/>
  <c r="G22" i="1"/>
  <c r="AE18" i="1"/>
  <c r="Z18" i="1"/>
  <c r="J14" i="1"/>
  <c r="H12" i="1"/>
  <c r="Z46" i="1"/>
  <c r="W34" i="1"/>
  <c r="W22" i="1"/>
  <c r="Z14" i="1"/>
  <c r="AF57" i="1"/>
  <c r="AE34" i="1"/>
  <c r="AD15" i="1"/>
  <c r="AF88" i="1"/>
  <c r="H88" i="1"/>
  <c r="J88" i="1"/>
  <c r="H95" i="1"/>
  <c r="Z95" i="1"/>
  <c r="D95" i="1"/>
  <c r="AE95" i="1"/>
  <c r="W95" i="1"/>
  <c r="Z101" i="1"/>
  <c r="AC82" i="1"/>
  <c r="AB105" i="1"/>
  <c r="AF70" i="1"/>
  <c r="Z73" i="1"/>
  <c r="AG81" i="1"/>
  <c r="H82" i="1"/>
  <c r="AH82" i="1"/>
  <c r="AE84" i="1"/>
  <c r="AG87" i="1"/>
  <c r="Z91" i="1"/>
  <c r="AB92" i="1"/>
  <c r="J100" i="1"/>
  <c r="Z104" i="1"/>
  <c r="H105" i="1"/>
  <c r="AH107" i="1"/>
  <c r="H113" i="1"/>
  <c r="D78" i="1"/>
  <c r="AH78" i="1"/>
  <c r="AE80" i="1"/>
  <c r="AB82" i="1"/>
  <c r="AF90" i="1"/>
  <c r="AB96" i="1"/>
  <c r="D113" i="1"/>
  <c r="AE113" i="1"/>
  <c r="G43" i="1"/>
  <c r="AB43" i="1"/>
  <c r="AF43" i="1"/>
  <c r="AG43" i="1"/>
  <c r="AH43" i="1"/>
  <c r="Z43" i="1"/>
  <c r="H43" i="1"/>
  <c r="W43" i="1"/>
  <c r="G61" i="1"/>
  <c r="AG61" i="1"/>
  <c r="W61" i="1"/>
  <c r="Z61" i="1"/>
  <c r="AA61" i="1" s="1"/>
  <c r="J56" i="1"/>
  <c r="G45" i="1"/>
  <c r="AH45" i="1"/>
  <c r="AB45" i="1"/>
  <c r="AF45" i="1"/>
  <c r="W45" i="1"/>
  <c r="Z45" i="1"/>
  <c r="AB38" i="1"/>
  <c r="AD38" i="1"/>
  <c r="AF38" i="1"/>
  <c r="AG38" i="1"/>
  <c r="AE38" i="1"/>
  <c r="AB16" i="1"/>
  <c r="AG16" i="1"/>
  <c r="AE16" i="1"/>
  <c r="AH16" i="1"/>
  <c r="AC16" i="1"/>
  <c r="AF16" i="1"/>
  <c r="J16" i="1"/>
  <c r="G16" i="1"/>
  <c r="Z56" i="1"/>
  <c r="W38" i="1"/>
  <c r="Z16" i="1"/>
  <c r="AD61" i="1"/>
  <c r="AD16" i="1"/>
  <c r="AH60" i="1"/>
  <c r="G60" i="1"/>
  <c r="AG60" i="1"/>
  <c r="AF58" i="1"/>
  <c r="AH58" i="1"/>
  <c r="H56" i="1"/>
  <c r="G55" i="1"/>
  <c r="AG55" i="1"/>
  <c r="Z55" i="1"/>
  <c r="H55" i="1"/>
  <c r="AH55" i="1"/>
  <c r="AB50" i="1"/>
  <c r="AF50" i="1"/>
  <c r="AG50" i="1"/>
  <c r="AH50" i="1"/>
  <c r="G50" i="1"/>
  <c r="AG44" i="1"/>
  <c r="AH44" i="1"/>
  <c r="G44" i="1"/>
  <c r="AG40" i="1"/>
  <c r="AC40" i="1"/>
  <c r="AE40" i="1"/>
  <c r="AH40" i="1"/>
  <c r="AB40" i="1"/>
  <c r="J40" i="1"/>
  <c r="AF40" i="1"/>
  <c r="G40" i="1"/>
  <c r="G29" i="1"/>
  <c r="AH29" i="1"/>
  <c r="AB29" i="1"/>
  <c r="AF29" i="1"/>
  <c r="W29" i="1"/>
  <c r="Z29" i="1"/>
  <c r="AG24" i="1"/>
  <c r="AH24" i="1"/>
  <c r="AB24" i="1"/>
  <c r="J24" i="1"/>
  <c r="AF24" i="1"/>
  <c r="G24" i="1"/>
  <c r="AG20" i="1"/>
  <c r="AH20" i="1"/>
  <c r="G20" i="1"/>
  <c r="J20" i="1"/>
  <c r="AB13" i="1"/>
  <c r="AD13" i="1"/>
  <c r="AF13" i="1"/>
  <c r="AG13" i="1"/>
  <c r="AE13" i="1"/>
  <c r="W13" i="1"/>
  <c r="AH13" i="1"/>
  <c r="Z13" i="1"/>
  <c r="Z50" i="1"/>
  <c r="W40" i="1"/>
  <c r="Z34" i="1"/>
  <c r="W24" i="1"/>
  <c r="W16" i="1"/>
  <c r="AH61" i="1"/>
  <c r="AC61" i="1"/>
  <c r="AF60" i="1"/>
  <c r="AH57" i="1"/>
  <c r="AF55" i="1"/>
  <c r="AG45" i="1"/>
  <c r="AB20" i="1"/>
  <c r="AH56" i="1"/>
  <c r="AF56" i="1"/>
  <c r="G56" i="1"/>
  <c r="AB56" i="1"/>
  <c r="AB54" i="1"/>
  <c r="AF54" i="1"/>
  <c r="AH54" i="1"/>
  <c r="AG54" i="1"/>
  <c r="AG28" i="1"/>
  <c r="AH28" i="1"/>
  <c r="G28" i="1"/>
  <c r="AC17" i="1"/>
  <c r="AE17" i="1"/>
  <c r="AH17" i="1"/>
  <c r="AB17" i="1"/>
  <c r="AF17" i="1"/>
  <c r="AD17" i="1"/>
  <c r="AG17" i="1"/>
  <c r="W17" i="1"/>
  <c r="Z17" i="1"/>
  <c r="Z28" i="1"/>
  <c r="AF61" i="1"/>
  <c r="AB61" i="1"/>
  <c r="AH38" i="1"/>
  <c r="AB28" i="1"/>
  <c r="AG75" i="1"/>
  <c r="W75" i="1"/>
  <c r="Z75" i="1"/>
  <c r="AF102" i="1"/>
  <c r="J102" i="1"/>
  <c r="AB102" i="1"/>
  <c r="G59" i="1"/>
  <c r="AG59" i="1"/>
  <c r="AB59" i="1"/>
  <c r="AF59" i="1"/>
  <c r="AG57" i="1"/>
  <c r="G41" i="1"/>
  <c r="AC41" i="1"/>
  <c r="AE41" i="1"/>
  <c r="AH41" i="1"/>
  <c r="AB41" i="1"/>
  <c r="AF41" i="1"/>
  <c r="AD41" i="1"/>
  <c r="W41" i="1"/>
  <c r="AG41" i="1"/>
  <c r="Z41" i="1"/>
  <c r="H41" i="1"/>
  <c r="G39" i="1"/>
  <c r="AB39" i="1"/>
  <c r="AD39" i="1"/>
  <c r="AF39" i="1"/>
  <c r="AG39" i="1"/>
  <c r="AE39" i="1"/>
  <c r="AC39" i="1"/>
  <c r="AH39" i="1"/>
  <c r="Z39" i="1"/>
  <c r="J39" i="1"/>
  <c r="W39" i="1"/>
  <c r="H39" i="1"/>
  <c r="AB34" i="1"/>
  <c r="AD34" i="1"/>
  <c r="AF34" i="1"/>
  <c r="AG34" i="1"/>
  <c r="AH34" i="1"/>
  <c r="G34" i="1"/>
  <c r="AC34" i="1"/>
  <c r="AH25" i="1"/>
  <c r="AB25" i="1"/>
  <c r="AF25" i="1"/>
  <c r="W25" i="1"/>
  <c r="AG25" i="1"/>
  <c r="Z25" i="1"/>
  <c r="AH21" i="1"/>
  <c r="AB21" i="1"/>
  <c r="AF21" i="1"/>
  <c r="W21" i="1"/>
  <c r="Z21" i="1"/>
  <c r="H16" i="1"/>
  <c r="AB12" i="1"/>
  <c r="AD12" i="1"/>
  <c r="AF12" i="1"/>
  <c r="AC12" i="1"/>
  <c r="AH12" i="1"/>
  <c r="AE12" i="1"/>
  <c r="AG12" i="1"/>
  <c r="G12" i="1"/>
  <c r="J12" i="1"/>
  <c r="Z54" i="1"/>
  <c r="W44" i="1"/>
  <c r="Z38" i="1"/>
  <c r="W28" i="1"/>
  <c r="W20" i="1"/>
  <c r="W12" i="1"/>
  <c r="AE61" i="1"/>
  <c r="AG56" i="1"/>
  <c r="AF44" i="1"/>
  <c r="AD40" i="1"/>
  <c r="AC38" i="1"/>
  <c r="AG29" i="1"/>
  <c r="AC13" i="1"/>
  <c r="Z79" i="1"/>
  <c r="AG79" i="1"/>
  <c r="W79" i="1"/>
  <c r="AG52" i="1"/>
  <c r="AH52" i="1"/>
  <c r="G49" i="1"/>
  <c r="AH49" i="1"/>
  <c r="AB49" i="1"/>
  <c r="AF49" i="1"/>
  <c r="AG48" i="1"/>
  <c r="AH48" i="1"/>
  <c r="G47" i="1"/>
  <c r="AB47" i="1"/>
  <c r="AF47" i="1"/>
  <c r="AG47" i="1"/>
  <c r="AH47" i="1"/>
  <c r="G37" i="1"/>
  <c r="AC37" i="1"/>
  <c r="AE37" i="1"/>
  <c r="AH37" i="1"/>
  <c r="AD37" i="1"/>
  <c r="AB37" i="1"/>
  <c r="AF37" i="1"/>
  <c r="G35" i="1"/>
  <c r="AB35" i="1"/>
  <c r="AD35" i="1"/>
  <c r="AF35" i="1"/>
  <c r="AG35" i="1"/>
  <c r="AC35" i="1"/>
  <c r="AH35" i="1"/>
  <c r="AE35" i="1"/>
  <c r="AB30" i="1"/>
  <c r="AF30" i="1"/>
  <c r="AG30" i="1"/>
  <c r="AB27" i="1"/>
  <c r="AF27" i="1"/>
  <c r="AG27" i="1"/>
  <c r="AH27" i="1"/>
  <c r="AB26" i="1"/>
  <c r="AF26" i="1"/>
  <c r="AG26" i="1"/>
  <c r="AB19" i="1"/>
  <c r="AD19" i="1"/>
  <c r="AF19" i="1"/>
  <c r="AG19" i="1"/>
  <c r="AC19" i="1"/>
  <c r="AH19" i="1"/>
  <c r="AE19" i="1"/>
  <c r="AB18" i="1"/>
  <c r="AD18" i="1"/>
  <c r="AF18" i="1"/>
  <c r="AG18" i="1"/>
  <c r="H14" i="1"/>
  <c r="AD11" i="1"/>
  <c r="AH11" i="1"/>
  <c r="AE11" i="1"/>
  <c r="AG11" i="1"/>
  <c r="AB11" i="1"/>
  <c r="AC11" i="1"/>
  <c r="Z53" i="1"/>
  <c r="W51" i="1"/>
  <c r="Z49" i="1"/>
  <c r="W47" i="1"/>
  <c r="Z37" i="1"/>
  <c r="W35" i="1"/>
  <c r="Z33" i="1"/>
  <c r="W27" i="1"/>
  <c r="W23" i="1"/>
  <c r="W19" i="1"/>
  <c r="W15" i="1"/>
  <c r="Z11" i="1"/>
  <c r="AB48" i="1"/>
  <c r="AH26" i="1"/>
  <c r="AC18" i="1"/>
  <c r="AF11" i="1"/>
  <c r="AH74" i="1"/>
  <c r="AB74" i="1"/>
  <c r="J74" i="1"/>
  <c r="AF74" i="1"/>
  <c r="G53" i="1"/>
  <c r="AB53" i="1"/>
  <c r="AG53" i="1"/>
  <c r="G51" i="1"/>
  <c r="AB51" i="1"/>
  <c r="AF51" i="1"/>
  <c r="AG51" i="1"/>
  <c r="AH51" i="1"/>
  <c r="H48" i="1"/>
  <c r="AB46" i="1"/>
  <c r="AF46" i="1"/>
  <c r="AG46" i="1"/>
  <c r="AB42" i="1"/>
  <c r="AD42" i="1"/>
  <c r="AF42" i="1"/>
  <c r="AG42" i="1"/>
  <c r="AG36" i="1"/>
  <c r="AC36" i="1"/>
  <c r="AE36" i="1"/>
  <c r="AH36" i="1"/>
  <c r="G33" i="1"/>
  <c r="AH33" i="1"/>
  <c r="AB33" i="1"/>
  <c r="AF33" i="1"/>
  <c r="AG32" i="1"/>
  <c r="AH32" i="1"/>
  <c r="G31" i="1"/>
  <c r="AB31" i="1"/>
  <c r="AF31" i="1"/>
  <c r="AG31" i="1"/>
  <c r="AH31" i="1"/>
  <c r="H26" i="1"/>
  <c r="AB23" i="1"/>
  <c r="AF23" i="1"/>
  <c r="AG23" i="1"/>
  <c r="AH23" i="1"/>
  <c r="AB22" i="1"/>
  <c r="AF22" i="1"/>
  <c r="AG22" i="1"/>
  <c r="H18" i="1"/>
  <c r="AC15" i="1"/>
  <c r="AE15" i="1"/>
  <c r="AH15" i="1"/>
  <c r="AB15" i="1"/>
  <c r="AF15" i="1"/>
  <c r="AG15" i="1"/>
  <c r="AG14" i="1"/>
  <c r="AC14" i="1"/>
  <c r="AE14" i="1"/>
  <c r="AH14" i="1"/>
  <c r="AD14" i="1"/>
  <c r="AF14" i="1"/>
  <c r="AB14" i="1"/>
  <c r="Z51" i="1"/>
  <c r="W49" i="1"/>
  <c r="Z47" i="1"/>
  <c r="W37" i="1"/>
  <c r="Z35" i="1"/>
  <c r="W33" i="1"/>
  <c r="Z31" i="1"/>
  <c r="Z27" i="1"/>
  <c r="Z23" i="1"/>
  <c r="Z19" i="1"/>
  <c r="Z15" i="1"/>
  <c r="AF53" i="1"/>
  <c r="AG49" i="1"/>
  <c r="AF48" i="1"/>
  <c r="AC42" i="1"/>
  <c r="AG33" i="1"/>
  <c r="AF32" i="1"/>
  <c r="AH18" i="1"/>
  <c r="AC108" i="1"/>
  <c r="AH108" i="1"/>
  <c r="W108" i="1"/>
  <c r="H108" i="1"/>
  <c r="Z108" i="1"/>
  <c r="AG65" i="1"/>
  <c r="W65" i="1"/>
  <c r="Z65" i="1"/>
  <c r="AG63" i="1"/>
  <c r="W63" i="1"/>
  <c r="H63" i="1"/>
  <c r="Z67" i="1"/>
  <c r="H67" i="1"/>
  <c r="D67" i="1"/>
  <c r="AG67" i="1"/>
  <c r="D77" i="1"/>
  <c r="Z63" i="1"/>
  <c r="AH66" i="1"/>
  <c r="AE66" i="1"/>
  <c r="H66" i="1"/>
  <c r="W71" i="1"/>
  <c r="AG71" i="1"/>
  <c r="W77" i="1"/>
  <c r="AG77" i="1"/>
  <c r="H81" i="1"/>
  <c r="D81" i="1"/>
  <c r="Z81" i="1"/>
  <c r="W83" i="1"/>
  <c r="AG83" i="1"/>
  <c r="W85" i="1"/>
  <c r="AG85" i="1"/>
  <c r="AG93" i="1"/>
  <c r="W93" i="1"/>
  <c r="Z93" i="1"/>
  <c r="AC99" i="1"/>
  <c r="AH99" i="1"/>
  <c r="AE99" i="1"/>
  <c r="Z99" i="1"/>
  <c r="D99" i="1"/>
  <c r="W99" i="1"/>
  <c r="AG99" i="1"/>
  <c r="AG69" i="1"/>
  <c r="AC78" i="1"/>
  <c r="AF80" i="1"/>
  <c r="D82" i="1"/>
  <c r="AE82" i="1"/>
  <c r="AC84" i="1"/>
  <c r="AC91" i="1"/>
  <c r="AH91" i="1"/>
  <c r="AG91" i="1"/>
  <c r="AF94" i="1"/>
  <c r="J94" i="1"/>
  <c r="AG97" i="1"/>
  <c r="W97" i="1"/>
  <c r="AH104" i="1"/>
  <c r="AC104" i="1"/>
  <c r="AG104" i="1"/>
  <c r="D109" i="1"/>
  <c r="AE109" i="1"/>
  <c r="H109" i="1"/>
  <c r="J70" i="1"/>
  <c r="H78" i="1"/>
  <c r="AE78" i="1"/>
  <c r="H80" i="1"/>
  <c r="AB80" i="1"/>
  <c r="H91" i="1"/>
  <c r="AB94" i="1"/>
  <c r="AC95" i="1"/>
  <c r="AH95" i="1"/>
  <c r="AG95" i="1"/>
  <c r="AF98" i="1"/>
  <c r="J98" i="1"/>
  <c r="AG101" i="1"/>
  <c r="W101" i="1"/>
  <c r="H104" i="1"/>
  <c r="AE111" i="1"/>
  <c r="D111" i="1"/>
  <c r="AH111" i="1"/>
  <c r="AB111" i="1"/>
  <c r="H111" i="1"/>
  <c r="I58" i="1" s="1"/>
  <c r="AF111" i="1"/>
  <c r="AC86" i="1"/>
  <c r="Z87" i="1"/>
  <c r="AE87" i="1"/>
  <c r="Z88" i="1"/>
  <c r="AE88" i="1"/>
  <c r="J90" i="1"/>
  <c r="AD90" i="1"/>
  <c r="J103" i="1"/>
  <c r="AC103" i="1"/>
  <c r="D105" i="1"/>
  <c r="AE105" i="1"/>
  <c r="J107" i="1"/>
  <c r="AE107" i="1"/>
  <c r="D112" i="1"/>
  <c r="H112" i="1"/>
  <c r="I59" i="1" s="1"/>
  <c r="Z112" i="1"/>
  <c r="AA59" i="1" s="1"/>
  <c r="AE112" i="1"/>
  <c r="AH113" i="1"/>
  <c r="D88" i="1"/>
  <c r="AB88" i="1"/>
  <c r="Z105" i="1"/>
  <c r="AC105" i="1"/>
  <c r="Z110" i="1"/>
  <c r="AA57" i="1" s="1"/>
  <c r="W112" i="1"/>
  <c r="X59" i="1" s="1"/>
  <c r="AG112" i="1"/>
  <c r="J64" i="1"/>
  <c r="AB64" i="1"/>
  <c r="AD64" i="1"/>
  <c r="AF64" i="1"/>
  <c r="J68" i="1"/>
  <c r="AB68" i="1"/>
  <c r="AD68" i="1"/>
  <c r="AF68" i="1"/>
  <c r="Z72" i="1"/>
  <c r="AG72" i="1"/>
  <c r="W72" i="1"/>
  <c r="AD72" i="1"/>
  <c r="Z76" i="1"/>
  <c r="AG76" i="1"/>
  <c r="W76" i="1"/>
  <c r="AD76" i="1"/>
  <c r="AH89" i="1"/>
  <c r="AE89" i="1"/>
  <c r="AC89" i="1"/>
  <c r="H89" i="1"/>
  <c r="D89" i="1"/>
  <c r="AB89" i="1"/>
  <c r="Z89" i="1"/>
  <c r="AF89" i="1"/>
  <c r="J89" i="1"/>
  <c r="AG89" i="1"/>
  <c r="J63" i="1"/>
  <c r="AB63" i="1"/>
  <c r="AD63" i="1"/>
  <c r="AF63" i="1"/>
  <c r="W64" i="1"/>
  <c r="AG64" i="1"/>
  <c r="D65" i="1"/>
  <c r="H65" i="1"/>
  <c r="AC65" i="1"/>
  <c r="AE65" i="1"/>
  <c r="AH65" i="1"/>
  <c r="Z66" i="1"/>
  <c r="J67" i="1"/>
  <c r="AB67" i="1"/>
  <c r="AD67" i="1"/>
  <c r="AF67" i="1"/>
  <c r="W68" i="1"/>
  <c r="AG68" i="1"/>
  <c r="D69" i="1"/>
  <c r="H69" i="1"/>
  <c r="Z69" i="1"/>
  <c r="D70" i="1"/>
  <c r="AC70" i="1"/>
  <c r="H72" i="1"/>
  <c r="AE72" i="1"/>
  <c r="D74" i="1"/>
  <c r="AC74" i="1"/>
  <c r="H76" i="1"/>
  <c r="AE76" i="1"/>
  <c r="J78" i="1"/>
  <c r="AB78" i="1"/>
  <c r="Z80" i="1"/>
  <c r="AG80" i="1"/>
  <c r="W80" i="1"/>
  <c r="AD80" i="1"/>
  <c r="AG82" i="1"/>
  <c r="W82" i="1"/>
  <c r="Z82" i="1"/>
  <c r="AD82" i="1"/>
  <c r="J84" i="1"/>
  <c r="AB84" i="1"/>
  <c r="AG86" i="1"/>
  <c r="W86" i="1"/>
  <c r="Z86" i="1"/>
  <c r="AD86" i="1"/>
  <c r="AG92" i="1"/>
  <c r="W92" i="1"/>
  <c r="Z92" i="1"/>
  <c r="AE92" i="1"/>
  <c r="H92" i="1"/>
  <c r="AH92" i="1"/>
  <c r="AC92" i="1"/>
  <c r="D92" i="1"/>
  <c r="AD92" i="1"/>
  <c r="AG96" i="1"/>
  <c r="W96" i="1"/>
  <c r="Z96" i="1"/>
  <c r="AE96" i="1"/>
  <c r="H96" i="1"/>
  <c r="AH96" i="1"/>
  <c r="AC96" i="1"/>
  <c r="D96" i="1"/>
  <c r="AD96" i="1"/>
  <c r="AG100" i="1"/>
  <c r="W100" i="1"/>
  <c r="Z100" i="1"/>
  <c r="AE100" i="1"/>
  <c r="H100" i="1"/>
  <c r="AH100" i="1"/>
  <c r="AC100" i="1"/>
  <c r="D100" i="1"/>
  <c r="AD100" i="1"/>
  <c r="D64" i="1"/>
  <c r="H64" i="1"/>
  <c r="AC64" i="1"/>
  <c r="AE64" i="1"/>
  <c r="AH64" i="1"/>
  <c r="J66" i="1"/>
  <c r="AB66" i="1"/>
  <c r="AD66" i="1"/>
  <c r="AF66" i="1"/>
  <c r="D68" i="1"/>
  <c r="H68" i="1"/>
  <c r="AC68" i="1"/>
  <c r="AE68" i="1"/>
  <c r="AH68" i="1"/>
  <c r="AG70" i="1"/>
  <c r="W70" i="1"/>
  <c r="Z70" i="1"/>
  <c r="AD70" i="1"/>
  <c r="J72" i="1"/>
  <c r="AB72" i="1"/>
  <c r="AF72" i="1"/>
  <c r="AG74" i="1"/>
  <c r="W74" i="1"/>
  <c r="Z74" i="1"/>
  <c r="AD74" i="1"/>
  <c r="J76" i="1"/>
  <c r="AB76" i="1"/>
  <c r="AF76" i="1"/>
  <c r="W89" i="1"/>
  <c r="AD89" i="1"/>
  <c r="AC63" i="1"/>
  <c r="AE63" i="1"/>
  <c r="AH63" i="1"/>
  <c r="Z64" i="1"/>
  <c r="J65" i="1"/>
  <c r="AB65" i="1"/>
  <c r="AD65" i="1"/>
  <c r="AF65" i="1"/>
  <c r="W66" i="1"/>
  <c r="AG66" i="1"/>
  <c r="AC67" i="1"/>
  <c r="AE67" i="1"/>
  <c r="AH67" i="1"/>
  <c r="Z68" i="1"/>
  <c r="AF69" i="1"/>
  <c r="AD69" i="1"/>
  <c r="AB69" i="1"/>
  <c r="AH69" i="1"/>
  <c r="AE69" i="1"/>
  <c r="AC69" i="1"/>
  <c r="J69" i="1"/>
  <c r="H70" i="1"/>
  <c r="AE70" i="1"/>
  <c r="D72" i="1"/>
  <c r="AC72" i="1"/>
  <c r="AH72" i="1"/>
  <c r="H74" i="1"/>
  <c r="AE74" i="1"/>
  <c r="D76" i="1"/>
  <c r="AC76" i="1"/>
  <c r="AH76" i="1"/>
  <c r="AG78" i="1"/>
  <c r="W78" i="1"/>
  <c r="Z78" i="1"/>
  <c r="AD78" i="1"/>
  <c r="Z84" i="1"/>
  <c r="AG84" i="1"/>
  <c r="W84" i="1"/>
  <c r="AD84" i="1"/>
  <c r="Z94" i="1"/>
  <c r="AG94" i="1"/>
  <c r="W94" i="1"/>
  <c r="AH94" i="1"/>
  <c r="AC94" i="1"/>
  <c r="D94" i="1"/>
  <c r="AE94" i="1"/>
  <c r="H94" i="1"/>
  <c r="AD94" i="1"/>
  <c r="Z98" i="1"/>
  <c r="AG98" i="1"/>
  <c r="W98" i="1"/>
  <c r="AH98" i="1"/>
  <c r="AC98" i="1"/>
  <c r="D98" i="1"/>
  <c r="AE98" i="1"/>
  <c r="H98" i="1"/>
  <c r="AD98" i="1"/>
  <c r="Z102" i="1"/>
  <c r="AG102" i="1"/>
  <c r="W102" i="1"/>
  <c r="AH102" i="1"/>
  <c r="AC102" i="1"/>
  <c r="D102" i="1"/>
  <c r="AE102" i="1"/>
  <c r="H102" i="1"/>
  <c r="AD102" i="1"/>
  <c r="AH106" i="1"/>
  <c r="AE106" i="1"/>
  <c r="AC106" i="1"/>
  <c r="H106" i="1"/>
  <c r="D106" i="1"/>
  <c r="AB106" i="1"/>
  <c r="Z106" i="1"/>
  <c r="AF106" i="1"/>
  <c r="J106" i="1"/>
  <c r="AG106" i="1"/>
  <c r="J71" i="1"/>
  <c r="AB71" i="1"/>
  <c r="AD71" i="1"/>
  <c r="AF71" i="1"/>
  <c r="D73" i="1"/>
  <c r="H73" i="1"/>
  <c r="AC73" i="1"/>
  <c r="AE73" i="1"/>
  <c r="AH73" i="1"/>
  <c r="J75" i="1"/>
  <c r="AB75" i="1"/>
  <c r="AD75" i="1"/>
  <c r="AF75" i="1"/>
  <c r="H77" i="1"/>
  <c r="AC77" i="1"/>
  <c r="AE77" i="1"/>
  <c r="AH77" i="1"/>
  <c r="J79" i="1"/>
  <c r="AB79" i="1"/>
  <c r="AD79" i="1"/>
  <c r="AF79" i="1"/>
  <c r="AC81" i="1"/>
  <c r="AE81" i="1"/>
  <c r="AH81" i="1"/>
  <c r="J83" i="1"/>
  <c r="AB83" i="1"/>
  <c r="AD83" i="1"/>
  <c r="AF83" i="1"/>
  <c r="D85" i="1"/>
  <c r="H85" i="1"/>
  <c r="AC85" i="1"/>
  <c r="AE85" i="1"/>
  <c r="AH85" i="1"/>
  <c r="AF87" i="1"/>
  <c r="AD87" i="1"/>
  <c r="AB87" i="1"/>
  <c r="J87" i="1"/>
  <c r="AC87" i="1"/>
  <c r="AC88" i="1"/>
  <c r="Z90" i="1"/>
  <c r="AG90" i="1"/>
  <c r="W90" i="1"/>
  <c r="AE90" i="1"/>
  <c r="D71" i="1"/>
  <c r="H71" i="1"/>
  <c r="AC71" i="1"/>
  <c r="AE71" i="1"/>
  <c r="AH71" i="1"/>
  <c r="J73" i="1"/>
  <c r="AB73" i="1"/>
  <c r="AD73" i="1"/>
  <c r="AF73" i="1"/>
  <c r="D75" i="1"/>
  <c r="H75" i="1"/>
  <c r="AC75" i="1"/>
  <c r="AE75" i="1"/>
  <c r="AH75" i="1"/>
  <c r="J77" i="1"/>
  <c r="AB77" i="1"/>
  <c r="AD77" i="1"/>
  <c r="AF77" i="1"/>
  <c r="D79" i="1"/>
  <c r="H79" i="1"/>
  <c r="AC79" i="1"/>
  <c r="AE79" i="1"/>
  <c r="AH79" i="1"/>
  <c r="J81" i="1"/>
  <c r="AB81" i="1"/>
  <c r="AD81" i="1"/>
  <c r="AF81" i="1"/>
  <c r="D83" i="1"/>
  <c r="H83" i="1"/>
  <c r="AC83" i="1"/>
  <c r="AE83" i="1"/>
  <c r="AH83" i="1"/>
  <c r="J85" i="1"/>
  <c r="AB85" i="1"/>
  <c r="AD85" i="1"/>
  <c r="AF85" i="1"/>
  <c r="D87" i="1"/>
  <c r="H87" i="1"/>
  <c r="AH87" i="1"/>
  <c r="AG88" i="1"/>
  <c r="W88" i="1"/>
  <c r="AD88" i="1"/>
  <c r="AH88" i="1"/>
  <c r="H90" i="1"/>
  <c r="AC90" i="1"/>
  <c r="AH90" i="1"/>
  <c r="J93" i="1"/>
  <c r="AB93" i="1"/>
  <c r="AD93" i="1"/>
  <c r="AF93" i="1"/>
  <c r="J97" i="1"/>
  <c r="AB97" i="1"/>
  <c r="AD97" i="1"/>
  <c r="AF97" i="1"/>
  <c r="J101" i="1"/>
  <c r="AB101" i="1"/>
  <c r="AD101" i="1"/>
  <c r="AF101" i="1"/>
  <c r="Z103" i="1"/>
  <c r="W103" i="1"/>
  <c r="AD103" i="1"/>
  <c r="AG103" i="1"/>
  <c r="Z107" i="1"/>
  <c r="AG107" i="1"/>
  <c r="W107" i="1"/>
  <c r="AB107" i="1"/>
  <c r="AF107" i="1"/>
  <c r="AG109" i="1"/>
  <c r="W109" i="1"/>
  <c r="Z109" i="1"/>
  <c r="AD109" i="1"/>
  <c r="AG113" i="1"/>
  <c r="W113" i="1"/>
  <c r="X60" i="1" s="1"/>
  <c r="Z113" i="1"/>
  <c r="AA60" i="1" s="1"/>
  <c r="AD113" i="1"/>
  <c r="J91" i="1"/>
  <c r="AB91" i="1"/>
  <c r="AD91" i="1"/>
  <c r="AF91" i="1"/>
  <c r="D93" i="1"/>
  <c r="H93" i="1"/>
  <c r="AC93" i="1"/>
  <c r="AE93" i="1"/>
  <c r="AH93" i="1"/>
  <c r="J95" i="1"/>
  <c r="AB95" i="1"/>
  <c r="AD95" i="1"/>
  <c r="AF95" i="1"/>
  <c r="D97" i="1"/>
  <c r="H97" i="1"/>
  <c r="AC97" i="1"/>
  <c r="AE97" i="1"/>
  <c r="AH97" i="1"/>
  <c r="J99" i="1"/>
  <c r="AB99" i="1"/>
  <c r="AD99" i="1"/>
  <c r="AF99" i="1"/>
  <c r="D101" i="1"/>
  <c r="H101" i="1"/>
  <c r="AC101" i="1"/>
  <c r="AE101" i="1"/>
  <c r="AH101" i="1"/>
  <c r="H103" i="1"/>
  <c r="AE103" i="1"/>
  <c r="AG105" i="1"/>
  <c r="W105" i="1"/>
  <c r="AD105" i="1"/>
  <c r="AH105" i="1"/>
  <c r="H107" i="1"/>
  <c r="AD107" i="1"/>
  <c r="J109" i="1"/>
  <c r="AB109" i="1"/>
  <c r="AF109" i="1"/>
  <c r="Z111" i="1"/>
  <c r="AA58" i="1" s="1"/>
  <c r="AG111" i="1"/>
  <c r="W111" i="1"/>
  <c r="X58" i="1" s="1"/>
  <c r="AD111" i="1"/>
  <c r="J113" i="1"/>
  <c r="AB113" i="1"/>
  <c r="AF113" i="1"/>
  <c r="J110" i="1"/>
  <c r="AB110" i="1"/>
  <c r="AD110" i="1"/>
  <c r="AF110" i="1"/>
  <c r="J104" i="1"/>
  <c r="AB104" i="1"/>
  <c r="AD104" i="1"/>
  <c r="AF104" i="1"/>
  <c r="J108" i="1"/>
  <c r="AB108" i="1"/>
  <c r="AD108" i="1"/>
  <c r="AF108" i="1"/>
  <c r="D110" i="1"/>
  <c r="H110" i="1"/>
  <c r="I57" i="1" s="1"/>
  <c r="AC110" i="1"/>
  <c r="AE110" i="1"/>
  <c r="AH110" i="1"/>
  <c r="J112" i="1"/>
  <c r="AB112" i="1"/>
  <c r="AD112" i="1"/>
  <c r="AF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61" i="1"/>
  <c r="J54" i="1"/>
  <c r="J53" i="1"/>
  <c r="J46" i="1"/>
  <c r="J45" i="1"/>
  <c r="J38" i="1"/>
  <c r="J37" i="1"/>
  <c r="J30" i="1"/>
  <c r="J29" i="1"/>
  <c r="J60" i="1"/>
  <c r="J5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H61" i="1"/>
  <c r="I61" i="1" s="1"/>
  <c r="H60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Q20" i="1" l="1"/>
  <c r="Q45" i="1"/>
  <c r="Q39" i="1"/>
  <c r="Q29" i="1"/>
  <c r="AA36" i="1"/>
  <c r="Q27" i="1"/>
  <c r="Q38" i="1"/>
  <c r="Q31" i="1"/>
  <c r="Q43" i="1"/>
  <c r="Q51" i="1"/>
  <c r="Q47" i="1"/>
  <c r="AA24" i="1"/>
  <c r="AI30" i="1"/>
  <c r="AI11" i="1"/>
  <c r="X50" i="1"/>
  <c r="AI50" i="1"/>
  <c r="I40" i="1"/>
  <c r="I34" i="1"/>
  <c r="I56" i="1"/>
  <c r="I60" i="1"/>
  <c r="AI61" i="1"/>
  <c r="X61" i="1"/>
  <c r="I53" i="1"/>
  <c r="D38" i="60"/>
  <c r="I50" i="1"/>
  <c r="I51" i="1"/>
  <c r="AI113" i="1"/>
  <c r="AI60" i="1"/>
  <c r="AI112" i="1"/>
  <c r="AI104" i="1"/>
  <c r="AI56" i="1"/>
  <c r="AI110" i="1"/>
  <c r="AA55" i="1"/>
  <c r="AI109" i="1"/>
  <c r="AI111" i="1"/>
  <c r="AI59" i="1"/>
  <c r="AI58" i="1"/>
  <c r="AI57" i="1"/>
  <c r="AA56" i="1"/>
  <c r="I55" i="1"/>
  <c r="X56" i="1"/>
  <c r="X55" i="1"/>
  <c r="AI106" i="1"/>
  <c r="AA51" i="1"/>
  <c r="X53" i="1"/>
  <c r="AI108" i="1"/>
  <c r="AI55" i="1"/>
  <c r="AA54" i="1"/>
  <c r="I54" i="1"/>
  <c r="AI54" i="1"/>
  <c r="AI107" i="1"/>
  <c r="X51" i="1"/>
  <c r="I52" i="1"/>
  <c r="AA53" i="1"/>
  <c r="X54" i="1"/>
  <c r="AI53" i="1"/>
  <c r="AA46" i="1"/>
  <c r="AA52" i="1"/>
  <c r="X49" i="1"/>
  <c r="I44" i="1"/>
  <c r="AI105" i="1"/>
  <c r="AI51" i="1"/>
  <c r="X52" i="1"/>
  <c r="I46" i="1"/>
  <c r="I48" i="1"/>
  <c r="AI102" i="1"/>
  <c r="AI101" i="1"/>
  <c r="AA50" i="1"/>
  <c r="AI46" i="1"/>
  <c r="AI100" i="1"/>
  <c r="I42" i="1"/>
  <c r="AI48" i="1"/>
  <c r="AI103" i="1"/>
  <c r="I49" i="1"/>
  <c r="AA49" i="1"/>
  <c r="AA48" i="1"/>
  <c r="X36" i="1"/>
  <c r="AI49" i="1"/>
  <c r="AA43" i="1"/>
  <c r="I45" i="1"/>
  <c r="X47" i="1"/>
  <c r="I43" i="1"/>
  <c r="AI97" i="1"/>
  <c r="AA47" i="1"/>
  <c r="X48" i="1"/>
  <c r="AI47" i="1"/>
  <c r="I47" i="1"/>
  <c r="AA44" i="1"/>
  <c r="AI99" i="1"/>
  <c r="X46" i="1"/>
  <c r="AA32" i="1"/>
  <c r="AI87" i="1"/>
  <c r="X45" i="1"/>
  <c r="X43" i="1"/>
  <c r="AI45" i="1"/>
  <c r="AI43" i="1"/>
  <c r="AI98" i="1"/>
  <c r="AA45" i="1"/>
  <c r="AI44" i="1"/>
  <c r="X44" i="1"/>
  <c r="AI96" i="1"/>
  <c r="I38" i="1"/>
  <c r="AI95" i="1"/>
  <c r="X42" i="1"/>
  <c r="AA42" i="1"/>
  <c r="I35" i="1"/>
  <c r="X39" i="1"/>
  <c r="AI42" i="1"/>
  <c r="I37" i="1"/>
  <c r="I41" i="1"/>
  <c r="X40" i="1"/>
  <c r="AA40" i="1"/>
  <c r="AI35" i="1"/>
  <c r="X41" i="1"/>
  <c r="AI40" i="1"/>
  <c r="AA41" i="1"/>
  <c r="AI94" i="1"/>
  <c r="AI92" i="1"/>
  <c r="AI93" i="1"/>
  <c r="AI39" i="1"/>
  <c r="X38" i="1"/>
  <c r="AI88" i="1"/>
  <c r="AI37" i="1"/>
  <c r="AA37" i="1"/>
  <c r="AA38" i="1"/>
  <c r="AA39" i="1"/>
  <c r="AI36" i="1"/>
  <c r="AI91" i="1"/>
  <c r="I39" i="1"/>
  <c r="AI41" i="1"/>
  <c r="AA35" i="1"/>
  <c r="AI90" i="1"/>
  <c r="X37" i="1"/>
  <c r="AI38" i="1"/>
  <c r="AI89" i="1"/>
  <c r="AA34" i="1"/>
  <c r="I36" i="1"/>
  <c r="X35" i="1"/>
  <c r="X34" i="1"/>
  <c r="AI34" i="1"/>
  <c r="I30" i="1"/>
  <c r="AI85" i="1"/>
  <c r="AA33" i="1"/>
  <c r="X30" i="1"/>
  <c r="AI33" i="1"/>
  <c r="I33" i="1"/>
  <c r="X28" i="1"/>
  <c r="I31" i="1"/>
  <c r="X32" i="1"/>
  <c r="X33" i="1"/>
  <c r="AI32" i="1"/>
  <c r="AI86" i="1"/>
  <c r="I32" i="1"/>
  <c r="AA31" i="1"/>
  <c r="AI31" i="1"/>
  <c r="X31" i="1"/>
  <c r="AI84" i="1"/>
  <c r="AA30" i="1"/>
  <c r="I28" i="1"/>
  <c r="AI29" i="1"/>
  <c r="X29" i="1"/>
  <c r="I29" i="1"/>
  <c r="AI83" i="1"/>
  <c r="AA26" i="1"/>
  <c r="AA29" i="1"/>
  <c r="AI82" i="1"/>
  <c r="X20" i="1"/>
  <c r="I25" i="1"/>
  <c r="AI79" i="1"/>
  <c r="AA28" i="1"/>
  <c r="AI28" i="1"/>
  <c r="AI74" i="1"/>
  <c r="AI80" i="1"/>
  <c r="AI25" i="1"/>
  <c r="AI81" i="1"/>
  <c r="X22" i="1"/>
  <c r="AA27" i="1"/>
  <c r="X27" i="1"/>
  <c r="I27" i="1"/>
  <c r="AI22" i="1"/>
  <c r="AI26" i="1"/>
  <c r="AA25" i="1"/>
  <c r="I26" i="1"/>
  <c r="AI77" i="1"/>
  <c r="X26" i="1"/>
  <c r="AI27" i="1"/>
  <c r="I24" i="1"/>
  <c r="X25" i="1"/>
  <c r="AI23" i="1"/>
  <c r="AI75" i="1"/>
  <c r="AI78" i="1"/>
  <c r="X24" i="1"/>
  <c r="AI24" i="1"/>
  <c r="AI76" i="1"/>
  <c r="I23" i="1"/>
  <c r="AA23" i="1"/>
  <c r="AA22" i="1"/>
  <c r="X23" i="1"/>
  <c r="I22" i="1"/>
  <c r="I21" i="1"/>
  <c r="AI21" i="1"/>
  <c r="AA21" i="1"/>
  <c r="I19" i="1"/>
  <c r="X21" i="1"/>
  <c r="AI20" i="1"/>
  <c r="I20" i="1"/>
  <c r="AI73" i="1"/>
  <c r="AA20" i="1"/>
  <c r="AI72" i="1"/>
  <c r="AA19" i="1"/>
  <c r="AI18" i="1"/>
  <c r="X14" i="1"/>
  <c r="X19" i="1"/>
  <c r="X18" i="1"/>
  <c r="I18" i="1"/>
  <c r="AI71" i="1"/>
  <c r="AI19" i="1"/>
  <c r="AA18" i="1"/>
  <c r="X16" i="1"/>
  <c r="I17" i="1"/>
  <c r="I12" i="1"/>
  <c r="AI70" i="1"/>
  <c r="AI16" i="1"/>
  <c r="AA17" i="1"/>
  <c r="AI17" i="1"/>
  <c r="AA16" i="1"/>
  <c r="X17" i="1"/>
  <c r="AI69" i="1"/>
  <c r="I16" i="1"/>
  <c r="AI15" i="1"/>
  <c r="I15" i="1"/>
  <c r="X15" i="1"/>
  <c r="AA15" i="1"/>
  <c r="AI63" i="1"/>
  <c r="AI67" i="1"/>
  <c r="X12" i="1"/>
  <c r="AI68" i="1"/>
  <c r="AA14" i="1"/>
  <c r="AA11" i="1"/>
  <c r="AI14" i="1"/>
  <c r="I14" i="1"/>
  <c r="AA13" i="1"/>
  <c r="X13" i="1"/>
  <c r="AI12" i="1"/>
  <c r="I13" i="1"/>
  <c r="AI13" i="1"/>
  <c r="AI66" i="1"/>
  <c r="X11" i="1"/>
  <c r="AA12" i="1"/>
  <c r="AI65" i="1"/>
  <c r="AI64" i="1"/>
  <c r="I11" i="1"/>
  <c r="D39" i="60" l="1"/>
  <c r="B10" i="51"/>
  <c r="C10" i="51"/>
  <c r="D10" i="51" s="1"/>
  <c r="E10" i="51"/>
  <c r="F10" i="51" s="1"/>
  <c r="Y10" i="51"/>
  <c r="Z10" i="51"/>
  <c r="AA10" i="51"/>
  <c r="AB10" i="51"/>
  <c r="AC10" i="51"/>
  <c r="AD10" i="51"/>
  <c r="AE10" i="51"/>
  <c r="AF10" i="51"/>
  <c r="AG10" i="51"/>
  <c r="AH10" i="51"/>
  <c r="B11" i="51"/>
  <c r="C11" i="51"/>
  <c r="D11" i="51" s="1"/>
  <c r="E11" i="51"/>
  <c r="F11" i="51" s="1"/>
  <c r="Y11" i="51"/>
  <c r="Z11" i="51"/>
  <c r="AA11" i="51"/>
  <c r="AB11" i="51"/>
  <c r="AC11" i="51"/>
  <c r="AD11" i="51"/>
  <c r="AE11" i="51"/>
  <c r="AF11" i="51"/>
  <c r="AG11" i="51"/>
  <c r="AH11" i="51"/>
  <c r="B12" i="51"/>
  <c r="C12" i="51"/>
  <c r="D12" i="51" s="1"/>
  <c r="E12" i="51"/>
  <c r="F12" i="51" s="1"/>
  <c r="Y12" i="51"/>
  <c r="Z12" i="51"/>
  <c r="AA12" i="51"/>
  <c r="AB12" i="51"/>
  <c r="AC12" i="51"/>
  <c r="AD12" i="51"/>
  <c r="AE12" i="51"/>
  <c r="AF12" i="51"/>
  <c r="AG12" i="51"/>
  <c r="AH12" i="51"/>
  <c r="B13" i="51"/>
  <c r="C13" i="51"/>
  <c r="D13" i="51" s="1"/>
  <c r="E13" i="51"/>
  <c r="F13" i="51" s="1"/>
  <c r="Y13" i="51"/>
  <c r="Z13" i="51"/>
  <c r="AA13" i="51"/>
  <c r="AB13" i="51"/>
  <c r="AC13" i="51"/>
  <c r="AD13" i="51"/>
  <c r="AE13" i="51"/>
  <c r="AF13" i="51"/>
  <c r="AG13" i="51"/>
  <c r="AH13" i="51"/>
  <c r="B14" i="51"/>
  <c r="C14" i="51"/>
  <c r="D14" i="51" s="1"/>
  <c r="E14" i="51"/>
  <c r="F14" i="51" s="1"/>
  <c r="Y14" i="51"/>
  <c r="Z14" i="51"/>
  <c r="AA14" i="51"/>
  <c r="AB14" i="51"/>
  <c r="AC14" i="51"/>
  <c r="AD14" i="51"/>
  <c r="AE14" i="51"/>
  <c r="AF14" i="51"/>
  <c r="AG14" i="51"/>
  <c r="AH14" i="51"/>
  <c r="B24" i="51"/>
  <c r="C24" i="51"/>
  <c r="D24" i="51" s="1"/>
  <c r="E24" i="51"/>
  <c r="F24" i="51" s="1"/>
  <c r="G24" i="51"/>
  <c r="H24" i="51" s="1"/>
  <c r="I24" i="51"/>
  <c r="J24" i="51" s="1"/>
  <c r="K24" i="51"/>
  <c r="U24" i="51"/>
  <c r="X24" i="51"/>
  <c r="M24" i="51"/>
  <c r="N24" i="51" s="1"/>
  <c r="Y24" i="51"/>
  <c r="Z24" i="51"/>
  <c r="AA24" i="51"/>
  <c r="AB24" i="51"/>
  <c r="AC24" i="51"/>
  <c r="AD24" i="51"/>
  <c r="AE24" i="51"/>
  <c r="AF24" i="51"/>
  <c r="AG24" i="51"/>
  <c r="AH24" i="51"/>
  <c r="AH9" i="51"/>
  <c r="AG9" i="51"/>
  <c r="AF9" i="51"/>
  <c r="AE9" i="51"/>
  <c r="AD9" i="51"/>
  <c r="AC9" i="51"/>
  <c r="AB9" i="51"/>
  <c r="AA9" i="51"/>
  <c r="Z9" i="51"/>
  <c r="Y9" i="51"/>
  <c r="M9" i="51"/>
  <c r="X9" i="51"/>
  <c r="K9" i="51"/>
  <c r="I9" i="51"/>
  <c r="G9" i="51"/>
  <c r="E9" i="51"/>
  <c r="C9" i="51"/>
  <c r="D9" i="51" s="1"/>
  <c r="B9" i="51"/>
  <c r="F22" i="47"/>
  <c r="AE22" i="47" s="1"/>
  <c r="C22" i="47"/>
  <c r="B22" i="47"/>
  <c r="B12" i="47"/>
  <c r="C12" i="47"/>
  <c r="D23" i="47"/>
  <c r="D34" i="47" s="1"/>
  <c r="F12" i="47"/>
  <c r="B13" i="47"/>
  <c r="C13" i="47"/>
  <c r="D24" i="47"/>
  <c r="D35" i="47" s="1"/>
  <c r="F13" i="47"/>
  <c r="B14" i="47"/>
  <c r="C14" i="47"/>
  <c r="D25" i="47"/>
  <c r="D36" i="47" s="1"/>
  <c r="F14" i="47"/>
  <c r="B15" i="47"/>
  <c r="C15" i="47"/>
  <c r="F15" i="47"/>
  <c r="F11" i="47"/>
  <c r="C11" i="47"/>
  <c r="B11" i="47"/>
  <c r="AC59" i="50"/>
  <c r="AB59" i="50"/>
  <c r="AA59" i="50"/>
  <c r="Z59" i="50"/>
  <c r="Y59" i="50"/>
  <c r="X59" i="50"/>
  <c r="W59" i="50"/>
  <c r="J59" i="50"/>
  <c r="H59" i="50"/>
  <c r="G59" i="50"/>
  <c r="E59" i="50"/>
  <c r="C59" i="50"/>
  <c r="B59" i="50"/>
  <c r="AC58" i="50"/>
  <c r="AB58" i="50"/>
  <c r="AA58" i="50"/>
  <c r="Z58" i="50"/>
  <c r="Y58" i="50"/>
  <c r="X58" i="50"/>
  <c r="W58" i="50"/>
  <c r="J58" i="50"/>
  <c r="H58" i="50"/>
  <c r="G58" i="50"/>
  <c r="E58" i="50"/>
  <c r="C58" i="50"/>
  <c r="B58" i="50"/>
  <c r="AC57" i="50"/>
  <c r="AB57" i="50"/>
  <c r="AA57" i="50"/>
  <c r="Z57" i="50"/>
  <c r="Y57" i="50"/>
  <c r="X57" i="50"/>
  <c r="W57" i="50"/>
  <c r="J57" i="50"/>
  <c r="H57" i="50"/>
  <c r="G57" i="50"/>
  <c r="E57" i="50"/>
  <c r="C57" i="50"/>
  <c r="B57" i="50"/>
  <c r="AC56" i="50"/>
  <c r="AB56" i="50"/>
  <c r="AA56" i="50"/>
  <c r="Z56" i="50"/>
  <c r="Y56" i="50"/>
  <c r="X56" i="50"/>
  <c r="W56" i="50"/>
  <c r="J56" i="50"/>
  <c r="H56" i="50"/>
  <c r="G56" i="50"/>
  <c r="E56" i="50"/>
  <c r="C56" i="50"/>
  <c r="B56" i="50"/>
  <c r="AC55" i="50"/>
  <c r="AB55" i="50"/>
  <c r="AA55" i="50"/>
  <c r="Z55" i="50"/>
  <c r="Y55" i="50"/>
  <c r="X55" i="50"/>
  <c r="W55" i="50"/>
  <c r="J55" i="50"/>
  <c r="H55" i="50"/>
  <c r="G55" i="50"/>
  <c r="E55" i="50"/>
  <c r="C55" i="50"/>
  <c r="B55" i="50"/>
  <c r="AC54" i="50"/>
  <c r="AB54" i="50"/>
  <c r="AA54" i="50"/>
  <c r="Z54" i="50"/>
  <c r="Y54" i="50"/>
  <c r="X54" i="50"/>
  <c r="W54" i="50"/>
  <c r="J54" i="50"/>
  <c r="H54" i="50"/>
  <c r="G54" i="50"/>
  <c r="E54" i="50"/>
  <c r="C54" i="50"/>
  <c r="B54" i="50"/>
  <c r="AC53" i="50"/>
  <c r="AB53" i="50"/>
  <c r="AA53" i="50"/>
  <c r="Z53" i="50"/>
  <c r="Y53" i="50"/>
  <c r="X53" i="50"/>
  <c r="W53" i="50"/>
  <c r="J53" i="50"/>
  <c r="H53" i="50"/>
  <c r="G53" i="50"/>
  <c r="E53" i="50"/>
  <c r="C53" i="50"/>
  <c r="B53" i="50"/>
  <c r="AC52" i="50"/>
  <c r="AB52" i="50"/>
  <c r="AA52" i="50"/>
  <c r="Z52" i="50"/>
  <c r="Y52" i="50"/>
  <c r="X52" i="50"/>
  <c r="W52" i="50"/>
  <c r="J52" i="50"/>
  <c r="H52" i="50"/>
  <c r="G52" i="50"/>
  <c r="E52" i="50"/>
  <c r="C52" i="50"/>
  <c r="B52" i="50"/>
  <c r="AC51" i="50"/>
  <c r="AB51" i="50"/>
  <c r="AA51" i="50"/>
  <c r="Z51" i="50"/>
  <c r="Y51" i="50"/>
  <c r="X51" i="50"/>
  <c r="W51" i="50"/>
  <c r="J51" i="50"/>
  <c r="H51" i="50"/>
  <c r="G51" i="50"/>
  <c r="E51" i="50"/>
  <c r="C51" i="50"/>
  <c r="B51" i="50"/>
  <c r="AC50" i="50"/>
  <c r="AB50" i="50"/>
  <c r="AA50" i="50"/>
  <c r="Z50" i="50"/>
  <c r="Y50" i="50"/>
  <c r="X50" i="50"/>
  <c r="W50" i="50"/>
  <c r="J50" i="50"/>
  <c r="H50" i="50"/>
  <c r="G50" i="50"/>
  <c r="E50" i="50"/>
  <c r="C50" i="50"/>
  <c r="B50" i="50"/>
  <c r="AC49" i="50"/>
  <c r="AB49" i="50"/>
  <c r="AA49" i="50"/>
  <c r="Z49" i="50"/>
  <c r="Y49" i="50"/>
  <c r="X49" i="50"/>
  <c r="W49" i="50"/>
  <c r="J49" i="50"/>
  <c r="H49" i="50"/>
  <c r="G49" i="50"/>
  <c r="E49" i="50"/>
  <c r="C49" i="50"/>
  <c r="B49" i="50"/>
  <c r="AC48" i="50"/>
  <c r="AB48" i="50"/>
  <c r="AA48" i="50"/>
  <c r="Z48" i="50"/>
  <c r="Y48" i="50"/>
  <c r="X48" i="50"/>
  <c r="W48" i="50"/>
  <c r="J48" i="50"/>
  <c r="H48" i="50"/>
  <c r="G48" i="50"/>
  <c r="E48" i="50"/>
  <c r="C48" i="50"/>
  <c r="B48" i="50"/>
  <c r="AC47" i="50"/>
  <c r="AB47" i="50"/>
  <c r="AA47" i="50"/>
  <c r="Z47" i="50"/>
  <c r="Y47" i="50"/>
  <c r="X47" i="50"/>
  <c r="W47" i="50"/>
  <c r="J47" i="50"/>
  <c r="H47" i="50"/>
  <c r="G47" i="50"/>
  <c r="E47" i="50"/>
  <c r="C47" i="50"/>
  <c r="B47" i="50"/>
  <c r="AC46" i="50"/>
  <c r="AB46" i="50"/>
  <c r="AA46" i="50"/>
  <c r="Z46" i="50"/>
  <c r="Y46" i="50"/>
  <c r="X46" i="50"/>
  <c r="W46" i="50"/>
  <c r="J46" i="50"/>
  <c r="H46" i="50"/>
  <c r="G46" i="50"/>
  <c r="E46" i="50"/>
  <c r="C46" i="50"/>
  <c r="B46" i="50"/>
  <c r="AC45" i="50"/>
  <c r="AB45" i="50"/>
  <c r="AA45" i="50"/>
  <c r="Z45" i="50"/>
  <c r="Y45" i="50"/>
  <c r="X45" i="50"/>
  <c r="W45" i="50"/>
  <c r="J45" i="50"/>
  <c r="H45" i="50"/>
  <c r="G45" i="50"/>
  <c r="E45" i="50"/>
  <c r="C45" i="50"/>
  <c r="B45" i="50"/>
  <c r="AC44" i="50"/>
  <c r="AB44" i="50"/>
  <c r="AA44" i="50"/>
  <c r="Z44" i="50"/>
  <c r="Y44" i="50"/>
  <c r="X44" i="50"/>
  <c r="W44" i="50"/>
  <c r="J44" i="50"/>
  <c r="H44" i="50"/>
  <c r="G44" i="50"/>
  <c r="E44" i="50"/>
  <c r="C44" i="50"/>
  <c r="B44" i="50"/>
  <c r="AC42" i="50"/>
  <c r="AB42" i="50"/>
  <c r="AA42" i="50"/>
  <c r="Z42" i="50"/>
  <c r="Y42" i="50"/>
  <c r="X42" i="50"/>
  <c r="W42" i="50"/>
  <c r="U42" i="50"/>
  <c r="T42" i="50"/>
  <c r="N42" i="50"/>
  <c r="J42" i="50"/>
  <c r="H42" i="50"/>
  <c r="G42" i="50"/>
  <c r="E42" i="50"/>
  <c r="C42" i="50"/>
  <c r="B42" i="50"/>
  <c r="AC41" i="50"/>
  <c r="AB41" i="50"/>
  <c r="AA41" i="50"/>
  <c r="Z41" i="50"/>
  <c r="Y41" i="50"/>
  <c r="X41" i="50"/>
  <c r="W41" i="50"/>
  <c r="U41" i="50"/>
  <c r="T41" i="50"/>
  <c r="N41" i="50"/>
  <c r="J41" i="50"/>
  <c r="H41" i="50"/>
  <c r="G41" i="50"/>
  <c r="E41" i="50"/>
  <c r="C41" i="50"/>
  <c r="B41" i="50"/>
  <c r="AC40" i="50"/>
  <c r="AB40" i="50"/>
  <c r="AA40" i="50"/>
  <c r="Z40" i="50"/>
  <c r="Y40" i="50"/>
  <c r="X40" i="50"/>
  <c r="W40" i="50"/>
  <c r="U40" i="50"/>
  <c r="T40" i="50"/>
  <c r="N40" i="50"/>
  <c r="J40" i="50"/>
  <c r="H40" i="50"/>
  <c r="I40" i="50" s="1"/>
  <c r="G40" i="50"/>
  <c r="E40" i="50"/>
  <c r="C40" i="50"/>
  <c r="B40" i="50"/>
  <c r="AC39" i="50"/>
  <c r="AB39" i="50"/>
  <c r="AA39" i="50"/>
  <c r="Z39" i="50"/>
  <c r="Y39" i="50"/>
  <c r="X39" i="50"/>
  <c r="W39" i="50"/>
  <c r="U39" i="50"/>
  <c r="T39" i="50"/>
  <c r="N39" i="50"/>
  <c r="J39" i="50"/>
  <c r="H39" i="50"/>
  <c r="G39" i="50"/>
  <c r="E39" i="50"/>
  <c r="C39" i="50"/>
  <c r="B39" i="50"/>
  <c r="AC38" i="50"/>
  <c r="AB38" i="50"/>
  <c r="AA38" i="50"/>
  <c r="Z38" i="50"/>
  <c r="Y38" i="50"/>
  <c r="X38" i="50"/>
  <c r="W38" i="50"/>
  <c r="U38" i="50"/>
  <c r="T38" i="50"/>
  <c r="N38" i="50"/>
  <c r="J38" i="50"/>
  <c r="H38" i="50"/>
  <c r="G38" i="50"/>
  <c r="E38" i="50"/>
  <c r="C38" i="50"/>
  <c r="B38" i="50"/>
  <c r="AC37" i="50"/>
  <c r="AB37" i="50"/>
  <c r="AA37" i="50"/>
  <c r="Z37" i="50"/>
  <c r="Y37" i="50"/>
  <c r="X37" i="50"/>
  <c r="W37" i="50"/>
  <c r="U37" i="50"/>
  <c r="T37" i="50"/>
  <c r="N37" i="50"/>
  <c r="J37" i="50"/>
  <c r="H37" i="50"/>
  <c r="G37" i="50"/>
  <c r="E37" i="50"/>
  <c r="C37" i="50"/>
  <c r="B37" i="50"/>
  <c r="AC36" i="50"/>
  <c r="AB36" i="50"/>
  <c r="AA36" i="50"/>
  <c r="Z36" i="50"/>
  <c r="Y36" i="50"/>
  <c r="X36" i="50"/>
  <c r="W36" i="50"/>
  <c r="U36" i="50"/>
  <c r="T36" i="50"/>
  <c r="N36" i="50"/>
  <c r="J36" i="50"/>
  <c r="H36" i="50"/>
  <c r="G36" i="50"/>
  <c r="E36" i="50"/>
  <c r="C36" i="50"/>
  <c r="B36" i="50"/>
  <c r="AC35" i="50"/>
  <c r="AB35" i="50"/>
  <c r="AA35" i="50"/>
  <c r="Z35" i="50"/>
  <c r="Y35" i="50"/>
  <c r="X35" i="50"/>
  <c r="W35" i="50"/>
  <c r="U35" i="50"/>
  <c r="T35" i="50"/>
  <c r="N35" i="50"/>
  <c r="J35" i="50"/>
  <c r="H35" i="50"/>
  <c r="G35" i="50"/>
  <c r="E35" i="50"/>
  <c r="C35" i="50"/>
  <c r="B35" i="50"/>
  <c r="AC34" i="50"/>
  <c r="AB34" i="50"/>
  <c r="AA34" i="50"/>
  <c r="Z34" i="50"/>
  <c r="Y34" i="50"/>
  <c r="X34" i="50"/>
  <c r="W34" i="50"/>
  <c r="U34" i="50"/>
  <c r="T34" i="50"/>
  <c r="N34" i="50"/>
  <c r="J34" i="50"/>
  <c r="H34" i="50"/>
  <c r="G34" i="50"/>
  <c r="E34" i="50"/>
  <c r="C34" i="50"/>
  <c r="B34" i="50"/>
  <c r="AC33" i="50"/>
  <c r="AB33" i="50"/>
  <c r="AA33" i="50"/>
  <c r="Z33" i="50"/>
  <c r="Y33" i="50"/>
  <c r="X33" i="50"/>
  <c r="W33" i="50"/>
  <c r="U33" i="50"/>
  <c r="T33" i="50"/>
  <c r="N33" i="50"/>
  <c r="J33" i="50"/>
  <c r="H33" i="50"/>
  <c r="G33" i="50"/>
  <c r="E33" i="50"/>
  <c r="C33" i="50"/>
  <c r="B33" i="50"/>
  <c r="AC32" i="50"/>
  <c r="AB32" i="50"/>
  <c r="AA32" i="50"/>
  <c r="Z32" i="50"/>
  <c r="Y32" i="50"/>
  <c r="X32" i="50"/>
  <c r="W32" i="50"/>
  <c r="U32" i="50"/>
  <c r="T32" i="50"/>
  <c r="N32" i="50"/>
  <c r="J32" i="50"/>
  <c r="H32" i="50"/>
  <c r="G32" i="50"/>
  <c r="E32" i="50"/>
  <c r="C32" i="50"/>
  <c r="B32" i="50"/>
  <c r="AC31" i="50"/>
  <c r="AB31" i="50"/>
  <c r="AA31" i="50"/>
  <c r="Z31" i="50"/>
  <c r="Y31" i="50"/>
  <c r="X31" i="50"/>
  <c r="W31" i="50"/>
  <c r="U31" i="50"/>
  <c r="T31" i="50"/>
  <c r="N31" i="50"/>
  <c r="J31" i="50"/>
  <c r="H31" i="50"/>
  <c r="G31" i="50"/>
  <c r="E31" i="50"/>
  <c r="C31" i="50"/>
  <c r="B31" i="50"/>
  <c r="AC30" i="50"/>
  <c r="AB30" i="50"/>
  <c r="AA30" i="50"/>
  <c r="Z30" i="50"/>
  <c r="Y30" i="50"/>
  <c r="X30" i="50"/>
  <c r="W30" i="50"/>
  <c r="U30" i="50"/>
  <c r="T30" i="50"/>
  <c r="N30" i="50"/>
  <c r="J30" i="50"/>
  <c r="H30" i="50"/>
  <c r="G30" i="50"/>
  <c r="E30" i="50"/>
  <c r="C30" i="50"/>
  <c r="B30" i="50"/>
  <c r="AC29" i="50"/>
  <c r="AB29" i="50"/>
  <c r="AA29" i="50"/>
  <c r="Z29" i="50"/>
  <c r="Y29" i="50"/>
  <c r="X29" i="50"/>
  <c r="W29" i="50"/>
  <c r="U29" i="50"/>
  <c r="T29" i="50"/>
  <c r="N29" i="50"/>
  <c r="J29" i="50"/>
  <c r="H29" i="50"/>
  <c r="G29" i="50"/>
  <c r="E29" i="50"/>
  <c r="C29" i="50"/>
  <c r="B29" i="50"/>
  <c r="AC28" i="50"/>
  <c r="AB28" i="50"/>
  <c r="AA28" i="50"/>
  <c r="Z28" i="50"/>
  <c r="Y28" i="50"/>
  <c r="X28" i="50"/>
  <c r="W28" i="50"/>
  <c r="U28" i="50"/>
  <c r="T28" i="50"/>
  <c r="N28" i="50"/>
  <c r="J28" i="50"/>
  <c r="H28" i="50"/>
  <c r="G28" i="50"/>
  <c r="E28" i="50"/>
  <c r="C28" i="50"/>
  <c r="B28" i="50"/>
  <c r="AC27" i="50"/>
  <c r="AB27" i="50"/>
  <c r="AA27" i="50"/>
  <c r="Z27" i="50"/>
  <c r="Y27" i="50"/>
  <c r="X27" i="50"/>
  <c r="W27" i="50"/>
  <c r="U27" i="50"/>
  <c r="T27" i="50"/>
  <c r="N27" i="50"/>
  <c r="J27" i="50"/>
  <c r="H27" i="50"/>
  <c r="G27" i="50"/>
  <c r="E27" i="50"/>
  <c r="C27" i="50"/>
  <c r="B27" i="50"/>
  <c r="B11" i="50"/>
  <c r="C11" i="50"/>
  <c r="E11" i="50"/>
  <c r="G11" i="50"/>
  <c r="H11" i="50"/>
  <c r="J11" i="50"/>
  <c r="N11" i="50"/>
  <c r="T11" i="50"/>
  <c r="U11" i="50"/>
  <c r="W11" i="50"/>
  <c r="X11" i="50"/>
  <c r="Y11" i="50"/>
  <c r="Z11" i="50"/>
  <c r="AA11" i="50"/>
  <c r="AB11" i="50"/>
  <c r="AC11" i="50"/>
  <c r="B12" i="50"/>
  <c r="C12" i="50"/>
  <c r="E12" i="50"/>
  <c r="G12" i="50"/>
  <c r="H12" i="50"/>
  <c r="J12" i="50"/>
  <c r="N12" i="50"/>
  <c r="T12" i="50"/>
  <c r="U12" i="50"/>
  <c r="W12" i="50"/>
  <c r="X12" i="50"/>
  <c r="Y12" i="50"/>
  <c r="Z12" i="50"/>
  <c r="AA12" i="50"/>
  <c r="AB12" i="50"/>
  <c r="AC12" i="50"/>
  <c r="B13" i="50"/>
  <c r="C13" i="50"/>
  <c r="E13" i="50"/>
  <c r="G13" i="50"/>
  <c r="H13" i="50"/>
  <c r="J13" i="50"/>
  <c r="N13" i="50"/>
  <c r="T13" i="50"/>
  <c r="U13" i="50"/>
  <c r="W13" i="50"/>
  <c r="X13" i="50"/>
  <c r="Y13" i="50"/>
  <c r="Z13" i="50"/>
  <c r="AA13" i="50"/>
  <c r="AB13" i="50"/>
  <c r="AC13" i="50"/>
  <c r="B14" i="50"/>
  <c r="C14" i="50"/>
  <c r="E14" i="50"/>
  <c r="G14" i="50"/>
  <c r="H14" i="50"/>
  <c r="J14" i="50"/>
  <c r="N14" i="50"/>
  <c r="T14" i="50"/>
  <c r="U14" i="50"/>
  <c r="W14" i="50"/>
  <c r="X14" i="50"/>
  <c r="Y14" i="50"/>
  <c r="Z14" i="50"/>
  <c r="AA14" i="50"/>
  <c r="AB14" i="50"/>
  <c r="AC14" i="50"/>
  <c r="B15" i="50"/>
  <c r="C15" i="50"/>
  <c r="E15" i="50"/>
  <c r="G15" i="50"/>
  <c r="H15" i="50"/>
  <c r="J15" i="50"/>
  <c r="N15" i="50"/>
  <c r="T15" i="50"/>
  <c r="U15" i="50"/>
  <c r="W15" i="50"/>
  <c r="X15" i="50"/>
  <c r="Y15" i="50"/>
  <c r="Z15" i="50"/>
  <c r="AA15" i="50"/>
  <c r="AB15" i="50"/>
  <c r="AC15" i="50"/>
  <c r="B16" i="50"/>
  <c r="C16" i="50"/>
  <c r="E16" i="50"/>
  <c r="G16" i="50"/>
  <c r="H16" i="50"/>
  <c r="J16" i="50"/>
  <c r="N16" i="50"/>
  <c r="T16" i="50"/>
  <c r="U16" i="50"/>
  <c r="W16" i="50"/>
  <c r="X16" i="50"/>
  <c r="Y16" i="50"/>
  <c r="Z16" i="50"/>
  <c r="AA16" i="50"/>
  <c r="AB16" i="50"/>
  <c r="AC16" i="50"/>
  <c r="B17" i="50"/>
  <c r="C17" i="50"/>
  <c r="E17" i="50"/>
  <c r="G17" i="50"/>
  <c r="H17" i="50"/>
  <c r="J17" i="50"/>
  <c r="N17" i="50"/>
  <c r="T17" i="50"/>
  <c r="U17" i="50"/>
  <c r="W17" i="50"/>
  <c r="X17" i="50"/>
  <c r="Y17" i="50"/>
  <c r="Z17" i="50"/>
  <c r="AA17" i="50"/>
  <c r="AB17" i="50"/>
  <c r="AC17" i="50"/>
  <c r="B18" i="50"/>
  <c r="C18" i="50"/>
  <c r="E18" i="50"/>
  <c r="G18" i="50"/>
  <c r="H18" i="50"/>
  <c r="J18" i="50"/>
  <c r="N18" i="50"/>
  <c r="T18" i="50"/>
  <c r="U18" i="50"/>
  <c r="W18" i="50"/>
  <c r="X18" i="50"/>
  <c r="Y18" i="50"/>
  <c r="Z18" i="50"/>
  <c r="AA18" i="50"/>
  <c r="AB18" i="50"/>
  <c r="AC18" i="50"/>
  <c r="B19" i="50"/>
  <c r="C19" i="50"/>
  <c r="E19" i="50"/>
  <c r="G19" i="50"/>
  <c r="H19" i="50"/>
  <c r="J19" i="50"/>
  <c r="N19" i="50"/>
  <c r="T19" i="50"/>
  <c r="U19" i="50"/>
  <c r="W19" i="50"/>
  <c r="X19" i="50"/>
  <c r="Y19" i="50"/>
  <c r="Z19" i="50"/>
  <c r="AA19" i="50"/>
  <c r="AB19" i="50"/>
  <c r="AC19" i="50"/>
  <c r="B20" i="50"/>
  <c r="C20" i="50"/>
  <c r="E20" i="50"/>
  <c r="G20" i="50"/>
  <c r="H20" i="50"/>
  <c r="J20" i="50"/>
  <c r="N20" i="50"/>
  <c r="T20" i="50"/>
  <c r="U20" i="50"/>
  <c r="W20" i="50"/>
  <c r="X20" i="50"/>
  <c r="Y20" i="50"/>
  <c r="Z20" i="50"/>
  <c r="AA20" i="50"/>
  <c r="AB20" i="50"/>
  <c r="AC20" i="50"/>
  <c r="B21" i="50"/>
  <c r="C21" i="50"/>
  <c r="E21" i="50"/>
  <c r="G21" i="50"/>
  <c r="H21" i="50"/>
  <c r="J21" i="50"/>
  <c r="N21" i="50"/>
  <c r="T21" i="50"/>
  <c r="U21" i="50"/>
  <c r="W21" i="50"/>
  <c r="X21" i="50"/>
  <c r="Y21" i="50"/>
  <c r="Z21" i="50"/>
  <c r="AA21" i="50"/>
  <c r="AB21" i="50"/>
  <c r="AC21" i="50"/>
  <c r="B22" i="50"/>
  <c r="C22" i="50"/>
  <c r="E22" i="50"/>
  <c r="G22" i="50"/>
  <c r="H22" i="50"/>
  <c r="J22" i="50"/>
  <c r="N22" i="50"/>
  <c r="T22" i="50"/>
  <c r="U22" i="50"/>
  <c r="W22" i="50"/>
  <c r="X22" i="50"/>
  <c r="Y22" i="50"/>
  <c r="Z22" i="50"/>
  <c r="AA22" i="50"/>
  <c r="AB22" i="50"/>
  <c r="AC22" i="50"/>
  <c r="B23" i="50"/>
  <c r="C23" i="50"/>
  <c r="E23" i="50"/>
  <c r="G23" i="50"/>
  <c r="H23" i="50"/>
  <c r="J23" i="50"/>
  <c r="N23" i="50"/>
  <c r="T23" i="50"/>
  <c r="U23" i="50"/>
  <c r="W23" i="50"/>
  <c r="X23" i="50"/>
  <c r="Y23" i="50"/>
  <c r="Z23" i="50"/>
  <c r="AA23" i="50"/>
  <c r="AB23" i="50"/>
  <c r="AC23" i="50"/>
  <c r="B24" i="50"/>
  <c r="C24" i="50"/>
  <c r="E24" i="50"/>
  <c r="G24" i="50"/>
  <c r="H24" i="50"/>
  <c r="J24" i="50"/>
  <c r="N24" i="50"/>
  <c r="T24" i="50"/>
  <c r="U24" i="50"/>
  <c r="W24" i="50"/>
  <c r="X24" i="50"/>
  <c r="Y24" i="50"/>
  <c r="Z24" i="50"/>
  <c r="AA24" i="50"/>
  <c r="AB24" i="50"/>
  <c r="AC24" i="50"/>
  <c r="B25" i="50"/>
  <c r="C25" i="50"/>
  <c r="E25" i="50"/>
  <c r="G25" i="50"/>
  <c r="H25" i="50"/>
  <c r="J25" i="50"/>
  <c r="N25" i="50"/>
  <c r="T25" i="50"/>
  <c r="U25" i="50"/>
  <c r="W25" i="50"/>
  <c r="X25" i="50"/>
  <c r="Y25" i="50"/>
  <c r="Z25" i="50"/>
  <c r="AA25" i="50"/>
  <c r="AB25" i="50"/>
  <c r="AC25" i="50"/>
  <c r="AC10" i="50"/>
  <c r="AB10" i="50"/>
  <c r="AA10" i="50"/>
  <c r="Z10" i="50"/>
  <c r="Y10" i="50"/>
  <c r="X10" i="50"/>
  <c r="W10" i="50"/>
  <c r="U10" i="50"/>
  <c r="T10" i="50"/>
  <c r="N10" i="50"/>
  <c r="J10" i="50"/>
  <c r="H10" i="50"/>
  <c r="G10" i="50"/>
  <c r="E10" i="50"/>
  <c r="C10" i="50"/>
  <c r="B10" i="50"/>
  <c r="AC56" i="49"/>
  <c r="AB56" i="49"/>
  <c r="AA56" i="49"/>
  <c r="Z56" i="49"/>
  <c r="Y56" i="49"/>
  <c r="X56" i="49"/>
  <c r="U56" i="49"/>
  <c r="I56" i="49"/>
  <c r="G56" i="49"/>
  <c r="F56" i="49"/>
  <c r="E56" i="49"/>
  <c r="C56" i="49"/>
  <c r="B56" i="49"/>
  <c r="AC55" i="49"/>
  <c r="AB55" i="49"/>
  <c r="AA55" i="49"/>
  <c r="Z55" i="49"/>
  <c r="Y55" i="49"/>
  <c r="X55" i="49"/>
  <c r="U55" i="49"/>
  <c r="I55" i="49"/>
  <c r="G55" i="49"/>
  <c r="F55" i="49"/>
  <c r="E55" i="49"/>
  <c r="C55" i="49"/>
  <c r="B55" i="49"/>
  <c r="AC54" i="49"/>
  <c r="AB54" i="49"/>
  <c r="AA54" i="49"/>
  <c r="Z54" i="49"/>
  <c r="Y54" i="49"/>
  <c r="X54" i="49"/>
  <c r="U54" i="49"/>
  <c r="I54" i="49"/>
  <c r="G54" i="49"/>
  <c r="F54" i="49"/>
  <c r="E54" i="49"/>
  <c r="C54" i="49"/>
  <c r="B54" i="49"/>
  <c r="AC53" i="49"/>
  <c r="AB53" i="49"/>
  <c r="AA53" i="49"/>
  <c r="Z53" i="49"/>
  <c r="Y53" i="49"/>
  <c r="X53" i="49"/>
  <c r="U53" i="49"/>
  <c r="I53" i="49"/>
  <c r="G53" i="49"/>
  <c r="F53" i="49"/>
  <c r="E53" i="49"/>
  <c r="C53" i="49"/>
  <c r="B53" i="49"/>
  <c r="AC52" i="49"/>
  <c r="AB52" i="49"/>
  <c r="AA52" i="49"/>
  <c r="Z52" i="49"/>
  <c r="Y52" i="49"/>
  <c r="X52" i="49"/>
  <c r="U52" i="49"/>
  <c r="I52" i="49"/>
  <c r="G52" i="49"/>
  <c r="F52" i="49"/>
  <c r="E52" i="49"/>
  <c r="C52" i="49"/>
  <c r="B52" i="49"/>
  <c r="AC51" i="49"/>
  <c r="AB51" i="49"/>
  <c r="AA51" i="49"/>
  <c r="Z51" i="49"/>
  <c r="Y51" i="49"/>
  <c r="X51" i="49"/>
  <c r="U51" i="49"/>
  <c r="I51" i="49"/>
  <c r="G51" i="49"/>
  <c r="F51" i="49"/>
  <c r="E51" i="49"/>
  <c r="C51" i="49"/>
  <c r="B51" i="49"/>
  <c r="AC50" i="49"/>
  <c r="AB50" i="49"/>
  <c r="AA50" i="49"/>
  <c r="Z50" i="49"/>
  <c r="Y50" i="49"/>
  <c r="X50" i="49"/>
  <c r="U50" i="49"/>
  <c r="I50" i="49"/>
  <c r="G50" i="49"/>
  <c r="F50" i="49"/>
  <c r="E50" i="49"/>
  <c r="C50" i="49"/>
  <c r="B50" i="49"/>
  <c r="AC49" i="49"/>
  <c r="AB49" i="49"/>
  <c r="AA49" i="49"/>
  <c r="Z49" i="49"/>
  <c r="Y49" i="49"/>
  <c r="X49" i="49"/>
  <c r="U49" i="49"/>
  <c r="I49" i="49"/>
  <c r="G49" i="49"/>
  <c r="F49" i="49"/>
  <c r="E49" i="49"/>
  <c r="C49" i="49"/>
  <c r="B49" i="49"/>
  <c r="AC48" i="49"/>
  <c r="AB48" i="49"/>
  <c r="AA48" i="49"/>
  <c r="Z48" i="49"/>
  <c r="Y48" i="49"/>
  <c r="X48" i="49"/>
  <c r="U48" i="49"/>
  <c r="I48" i="49"/>
  <c r="G48" i="49"/>
  <c r="F48" i="49"/>
  <c r="E48" i="49"/>
  <c r="C48" i="49"/>
  <c r="B48" i="49"/>
  <c r="AC47" i="49"/>
  <c r="AB47" i="49"/>
  <c r="AA47" i="49"/>
  <c r="Z47" i="49"/>
  <c r="Y47" i="49"/>
  <c r="X47" i="49"/>
  <c r="U47" i="49"/>
  <c r="I47" i="49"/>
  <c r="G47" i="49"/>
  <c r="F47" i="49"/>
  <c r="E47" i="49"/>
  <c r="C47" i="49"/>
  <c r="B47" i="49"/>
  <c r="AC46" i="49"/>
  <c r="AB46" i="49"/>
  <c r="AA46" i="49"/>
  <c r="Z46" i="49"/>
  <c r="Y46" i="49"/>
  <c r="X46" i="49"/>
  <c r="U46" i="49"/>
  <c r="I46" i="49"/>
  <c r="G46" i="49"/>
  <c r="F46" i="49"/>
  <c r="E46" i="49"/>
  <c r="C46" i="49"/>
  <c r="B46" i="49"/>
  <c r="AC45" i="49"/>
  <c r="AB45" i="49"/>
  <c r="AA45" i="49"/>
  <c r="Z45" i="49"/>
  <c r="Y45" i="49"/>
  <c r="X45" i="49"/>
  <c r="U45" i="49"/>
  <c r="I45" i="49"/>
  <c r="G45" i="49"/>
  <c r="F45" i="49"/>
  <c r="E45" i="49"/>
  <c r="C45" i="49"/>
  <c r="B45" i="49"/>
  <c r="AC44" i="49"/>
  <c r="AB44" i="49"/>
  <c r="AA44" i="49"/>
  <c r="Z44" i="49"/>
  <c r="Y44" i="49"/>
  <c r="X44" i="49"/>
  <c r="U44" i="49"/>
  <c r="I44" i="49"/>
  <c r="G44" i="49"/>
  <c r="F44" i="49"/>
  <c r="E44" i="49"/>
  <c r="C44" i="49"/>
  <c r="B44" i="49"/>
  <c r="AC43" i="49"/>
  <c r="AB43" i="49"/>
  <c r="AA43" i="49"/>
  <c r="Z43" i="49"/>
  <c r="Y43" i="49"/>
  <c r="X43" i="49"/>
  <c r="U43" i="49"/>
  <c r="I43" i="49"/>
  <c r="G43" i="49"/>
  <c r="F43" i="49"/>
  <c r="E43" i="49"/>
  <c r="C43" i="49"/>
  <c r="B43" i="49"/>
  <c r="AC42" i="49"/>
  <c r="AB42" i="49"/>
  <c r="AA42" i="49"/>
  <c r="Z42" i="49"/>
  <c r="Y42" i="49"/>
  <c r="X42" i="49"/>
  <c r="U42" i="49"/>
  <c r="I42" i="49"/>
  <c r="G42" i="49"/>
  <c r="F42" i="49"/>
  <c r="E42" i="49"/>
  <c r="C42" i="49"/>
  <c r="B42" i="49"/>
  <c r="AC40" i="49"/>
  <c r="AB40" i="49"/>
  <c r="AA40" i="49"/>
  <c r="Z40" i="49"/>
  <c r="Y40" i="49"/>
  <c r="X40" i="49"/>
  <c r="M40" i="49"/>
  <c r="U40" i="49"/>
  <c r="I40" i="49"/>
  <c r="G40" i="49"/>
  <c r="F40" i="49"/>
  <c r="E40" i="49"/>
  <c r="C40" i="49"/>
  <c r="B40" i="49"/>
  <c r="AC39" i="49"/>
  <c r="AB39" i="49"/>
  <c r="AA39" i="49"/>
  <c r="Z39" i="49"/>
  <c r="Y39" i="49"/>
  <c r="X39" i="49"/>
  <c r="M39" i="49"/>
  <c r="U39" i="49"/>
  <c r="I39" i="49"/>
  <c r="G39" i="49"/>
  <c r="F39" i="49"/>
  <c r="E39" i="49"/>
  <c r="C39" i="49"/>
  <c r="B39" i="49"/>
  <c r="AC38" i="49"/>
  <c r="AB38" i="49"/>
  <c r="AA38" i="49"/>
  <c r="Z38" i="49"/>
  <c r="Y38" i="49"/>
  <c r="X38" i="49"/>
  <c r="M38" i="49"/>
  <c r="U38" i="49"/>
  <c r="I38" i="49"/>
  <c r="G38" i="49"/>
  <c r="F38" i="49"/>
  <c r="E38" i="49"/>
  <c r="C38" i="49"/>
  <c r="B38" i="49"/>
  <c r="AC37" i="49"/>
  <c r="AB37" i="49"/>
  <c r="AA37" i="49"/>
  <c r="Z37" i="49"/>
  <c r="Y37" i="49"/>
  <c r="X37" i="49"/>
  <c r="M37" i="49"/>
  <c r="U37" i="49"/>
  <c r="I37" i="49"/>
  <c r="G37" i="49"/>
  <c r="F37" i="49"/>
  <c r="E37" i="49"/>
  <c r="C37" i="49"/>
  <c r="B37" i="49"/>
  <c r="AC36" i="49"/>
  <c r="AB36" i="49"/>
  <c r="AA36" i="49"/>
  <c r="Z36" i="49"/>
  <c r="Y36" i="49"/>
  <c r="X36" i="49"/>
  <c r="M36" i="49"/>
  <c r="U36" i="49"/>
  <c r="I36" i="49"/>
  <c r="G36" i="49"/>
  <c r="F36" i="49"/>
  <c r="E36" i="49"/>
  <c r="C36" i="49"/>
  <c r="B36" i="49"/>
  <c r="AC35" i="49"/>
  <c r="AB35" i="49"/>
  <c r="AA35" i="49"/>
  <c r="Z35" i="49"/>
  <c r="Y35" i="49"/>
  <c r="X35" i="49"/>
  <c r="M35" i="49"/>
  <c r="U35" i="49"/>
  <c r="I35" i="49"/>
  <c r="G35" i="49"/>
  <c r="F35" i="49"/>
  <c r="E35" i="49"/>
  <c r="C35" i="49"/>
  <c r="B35" i="49"/>
  <c r="AC34" i="49"/>
  <c r="AB34" i="49"/>
  <c r="AA34" i="49"/>
  <c r="Z34" i="49"/>
  <c r="Y34" i="49"/>
  <c r="X34" i="49"/>
  <c r="M34" i="49"/>
  <c r="U34" i="49"/>
  <c r="I34" i="49"/>
  <c r="G34" i="49"/>
  <c r="F34" i="49"/>
  <c r="E34" i="49"/>
  <c r="C34" i="49"/>
  <c r="B34" i="49"/>
  <c r="AC33" i="49"/>
  <c r="AB33" i="49"/>
  <c r="AA33" i="49"/>
  <c r="Z33" i="49"/>
  <c r="Y33" i="49"/>
  <c r="X33" i="49"/>
  <c r="M33" i="49"/>
  <c r="U33" i="49"/>
  <c r="I33" i="49"/>
  <c r="G33" i="49"/>
  <c r="F33" i="49"/>
  <c r="E33" i="49"/>
  <c r="C33" i="49"/>
  <c r="B33" i="49"/>
  <c r="AC32" i="49"/>
  <c r="AB32" i="49"/>
  <c r="AA32" i="49"/>
  <c r="Z32" i="49"/>
  <c r="Y32" i="49"/>
  <c r="X32" i="49"/>
  <c r="M32" i="49"/>
  <c r="U32" i="49"/>
  <c r="I32" i="49"/>
  <c r="G32" i="49"/>
  <c r="F32" i="49"/>
  <c r="E32" i="49"/>
  <c r="C32" i="49"/>
  <c r="B32" i="49"/>
  <c r="AC31" i="49"/>
  <c r="AB31" i="49"/>
  <c r="AA31" i="49"/>
  <c r="Z31" i="49"/>
  <c r="Y31" i="49"/>
  <c r="X31" i="49"/>
  <c r="M31" i="49"/>
  <c r="U31" i="49"/>
  <c r="I31" i="49"/>
  <c r="G31" i="49"/>
  <c r="F31" i="49"/>
  <c r="E31" i="49"/>
  <c r="C31" i="49"/>
  <c r="B31" i="49"/>
  <c r="AC30" i="49"/>
  <c r="AB30" i="49"/>
  <c r="AA30" i="49"/>
  <c r="Z30" i="49"/>
  <c r="Y30" i="49"/>
  <c r="X30" i="49"/>
  <c r="M30" i="49"/>
  <c r="U30" i="49"/>
  <c r="I30" i="49"/>
  <c r="G30" i="49"/>
  <c r="F30" i="49"/>
  <c r="E30" i="49"/>
  <c r="C30" i="49"/>
  <c r="B30" i="49"/>
  <c r="AC29" i="49"/>
  <c r="AB29" i="49"/>
  <c r="AA29" i="49"/>
  <c r="Z29" i="49"/>
  <c r="Y29" i="49"/>
  <c r="X29" i="49"/>
  <c r="M29" i="49"/>
  <c r="S28" i="61" s="1"/>
  <c r="U29" i="49"/>
  <c r="I29" i="49"/>
  <c r="G29" i="49"/>
  <c r="F29" i="49"/>
  <c r="E29" i="49"/>
  <c r="C29" i="49"/>
  <c r="B29" i="49"/>
  <c r="AC28" i="49"/>
  <c r="AB28" i="49"/>
  <c r="AA28" i="49"/>
  <c r="Z28" i="49"/>
  <c r="Y28" i="49"/>
  <c r="X28" i="49"/>
  <c r="M28" i="49"/>
  <c r="U28" i="49"/>
  <c r="I28" i="49"/>
  <c r="G28" i="49"/>
  <c r="F28" i="49"/>
  <c r="E28" i="49"/>
  <c r="C28" i="49"/>
  <c r="B28" i="49"/>
  <c r="AC27" i="49"/>
  <c r="AB27" i="49"/>
  <c r="AA27" i="49"/>
  <c r="Z27" i="49"/>
  <c r="Y27" i="49"/>
  <c r="X27" i="49"/>
  <c r="M27" i="49"/>
  <c r="U27" i="49"/>
  <c r="I27" i="49"/>
  <c r="G27" i="49"/>
  <c r="F27" i="49"/>
  <c r="E27" i="49"/>
  <c r="C27" i="49"/>
  <c r="B27" i="49"/>
  <c r="AC26" i="49"/>
  <c r="AB26" i="49"/>
  <c r="AA26" i="49"/>
  <c r="Z26" i="49"/>
  <c r="Y26" i="49"/>
  <c r="X26" i="49"/>
  <c r="M26" i="49"/>
  <c r="U26" i="49"/>
  <c r="I26" i="49"/>
  <c r="G26" i="49"/>
  <c r="F26" i="49"/>
  <c r="E26" i="49"/>
  <c r="C26" i="49"/>
  <c r="B26" i="49"/>
  <c r="B11" i="49"/>
  <c r="C11" i="49"/>
  <c r="E11" i="49"/>
  <c r="F11" i="49"/>
  <c r="G11" i="49"/>
  <c r="I11" i="49"/>
  <c r="U11" i="49"/>
  <c r="M11" i="49"/>
  <c r="X11" i="49"/>
  <c r="Y11" i="49"/>
  <c r="Z11" i="49"/>
  <c r="AA11" i="49"/>
  <c r="AB11" i="49"/>
  <c r="AC11" i="49"/>
  <c r="B12" i="49"/>
  <c r="C12" i="49"/>
  <c r="E12" i="49"/>
  <c r="F12" i="49"/>
  <c r="G12" i="49"/>
  <c r="I12" i="49"/>
  <c r="U12" i="49"/>
  <c r="M12" i="49"/>
  <c r="S43" i="61" s="1"/>
  <c r="X12" i="49"/>
  <c r="Y12" i="49"/>
  <c r="Z12" i="49"/>
  <c r="AA12" i="49"/>
  <c r="AB12" i="49"/>
  <c r="AC12" i="49"/>
  <c r="B13" i="49"/>
  <c r="C13" i="49"/>
  <c r="E13" i="49"/>
  <c r="F13" i="49"/>
  <c r="G13" i="49"/>
  <c r="I13" i="49"/>
  <c r="U13" i="49"/>
  <c r="M13" i="49"/>
  <c r="S58" i="61" s="1"/>
  <c r="X13" i="49"/>
  <c r="Y13" i="49"/>
  <c r="Z13" i="49"/>
  <c r="AA13" i="49"/>
  <c r="AB13" i="49"/>
  <c r="AC13" i="49"/>
  <c r="B14" i="49"/>
  <c r="C14" i="49"/>
  <c r="E14" i="49"/>
  <c r="F14" i="49"/>
  <c r="G14" i="49"/>
  <c r="I14" i="49"/>
  <c r="U14" i="49"/>
  <c r="M14" i="49"/>
  <c r="X14" i="49"/>
  <c r="Y14" i="49"/>
  <c r="Z14" i="49"/>
  <c r="AA14" i="49"/>
  <c r="AB14" i="49"/>
  <c r="AC14" i="49"/>
  <c r="B15" i="49"/>
  <c r="C15" i="49"/>
  <c r="E15" i="49"/>
  <c r="F15" i="49"/>
  <c r="G15" i="49"/>
  <c r="I15" i="49"/>
  <c r="U15" i="49"/>
  <c r="M15" i="49"/>
  <c r="S88" i="61" s="1"/>
  <c r="X15" i="49"/>
  <c r="Y15" i="49"/>
  <c r="Z15" i="49"/>
  <c r="AA15" i="49"/>
  <c r="AB15" i="49"/>
  <c r="AC15" i="49"/>
  <c r="B16" i="49"/>
  <c r="C16" i="49"/>
  <c r="E16" i="49"/>
  <c r="F16" i="49"/>
  <c r="G16" i="49"/>
  <c r="I16" i="49"/>
  <c r="U16" i="49"/>
  <c r="M16" i="49"/>
  <c r="S103" i="61" s="1"/>
  <c r="X16" i="49"/>
  <c r="Y16" i="49"/>
  <c r="Z16" i="49"/>
  <c r="AA16" i="49"/>
  <c r="AB16" i="49"/>
  <c r="AC16" i="49"/>
  <c r="B17" i="49"/>
  <c r="C17" i="49"/>
  <c r="E17" i="49"/>
  <c r="F17" i="49"/>
  <c r="G17" i="49"/>
  <c r="I17" i="49"/>
  <c r="U17" i="49"/>
  <c r="M17" i="49"/>
  <c r="S118" i="61" s="1"/>
  <c r="X17" i="49"/>
  <c r="Y17" i="49"/>
  <c r="Z17" i="49"/>
  <c r="AA17" i="49"/>
  <c r="AB17" i="49"/>
  <c r="AC17" i="49"/>
  <c r="B18" i="49"/>
  <c r="C18" i="49"/>
  <c r="E18" i="49"/>
  <c r="F18" i="49"/>
  <c r="G18" i="49"/>
  <c r="I18" i="49"/>
  <c r="U18" i="49"/>
  <c r="M18" i="49"/>
  <c r="S133" i="61" s="1"/>
  <c r="X18" i="49"/>
  <c r="Y18" i="49"/>
  <c r="Z18" i="49"/>
  <c r="AA18" i="49"/>
  <c r="AB18" i="49"/>
  <c r="AC18" i="49"/>
  <c r="B19" i="49"/>
  <c r="C19" i="49"/>
  <c r="E19" i="49"/>
  <c r="F19" i="49"/>
  <c r="G19" i="49"/>
  <c r="I19" i="49"/>
  <c r="U19" i="49"/>
  <c r="M19" i="49"/>
  <c r="S148" i="61" s="1"/>
  <c r="X19" i="49"/>
  <c r="Y19" i="49"/>
  <c r="Z19" i="49"/>
  <c r="AA19" i="49"/>
  <c r="AB19" i="49"/>
  <c r="AC19" i="49"/>
  <c r="B20" i="49"/>
  <c r="C20" i="49"/>
  <c r="E20" i="49"/>
  <c r="F20" i="49"/>
  <c r="G20" i="49"/>
  <c r="I20" i="49"/>
  <c r="U20" i="49"/>
  <c r="M20" i="49"/>
  <c r="S163" i="61" s="1"/>
  <c r="X20" i="49"/>
  <c r="Y20" i="49"/>
  <c r="Z20" i="49"/>
  <c r="AA20" i="49"/>
  <c r="AB20" i="49"/>
  <c r="AC20" i="49"/>
  <c r="B21" i="49"/>
  <c r="C21" i="49"/>
  <c r="E21" i="49"/>
  <c r="F21" i="49"/>
  <c r="G21" i="49"/>
  <c r="I21" i="49"/>
  <c r="U21" i="49"/>
  <c r="M21" i="49"/>
  <c r="S178" i="61" s="1"/>
  <c r="X21" i="49"/>
  <c r="Y21" i="49"/>
  <c r="Z21" i="49"/>
  <c r="AA21" i="49"/>
  <c r="AB21" i="49"/>
  <c r="AC21" i="49"/>
  <c r="B22" i="49"/>
  <c r="C22" i="49"/>
  <c r="E22" i="49"/>
  <c r="F22" i="49"/>
  <c r="G22" i="49"/>
  <c r="I22" i="49"/>
  <c r="U22" i="49"/>
  <c r="M22" i="49"/>
  <c r="S193" i="61" s="1"/>
  <c r="X22" i="49"/>
  <c r="Y22" i="49"/>
  <c r="Z22" i="49"/>
  <c r="AA22" i="49"/>
  <c r="AB22" i="49"/>
  <c r="AC22" i="49"/>
  <c r="B23" i="49"/>
  <c r="C23" i="49"/>
  <c r="E23" i="49"/>
  <c r="F23" i="49"/>
  <c r="G23" i="49"/>
  <c r="I23" i="49"/>
  <c r="U23" i="49"/>
  <c r="M23" i="49"/>
  <c r="S208" i="61" s="1"/>
  <c r="X23" i="49"/>
  <c r="Y23" i="49"/>
  <c r="Z23" i="49"/>
  <c r="AA23" i="49"/>
  <c r="AB23" i="49"/>
  <c r="AC23" i="49"/>
  <c r="B24" i="49"/>
  <c r="C24" i="49"/>
  <c r="E24" i="49"/>
  <c r="F24" i="49"/>
  <c r="G24" i="49"/>
  <c r="I24" i="49"/>
  <c r="U24" i="49"/>
  <c r="M24" i="49"/>
  <c r="S223" i="61" s="1"/>
  <c r="X24" i="49"/>
  <c r="Y24" i="49"/>
  <c r="Z24" i="49"/>
  <c r="AA24" i="49"/>
  <c r="AB24" i="49"/>
  <c r="AC24" i="49"/>
  <c r="AC10" i="49"/>
  <c r="AB10" i="49"/>
  <c r="AA10" i="49"/>
  <c r="Z10" i="49"/>
  <c r="Y10" i="49"/>
  <c r="X10" i="49"/>
  <c r="M10" i="49"/>
  <c r="U10" i="49"/>
  <c r="I10" i="49"/>
  <c r="G10" i="49"/>
  <c r="F10" i="49"/>
  <c r="E10" i="49"/>
  <c r="C10" i="49"/>
  <c r="B10" i="49"/>
  <c r="B37" i="46"/>
  <c r="C37" i="46"/>
  <c r="D37" i="46" s="1"/>
  <c r="B38" i="46"/>
  <c r="C38" i="46"/>
  <c r="D38" i="46" s="1"/>
  <c r="AE318" i="48"/>
  <c r="AD318" i="48"/>
  <c r="AC318" i="48"/>
  <c r="AA318" i="48"/>
  <c r="Z318" i="48"/>
  <c r="Y318" i="48"/>
  <c r="W318" i="48"/>
  <c r="U318" i="48"/>
  <c r="N318" i="48"/>
  <c r="O318" i="48" s="1"/>
  <c r="J318" i="48"/>
  <c r="H318" i="48"/>
  <c r="I318" i="48" s="1"/>
  <c r="G318" i="48"/>
  <c r="E318" i="48"/>
  <c r="C318" i="48"/>
  <c r="B318" i="48"/>
  <c r="AE317" i="48"/>
  <c r="AD317" i="48"/>
  <c r="AC317" i="48"/>
  <c r="AA317" i="48"/>
  <c r="Z317" i="48"/>
  <c r="Y317" i="48"/>
  <c r="W317" i="48"/>
  <c r="U317" i="48"/>
  <c r="V317" i="48" s="1"/>
  <c r="N317" i="48"/>
  <c r="O317" i="48" s="1"/>
  <c r="J317" i="48"/>
  <c r="H317" i="48"/>
  <c r="I317" i="48" s="1"/>
  <c r="G317" i="48"/>
  <c r="E317" i="48"/>
  <c r="C317" i="48"/>
  <c r="B317" i="48"/>
  <c r="AE316" i="48"/>
  <c r="AD316" i="48"/>
  <c r="AC316" i="48"/>
  <c r="AA316" i="48"/>
  <c r="Z316" i="48"/>
  <c r="Y316" i="48"/>
  <c r="W316" i="48"/>
  <c r="U316" i="48"/>
  <c r="V316" i="48" s="1"/>
  <c r="N316" i="48"/>
  <c r="O316" i="48" s="1"/>
  <c r="J316" i="48"/>
  <c r="H316" i="48"/>
  <c r="I316" i="48" s="1"/>
  <c r="G316" i="48"/>
  <c r="E316" i="48"/>
  <c r="C316" i="48"/>
  <c r="B316" i="48"/>
  <c r="AE315" i="48"/>
  <c r="AD315" i="48"/>
  <c r="AC315" i="48"/>
  <c r="AA315" i="48"/>
  <c r="Z315" i="48"/>
  <c r="Y315" i="48"/>
  <c r="W315" i="48"/>
  <c r="U315" i="48"/>
  <c r="V315" i="48" s="1"/>
  <c r="N315" i="48"/>
  <c r="O315" i="48" s="1"/>
  <c r="J315" i="48"/>
  <c r="H315" i="48"/>
  <c r="I315" i="48" s="1"/>
  <c r="G315" i="48"/>
  <c r="E315" i="48"/>
  <c r="C315" i="48"/>
  <c r="B315" i="48"/>
  <c r="AE314" i="48"/>
  <c r="AD314" i="48"/>
  <c r="AC314" i="48"/>
  <c r="AA314" i="48"/>
  <c r="Z314" i="48"/>
  <c r="Y314" i="48"/>
  <c r="W314" i="48"/>
  <c r="U314" i="48"/>
  <c r="V314" i="48" s="1"/>
  <c r="N314" i="48"/>
  <c r="O314" i="48" s="1"/>
  <c r="J314" i="48"/>
  <c r="H314" i="48"/>
  <c r="I314" i="48" s="1"/>
  <c r="G314" i="48"/>
  <c r="E314" i="48"/>
  <c r="C314" i="48"/>
  <c r="B314" i="48"/>
  <c r="AE313" i="48"/>
  <c r="AD313" i="48"/>
  <c r="AC313" i="48"/>
  <c r="AA313" i="48"/>
  <c r="Z313" i="48"/>
  <c r="Y313" i="48"/>
  <c r="W313" i="48"/>
  <c r="U313" i="48"/>
  <c r="V313" i="48" s="1"/>
  <c r="N313" i="48"/>
  <c r="O313" i="48" s="1"/>
  <c r="J313" i="48"/>
  <c r="H313" i="48"/>
  <c r="I313" i="48" s="1"/>
  <c r="G313" i="48"/>
  <c r="E313" i="48"/>
  <c r="C313" i="48"/>
  <c r="B313" i="48"/>
  <c r="AE312" i="48"/>
  <c r="AD312" i="48"/>
  <c r="AC312" i="48"/>
  <c r="AA312" i="48"/>
  <c r="Z312" i="48"/>
  <c r="Y312" i="48"/>
  <c r="W312" i="48"/>
  <c r="U312" i="48"/>
  <c r="V312" i="48" s="1"/>
  <c r="N312" i="48"/>
  <c r="O312" i="48" s="1"/>
  <c r="J312" i="48"/>
  <c r="H312" i="48"/>
  <c r="I312" i="48" s="1"/>
  <c r="G312" i="48"/>
  <c r="E312" i="48"/>
  <c r="C312" i="48"/>
  <c r="B312" i="48"/>
  <c r="AE311" i="48"/>
  <c r="AD311" i="48"/>
  <c r="AC311" i="48"/>
  <c r="AA311" i="48"/>
  <c r="Z311" i="48"/>
  <c r="Y311" i="48"/>
  <c r="W311" i="48"/>
  <c r="U311" i="48"/>
  <c r="V311" i="48" s="1"/>
  <c r="N311" i="48"/>
  <c r="O311" i="48" s="1"/>
  <c r="J311" i="48"/>
  <c r="H311" i="48"/>
  <c r="I311" i="48" s="1"/>
  <c r="G311" i="48"/>
  <c r="E311" i="48"/>
  <c r="C311" i="48"/>
  <c r="B311" i="48"/>
  <c r="AE310" i="48"/>
  <c r="AD310" i="48"/>
  <c r="AC310" i="48"/>
  <c r="AA310" i="48"/>
  <c r="Z310" i="48"/>
  <c r="Y310" i="48"/>
  <c r="W310" i="48"/>
  <c r="U310" i="48"/>
  <c r="V310" i="48" s="1"/>
  <c r="N310" i="48"/>
  <c r="O310" i="48" s="1"/>
  <c r="J310" i="48"/>
  <c r="H310" i="48"/>
  <c r="I310" i="48" s="1"/>
  <c r="G310" i="48"/>
  <c r="E310" i="48"/>
  <c r="C310" i="48"/>
  <c r="B310" i="48"/>
  <c r="AE309" i="48"/>
  <c r="AD309" i="48"/>
  <c r="AC309" i="48"/>
  <c r="AA309" i="48"/>
  <c r="Z309" i="48"/>
  <c r="Y309" i="48"/>
  <c r="W309" i="48"/>
  <c r="U309" i="48"/>
  <c r="V309" i="48" s="1"/>
  <c r="N309" i="48"/>
  <c r="O309" i="48" s="1"/>
  <c r="J309" i="48"/>
  <c r="H309" i="48"/>
  <c r="I309" i="48" s="1"/>
  <c r="G309" i="48"/>
  <c r="E309" i="48"/>
  <c r="C309" i="48"/>
  <c r="B309" i="48"/>
  <c r="AE308" i="48"/>
  <c r="AD308" i="48"/>
  <c r="AC308" i="48"/>
  <c r="AA308" i="48"/>
  <c r="Z308" i="48"/>
  <c r="Y308" i="48"/>
  <c r="W308" i="48"/>
  <c r="U308" i="48"/>
  <c r="V308" i="48" s="1"/>
  <c r="N308" i="48"/>
  <c r="O308" i="48" s="1"/>
  <c r="J308" i="48"/>
  <c r="H308" i="48"/>
  <c r="I308" i="48" s="1"/>
  <c r="G308" i="48"/>
  <c r="E308" i="48"/>
  <c r="C308" i="48"/>
  <c r="B308" i="48"/>
  <c r="AE307" i="48"/>
  <c r="AD307" i="48"/>
  <c r="AC307" i="48"/>
  <c r="AA307" i="48"/>
  <c r="Z307" i="48"/>
  <c r="Y307" i="48"/>
  <c r="W307" i="48"/>
  <c r="U307" i="48"/>
  <c r="V307" i="48" s="1"/>
  <c r="N307" i="48"/>
  <c r="O307" i="48" s="1"/>
  <c r="J307" i="48"/>
  <c r="H307" i="48"/>
  <c r="I307" i="48" s="1"/>
  <c r="G307" i="48"/>
  <c r="E307" i="48"/>
  <c r="C307" i="48"/>
  <c r="B307" i="48"/>
  <c r="AE306" i="48"/>
  <c r="AD306" i="48"/>
  <c r="AC306" i="48"/>
  <c r="AA306" i="48"/>
  <c r="Z306" i="48"/>
  <c r="Y306" i="48"/>
  <c r="W306" i="48"/>
  <c r="U306" i="48"/>
  <c r="N306" i="48"/>
  <c r="O306" i="48" s="1"/>
  <c r="J306" i="48"/>
  <c r="H306" i="48"/>
  <c r="I306" i="48" s="1"/>
  <c r="G306" i="48"/>
  <c r="E306" i="48"/>
  <c r="C306" i="48"/>
  <c r="B306" i="48"/>
  <c r="AE305" i="48"/>
  <c r="AD305" i="48"/>
  <c r="AC305" i="48"/>
  <c r="AA305" i="48"/>
  <c r="Z305" i="48"/>
  <c r="Y305" i="48"/>
  <c r="W305" i="48"/>
  <c r="U305" i="48"/>
  <c r="V305" i="48" s="1"/>
  <c r="N305" i="48"/>
  <c r="J305" i="48"/>
  <c r="H305" i="48"/>
  <c r="G305" i="48"/>
  <c r="E305" i="48"/>
  <c r="C305" i="48"/>
  <c r="B305" i="48"/>
  <c r="AE304" i="48"/>
  <c r="AD304" i="48"/>
  <c r="AC304" i="48"/>
  <c r="AA304" i="48"/>
  <c r="Z304" i="48"/>
  <c r="Y304" i="48"/>
  <c r="W304" i="48"/>
  <c r="U304" i="48"/>
  <c r="V304" i="48" s="1"/>
  <c r="N304" i="48"/>
  <c r="O304" i="48" s="1"/>
  <c r="J304" i="48"/>
  <c r="H304" i="48"/>
  <c r="I304" i="48" s="1"/>
  <c r="G304" i="48"/>
  <c r="E304" i="48"/>
  <c r="C304" i="48"/>
  <c r="B304" i="48"/>
  <c r="AE303" i="48"/>
  <c r="AD303" i="48"/>
  <c r="AC303" i="48"/>
  <c r="AA303" i="48"/>
  <c r="Z303" i="48"/>
  <c r="Y303" i="48"/>
  <c r="W303" i="48"/>
  <c r="U303" i="48"/>
  <c r="N303" i="48"/>
  <c r="J303" i="48"/>
  <c r="H303" i="48"/>
  <c r="G303" i="48"/>
  <c r="E303" i="48"/>
  <c r="C303" i="48"/>
  <c r="B303" i="48"/>
  <c r="AE302" i="48"/>
  <c r="AD302" i="48"/>
  <c r="AC302" i="48"/>
  <c r="AA302" i="48"/>
  <c r="Z302" i="48"/>
  <c r="Y302" i="48"/>
  <c r="W302" i="48"/>
  <c r="U302" i="48"/>
  <c r="N302" i="48"/>
  <c r="J302" i="48"/>
  <c r="H302" i="48"/>
  <c r="G302" i="48"/>
  <c r="E302" i="48"/>
  <c r="C302" i="48"/>
  <c r="B302" i="48"/>
  <c r="AE301" i="48"/>
  <c r="AD301" i="48"/>
  <c r="AC301" i="48"/>
  <c r="AA301" i="48"/>
  <c r="Z301" i="48"/>
  <c r="Y301" i="48"/>
  <c r="W301" i="48"/>
  <c r="U301" i="48"/>
  <c r="N301" i="48"/>
  <c r="J301" i="48"/>
  <c r="H301" i="48"/>
  <c r="G301" i="48"/>
  <c r="E301" i="48"/>
  <c r="C301" i="48"/>
  <c r="B301" i="48"/>
  <c r="AE300" i="48"/>
  <c r="AD300" i="48"/>
  <c r="AC300" i="48"/>
  <c r="AA300" i="48"/>
  <c r="Z300" i="48"/>
  <c r="Y300" i="48"/>
  <c r="W300" i="48"/>
  <c r="U300" i="48"/>
  <c r="N300" i="48"/>
  <c r="J300" i="48"/>
  <c r="H300" i="48"/>
  <c r="G300" i="48"/>
  <c r="E300" i="48"/>
  <c r="C300" i="48"/>
  <c r="B300" i="48"/>
  <c r="AE299" i="48"/>
  <c r="AD299" i="48"/>
  <c r="AC299" i="48"/>
  <c r="AA299" i="48"/>
  <c r="Z299" i="48"/>
  <c r="Y299" i="48"/>
  <c r="W299" i="48"/>
  <c r="U299" i="48"/>
  <c r="N299" i="48"/>
  <c r="J299" i="48"/>
  <c r="H299" i="48"/>
  <c r="G299" i="48"/>
  <c r="E299" i="48"/>
  <c r="C299" i="48"/>
  <c r="B299" i="48"/>
  <c r="AE298" i="48"/>
  <c r="AD298" i="48"/>
  <c r="AC298" i="48"/>
  <c r="AA298" i="48"/>
  <c r="Z298" i="48"/>
  <c r="Y298" i="48"/>
  <c r="W298" i="48"/>
  <c r="U298" i="48"/>
  <c r="N298" i="48"/>
  <c r="J298" i="48"/>
  <c r="H298" i="48"/>
  <c r="G298" i="48"/>
  <c r="E298" i="48"/>
  <c r="C298" i="48"/>
  <c r="B298" i="48"/>
  <c r="AE297" i="48"/>
  <c r="AD297" i="48"/>
  <c r="AC297" i="48"/>
  <c r="AA297" i="48"/>
  <c r="Z297" i="48"/>
  <c r="Y297" i="48"/>
  <c r="W297" i="48"/>
  <c r="U297" i="48"/>
  <c r="N297" i="48"/>
  <c r="J297" i="48"/>
  <c r="H297" i="48"/>
  <c r="G297" i="48"/>
  <c r="E297" i="48"/>
  <c r="C297" i="48"/>
  <c r="B297" i="48"/>
  <c r="AE296" i="48"/>
  <c r="AD296" i="48"/>
  <c r="AC296" i="48"/>
  <c r="AA296" i="48"/>
  <c r="Z296" i="48"/>
  <c r="Y296" i="48"/>
  <c r="W296" i="48"/>
  <c r="U296" i="48"/>
  <c r="N296" i="48"/>
  <c r="J296" i="48"/>
  <c r="H296" i="48"/>
  <c r="G296" i="48"/>
  <c r="E296" i="48"/>
  <c r="C296" i="48"/>
  <c r="B296" i="48"/>
  <c r="AE295" i="48"/>
  <c r="AD295" i="48"/>
  <c r="AC295" i="48"/>
  <c r="AA295" i="48"/>
  <c r="Z295" i="48"/>
  <c r="Y295" i="48"/>
  <c r="W295" i="48"/>
  <c r="U295" i="48"/>
  <c r="N295" i="48"/>
  <c r="J295" i="48"/>
  <c r="H295" i="48"/>
  <c r="G295" i="48"/>
  <c r="E295" i="48"/>
  <c r="C295" i="48"/>
  <c r="B295" i="48"/>
  <c r="AE294" i="48"/>
  <c r="AD294" i="48"/>
  <c r="AC294" i="48"/>
  <c r="AA294" i="48"/>
  <c r="Z294" i="48"/>
  <c r="Y294" i="48"/>
  <c r="W294" i="48"/>
  <c r="U294" i="48"/>
  <c r="N294" i="48"/>
  <c r="J294" i="48"/>
  <c r="H294" i="48"/>
  <c r="G294" i="48"/>
  <c r="E294" i="48"/>
  <c r="C294" i="48"/>
  <c r="B294" i="48"/>
  <c r="AE293" i="48"/>
  <c r="AD293" i="48"/>
  <c r="AC293" i="48"/>
  <c r="AA293" i="48"/>
  <c r="Z293" i="48"/>
  <c r="Y293" i="48"/>
  <c r="W293" i="48"/>
  <c r="U293" i="48"/>
  <c r="N293" i="48"/>
  <c r="J293" i="48"/>
  <c r="H293" i="48"/>
  <c r="G293" i="48"/>
  <c r="E293" i="48"/>
  <c r="C293" i="48"/>
  <c r="B293" i="48"/>
  <c r="AE292" i="48"/>
  <c r="AD292" i="48"/>
  <c r="AC292" i="48"/>
  <c r="AA292" i="48"/>
  <c r="Z292" i="48"/>
  <c r="Y292" i="48"/>
  <c r="W292" i="48"/>
  <c r="U292" i="48"/>
  <c r="N292" i="48"/>
  <c r="R626" i="62" s="1"/>
  <c r="J292" i="48"/>
  <c r="H292" i="48"/>
  <c r="G292" i="48"/>
  <c r="E292" i="48"/>
  <c r="C292" i="48"/>
  <c r="B292" i="48"/>
  <c r="AE291" i="48"/>
  <c r="AD291" i="48"/>
  <c r="AC291" i="48"/>
  <c r="AA291" i="48"/>
  <c r="Z291" i="48"/>
  <c r="Y291" i="48"/>
  <c r="W291" i="48"/>
  <c r="U291" i="48"/>
  <c r="N291" i="48"/>
  <c r="J291" i="48"/>
  <c r="H291" i="48"/>
  <c r="G291" i="48"/>
  <c r="E291" i="48"/>
  <c r="C291" i="48"/>
  <c r="B291" i="48"/>
  <c r="AE290" i="48"/>
  <c r="AD290" i="48"/>
  <c r="AC290" i="48"/>
  <c r="AA290" i="48"/>
  <c r="Z290" i="48"/>
  <c r="Y290" i="48"/>
  <c r="W290" i="48"/>
  <c r="U290" i="48"/>
  <c r="N290" i="48"/>
  <c r="J290" i="48"/>
  <c r="H290" i="48"/>
  <c r="G290" i="48"/>
  <c r="E290" i="48"/>
  <c r="C290" i="48"/>
  <c r="B290" i="48"/>
  <c r="AE289" i="48"/>
  <c r="AD289" i="48"/>
  <c r="AC289" i="48"/>
  <c r="AA289" i="48"/>
  <c r="Z289" i="48"/>
  <c r="Y289" i="48"/>
  <c r="W289" i="48"/>
  <c r="U289" i="48"/>
  <c r="N289" i="48"/>
  <c r="J289" i="48"/>
  <c r="H289" i="48"/>
  <c r="G289" i="48"/>
  <c r="E289" i="48"/>
  <c r="C289" i="48"/>
  <c r="B289" i="48"/>
  <c r="AE288" i="48"/>
  <c r="AD288" i="48"/>
  <c r="AC288" i="48"/>
  <c r="AA288" i="48"/>
  <c r="Z288" i="48"/>
  <c r="Y288" i="48"/>
  <c r="W288" i="48"/>
  <c r="U288" i="48"/>
  <c r="N288" i="48"/>
  <c r="J288" i="48"/>
  <c r="H288" i="48"/>
  <c r="G288" i="48"/>
  <c r="E288" i="48"/>
  <c r="C288" i="48"/>
  <c r="B288" i="48"/>
  <c r="AE287" i="48"/>
  <c r="AD287" i="48"/>
  <c r="AC287" i="48"/>
  <c r="AA287" i="48"/>
  <c r="Z287" i="48"/>
  <c r="Y287" i="48"/>
  <c r="W287" i="48"/>
  <c r="U287" i="48"/>
  <c r="N287" i="48"/>
  <c r="J287" i="48"/>
  <c r="H287" i="48"/>
  <c r="G287" i="48"/>
  <c r="E287" i="48"/>
  <c r="C287" i="48"/>
  <c r="B287" i="48"/>
  <c r="AE286" i="48"/>
  <c r="AD286" i="48"/>
  <c r="AC286" i="48"/>
  <c r="AA286" i="48"/>
  <c r="Z286" i="48"/>
  <c r="Y286" i="48"/>
  <c r="W286" i="48"/>
  <c r="U286" i="48"/>
  <c r="N286" i="48"/>
  <c r="J286" i="48"/>
  <c r="H286" i="48"/>
  <c r="G286" i="48"/>
  <c r="E286" i="48"/>
  <c r="C286" i="48"/>
  <c r="B286" i="48"/>
  <c r="AE285" i="48"/>
  <c r="AD285" i="48"/>
  <c r="AC285" i="48"/>
  <c r="AA285" i="48"/>
  <c r="Z285" i="48"/>
  <c r="Y285" i="48"/>
  <c r="W285" i="48"/>
  <c r="U285" i="48"/>
  <c r="N285" i="48"/>
  <c r="J285" i="48"/>
  <c r="H285" i="48"/>
  <c r="G285" i="48"/>
  <c r="E285" i="48"/>
  <c r="C285" i="48"/>
  <c r="B285" i="48"/>
  <c r="AE284" i="48"/>
  <c r="AD284" i="48"/>
  <c r="AC284" i="48"/>
  <c r="AA284" i="48"/>
  <c r="Z284" i="48"/>
  <c r="Y284" i="48"/>
  <c r="W284" i="48"/>
  <c r="U284" i="48"/>
  <c r="N284" i="48"/>
  <c r="J284" i="48"/>
  <c r="H284" i="48"/>
  <c r="G284" i="48"/>
  <c r="E284" i="48"/>
  <c r="C284" i="48"/>
  <c r="B284" i="48"/>
  <c r="AE283" i="48"/>
  <c r="AD283" i="48"/>
  <c r="AC283" i="48"/>
  <c r="AA283" i="48"/>
  <c r="Z283" i="48"/>
  <c r="Y283" i="48"/>
  <c r="W283" i="48"/>
  <c r="U283" i="48"/>
  <c r="N283" i="48"/>
  <c r="J283" i="48"/>
  <c r="H283" i="48"/>
  <c r="G283" i="48"/>
  <c r="E283" i="48"/>
  <c r="C283" i="48"/>
  <c r="B283" i="48"/>
  <c r="AE282" i="48"/>
  <c r="AD282" i="48"/>
  <c r="AC282" i="48"/>
  <c r="AA282" i="48"/>
  <c r="Z282" i="48"/>
  <c r="Y282" i="48"/>
  <c r="W282" i="48"/>
  <c r="U282" i="48"/>
  <c r="N282" i="48"/>
  <c r="J282" i="48"/>
  <c r="H282" i="48"/>
  <c r="G282" i="48"/>
  <c r="E282" i="48"/>
  <c r="C282" i="48"/>
  <c r="B282" i="48"/>
  <c r="AE281" i="48"/>
  <c r="AD281" i="48"/>
  <c r="AC281" i="48"/>
  <c r="AA281" i="48"/>
  <c r="Z281" i="48"/>
  <c r="Y281" i="48"/>
  <c r="W281" i="48"/>
  <c r="U281" i="48"/>
  <c r="N281" i="48"/>
  <c r="J281" i="48"/>
  <c r="H281" i="48"/>
  <c r="G281" i="48"/>
  <c r="E281" i="48"/>
  <c r="C281" i="48"/>
  <c r="B281" i="48"/>
  <c r="AE280" i="48"/>
  <c r="AD280" i="48"/>
  <c r="AC280" i="48"/>
  <c r="AA280" i="48"/>
  <c r="Z280" i="48"/>
  <c r="Y280" i="48"/>
  <c r="W280" i="48"/>
  <c r="U280" i="48"/>
  <c r="N280" i="48"/>
  <c r="J280" i="48"/>
  <c r="H280" i="48"/>
  <c r="G280" i="48"/>
  <c r="E280" i="48"/>
  <c r="C280" i="48"/>
  <c r="B280" i="48"/>
  <c r="AE279" i="48"/>
  <c r="AD279" i="48"/>
  <c r="AC279" i="48"/>
  <c r="AA279" i="48"/>
  <c r="Z279" i="48"/>
  <c r="Y279" i="48"/>
  <c r="W279" i="48"/>
  <c r="U279" i="48"/>
  <c r="N279" i="48"/>
  <c r="J279" i="48"/>
  <c r="H279" i="48"/>
  <c r="G279" i="48"/>
  <c r="E279" i="48"/>
  <c r="C279" i="48"/>
  <c r="B279" i="48"/>
  <c r="AE278" i="48"/>
  <c r="AD278" i="48"/>
  <c r="AC278" i="48"/>
  <c r="AA278" i="48"/>
  <c r="Z278" i="48"/>
  <c r="Y278" i="48"/>
  <c r="W278" i="48"/>
  <c r="U278" i="48"/>
  <c r="N278" i="48"/>
  <c r="J278" i="48"/>
  <c r="H278" i="48"/>
  <c r="G278" i="48"/>
  <c r="E278" i="48"/>
  <c r="C278" i="48"/>
  <c r="B278" i="48"/>
  <c r="AE277" i="48"/>
  <c r="AD277" i="48"/>
  <c r="AC277" i="48"/>
  <c r="AA277" i="48"/>
  <c r="Z277" i="48"/>
  <c r="Y277" i="48"/>
  <c r="W277" i="48"/>
  <c r="U277" i="48"/>
  <c r="N277" i="48"/>
  <c r="J277" i="48"/>
  <c r="H277" i="48"/>
  <c r="G277" i="48"/>
  <c r="E277" i="48"/>
  <c r="C277" i="48"/>
  <c r="B277" i="48"/>
  <c r="AE276" i="48"/>
  <c r="AD276" i="48"/>
  <c r="AC276" i="48"/>
  <c r="AA276" i="48"/>
  <c r="Z276" i="48"/>
  <c r="Y276" i="48"/>
  <c r="W276" i="48"/>
  <c r="U276" i="48"/>
  <c r="N276" i="48"/>
  <c r="J276" i="48"/>
  <c r="H276" i="48"/>
  <c r="G276" i="48"/>
  <c r="E276" i="48"/>
  <c r="C276" i="48"/>
  <c r="B276" i="48"/>
  <c r="AE275" i="48"/>
  <c r="AD275" i="48"/>
  <c r="AC275" i="48"/>
  <c r="AA275" i="48"/>
  <c r="Z275" i="48"/>
  <c r="Y275" i="48"/>
  <c r="W275" i="48"/>
  <c r="U275" i="48"/>
  <c r="N275" i="48"/>
  <c r="J275" i="48"/>
  <c r="H275" i="48"/>
  <c r="G275" i="48"/>
  <c r="E275" i="48"/>
  <c r="C275" i="48"/>
  <c r="B275" i="48"/>
  <c r="AE274" i="48"/>
  <c r="AD274" i="48"/>
  <c r="AC274" i="48"/>
  <c r="AA274" i="48"/>
  <c r="Z274" i="48"/>
  <c r="Y274" i="48"/>
  <c r="W274" i="48"/>
  <c r="U274" i="48"/>
  <c r="N274" i="48"/>
  <c r="J274" i="48"/>
  <c r="H274" i="48"/>
  <c r="G274" i="48"/>
  <c r="E274" i="48"/>
  <c r="C274" i="48"/>
  <c r="B274" i="48"/>
  <c r="AE273" i="48"/>
  <c r="AD273" i="48"/>
  <c r="AC273" i="48"/>
  <c r="AA273" i="48"/>
  <c r="Z273" i="48"/>
  <c r="Y273" i="48"/>
  <c r="W273" i="48"/>
  <c r="U273" i="48"/>
  <c r="N273" i="48"/>
  <c r="J273" i="48"/>
  <c r="H273" i="48"/>
  <c r="G273" i="48"/>
  <c r="E273" i="48"/>
  <c r="C273" i="48"/>
  <c r="B273" i="48"/>
  <c r="AE272" i="48"/>
  <c r="AD272" i="48"/>
  <c r="AC272" i="48"/>
  <c r="AA272" i="48"/>
  <c r="Z272" i="48"/>
  <c r="Y272" i="48"/>
  <c r="W272" i="48"/>
  <c r="U272" i="48"/>
  <c r="N272" i="48"/>
  <c r="J272" i="48"/>
  <c r="H272" i="48"/>
  <c r="G272" i="48"/>
  <c r="E272" i="48"/>
  <c r="C272" i="48"/>
  <c r="B272" i="48"/>
  <c r="AE271" i="48"/>
  <c r="AD271" i="48"/>
  <c r="AC271" i="48"/>
  <c r="AA271" i="48"/>
  <c r="Z271" i="48"/>
  <c r="Y271" i="48"/>
  <c r="W271" i="48"/>
  <c r="U271" i="48"/>
  <c r="N271" i="48"/>
  <c r="J271" i="48"/>
  <c r="H271" i="48"/>
  <c r="G271" i="48"/>
  <c r="E271" i="48"/>
  <c r="C271" i="48"/>
  <c r="B271" i="48"/>
  <c r="AE270" i="48"/>
  <c r="AD270" i="48"/>
  <c r="AC270" i="48"/>
  <c r="AA270" i="48"/>
  <c r="Z270" i="48"/>
  <c r="Y270" i="48"/>
  <c r="W270" i="48"/>
  <c r="U270" i="48"/>
  <c r="N270" i="48"/>
  <c r="J270" i="48"/>
  <c r="H270" i="48"/>
  <c r="G270" i="48"/>
  <c r="E270" i="48"/>
  <c r="C270" i="48"/>
  <c r="B270" i="48"/>
  <c r="AE269" i="48"/>
  <c r="AD269" i="48"/>
  <c r="AC269" i="48"/>
  <c r="AA269" i="48"/>
  <c r="Z269" i="48"/>
  <c r="Y269" i="48"/>
  <c r="W269" i="48"/>
  <c r="U269" i="48"/>
  <c r="N269" i="48"/>
  <c r="J269" i="48"/>
  <c r="H269" i="48"/>
  <c r="G269" i="48"/>
  <c r="E269" i="48"/>
  <c r="C269" i="48"/>
  <c r="B269" i="48"/>
  <c r="AE268" i="48"/>
  <c r="AD268" i="48"/>
  <c r="AC268" i="48"/>
  <c r="AA268" i="48"/>
  <c r="Z268" i="48"/>
  <c r="Y268" i="48"/>
  <c r="W268" i="48"/>
  <c r="U268" i="48"/>
  <c r="N268" i="48"/>
  <c r="J268" i="48"/>
  <c r="H268" i="48"/>
  <c r="G268" i="48"/>
  <c r="E268" i="48"/>
  <c r="C268" i="48"/>
  <c r="B268" i="48"/>
  <c r="AE267" i="48"/>
  <c r="AD267" i="48"/>
  <c r="AC267" i="48"/>
  <c r="AA267" i="48"/>
  <c r="Z267" i="48"/>
  <c r="Y267" i="48"/>
  <c r="W267" i="48"/>
  <c r="U267" i="48"/>
  <c r="N267" i="48"/>
  <c r="J267" i="48"/>
  <c r="H267" i="48"/>
  <c r="G267" i="48"/>
  <c r="E267" i="48"/>
  <c r="C267" i="48"/>
  <c r="B267" i="48"/>
  <c r="AE266" i="48"/>
  <c r="AD266" i="48"/>
  <c r="AC266" i="48"/>
  <c r="AA266" i="48"/>
  <c r="Z266" i="48"/>
  <c r="Y266" i="48"/>
  <c r="W266" i="48"/>
  <c r="U266" i="48"/>
  <c r="N266" i="48"/>
  <c r="J266" i="48"/>
  <c r="H266" i="48"/>
  <c r="G266" i="48"/>
  <c r="E266" i="48"/>
  <c r="C266" i="48"/>
  <c r="B266" i="48"/>
  <c r="AE265" i="48"/>
  <c r="AD265" i="48"/>
  <c r="AC265" i="48"/>
  <c r="AA265" i="48"/>
  <c r="Z265" i="48"/>
  <c r="Y265" i="48"/>
  <c r="W265" i="48"/>
  <c r="U265" i="48"/>
  <c r="N265" i="48"/>
  <c r="J265" i="48"/>
  <c r="H265" i="48"/>
  <c r="G265" i="48"/>
  <c r="E265" i="48"/>
  <c r="C265" i="48"/>
  <c r="B265" i="48"/>
  <c r="AE264" i="48"/>
  <c r="AD264" i="48"/>
  <c r="AC264" i="48"/>
  <c r="AA264" i="48"/>
  <c r="Z264" i="48"/>
  <c r="Y264" i="48"/>
  <c r="W264" i="48"/>
  <c r="U264" i="48"/>
  <c r="N264" i="48"/>
  <c r="J264" i="48"/>
  <c r="H264" i="48"/>
  <c r="G264" i="48"/>
  <c r="E264" i="48"/>
  <c r="C264" i="48"/>
  <c r="B264" i="48"/>
  <c r="AE263" i="48"/>
  <c r="AD263" i="48"/>
  <c r="AC263" i="48"/>
  <c r="AA263" i="48"/>
  <c r="Z263" i="48"/>
  <c r="Y263" i="48"/>
  <c r="W263" i="48"/>
  <c r="U263" i="48"/>
  <c r="N263" i="48"/>
  <c r="J263" i="48"/>
  <c r="H263" i="48"/>
  <c r="G263" i="48"/>
  <c r="E263" i="48"/>
  <c r="C263" i="48"/>
  <c r="B263" i="48"/>
  <c r="AE262" i="48"/>
  <c r="AD262" i="48"/>
  <c r="AC262" i="48"/>
  <c r="AA262" i="48"/>
  <c r="Z262" i="48"/>
  <c r="Y262" i="48"/>
  <c r="W262" i="48"/>
  <c r="U262" i="48"/>
  <c r="N262" i="48"/>
  <c r="J262" i="48"/>
  <c r="H262" i="48"/>
  <c r="G262" i="48"/>
  <c r="E262" i="48"/>
  <c r="C262" i="48"/>
  <c r="B262" i="48"/>
  <c r="AE261" i="48"/>
  <c r="AD261" i="48"/>
  <c r="AC261" i="48"/>
  <c r="AA261" i="48"/>
  <c r="Z261" i="48"/>
  <c r="Y261" i="48"/>
  <c r="W261" i="48"/>
  <c r="U261" i="48"/>
  <c r="N261" i="48"/>
  <c r="J261" i="48"/>
  <c r="H261" i="48"/>
  <c r="G261" i="48"/>
  <c r="E261" i="48"/>
  <c r="C261" i="48"/>
  <c r="B261" i="48"/>
  <c r="AE260" i="48"/>
  <c r="AD260" i="48"/>
  <c r="AC260" i="48"/>
  <c r="AA260" i="48"/>
  <c r="Z260" i="48"/>
  <c r="Y260" i="48"/>
  <c r="W260" i="48"/>
  <c r="U260" i="48"/>
  <c r="N260" i="48"/>
  <c r="J260" i="48"/>
  <c r="H260" i="48"/>
  <c r="G260" i="48"/>
  <c r="E260" i="48"/>
  <c r="C260" i="48"/>
  <c r="B260" i="48"/>
  <c r="AE259" i="48"/>
  <c r="AD259" i="48"/>
  <c r="AC259" i="48"/>
  <c r="AA259" i="48"/>
  <c r="Z259" i="48"/>
  <c r="Y259" i="48"/>
  <c r="W259" i="48"/>
  <c r="U259" i="48"/>
  <c r="N259" i="48"/>
  <c r="R599" i="62" s="1"/>
  <c r="J259" i="48"/>
  <c r="H259" i="48"/>
  <c r="G259" i="48"/>
  <c r="E259" i="48"/>
  <c r="C259" i="48"/>
  <c r="B259" i="48"/>
  <c r="AE258" i="48"/>
  <c r="AD258" i="48"/>
  <c r="AC258" i="48"/>
  <c r="AA258" i="48"/>
  <c r="Z258" i="48"/>
  <c r="Y258" i="48"/>
  <c r="W258" i="48"/>
  <c r="U258" i="48"/>
  <c r="N258" i="48"/>
  <c r="J258" i="48"/>
  <c r="H258" i="48"/>
  <c r="G258" i="48"/>
  <c r="E258" i="48"/>
  <c r="C258" i="48"/>
  <c r="B258" i="48"/>
  <c r="AE257" i="48"/>
  <c r="AD257" i="48"/>
  <c r="AC257" i="48"/>
  <c r="AA257" i="48"/>
  <c r="Z257" i="48"/>
  <c r="Y257" i="48"/>
  <c r="W257" i="48"/>
  <c r="U257" i="48"/>
  <c r="N257" i="48"/>
  <c r="J257" i="48"/>
  <c r="H257" i="48"/>
  <c r="G257" i="48"/>
  <c r="E257" i="48"/>
  <c r="C257" i="48"/>
  <c r="B257" i="48"/>
  <c r="AE256" i="48"/>
  <c r="AD256" i="48"/>
  <c r="AC256" i="48"/>
  <c r="AA256" i="48"/>
  <c r="Z256" i="48"/>
  <c r="Y256" i="48"/>
  <c r="W256" i="48"/>
  <c r="U256" i="48"/>
  <c r="N256" i="48"/>
  <c r="J256" i="48"/>
  <c r="H256" i="48"/>
  <c r="G256" i="48"/>
  <c r="E256" i="48"/>
  <c r="C256" i="48"/>
  <c r="B256" i="48"/>
  <c r="AE255" i="48"/>
  <c r="AD255" i="48"/>
  <c r="AC255" i="48"/>
  <c r="AA255" i="48"/>
  <c r="Z255" i="48"/>
  <c r="Y255" i="48"/>
  <c r="W255" i="48"/>
  <c r="U255" i="48"/>
  <c r="N255" i="48"/>
  <c r="J255" i="48"/>
  <c r="H255" i="48"/>
  <c r="G255" i="48"/>
  <c r="E255" i="48"/>
  <c r="C255" i="48"/>
  <c r="B255" i="48"/>
  <c r="AE254" i="48"/>
  <c r="AD254" i="48"/>
  <c r="AC254" i="48"/>
  <c r="AA254" i="48"/>
  <c r="Z254" i="48"/>
  <c r="Y254" i="48"/>
  <c r="W254" i="48"/>
  <c r="U254" i="48"/>
  <c r="N254" i="48"/>
  <c r="J254" i="48"/>
  <c r="H254" i="48"/>
  <c r="G254" i="48"/>
  <c r="E254" i="48"/>
  <c r="C254" i="48"/>
  <c r="B254" i="48"/>
  <c r="AE253" i="48"/>
  <c r="AD253" i="48"/>
  <c r="AC253" i="48"/>
  <c r="AA253" i="48"/>
  <c r="Z253" i="48"/>
  <c r="Y253" i="48"/>
  <c r="W253" i="48"/>
  <c r="U253" i="48"/>
  <c r="N253" i="48"/>
  <c r="J253" i="48"/>
  <c r="H253" i="48"/>
  <c r="G253" i="48"/>
  <c r="E253" i="48"/>
  <c r="C253" i="48"/>
  <c r="B253" i="48"/>
  <c r="AE252" i="48"/>
  <c r="AD252" i="48"/>
  <c r="AC252" i="48"/>
  <c r="AA252" i="48"/>
  <c r="Z252" i="48"/>
  <c r="Y252" i="48"/>
  <c r="W252" i="48"/>
  <c r="U252" i="48"/>
  <c r="N252" i="48"/>
  <c r="J252" i="48"/>
  <c r="H252" i="48"/>
  <c r="G252" i="48"/>
  <c r="E252" i="48"/>
  <c r="C252" i="48"/>
  <c r="B252" i="48"/>
  <c r="AE251" i="48"/>
  <c r="AD251" i="48"/>
  <c r="AC251" i="48"/>
  <c r="AA251" i="48"/>
  <c r="Z251" i="48"/>
  <c r="Y251" i="48"/>
  <c r="W251" i="48"/>
  <c r="U251" i="48"/>
  <c r="N251" i="48"/>
  <c r="J251" i="48"/>
  <c r="H251" i="48"/>
  <c r="G251" i="48"/>
  <c r="E251" i="48"/>
  <c r="C251" i="48"/>
  <c r="B251" i="48"/>
  <c r="AE250" i="48"/>
  <c r="AD250" i="48"/>
  <c r="AC250" i="48"/>
  <c r="AA250" i="48"/>
  <c r="Z250" i="48"/>
  <c r="Y250" i="48"/>
  <c r="W250" i="48"/>
  <c r="U250" i="48"/>
  <c r="N250" i="48"/>
  <c r="J250" i="48"/>
  <c r="H250" i="48"/>
  <c r="G250" i="48"/>
  <c r="E250" i="48"/>
  <c r="C250" i="48"/>
  <c r="B250" i="48"/>
  <c r="AE249" i="48"/>
  <c r="AD249" i="48"/>
  <c r="AC249" i="48"/>
  <c r="AA249" i="48"/>
  <c r="Z249" i="48"/>
  <c r="Y249" i="48"/>
  <c r="W249" i="48"/>
  <c r="U249" i="48"/>
  <c r="N249" i="48"/>
  <c r="J249" i="48"/>
  <c r="H249" i="48"/>
  <c r="G249" i="48"/>
  <c r="E249" i="48"/>
  <c r="C249" i="48"/>
  <c r="B249" i="48"/>
  <c r="AE248" i="48"/>
  <c r="AD248" i="48"/>
  <c r="AC248" i="48"/>
  <c r="AA248" i="48"/>
  <c r="Z248" i="48"/>
  <c r="Y248" i="48"/>
  <c r="W248" i="48"/>
  <c r="U248" i="48"/>
  <c r="N248" i="48"/>
  <c r="J248" i="48"/>
  <c r="H248" i="48"/>
  <c r="G248" i="48"/>
  <c r="E248" i="48"/>
  <c r="C248" i="48"/>
  <c r="B248" i="48"/>
  <c r="AE247" i="48"/>
  <c r="AD247" i="48"/>
  <c r="AC247" i="48"/>
  <c r="AA247" i="48"/>
  <c r="Z247" i="48"/>
  <c r="Y247" i="48"/>
  <c r="W247" i="48"/>
  <c r="U247" i="48"/>
  <c r="N247" i="48"/>
  <c r="J247" i="48"/>
  <c r="H247" i="48"/>
  <c r="G247" i="48"/>
  <c r="E247" i="48"/>
  <c r="C247" i="48"/>
  <c r="B247" i="48"/>
  <c r="AE246" i="48"/>
  <c r="AD246" i="48"/>
  <c r="AC246" i="48"/>
  <c r="AA246" i="48"/>
  <c r="Z246" i="48"/>
  <c r="Y246" i="48"/>
  <c r="W246" i="48"/>
  <c r="U246" i="48"/>
  <c r="N246" i="48"/>
  <c r="J246" i="48"/>
  <c r="H246" i="48"/>
  <c r="G246" i="48"/>
  <c r="E246" i="48"/>
  <c r="C246" i="48"/>
  <c r="B246" i="48"/>
  <c r="AE245" i="48"/>
  <c r="AD245" i="48"/>
  <c r="AC245" i="48"/>
  <c r="AA245" i="48"/>
  <c r="Z245" i="48"/>
  <c r="Y245" i="48"/>
  <c r="W245" i="48"/>
  <c r="U245" i="48"/>
  <c r="N245" i="48"/>
  <c r="J245" i="48"/>
  <c r="H245" i="48"/>
  <c r="G245" i="48"/>
  <c r="E245" i="48"/>
  <c r="C245" i="48"/>
  <c r="B245" i="48"/>
  <c r="AE244" i="48"/>
  <c r="AD244" i="48"/>
  <c r="AC244" i="48"/>
  <c r="AA244" i="48"/>
  <c r="Z244" i="48"/>
  <c r="Y244" i="48"/>
  <c r="W244" i="48"/>
  <c r="U244" i="48"/>
  <c r="N244" i="48"/>
  <c r="J244" i="48"/>
  <c r="H244" i="48"/>
  <c r="G244" i="48"/>
  <c r="E244" i="48"/>
  <c r="C244" i="48"/>
  <c r="B244" i="48"/>
  <c r="AE243" i="48"/>
  <c r="AD243" i="48"/>
  <c r="AC243" i="48"/>
  <c r="AA243" i="48"/>
  <c r="Z243" i="48"/>
  <c r="Y243" i="48"/>
  <c r="W243" i="48"/>
  <c r="U243" i="48"/>
  <c r="N243" i="48"/>
  <c r="J243" i="48"/>
  <c r="H243" i="48"/>
  <c r="G243" i="48"/>
  <c r="E243" i="48"/>
  <c r="C243" i="48"/>
  <c r="B243" i="48"/>
  <c r="AE242" i="48"/>
  <c r="AD242" i="48"/>
  <c r="AC242" i="48"/>
  <c r="AA242" i="48"/>
  <c r="Z242" i="48"/>
  <c r="Y242" i="48"/>
  <c r="W242" i="48"/>
  <c r="U242" i="48"/>
  <c r="N242" i="48"/>
  <c r="J242" i="48"/>
  <c r="H242" i="48"/>
  <c r="G242" i="48"/>
  <c r="E242" i="48"/>
  <c r="C242" i="48"/>
  <c r="B242" i="48"/>
  <c r="AE241" i="48"/>
  <c r="AD241" i="48"/>
  <c r="AC241" i="48"/>
  <c r="AA241" i="48"/>
  <c r="Z241" i="48"/>
  <c r="Y241" i="48"/>
  <c r="W241" i="48"/>
  <c r="U241" i="48"/>
  <c r="N241" i="48"/>
  <c r="J241" i="48"/>
  <c r="H241" i="48"/>
  <c r="G241" i="48"/>
  <c r="E241" i="48"/>
  <c r="C241" i="48"/>
  <c r="B241" i="48"/>
  <c r="AE240" i="48"/>
  <c r="AD240" i="48"/>
  <c r="AC240" i="48"/>
  <c r="AA240" i="48"/>
  <c r="Z240" i="48"/>
  <c r="Y240" i="48"/>
  <c r="W240" i="48"/>
  <c r="U240" i="48"/>
  <c r="N240" i="48"/>
  <c r="J240" i="48"/>
  <c r="H240" i="48"/>
  <c r="G240" i="48"/>
  <c r="E240" i="48"/>
  <c r="C240" i="48"/>
  <c r="B240" i="48"/>
  <c r="AE239" i="48"/>
  <c r="AD239" i="48"/>
  <c r="AC239" i="48"/>
  <c r="AA239" i="48"/>
  <c r="Z239" i="48"/>
  <c r="Y239" i="48"/>
  <c r="W239" i="48"/>
  <c r="U239" i="48"/>
  <c r="N239" i="48"/>
  <c r="J239" i="48"/>
  <c r="H239" i="48"/>
  <c r="G239" i="48"/>
  <c r="E239" i="48"/>
  <c r="C239" i="48"/>
  <c r="B239" i="48"/>
  <c r="AE238" i="48"/>
  <c r="AD238" i="48"/>
  <c r="AC238" i="48"/>
  <c r="AA238" i="48"/>
  <c r="Z238" i="48"/>
  <c r="Y238" i="48"/>
  <c r="W238" i="48"/>
  <c r="U238" i="48"/>
  <c r="N238" i="48"/>
  <c r="J238" i="48"/>
  <c r="H238" i="48"/>
  <c r="G238" i="48"/>
  <c r="E238" i="48"/>
  <c r="C238" i="48"/>
  <c r="B238" i="48"/>
  <c r="AE237" i="48"/>
  <c r="AD237" i="48"/>
  <c r="AC237" i="48"/>
  <c r="AA237" i="48"/>
  <c r="Z237" i="48"/>
  <c r="Y237" i="48"/>
  <c r="W237" i="48"/>
  <c r="U237" i="48"/>
  <c r="N237" i="48"/>
  <c r="J237" i="48"/>
  <c r="H237" i="48"/>
  <c r="G237" i="48"/>
  <c r="E237" i="48"/>
  <c r="C237" i="48"/>
  <c r="B237" i="48"/>
  <c r="AE236" i="48"/>
  <c r="AD236" i="48"/>
  <c r="AC236" i="48"/>
  <c r="AA236" i="48"/>
  <c r="Z236" i="48"/>
  <c r="Y236" i="48"/>
  <c r="W236" i="48"/>
  <c r="U236" i="48"/>
  <c r="N236" i="48"/>
  <c r="J236" i="48"/>
  <c r="H236" i="48"/>
  <c r="G236" i="48"/>
  <c r="E236" i="48"/>
  <c r="C236" i="48"/>
  <c r="B236" i="48"/>
  <c r="AE235" i="48"/>
  <c r="AD235" i="48"/>
  <c r="AC235" i="48"/>
  <c r="AA235" i="48"/>
  <c r="Z235" i="48"/>
  <c r="Y235" i="48"/>
  <c r="W235" i="48"/>
  <c r="U235" i="48"/>
  <c r="N235" i="48"/>
  <c r="J235" i="48"/>
  <c r="H235" i="48"/>
  <c r="G235" i="48"/>
  <c r="E235" i="48"/>
  <c r="C235" i="48"/>
  <c r="B235" i="48"/>
  <c r="AE234" i="48"/>
  <c r="AD234" i="48"/>
  <c r="AC234" i="48"/>
  <c r="AA234" i="48"/>
  <c r="Z234" i="48"/>
  <c r="Y234" i="48"/>
  <c r="W234" i="48"/>
  <c r="U234" i="48"/>
  <c r="N234" i="48"/>
  <c r="J234" i="48"/>
  <c r="H234" i="48"/>
  <c r="G234" i="48"/>
  <c r="E234" i="48"/>
  <c r="C234" i="48"/>
  <c r="B234" i="48"/>
  <c r="AE233" i="48"/>
  <c r="AD233" i="48"/>
  <c r="AC233" i="48"/>
  <c r="AA233" i="48"/>
  <c r="Z233" i="48"/>
  <c r="Y233" i="48"/>
  <c r="W233" i="48"/>
  <c r="U233" i="48"/>
  <c r="N233" i="48"/>
  <c r="J233" i="48"/>
  <c r="H233" i="48"/>
  <c r="G233" i="48"/>
  <c r="E233" i="48"/>
  <c r="C233" i="48"/>
  <c r="B233" i="48"/>
  <c r="AE232" i="48"/>
  <c r="AD232" i="48"/>
  <c r="AC232" i="48"/>
  <c r="AA232" i="48"/>
  <c r="Z232" i="48"/>
  <c r="Y232" i="48"/>
  <c r="W232" i="48"/>
  <c r="U232" i="48"/>
  <c r="N232" i="48"/>
  <c r="J232" i="48"/>
  <c r="H232" i="48"/>
  <c r="G232" i="48"/>
  <c r="E232" i="48"/>
  <c r="C232" i="48"/>
  <c r="B232" i="48"/>
  <c r="AE231" i="48"/>
  <c r="AD231" i="48"/>
  <c r="AC231" i="48"/>
  <c r="AA231" i="48"/>
  <c r="Z231" i="48"/>
  <c r="Y231" i="48"/>
  <c r="W231" i="48"/>
  <c r="U231" i="48"/>
  <c r="N231" i="48"/>
  <c r="J231" i="48"/>
  <c r="H231" i="48"/>
  <c r="G231" i="48"/>
  <c r="E231" i="48"/>
  <c r="C231" i="48"/>
  <c r="B231" i="48"/>
  <c r="AE230" i="48"/>
  <c r="AD230" i="48"/>
  <c r="AC230" i="48"/>
  <c r="AA230" i="48"/>
  <c r="Z230" i="48"/>
  <c r="Y230" i="48"/>
  <c r="W230" i="48"/>
  <c r="U230" i="48"/>
  <c r="N230" i="48"/>
  <c r="J230" i="48"/>
  <c r="H230" i="48"/>
  <c r="G230" i="48"/>
  <c r="E230" i="48"/>
  <c r="C230" i="48"/>
  <c r="B230" i="48"/>
  <c r="AE229" i="48"/>
  <c r="AD229" i="48"/>
  <c r="AC229" i="48"/>
  <c r="AA229" i="48"/>
  <c r="Z229" i="48"/>
  <c r="Y229" i="48"/>
  <c r="W229" i="48"/>
  <c r="U229" i="48"/>
  <c r="N229" i="48"/>
  <c r="J229" i="48"/>
  <c r="H229" i="48"/>
  <c r="G229" i="48"/>
  <c r="E229" i="48"/>
  <c r="C229" i="48"/>
  <c r="B229" i="48"/>
  <c r="AE228" i="48"/>
  <c r="AD228" i="48"/>
  <c r="AC228" i="48"/>
  <c r="AA228" i="48"/>
  <c r="Z228" i="48"/>
  <c r="Y228" i="48"/>
  <c r="W228" i="48"/>
  <c r="U228" i="48"/>
  <c r="N228" i="48"/>
  <c r="J228" i="48"/>
  <c r="H228" i="48"/>
  <c r="G228" i="48"/>
  <c r="E228" i="48"/>
  <c r="C228" i="48"/>
  <c r="B228" i="48"/>
  <c r="AE227" i="48"/>
  <c r="AD227" i="48"/>
  <c r="AC227" i="48"/>
  <c r="AA227" i="48"/>
  <c r="Z227" i="48"/>
  <c r="Y227" i="48"/>
  <c r="W227" i="48"/>
  <c r="U227" i="48"/>
  <c r="N227" i="48"/>
  <c r="J227" i="48"/>
  <c r="H227" i="48"/>
  <c r="G227" i="48"/>
  <c r="E227" i="48"/>
  <c r="C227" i="48"/>
  <c r="B227" i="48"/>
  <c r="AE226" i="48"/>
  <c r="AD226" i="48"/>
  <c r="AC226" i="48"/>
  <c r="AA226" i="48"/>
  <c r="Z226" i="48"/>
  <c r="Y226" i="48"/>
  <c r="W226" i="48"/>
  <c r="U226" i="48"/>
  <c r="N226" i="48"/>
  <c r="J226" i="48"/>
  <c r="H226" i="48"/>
  <c r="G226" i="48"/>
  <c r="E226" i="48"/>
  <c r="C226" i="48"/>
  <c r="B226" i="48"/>
  <c r="AE225" i="48"/>
  <c r="AD225" i="48"/>
  <c r="AC225" i="48"/>
  <c r="AA225" i="48"/>
  <c r="Z225" i="48"/>
  <c r="Y225" i="48"/>
  <c r="W225" i="48"/>
  <c r="U225" i="48"/>
  <c r="N225" i="48"/>
  <c r="J225" i="48"/>
  <c r="H225" i="48"/>
  <c r="G225" i="48"/>
  <c r="E225" i="48"/>
  <c r="C225" i="48"/>
  <c r="B225" i="48"/>
  <c r="AE224" i="48"/>
  <c r="AD224" i="48"/>
  <c r="AC224" i="48"/>
  <c r="AA224" i="48"/>
  <c r="Z224" i="48"/>
  <c r="Y224" i="48"/>
  <c r="W224" i="48"/>
  <c r="U224" i="48"/>
  <c r="N224" i="48"/>
  <c r="J224" i="48"/>
  <c r="H224" i="48"/>
  <c r="G224" i="48"/>
  <c r="E224" i="48"/>
  <c r="C224" i="48"/>
  <c r="B224" i="48"/>
  <c r="AE223" i="48"/>
  <c r="AD223" i="48"/>
  <c r="AC223" i="48"/>
  <c r="AA223" i="48"/>
  <c r="Z223" i="48"/>
  <c r="Y223" i="48"/>
  <c r="W223" i="48"/>
  <c r="U223" i="48"/>
  <c r="N223" i="48"/>
  <c r="J223" i="48"/>
  <c r="H223" i="48"/>
  <c r="G223" i="48"/>
  <c r="E223" i="48"/>
  <c r="C223" i="48"/>
  <c r="B223" i="48"/>
  <c r="AE222" i="48"/>
  <c r="AD222" i="48"/>
  <c r="AC222" i="48"/>
  <c r="AA222" i="48"/>
  <c r="Z222" i="48"/>
  <c r="Y222" i="48"/>
  <c r="W222" i="48"/>
  <c r="U222" i="48"/>
  <c r="N222" i="48"/>
  <c r="J222" i="48"/>
  <c r="H222" i="48"/>
  <c r="G222" i="48"/>
  <c r="E222" i="48"/>
  <c r="C222" i="48"/>
  <c r="B222" i="48"/>
  <c r="AE221" i="48"/>
  <c r="AD221" i="48"/>
  <c r="AC221" i="48"/>
  <c r="AA221" i="48"/>
  <c r="Z221" i="48"/>
  <c r="Y221" i="48"/>
  <c r="W221" i="48"/>
  <c r="U221" i="48"/>
  <c r="N221" i="48"/>
  <c r="J221" i="48"/>
  <c r="H221" i="48"/>
  <c r="G221" i="48"/>
  <c r="E221" i="48"/>
  <c r="C221" i="48"/>
  <c r="B221" i="48"/>
  <c r="AE220" i="48"/>
  <c r="AD220" i="48"/>
  <c r="AC220" i="48"/>
  <c r="AA220" i="48"/>
  <c r="Z220" i="48"/>
  <c r="Y220" i="48"/>
  <c r="W220" i="48"/>
  <c r="U220" i="48"/>
  <c r="N220" i="48"/>
  <c r="J220" i="48"/>
  <c r="H220" i="48"/>
  <c r="G220" i="48"/>
  <c r="E220" i="48"/>
  <c r="C220" i="48"/>
  <c r="B220" i="48"/>
  <c r="AE219" i="48"/>
  <c r="AD219" i="48"/>
  <c r="AC219" i="48"/>
  <c r="AA219" i="48"/>
  <c r="Z219" i="48"/>
  <c r="Y219" i="48"/>
  <c r="W219" i="48"/>
  <c r="U219" i="48"/>
  <c r="N219" i="48"/>
  <c r="J219" i="48"/>
  <c r="H219" i="48"/>
  <c r="G219" i="48"/>
  <c r="E219" i="48"/>
  <c r="C219" i="48"/>
  <c r="B219" i="48"/>
  <c r="AE218" i="48"/>
  <c r="AD218" i="48"/>
  <c r="AC218" i="48"/>
  <c r="AA218" i="48"/>
  <c r="Z218" i="48"/>
  <c r="Y218" i="48"/>
  <c r="W218" i="48"/>
  <c r="U218" i="48"/>
  <c r="N218" i="48"/>
  <c r="J218" i="48"/>
  <c r="H218" i="48"/>
  <c r="G218" i="48"/>
  <c r="E218" i="48"/>
  <c r="C218" i="48"/>
  <c r="B218" i="48"/>
  <c r="AE217" i="48"/>
  <c r="AD217" i="48"/>
  <c r="AC217" i="48"/>
  <c r="AA217" i="48"/>
  <c r="Z217" i="48"/>
  <c r="Y217" i="48"/>
  <c r="W217" i="48"/>
  <c r="U217" i="48"/>
  <c r="N217" i="48"/>
  <c r="J217" i="48"/>
  <c r="H217" i="48"/>
  <c r="G217" i="48"/>
  <c r="E217" i="48"/>
  <c r="C217" i="48"/>
  <c r="B217" i="48"/>
  <c r="AE216" i="48"/>
  <c r="AD216" i="48"/>
  <c r="AC216" i="48"/>
  <c r="AA216" i="48"/>
  <c r="Z216" i="48"/>
  <c r="Y216" i="48"/>
  <c r="W216" i="48"/>
  <c r="U216" i="48"/>
  <c r="N216" i="48"/>
  <c r="J216" i="48"/>
  <c r="H216" i="48"/>
  <c r="G216" i="48"/>
  <c r="E216" i="48"/>
  <c r="C216" i="48"/>
  <c r="B216" i="48"/>
  <c r="AE215" i="48"/>
  <c r="AD215" i="48"/>
  <c r="AC215" i="48"/>
  <c r="AA215" i="48"/>
  <c r="Z215" i="48"/>
  <c r="Y215" i="48"/>
  <c r="W215" i="48"/>
  <c r="U215" i="48"/>
  <c r="N215" i="48"/>
  <c r="J215" i="48"/>
  <c r="H215" i="48"/>
  <c r="G215" i="48"/>
  <c r="E215" i="48"/>
  <c r="C215" i="48"/>
  <c r="B215" i="48"/>
  <c r="AE214" i="48"/>
  <c r="AD214" i="48"/>
  <c r="AC214" i="48"/>
  <c r="AA214" i="48"/>
  <c r="Z214" i="48"/>
  <c r="Y214" i="48"/>
  <c r="W214" i="48"/>
  <c r="U214" i="48"/>
  <c r="N214" i="48"/>
  <c r="J214" i="48"/>
  <c r="H214" i="48"/>
  <c r="G214" i="48"/>
  <c r="E214" i="48"/>
  <c r="C214" i="48"/>
  <c r="B214" i="48"/>
  <c r="AE213" i="48"/>
  <c r="AD213" i="48"/>
  <c r="AC213" i="48"/>
  <c r="AA213" i="48"/>
  <c r="Z213" i="48"/>
  <c r="Y213" i="48"/>
  <c r="W213" i="48"/>
  <c r="U213" i="48"/>
  <c r="N213" i="48"/>
  <c r="J213" i="48"/>
  <c r="H213" i="48"/>
  <c r="G213" i="48"/>
  <c r="E213" i="48"/>
  <c r="C213" i="48"/>
  <c r="B213" i="48"/>
  <c r="AE212" i="48"/>
  <c r="AD212" i="48"/>
  <c r="AC212" i="48"/>
  <c r="AA212" i="48"/>
  <c r="Z212" i="48"/>
  <c r="Y212" i="48"/>
  <c r="W212" i="48"/>
  <c r="U212" i="48"/>
  <c r="N212" i="48"/>
  <c r="J212" i="48"/>
  <c r="H212" i="48"/>
  <c r="G212" i="48"/>
  <c r="E212" i="48"/>
  <c r="C212" i="48"/>
  <c r="B212" i="48"/>
  <c r="AE211" i="48"/>
  <c r="AD211" i="48"/>
  <c r="AC211" i="48"/>
  <c r="AA211" i="48"/>
  <c r="Z211" i="48"/>
  <c r="Y211" i="48"/>
  <c r="W211" i="48"/>
  <c r="U211" i="48"/>
  <c r="N211" i="48"/>
  <c r="J211" i="48"/>
  <c r="H211" i="48"/>
  <c r="G211" i="48"/>
  <c r="E211" i="48"/>
  <c r="C211" i="48"/>
  <c r="B211" i="48"/>
  <c r="AE210" i="48"/>
  <c r="AD210" i="48"/>
  <c r="AC210" i="48"/>
  <c r="AA210" i="48"/>
  <c r="Z210" i="48"/>
  <c r="Y210" i="48"/>
  <c r="W210" i="48"/>
  <c r="U210" i="48"/>
  <c r="N210" i="48"/>
  <c r="J210" i="48"/>
  <c r="H210" i="48"/>
  <c r="G210" i="48"/>
  <c r="E210" i="48"/>
  <c r="C210" i="48"/>
  <c r="B210" i="48"/>
  <c r="AE209" i="48"/>
  <c r="AD209" i="48"/>
  <c r="AC209" i="48"/>
  <c r="AA209" i="48"/>
  <c r="Z209" i="48"/>
  <c r="Y209" i="48"/>
  <c r="W209" i="48"/>
  <c r="U209" i="48"/>
  <c r="N209" i="48"/>
  <c r="J209" i="48"/>
  <c r="H209" i="48"/>
  <c r="G209" i="48"/>
  <c r="E209" i="48"/>
  <c r="C209" i="48"/>
  <c r="B209" i="48"/>
  <c r="AE208" i="48"/>
  <c r="AD208" i="48"/>
  <c r="AC208" i="48"/>
  <c r="AA208" i="48"/>
  <c r="Z208" i="48"/>
  <c r="Y208" i="48"/>
  <c r="W208" i="48"/>
  <c r="U208" i="48"/>
  <c r="N208" i="48"/>
  <c r="J208" i="48"/>
  <c r="H208" i="48"/>
  <c r="G208" i="48"/>
  <c r="E208" i="48"/>
  <c r="C208" i="48"/>
  <c r="B208" i="48"/>
  <c r="AE207" i="48"/>
  <c r="AD207" i="48"/>
  <c r="AC207" i="48"/>
  <c r="AA207" i="48"/>
  <c r="Z207" i="48"/>
  <c r="Y207" i="48"/>
  <c r="W207" i="48"/>
  <c r="U207" i="48"/>
  <c r="N207" i="48"/>
  <c r="J207" i="48"/>
  <c r="H207" i="48"/>
  <c r="G207" i="48"/>
  <c r="E207" i="48"/>
  <c r="C207" i="48"/>
  <c r="B207" i="48"/>
  <c r="AE206" i="48"/>
  <c r="AD206" i="48"/>
  <c r="AC206" i="48"/>
  <c r="AA206" i="48"/>
  <c r="Z206" i="48"/>
  <c r="Y206" i="48"/>
  <c r="W206" i="48"/>
  <c r="U206" i="48"/>
  <c r="N206" i="48"/>
  <c r="J206" i="48"/>
  <c r="H206" i="48"/>
  <c r="G206" i="48"/>
  <c r="E206" i="48"/>
  <c r="C206" i="48"/>
  <c r="B206" i="48"/>
  <c r="AE205" i="48"/>
  <c r="AD205" i="48"/>
  <c r="AC205" i="48"/>
  <c r="AA205" i="48"/>
  <c r="Z205" i="48"/>
  <c r="Y205" i="48"/>
  <c r="W205" i="48"/>
  <c r="U205" i="48"/>
  <c r="N205" i="48"/>
  <c r="J205" i="48"/>
  <c r="H205" i="48"/>
  <c r="G205" i="48"/>
  <c r="E205" i="48"/>
  <c r="C205" i="48"/>
  <c r="B205" i="48"/>
  <c r="AE204" i="48"/>
  <c r="AD204" i="48"/>
  <c r="AC204" i="48"/>
  <c r="AA204" i="48"/>
  <c r="Z204" i="48"/>
  <c r="Y204" i="48"/>
  <c r="W204" i="48"/>
  <c r="U204" i="48"/>
  <c r="N204" i="48"/>
  <c r="J204" i="48"/>
  <c r="H204" i="48"/>
  <c r="G204" i="48"/>
  <c r="E204" i="48"/>
  <c r="C204" i="48"/>
  <c r="B204" i="48"/>
  <c r="AE203" i="48"/>
  <c r="AD203" i="48"/>
  <c r="AC203" i="48"/>
  <c r="AA203" i="48"/>
  <c r="Z203" i="48"/>
  <c r="Y203" i="48"/>
  <c r="W203" i="48"/>
  <c r="U203" i="48"/>
  <c r="N203" i="48"/>
  <c r="J203" i="48"/>
  <c r="H203" i="48"/>
  <c r="G203" i="48"/>
  <c r="E203" i="48"/>
  <c r="C203" i="48"/>
  <c r="B203" i="48"/>
  <c r="AE202" i="48"/>
  <c r="AD202" i="48"/>
  <c r="AC202" i="48"/>
  <c r="AA202" i="48"/>
  <c r="Z202" i="48"/>
  <c r="Y202" i="48"/>
  <c r="W202" i="48"/>
  <c r="U202" i="48"/>
  <c r="N202" i="48"/>
  <c r="J202" i="48"/>
  <c r="H202" i="48"/>
  <c r="G202" i="48"/>
  <c r="E202" i="48"/>
  <c r="C202" i="48"/>
  <c r="B202" i="48"/>
  <c r="AE201" i="48"/>
  <c r="AD201" i="48"/>
  <c r="AC201" i="48"/>
  <c r="AA201" i="48"/>
  <c r="Z201" i="48"/>
  <c r="Y201" i="48"/>
  <c r="W201" i="48"/>
  <c r="U201" i="48"/>
  <c r="N201" i="48"/>
  <c r="J201" i="48"/>
  <c r="H201" i="48"/>
  <c r="G201" i="48"/>
  <c r="E201" i="48"/>
  <c r="C201" i="48"/>
  <c r="B201" i="48"/>
  <c r="AE200" i="48"/>
  <c r="AD200" i="48"/>
  <c r="AC200" i="48"/>
  <c r="AA200" i="48"/>
  <c r="Z200" i="48"/>
  <c r="Y200" i="48"/>
  <c r="W200" i="48"/>
  <c r="U200" i="48"/>
  <c r="N200" i="48"/>
  <c r="J200" i="48"/>
  <c r="H200" i="48"/>
  <c r="G200" i="48"/>
  <c r="E200" i="48"/>
  <c r="C200" i="48"/>
  <c r="B200" i="48"/>
  <c r="AE199" i="48"/>
  <c r="AD199" i="48"/>
  <c r="AC199" i="48"/>
  <c r="AA199" i="48"/>
  <c r="Z199" i="48"/>
  <c r="Y199" i="48"/>
  <c r="W199" i="48"/>
  <c r="U199" i="48"/>
  <c r="N199" i="48"/>
  <c r="J199" i="48"/>
  <c r="H199" i="48"/>
  <c r="G199" i="48"/>
  <c r="E199" i="48"/>
  <c r="C199" i="48"/>
  <c r="B199" i="48"/>
  <c r="AE198" i="48"/>
  <c r="AD198" i="48"/>
  <c r="AC198" i="48"/>
  <c r="AA198" i="48"/>
  <c r="Z198" i="48"/>
  <c r="Y198" i="48"/>
  <c r="W198" i="48"/>
  <c r="U198" i="48"/>
  <c r="N198" i="48"/>
  <c r="J198" i="48"/>
  <c r="H198" i="48"/>
  <c r="G198" i="48"/>
  <c r="E198" i="48"/>
  <c r="C198" i="48"/>
  <c r="B198" i="48"/>
  <c r="AE197" i="48"/>
  <c r="AD197" i="48"/>
  <c r="AC197" i="48"/>
  <c r="AA197" i="48"/>
  <c r="Z197" i="48"/>
  <c r="Y197" i="48"/>
  <c r="W197" i="48"/>
  <c r="U197" i="48"/>
  <c r="N197" i="48"/>
  <c r="J197" i="48"/>
  <c r="H197" i="48"/>
  <c r="G197" i="48"/>
  <c r="E197" i="48"/>
  <c r="C197" i="48"/>
  <c r="B197" i="48"/>
  <c r="AE196" i="48"/>
  <c r="AD196" i="48"/>
  <c r="AC196" i="48"/>
  <c r="AA196" i="48"/>
  <c r="Z196" i="48"/>
  <c r="Y196" i="48"/>
  <c r="W196" i="48"/>
  <c r="U196" i="48"/>
  <c r="N196" i="48"/>
  <c r="J196" i="48"/>
  <c r="H196" i="48"/>
  <c r="G196" i="48"/>
  <c r="E196" i="48"/>
  <c r="C196" i="48"/>
  <c r="B196" i="48"/>
  <c r="AE195" i="48"/>
  <c r="AD195" i="48"/>
  <c r="AC195" i="48"/>
  <c r="AA195" i="48"/>
  <c r="Z195" i="48"/>
  <c r="Y195" i="48"/>
  <c r="W195" i="48"/>
  <c r="U195" i="48"/>
  <c r="N195" i="48"/>
  <c r="J195" i="48"/>
  <c r="H195" i="48"/>
  <c r="G195" i="48"/>
  <c r="E195" i="48"/>
  <c r="C195" i="48"/>
  <c r="B195" i="48"/>
  <c r="AE194" i="48"/>
  <c r="AD194" i="48"/>
  <c r="AC194" i="48"/>
  <c r="AA194" i="48"/>
  <c r="Z194" i="48"/>
  <c r="Y194" i="48"/>
  <c r="W194" i="48"/>
  <c r="U194" i="48"/>
  <c r="N194" i="48"/>
  <c r="J194" i="48"/>
  <c r="H194" i="48"/>
  <c r="G194" i="48"/>
  <c r="E194" i="48"/>
  <c r="C194" i="48"/>
  <c r="B194" i="48"/>
  <c r="AE193" i="48"/>
  <c r="AD193" i="48"/>
  <c r="AC193" i="48"/>
  <c r="AA193" i="48"/>
  <c r="Z193" i="48"/>
  <c r="Y193" i="48"/>
  <c r="W193" i="48"/>
  <c r="U193" i="48"/>
  <c r="N193" i="48"/>
  <c r="J193" i="48"/>
  <c r="H193" i="48"/>
  <c r="G193" i="48"/>
  <c r="E193" i="48"/>
  <c r="C193" i="48"/>
  <c r="B193" i="48"/>
  <c r="AE192" i="48"/>
  <c r="AD192" i="48"/>
  <c r="AC192" i="48"/>
  <c r="AA192" i="48"/>
  <c r="Z192" i="48"/>
  <c r="Y192" i="48"/>
  <c r="W192" i="48"/>
  <c r="U192" i="48"/>
  <c r="N192" i="48"/>
  <c r="J192" i="48"/>
  <c r="H192" i="48"/>
  <c r="G192" i="48"/>
  <c r="E192" i="48"/>
  <c r="C192" i="48"/>
  <c r="B192" i="48"/>
  <c r="AE191" i="48"/>
  <c r="AD191" i="48"/>
  <c r="AC191" i="48"/>
  <c r="AA191" i="48"/>
  <c r="Z191" i="48"/>
  <c r="Y191" i="48"/>
  <c r="W191" i="48"/>
  <c r="U191" i="48"/>
  <c r="N191" i="48"/>
  <c r="J191" i="48"/>
  <c r="H191" i="48"/>
  <c r="G191" i="48"/>
  <c r="E191" i="48"/>
  <c r="C191" i="48"/>
  <c r="B191" i="48"/>
  <c r="AE190" i="48"/>
  <c r="AD190" i="48"/>
  <c r="AC190" i="48"/>
  <c r="AA190" i="48"/>
  <c r="Z190" i="48"/>
  <c r="Y190" i="48"/>
  <c r="W190" i="48"/>
  <c r="U190" i="48"/>
  <c r="N190" i="48"/>
  <c r="J190" i="48"/>
  <c r="H190" i="48"/>
  <c r="G190" i="48"/>
  <c r="E190" i="48"/>
  <c r="C190" i="48"/>
  <c r="B190" i="48"/>
  <c r="AE189" i="48"/>
  <c r="AD189" i="48"/>
  <c r="AC189" i="48"/>
  <c r="AA189" i="48"/>
  <c r="Z189" i="48"/>
  <c r="Y189" i="48"/>
  <c r="W189" i="48"/>
  <c r="U189" i="48"/>
  <c r="N189" i="48"/>
  <c r="J189" i="48"/>
  <c r="H189" i="48"/>
  <c r="G189" i="48"/>
  <c r="E189" i="48"/>
  <c r="C189" i="48"/>
  <c r="B189" i="48"/>
  <c r="AE188" i="48"/>
  <c r="AD188" i="48"/>
  <c r="AC188" i="48"/>
  <c r="AA188" i="48"/>
  <c r="Z188" i="48"/>
  <c r="Y188" i="48"/>
  <c r="W188" i="48"/>
  <c r="U188" i="48"/>
  <c r="N188" i="48"/>
  <c r="J188" i="48"/>
  <c r="H188" i="48"/>
  <c r="G188" i="48"/>
  <c r="E188" i="48"/>
  <c r="C188" i="48"/>
  <c r="B188" i="48"/>
  <c r="AE187" i="48"/>
  <c r="AD187" i="48"/>
  <c r="AC187" i="48"/>
  <c r="AA187" i="48"/>
  <c r="Z187" i="48"/>
  <c r="Y187" i="48"/>
  <c r="W187" i="48"/>
  <c r="U187" i="48"/>
  <c r="N187" i="48"/>
  <c r="J187" i="48"/>
  <c r="H187" i="48"/>
  <c r="G187" i="48"/>
  <c r="E187" i="48"/>
  <c r="C187" i="48"/>
  <c r="B187" i="48"/>
  <c r="AE186" i="48"/>
  <c r="AD186" i="48"/>
  <c r="AC186" i="48"/>
  <c r="AA186" i="48"/>
  <c r="Z186" i="48"/>
  <c r="Y186" i="48"/>
  <c r="W186" i="48"/>
  <c r="U186" i="48"/>
  <c r="N186" i="48"/>
  <c r="J186" i="48"/>
  <c r="H186" i="48"/>
  <c r="G186" i="48"/>
  <c r="E186" i="48"/>
  <c r="C186" i="48"/>
  <c r="B186" i="48"/>
  <c r="AE185" i="48"/>
  <c r="AD185" i="48"/>
  <c r="AC185" i="48"/>
  <c r="AA185" i="48"/>
  <c r="Z185" i="48"/>
  <c r="Y185" i="48"/>
  <c r="W185" i="48"/>
  <c r="U185" i="48"/>
  <c r="N185" i="48"/>
  <c r="J185" i="48"/>
  <c r="H185" i="48"/>
  <c r="G185" i="48"/>
  <c r="E185" i="48"/>
  <c r="C185" i="48"/>
  <c r="B185" i="48"/>
  <c r="AE184" i="48"/>
  <c r="AD184" i="48"/>
  <c r="AC184" i="48"/>
  <c r="AA184" i="48"/>
  <c r="Z184" i="48"/>
  <c r="Y184" i="48"/>
  <c r="W184" i="48"/>
  <c r="U184" i="48"/>
  <c r="N184" i="48"/>
  <c r="J184" i="48"/>
  <c r="H184" i="48"/>
  <c r="G184" i="48"/>
  <c r="E184" i="48"/>
  <c r="C184" i="48"/>
  <c r="B184" i="48"/>
  <c r="AE183" i="48"/>
  <c r="AD183" i="48"/>
  <c r="AC183" i="48"/>
  <c r="AA183" i="48"/>
  <c r="Z183" i="48"/>
  <c r="Y183" i="48"/>
  <c r="W183" i="48"/>
  <c r="U183" i="48"/>
  <c r="N183" i="48"/>
  <c r="J183" i="48"/>
  <c r="H183" i="48"/>
  <c r="G183" i="48"/>
  <c r="E183" i="48"/>
  <c r="C183" i="48"/>
  <c r="B183" i="48"/>
  <c r="AE182" i="48"/>
  <c r="AD182" i="48"/>
  <c r="AC182" i="48"/>
  <c r="AA182" i="48"/>
  <c r="Z182" i="48"/>
  <c r="Y182" i="48"/>
  <c r="W182" i="48"/>
  <c r="U182" i="48"/>
  <c r="N182" i="48"/>
  <c r="J182" i="48"/>
  <c r="H182" i="48"/>
  <c r="G182" i="48"/>
  <c r="E182" i="48"/>
  <c r="C182" i="48"/>
  <c r="B182" i="48"/>
  <c r="AE181" i="48"/>
  <c r="AD181" i="48"/>
  <c r="AC181" i="48"/>
  <c r="AA181" i="48"/>
  <c r="Z181" i="48"/>
  <c r="Y181" i="48"/>
  <c r="W181" i="48"/>
  <c r="U181" i="48"/>
  <c r="N181" i="48"/>
  <c r="J181" i="48"/>
  <c r="H181" i="48"/>
  <c r="G181" i="48"/>
  <c r="E181" i="48"/>
  <c r="C181" i="48"/>
  <c r="B181" i="48"/>
  <c r="AE180" i="48"/>
  <c r="AD180" i="48"/>
  <c r="AC180" i="48"/>
  <c r="AA180" i="48"/>
  <c r="Z180" i="48"/>
  <c r="Y180" i="48"/>
  <c r="W180" i="48"/>
  <c r="U180" i="48"/>
  <c r="N180" i="48"/>
  <c r="J180" i="48"/>
  <c r="H180" i="48"/>
  <c r="G180" i="48"/>
  <c r="E180" i="48"/>
  <c r="C180" i="48"/>
  <c r="B180" i="48"/>
  <c r="AE179" i="48"/>
  <c r="AD179" i="48"/>
  <c r="AC179" i="48"/>
  <c r="AA179" i="48"/>
  <c r="Z179" i="48"/>
  <c r="Y179" i="48"/>
  <c r="W179" i="48"/>
  <c r="U179" i="48"/>
  <c r="N179" i="48"/>
  <c r="J179" i="48"/>
  <c r="H179" i="48"/>
  <c r="G179" i="48"/>
  <c r="E179" i="48"/>
  <c r="C179" i="48"/>
  <c r="B179" i="48"/>
  <c r="AE178" i="48"/>
  <c r="AD178" i="48"/>
  <c r="AC178" i="48"/>
  <c r="AA178" i="48"/>
  <c r="Z178" i="48"/>
  <c r="Y178" i="48"/>
  <c r="W178" i="48"/>
  <c r="U178" i="48"/>
  <c r="N178" i="48"/>
  <c r="J178" i="48"/>
  <c r="H178" i="48"/>
  <c r="G178" i="48"/>
  <c r="E178" i="48"/>
  <c r="C178" i="48"/>
  <c r="B178" i="48"/>
  <c r="AE177" i="48"/>
  <c r="AD177" i="48"/>
  <c r="AC177" i="48"/>
  <c r="AA177" i="48"/>
  <c r="Z177" i="48"/>
  <c r="Y177" i="48"/>
  <c r="W177" i="48"/>
  <c r="U177" i="48"/>
  <c r="N177" i="48"/>
  <c r="J177" i="48"/>
  <c r="H177" i="48"/>
  <c r="G177" i="48"/>
  <c r="E177" i="48"/>
  <c r="C177" i="48"/>
  <c r="B177" i="48"/>
  <c r="AE176" i="48"/>
  <c r="AD176" i="48"/>
  <c r="AC176" i="48"/>
  <c r="AA176" i="48"/>
  <c r="Z176" i="48"/>
  <c r="Y176" i="48"/>
  <c r="W176" i="48"/>
  <c r="U176" i="48"/>
  <c r="N176" i="48"/>
  <c r="J176" i="48"/>
  <c r="H176" i="48"/>
  <c r="G176" i="48"/>
  <c r="E176" i="48"/>
  <c r="C176" i="48"/>
  <c r="B176" i="48"/>
  <c r="AE175" i="48"/>
  <c r="AD175" i="48"/>
  <c r="AC175" i="48"/>
  <c r="AA175" i="48"/>
  <c r="Z175" i="48"/>
  <c r="Y175" i="48"/>
  <c r="W175" i="48"/>
  <c r="U175" i="48"/>
  <c r="N175" i="48"/>
  <c r="J175" i="48"/>
  <c r="H175" i="48"/>
  <c r="G175" i="48"/>
  <c r="E175" i="48"/>
  <c r="C175" i="48"/>
  <c r="B175" i="48"/>
  <c r="AE174" i="48"/>
  <c r="AD174" i="48"/>
  <c r="AC174" i="48"/>
  <c r="AA174" i="48"/>
  <c r="Z174" i="48"/>
  <c r="Y174" i="48"/>
  <c r="W174" i="48"/>
  <c r="U174" i="48"/>
  <c r="N174" i="48"/>
  <c r="J174" i="48"/>
  <c r="H174" i="48"/>
  <c r="G174" i="48"/>
  <c r="E174" i="48"/>
  <c r="C174" i="48"/>
  <c r="B174" i="48"/>
  <c r="AE173" i="48"/>
  <c r="AD173" i="48"/>
  <c r="AC173" i="48"/>
  <c r="AA173" i="48"/>
  <c r="Z173" i="48"/>
  <c r="Y173" i="48"/>
  <c r="W173" i="48"/>
  <c r="U173" i="48"/>
  <c r="N173" i="48"/>
  <c r="J173" i="48"/>
  <c r="H173" i="48"/>
  <c r="G173" i="48"/>
  <c r="E173" i="48"/>
  <c r="C173" i="48"/>
  <c r="B173" i="48"/>
  <c r="AE172" i="48"/>
  <c r="AD172" i="48"/>
  <c r="AC172" i="48"/>
  <c r="AA172" i="48"/>
  <c r="Z172" i="48"/>
  <c r="Y172" i="48"/>
  <c r="W172" i="48"/>
  <c r="U172" i="48"/>
  <c r="N172" i="48"/>
  <c r="J172" i="48"/>
  <c r="H172" i="48"/>
  <c r="G172" i="48"/>
  <c r="E172" i="48"/>
  <c r="C172" i="48"/>
  <c r="B172" i="48"/>
  <c r="AE171" i="48"/>
  <c r="AD171" i="48"/>
  <c r="AC171" i="48"/>
  <c r="AA171" i="48"/>
  <c r="Z171" i="48"/>
  <c r="Y171" i="48"/>
  <c r="W171" i="48"/>
  <c r="U171" i="48"/>
  <c r="N171" i="48"/>
  <c r="J171" i="48"/>
  <c r="H171" i="48"/>
  <c r="G171" i="48"/>
  <c r="E171" i="48"/>
  <c r="C171" i="48"/>
  <c r="B171" i="48"/>
  <c r="AE170" i="48"/>
  <c r="AD170" i="48"/>
  <c r="AC170" i="48"/>
  <c r="AA170" i="48"/>
  <c r="Z170" i="48"/>
  <c r="Y170" i="48"/>
  <c r="W170" i="48"/>
  <c r="U170" i="48"/>
  <c r="N170" i="48"/>
  <c r="J170" i="48"/>
  <c r="H170" i="48"/>
  <c r="G170" i="48"/>
  <c r="E170" i="48"/>
  <c r="C170" i="48"/>
  <c r="B170" i="48"/>
  <c r="AE169" i="48"/>
  <c r="AD169" i="48"/>
  <c r="AC169" i="48"/>
  <c r="AA169" i="48"/>
  <c r="Z169" i="48"/>
  <c r="Y169" i="48"/>
  <c r="W169" i="48"/>
  <c r="U169" i="48"/>
  <c r="N169" i="48"/>
  <c r="J169" i="48"/>
  <c r="H169" i="48"/>
  <c r="G169" i="48"/>
  <c r="E169" i="48"/>
  <c r="C169" i="48"/>
  <c r="B169" i="48"/>
  <c r="AE168" i="48"/>
  <c r="AD168" i="48"/>
  <c r="AC168" i="48"/>
  <c r="AA168" i="48"/>
  <c r="Z168" i="48"/>
  <c r="Y168" i="48"/>
  <c r="W168" i="48"/>
  <c r="U168" i="48"/>
  <c r="N168" i="48"/>
  <c r="J168" i="48"/>
  <c r="H168" i="48"/>
  <c r="G168" i="48"/>
  <c r="E168" i="48"/>
  <c r="C168" i="48"/>
  <c r="B168" i="48"/>
  <c r="AE167" i="48"/>
  <c r="AD167" i="48"/>
  <c r="AC167" i="48"/>
  <c r="AA167" i="48"/>
  <c r="Z167" i="48"/>
  <c r="Y167" i="48"/>
  <c r="W167" i="48"/>
  <c r="U167" i="48"/>
  <c r="N167" i="48"/>
  <c r="J167" i="48"/>
  <c r="H167" i="48"/>
  <c r="G167" i="48"/>
  <c r="E167" i="48"/>
  <c r="C167" i="48"/>
  <c r="B167" i="48"/>
  <c r="AE166" i="48"/>
  <c r="AD166" i="48"/>
  <c r="AC166" i="48"/>
  <c r="AA166" i="48"/>
  <c r="Z166" i="48"/>
  <c r="Y166" i="48"/>
  <c r="W166" i="48"/>
  <c r="U166" i="48"/>
  <c r="N166" i="48"/>
  <c r="J166" i="48"/>
  <c r="H166" i="48"/>
  <c r="G166" i="48"/>
  <c r="E166" i="48"/>
  <c r="C166" i="48"/>
  <c r="B166" i="48"/>
  <c r="AE165" i="48"/>
  <c r="AD165" i="48"/>
  <c r="AC165" i="48"/>
  <c r="AA165" i="48"/>
  <c r="Z165" i="48"/>
  <c r="Y165" i="48"/>
  <c r="W165" i="48"/>
  <c r="U165" i="48"/>
  <c r="N165" i="48"/>
  <c r="J165" i="48"/>
  <c r="H165" i="48"/>
  <c r="G165" i="48"/>
  <c r="E165" i="48"/>
  <c r="C165" i="48"/>
  <c r="B165" i="48"/>
  <c r="AE164" i="48"/>
  <c r="AD164" i="48"/>
  <c r="AC164" i="48"/>
  <c r="AA164" i="48"/>
  <c r="Z164" i="48"/>
  <c r="Y164" i="48"/>
  <c r="W164" i="48"/>
  <c r="U164" i="48"/>
  <c r="N164" i="48"/>
  <c r="J164" i="48"/>
  <c r="H164" i="48"/>
  <c r="G164" i="48"/>
  <c r="E164" i="48"/>
  <c r="C164" i="48"/>
  <c r="B164" i="48"/>
  <c r="AE163" i="48"/>
  <c r="AD163" i="48"/>
  <c r="AC163" i="48"/>
  <c r="AA163" i="48"/>
  <c r="Z163" i="48"/>
  <c r="Y163" i="48"/>
  <c r="W163" i="48"/>
  <c r="U163" i="48"/>
  <c r="N163" i="48"/>
  <c r="J163" i="48"/>
  <c r="H163" i="48"/>
  <c r="G163" i="48"/>
  <c r="E163" i="48"/>
  <c r="C163" i="48"/>
  <c r="B163" i="48"/>
  <c r="AE162" i="48"/>
  <c r="AD162" i="48"/>
  <c r="AC162" i="48"/>
  <c r="AA162" i="48"/>
  <c r="Z162" i="48"/>
  <c r="Y162" i="48"/>
  <c r="W162" i="48"/>
  <c r="U162" i="48"/>
  <c r="N162" i="48"/>
  <c r="J162" i="48"/>
  <c r="H162" i="48"/>
  <c r="G162" i="48"/>
  <c r="E162" i="48"/>
  <c r="C162" i="48"/>
  <c r="B162" i="48"/>
  <c r="AE161" i="48"/>
  <c r="AD161" i="48"/>
  <c r="AC161" i="48"/>
  <c r="AA161" i="48"/>
  <c r="Z161" i="48"/>
  <c r="Y161" i="48"/>
  <c r="W161" i="48"/>
  <c r="U161" i="48"/>
  <c r="N161" i="48"/>
  <c r="J161" i="48"/>
  <c r="H161" i="48"/>
  <c r="G161" i="48"/>
  <c r="E161" i="48"/>
  <c r="C161" i="48"/>
  <c r="B161" i="48"/>
  <c r="AE160" i="48"/>
  <c r="AD160" i="48"/>
  <c r="AC160" i="48"/>
  <c r="AA160" i="48"/>
  <c r="Z160" i="48"/>
  <c r="Y160" i="48"/>
  <c r="W160" i="48"/>
  <c r="U160" i="48"/>
  <c r="N160" i="48"/>
  <c r="J160" i="48"/>
  <c r="H160" i="48"/>
  <c r="G160" i="48"/>
  <c r="E160" i="48"/>
  <c r="C160" i="48"/>
  <c r="B160" i="48"/>
  <c r="AE159" i="48"/>
  <c r="AD159" i="48"/>
  <c r="AC159" i="48"/>
  <c r="AA159" i="48"/>
  <c r="Z159" i="48"/>
  <c r="Y159" i="48"/>
  <c r="W159" i="48"/>
  <c r="U159" i="48"/>
  <c r="N159" i="48"/>
  <c r="J159" i="48"/>
  <c r="H159" i="48"/>
  <c r="G159" i="48"/>
  <c r="E159" i="48"/>
  <c r="C159" i="48"/>
  <c r="B159" i="48"/>
  <c r="AE158" i="48"/>
  <c r="AD158" i="48"/>
  <c r="AC158" i="48"/>
  <c r="AA158" i="48"/>
  <c r="Z158" i="48"/>
  <c r="Y158" i="48"/>
  <c r="W158" i="48"/>
  <c r="U158" i="48"/>
  <c r="N158" i="48"/>
  <c r="J158" i="48"/>
  <c r="H158" i="48"/>
  <c r="G158" i="48"/>
  <c r="E158" i="48"/>
  <c r="C158" i="48"/>
  <c r="B158" i="48"/>
  <c r="AE157" i="48"/>
  <c r="AD157" i="48"/>
  <c r="AC157" i="48"/>
  <c r="AA157" i="48"/>
  <c r="Z157" i="48"/>
  <c r="Y157" i="48"/>
  <c r="W157" i="48"/>
  <c r="U157" i="48"/>
  <c r="N157" i="48"/>
  <c r="J157" i="48"/>
  <c r="H157" i="48"/>
  <c r="G157" i="48"/>
  <c r="E157" i="48"/>
  <c r="C157" i="48"/>
  <c r="B157" i="48"/>
  <c r="AE156" i="48"/>
  <c r="AD156" i="48"/>
  <c r="AC156" i="48"/>
  <c r="AA156" i="48"/>
  <c r="Z156" i="48"/>
  <c r="Y156" i="48"/>
  <c r="W156" i="48"/>
  <c r="U156" i="48"/>
  <c r="N156" i="48"/>
  <c r="J156" i="48"/>
  <c r="H156" i="48"/>
  <c r="G156" i="48"/>
  <c r="E156" i="48"/>
  <c r="C156" i="48"/>
  <c r="B156" i="48"/>
  <c r="AE155" i="48"/>
  <c r="AD155" i="48"/>
  <c r="AC155" i="48"/>
  <c r="AA155" i="48"/>
  <c r="Z155" i="48"/>
  <c r="Y155" i="48"/>
  <c r="W155" i="48"/>
  <c r="U155" i="48"/>
  <c r="N155" i="48"/>
  <c r="J155" i="48"/>
  <c r="H155" i="48"/>
  <c r="G155" i="48"/>
  <c r="E155" i="48"/>
  <c r="C155" i="48"/>
  <c r="B155" i="48"/>
  <c r="AE154" i="48"/>
  <c r="AD154" i="48"/>
  <c r="AC154" i="48"/>
  <c r="AA154" i="48"/>
  <c r="Z154" i="48"/>
  <c r="Y154" i="48"/>
  <c r="W154" i="48"/>
  <c r="U154" i="48"/>
  <c r="N154" i="48"/>
  <c r="J154" i="48"/>
  <c r="H154" i="48"/>
  <c r="G154" i="48"/>
  <c r="E154" i="48"/>
  <c r="C154" i="48"/>
  <c r="B154" i="48"/>
  <c r="AE153" i="48"/>
  <c r="AD153" i="48"/>
  <c r="AC153" i="48"/>
  <c r="AA153" i="48"/>
  <c r="Z153" i="48"/>
  <c r="Y153" i="48"/>
  <c r="W153" i="48"/>
  <c r="U153" i="48"/>
  <c r="N153" i="48"/>
  <c r="J153" i="48"/>
  <c r="H153" i="48"/>
  <c r="G153" i="48"/>
  <c r="E153" i="48"/>
  <c r="C153" i="48"/>
  <c r="B153" i="48"/>
  <c r="AE152" i="48"/>
  <c r="AD152" i="48"/>
  <c r="AC152" i="48"/>
  <c r="AA152" i="48"/>
  <c r="Z152" i="48"/>
  <c r="Y152" i="48"/>
  <c r="W152" i="48"/>
  <c r="U152" i="48"/>
  <c r="N152" i="48"/>
  <c r="J152" i="48"/>
  <c r="H152" i="48"/>
  <c r="G152" i="48"/>
  <c r="E152" i="48"/>
  <c r="C152" i="48"/>
  <c r="B152" i="48"/>
  <c r="AE151" i="48"/>
  <c r="AD151" i="48"/>
  <c r="AC151" i="48"/>
  <c r="AA151" i="48"/>
  <c r="Z151" i="48"/>
  <c r="Y151" i="48"/>
  <c r="W151" i="48"/>
  <c r="U151" i="48"/>
  <c r="N151" i="48"/>
  <c r="J151" i="48"/>
  <c r="H151" i="48"/>
  <c r="G151" i="48"/>
  <c r="E151" i="48"/>
  <c r="C151" i="48"/>
  <c r="B151" i="48"/>
  <c r="AE150" i="48"/>
  <c r="AD150" i="48"/>
  <c r="AC150" i="48"/>
  <c r="AA150" i="48"/>
  <c r="Z150" i="48"/>
  <c r="Y150" i="48"/>
  <c r="W150" i="48"/>
  <c r="U150" i="48"/>
  <c r="N150" i="48"/>
  <c r="J150" i="48"/>
  <c r="H150" i="48"/>
  <c r="G150" i="48"/>
  <c r="E150" i="48"/>
  <c r="C150" i="48"/>
  <c r="B150" i="48"/>
  <c r="AE149" i="48"/>
  <c r="AD149" i="48"/>
  <c r="AC149" i="48"/>
  <c r="AA149" i="48"/>
  <c r="Z149" i="48"/>
  <c r="Y149" i="48"/>
  <c r="W149" i="48"/>
  <c r="U149" i="48"/>
  <c r="N149" i="48"/>
  <c r="J149" i="48"/>
  <c r="H149" i="48"/>
  <c r="G149" i="48"/>
  <c r="E149" i="48"/>
  <c r="C149" i="48"/>
  <c r="B149" i="48"/>
  <c r="AE148" i="48"/>
  <c r="AD148" i="48"/>
  <c r="AC148" i="48"/>
  <c r="AA148" i="48"/>
  <c r="Z148" i="48"/>
  <c r="Y148" i="48"/>
  <c r="W148" i="48"/>
  <c r="U148" i="48"/>
  <c r="N148" i="48"/>
  <c r="J148" i="48"/>
  <c r="H148" i="48"/>
  <c r="G148" i="48"/>
  <c r="E148" i="48"/>
  <c r="C148" i="48"/>
  <c r="B148" i="48"/>
  <c r="AE147" i="48"/>
  <c r="AD147" i="48"/>
  <c r="AC147" i="48"/>
  <c r="AA147" i="48"/>
  <c r="Z147" i="48"/>
  <c r="Y147" i="48"/>
  <c r="W147" i="48"/>
  <c r="U147" i="48"/>
  <c r="N147" i="48"/>
  <c r="J147" i="48"/>
  <c r="H147" i="48"/>
  <c r="G147" i="48"/>
  <c r="E147" i="48"/>
  <c r="C147" i="48"/>
  <c r="B147" i="48"/>
  <c r="AE146" i="48"/>
  <c r="AD146" i="48"/>
  <c r="AC146" i="48"/>
  <c r="AA146" i="48"/>
  <c r="Z146" i="48"/>
  <c r="Y146" i="48"/>
  <c r="W146" i="48"/>
  <c r="U146" i="48"/>
  <c r="N146" i="48"/>
  <c r="J146" i="48"/>
  <c r="H146" i="48"/>
  <c r="G146" i="48"/>
  <c r="E146" i="48"/>
  <c r="C146" i="48"/>
  <c r="B146" i="48"/>
  <c r="AE145" i="48"/>
  <c r="AD145" i="48"/>
  <c r="AC145" i="48"/>
  <c r="AA145" i="48"/>
  <c r="Z145" i="48"/>
  <c r="Y145" i="48"/>
  <c r="W145" i="48"/>
  <c r="U145" i="48"/>
  <c r="N145" i="48"/>
  <c r="J145" i="48"/>
  <c r="H145" i="48"/>
  <c r="G145" i="48"/>
  <c r="E145" i="48"/>
  <c r="C145" i="48"/>
  <c r="B145" i="48"/>
  <c r="AE144" i="48"/>
  <c r="AD144" i="48"/>
  <c r="AC144" i="48"/>
  <c r="AA144" i="48"/>
  <c r="Z144" i="48"/>
  <c r="Y144" i="48"/>
  <c r="W144" i="48"/>
  <c r="U144" i="48"/>
  <c r="N144" i="48"/>
  <c r="J144" i="48"/>
  <c r="H144" i="48"/>
  <c r="G144" i="48"/>
  <c r="E144" i="48"/>
  <c r="C144" i="48"/>
  <c r="B144" i="48"/>
  <c r="AE143" i="48"/>
  <c r="AD143" i="48"/>
  <c r="AC143" i="48"/>
  <c r="AA143" i="48"/>
  <c r="Z143" i="48"/>
  <c r="Y143" i="48"/>
  <c r="W143" i="48"/>
  <c r="U143" i="48"/>
  <c r="N143" i="48"/>
  <c r="J143" i="48"/>
  <c r="H143" i="48"/>
  <c r="G143" i="48"/>
  <c r="E143" i="48"/>
  <c r="C143" i="48"/>
  <c r="B143" i="48"/>
  <c r="AE142" i="48"/>
  <c r="AD142" i="48"/>
  <c r="AC142" i="48"/>
  <c r="AA142" i="48"/>
  <c r="Z142" i="48"/>
  <c r="Y142" i="48"/>
  <c r="W142" i="48"/>
  <c r="U142" i="48"/>
  <c r="N142" i="48"/>
  <c r="J142" i="48"/>
  <c r="H142" i="48"/>
  <c r="G142" i="48"/>
  <c r="E142" i="48"/>
  <c r="C142" i="48"/>
  <c r="B142" i="48"/>
  <c r="AE141" i="48"/>
  <c r="AD141" i="48"/>
  <c r="AC141" i="48"/>
  <c r="AA141" i="48"/>
  <c r="Z141" i="48"/>
  <c r="Y141" i="48"/>
  <c r="W141" i="48"/>
  <c r="U141" i="48"/>
  <c r="N141" i="48"/>
  <c r="J141" i="48"/>
  <c r="H141" i="48"/>
  <c r="G141" i="48"/>
  <c r="E141" i="48"/>
  <c r="C141" i="48"/>
  <c r="B141" i="48"/>
  <c r="AE140" i="48"/>
  <c r="AD140" i="48"/>
  <c r="AC140" i="48"/>
  <c r="AA140" i="48"/>
  <c r="Z140" i="48"/>
  <c r="Y140" i="48"/>
  <c r="W140" i="48"/>
  <c r="U140" i="48"/>
  <c r="N140" i="48"/>
  <c r="J140" i="48"/>
  <c r="H140" i="48"/>
  <c r="G140" i="48"/>
  <c r="E140" i="48"/>
  <c r="C140" i="48"/>
  <c r="B140" i="48"/>
  <c r="AE139" i="48"/>
  <c r="AD139" i="48"/>
  <c r="AC139" i="48"/>
  <c r="AA139" i="48"/>
  <c r="Z139" i="48"/>
  <c r="Y139" i="48"/>
  <c r="W139" i="48"/>
  <c r="U139" i="48"/>
  <c r="N139" i="48"/>
  <c r="J139" i="48"/>
  <c r="H139" i="48"/>
  <c r="G139" i="48"/>
  <c r="E139" i="48"/>
  <c r="C139" i="48"/>
  <c r="B139" i="48"/>
  <c r="AE138" i="48"/>
  <c r="AD138" i="48"/>
  <c r="AC138" i="48"/>
  <c r="AA138" i="48"/>
  <c r="Z138" i="48"/>
  <c r="Y138" i="48"/>
  <c r="W138" i="48"/>
  <c r="U138" i="48"/>
  <c r="N138" i="48"/>
  <c r="J138" i="48"/>
  <c r="H138" i="48"/>
  <c r="G138" i="48"/>
  <c r="E138" i="48"/>
  <c r="C138" i="48"/>
  <c r="B138" i="48"/>
  <c r="AE137" i="48"/>
  <c r="AD137" i="48"/>
  <c r="AC137" i="48"/>
  <c r="AA137" i="48"/>
  <c r="Z137" i="48"/>
  <c r="Y137" i="48"/>
  <c r="W137" i="48"/>
  <c r="U137" i="48"/>
  <c r="N137" i="48"/>
  <c r="J137" i="48"/>
  <c r="H137" i="48"/>
  <c r="G137" i="48"/>
  <c r="E137" i="48"/>
  <c r="C137" i="48"/>
  <c r="B137" i="48"/>
  <c r="AE136" i="48"/>
  <c r="AD136" i="48"/>
  <c r="AC136" i="48"/>
  <c r="AA136" i="48"/>
  <c r="Z136" i="48"/>
  <c r="Y136" i="48"/>
  <c r="W136" i="48"/>
  <c r="U136" i="48"/>
  <c r="N136" i="48"/>
  <c r="J136" i="48"/>
  <c r="H136" i="48"/>
  <c r="G136" i="48"/>
  <c r="E136" i="48"/>
  <c r="C136" i="48"/>
  <c r="B136" i="48"/>
  <c r="AE135" i="48"/>
  <c r="AD135" i="48"/>
  <c r="AC135" i="48"/>
  <c r="AA135" i="48"/>
  <c r="Z135" i="48"/>
  <c r="Y135" i="48"/>
  <c r="W135" i="48"/>
  <c r="U135" i="48"/>
  <c r="N135" i="48"/>
  <c r="J135" i="48"/>
  <c r="H135" i="48"/>
  <c r="G135" i="48"/>
  <c r="E135" i="48"/>
  <c r="C135" i="48"/>
  <c r="B135" i="48"/>
  <c r="AE134" i="48"/>
  <c r="AD134" i="48"/>
  <c r="AC134" i="48"/>
  <c r="AA134" i="48"/>
  <c r="Z134" i="48"/>
  <c r="Y134" i="48"/>
  <c r="W134" i="48"/>
  <c r="U134" i="48"/>
  <c r="N134" i="48"/>
  <c r="J134" i="48"/>
  <c r="H134" i="48"/>
  <c r="G134" i="48"/>
  <c r="E134" i="48"/>
  <c r="C134" i="48"/>
  <c r="B134" i="48"/>
  <c r="AE133" i="48"/>
  <c r="AD133" i="48"/>
  <c r="AC133" i="48"/>
  <c r="AA133" i="48"/>
  <c r="Z133" i="48"/>
  <c r="Y133" i="48"/>
  <c r="W133" i="48"/>
  <c r="U133" i="48"/>
  <c r="N133" i="48"/>
  <c r="J133" i="48"/>
  <c r="H133" i="48"/>
  <c r="G133" i="48"/>
  <c r="E133" i="48"/>
  <c r="C133" i="48"/>
  <c r="B133" i="48"/>
  <c r="AE132" i="48"/>
  <c r="AD132" i="48"/>
  <c r="AC132" i="48"/>
  <c r="AA132" i="48"/>
  <c r="Z132" i="48"/>
  <c r="Y132" i="48"/>
  <c r="W132" i="48"/>
  <c r="U132" i="48"/>
  <c r="N132" i="48"/>
  <c r="J132" i="48"/>
  <c r="H132" i="48"/>
  <c r="G132" i="48"/>
  <c r="E132" i="48"/>
  <c r="C132" i="48"/>
  <c r="B132" i="48"/>
  <c r="AE131" i="48"/>
  <c r="AD131" i="48"/>
  <c r="AC131" i="48"/>
  <c r="AA131" i="48"/>
  <c r="Z131" i="48"/>
  <c r="Y131" i="48"/>
  <c r="W131" i="48"/>
  <c r="U131" i="48"/>
  <c r="N131" i="48"/>
  <c r="J131" i="48"/>
  <c r="H131" i="48"/>
  <c r="G131" i="48"/>
  <c r="E131" i="48"/>
  <c r="C131" i="48"/>
  <c r="B131" i="48"/>
  <c r="AE130" i="48"/>
  <c r="AD130" i="48"/>
  <c r="AC130" i="48"/>
  <c r="AA130" i="48"/>
  <c r="Z130" i="48"/>
  <c r="Y130" i="48"/>
  <c r="W130" i="48"/>
  <c r="U130" i="48"/>
  <c r="N130" i="48"/>
  <c r="J130" i="48"/>
  <c r="H130" i="48"/>
  <c r="G130" i="48"/>
  <c r="E130" i="48"/>
  <c r="C130" i="48"/>
  <c r="B130" i="48"/>
  <c r="AE129" i="48"/>
  <c r="AD129" i="48"/>
  <c r="AC129" i="48"/>
  <c r="AA129" i="48"/>
  <c r="Z129" i="48"/>
  <c r="Y129" i="48"/>
  <c r="W129" i="48"/>
  <c r="U129" i="48"/>
  <c r="N129" i="48"/>
  <c r="J129" i="48"/>
  <c r="H129" i="48"/>
  <c r="G129" i="48"/>
  <c r="E129" i="48"/>
  <c r="C129" i="48"/>
  <c r="B129" i="48"/>
  <c r="AE128" i="48"/>
  <c r="AD128" i="48"/>
  <c r="AC128" i="48"/>
  <c r="AA128" i="48"/>
  <c r="Z128" i="48"/>
  <c r="Y128" i="48"/>
  <c r="W128" i="48"/>
  <c r="U128" i="48"/>
  <c r="N128" i="48"/>
  <c r="J128" i="48"/>
  <c r="H128" i="48"/>
  <c r="G128" i="48"/>
  <c r="E128" i="48"/>
  <c r="C128" i="48"/>
  <c r="B128" i="48"/>
  <c r="AE127" i="48"/>
  <c r="AD127" i="48"/>
  <c r="AC127" i="48"/>
  <c r="AA127" i="48"/>
  <c r="Z127" i="48"/>
  <c r="Y127" i="48"/>
  <c r="W127" i="48"/>
  <c r="U127" i="48"/>
  <c r="N127" i="48"/>
  <c r="J127" i="48"/>
  <c r="H127" i="48"/>
  <c r="G127" i="48"/>
  <c r="E127" i="48"/>
  <c r="C127" i="48"/>
  <c r="B127" i="48"/>
  <c r="AE126" i="48"/>
  <c r="AD126" i="48"/>
  <c r="AC126" i="48"/>
  <c r="AA126" i="48"/>
  <c r="Z126" i="48"/>
  <c r="Y126" i="48"/>
  <c r="W126" i="48"/>
  <c r="U126" i="48"/>
  <c r="N126" i="48"/>
  <c r="J126" i="48"/>
  <c r="H126" i="48"/>
  <c r="G126" i="48"/>
  <c r="E126" i="48"/>
  <c r="C126" i="48"/>
  <c r="B126" i="48"/>
  <c r="AE125" i="48"/>
  <c r="AD125" i="48"/>
  <c r="AC125" i="48"/>
  <c r="AA125" i="48"/>
  <c r="Z125" i="48"/>
  <c r="Y125" i="48"/>
  <c r="W125" i="48"/>
  <c r="U125" i="48"/>
  <c r="N125" i="48"/>
  <c r="J125" i="48"/>
  <c r="H125" i="48"/>
  <c r="G125" i="48"/>
  <c r="E125" i="48"/>
  <c r="C125" i="48"/>
  <c r="B125" i="48"/>
  <c r="AE124" i="48"/>
  <c r="AD124" i="48"/>
  <c r="AC124" i="48"/>
  <c r="AA124" i="48"/>
  <c r="Z124" i="48"/>
  <c r="Y124" i="48"/>
  <c r="W124" i="48"/>
  <c r="U124" i="48"/>
  <c r="N124" i="48"/>
  <c r="J124" i="48"/>
  <c r="H124" i="48"/>
  <c r="G124" i="48"/>
  <c r="E124" i="48"/>
  <c r="C124" i="48"/>
  <c r="B124" i="48"/>
  <c r="AE123" i="48"/>
  <c r="AD123" i="48"/>
  <c r="AC123" i="48"/>
  <c r="AA123" i="48"/>
  <c r="Z123" i="48"/>
  <c r="Y123" i="48"/>
  <c r="W123" i="48"/>
  <c r="U123" i="48"/>
  <c r="N123" i="48"/>
  <c r="J123" i="48"/>
  <c r="H123" i="48"/>
  <c r="G123" i="48"/>
  <c r="E123" i="48"/>
  <c r="C123" i="48"/>
  <c r="B123" i="48"/>
  <c r="AE122" i="48"/>
  <c r="AD122" i="48"/>
  <c r="AC122" i="48"/>
  <c r="AA122" i="48"/>
  <c r="Z122" i="48"/>
  <c r="Y122" i="48"/>
  <c r="W122" i="48"/>
  <c r="U122" i="48"/>
  <c r="N122" i="48"/>
  <c r="J122" i="48"/>
  <c r="H122" i="48"/>
  <c r="G122" i="48"/>
  <c r="E122" i="48"/>
  <c r="C122" i="48"/>
  <c r="B122" i="48"/>
  <c r="AE121" i="48"/>
  <c r="AD121" i="48"/>
  <c r="AC121" i="48"/>
  <c r="AA121" i="48"/>
  <c r="Z121" i="48"/>
  <c r="Y121" i="48"/>
  <c r="W121" i="48"/>
  <c r="U121" i="48"/>
  <c r="N121" i="48"/>
  <c r="J121" i="48"/>
  <c r="H121" i="48"/>
  <c r="G121" i="48"/>
  <c r="E121" i="48"/>
  <c r="C121" i="48"/>
  <c r="B121" i="48"/>
  <c r="AE120" i="48"/>
  <c r="AD120" i="48"/>
  <c r="AC120" i="48"/>
  <c r="AA120" i="48"/>
  <c r="Z120" i="48"/>
  <c r="Y120" i="48"/>
  <c r="W120" i="48"/>
  <c r="U120" i="48"/>
  <c r="N120" i="48"/>
  <c r="J120" i="48"/>
  <c r="H120" i="48"/>
  <c r="G120" i="48"/>
  <c r="E120" i="48"/>
  <c r="C120" i="48"/>
  <c r="B120" i="48"/>
  <c r="AE119" i="48"/>
  <c r="AD119" i="48"/>
  <c r="AC119" i="48"/>
  <c r="AA119" i="48"/>
  <c r="Z119" i="48"/>
  <c r="Y119" i="48"/>
  <c r="W119" i="48"/>
  <c r="U119" i="48"/>
  <c r="N119" i="48"/>
  <c r="J119" i="48"/>
  <c r="H119" i="48"/>
  <c r="G119" i="48"/>
  <c r="E119" i="48"/>
  <c r="C119" i="48"/>
  <c r="B119" i="48"/>
  <c r="AE118" i="48"/>
  <c r="AD118" i="48"/>
  <c r="AC118" i="48"/>
  <c r="AA118" i="48"/>
  <c r="Z118" i="48"/>
  <c r="Y118" i="48"/>
  <c r="W118" i="48"/>
  <c r="U118" i="48"/>
  <c r="N118" i="48"/>
  <c r="J118" i="48"/>
  <c r="H118" i="48"/>
  <c r="G118" i="48"/>
  <c r="E118" i="48"/>
  <c r="C118" i="48"/>
  <c r="B118" i="48"/>
  <c r="AE117" i="48"/>
  <c r="AD117" i="48"/>
  <c r="AC117" i="48"/>
  <c r="AA117" i="48"/>
  <c r="Z117" i="48"/>
  <c r="Y117" i="48"/>
  <c r="W117" i="48"/>
  <c r="U117" i="48"/>
  <c r="N117" i="48"/>
  <c r="J117" i="48"/>
  <c r="H117" i="48"/>
  <c r="G117" i="48"/>
  <c r="E117" i="48"/>
  <c r="C117" i="48"/>
  <c r="B117" i="48"/>
  <c r="AE116" i="48"/>
  <c r="AD116" i="48"/>
  <c r="AC116" i="48"/>
  <c r="AA116" i="48"/>
  <c r="Z116" i="48"/>
  <c r="Y116" i="48"/>
  <c r="W116" i="48"/>
  <c r="U116" i="48"/>
  <c r="N116" i="48"/>
  <c r="J116" i="48"/>
  <c r="H116" i="48"/>
  <c r="G116" i="48"/>
  <c r="E116" i="48"/>
  <c r="C116" i="48"/>
  <c r="B116" i="48"/>
  <c r="AE115" i="48"/>
  <c r="AD115" i="48"/>
  <c r="AC115" i="48"/>
  <c r="AA115" i="48"/>
  <c r="Z115" i="48"/>
  <c r="Y115" i="48"/>
  <c r="W115" i="48"/>
  <c r="U115" i="48"/>
  <c r="N115" i="48"/>
  <c r="J115" i="48"/>
  <c r="H115" i="48"/>
  <c r="G115" i="48"/>
  <c r="E115" i="48"/>
  <c r="C115" i="48"/>
  <c r="B115" i="48"/>
  <c r="AE114" i="48"/>
  <c r="AD114" i="48"/>
  <c r="AC114" i="48"/>
  <c r="AA114" i="48"/>
  <c r="Z114" i="48"/>
  <c r="Y114" i="48"/>
  <c r="W114" i="48"/>
  <c r="U114" i="48"/>
  <c r="N114" i="48"/>
  <c r="J114" i="48"/>
  <c r="H114" i="48"/>
  <c r="G114" i="48"/>
  <c r="E114" i="48"/>
  <c r="C114" i="48"/>
  <c r="B114" i="48"/>
  <c r="AE113" i="48"/>
  <c r="AD113" i="48"/>
  <c r="AC113" i="48"/>
  <c r="AA113" i="48"/>
  <c r="Z113" i="48"/>
  <c r="Y113" i="48"/>
  <c r="W113" i="48"/>
  <c r="U113" i="48"/>
  <c r="N113" i="48"/>
  <c r="J113" i="48"/>
  <c r="H113" i="48"/>
  <c r="G113" i="48"/>
  <c r="E113" i="48"/>
  <c r="C113" i="48"/>
  <c r="B113" i="48"/>
  <c r="AE112" i="48"/>
  <c r="AD112" i="48"/>
  <c r="AC112" i="48"/>
  <c r="AA112" i="48"/>
  <c r="Z112" i="48"/>
  <c r="Y112" i="48"/>
  <c r="W112" i="48"/>
  <c r="U112" i="48"/>
  <c r="N112" i="48"/>
  <c r="J112" i="48"/>
  <c r="H112" i="48"/>
  <c r="G112" i="48"/>
  <c r="E112" i="48"/>
  <c r="C112" i="48"/>
  <c r="B112" i="48"/>
  <c r="AE111" i="48"/>
  <c r="AD111" i="48"/>
  <c r="AC111" i="48"/>
  <c r="AA111" i="48"/>
  <c r="Z111" i="48"/>
  <c r="Y111" i="48"/>
  <c r="W111" i="48"/>
  <c r="U111" i="48"/>
  <c r="N111" i="48"/>
  <c r="J111" i="48"/>
  <c r="H111" i="48"/>
  <c r="G111" i="48"/>
  <c r="E111" i="48"/>
  <c r="C111" i="48"/>
  <c r="B111" i="48"/>
  <c r="AE110" i="48"/>
  <c r="AD110" i="48"/>
  <c r="AC110" i="48"/>
  <c r="AA110" i="48"/>
  <c r="Z110" i="48"/>
  <c r="Y110" i="48"/>
  <c r="W110" i="48"/>
  <c r="U110" i="48"/>
  <c r="N110" i="48"/>
  <c r="J110" i="48"/>
  <c r="H110" i="48"/>
  <c r="G110" i="48"/>
  <c r="E110" i="48"/>
  <c r="C110" i="48"/>
  <c r="B110" i="48"/>
  <c r="AE109" i="48"/>
  <c r="AD109" i="48"/>
  <c r="AC109" i="48"/>
  <c r="AA109" i="48"/>
  <c r="Z109" i="48"/>
  <c r="Y109" i="48"/>
  <c r="W109" i="48"/>
  <c r="U109" i="48"/>
  <c r="N109" i="48"/>
  <c r="J109" i="48"/>
  <c r="H109" i="48"/>
  <c r="G109" i="48"/>
  <c r="E109" i="48"/>
  <c r="C109" i="48"/>
  <c r="B109" i="48"/>
  <c r="AE108" i="48"/>
  <c r="AD108" i="48"/>
  <c r="AC108" i="48"/>
  <c r="AA108" i="48"/>
  <c r="Z108" i="48"/>
  <c r="Y108" i="48"/>
  <c r="W108" i="48"/>
  <c r="U108" i="48"/>
  <c r="N108" i="48"/>
  <c r="J108" i="48"/>
  <c r="H108" i="48"/>
  <c r="G108" i="48"/>
  <c r="E108" i="48"/>
  <c r="C108" i="48"/>
  <c r="B108" i="48"/>
  <c r="AE107" i="48"/>
  <c r="AD107" i="48"/>
  <c r="AC107" i="48"/>
  <c r="AA107" i="48"/>
  <c r="Z107" i="48"/>
  <c r="Y107" i="48"/>
  <c r="W107" i="48"/>
  <c r="U107" i="48"/>
  <c r="N107" i="48"/>
  <c r="J107" i="48"/>
  <c r="H107" i="48"/>
  <c r="G107" i="48"/>
  <c r="E107" i="48"/>
  <c r="C107" i="48"/>
  <c r="B107" i="48"/>
  <c r="AE106" i="48"/>
  <c r="AD106" i="48"/>
  <c r="AC106" i="48"/>
  <c r="AA106" i="48"/>
  <c r="Z106" i="48"/>
  <c r="Y106" i="48"/>
  <c r="W106" i="48"/>
  <c r="U106" i="48"/>
  <c r="N106" i="48"/>
  <c r="J106" i="48"/>
  <c r="H106" i="48"/>
  <c r="G106" i="48"/>
  <c r="E106" i="48"/>
  <c r="C106" i="48"/>
  <c r="B106" i="48"/>
  <c r="AE105" i="48"/>
  <c r="AD105" i="48"/>
  <c r="AC105" i="48"/>
  <c r="AA105" i="48"/>
  <c r="Z105" i="48"/>
  <c r="Y105" i="48"/>
  <c r="W105" i="48"/>
  <c r="U105" i="48"/>
  <c r="N105" i="48"/>
  <c r="J105" i="48"/>
  <c r="H105" i="48"/>
  <c r="G105" i="48"/>
  <c r="E105" i="48"/>
  <c r="C105" i="48"/>
  <c r="B105" i="48"/>
  <c r="AE104" i="48"/>
  <c r="AD104" i="48"/>
  <c r="AC104" i="48"/>
  <c r="AA104" i="48"/>
  <c r="Z104" i="48"/>
  <c r="Y104" i="48"/>
  <c r="W104" i="48"/>
  <c r="U104" i="48"/>
  <c r="N104" i="48"/>
  <c r="J104" i="48"/>
  <c r="H104" i="48"/>
  <c r="G104" i="48"/>
  <c r="E104" i="48"/>
  <c r="C104" i="48"/>
  <c r="B104" i="48"/>
  <c r="AE103" i="48"/>
  <c r="AD103" i="48"/>
  <c r="AC103" i="48"/>
  <c r="AA103" i="48"/>
  <c r="Z103" i="48"/>
  <c r="Y103" i="48"/>
  <c r="W103" i="48"/>
  <c r="U103" i="48"/>
  <c r="N103" i="48"/>
  <c r="J103" i="48"/>
  <c r="H103" i="48"/>
  <c r="G103" i="48"/>
  <c r="E103" i="48"/>
  <c r="C103" i="48"/>
  <c r="B103" i="48"/>
  <c r="AE102" i="48"/>
  <c r="AD102" i="48"/>
  <c r="AC102" i="48"/>
  <c r="AA102" i="48"/>
  <c r="Z102" i="48"/>
  <c r="Y102" i="48"/>
  <c r="W102" i="48"/>
  <c r="U102" i="48"/>
  <c r="N102" i="48"/>
  <c r="J102" i="48"/>
  <c r="H102" i="48"/>
  <c r="G102" i="48"/>
  <c r="E102" i="48"/>
  <c r="C102" i="48"/>
  <c r="B102" i="48"/>
  <c r="AE101" i="48"/>
  <c r="AD101" i="48"/>
  <c r="AC101" i="48"/>
  <c r="AA101" i="48"/>
  <c r="Z101" i="48"/>
  <c r="Y101" i="48"/>
  <c r="W101" i="48"/>
  <c r="U101" i="48"/>
  <c r="N101" i="48"/>
  <c r="J101" i="48"/>
  <c r="H101" i="48"/>
  <c r="G101" i="48"/>
  <c r="E101" i="48"/>
  <c r="C101" i="48"/>
  <c r="B101" i="48"/>
  <c r="AE100" i="48"/>
  <c r="AD100" i="48"/>
  <c r="AC100" i="48"/>
  <c r="AA100" i="48"/>
  <c r="Z100" i="48"/>
  <c r="Y100" i="48"/>
  <c r="W100" i="48"/>
  <c r="U100" i="48"/>
  <c r="N100" i="48"/>
  <c r="J100" i="48"/>
  <c r="H100" i="48"/>
  <c r="G100" i="48"/>
  <c r="E100" i="48"/>
  <c r="C100" i="48"/>
  <c r="B100" i="48"/>
  <c r="AE99" i="48"/>
  <c r="AD99" i="48"/>
  <c r="AC99" i="48"/>
  <c r="AA99" i="48"/>
  <c r="Z99" i="48"/>
  <c r="Y99" i="48"/>
  <c r="W99" i="48"/>
  <c r="U99" i="48"/>
  <c r="N99" i="48"/>
  <c r="J99" i="48"/>
  <c r="H99" i="48"/>
  <c r="G99" i="48"/>
  <c r="E99" i="48"/>
  <c r="C99" i="48"/>
  <c r="B99" i="48"/>
  <c r="AE98" i="48"/>
  <c r="AD98" i="48"/>
  <c r="AC98" i="48"/>
  <c r="AA98" i="48"/>
  <c r="Z98" i="48"/>
  <c r="Y98" i="48"/>
  <c r="W98" i="48"/>
  <c r="U98" i="48"/>
  <c r="N98" i="48"/>
  <c r="J98" i="48"/>
  <c r="H98" i="48"/>
  <c r="G98" i="48"/>
  <c r="E98" i="48"/>
  <c r="C98" i="48"/>
  <c r="B98" i="48"/>
  <c r="AE97" i="48"/>
  <c r="AD97" i="48"/>
  <c r="AC97" i="48"/>
  <c r="AA97" i="48"/>
  <c r="Z97" i="48"/>
  <c r="Y97" i="48"/>
  <c r="W97" i="48"/>
  <c r="U97" i="48"/>
  <c r="N97" i="48"/>
  <c r="J97" i="48"/>
  <c r="H97" i="48"/>
  <c r="G97" i="48"/>
  <c r="E97" i="48"/>
  <c r="C97" i="48"/>
  <c r="B97" i="48"/>
  <c r="AE96" i="48"/>
  <c r="AD96" i="48"/>
  <c r="AC96" i="48"/>
  <c r="AA96" i="48"/>
  <c r="Z96" i="48"/>
  <c r="Y96" i="48"/>
  <c r="W96" i="48"/>
  <c r="U96" i="48"/>
  <c r="N96" i="48"/>
  <c r="J96" i="48"/>
  <c r="H96" i="48"/>
  <c r="G96" i="48"/>
  <c r="E96" i="48"/>
  <c r="C96" i="48"/>
  <c r="B96" i="48"/>
  <c r="AE95" i="48"/>
  <c r="AD95" i="48"/>
  <c r="AC95" i="48"/>
  <c r="AA95" i="48"/>
  <c r="Z95" i="48"/>
  <c r="Y95" i="48"/>
  <c r="W95" i="48"/>
  <c r="U95" i="48"/>
  <c r="N95" i="48"/>
  <c r="J95" i="48"/>
  <c r="H95" i="48"/>
  <c r="G95" i="48"/>
  <c r="E95" i="48"/>
  <c r="C95" i="48"/>
  <c r="B95" i="48"/>
  <c r="AE94" i="48"/>
  <c r="AD94" i="48"/>
  <c r="AC94" i="48"/>
  <c r="AA94" i="48"/>
  <c r="Z94" i="48"/>
  <c r="Y94" i="48"/>
  <c r="W94" i="48"/>
  <c r="U94" i="48"/>
  <c r="N94" i="48"/>
  <c r="J94" i="48"/>
  <c r="H94" i="48"/>
  <c r="G94" i="48"/>
  <c r="E94" i="48"/>
  <c r="C94" i="48"/>
  <c r="B94" i="48"/>
  <c r="AE93" i="48"/>
  <c r="AD93" i="48"/>
  <c r="AC93" i="48"/>
  <c r="AA93" i="48"/>
  <c r="Z93" i="48"/>
  <c r="Y93" i="48"/>
  <c r="W93" i="48"/>
  <c r="U93" i="48"/>
  <c r="N93" i="48"/>
  <c r="J93" i="48"/>
  <c r="H93" i="48"/>
  <c r="G93" i="48"/>
  <c r="E93" i="48"/>
  <c r="C93" i="48"/>
  <c r="B93" i="48"/>
  <c r="AE92" i="48"/>
  <c r="AD92" i="48"/>
  <c r="AC92" i="48"/>
  <c r="AA92" i="48"/>
  <c r="Z92" i="48"/>
  <c r="Y92" i="48"/>
  <c r="W92" i="48"/>
  <c r="U92" i="48"/>
  <c r="N92" i="48"/>
  <c r="J92" i="48"/>
  <c r="H92" i="48"/>
  <c r="G92" i="48"/>
  <c r="E92" i="48"/>
  <c r="C92" i="48"/>
  <c r="B92" i="48"/>
  <c r="AE91" i="48"/>
  <c r="AD91" i="48"/>
  <c r="AC91" i="48"/>
  <c r="AA91" i="48"/>
  <c r="Z91" i="48"/>
  <c r="Y91" i="48"/>
  <c r="W91" i="48"/>
  <c r="U91" i="48"/>
  <c r="N91" i="48"/>
  <c r="J91" i="48"/>
  <c r="H91" i="48"/>
  <c r="G91" i="48"/>
  <c r="E91" i="48"/>
  <c r="C91" i="48"/>
  <c r="B91" i="48"/>
  <c r="AE90" i="48"/>
  <c r="AD90" i="48"/>
  <c r="AC90" i="48"/>
  <c r="AA90" i="48"/>
  <c r="Z90" i="48"/>
  <c r="Y90" i="48"/>
  <c r="W90" i="48"/>
  <c r="U90" i="48"/>
  <c r="N90" i="48"/>
  <c r="J90" i="48"/>
  <c r="H90" i="48"/>
  <c r="G90" i="48"/>
  <c r="E90" i="48"/>
  <c r="C90" i="48"/>
  <c r="B90" i="48"/>
  <c r="AE89" i="48"/>
  <c r="AD89" i="48"/>
  <c r="AC89" i="48"/>
  <c r="AA89" i="48"/>
  <c r="Z89" i="48"/>
  <c r="Y89" i="48"/>
  <c r="W89" i="48"/>
  <c r="U89" i="48"/>
  <c r="N89" i="48"/>
  <c r="J89" i="48"/>
  <c r="H89" i="48"/>
  <c r="G89" i="48"/>
  <c r="E89" i="48"/>
  <c r="C89" i="48"/>
  <c r="B89" i="48"/>
  <c r="AE88" i="48"/>
  <c r="AD88" i="48"/>
  <c r="AC88" i="48"/>
  <c r="AA88" i="48"/>
  <c r="Z88" i="48"/>
  <c r="Y88" i="48"/>
  <c r="W88" i="48"/>
  <c r="U88" i="48"/>
  <c r="N88" i="48"/>
  <c r="J88" i="48"/>
  <c r="H88" i="48"/>
  <c r="G88" i="48"/>
  <c r="E88" i="48"/>
  <c r="C88" i="48"/>
  <c r="B88" i="48"/>
  <c r="AE87" i="48"/>
  <c r="AD87" i="48"/>
  <c r="AC87" i="48"/>
  <c r="AA87" i="48"/>
  <c r="Z87" i="48"/>
  <c r="Y87" i="48"/>
  <c r="W87" i="48"/>
  <c r="U87" i="48"/>
  <c r="N87" i="48"/>
  <c r="J87" i="48"/>
  <c r="H87" i="48"/>
  <c r="G87" i="48"/>
  <c r="E87" i="48"/>
  <c r="C87" i="48"/>
  <c r="B87" i="48"/>
  <c r="AE86" i="48"/>
  <c r="AD86" i="48"/>
  <c r="AC86" i="48"/>
  <c r="AA86" i="48"/>
  <c r="Z86" i="48"/>
  <c r="Y86" i="48"/>
  <c r="W86" i="48"/>
  <c r="U86" i="48"/>
  <c r="N86" i="48"/>
  <c r="J86" i="48"/>
  <c r="H86" i="48"/>
  <c r="G86" i="48"/>
  <c r="E86" i="48"/>
  <c r="C86" i="48"/>
  <c r="B86" i="48"/>
  <c r="AE85" i="48"/>
  <c r="AD85" i="48"/>
  <c r="AC85" i="48"/>
  <c r="AA85" i="48"/>
  <c r="Z85" i="48"/>
  <c r="Y85" i="48"/>
  <c r="W85" i="48"/>
  <c r="U85" i="48"/>
  <c r="N85" i="48"/>
  <c r="J85" i="48"/>
  <c r="H85" i="48"/>
  <c r="G85" i="48"/>
  <c r="E85" i="48"/>
  <c r="C85" i="48"/>
  <c r="B85" i="48"/>
  <c r="AE84" i="48"/>
  <c r="AD84" i="48"/>
  <c r="AC84" i="48"/>
  <c r="AA84" i="48"/>
  <c r="Z84" i="48"/>
  <c r="Y84" i="48"/>
  <c r="W84" i="48"/>
  <c r="U84" i="48"/>
  <c r="N84" i="48"/>
  <c r="J84" i="48"/>
  <c r="H84" i="48"/>
  <c r="G84" i="48"/>
  <c r="E84" i="48"/>
  <c r="C84" i="48"/>
  <c r="B84" i="48"/>
  <c r="AE83" i="48"/>
  <c r="AD83" i="48"/>
  <c r="AC83" i="48"/>
  <c r="AA83" i="48"/>
  <c r="Z83" i="48"/>
  <c r="Y83" i="48"/>
  <c r="W83" i="48"/>
  <c r="U83" i="48"/>
  <c r="N83" i="48"/>
  <c r="J83" i="48"/>
  <c r="H83" i="48"/>
  <c r="G83" i="48"/>
  <c r="E83" i="48"/>
  <c r="C83" i="48"/>
  <c r="B83" i="48"/>
  <c r="AE82" i="48"/>
  <c r="AD82" i="48"/>
  <c r="AC82" i="48"/>
  <c r="AA82" i="48"/>
  <c r="Z82" i="48"/>
  <c r="Y82" i="48"/>
  <c r="W82" i="48"/>
  <c r="U82" i="48"/>
  <c r="N82" i="48"/>
  <c r="J82" i="48"/>
  <c r="H82" i="48"/>
  <c r="G82" i="48"/>
  <c r="E82" i="48"/>
  <c r="C82" i="48"/>
  <c r="B82" i="48"/>
  <c r="AE81" i="48"/>
  <c r="AD81" i="48"/>
  <c r="AC81" i="48"/>
  <c r="AA81" i="48"/>
  <c r="Z81" i="48"/>
  <c r="Y81" i="48"/>
  <c r="W81" i="48"/>
  <c r="U81" i="48"/>
  <c r="N81" i="48"/>
  <c r="J81" i="48"/>
  <c r="H81" i="48"/>
  <c r="G81" i="48"/>
  <c r="E81" i="48"/>
  <c r="C81" i="48"/>
  <c r="B81" i="48"/>
  <c r="AE80" i="48"/>
  <c r="AD80" i="48"/>
  <c r="AC80" i="48"/>
  <c r="AA80" i="48"/>
  <c r="Z80" i="48"/>
  <c r="Y80" i="48"/>
  <c r="W80" i="48"/>
  <c r="U80" i="48"/>
  <c r="N80" i="48"/>
  <c r="J80" i="48"/>
  <c r="H80" i="48"/>
  <c r="G80" i="48"/>
  <c r="E80" i="48"/>
  <c r="C80" i="48"/>
  <c r="B80" i="48"/>
  <c r="AE79" i="48"/>
  <c r="AD79" i="48"/>
  <c r="AC79" i="48"/>
  <c r="AA79" i="48"/>
  <c r="Z79" i="48"/>
  <c r="Y79" i="48"/>
  <c r="W79" i="48"/>
  <c r="U79" i="48"/>
  <c r="V61" i="48" s="1"/>
  <c r="N79" i="48"/>
  <c r="O61" i="48" s="1"/>
  <c r="J79" i="48"/>
  <c r="H79" i="48"/>
  <c r="I61" i="48" s="1"/>
  <c r="G79" i="48"/>
  <c r="E79" i="48"/>
  <c r="C79" i="48"/>
  <c r="B79" i="48"/>
  <c r="AE77" i="48"/>
  <c r="AD77" i="48"/>
  <c r="AC77" i="48"/>
  <c r="AA77" i="48"/>
  <c r="Z77" i="48"/>
  <c r="Y77" i="48"/>
  <c r="W77" i="48"/>
  <c r="U77" i="48"/>
  <c r="N77" i="48"/>
  <c r="J77" i="48"/>
  <c r="H77" i="48"/>
  <c r="G77" i="48"/>
  <c r="E77" i="48"/>
  <c r="C77" i="48"/>
  <c r="B77" i="48"/>
  <c r="AE76" i="48"/>
  <c r="AD76" i="48"/>
  <c r="AC76" i="48"/>
  <c r="AA76" i="48"/>
  <c r="Z76" i="48"/>
  <c r="Y76" i="48"/>
  <c r="W76" i="48"/>
  <c r="U76" i="48"/>
  <c r="N76" i="48"/>
  <c r="J76" i="48"/>
  <c r="H76" i="48"/>
  <c r="G76" i="48"/>
  <c r="E76" i="48"/>
  <c r="C76" i="48"/>
  <c r="B76" i="48"/>
  <c r="AE75" i="48"/>
  <c r="AD75" i="48"/>
  <c r="AC75" i="48"/>
  <c r="AA75" i="48"/>
  <c r="Z75" i="48"/>
  <c r="Y75" i="48"/>
  <c r="W75" i="48"/>
  <c r="U75" i="48"/>
  <c r="N75" i="48"/>
  <c r="J75" i="48"/>
  <c r="H75" i="48"/>
  <c r="G75" i="48"/>
  <c r="E75" i="48"/>
  <c r="C75" i="48"/>
  <c r="B75" i="48"/>
  <c r="AE74" i="48"/>
  <c r="AD74" i="48"/>
  <c r="AC74" i="48"/>
  <c r="AA74" i="48"/>
  <c r="Z74" i="48"/>
  <c r="Y74" i="48"/>
  <c r="W74" i="48"/>
  <c r="U74" i="48"/>
  <c r="N74" i="48"/>
  <c r="J74" i="48"/>
  <c r="H74" i="48"/>
  <c r="G74" i="48"/>
  <c r="E74" i="48"/>
  <c r="C74" i="48"/>
  <c r="B74" i="48"/>
  <c r="AE73" i="48"/>
  <c r="AD73" i="48"/>
  <c r="AC73" i="48"/>
  <c r="AA73" i="48"/>
  <c r="Z73" i="48"/>
  <c r="Y73" i="48"/>
  <c r="W73" i="48"/>
  <c r="U73" i="48"/>
  <c r="N73" i="48"/>
  <c r="J73" i="48"/>
  <c r="H73" i="48"/>
  <c r="G73" i="48"/>
  <c r="E73" i="48"/>
  <c r="C73" i="48"/>
  <c r="B73" i="48"/>
  <c r="AE72" i="48"/>
  <c r="AD72" i="48"/>
  <c r="AC72" i="48"/>
  <c r="AA72" i="48"/>
  <c r="Z72" i="48"/>
  <c r="Y72" i="48"/>
  <c r="W72" i="48"/>
  <c r="U72" i="48"/>
  <c r="N72" i="48"/>
  <c r="J72" i="48"/>
  <c r="H72" i="48"/>
  <c r="G72" i="48"/>
  <c r="E72" i="48"/>
  <c r="C72" i="48"/>
  <c r="B72" i="48"/>
  <c r="AE71" i="48"/>
  <c r="AD71" i="48"/>
  <c r="AC71" i="48"/>
  <c r="AA71" i="48"/>
  <c r="Z71" i="48"/>
  <c r="Y71" i="48"/>
  <c r="W71" i="48"/>
  <c r="U71" i="48"/>
  <c r="N71" i="48"/>
  <c r="J71" i="48"/>
  <c r="H71" i="48"/>
  <c r="G71" i="48"/>
  <c r="E71" i="48"/>
  <c r="C71" i="48"/>
  <c r="B71" i="48"/>
  <c r="AE70" i="48"/>
  <c r="AD70" i="48"/>
  <c r="AC70" i="48"/>
  <c r="AA70" i="48"/>
  <c r="Z70" i="48"/>
  <c r="Y70" i="48"/>
  <c r="W70" i="48"/>
  <c r="U70" i="48"/>
  <c r="N70" i="48"/>
  <c r="J70" i="48"/>
  <c r="H70" i="48"/>
  <c r="G70" i="48"/>
  <c r="E70" i="48"/>
  <c r="C70" i="48"/>
  <c r="B70" i="48"/>
  <c r="AE69" i="48"/>
  <c r="AD69" i="48"/>
  <c r="AC69" i="48"/>
  <c r="AA69" i="48"/>
  <c r="Z69" i="48"/>
  <c r="Y69" i="48"/>
  <c r="W69" i="48"/>
  <c r="U69" i="48"/>
  <c r="N69" i="48"/>
  <c r="J69" i="48"/>
  <c r="H69" i="48"/>
  <c r="G69" i="48"/>
  <c r="E69" i="48"/>
  <c r="C69" i="48"/>
  <c r="B69" i="48"/>
  <c r="AE68" i="48"/>
  <c r="AD68" i="48"/>
  <c r="AC68" i="48"/>
  <c r="AA68" i="48"/>
  <c r="Z68" i="48"/>
  <c r="Y68" i="48"/>
  <c r="W68" i="48"/>
  <c r="U68" i="48"/>
  <c r="N68" i="48"/>
  <c r="J68" i="48"/>
  <c r="H68" i="48"/>
  <c r="G68" i="48"/>
  <c r="E68" i="48"/>
  <c r="C68" i="48"/>
  <c r="B68" i="48"/>
  <c r="AE67" i="48"/>
  <c r="AD67" i="48"/>
  <c r="AC67" i="48"/>
  <c r="AA67" i="48"/>
  <c r="Z67" i="48"/>
  <c r="Y67" i="48"/>
  <c r="W67" i="48"/>
  <c r="U67" i="48"/>
  <c r="N67" i="48"/>
  <c r="J67" i="48"/>
  <c r="H67" i="48"/>
  <c r="G67" i="48"/>
  <c r="E67" i="48"/>
  <c r="C67" i="48"/>
  <c r="B67" i="48"/>
  <c r="AE66" i="48"/>
  <c r="AD66" i="48"/>
  <c r="AC66" i="48"/>
  <c r="AA66" i="48"/>
  <c r="Z66" i="48"/>
  <c r="Y66" i="48"/>
  <c r="W66" i="48"/>
  <c r="U66" i="48"/>
  <c r="N66" i="48"/>
  <c r="J66" i="48"/>
  <c r="H66" i="48"/>
  <c r="G66" i="48"/>
  <c r="E66" i="48"/>
  <c r="C66" i="48"/>
  <c r="B66" i="48"/>
  <c r="AE65" i="48"/>
  <c r="AD65" i="48"/>
  <c r="AC65" i="48"/>
  <c r="AA65" i="48"/>
  <c r="Z65" i="48"/>
  <c r="Y65" i="48"/>
  <c r="W65" i="48"/>
  <c r="U65" i="48"/>
  <c r="N65" i="48"/>
  <c r="J65" i="48"/>
  <c r="H65" i="48"/>
  <c r="G65" i="48"/>
  <c r="E65" i="48"/>
  <c r="C65" i="48"/>
  <c r="B65" i="48"/>
  <c r="AE64" i="48"/>
  <c r="AD64" i="48"/>
  <c r="AC64" i="48"/>
  <c r="AA64" i="48"/>
  <c r="Z64" i="48"/>
  <c r="Y64" i="48"/>
  <c r="W64" i="48"/>
  <c r="U64" i="48"/>
  <c r="N64" i="48"/>
  <c r="J64" i="48"/>
  <c r="H64" i="48"/>
  <c r="G64" i="48"/>
  <c r="E64" i="48"/>
  <c r="C64" i="48"/>
  <c r="B64" i="48"/>
  <c r="AE63" i="48"/>
  <c r="AD63" i="48"/>
  <c r="AC63" i="48"/>
  <c r="AA63" i="48"/>
  <c r="Z63" i="48"/>
  <c r="Y63" i="48"/>
  <c r="W63" i="48"/>
  <c r="U63" i="48"/>
  <c r="V44" i="48" s="1"/>
  <c r="N63" i="48"/>
  <c r="O44" i="48" s="1"/>
  <c r="J63" i="48"/>
  <c r="H63" i="48"/>
  <c r="I44" i="48" s="1"/>
  <c r="G63" i="48"/>
  <c r="E63" i="48"/>
  <c r="C63" i="48"/>
  <c r="B63" i="48"/>
  <c r="AE59" i="48"/>
  <c r="AD59" i="48"/>
  <c r="AC59" i="48"/>
  <c r="AA59" i="48"/>
  <c r="Z59" i="48"/>
  <c r="Y59" i="48"/>
  <c r="W59" i="48"/>
  <c r="U59" i="48"/>
  <c r="V42" i="48" s="1"/>
  <c r="N59" i="48"/>
  <c r="O42" i="48" s="1"/>
  <c r="J59" i="48"/>
  <c r="H59" i="48"/>
  <c r="I42" i="48" s="1"/>
  <c r="G59" i="48"/>
  <c r="E59" i="48"/>
  <c r="C59" i="48"/>
  <c r="D59" i="48" s="1"/>
  <c r="D77" i="48" s="1"/>
  <c r="B59" i="48"/>
  <c r="AE58" i="48"/>
  <c r="AD58" i="48"/>
  <c r="AC58" i="48"/>
  <c r="AA58" i="48"/>
  <c r="Z58" i="48"/>
  <c r="Y58" i="48"/>
  <c r="W58" i="48"/>
  <c r="U58" i="48"/>
  <c r="N58" i="48"/>
  <c r="J58" i="48"/>
  <c r="H58" i="48"/>
  <c r="G58" i="48"/>
  <c r="E58" i="48"/>
  <c r="C58" i="48"/>
  <c r="D58" i="48" s="1"/>
  <c r="D76" i="48" s="1"/>
  <c r="B58" i="48"/>
  <c r="AE57" i="48"/>
  <c r="AD57" i="48"/>
  <c r="AC57" i="48"/>
  <c r="AA57" i="48"/>
  <c r="Z57" i="48"/>
  <c r="Y57" i="48"/>
  <c r="W57" i="48"/>
  <c r="U57" i="48"/>
  <c r="N57" i="48"/>
  <c r="J57" i="48"/>
  <c r="H57" i="48"/>
  <c r="G57" i="48"/>
  <c r="E57" i="48"/>
  <c r="C57" i="48"/>
  <c r="D57" i="48" s="1"/>
  <c r="D75" i="48" s="1"/>
  <c r="B57" i="48"/>
  <c r="AE56" i="48"/>
  <c r="AD56" i="48"/>
  <c r="AC56" i="48"/>
  <c r="AA56" i="48"/>
  <c r="Z56" i="48"/>
  <c r="Y56" i="48"/>
  <c r="W56" i="48"/>
  <c r="U56" i="48"/>
  <c r="N56" i="48"/>
  <c r="J56" i="48"/>
  <c r="H56" i="48"/>
  <c r="G56" i="48"/>
  <c r="E56" i="48"/>
  <c r="C56" i="48"/>
  <c r="D56" i="48" s="1"/>
  <c r="D74" i="48" s="1"/>
  <c r="B56" i="48"/>
  <c r="AE55" i="48"/>
  <c r="AD55" i="48"/>
  <c r="AC55" i="48"/>
  <c r="AA55" i="48"/>
  <c r="Z55" i="48"/>
  <c r="Y55" i="48"/>
  <c r="W55" i="48"/>
  <c r="U55" i="48"/>
  <c r="N55" i="48"/>
  <c r="J55" i="48"/>
  <c r="H55" i="48"/>
  <c r="G55" i="48"/>
  <c r="E55" i="48"/>
  <c r="C55" i="48"/>
  <c r="D55" i="48" s="1"/>
  <c r="D73" i="48" s="1"/>
  <c r="B55" i="48"/>
  <c r="AE54" i="48"/>
  <c r="AD54" i="48"/>
  <c r="AC54" i="48"/>
  <c r="AA54" i="48"/>
  <c r="Z54" i="48"/>
  <c r="Y54" i="48"/>
  <c r="W54" i="48"/>
  <c r="U54" i="48"/>
  <c r="N54" i="48"/>
  <c r="J54" i="48"/>
  <c r="H54" i="48"/>
  <c r="G54" i="48"/>
  <c r="E54" i="48"/>
  <c r="C54" i="48"/>
  <c r="D54" i="48" s="1"/>
  <c r="D72" i="48" s="1"/>
  <c r="B54" i="48"/>
  <c r="AE53" i="48"/>
  <c r="AD53" i="48"/>
  <c r="AC53" i="48"/>
  <c r="AA53" i="48"/>
  <c r="Z53" i="48"/>
  <c r="Y53" i="48"/>
  <c r="W53" i="48"/>
  <c r="U53" i="48"/>
  <c r="N53" i="48"/>
  <c r="J53" i="48"/>
  <c r="H53" i="48"/>
  <c r="G53" i="48"/>
  <c r="E53" i="48"/>
  <c r="C53" i="48"/>
  <c r="D53" i="48" s="1"/>
  <c r="D71" i="48" s="1"/>
  <c r="B53" i="48"/>
  <c r="AE52" i="48"/>
  <c r="AD52" i="48"/>
  <c r="AC52" i="48"/>
  <c r="AA52" i="48"/>
  <c r="Z52" i="48"/>
  <c r="Y52" i="48"/>
  <c r="W52" i="48"/>
  <c r="U52" i="48"/>
  <c r="N52" i="48"/>
  <c r="J52" i="48"/>
  <c r="H52" i="48"/>
  <c r="G52" i="48"/>
  <c r="E52" i="48"/>
  <c r="C52" i="48"/>
  <c r="D52" i="48" s="1"/>
  <c r="D70" i="48" s="1"/>
  <c r="B52" i="48"/>
  <c r="AE51" i="48"/>
  <c r="AD51" i="48"/>
  <c r="AC51" i="48"/>
  <c r="AA51" i="48"/>
  <c r="Z51" i="48"/>
  <c r="Y51" i="48"/>
  <c r="W51" i="48"/>
  <c r="U51" i="48"/>
  <c r="N51" i="48"/>
  <c r="J51" i="48"/>
  <c r="H51" i="48"/>
  <c r="G51" i="48"/>
  <c r="E51" i="48"/>
  <c r="C51" i="48"/>
  <c r="D51" i="48" s="1"/>
  <c r="D69" i="48" s="1"/>
  <c r="B51" i="48"/>
  <c r="AE50" i="48"/>
  <c r="AD50" i="48"/>
  <c r="AC50" i="48"/>
  <c r="AA50" i="48"/>
  <c r="Z50" i="48"/>
  <c r="Y50" i="48"/>
  <c r="W50" i="48"/>
  <c r="U50" i="48"/>
  <c r="N50" i="48"/>
  <c r="J50" i="48"/>
  <c r="H50" i="48"/>
  <c r="G50" i="48"/>
  <c r="E50" i="48"/>
  <c r="C50" i="48"/>
  <c r="D50" i="48" s="1"/>
  <c r="D68" i="48" s="1"/>
  <c r="B50" i="48"/>
  <c r="AE49" i="48"/>
  <c r="AD49" i="48"/>
  <c r="AC49" i="48"/>
  <c r="AA49" i="48"/>
  <c r="Z49" i="48"/>
  <c r="Y49" i="48"/>
  <c r="W49" i="48"/>
  <c r="U49" i="48"/>
  <c r="N49" i="48"/>
  <c r="J49" i="48"/>
  <c r="H49" i="48"/>
  <c r="G49" i="48"/>
  <c r="E49" i="48"/>
  <c r="C49" i="48"/>
  <c r="D49" i="48" s="1"/>
  <c r="D67" i="48" s="1"/>
  <c r="B49" i="48"/>
  <c r="AE48" i="48"/>
  <c r="AD48" i="48"/>
  <c r="AC48" i="48"/>
  <c r="AA48" i="48"/>
  <c r="Z48" i="48"/>
  <c r="Y48" i="48"/>
  <c r="W48" i="48"/>
  <c r="U48" i="48"/>
  <c r="N48" i="48"/>
  <c r="J48" i="48"/>
  <c r="H48" i="48"/>
  <c r="G48" i="48"/>
  <c r="E48" i="48"/>
  <c r="C48" i="48"/>
  <c r="D48" i="48" s="1"/>
  <c r="D66" i="48" s="1"/>
  <c r="B48" i="48"/>
  <c r="AE47" i="48"/>
  <c r="AD47" i="48"/>
  <c r="AC47" i="48"/>
  <c r="AA47" i="48"/>
  <c r="Z47" i="48"/>
  <c r="Y47" i="48"/>
  <c r="W47" i="48"/>
  <c r="U47" i="48"/>
  <c r="N47" i="48"/>
  <c r="J47" i="48"/>
  <c r="H47" i="48"/>
  <c r="G47" i="48"/>
  <c r="E47" i="48"/>
  <c r="C47" i="48"/>
  <c r="D47" i="48" s="1"/>
  <c r="D65" i="48" s="1"/>
  <c r="B47" i="48"/>
  <c r="AE46" i="48"/>
  <c r="AD46" i="48"/>
  <c r="AC46" i="48"/>
  <c r="AA46" i="48"/>
  <c r="Z46" i="48"/>
  <c r="Y46" i="48"/>
  <c r="W46" i="48"/>
  <c r="U46" i="48"/>
  <c r="N46" i="48"/>
  <c r="J46" i="48"/>
  <c r="H46" i="48"/>
  <c r="G46" i="48"/>
  <c r="E46" i="48"/>
  <c r="C46" i="48"/>
  <c r="D46" i="48" s="1"/>
  <c r="D64" i="48" s="1"/>
  <c r="B46" i="48"/>
  <c r="AE45" i="48"/>
  <c r="AD45" i="48"/>
  <c r="AC45" i="48"/>
  <c r="AA45" i="48"/>
  <c r="Z45" i="48"/>
  <c r="Y45" i="48"/>
  <c r="W45" i="48"/>
  <c r="U45" i="48"/>
  <c r="N45" i="48"/>
  <c r="J45" i="48"/>
  <c r="H45" i="48"/>
  <c r="G45" i="48"/>
  <c r="E45" i="48"/>
  <c r="C45" i="48"/>
  <c r="D45" i="48" s="1"/>
  <c r="D63" i="48" s="1"/>
  <c r="B45" i="48"/>
  <c r="V24" i="48"/>
  <c r="O24" i="48"/>
  <c r="I24" i="48"/>
  <c r="AE41" i="48"/>
  <c r="AD41" i="48"/>
  <c r="AC41" i="48"/>
  <c r="AA41" i="48"/>
  <c r="Z41" i="48"/>
  <c r="Y41" i="48"/>
  <c r="W41" i="48"/>
  <c r="U41" i="48"/>
  <c r="N41" i="48"/>
  <c r="J41" i="48"/>
  <c r="H41" i="48"/>
  <c r="G41" i="48"/>
  <c r="E41" i="48"/>
  <c r="C41" i="48"/>
  <c r="D41" i="48" s="1"/>
  <c r="B41" i="48"/>
  <c r="AE40" i="48"/>
  <c r="AD40" i="48"/>
  <c r="AC40" i="48"/>
  <c r="AA40" i="48"/>
  <c r="Z40" i="48"/>
  <c r="Y40" i="48"/>
  <c r="W40" i="48"/>
  <c r="U40" i="48"/>
  <c r="N40" i="48"/>
  <c r="J40" i="48"/>
  <c r="H40" i="48"/>
  <c r="G40" i="48"/>
  <c r="E40" i="48"/>
  <c r="C40" i="48"/>
  <c r="D40" i="48" s="1"/>
  <c r="B40" i="48"/>
  <c r="AE39" i="48"/>
  <c r="AD39" i="48"/>
  <c r="AC39" i="48"/>
  <c r="AA39" i="48"/>
  <c r="Z39" i="48"/>
  <c r="Y39" i="48"/>
  <c r="W39" i="48"/>
  <c r="U39" i="48"/>
  <c r="N39" i="48"/>
  <c r="J39" i="48"/>
  <c r="H39" i="48"/>
  <c r="G39" i="48"/>
  <c r="E39" i="48"/>
  <c r="C39" i="48"/>
  <c r="D39" i="48" s="1"/>
  <c r="B39" i="48"/>
  <c r="AE38" i="48"/>
  <c r="AD38" i="48"/>
  <c r="AC38" i="48"/>
  <c r="AA38" i="48"/>
  <c r="Z38" i="48"/>
  <c r="Y38" i="48"/>
  <c r="W38" i="48"/>
  <c r="U38" i="48"/>
  <c r="N38" i="48"/>
  <c r="J38" i="48"/>
  <c r="H38" i="48"/>
  <c r="G38" i="48"/>
  <c r="E38" i="48"/>
  <c r="C38" i="48"/>
  <c r="D38" i="48" s="1"/>
  <c r="B38" i="48"/>
  <c r="AE37" i="48"/>
  <c r="AD37" i="48"/>
  <c r="AC37" i="48"/>
  <c r="AA37" i="48"/>
  <c r="Z37" i="48"/>
  <c r="Y37" i="48"/>
  <c r="W37" i="48"/>
  <c r="U37" i="48"/>
  <c r="N37" i="48"/>
  <c r="J37" i="48"/>
  <c r="H37" i="48"/>
  <c r="G37" i="48"/>
  <c r="E37" i="48"/>
  <c r="C37" i="48"/>
  <c r="D37" i="48" s="1"/>
  <c r="B37" i="48"/>
  <c r="AE36" i="48"/>
  <c r="AD36" i="48"/>
  <c r="AC36" i="48"/>
  <c r="AA36" i="48"/>
  <c r="Z36" i="48"/>
  <c r="Y36" i="48"/>
  <c r="W36" i="48"/>
  <c r="U36" i="48"/>
  <c r="N36" i="48"/>
  <c r="J36" i="48"/>
  <c r="H36" i="48"/>
  <c r="G36" i="48"/>
  <c r="E36" i="48"/>
  <c r="C36" i="48"/>
  <c r="D36" i="48" s="1"/>
  <c r="B36" i="48"/>
  <c r="AE35" i="48"/>
  <c r="AD35" i="48"/>
  <c r="AC35" i="48"/>
  <c r="AA35" i="48"/>
  <c r="Z35" i="48"/>
  <c r="Y35" i="48"/>
  <c r="W35" i="48"/>
  <c r="U35" i="48"/>
  <c r="N35" i="48"/>
  <c r="J35" i="48"/>
  <c r="H35" i="48"/>
  <c r="G35" i="48"/>
  <c r="E35" i="48"/>
  <c r="C35" i="48"/>
  <c r="D35" i="48" s="1"/>
  <c r="B35" i="48"/>
  <c r="AE34" i="48"/>
  <c r="AD34" i="48"/>
  <c r="AC34" i="48"/>
  <c r="AA34" i="48"/>
  <c r="Z34" i="48"/>
  <c r="Y34" i="48"/>
  <c r="W34" i="48"/>
  <c r="U34" i="48"/>
  <c r="N34" i="48"/>
  <c r="J34" i="48"/>
  <c r="H34" i="48"/>
  <c r="G34" i="48"/>
  <c r="E34" i="48"/>
  <c r="C34" i="48"/>
  <c r="D34" i="48" s="1"/>
  <c r="B34" i="48"/>
  <c r="AE33" i="48"/>
  <c r="AD33" i="48"/>
  <c r="AC33" i="48"/>
  <c r="AA33" i="48"/>
  <c r="Z33" i="48"/>
  <c r="Y33" i="48"/>
  <c r="W33" i="48"/>
  <c r="U33" i="48"/>
  <c r="N33" i="48"/>
  <c r="R571" i="62" s="1"/>
  <c r="J33" i="48"/>
  <c r="H33" i="48"/>
  <c r="G33" i="48"/>
  <c r="E33" i="48"/>
  <c r="C33" i="48"/>
  <c r="D33" i="48" s="1"/>
  <c r="B33" i="48"/>
  <c r="AE32" i="48"/>
  <c r="AD32" i="48"/>
  <c r="AC32" i="48"/>
  <c r="AA32" i="48"/>
  <c r="Z32" i="48"/>
  <c r="Y32" i="48"/>
  <c r="W32" i="48"/>
  <c r="U32" i="48"/>
  <c r="N32" i="48"/>
  <c r="R543" i="62" s="1"/>
  <c r="J32" i="48"/>
  <c r="H32" i="48"/>
  <c r="G32" i="48"/>
  <c r="E32" i="48"/>
  <c r="C32" i="48"/>
  <c r="D32" i="48" s="1"/>
  <c r="B32" i="48"/>
  <c r="AE31" i="48"/>
  <c r="AD31" i="48"/>
  <c r="AC31" i="48"/>
  <c r="AA31" i="48"/>
  <c r="Z31" i="48"/>
  <c r="Y31" i="48"/>
  <c r="W31" i="48"/>
  <c r="U31" i="48"/>
  <c r="N31" i="48"/>
  <c r="R515" i="62" s="1"/>
  <c r="J31" i="48"/>
  <c r="H31" i="48"/>
  <c r="G31" i="48"/>
  <c r="E31" i="48"/>
  <c r="C31" i="48"/>
  <c r="D31" i="48" s="1"/>
  <c r="B31" i="48"/>
  <c r="AE30" i="48"/>
  <c r="AD30" i="48"/>
  <c r="AC30" i="48"/>
  <c r="AA30" i="48"/>
  <c r="Z30" i="48"/>
  <c r="Y30" i="48"/>
  <c r="W30" i="48"/>
  <c r="U30" i="48"/>
  <c r="N30" i="48"/>
  <c r="R487" i="62" s="1"/>
  <c r="J30" i="48"/>
  <c r="H30" i="48"/>
  <c r="G30" i="48"/>
  <c r="E30" i="48"/>
  <c r="C30" i="48"/>
  <c r="D30" i="48" s="1"/>
  <c r="B30" i="48"/>
  <c r="AE29" i="48"/>
  <c r="AD29" i="48"/>
  <c r="AC29" i="48"/>
  <c r="AA29" i="48"/>
  <c r="Z29" i="48"/>
  <c r="Y29" i="48"/>
  <c r="W29" i="48"/>
  <c r="U29" i="48"/>
  <c r="N29" i="48"/>
  <c r="R459" i="62" s="1"/>
  <c r="J29" i="48"/>
  <c r="H29" i="48"/>
  <c r="G29" i="48"/>
  <c r="E29" i="48"/>
  <c r="C29" i="48"/>
  <c r="D29" i="48" s="1"/>
  <c r="B29" i="48"/>
  <c r="AE28" i="48"/>
  <c r="AD28" i="48"/>
  <c r="AC28" i="48"/>
  <c r="AA28" i="48"/>
  <c r="Z28" i="48"/>
  <c r="Y28" i="48"/>
  <c r="W28" i="48"/>
  <c r="U28" i="48"/>
  <c r="N28" i="48"/>
  <c r="R431" i="62" s="1"/>
  <c r="J28" i="48"/>
  <c r="H28" i="48"/>
  <c r="G28" i="48"/>
  <c r="E28" i="48"/>
  <c r="C28" i="48"/>
  <c r="D28" i="48" s="1"/>
  <c r="B28" i="48"/>
  <c r="B11" i="48"/>
  <c r="C11" i="48"/>
  <c r="D11" i="48" s="1"/>
  <c r="E11" i="48"/>
  <c r="G11" i="48"/>
  <c r="H26" i="60" s="1"/>
  <c r="N26" i="60" s="1"/>
  <c r="H11" i="48"/>
  <c r="J11" i="48"/>
  <c r="N11" i="48"/>
  <c r="U11" i="48"/>
  <c r="W11" i="48"/>
  <c r="Y11" i="48"/>
  <c r="Z11" i="48"/>
  <c r="AA11" i="48"/>
  <c r="AC11" i="48"/>
  <c r="AD11" i="48"/>
  <c r="AE11" i="48"/>
  <c r="B12" i="48"/>
  <c r="C12" i="48"/>
  <c r="D12" i="48" s="1"/>
  <c r="E12" i="48"/>
  <c r="G12" i="48"/>
  <c r="H41" i="60" s="1"/>
  <c r="H12" i="48"/>
  <c r="J12" i="48"/>
  <c r="N12" i="48"/>
  <c r="U12" i="48"/>
  <c r="W12" i="48"/>
  <c r="Y12" i="48"/>
  <c r="Z12" i="48"/>
  <c r="AA12" i="48"/>
  <c r="AC12" i="48"/>
  <c r="AD12" i="48"/>
  <c r="AE12" i="48"/>
  <c r="B13" i="48"/>
  <c r="C13" i="48"/>
  <c r="D13" i="48" s="1"/>
  <c r="E13" i="48"/>
  <c r="G13" i="48"/>
  <c r="H13" i="48"/>
  <c r="J13" i="48"/>
  <c r="N13" i="48"/>
  <c r="U13" i="48"/>
  <c r="W13" i="48"/>
  <c r="Y13" i="48"/>
  <c r="Z13" i="48"/>
  <c r="AA13" i="48"/>
  <c r="AC13" i="48"/>
  <c r="AD13" i="48"/>
  <c r="AE13" i="48"/>
  <c r="B14" i="48"/>
  <c r="C14" i="48"/>
  <c r="D14" i="48" s="1"/>
  <c r="E14" i="48"/>
  <c r="G14" i="48"/>
  <c r="H14" i="48"/>
  <c r="J14" i="48"/>
  <c r="N14" i="48"/>
  <c r="R123" i="62" s="1"/>
  <c r="U14" i="48"/>
  <c r="W14" i="48"/>
  <c r="Y14" i="48"/>
  <c r="Z14" i="48"/>
  <c r="AA14" i="48"/>
  <c r="AC14" i="48"/>
  <c r="AD14" i="48"/>
  <c r="AE14" i="48"/>
  <c r="B15" i="48"/>
  <c r="C15" i="48"/>
  <c r="D15" i="48" s="1"/>
  <c r="E15" i="48"/>
  <c r="G15" i="48"/>
  <c r="H15" i="48"/>
  <c r="I15" i="48" s="1"/>
  <c r="J15" i="48"/>
  <c r="N15" i="48"/>
  <c r="U15" i="48"/>
  <c r="W15" i="48"/>
  <c r="Y15" i="48"/>
  <c r="Z15" i="48"/>
  <c r="AA15" i="48"/>
  <c r="AC15" i="48"/>
  <c r="AD15" i="48"/>
  <c r="AE15" i="48"/>
  <c r="B16" i="48"/>
  <c r="C16" i="48"/>
  <c r="D16" i="48" s="1"/>
  <c r="E16" i="48"/>
  <c r="G16" i="48"/>
  <c r="H16" i="48"/>
  <c r="J16" i="48"/>
  <c r="N16" i="48"/>
  <c r="U16" i="48"/>
  <c r="W16" i="48"/>
  <c r="Y16" i="48"/>
  <c r="Z16" i="48"/>
  <c r="AA16" i="48"/>
  <c r="AC16" i="48"/>
  <c r="AD16" i="48"/>
  <c r="AE16" i="48"/>
  <c r="B17" i="48"/>
  <c r="C17" i="48"/>
  <c r="D17" i="48" s="1"/>
  <c r="E17" i="48"/>
  <c r="G17" i="48"/>
  <c r="H17" i="48"/>
  <c r="J17" i="48"/>
  <c r="N17" i="48"/>
  <c r="U17" i="48"/>
  <c r="W17" i="48"/>
  <c r="Y17" i="48"/>
  <c r="Z17" i="48"/>
  <c r="AA17" i="48"/>
  <c r="AC17" i="48"/>
  <c r="AD17" i="48"/>
  <c r="AE17" i="48"/>
  <c r="B18" i="48"/>
  <c r="C18" i="48"/>
  <c r="D18" i="48" s="1"/>
  <c r="E18" i="48"/>
  <c r="G18" i="48"/>
  <c r="H18" i="48"/>
  <c r="J18" i="48"/>
  <c r="N18" i="48"/>
  <c r="U18" i="48"/>
  <c r="V18" i="48" s="1"/>
  <c r="W18" i="48"/>
  <c r="Y18" i="48"/>
  <c r="Z18" i="48"/>
  <c r="AA18" i="48"/>
  <c r="AC18" i="48"/>
  <c r="AD18" i="48"/>
  <c r="AE18" i="48"/>
  <c r="B19" i="48"/>
  <c r="C19" i="48"/>
  <c r="D19" i="48" s="1"/>
  <c r="E19" i="48"/>
  <c r="G19" i="48"/>
  <c r="H19" i="48"/>
  <c r="J19" i="48"/>
  <c r="N19" i="48"/>
  <c r="U19" i="48"/>
  <c r="W19" i="48"/>
  <c r="Y19" i="48"/>
  <c r="Z19" i="48"/>
  <c r="AA19" i="48"/>
  <c r="AC19" i="48"/>
  <c r="AD19" i="48"/>
  <c r="AE19" i="48"/>
  <c r="B20" i="48"/>
  <c r="C20" i="48"/>
  <c r="D20" i="48" s="1"/>
  <c r="E20" i="48"/>
  <c r="G20" i="48"/>
  <c r="H20" i="48"/>
  <c r="J20" i="48"/>
  <c r="N20" i="48"/>
  <c r="U20" i="48"/>
  <c r="W20" i="48"/>
  <c r="Y20" i="48"/>
  <c r="Z20" i="48"/>
  <c r="AA20" i="48"/>
  <c r="AC20" i="48"/>
  <c r="AD20" i="48"/>
  <c r="AE20" i="48"/>
  <c r="B21" i="48"/>
  <c r="C21" i="48"/>
  <c r="D21" i="48" s="1"/>
  <c r="E21" i="48"/>
  <c r="G21" i="48"/>
  <c r="H21" i="48"/>
  <c r="J21" i="48"/>
  <c r="N21" i="48"/>
  <c r="U21" i="48"/>
  <c r="W21" i="48"/>
  <c r="Y21" i="48"/>
  <c r="Z21" i="48"/>
  <c r="AA21" i="48"/>
  <c r="AC21" i="48"/>
  <c r="AD21" i="48"/>
  <c r="AE21" i="48"/>
  <c r="B22" i="48"/>
  <c r="C22" i="48"/>
  <c r="D22" i="48" s="1"/>
  <c r="E22" i="48"/>
  <c r="G22" i="48"/>
  <c r="H22" i="48"/>
  <c r="J22" i="48"/>
  <c r="N22" i="48"/>
  <c r="U22" i="48"/>
  <c r="W22" i="48"/>
  <c r="Y22" i="48"/>
  <c r="Z22" i="48"/>
  <c r="AA22" i="48"/>
  <c r="AC22" i="48"/>
  <c r="AD22" i="48"/>
  <c r="AE22" i="48"/>
  <c r="B23" i="48"/>
  <c r="C23" i="48"/>
  <c r="D23" i="48" s="1"/>
  <c r="E23" i="48"/>
  <c r="G23" i="48"/>
  <c r="H23" i="48"/>
  <c r="J23" i="48"/>
  <c r="N23" i="48"/>
  <c r="U23" i="48"/>
  <c r="W23" i="48"/>
  <c r="Y23" i="48"/>
  <c r="Z23" i="48"/>
  <c r="AA23" i="48"/>
  <c r="AC23" i="48"/>
  <c r="AD23" i="48"/>
  <c r="AE23" i="48"/>
  <c r="AE10" i="48"/>
  <c r="AD10" i="48"/>
  <c r="AC10" i="48"/>
  <c r="AA10" i="48"/>
  <c r="Z10" i="48"/>
  <c r="Y10" i="48"/>
  <c r="W10" i="48"/>
  <c r="U10" i="48"/>
  <c r="N10" i="48"/>
  <c r="J10" i="48"/>
  <c r="H10" i="48"/>
  <c r="G10" i="48"/>
  <c r="H11" i="60" s="1"/>
  <c r="N11" i="60" s="1"/>
  <c r="E10" i="48"/>
  <c r="C10" i="48"/>
  <c r="D10" i="48" s="1"/>
  <c r="B10" i="48"/>
  <c r="I37" i="50" l="1"/>
  <c r="P206" i="60"/>
  <c r="R374" i="62"/>
  <c r="I41" i="50"/>
  <c r="I42" i="50"/>
  <c r="D687" i="62"/>
  <c r="D694" i="62"/>
  <c r="D695" i="62"/>
  <c r="D678" i="62"/>
  <c r="D686" i="62"/>
  <c r="D648" i="62"/>
  <c r="D673" i="62"/>
  <c r="D585" i="62"/>
  <c r="D610" i="62"/>
  <c r="D621" i="62"/>
  <c r="D665" i="62"/>
  <c r="D704" i="62"/>
  <c r="D575" i="62"/>
  <c r="D649" i="62"/>
  <c r="D669" i="62"/>
  <c r="D685" i="62"/>
  <c r="D662" i="62"/>
  <c r="D647" i="62"/>
  <c r="D629" i="62"/>
  <c r="D700" i="62"/>
  <c r="D592" i="62"/>
  <c r="D604" i="62"/>
  <c r="D623" i="62"/>
  <c r="D691" i="62"/>
  <c r="D612" i="62"/>
  <c r="D676" i="62"/>
  <c r="D640" i="62"/>
  <c r="D664" i="62"/>
  <c r="D584" i="62"/>
  <c r="D624" i="62"/>
  <c r="D699" i="62"/>
  <c r="D594" i="62"/>
  <c r="D611" i="62"/>
  <c r="D617" i="62"/>
  <c r="D658" i="62"/>
  <c r="D675" i="62"/>
  <c r="D576" i="62"/>
  <c r="D618" i="62"/>
  <c r="D646" i="62"/>
  <c r="D636" i="62"/>
  <c r="D706" i="62"/>
  <c r="D635" i="62"/>
  <c r="D582" i="62"/>
  <c r="D652" i="62"/>
  <c r="D632" i="62"/>
  <c r="D705" i="62"/>
  <c r="D639" i="62"/>
  <c r="D703" i="62"/>
  <c r="D577" i="62"/>
  <c r="D602" i="62"/>
  <c r="D701" i="62"/>
  <c r="D596" i="62"/>
  <c r="D613" i="62"/>
  <c r="D637" i="62"/>
  <c r="D663" i="62"/>
  <c r="D667" i="62"/>
  <c r="D622" i="62"/>
  <c r="D644" i="62"/>
  <c r="D672" i="62"/>
  <c r="D680" i="62"/>
  <c r="D670" i="62"/>
  <c r="D619" i="62"/>
  <c r="D581" i="62"/>
  <c r="D609" i="62"/>
  <c r="D659" i="62"/>
  <c r="D615" i="62"/>
  <c r="D690" i="62"/>
  <c r="D679" i="62"/>
  <c r="D668" i="62"/>
  <c r="D650" i="62"/>
  <c r="D616" i="62"/>
  <c r="D692" i="62"/>
  <c r="D586" i="62"/>
  <c r="D603" i="62"/>
  <c r="D597" i="62"/>
  <c r="D689" i="62"/>
  <c r="D702" i="62"/>
  <c r="D633" i="62"/>
  <c r="D574" i="62"/>
  <c r="D579" i="62"/>
  <c r="D588" i="62"/>
  <c r="D605" i="62"/>
  <c r="D631" i="62"/>
  <c r="D657" i="62"/>
  <c r="D693" i="62"/>
  <c r="D591" i="62"/>
  <c r="D587" i="62"/>
  <c r="D661" i="62"/>
  <c r="D696" i="62"/>
  <c r="D614" i="62"/>
  <c r="D666" i="62"/>
  <c r="D630" i="62"/>
  <c r="D677" i="62"/>
  <c r="D590" i="62"/>
  <c r="D607" i="62"/>
  <c r="D698" i="62"/>
  <c r="D708" i="62"/>
  <c r="D660" i="62"/>
  <c r="D620" i="62"/>
  <c r="D645" i="62"/>
  <c r="D608" i="62"/>
  <c r="D578" i="62"/>
  <c r="D641" i="62"/>
  <c r="D707" i="62"/>
  <c r="D595" i="62"/>
  <c r="D589" i="62"/>
  <c r="D638" i="62"/>
  <c r="D688" i="62"/>
  <c r="D593" i="62"/>
  <c r="D580" i="62"/>
  <c r="D671" i="62"/>
  <c r="D583" i="62"/>
  <c r="D642" i="62"/>
  <c r="D606" i="62"/>
  <c r="D697" i="62"/>
  <c r="D634" i="62"/>
  <c r="D643" i="62"/>
  <c r="D651" i="62"/>
  <c r="D674" i="62"/>
  <c r="D565" i="62"/>
  <c r="D549" i="62"/>
  <c r="D559" i="62"/>
  <c r="D513" i="62"/>
  <c r="D538" i="62"/>
  <c r="D566" i="62"/>
  <c r="D567" i="62"/>
  <c r="D511" i="62"/>
  <c r="D534" i="62"/>
  <c r="D557" i="62"/>
  <c r="D546" i="62"/>
  <c r="D493" i="62"/>
  <c r="D551" i="62"/>
  <c r="D535" i="62"/>
  <c r="D556" i="62"/>
  <c r="D555" i="62"/>
  <c r="D505" i="62"/>
  <c r="D539" i="62"/>
  <c r="D501" i="62"/>
  <c r="D502" i="62"/>
  <c r="D562" i="62"/>
  <c r="D569" i="62"/>
  <c r="D547" i="62"/>
  <c r="D503" i="62"/>
  <c r="D537" i="62"/>
  <c r="D498" i="62"/>
  <c r="D506" i="62"/>
  <c r="D494" i="62"/>
  <c r="D531" i="62"/>
  <c r="D528" i="62"/>
  <c r="D518" i="62"/>
  <c r="D529" i="62"/>
  <c r="D495" i="62"/>
  <c r="D512" i="62"/>
  <c r="D533" i="62"/>
  <c r="D496" i="62"/>
  <c r="D519" i="62"/>
  <c r="D524" i="62"/>
  <c r="D497" i="62"/>
  <c r="D491" i="62"/>
  <c r="D492" i="62"/>
  <c r="D561" i="62"/>
  <c r="D499" i="62"/>
  <c r="D536" i="62"/>
  <c r="D508" i="62"/>
  <c r="D554" i="62"/>
  <c r="D525" i="62"/>
  <c r="D500" i="62"/>
  <c r="D564" i="62"/>
  <c r="D548" i="62"/>
  <c r="D490" i="62"/>
  <c r="D540" i="62"/>
  <c r="D527" i="62"/>
  <c r="D526" i="62"/>
  <c r="D510" i="62"/>
  <c r="D563" i="62"/>
  <c r="D504" i="62"/>
  <c r="D550" i="62"/>
  <c r="D568" i="62"/>
  <c r="D541" i="62"/>
  <c r="D553" i="62"/>
  <c r="D509" i="62"/>
  <c r="D532" i="62"/>
  <c r="D552" i="62"/>
  <c r="D522" i="62"/>
  <c r="D520" i="62"/>
  <c r="D558" i="62"/>
  <c r="D507" i="62"/>
  <c r="D530" i="62"/>
  <c r="D523" i="62"/>
  <c r="D521" i="62"/>
  <c r="D560" i="62"/>
  <c r="D484" i="62"/>
  <c r="D483" i="62"/>
  <c r="D485" i="62"/>
  <c r="D466" i="62"/>
  <c r="D468" i="62"/>
  <c r="D467" i="62"/>
  <c r="D475" i="62"/>
  <c r="D476" i="62"/>
  <c r="D482" i="62"/>
  <c r="D473" i="62"/>
  <c r="D472" i="62"/>
  <c r="D481" i="62"/>
  <c r="D462" i="62"/>
  <c r="D474" i="62"/>
  <c r="D478" i="62"/>
  <c r="D479" i="62"/>
  <c r="D471" i="62"/>
  <c r="D477" i="62"/>
  <c r="D470" i="62"/>
  <c r="D464" i="62"/>
  <c r="D469" i="62"/>
  <c r="D463" i="62"/>
  <c r="D480" i="62"/>
  <c r="D465" i="62"/>
  <c r="D444" i="62"/>
  <c r="D86" i="62"/>
  <c r="D451" i="62"/>
  <c r="D80" i="62"/>
  <c r="D69" i="62"/>
  <c r="D74" i="62"/>
  <c r="D82" i="62"/>
  <c r="D420" i="62"/>
  <c r="D170" i="62"/>
  <c r="D297" i="62"/>
  <c r="D381" i="62"/>
  <c r="D305" i="62"/>
  <c r="D268" i="62"/>
  <c r="D111" i="62"/>
  <c r="D157" i="62"/>
  <c r="D250" i="62"/>
  <c r="D337" i="62"/>
  <c r="D423" i="62"/>
  <c r="D147" i="62"/>
  <c r="D188" i="62"/>
  <c r="D274" i="62"/>
  <c r="D366" i="62"/>
  <c r="D442" i="62"/>
  <c r="D109" i="62"/>
  <c r="D199" i="62"/>
  <c r="D240" i="62"/>
  <c r="D335" i="62"/>
  <c r="D382" i="62"/>
  <c r="D92" i="62"/>
  <c r="D120" i="62"/>
  <c r="D194" i="62"/>
  <c r="D288" i="62"/>
  <c r="D372" i="62"/>
  <c r="D132" i="62"/>
  <c r="D209" i="62"/>
  <c r="D304" i="62"/>
  <c r="D351" i="62"/>
  <c r="D438" i="62"/>
  <c r="D127" i="62"/>
  <c r="D220" i="62"/>
  <c r="D315" i="62"/>
  <c r="D354" i="62"/>
  <c r="D130" i="62"/>
  <c r="D223" i="62"/>
  <c r="D310" i="62"/>
  <c r="D378" i="62"/>
  <c r="D78" i="62"/>
  <c r="D362" i="62"/>
  <c r="D412" i="62"/>
  <c r="D198" i="62"/>
  <c r="D334" i="62"/>
  <c r="D426" i="62"/>
  <c r="D342" i="62"/>
  <c r="D331" i="62"/>
  <c r="D103" i="62"/>
  <c r="D201" i="62"/>
  <c r="D242" i="62"/>
  <c r="D326" i="62"/>
  <c r="D415" i="62"/>
  <c r="D70" i="62"/>
  <c r="D139" i="62"/>
  <c r="D232" i="62"/>
  <c r="D266" i="62"/>
  <c r="D358" i="62"/>
  <c r="D79" i="62"/>
  <c r="D101" i="62"/>
  <c r="D191" i="62"/>
  <c r="D285" i="62"/>
  <c r="D332" i="62"/>
  <c r="D427" i="62"/>
  <c r="D75" i="62"/>
  <c r="D145" i="62"/>
  <c r="D186" i="62"/>
  <c r="D280" i="62"/>
  <c r="D364" i="62"/>
  <c r="D177" i="62"/>
  <c r="D254" i="62"/>
  <c r="D296" i="62"/>
  <c r="D396" i="62"/>
  <c r="D172" i="62"/>
  <c r="D212" i="62"/>
  <c r="D307" i="62"/>
  <c r="D399" i="62"/>
  <c r="D175" i="62"/>
  <c r="D215" i="62"/>
  <c r="D339" i="62"/>
  <c r="D417" i="62"/>
  <c r="D77" i="62"/>
  <c r="D386" i="62"/>
  <c r="D76" i="62"/>
  <c r="D190" i="62"/>
  <c r="D323" i="62"/>
  <c r="D452" i="62"/>
  <c r="D119" i="62"/>
  <c r="D193" i="62"/>
  <c r="D287" i="62"/>
  <c r="D371" i="62"/>
  <c r="D407" i="62"/>
  <c r="D457" i="62"/>
  <c r="D131" i="62"/>
  <c r="D224" i="62"/>
  <c r="D311" i="62"/>
  <c r="D350" i="62"/>
  <c r="D142" i="62"/>
  <c r="D183" i="62"/>
  <c r="D277" i="62"/>
  <c r="D324" i="62"/>
  <c r="D424" i="62"/>
  <c r="D137" i="62"/>
  <c r="D230" i="62"/>
  <c r="D272" i="62"/>
  <c r="D356" i="62"/>
  <c r="D169" i="62"/>
  <c r="D246" i="62"/>
  <c r="D341" i="62"/>
  <c r="D388" i="62"/>
  <c r="D435" i="62"/>
  <c r="D164" i="62"/>
  <c r="D257" i="62"/>
  <c r="D299" i="62"/>
  <c r="D391" i="62"/>
  <c r="D41" i="62"/>
  <c r="D167" i="62"/>
  <c r="D260" i="62"/>
  <c r="D328" i="62"/>
  <c r="D409" i="62"/>
  <c r="D73" i="62"/>
  <c r="D226" i="62"/>
  <c r="D368" i="62"/>
  <c r="D133" i="62"/>
  <c r="D144" i="62"/>
  <c r="D185" i="62"/>
  <c r="D279" i="62"/>
  <c r="D363" i="62"/>
  <c r="D93" i="62"/>
  <c r="D447" i="62"/>
  <c r="D176" i="62"/>
  <c r="D216" i="62"/>
  <c r="D303" i="62"/>
  <c r="D395" i="62"/>
  <c r="D434" i="62"/>
  <c r="D134" i="62"/>
  <c r="D227" i="62"/>
  <c r="D269" i="62"/>
  <c r="D369" i="62"/>
  <c r="D421" i="62"/>
  <c r="D129" i="62"/>
  <c r="D222" i="62"/>
  <c r="D309" i="62"/>
  <c r="D393" i="62"/>
  <c r="D71" i="62"/>
  <c r="D115" i="62"/>
  <c r="D161" i="62"/>
  <c r="D238" i="62"/>
  <c r="D333" i="62"/>
  <c r="D380" i="62"/>
  <c r="D110" i="62"/>
  <c r="D156" i="62"/>
  <c r="D249" i="62"/>
  <c r="D344" i="62"/>
  <c r="D383" i="62"/>
  <c r="D113" i="62"/>
  <c r="D159" i="62"/>
  <c r="D252" i="62"/>
  <c r="D365" i="62"/>
  <c r="D453" i="62"/>
  <c r="D116" i="62"/>
  <c r="D218" i="62"/>
  <c r="D360" i="62"/>
  <c r="D141" i="62"/>
  <c r="D162" i="62"/>
  <c r="D136" i="62"/>
  <c r="D229" i="62"/>
  <c r="D271" i="62"/>
  <c r="D355" i="62"/>
  <c r="D83" i="62"/>
  <c r="D456" i="62"/>
  <c r="D445" i="62"/>
  <c r="D42" i="62"/>
  <c r="D168" i="62"/>
  <c r="D253" i="62"/>
  <c r="D295" i="62"/>
  <c r="D387" i="62"/>
  <c r="D126" i="62"/>
  <c r="D219" i="62"/>
  <c r="D314" i="62"/>
  <c r="D361" i="62"/>
  <c r="D413" i="62"/>
  <c r="D439" i="62"/>
  <c r="D174" i="62"/>
  <c r="D214" i="62"/>
  <c r="D301" i="62"/>
  <c r="D385" i="62"/>
  <c r="D107" i="62"/>
  <c r="D197" i="62"/>
  <c r="D283" i="62"/>
  <c r="D330" i="62"/>
  <c r="D425" i="62"/>
  <c r="D102" i="62"/>
  <c r="D200" i="62"/>
  <c r="D241" i="62"/>
  <c r="D336" i="62"/>
  <c r="D428" i="62"/>
  <c r="D81" i="62"/>
  <c r="D105" i="62"/>
  <c r="D203" i="62"/>
  <c r="D244" i="62"/>
  <c r="D357" i="62"/>
  <c r="D89" i="62"/>
  <c r="D302" i="62"/>
  <c r="D327" i="62"/>
  <c r="D294" i="62"/>
  <c r="D108" i="62"/>
  <c r="D247" i="62"/>
  <c r="D352" i="62"/>
  <c r="D182" i="62"/>
  <c r="D448" i="62"/>
  <c r="D154" i="62"/>
  <c r="D128" i="62"/>
  <c r="D221" i="62"/>
  <c r="D316" i="62"/>
  <c r="D400" i="62"/>
  <c r="D455" i="62"/>
  <c r="D114" i="62"/>
  <c r="D160" i="62"/>
  <c r="D245" i="62"/>
  <c r="D340" i="62"/>
  <c r="D379" i="62"/>
  <c r="D171" i="62"/>
  <c r="D211" i="62"/>
  <c r="D306" i="62"/>
  <c r="D353" i="62"/>
  <c r="D405" i="62"/>
  <c r="D166" i="62"/>
  <c r="D259" i="62"/>
  <c r="D293" i="62"/>
  <c r="D377" i="62"/>
  <c r="D99" i="62"/>
  <c r="D189" i="62"/>
  <c r="D275" i="62"/>
  <c r="D322" i="62"/>
  <c r="D419" i="62"/>
  <c r="D118" i="62"/>
  <c r="D192" i="62"/>
  <c r="D286" i="62"/>
  <c r="D325" i="62"/>
  <c r="D422" i="62"/>
  <c r="D449" i="62"/>
  <c r="D121" i="62"/>
  <c r="D195" i="62"/>
  <c r="D281" i="62"/>
  <c r="D349" i="62"/>
  <c r="D87" i="62"/>
  <c r="D300" i="62"/>
  <c r="D454" i="62"/>
  <c r="D100" i="62"/>
  <c r="D239" i="62"/>
  <c r="D397" i="62"/>
  <c r="D210" i="62"/>
  <c r="D255" i="62"/>
  <c r="D173" i="62"/>
  <c r="D213" i="62"/>
  <c r="D308" i="62"/>
  <c r="D392" i="62"/>
  <c r="D106" i="62"/>
  <c r="D204" i="62"/>
  <c r="D237" i="62"/>
  <c r="D329" i="62"/>
  <c r="D418" i="62"/>
  <c r="D84" i="62"/>
  <c r="D163" i="62"/>
  <c r="D256" i="62"/>
  <c r="D298" i="62"/>
  <c r="D398" i="62"/>
  <c r="D436" i="62"/>
  <c r="D112" i="62"/>
  <c r="D158" i="62"/>
  <c r="D251" i="62"/>
  <c r="D338" i="62"/>
  <c r="D416" i="62"/>
  <c r="D148" i="62"/>
  <c r="D225" i="62"/>
  <c r="D267" i="62"/>
  <c r="D367" i="62"/>
  <c r="D411" i="62"/>
  <c r="D443" i="62"/>
  <c r="D143" i="62"/>
  <c r="D184" i="62"/>
  <c r="D278" i="62"/>
  <c r="D370" i="62"/>
  <c r="D414" i="62"/>
  <c r="D146" i="62"/>
  <c r="D187" i="62"/>
  <c r="D273" i="62"/>
  <c r="D394" i="62"/>
  <c r="D85" i="62"/>
  <c r="D437" i="62"/>
  <c r="D91" i="62"/>
  <c r="D258" i="62"/>
  <c r="D446" i="62"/>
  <c r="D149" i="62"/>
  <c r="D276" i="62"/>
  <c r="D389" i="62"/>
  <c r="D313" i="62"/>
  <c r="D284" i="62"/>
  <c r="D165" i="62"/>
  <c r="D384" i="62"/>
  <c r="D90" i="62"/>
  <c r="D450" i="62"/>
  <c r="D440" i="62"/>
  <c r="D98" i="62"/>
  <c r="D196" i="62"/>
  <c r="D282" i="62"/>
  <c r="D321" i="62"/>
  <c r="D410" i="62"/>
  <c r="D72" i="62"/>
  <c r="D117" i="62"/>
  <c r="D155" i="62"/>
  <c r="D248" i="62"/>
  <c r="D343" i="62"/>
  <c r="D390" i="62"/>
  <c r="D104" i="62"/>
  <c r="D202" i="62"/>
  <c r="D243" i="62"/>
  <c r="D408" i="62"/>
  <c r="D140" i="62"/>
  <c r="D217" i="62"/>
  <c r="D312" i="62"/>
  <c r="D359" i="62"/>
  <c r="D88" i="62"/>
  <c r="D441" i="62"/>
  <c r="D135" i="62"/>
  <c r="D228" i="62"/>
  <c r="D270" i="62"/>
  <c r="D406" i="62"/>
  <c r="D138" i="62"/>
  <c r="D231" i="62"/>
  <c r="D265" i="62"/>
  <c r="S73" i="61"/>
  <c r="S13" i="61"/>
  <c r="P71" i="60"/>
  <c r="AD71" i="60" s="1"/>
  <c r="P56" i="60"/>
  <c r="AD56" i="60" s="1"/>
  <c r="R290" i="62"/>
  <c r="P161" i="60"/>
  <c r="AD161" i="60" s="1"/>
  <c r="R318" i="62"/>
  <c r="P176" i="60"/>
  <c r="AD176" i="60" s="1"/>
  <c r="AD206" i="60"/>
  <c r="R151" i="62"/>
  <c r="P86" i="60"/>
  <c r="AD86" i="60" s="1"/>
  <c r="R402" i="62"/>
  <c r="P221" i="60"/>
  <c r="AD221" i="60" s="1"/>
  <c r="R179" i="62"/>
  <c r="P101" i="60"/>
  <c r="AD101" i="60" s="1"/>
  <c r="R206" i="62"/>
  <c r="P116" i="60"/>
  <c r="AD116" i="60" s="1"/>
  <c r="R262" i="62"/>
  <c r="P146" i="60"/>
  <c r="AD146" i="60" s="1"/>
  <c r="R346" i="62"/>
  <c r="P191" i="60"/>
  <c r="AD191" i="60" s="1"/>
  <c r="R234" i="62"/>
  <c r="P131" i="60"/>
  <c r="AD131" i="60" s="1"/>
  <c r="O305" i="48"/>
  <c r="D601" i="62"/>
  <c r="D599" i="62" s="1"/>
  <c r="D489" i="62"/>
  <c r="D487" i="62" s="1"/>
  <c r="Y4" i="60"/>
  <c r="N9" i="51"/>
  <c r="J9" i="51"/>
  <c r="D545" i="62"/>
  <c r="D543" i="62" s="1"/>
  <c r="D656" i="62"/>
  <c r="D654" i="62" s="1"/>
  <c r="D742" i="62"/>
  <c r="D809" i="62"/>
  <c r="D737" i="62"/>
  <c r="D746" i="62"/>
  <c r="D785" i="62"/>
  <c r="D769" i="62"/>
  <c r="D725" i="62"/>
  <c r="D803" i="62"/>
  <c r="D745" i="62"/>
  <c r="D736" i="62"/>
  <c r="D714" i="62"/>
  <c r="D433" i="62"/>
  <c r="D431" i="62" s="1"/>
  <c r="D517" i="62"/>
  <c r="D515" i="62" s="1"/>
  <c r="D628" i="62"/>
  <c r="D626" i="62" s="1"/>
  <c r="D729" i="62"/>
  <c r="D767" i="62"/>
  <c r="D811" i="62"/>
  <c r="D753" i="62"/>
  <c r="D752" i="62"/>
  <c r="D749" i="62"/>
  <c r="D715" i="62"/>
  <c r="D741" i="62"/>
  <c r="D739" i="62" s="1"/>
  <c r="D461" i="62"/>
  <c r="D459" i="62" s="1"/>
  <c r="D732" i="62"/>
  <c r="D795" i="62"/>
  <c r="D818" i="62"/>
  <c r="D727" i="62"/>
  <c r="D723" i="62"/>
  <c r="D817" i="62"/>
  <c r="D772" i="62"/>
  <c r="D756" i="62"/>
  <c r="D797" i="62"/>
  <c r="D787" i="62"/>
  <c r="D806" i="62"/>
  <c r="D783" i="62"/>
  <c r="D775" i="62"/>
  <c r="D762" i="62"/>
  <c r="D755" i="62"/>
  <c r="D805" i="62"/>
  <c r="D776" i="62"/>
  <c r="D758" i="62"/>
  <c r="D798" i="62"/>
  <c r="D812" i="62"/>
  <c r="D810" i="62"/>
  <c r="D720" i="62"/>
  <c r="D728" i="62"/>
  <c r="D713" i="62"/>
  <c r="D722" i="62"/>
  <c r="D779" i="62"/>
  <c r="D760" i="62"/>
  <c r="D735" i="62"/>
  <c r="D573" i="62"/>
  <c r="D571" i="62" s="1"/>
  <c r="D750" i="62"/>
  <c r="D744" i="62"/>
  <c r="D794" i="62"/>
  <c r="D717" i="62"/>
  <c r="D778" i="62"/>
  <c r="D781" i="62"/>
  <c r="D799" i="62"/>
  <c r="D792" i="62" s="1"/>
  <c r="D807" i="62"/>
  <c r="D774" i="62"/>
  <c r="D786" i="62"/>
  <c r="D808" i="62"/>
  <c r="D726" i="62"/>
  <c r="D719" i="62"/>
  <c r="D751" i="62"/>
  <c r="D773" i="62"/>
  <c r="D748" i="62"/>
  <c r="D721" i="62"/>
  <c r="D789" i="62"/>
  <c r="D814" i="62"/>
  <c r="D743" i="62"/>
  <c r="D731" i="62"/>
  <c r="D801" i="62"/>
  <c r="D788" i="62"/>
  <c r="D784" i="62"/>
  <c r="D768" i="62"/>
  <c r="D800" i="62"/>
  <c r="D790" i="62"/>
  <c r="D816" i="62"/>
  <c r="D771" i="62"/>
  <c r="D759" i="62"/>
  <c r="D815" i="62"/>
  <c r="D782" i="62"/>
  <c r="D766" i="62"/>
  <c r="D802" i="62"/>
  <c r="D796" i="62"/>
  <c r="D804" i="62"/>
  <c r="D716" i="62"/>
  <c r="D724" i="62"/>
  <c r="D730" i="62"/>
  <c r="D718" i="62"/>
  <c r="D777" i="62"/>
  <c r="D734" i="62"/>
  <c r="D747" i="62"/>
  <c r="D757" i="62"/>
  <c r="D684" i="62"/>
  <c r="D682" i="62" s="1"/>
  <c r="D754" i="62"/>
  <c r="D733" i="62"/>
  <c r="D761" i="62"/>
  <c r="D813" i="62"/>
  <c r="D712" i="62"/>
  <c r="D710" i="62" s="1"/>
  <c r="D780" i="62"/>
  <c r="D770" i="62"/>
  <c r="D764" i="62" s="1"/>
  <c r="D37" i="62"/>
  <c r="D27" i="62"/>
  <c r="D24" i="62"/>
  <c r="D23" i="62"/>
  <c r="D44" i="62"/>
  <c r="D53" i="62"/>
  <c r="D62" i="62"/>
  <c r="D43" i="62"/>
  <c r="D50" i="62"/>
  <c r="D58" i="62"/>
  <c r="D65" i="62"/>
  <c r="D15" i="62"/>
  <c r="D22" i="62"/>
  <c r="D31" i="62"/>
  <c r="D28" i="62"/>
  <c r="D21" i="62"/>
  <c r="D46" i="62"/>
  <c r="D55" i="62"/>
  <c r="D64" i="62"/>
  <c r="D292" i="62"/>
  <c r="C290" i="62" s="1"/>
  <c r="D320" i="62"/>
  <c r="D348" i="62"/>
  <c r="D346" i="62" s="1"/>
  <c r="D376" i="62"/>
  <c r="D374" i="62" s="1"/>
  <c r="D404" i="62"/>
  <c r="D402" i="62" s="1"/>
  <c r="D19" i="62"/>
  <c r="D45" i="62"/>
  <c r="D52" i="62"/>
  <c r="D59" i="62"/>
  <c r="D125" i="62"/>
  <c r="C123" i="62" s="1"/>
  <c r="D181" i="62"/>
  <c r="C179" i="62" s="1"/>
  <c r="D16" i="62"/>
  <c r="D26" i="62"/>
  <c r="D35" i="62"/>
  <c r="D32" i="62"/>
  <c r="D33" i="62"/>
  <c r="D48" i="62"/>
  <c r="D57" i="62"/>
  <c r="D264" i="62"/>
  <c r="C262" i="62" s="1"/>
  <c r="D25" i="62"/>
  <c r="D47" i="62"/>
  <c r="D54" i="62"/>
  <c r="D61" i="62"/>
  <c r="D97" i="62"/>
  <c r="C95" i="62" s="1"/>
  <c r="D153" i="62"/>
  <c r="C151" i="62" s="1"/>
  <c r="D236" i="62"/>
  <c r="C234" i="62" s="1"/>
  <c r="D13" i="62"/>
  <c r="D11" i="62" s="1"/>
  <c r="D17" i="62"/>
  <c r="D30" i="62"/>
  <c r="D20" i="62"/>
  <c r="D36" i="62"/>
  <c r="D51" i="62"/>
  <c r="D60" i="62"/>
  <c r="D208" i="62"/>
  <c r="C206" i="62" s="1"/>
  <c r="D29" i="62"/>
  <c r="D49" i="62"/>
  <c r="D56" i="62"/>
  <c r="D63" i="62"/>
  <c r="D14" i="62"/>
  <c r="D18" i="62"/>
  <c r="D34" i="62"/>
  <c r="F9" i="51"/>
  <c r="V24" i="51"/>
  <c r="V9" i="51"/>
  <c r="H9" i="51"/>
  <c r="AC4" i="51"/>
  <c r="V10" i="49"/>
  <c r="V27" i="49"/>
  <c r="H29" i="49"/>
  <c r="V31" i="49"/>
  <c r="H33" i="49"/>
  <c r="V35" i="49"/>
  <c r="H37" i="49"/>
  <c r="V39" i="49"/>
  <c r="V29" i="49"/>
  <c r="V33" i="49"/>
  <c r="H35" i="49"/>
  <c r="V37" i="49"/>
  <c r="H26" i="49"/>
  <c r="V28" i="49"/>
  <c r="V32" i="49"/>
  <c r="H34" i="49"/>
  <c r="V36" i="49"/>
  <c r="V40" i="49"/>
  <c r="V26" i="49"/>
  <c r="V30" i="49"/>
  <c r="H32" i="49"/>
  <c r="V34" i="49"/>
  <c r="V38" i="49"/>
  <c r="H40" i="49"/>
  <c r="I11" i="48"/>
  <c r="AC14" i="47"/>
  <c r="G13" i="47"/>
  <c r="H13" i="47" s="1"/>
  <c r="K13" i="47" s="1"/>
  <c r="P13" i="47" s="1"/>
  <c r="G12" i="47"/>
  <c r="H12" i="47" s="1"/>
  <c r="K12" i="47" s="1"/>
  <c r="P12" i="47" s="1"/>
  <c r="AD15" i="47"/>
  <c r="R67" i="62"/>
  <c r="P41" i="60"/>
  <c r="AD41" i="60" s="1"/>
  <c r="I25" i="50"/>
  <c r="I17" i="50"/>
  <c r="W11" i="47"/>
  <c r="AA5" i="47"/>
  <c r="R11" i="62"/>
  <c r="AD11" i="60"/>
  <c r="P11" i="60"/>
  <c r="R39" i="62"/>
  <c r="P26" i="60"/>
  <c r="AD26" i="60" s="1"/>
  <c r="N10" i="49"/>
  <c r="O23" i="48"/>
  <c r="N24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N11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I270" i="48"/>
  <c r="V268" i="48"/>
  <c r="V280" i="48"/>
  <c r="I267" i="48"/>
  <c r="O297" i="48"/>
  <c r="V12" i="47"/>
  <c r="O210" i="48"/>
  <c r="O266" i="48"/>
  <c r="V269" i="48"/>
  <c r="O278" i="48"/>
  <c r="V301" i="48"/>
  <c r="V266" i="48"/>
  <c r="I269" i="48"/>
  <c r="I281" i="48"/>
  <c r="I289" i="48"/>
  <c r="I293" i="48"/>
  <c r="Z12" i="47"/>
  <c r="AJ13" i="51"/>
  <c r="I262" i="48"/>
  <c r="I266" i="48"/>
  <c r="AF282" i="48"/>
  <c r="I285" i="48"/>
  <c r="AE52" i="50"/>
  <c r="AD12" i="47"/>
  <c r="V80" i="48"/>
  <c r="I95" i="48"/>
  <c r="V96" i="48"/>
  <c r="O97" i="48"/>
  <c r="I99" i="48"/>
  <c r="V100" i="48"/>
  <c r="I103" i="48"/>
  <c r="V104" i="48"/>
  <c r="I107" i="48"/>
  <c r="V108" i="48"/>
  <c r="O109" i="48"/>
  <c r="V112" i="48"/>
  <c r="O113" i="48"/>
  <c r="I119" i="48"/>
  <c r="I123" i="48"/>
  <c r="V124" i="48"/>
  <c r="AF128" i="48"/>
  <c r="V128" i="48"/>
  <c r="O129" i="48"/>
  <c r="V136" i="48"/>
  <c r="I139" i="48"/>
  <c r="V140" i="48"/>
  <c r="I143" i="48"/>
  <c r="AF144" i="48"/>
  <c r="V144" i="48"/>
  <c r="I147" i="48"/>
  <c r="V148" i="48"/>
  <c r="O149" i="48"/>
  <c r="I151" i="48"/>
  <c r="V152" i="48"/>
  <c r="O153" i="48"/>
  <c r="V156" i="48"/>
  <c r="O157" i="48"/>
  <c r="I159" i="48"/>
  <c r="O161" i="48"/>
  <c r="I163" i="48"/>
  <c r="AF164" i="48"/>
  <c r="AF172" i="48"/>
  <c r="I195" i="48"/>
  <c r="I199" i="48"/>
  <c r="AF204" i="48"/>
  <c r="AF212" i="48"/>
  <c r="V212" i="48"/>
  <c r="I215" i="48"/>
  <c r="V220" i="48"/>
  <c r="O20" i="48"/>
  <c r="I18" i="48"/>
  <c r="O12" i="48"/>
  <c r="O16" i="48"/>
  <c r="I14" i="48"/>
  <c r="AF22" i="48"/>
  <c r="AF18" i="48"/>
  <c r="AE14" i="50"/>
  <c r="O142" i="48"/>
  <c r="I148" i="48"/>
  <c r="O150" i="48"/>
  <c r="I227" i="48"/>
  <c r="V228" i="48"/>
  <c r="O229" i="48"/>
  <c r="V232" i="48"/>
  <c r="I235" i="48"/>
  <c r="V236" i="48"/>
  <c r="I239" i="48"/>
  <c r="I243" i="48"/>
  <c r="V244" i="48"/>
  <c r="O245" i="48"/>
  <c r="V252" i="48"/>
  <c r="O253" i="48"/>
  <c r="I255" i="48"/>
  <c r="I259" i="48"/>
  <c r="O261" i="48"/>
  <c r="I286" i="48"/>
  <c r="H22" i="49"/>
  <c r="H21" i="49"/>
  <c r="H16" i="49"/>
  <c r="H14" i="49"/>
  <c r="O134" i="48"/>
  <c r="O138" i="48"/>
  <c r="I152" i="48"/>
  <c r="I89" i="48"/>
  <c r="O91" i="48"/>
  <c r="O95" i="48"/>
  <c r="I97" i="48"/>
  <c r="I105" i="48"/>
  <c r="O143" i="48"/>
  <c r="O167" i="48"/>
  <c r="I181" i="48"/>
  <c r="I201" i="48"/>
  <c r="O226" i="48"/>
  <c r="I27" i="50"/>
  <c r="I35" i="50"/>
  <c r="V137" i="48"/>
  <c r="V149" i="48"/>
  <c r="V153" i="48"/>
  <c r="V161" i="48"/>
  <c r="V181" i="48"/>
  <c r="V205" i="48"/>
  <c r="I223" i="48"/>
  <c r="O225" i="48"/>
  <c r="I81" i="48"/>
  <c r="I85" i="48"/>
  <c r="O87" i="48"/>
  <c r="V90" i="48"/>
  <c r="I93" i="48"/>
  <c r="I137" i="48"/>
  <c r="I145" i="48"/>
  <c r="O159" i="48"/>
  <c r="V166" i="48"/>
  <c r="I169" i="48"/>
  <c r="O183" i="48"/>
  <c r="V225" i="48"/>
  <c r="O250" i="48"/>
  <c r="O254" i="48"/>
  <c r="V257" i="48"/>
  <c r="O258" i="48"/>
  <c r="O281" i="48"/>
  <c r="I302" i="48"/>
  <c r="O14" i="48"/>
  <c r="AD22" i="49"/>
  <c r="AD18" i="49"/>
  <c r="AE18" i="49"/>
  <c r="AD17" i="49"/>
  <c r="AD16" i="49"/>
  <c r="AE14" i="49"/>
  <c r="AD13" i="49"/>
  <c r="AD12" i="49"/>
  <c r="AD11" i="49"/>
  <c r="AE39" i="49"/>
  <c r="AD39" i="49"/>
  <c r="AE40" i="49"/>
  <c r="I32" i="50"/>
  <c r="I36" i="50"/>
  <c r="AI11" i="51"/>
  <c r="I138" i="48"/>
  <c r="I150" i="48"/>
  <c r="I154" i="48"/>
  <c r="I158" i="48"/>
  <c r="I225" i="48"/>
  <c r="I249" i="48"/>
  <c r="I253" i="48"/>
  <c r="I261" i="48"/>
  <c r="O263" i="48"/>
  <c r="AF318" i="48"/>
  <c r="AB13" i="47"/>
  <c r="AC12" i="47"/>
  <c r="Y12" i="47"/>
  <c r="T12" i="47"/>
  <c r="E12" i="47"/>
  <c r="AH12" i="47" s="1"/>
  <c r="AF220" i="48"/>
  <c r="AF12" i="47"/>
  <c r="AB12" i="47"/>
  <c r="X12" i="47"/>
  <c r="M12" i="47"/>
  <c r="N12" i="47" s="1"/>
  <c r="AF260" i="48"/>
  <c r="AF315" i="48"/>
  <c r="AE12" i="47"/>
  <c r="AA12" i="47"/>
  <c r="W12" i="47"/>
  <c r="I12" i="47"/>
  <c r="AF20" i="48"/>
  <c r="AF16" i="48"/>
  <c r="I16" i="48"/>
  <c r="O36" i="48"/>
  <c r="O46" i="48"/>
  <c r="V53" i="48"/>
  <c r="O54" i="48"/>
  <c r="V64" i="48"/>
  <c r="O65" i="48"/>
  <c r="V72" i="48"/>
  <c r="O73" i="48"/>
  <c r="V76" i="48"/>
  <c r="O77" i="48"/>
  <c r="I80" i="48"/>
  <c r="V81" i="48"/>
  <c r="I84" i="48"/>
  <c r="V85" i="48"/>
  <c r="O86" i="48"/>
  <c r="I88" i="48"/>
  <c r="V89" i="48"/>
  <c r="O90" i="48"/>
  <c r="O94" i="48"/>
  <c r="I96" i="48"/>
  <c r="V97" i="48"/>
  <c r="O98" i="48"/>
  <c r="I100" i="48"/>
  <c r="O102" i="48"/>
  <c r="I104" i="48"/>
  <c r="V105" i="48"/>
  <c r="O106" i="48"/>
  <c r="I166" i="48"/>
  <c r="AF179" i="48"/>
  <c r="V185" i="48"/>
  <c r="O194" i="48"/>
  <c r="O215" i="48"/>
  <c r="I221" i="48"/>
  <c r="I282" i="48"/>
  <c r="AE24" i="49"/>
  <c r="AE25" i="50"/>
  <c r="I39" i="50"/>
  <c r="AJ14" i="51"/>
  <c r="I203" i="48"/>
  <c r="V206" i="48"/>
  <c r="I209" i="48"/>
  <c r="V210" i="48"/>
  <c r="O211" i="48"/>
  <c r="V217" i="48"/>
  <c r="I298" i="48"/>
  <c r="I301" i="48"/>
  <c r="O302" i="48"/>
  <c r="AF21" i="48"/>
  <c r="AF17" i="48"/>
  <c r="AF12" i="48"/>
  <c r="V91" i="48"/>
  <c r="I94" i="48"/>
  <c r="V99" i="48"/>
  <c r="I102" i="48"/>
  <c r="I106" i="48"/>
  <c r="I110" i="48"/>
  <c r="I114" i="48"/>
  <c r="I122" i="48"/>
  <c r="I126" i="48"/>
  <c r="I130" i="48"/>
  <c r="AF146" i="48"/>
  <c r="V169" i="48"/>
  <c r="I182" i="48"/>
  <c r="AF184" i="48"/>
  <c r="I198" i="48"/>
  <c r="O200" i="48"/>
  <c r="I206" i="48"/>
  <c r="AF215" i="48"/>
  <c r="O216" i="48"/>
  <c r="O219" i="48"/>
  <c r="AF221" i="48"/>
  <c r="AF224" i="48"/>
  <c r="I234" i="48"/>
  <c r="I246" i="48"/>
  <c r="AF263" i="48"/>
  <c r="I265" i="48"/>
  <c r="AF285" i="48"/>
  <c r="O286" i="48"/>
  <c r="O294" i="48"/>
  <c r="V300" i="48"/>
  <c r="O303" i="48"/>
  <c r="AE31" i="50"/>
  <c r="AE34" i="50"/>
  <c r="AF13" i="47"/>
  <c r="V13" i="48"/>
  <c r="V28" i="48"/>
  <c r="O29" i="48"/>
  <c r="I76" i="48"/>
  <c r="O79" i="48"/>
  <c r="O114" i="48"/>
  <c r="O118" i="48"/>
  <c r="V121" i="48"/>
  <c r="V125" i="48"/>
  <c r="V129" i="48"/>
  <c r="O163" i="48"/>
  <c r="O30" i="48"/>
  <c r="I36" i="48"/>
  <c r="V37" i="48"/>
  <c r="O48" i="48"/>
  <c r="I90" i="48"/>
  <c r="V114" i="48"/>
  <c r="I117" i="48"/>
  <c r="O206" i="48"/>
  <c r="V209" i="48"/>
  <c r="V233" i="48"/>
  <c r="O234" i="48"/>
  <c r="O238" i="48"/>
  <c r="AF253" i="48"/>
  <c r="AF268" i="48"/>
  <c r="AF287" i="48"/>
  <c r="AF290" i="48"/>
  <c r="H13" i="49"/>
  <c r="I21" i="50"/>
  <c r="AF11" i="48"/>
  <c r="AF28" i="48"/>
  <c r="V32" i="48"/>
  <c r="I49" i="48"/>
  <c r="V50" i="48"/>
  <c r="I53" i="48"/>
  <c r="I64" i="48"/>
  <c r="I72" i="48"/>
  <c r="V113" i="48"/>
  <c r="O122" i="48"/>
  <c r="I165" i="48"/>
  <c r="O22" i="48"/>
  <c r="O18" i="48"/>
  <c r="V17" i="48"/>
  <c r="O34" i="48"/>
  <c r="AF37" i="48"/>
  <c r="O38" i="48"/>
  <c r="I22" i="48"/>
  <c r="V41" i="48"/>
  <c r="I46" i="48"/>
  <c r="V47" i="48"/>
  <c r="I50" i="48"/>
  <c r="AF104" i="48"/>
  <c r="V14" i="48"/>
  <c r="AF14" i="48"/>
  <c r="I29" i="48"/>
  <c r="V30" i="48"/>
  <c r="O31" i="48"/>
  <c r="I33" i="48"/>
  <c r="V34" i="48"/>
  <c r="O35" i="48"/>
  <c r="I37" i="48"/>
  <c r="O21" i="48"/>
  <c r="O45" i="48"/>
  <c r="I47" i="48"/>
  <c r="I51" i="48"/>
  <c r="AF52" i="48"/>
  <c r="V52" i="48"/>
  <c r="O53" i="48"/>
  <c r="I55" i="48"/>
  <c r="AF56" i="48"/>
  <c r="V56" i="48"/>
  <c r="O57" i="48"/>
  <c r="AF63" i="48"/>
  <c r="V63" i="48"/>
  <c r="O64" i="48"/>
  <c r="I66" i="48"/>
  <c r="AF67" i="48"/>
  <c r="V67" i="48"/>
  <c r="O68" i="48"/>
  <c r="AF71" i="48"/>
  <c r="V71" i="48"/>
  <c r="O72" i="48"/>
  <c r="I74" i="48"/>
  <c r="AF75" i="48"/>
  <c r="V75" i="48"/>
  <c r="O76" i="48"/>
  <c r="AF80" i="48"/>
  <c r="I83" i="48"/>
  <c r="AF84" i="48"/>
  <c r="V84" i="48"/>
  <c r="O85" i="48"/>
  <c r="AF88" i="48"/>
  <c r="V88" i="48"/>
  <c r="I91" i="48"/>
  <c r="AF92" i="48"/>
  <c r="V92" i="48"/>
  <c r="O93" i="48"/>
  <c r="I101" i="48"/>
  <c r="V180" i="48"/>
  <c r="I193" i="48"/>
  <c r="I178" i="48"/>
  <c r="V194" i="48"/>
  <c r="O199" i="48"/>
  <c r="AF210" i="48"/>
  <c r="I229" i="48"/>
  <c r="I214" i="48"/>
  <c r="O231" i="48"/>
  <c r="I233" i="48"/>
  <c r="V234" i="48"/>
  <c r="I237" i="48"/>
  <c r="V238" i="48"/>
  <c r="O239" i="48"/>
  <c r="I245" i="48"/>
  <c r="O247" i="48"/>
  <c r="I108" i="48"/>
  <c r="V109" i="48"/>
  <c r="O123" i="48"/>
  <c r="AF130" i="48"/>
  <c r="I118" i="48"/>
  <c r="AF142" i="48"/>
  <c r="I162" i="48"/>
  <c r="I187" i="48"/>
  <c r="AF188" i="48"/>
  <c r="O174" i="48"/>
  <c r="AF192" i="48"/>
  <c r="AF196" i="48"/>
  <c r="I210" i="48"/>
  <c r="AF225" i="48"/>
  <c r="O228" i="48"/>
  <c r="O232" i="48"/>
  <c r="AF247" i="48"/>
  <c r="I242" i="48"/>
  <c r="I280" i="48"/>
  <c r="O285" i="48"/>
  <c r="I297" i="48"/>
  <c r="O298" i="48"/>
  <c r="H17" i="49"/>
  <c r="AE56" i="49"/>
  <c r="AD56" i="49"/>
  <c r="I19" i="50"/>
  <c r="I11" i="50"/>
  <c r="AE29" i="50"/>
  <c r="V102" i="48"/>
  <c r="O103" i="48"/>
  <c r="O107" i="48"/>
  <c r="I109" i="48"/>
  <c r="O110" i="48"/>
  <c r="I142" i="48"/>
  <c r="O147" i="48"/>
  <c r="I134" i="48"/>
  <c r="V150" i="48"/>
  <c r="O151" i="48"/>
  <c r="I153" i="48"/>
  <c r="I167" i="48"/>
  <c r="V168" i="48"/>
  <c r="I171" i="48"/>
  <c r="V179" i="48"/>
  <c r="O180" i="48"/>
  <c r="V201" i="48"/>
  <c r="I207" i="48"/>
  <c r="V222" i="48"/>
  <c r="O223" i="48"/>
  <c r="AF244" i="48"/>
  <c r="I258" i="48"/>
  <c r="I277" i="48"/>
  <c r="O279" i="48"/>
  <c r="O282" i="48"/>
  <c r="V285" i="48"/>
  <c r="AE22" i="49"/>
  <c r="X13" i="47"/>
  <c r="U12" i="47"/>
  <c r="AI14" i="51"/>
  <c r="O162" i="48"/>
  <c r="V57" i="48"/>
  <c r="AF112" i="48"/>
  <c r="AF131" i="48"/>
  <c r="I133" i="48"/>
  <c r="AF156" i="48"/>
  <c r="I161" i="48"/>
  <c r="I185" i="48"/>
  <c r="AF199" i="48"/>
  <c r="I222" i="48"/>
  <c r="AF223" i="48"/>
  <c r="AF39" i="48"/>
  <c r="O40" i="48"/>
  <c r="V45" i="48"/>
  <c r="AF48" i="48"/>
  <c r="O51" i="48"/>
  <c r="V54" i="48"/>
  <c r="O55" i="48"/>
  <c r="V58" i="48"/>
  <c r="O59" i="48"/>
  <c r="V65" i="48"/>
  <c r="O66" i="48"/>
  <c r="V69" i="48"/>
  <c r="O70" i="48"/>
  <c r="O74" i="48"/>
  <c r="AF107" i="48"/>
  <c r="AF124" i="48"/>
  <c r="O145" i="48"/>
  <c r="V157" i="48"/>
  <c r="AF163" i="48"/>
  <c r="O171" i="48"/>
  <c r="I173" i="48"/>
  <c r="O175" i="48"/>
  <c r="I180" i="48"/>
  <c r="O184" i="48"/>
  <c r="AF190" i="48"/>
  <c r="V190" i="48"/>
  <c r="O195" i="48"/>
  <c r="O203" i="48"/>
  <c r="AF211" i="48"/>
  <c r="I19" i="48"/>
  <c r="AF13" i="48"/>
  <c r="O28" i="48"/>
  <c r="AF30" i="48"/>
  <c r="I32" i="48"/>
  <c r="O33" i="48"/>
  <c r="V36" i="48"/>
  <c r="O37" i="48"/>
  <c r="I39" i="48"/>
  <c r="V40" i="48"/>
  <c r="O41" i="48"/>
  <c r="I45" i="48"/>
  <c r="AF46" i="48"/>
  <c r="V46" i="48"/>
  <c r="I54" i="48"/>
  <c r="V55" i="48"/>
  <c r="O56" i="48"/>
  <c r="I58" i="48"/>
  <c r="I65" i="48"/>
  <c r="V66" i="48"/>
  <c r="O67" i="48"/>
  <c r="I69" i="48"/>
  <c r="I73" i="48"/>
  <c r="V74" i="48"/>
  <c r="O75" i="48"/>
  <c r="I77" i="48"/>
  <c r="I82" i="48"/>
  <c r="I86" i="48"/>
  <c r="O89" i="48"/>
  <c r="AF91" i="48"/>
  <c r="V93" i="48"/>
  <c r="I98" i="48"/>
  <c r="O99" i="48"/>
  <c r="O111" i="48"/>
  <c r="I115" i="48"/>
  <c r="AF119" i="48"/>
  <c r="I124" i="48"/>
  <c r="O125" i="48"/>
  <c r="O115" i="48"/>
  <c r="I135" i="48"/>
  <c r="O139" i="48"/>
  <c r="V141" i="48"/>
  <c r="O146" i="48"/>
  <c r="AF151" i="48"/>
  <c r="O155" i="48"/>
  <c r="I157" i="48"/>
  <c r="AF166" i="48"/>
  <c r="O166" i="48"/>
  <c r="O169" i="48"/>
  <c r="I170" i="48"/>
  <c r="I174" i="48"/>
  <c r="V178" i="48"/>
  <c r="O179" i="48"/>
  <c r="I183" i="48"/>
  <c r="I186" i="48"/>
  <c r="I190" i="48"/>
  <c r="O192" i="48"/>
  <c r="I194" i="48"/>
  <c r="V195" i="48"/>
  <c r="O196" i="48"/>
  <c r="I197" i="48"/>
  <c r="AF198" i="48"/>
  <c r="AF200" i="48"/>
  <c r="O201" i="48"/>
  <c r="AF209" i="48"/>
  <c r="V211" i="48"/>
  <c r="O212" i="48"/>
  <c r="V214" i="48"/>
  <c r="I219" i="48"/>
  <c r="O207" i="48"/>
  <c r="I230" i="48"/>
  <c r="AF231" i="48"/>
  <c r="AF237" i="48"/>
  <c r="O237" i="48"/>
  <c r="V224" i="48"/>
  <c r="AF243" i="48"/>
  <c r="V246" i="48"/>
  <c r="I248" i="48"/>
  <c r="AF249" i="48"/>
  <c r="O249" i="48"/>
  <c r="I251" i="48"/>
  <c r="AF252" i="48"/>
  <c r="I254" i="48"/>
  <c r="AF255" i="48"/>
  <c r="AF259" i="48"/>
  <c r="V262" i="48"/>
  <c r="I264" i="48"/>
  <c r="AF265" i="48"/>
  <c r="O265" i="48"/>
  <c r="O270" i="48"/>
  <c r="AF273" i="48"/>
  <c r="V273" i="48"/>
  <c r="O274" i="48"/>
  <c r="AF277" i="48"/>
  <c r="O277" i="48"/>
  <c r="AF279" i="48"/>
  <c r="AF284" i="48"/>
  <c r="V284" i="48"/>
  <c r="I274" i="48"/>
  <c r="V289" i="48"/>
  <c r="O290" i="48"/>
  <c r="V293" i="48"/>
  <c r="AF296" i="48"/>
  <c r="O299" i="48"/>
  <c r="AD23" i="49"/>
  <c r="AE23" i="49"/>
  <c r="AD33" i="49"/>
  <c r="AE35" i="49"/>
  <c r="AD35" i="49"/>
  <c r="AE36" i="49"/>
  <c r="AD36" i="49"/>
  <c r="AE37" i="49"/>
  <c r="AD50" i="49"/>
  <c r="AE52" i="49"/>
  <c r="AD52" i="49"/>
  <c r="AE53" i="49"/>
  <c r="AD53" i="49"/>
  <c r="AE22" i="50"/>
  <c r="AE30" i="50"/>
  <c r="AE46" i="50"/>
  <c r="AE50" i="50"/>
  <c r="AE56" i="50"/>
  <c r="AA11" i="47"/>
  <c r="I11" i="47"/>
  <c r="Z11" i="47"/>
  <c r="G11" i="47"/>
  <c r="AE11" i="47"/>
  <c r="U11" i="47"/>
  <c r="H20" i="49"/>
  <c r="X14" i="47"/>
  <c r="Y14" i="47"/>
  <c r="U14" i="47"/>
  <c r="AF14" i="47"/>
  <c r="I23" i="48"/>
  <c r="O69" i="48"/>
  <c r="AF114" i="48"/>
  <c r="AF126" i="48"/>
  <c r="AF134" i="48"/>
  <c r="AF150" i="48"/>
  <c r="O165" i="48"/>
  <c r="AF202" i="48"/>
  <c r="AF241" i="48"/>
  <c r="O242" i="48"/>
  <c r="AF245" i="48"/>
  <c r="AF250" i="48"/>
  <c r="AF257" i="48"/>
  <c r="AF261" i="48"/>
  <c r="AF266" i="48"/>
  <c r="AF269" i="48"/>
  <c r="AF271" i="48"/>
  <c r="AF275" i="48"/>
  <c r="AF280" i="48"/>
  <c r="I294" i="48"/>
  <c r="O295" i="48"/>
  <c r="AF300" i="48"/>
  <c r="AF314" i="48"/>
  <c r="AD15" i="49"/>
  <c r="AE15" i="49"/>
  <c r="AE28" i="49"/>
  <c r="AE29" i="49"/>
  <c r="AD29" i="49"/>
  <c r="H38" i="49"/>
  <c r="AD40" i="49"/>
  <c r="AE46" i="49"/>
  <c r="I52" i="48"/>
  <c r="O58" i="48"/>
  <c r="V68" i="48"/>
  <c r="I71" i="48"/>
  <c r="O82" i="48"/>
  <c r="AF140" i="48"/>
  <c r="I146" i="48"/>
  <c r="I149" i="48"/>
  <c r="AF159" i="48"/>
  <c r="O190" i="48"/>
  <c r="O208" i="48"/>
  <c r="V35" i="48"/>
  <c r="V39" i="48"/>
  <c r="I57" i="48"/>
  <c r="I68" i="48"/>
  <c r="V73" i="48"/>
  <c r="O83" i="48"/>
  <c r="I112" i="48"/>
  <c r="AF115" i="48"/>
  <c r="AF118" i="48"/>
  <c r="I121" i="48"/>
  <c r="O127" i="48"/>
  <c r="I131" i="48"/>
  <c r="AF135" i="48"/>
  <c r="O141" i="48"/>
  <c r="AF160" i="48"/>
  <c r="AF168" i="48"/>
  <c r="V170" i="48"/>
  <c r="V174" i="48"/>
  <c r="AF194" i="48"/>
  <c r="I205" i="48"/>
  <c r="AF219" i="48"/>
  <c r="O220" i="48"/>
  <c r="O221" i="48"/>
  <c r="O224" i="48"/>
  <c r="AF236" i="48"/>
  <c r="I238" i="48"/>
  <c r="AF239" i="48"/>
  <c r="I241" i="48"/>
  <c r="AF248" i="48"/>
  <c r="V248" i="48"/>
  <c r="I250" i="48"/>
  <c r="AF264" i="48"/>
  <c r="V264" i="48"/>
  <c r="I271" i="48"/>
  <c r="I275" i="48"/>
  <c r="AF276" i="48"/>
  <c r="I278" i="48"/>
  <c r="AF281" i="48"/>
  <c r="AF292" i="48"/>
  <c r="V295" i="48"/>
  <c r="O296" i="48"/>
  <c r="AF298" i="48"/>
  <c r="I300" i="48"/>
  <c r="AF303" i="48"/>
  <c r="I290" i="48"/>
  <c r="AF311" i="48"/>
  <c r="AF317" i="48"/>
  <c r="AD21" i="49"/>
  <c r="AD20" i="49"/>
  <c r="AD19" i="49"/>
  <c r="AE19" i="49"/>
  <c r="AD14" i="49"/>
  <c r="AE48" i="49"/>
  <c r="AD48" i="49"/>
  <c r="AE49" i="49"/>
  <c r="I38" i="50"/>
  <c r="AE17" i="50"/>
  <c r="AE13" i="50"/>
  <c r="AE28" i="50"/>
  <c r="I30" i="50"/>
  <c r="AE32" i="50"/>
  <c r="AE48" i="50"/>
  <c r="AE58" i="50"/>
  <c r="AI13" i="51"/>
  <c r="AI10" i="51"/>
  <c r="I140" i="48"/>
  <c r="I125" i="48"/>
  <c r="V160" i="48"/>
  <c r="V145" i="48"/>
  <c r="E15" i="47"/>
  <c r="AH15" i="47" s="1"/>
  <c r="G15" i="47"/>
  <c r="H15" i="47" s="1"/>
  <c r="V15" i="47"/>
  <c r="AB15" i="47"/>
  <c r="T15" i="47"/>
  <c r="Z15" i="47"/>
  <c r="I15" i="47"/>
  <c r="Y15" i="47"/>
  <c r="AF15" i="47"/>
  <c r="AF23" i="48"/>
  <c r="AF33" i="48"/>
  <c r="AF40" i="48"/>
  <c r="V48" i="48"/>
  <c r="AF51" i="48"/>
  <c r="AF79" i="48"/>
  <c r="AF87" i="48"/>
  <c r="AF90" i="48"/>
  <c r="O101" i="48"/>
  <c r="AF106" i="48"/>
  <c r="AF116" i="48"/>
  <c r="AF123" i="48"/>
  <c r="V132" i="48"/>
  <c r="AF139" i="48"/>
  <c r="O255" i="48"/>
  <c r="H12" i="49"/>
  <c r="AC15" i="47"/>
  <c r="V22" i="48"/>
  <c r="AF15" i="48"/>
  <c r="V29" i="48"/>
  <c r="I31" i="48"/>
  <c r="AF32" i="48"/>
  <c r="AF34" i="48"/>
  <c r="I20" i="48"/>
  <c r="V38" i="48"/>
  <c r="O39" i="48"/>
  <c r="AF41" i="48"/>
  <c r="AF45" i="48"/>
  <c r="AF50" i="48"/>
  <c r="AF55" i="48"/>
  <c r="AF58" i="48"/>
  <c r="AF66" i="48"/>
  <c r="AF69" i="48"/>
  <c r="AF74" i="48"/>
  <c r="AF77" i="48"/>
  <c r="AF83" i="48"/>
  <c r="AF86" i="48"/>
  <c r="I92" i="48"/>
  <c r="AF94" i="48"/>
  <c r="AF96" i="48"/>
  <c r="AF98" i="48"/>
  <c r="AF100" i="48"/>
  <c r="AF102" i="48"/>
  <c r="V106" i="48"/>
  <c r="V117" i="48"/>
  <c r="O126" i="48"/>
  <c r="I128" i="48"/>
  <c r="I113" i="48"/>
  <c r="O131" i="48"/>
  <c r="V133" i="48"/>
  <c r="I144" i="48"/>
  <c r="I129" i="48"/>
  <c r="AF152" i="48"/>
  <c r="O154" i="48"/>
  <c r="V164" i="48"/>
  <c r="AF175" i="48"/>
  <c r="I177" i="48"/>
  <c r="O187" i="48"/>
  <c r="O191" i="48"/>
  <c r="O204" i="48"/>
  <c r="AF206" i="48"/>
  <c r="I218" i="48"/>
  <c r="O222" i="48"/>
  <c r="V229" i="48"/>
  <c r="O230" i="48"/>
  <c r="AF232" i="48"/>
  <c r="V237" i="48"/>
  <c r="O246" i="48"/>
  <c r="V253" i="48"/>
  <c r="O262" i="48"/>
  <c r="I273" i="48"/>
  <c r="AF274" i="48"/>
  <c r="O287" i="48"/>
  <c r="V296" i="48"/>
  <c r="I305" i="48"/>
  <c r="AF306" i="48"/>
  <c r="AF316" i="48"/>
  <c r="AE23" i="50"/>
  <c r="AE20" i="50"/>
  <c r="I28" i="50"/>
  <c r="AE33" i="50"/>
  <c r="I34" i="50"/>
  <c r="AE35" i="50"/>
  <c r="AE37" i="50"/>
  <c r="AE39" i="50"/>
  <c r="AE41" i="50"/>
  <c r="AE44" i="50"/>
  <c r="AE54" i="50"/>
  <c r="U15" i="47"/>
  <c r="I156" i="48"/>
  <c r="I141" i="48"/>
  <c r="V260" i="48"/>
  <c r="V245" i="48"/>
  <c r="I12" i="50"/>
  <c r="I29" i="50"/>
  <c r="O17" i="48"/>
  <c r="I28" i="48"/>
  <c r="I12" i="48"/>
  <c r="AF35" i="48"/>
  <c r="I41" i="48"/>
  <c r="I48" i="48"/>
  <c r="O49" i="48"/>
  <c r="AF54" i="48"/>
  <c r="AF59" i="48"/>
  <c r="AF65" i="48"/>
  <c r="AF70" i="48"/>
  <c r="AF73" i="48"/>
  <c r="AF82" i="48"/>
  <c r="V116" i="48"/>
  <c r="AF132" i="48"/>
  <c r="AF148" i="48"/>
  <c r="AF155" i="48"/>
  <c r="V213" i="48"/>
  <c r="V241" i="48"/>
  <c r="V226" i="48"/>
  <c r="V276" i="48"/>
  <c r="V261" i="48"/>
  <c r="V21" i="48"/>
  <c r="AF19" i="48"/>
  <c r="O13" i="48"/>
  <c r="AF29" i="48"/>
  <c r="AF31" i="48"/>
  <c r="V31" i="48"/>
  <c r="O32" i="48"/>
  <c r="V15" i="48"/>
  <c r="I35" i="48"/>
  <c r="AF36" i="48"/>
  <c r="AF38" i="48"/>
  <c r="I40" i="48"/>
  <c r="AF47" i="48"/>
  <c r="O47" i="48"/>
  <c r="AF49" i="48"/>
  <c r="V49" i="48"/>
  <c r="O50" i="48"/>
  <c r="V51" i="48"/>
  <c r="O52" i="48"/>
  <c r="I56" i="48"/>
  <c r="I59" i="48"/>
  <c r="V59" i="48"/>
  <c r="O63" i="48"/>
  <c r="I67" i="48"/>
  <c r="I70" i="48"/>
  <c r="V70" i="48"/>
  <c r="O71" i="48"/>
  <c r="I75" i="48"/>
  <c r="O80" i="48"/>
  <c r="I87" i="48"/>
  <c r="AF95" i="48"/>
  <c r="AF99" i="48"/>
  <c r="V101" i="48"/>
  <c r="AF103" i="48"/>
  <c r="AF108" i="48"/>
  <c r="AF110" i="48"/>
  <c r="AF120" i="48"/>
  <c r="V120" i="48"/>
  <c r="O130" i="48"/>
  <c r="AF136" i="48"/>
  <c r="V177" i="48"/>
  <c r="I179" i="48"/>
  <c r="AF180" i="48"/>
  <c r="AF195" i="48"/>
  <c r="V197" i="48"/>
  <c r="I202" i="48"/>
  <c r="AF208" i="48"/>
  <c r="I220" i="48"/>
  <c r="V221" i="48"/>
  <c r="I226" i="48"/>
  <c r="O227" i="48"/>
  <c r="I231" i="48"/>
  <c r="AF242" i="48"/>
  <c r="I257" i="48"/>
  <c r="AF258" i="48"/>
  <c r="O271" i="48"/>
  <c r="V292" i="48"/>
  <c r="V277" i="48"/>
  <c r="AE45" i="49"/>
  <c r="I13" i="50"/>
  <c r="X15" i="47"/>
  <c r="I111" i="48"/>
  <c r="O117" i="48"/>
  <c r="O119" i="48"/>
  <c r="O121" i="48"/>
  <c r="I127" i="48"/>
  <c r="O133" i="48"/>
  <c r="O135" i="48"/>
  <c r="O137" i="48"/>
  <c r="AF147" i="48"/>
  <c r="I164" i="48"/>
  <c r="I168" i="48"/>
  <c r="AF170" i="48"/>
  <c r="AF183" i="48"/>
  <c r="AF187" i="48"/>
  <c r="V189" i="48"/>
  <c r="V198" i="48"/>
  <c r="AF203" i="48"/>
  <c r="I211" i="48"/>
  <c r="AF214" i="48"/>
  <c r="AF216" i="48"/>
  <c r="I224" i="48"/>
  <c r="AF227" i="48"/>
  <c r="AF229" i="48"/>
  <c r="AF233" i="48"/>
  <c r="O235" i="48"/>
  <c r="O241" i="48"/>
  <c r="O251" i="48"/>
  <c r="O257" i="48"/>
  <c r="O267" i="48"/>
  <c r="O283" i="48"/>
  <c r="O289" i="48"/>
  <c r="AF291" i="48"/>
  <c r="AF295" i="48"/>
  <c r="AF307" i="48"/>
  <c r="AF309" i="48"/>
  <c r="H39" i="49"/>
  <c r="H24" i="49"/>
  <c r="AE42" i="49"/>
  <c r="I23" i="50"/>
  <c r="AE21" i="50"/>
  <c r="AE18" i="50"/>
  <c r="AE15" i="50"/>
  <c r="AE12" i="50"/>
  <c r="I14" i="50"/>
  <c r="I31" i="50"/>
  <c r="AE59" i="50"/>
  <c r="AF11" i="47"/>
  <c r="AD11" i="47"/>
  <c r="Y11" i="47"/>
  <c r="M11" i="47"/>
  <c r="E11" i="47"/>
  <c r="V11" i="47"/>
  <c r="AC11" i="47"/>
  <c r="AF111" i="48"/>
  <c r="I116" i="48"/>
  <c r="I120" i="48"/>
  <c r="AF122" i="48"/>
  <c r="AF127" i="48"/>
  <c r="I132" i="48"/>
  <c r="I136" i="48"/>
  <c r="AF138" i="48"/>
  <c r="AF143" i="48"/>
  <c r="AF154" i="48"/>
  <c r="I155" i="48"/>
  <c r="AF158" i="48"/>
  <c r="O158" i="48"/>
  <c r="I172" i="48"/>
  <c r="V173" i="48"/>
  <c r="I175" i="48"/>
  <c r="V175" i="48"/>
  <c r="O176" i="48"/>
  <c r="AF178" i="48"/>
  <c r="O178" i="48"/>
  <c r="V182" i="48"/>
  <c r="V186" i="48"/>
  <c r="AF191" i="48"/>
  <c r="AF193" i="48"/>
  <c r="V193" i="48"/>
  <c r="V202" i="48"/>
  <c r="AF218" i="48"/>
  <c r="I228" i="48"/>
  <c r="AF230" i="48"/>
  <c r="I236" i="48"/>
  <c r="AF238" i="48"/>
  <c r="AF240" i="48"/>
  <c r="V240" i="48"/>
  <c r="V242" i="48"/>
  <c r="O243" i="48"/>
  <c r="I252" i="48"/>
  <c r="AF254" i="48"/>
  <c r="AF256" i="48"/>
  <c r="V256" i="48"/>
  <c r="O259" i="48"/>
  <c r="AF270" i="48"/>
  <c r="AF272" i="48"/>
  <c r="V272" i="48"/>
  <c r="O275" i="48"/>
  <c r="I284" i="48"/>
  <c r="AF286" i="48"/>
  <c r="AF288" i="48"/>
  <c r="V288" i="48"/>
  <c r="O291" i="48"/>
  <c r="V294" i="48"/>
  <c r="I296" i="48"/>
  <c r="AF302" i="48"/>
  <c r="AF304" i="48"/>
  <c r="AF310" i="48"/>
  <c r="AF313" i="48"/>
  <c r="AE16" i="49"/>
  <c r="AE13" i="49"/>
  <c r="AE12" i="49"/>
  <c r="AE31" i="49"/>
  <c r="AD31" i="49"/>
  <c r="AE32" i="49"/>
  <c r="AD46" i="49"/>
  <c r="AE54" i="49"/>
  <c r="I15" i="50"/>
  <c r="I16" i="50"/>
  <c r="I33" i="50"/>
  <c r="I14" i="47"/>
  <c r="G14" i="47"/>
  <c r="H14" i="47" s="1"/>
  <c r="K14" i="47" s="1"/>
  <c r="P14" i="47" s="1"/>
  <c r="AB14" i="47"/>
  <c r="AJ11" i="51"/>
  <c r="I160" i="48"/>
  <c r="AF162" i="48"/>
  <c r="V165" i="48"/>
  <c r="AF167" i="48"/>
  <c r="O168" i="48"/>
  <c r="AF171" i="48"/>
  <c r="O172" i="48"/>
  <c r="AF174" i="48"/>
  <c r="AF176" i="48"/>
  <c r="AF186" i="48"/>
  <c r="V172" i="48"/>
  <c r="O188" i="48"/>
  <c r="I189" i="48"/>
  <c r="I191" i="48"/>
  <c r="V191" i="48"/>
  <c r="AF207" i="48"/>
  <c r="I208" i="48"/>
  <c r="I212" i="48"/>
  <c r="O213" i="48"/>
  <c r="O217" i="48"/>
  <c r="V218" i="48"/>
  <c r="AF228" i="48"/>
  <c r="V230" i="48"/>
  <c r="AF235" i="48"/>
  <c r="I240" i="48"/>
  <c r="I244" i="48"/>
  <c r="AF246" i="48"/>
  <c r="I247" i="48"/>
  <c r="V249" i="48"/>
  <c r="AF251" i="48"/>
  <c r="I256" i="48"/>
  <c r="I260" i="48"/>
  <c r="AF262" i="48"/>
  <c r="I263" i="48"/>
  <c r="V265" i="48"/>
  <c r="AF267" i="48"/>
  <c r="AF278" i="48"/>
  <c r="I279" i="48"/>
  <c r="V281" i="48"/>
  <c r="AF283" i="48"/>
  <c r="I288" i="48"/>
  <c r="I292" i="48"/>
  <c r="AF294" i="48"/>
  <c r="V297" i="48"/>
  <c r="AF299" i="48"/>
  <c r="AF312" i="48"/>
  <c r="AD24" i="49"/>
  <c r="AE21" i="49"/>
  <c r="AE20" i="49"/>
  <c r="AE17" i="49"/>
  <c r="AE11" i="49"/>
  <c r="AE27" i="49"/>
  <c r="AD27" i="49"/>
  <c r="AD28" i="49"/>
  <c r="H30" i="49"/>
  <c r="AD32" i="49"/>
  <c r="AE33" i="49"/>
  <c r="AD37" i="49"/>
  <c r="AD42" i="49"/>
  <c r="AE44" i="49"/>
  <c r="AD44" i="49"/>
  <c r="AD45" i="49"/>
  <c r="AD49" i="49"/>
  <c r="AE50" i="49"/>
  <c r="AD54" i="49"/>
  <c r="AE24" i="50"/>
  <c r="AE19" i="50"/>
  <c r="AE16" i="50"/>
  <c r="AE11" i="50"/>
  <c r="AE27" i="50"/>
  <c r="I18" i="50"/>
  <c r="AE36" i="50"/>
  <c r="I20" i="50"/>
  <c r="AE38" i="50"/>
  <c r="I22" i="50"/>
  <c r="AE40" i="50"/>
  <c r="I24" i="50"/>
  <c r="AE42" i="50"/>
  <c r="AE45" i="50"/>
  <c r="AE47" i="50"/>
  <c r="AE49" i="50"/>
  <c r="AE51" i="50"/>
  <c r="AE53" i="50"/>
  <c r="AE55" i="50"/>
  <c r="AE57" i="50"/>
  <c r="AJ10" i="51"/>
  <c r="AI24" i="51"/>
  <c r="AJ24" i="51"/>
  <c r="AI12" i="51"/>
  <c r="AJ12" i="51"/>
  <c r="X22" i="47"/>
  <c r="AF22" i="47"/>
  <c r="G22" i="47"/>
  <c r="I22" i="47"/>
  <c r="V22" i="47"/>
  <c r="Z22" i="47"/>
  <c r="AD22" i="47"/>
  <c r="T22" i="47"/>
  <c r="AB22" i="47"/>
  <c r="U22" i="47"/>
  <c r="Y22" i="47"/>
  <c r="AC22" i="47"/>
  <c r="E22" i="47"/>
  <c r="AH22" i="47" s="1"/>
  <c r="M22" i="47"/>
  <c r="W22" i="47"/>
  <c r="AA22" i="47"/>
  <c r="T13" i="47"/>
  <c r="T14" i="47"/>
  <c r="AE13" i="47"/>
  <c r="AE14" i="47"/>
  <c r="AA14" i="47"/>
  <c r="W14" i="47"/>
  <c r="M14" i="47"/>
  <c r="N14" i="47" s="1"/>
  <c r="E14" i="47"/>
  <c r="AH14" i="47" s="1"/>
  <c r="AD13" i="47"/>
  <c r="Z13" i="47"/>
  <c r="V13" i="47"/>
  <c r="I13" i="47"/>
  <c r="AA13" i="47"/>
  <c r="W13" i="47"/>
  <c r="M13" i="47"/>
  <c r="N13" i="47" s="1"/>
  <c r="E13" i="47"/>
  <c r="AH13" i="47" s="1"/>
  <c r="AE15" i="47"/>
  <c r="AA15" i="47"/>
  <c r="W15" i="47"/>
  <c r="M15" i="47"/>
  <c r="N15" i="47" s="1"/>
  <c r="AD14" i="47"/>
  <c r="Z14" i="47"/>
  <c r="V14" i="47"/>
  <c r="AC13" i="47"/>
  <c r="Y13" i="47"/>
  <c r="U13" i="47"/>
  <c r="T11" i="47"/>
  <c r="X11" i="47"/>
  <c r="AB11" i="47"/>
  <c r="H27" i="49"/>
  <c r="H11" i="49"/>
  <c r="H19" i="49"/>
  <c r="AE30" i="49"/>
  <c r="AD30" i="49"/>
  <c r="AE38" i="49"/>
  <c r="AD38" i="49"/>
  <c r="AE47" i="49"/>
  <c r="AE55" i="49"/>
  <c r="AD55" i="49"/>
  <c r="H28" i="49"/>
  <c r="H36" i="49"/>
  <c r="H23" i="49"/>
  <c r="AE26" i="49"/>
  <c r="AD26" i="49"/>
  <c r="AE34" i="49"/>
  <c r="AD34" i="49"/>
  <c r="AE43" i="49"/>
  <c r="AD43" i="49"/>
  <c r="AE51" i="49"/>
  <c r="AD51" i="49"/>
  <c r="AD47" i="49"/>
  <c r="H31" i="49"/>
  <c r="H15" i="49"/>
  <c r="H18" i="49"/>
  <c r="O197" i="48"/>
  <c r="O182" i="48"/>
  <c r="V19" i="48"/>
  <c r="V11" i="48"/>
  <c r="I30" i="48"/>
  <c r="V33" i="48"/>
  <c r="I34" i="48"/>
  <c r="V87" i="48"/>
  <c r="V95" i="48"/>
  <c r="V110" i="48"/>
  <c r="V111" i="48"/>
  <c r="V126" i="48"/>
  <c r="V158" i="48"/>
  <c r="V219" i="48"/>
  <c r="V204" i="48"/>
  <c r="V235" i="48"/>
  <c r="V250" i="48"/>
  <c r="V20" i="48"/>
  <c r="AF53" i="48"/>
  <c r="AF57" i="48"/>
  <c r="AF64" i="48"/>
  <c r="AF68" i="48"/>
  <c r="AF72" i="48"/>
  <c r="AF76" i="48"/>
  <c r="AF81" i="48"/>
  <c r="O84" i="48"/>
  <c r="AF85" i="48"/>
  <c r="O88" i="48"/>
  <c r="V79" i="48"/>
  <c r="V94" i="48"/>
  <c r="O185" i="48"/>
  <c r="O170" i="48"/>
  <c r="I232" i="48"/>
  <c r="I217" i="48"/>
  <c r="V207" i="48"/>
  <c r="V192" i="48"/>
  <c r="V23" i="48"/>
  <c r="I38" i="48"/>
  <c r="I63" i="48"/>
  <c r="I79" i="48"/>
  <c r="V83" i="48"/>
  <c r="V98" i="48"/>
  <c r="V103" i="48"/>
  <c r="V118" i="48"/>
  <c r="V119" i="48"/>
  <c r="V134" i="48"/>
  <c r="V127" i="48"/>
  <c r="V142" i="48"/>
  <c r="O186" i="48"/>
  <c r="V187" i="48"/>
  <c r="AF197" i="48"/>
  <c r="V267" i="48"/>
  <c r="V282" i="48"/>
  <c r="V283" i="48"/>
  <c r="V298" i="48"/>
  <c r="V16" i="48"/>
  <c r="V12" i="48"/>
  <c r="I21" i="48"/>
  <c r="O19" i="48"/>
  <c r="I17" i="48"/>
  <c r="O15" i="48"/>
  <c r="I13" i="48"/>
  <c r="O11" i="48"/>
  <c r="V77" i="48"/>
  <c r="V82" i="48"/>
  <c r="V86" i="48"/>
  <c r="V107" i="48"/>
  <c r="V122" i="48"/>
  <c r="V115" i="48"/>
  <c r="V130" i="48"/>
  <c r="V123" i="48"/>
  <c r="V138" i="48"/>
  <c r="V131" i="48"/>
  <c r="V146" i="48"/>
  <c r="V139" i="48"/>
  <c r="V154" i="48"/>
  <c r="V147" i="48"/>
  <c r="V162" i="48"/>
  <c r="I176" i="48"/>
  <c r="V176" i="48"/>
  <c r="O202" i="48"/>
  <c r="V203" i="48"/>
  <c r="V188" i="48"/>
  <c r="AF213" i="48"/>
  <c r="AF89" i="48"/>
  <c r="O92" i="48"/>
  <c r="AF93" i="48"/>
  <c r="O81" i="48"/>
  <c r="O96" i="48"/>
  <c r="AF97" i="48"/>
  <c r="O100" i="48"/>
  <c r="AF101" i="48"/>
  <c r="O104" i="48"/>
  <c r="AF105" i="48"/>
  <c r="O108" i="48"/>
  <c r="AF109" i="48"/>
  <c r="O112" i="48"/>
  <c r="AF113" i="48"/>
  <c r="O116" i="48"/>
  <c r="AF117" i="48"/>
  <c r="O105" i="48"/>
  <c r="O120" i="48"/>
  <c r="AF121" i="48"/>
  <c r="O124" i="48"/>
  <c r="AF125" i="48"/>
  <c r="O128" i="48"/>
  <c r="AF129" i="48"/>
  <c r="O132" i="48"/>
  <c r="AF133" i="48"/>
  <c r="O136" i="48"/>
  <c r="AF137" i="48"/>
  <c r="O140" i="48"/>
  <c r="AF141" i="48"/>
  <c r="O144" i="48"/>
  <c r="AF145" i="48"/>
  <c r="O148" i="48"/>
  <c r="AF149" i="48"/>
  <c r="O152" i="48"/>
  <c r="AF153" i="48"/>
  <c r="O156" i="48"/>
  <c r="AF157" i="48"/>
  <c r="O160" i="48"/>
  <c r="AF161" i="48"/>
  <c r="O164" i="48"/>
  <c r="AF165" i="48"/>
  <c r="AF169" i="48"/>
  <c r="AF173" i="48"/>
  <c r="O173" i="48"/>
  <c r="AF177" i="48"/>
  <c r="O177" i="48"/>
  <c r="AF181" i="48"/>
  <c r="O181" i="48"/>
  <c r="V183" i="48"/>
  <c r="AF189" i="48"/>
  <c r="O193" i="48"/>
  <c r="O198" i="48"/>
  <c r="V199" i="48"/>
  <c r="V184" i="48"/>
  <c r="AF205" i="48"/>
  <c r="O209" i="48"/>
  <c r="O214" i="48"/>
  <c r="V215" i="48"/>
  <c r="V200" i="48"/>
  <c r="AF226" i="48"/>
  <c r="V135" i="48"/>
  <c r="V143" i="48"/>
  <c r="V151" i="48"/>
  <c r="V155" i="48"/>
  <c r="V159" i="48"/>
  <c r="V163" i="48"/>
  <c r="V167" i="48"/>
  <c r="V171" i="48"/>
  <c r="AF185" i="48"/>
  <c r="O189" i="48"/>
  <c r="AF201" i="48"/>
  <c r="O205" i="48"/>
  <c r="AF217" i="48"/>
  <c r="V223" i="48"/>
  <c r="V208" i="48"/>
  <c r="V243" i="48"/>
  <c r="V258" i="48"/>
  <c r="V259" i="48"/>
  <c r="V274" i="48"/>
  <c r="V275" i="48"/>
  <c r="V290" i="48"/>
  <c r="V291" i="48"/>
  <c r="V306" i="48"/>
  <c r="I213" i="48"/>
  <c r="AF222" i="48"/>
  <c r="V231" i="48"/>
  <c r="V216" i="48"/>
  <c r="AF308" i="48"/>
  <c r="AF182" i="48"/>
  <c r="I184" i="48"/>
  <c r="I188" i="48"/>
  <c r="I192" i="48"/>
  <c r="I196" i="48"/>
  <c r="V196" i="48"/>
  <c r="I200" i="48"/>
  <c r="I204" i="48"/>
  <c r="I216" i="48"/>
  <c r="V227" i="48"/>
  <c r="O233" i="48"/>
  <c r="O218" i="48"/>
  <c r="V239" i="48"/>
  <c r="V254" i="48"/>
  <c r="V255" i="48"/>
  <c r="V270" i="48"/>
  <c r="V263" i="48"/>
  <c r="V278" i="48"/>
  <c r="V271" i="48"/>
  <c r="V286" i="48"/>
  <c r="V287" i="48"/>
  <c r="V302" i="48"/>
  <c r="O236" i="48"/>
  <c r="O240" i="48"/>
  <c r="O244" i="48"/>
  <c r="O248" i="48"/>
  <c r="O252" i="48"/>
  <c r="O256" i="48"/>
  <c r="O260" i="48"/>
  <c r="O264" i="48"/>
  <c r="O268" i="48"/>
  <c r="O272" i="48"/>
  <c r="O276" i="48"/>
  <c r="O280" i="48"/>
  <c r="O269" i="48"/>
  <c r="O284" i="48"/>
  <c r="O273" i="48"/>
  <c r="O288" i="48"/>
  <c r="AF289" i="48"/>
  <c r="O292" i="48"/>
  <c r="AF293" i="48"/>
  <c r="O293" i="48"/>
  <c r="AF297" i="48"/>
  <c r="O300" i="48"/>
  <c r="AF301" i="48"/>
  <c r="O301" i="48"/>
  <c r="AF305" i="48"/>
  <c r="AF234" i="48"/>
  <c r="V247" i="48"/>
  <c r="V251" i="48"/>
  <c r="V279" i="48"/>
  <c r="I268" i="48"/>
  <c r="I283" i="48"/>
  <c r="I272" i="48"/>
  <c r="I287" i="48"/>
  <c r="I276" i="48"/>
  <c r="I291" i="48"/>
  <c r="I295" i="48"/>
  <c r="I299" i="48"/>
  <c r="V299" i="48"/>
  <c r="I303" i="48"/>
  <c r="V303" i="48"/>
  <c r="V318" i="48"/>
  <c r="R12" i="47" l="1"/>
  <c r="R13" i="47"/>
  <c r="R14" i="47"/>
  <c r="N11" i="47"/>
  <c r="H11" i="47"/>
  <c r="K11" i="47" s="1"/>
  <c r="P11" i="47" s="1"/>
  <c r="AG15" i="47"/>
  <c r="AG13" i="47"/>
  <c r="AG14" i="47"/>
  <c r="AG12" i="47"/>
  <c r="AG22" i="47"/>
  <c r="R11" i="47" l="1"/>
  <c r="AG11" i="47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E24" i="1"/>
  <c r="E25" i="1"/>
  <c r="E26" i="1"/>
  <c r="E27" i="1"/>
  <c r="E28" i="1"/>
  <c r="E29" i="1"/>
  <c r="E30" i="1"/>
  <c r="E31" i="1"/>
  <c r="E32" i="1"/>
  <c r="E33" i="1"/>
  <c r="E34" i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N10" i="1" s="1"/>
  <c r="F47" i="35"/>
  <c r="C47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4" i="35"/>
  <c r="C34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AH38" i="35" l="1"/>
  <c r="W38" i="35"/>
  <c r="X38" i="35" s="1"/>
  <c r="L38" i="35"/>
  <c r="M38" i="35" s="1"/>
  <c r="W42" i="35"/>
  <c r="X42" i="35" s="1"/>
  <c r="L42" i="35"/>
  <c r="M42" i="35" s="1"/>
  <c r="W46" i="35"/>
  <c r="X46" i="35" s="1"/>
  <c r="L46" i="35"/>
  <c r="M46" i="35" s="1"/>
  <c r="D39" i="35"/>
  <c r="W39" i="35"/>
  <c r="X39" i="35" s="1"/>
  <c r="L39" i="35"/>
  <c r="M39" i="35" s="1"/>
  <c r="AG43" i="35"/>
  <c r="W43" i="35"/>
  <c r="X43" i="35" s="1"/>
  <c r="L43" i="35"/>
  <c r="M43" i="35" s="1"/>
  <c r="AB47" i="35"/>
  <c r="W47" i="35"/>
  <c r="X47" i="35" s="1"/>
  <c r="L47" i="35"/>
  <c r="M47" i="35" s="1"/>
  <c r="L36" i="35"/>
  <c r="M36" i="35" s="1"/>
  <c r="W36" i="35"/>
  <c r="X36" i="35" s="1"/>
  <c r="L40" i="35"/>
  <c r="M40" i="35" s="1"/>
  <c r="W40" i="35"/>
  <c r="X40" i="35" s="1"/>
  <c r="L44" i="35"/>
  <c r="M44" i="35" s="1"/>
  <c r="W44" i="35"/>
  <c r="X44" i="35" s="1"/>
  <c r="J37" i="35"/>
  <c r="L37" i="35"/>
  <c r="M37" i="35" s="1"/>
  <c r="W37" i="35"/>
  <c r="X37" i="35" s="1"/>
  <c r="J41" i="35"/>
  <c r="L41" i="35"/>
  <c r="M41" i="35" s="1"/>
  <c r="W41" i="35"/>
  <c r="X41" i="35" s="1"/>
  <c r="J45" i="35"/>
  <c r="L45" i="35"/>
  <c r="M45" i="35" s="1"/>
  <c r="W45" i="35"/>
  <c r="X45" i="35" s="1"/>
  <c r="AJ25" i="35"/>
  <c r="AJ29" i="35"/>
  <c r="AJ33" i="35"/>
  <c r="AJ30" i="35"/>
  <c r="AJ34" i="35"/>
  <c r="AJ26" i="35"/>
  <c r="AJ24" i="35"/>
  <c r="AJ28" i="35"/>
  <c r="AJ32" i="35"/>
  <c r="AB30" i="35"/>
  <c r="AF10" i="1"/>
  <c r="AB10" i="1"/>
  <c r="H10" i="1"/>
  <c r="I10" i="1" s="1"/>
  <c r="AH10" i="1"/>
  <c r="AD10" i="1"/>
  <c r="AE10" i="1"/>
  <c r="P10" i="1"/>
  <c r="Q10" i="1" s="1"/>
  <c r="J10" i="1"/>
  <c r="D10" i="1"/>
  <c r="E10" i="1" s="1"/>
  <c r="AC10" i="1"/>
  <c r="Z10" i="1"/>
  <c r="AA10" i="1" s="1"/>
  <c r="W10" i="1"/>
  <c r="X10" i="1" s="1"/>
  <c r="G10" i="1"/>
  <c r="AG10" i="1"/>
  <c r="D25" i="35"/>
  <c r="D24" i="35"/>
  <c r="AD24" i="35"/>
  <c r="L26" i="35"/>
  <c r="AD32" i="35"/>
  <c r="AH34" i="35"/>
  <c r="J24" i="35"/>
  <c r="L24" i="35"/>
  <c r="L34" i="35"/>
  <c r="AJ38" i="35"/>
  <c r="D46" i="35"/>
  <c r="D47" i="35"/>
  <c r="H29" i="35"/>
  <c r="O29" i="35" s="1"/>
  <c r="S29" i="35" s="1"/>
  <c r="D30" i="35"/>
  <c r="D32" i="35"/>
  <c r="AH25" i="35"/>
  <c r="AD29" i="35"/>
  <c r="J38" i="35"/>
  <c r="AD30" i="35"/>
  <c r="H33" i="35"/>
  <c r="AD45" i="35"/>
  <c r="AC47" i="35"/>
  <c r="AH33" i="35"/>
  <c r="J25" i="35"/>
  <c r="AH26" i="35"/>
  <c r="H30" i="35"/>
  <c r="O30" i="35" s="1"/>
  <c r="S30" i="35" s="1"/>
  <c r="J32" i="35"/>
  <c r="J33" i="35"/>
  <c r="H47" i="35"/>
  <c r="O47" i="35" s="1"/>
  <c r="S47" i="35" s="1"/>
  <c r="AG47" i="35"/>
  <c r="J30" i="35"/>
  <c r="L32" i="35"/>
  <c r="D33" i="35"/>
  <c r="J47" i="35"/>
  <c r="AC25" i="35"/>
  <c r="H26" i="35"/>
  <c r="AB26" i="35"/>
  <c r="J28" i="35"/>
  <c r="J29" i="35"/>
  <c r="AH29" i="35"/>
  <c r="AG30" i="35"/>
  <c r="AC33" i="35"/>
  <c r="H34" i="35"/>
  <c r="AB34" i="35"/>
  <c r="D38" i="35"/>
  <c r="AG39" i="35"/>
  <c r="AJ41" i="35"/>
  <c r="J43" i="35"/>
  <c r="AJ45" i="35"/>
  <c r="AJ47" i="35"/>
  <c r="H25" i="35"/>
  <c r="AD25" i="35"/>
  <c r="D26" i="35"/>
  <c r="J26" i="35"/>
  <c r="AD26" i="35"/>
  <c r="L28" i="35"/>
  <c r="D29" i="35"/>
  <c r="L30" i="35"/>
  <c r="AH30" i="35"/>
  <c r="AD33" i="35"/>
  <c r="D34" i="35"/>
  <c r="J34" i="35"/>
  <c r="AD34" i="35"/>
  <c r="D45" i="35"/>
  <c r="AG26" i="35"/>
  <c r="D28" i="35"/>
  <c r="AD28" i="35"/>
  <c r="AC29" i="35"/>
  <c r="AG34" i="35"/>
  <c r="D41" i="35"/>
  <c r="D43" i="35"/>
  <c r="AC43" i="35"/>
  <c r="AC42" i="35"/>
  <c r="H42" i="35"/>
  <c r="O42" i="35" s="1"/>
  <c r="S42" i="35" s="1"/>
  <c r="AD42" i="35"/>
  <c r="AD39" i="35"/>
  <c r="AH39" i="35"/>
  <c r="J42" i="35"/>
  <c r="AH42" i="35"/>
  <c r="AC46" i="35"/>
  <c r="H46" i="35"/>
  <c r="AD46" i="35"/>
  <c r="AD37" i="35"/>
  <c r="H39" i="35"/>
  <c r="O39" i="35" s="1"/>
  <c r="S39" i="35" s="1"/>
  <c r="AB39" i="35"/>
  <c r="AJ39" i="35"/>
  <c r="AJ42" i="35"/>
  <c r="AD43" i="35"/>
  <c r="AH43" i="35"/>
  <c r="J46" i="35"/>
  <c r="AH46" i="35"/>
  <c r="D37" i="35"/>
  <c r="AJ37" i="35"/>
  <c r="AC38" i="35"/>
  <c r="H38" i="35"/>
  <c r="AD38" i="35"/>
  <c r="J39" i="35"/>
  <c r="AC39" i="35"/>
  <c r="AD41" i="35"/>
  <c r="D42" i="35"/>
  <c r="H43" i="35"/>
  <c r="AB43" i="35"/>
  <c r="AJ43" i="35"/>
  <c r="AJ46" i="35"/>
  <c r="AD47" i="35"/>
  <c r="AH47" i="35"/>
  <c r="L25" i="35"/>
  <c r="AC26" i="35"/>
  <c r="L29" i="35"/>
  <c r="AC30" i="35"/>
  <c r="L33" i="35"/>
  <c r="AC34" i="35"/>
  <c r="AI36" i="35"/>
  <c r="AE36" i="35"/>
  <c r="Z36" i="35"/>
  <c r="AF36" i="35"/>
  <c r="AK36" i="35"/>
  <c r="AI40" i="35"/>
  <c r="AE40" i="35"/>
  <c r="Z40" i="35"/>
  <c r="AF40" i="35"/>
  <c r="AK40" i="35"/>
  <c r="AI44" i="35"/>
  <c r="AE44" i="35"/>
  <c r="Z44" i="35"/>
  <c r="AF44" i="35"/>
  <c r="AK44" i="35"/>
  <c r="AB36" i="35"/>
  <c r="AG36" i="35"/>
  <c r="AI37" i="35"/>
  <c r="AE37" i="35"/>
  <c r="Z37" i="35"/>
  <c r="AF37" i="35"/>
  <c r="AK37" i="35"/>
  <c r="AB40" i="35"/>
  <c r="AG40" i="35"/>
  <c r="AI41" i="35"/>
  <c r="AE41" i="35"/>
  <c r="Z41" i="35"/>
  <c r="AF41" i="35"/>
  <c r="AK41" i="35"/>
  <c r="AB44" i="35"/>
  <c r="AG44" i="35"/>
  <c r="AI45" i="35"/>
  <c r="AE45" i="35"/>
  <c r="Z45" i="35"/>
  <c r="AF45" i="35"/>
  <c r="AK45" i="35"/>
  <c r="H36" i="35"/>
  <c r="AC36" i="35"/>
  <c r="AH36" i="35"/>
  <c r="AB37" i="35"/>
  <c r="AG37" i="35"/>
  <c r="AI38" i="35"/>
  <c r="AE38" i="35"/>
  <c r="Z38" i="35"/>
  <c r="AF38" i="35"/>
  <c r="AK38" i="35"/>
  <c r="H40" i="35"/>
  <c r="O40" i="35" s="1"/>
  <c r="S40" i="35" s="1"/>
  <c r="AC40" i="35"/>
  <c r="AH40" i="35"/>
  <c r="AB41" i="35"/>
  <c r="AG41" i="35"/>
  <c r="AI42" i="35"/>
  <c r="AE42" i="35"/>
  <c r="Z42" i="35"/>
  <c r="AF42" i="35"/>
  <c r="AK42" i="35"/>
  <c r="H44" i="35"/>
  <c r="AC44" i="35"/>
  <c r="AH44" i="35"/>
  <c r="AB45" i="35"/>
  <c r="AG45" i="35"/>
  <c r="AI46" i="35"/>
  <c r="AE46" i="35"/>
  <c r="Z46" i="35"/>
  <c r="AF46" i="35"/>
  <c r="AK46" i="35"/>
  <c r="D36" i="35"/>
  <c r="J36" i="35"/>
  <c r="AD36" i="35"/>
  <c r="AJ36" i="35"/>
  <c r="H37" i="35"/>
  <c r="AC37" i="35"/>
  <c r="AH37" i="35"/>
  <c r="AB38" i="35"/>
  <c r="AG38" i="35"/>
  <c r="AI39" i="35"/>
  <c r="AE39" i="35"/>
  <c r="Z39" i="35"/>
  <c r="AF39" i="35"/>
  <c r="AK39" i="35"/>
  <c r="D40" i="35"/>
  <c r="J40" i="35"/>
  <c r="AD40" i="35"/>
  <c r="AJ40" i="35"/>
  <c r="H41" i="35"/>
  <c r="O41" i="35" s="1"/>
  <c r="S41" i="35" s="1"/>
  <c r="AC41" i="35"/>
  <c r="AH41" i="35"/>
  <c r="AB42" i="35"/>
  <c r="AG42" i="35"/>
  <c r="AI43" i="35"/>
  <c r="AE43" i="35"/>
  <c r="Z43" i="35"/>
  <c r="AF43" i="35"/>
  <c r="AK43" i="35"/>
  <c r="D44" i="35"/>
  <c r="J44" i="35"/>
  <c r="AD44" i="35"/>
  <c r="AJ44" i="35"/>
  <c r="H45" i="35"/>
  <c r="O45" i="35" s="1"/>
  <c r="S45" i="35" s="1"/>
  <c r="AC45" i="35"/>
  <c r="AH45" i="35"/>
  <c r="AB46" i="35"/>
  <c r="AG46" i="35"/>
  <c r="AI47" i="35"/>
  <c r="AE47" i="35"/>
  <c r="Z47" i="35"/>
  <c r="AF47" i="35"/>
  <c r="AK47" i="35"/>
  <c r="AI23" i="35"/>
  <c r="AE23" i="35"/>
  <c r="Z23" i="35"/>
  <c r="W23" i="35"/>
  <c r="AF23" i="35"/>
  <c r="AK23" i="35"/>
  <c r="AI27" i="35"/>
  <c r="AE27" i="35"/>
  <c r="Z27" i="35"/>
  <c r="W27" i="35"/>
  <c r="AF27" i="35"/>
  <c r="AK27" i="35"/>
  <c r="AI31" i="35"/>
  <c r="AE31" i="35"/>
  <c r="Z31" i="35"/>
  <c r="W31" i="35"/>
  <c r="AF31" i="35"/>
  <c r="AK31" i="35"/>
  <c r="AB23" i="35"/>
  <c r="AG23" i="35"/>
  <c r="AI24" i="35"/>
  <c r="AE24" i="35"/>
  <c r="Z24" i="35"/>
  <c r="W24" i="35"/>
  <c r="AF24" i="35"/>
  <c r="AK24" i="35"/>
  <c r="AB27" i="35"/>
  <c r="AG27" i="35"/>
  <c r="AI28" i="35"/>
  <c r="AE28" i="35"/>
  <c r="Z28" i="35"/>
  <c r="W28" i="35"/>
  <c r="AF28" i="35"/>
  <c r="AK28" i="35"/>
  <c r="AB31" i="35"/>
  <c r="AG31" i="35"/>
  <c r="AI32" i="35"/>
  <c r="AE32" i="35"/>
  <c r="Z32" i="35"/>
  <c r="W32" i="35"/>
  <c r="AF32" i="35"/>
  <c r="AK32" i="35"/>
  <c r="H23" i="35"/>
  <c r="AC23" i="35"/>
  <c r="AH23" i="35"/>
  <c r="AB24" i="35"/>
  <c r="AG24" i="35"/>
  <c r="AI25" i="35"/>
  <c r="AE25" i="35"/>
  <c r="Z25" i="35"/>
  <c r="W25" i="35"/>
  <c r="AF25" i="35"/>
  <c r="AK25" i="35"/>
  <c r="H27" i="35"/>
  <c r="AC27" i="35"/>
  <c r="AH27" i="35"/>
  <c r="AB28" i="35"/>
  <c r="AG28" i="35"/>
  <c r="AI29" i="35"/>
  <c r="AE29" i="35"/>
  <c r="Z29" i="35"/>
  <c r="W29" i="35"/>
  <c r="AF29" i="35"/>
  <c r="AK29" i="35"/>
  <c r="H31" i="35"/>
  <c r="AC31" i="35"/>
  <c r="AH31" i="35"/>
  <c r="AB32" i="35"/>
  <c r="AG32" i="35"/>
  <c r="AI33" i="35"/>
  <c r="AE33" i="35"/>
  <c r="Z33" i="35"/>
  <c r="W33" i="35"/>
  <c r="AF33" i="35"/>
  <c r="AK33" i="35"/>
  <c r="D23" i="35"/>
  <c r="J23" i="35"/>
  <c r="L23" i="35"/>
  <c r="AD23" i="35"/>
  <c r="AJ23" i="35"/>
  <c r="H24" i="35"/>
  <c r="AC24" i="35"/>
  <c r="AH24" i="35"/>
  <c r="AB25" i="35"/>
  <c r="AG25" i="35"/>
  <c r="AI26" i="35"/>
  <c r="AE26" i="35"/>
  <c r="Z26" i="35"/>
  <c r="W26" i="35"/>
  <c r="AF26" i="35"/>
  <c r="AK26" i="35"/>
  <c r="D27" i="35"/>
  <c r="J27" i="35"/>
  <c r="L27" i="35"/>
  <c r="AD27" i="35"/>
  <c r="AJ27" i="35"/>
  <c r="H28" i="35"/>
  <c r="AC28" i="35"/>
  <c r="AH28" i="35"/>
  <c r="AB29" i="35"/>
  <c r="AG29" i="35"/>
  <c r="AI30" i="35"/>
  <c r="AE30" i="35"/>
  <c r="Z30" i="35"/>
  <c r="W30" i="35"/>
  <c r="AF30" i="35"/>
  <c r="AK30" i="35"/>
  <c r="D31" i="35"/>
  <c r="J31" i="35"/>
  <c r="L31" i="35"/>
  <c r="AD31" i="35"/>
  <c r="AJ31" i="35"/>
  <c r="H32" i="35"/>
  <c r="AC32" i="35"/>
  <c r="AH32" i="35"/>
  <c r="AB33" i="35"/>
  <c r="AG33" i="35"/>
  <c r="AI34" i="35"/>
  <c r="AE34" i="35"/>
  <c r="Z34" i="35"/>
  <c r="W34" i="35"/>
  <c r="AF34" i="35"/>
  <c r="AK34" i="35"/>
  <c r="Q47" i="35" l="1"/>
  <c r="O24" i="35"/>
  <c r="S24" i="35" s="1"/>
  <c r="O31" i="35"/>
  <c r="S31" i="35" s="1"/>
  <c r="O36" i="35"/>
  <c r="S36" i="35" s="1"/>
  <c r="O43" i="35"/>
  <c r="S43" i="35" s="1"/>
  <c r="O28" i="35"/>
  <c r="S28" i="35" s="1"/>
  <c r="O26" i="35"/>
  <c r="S26" i="35" s="1"/>
  <c r="O33" i="35"/>
  <c r="S33" i="35" s="1"/>
  <c r="O32" i="35"/>
  <c r="S32" i="35" s="1"/>
  <c r="O25" i="35"/>
  <c r="S25" i="35" s="1"/>
  <c r="O34" i="35"/>
  <c r="S34" i="35" s="1"/>
  <c r="O27" i="35"/>
  <c r="S27" i="35" s="1"/>
  <c r="O44" i="35"/>
  <c r="S44" i="35" s="1"/>
  <c r="O46" i="35"/>
  <c r="S46" i="35" s="1"/>
  <c r="O23" i="35"/>
  <c r="S23" i="35" s="1"/>
  <c r="O37" i="35"/>
  <c r="S37" i="35" s="1"/>
  <c r="O38" i="35"/>
  <c r="S38" i="35" s="1"/>
  <c r="U45" i="35"/>
  <c r="U39" i="35"/>
  <c r="Q39" i="35"/>
  <c r="U44" i="35"/>
  <c r="U42" i="35"/>
  <c r="U40" i="35"/>
  <c r="Q40" i="35"/>
  <c r="U41" i="35"/>
  <c r="Q41" i="35"/>
  <c r="E26" i="35"/>
  <c r="U47" i="35"/>
  <c r="Q45" i="35"/>
  <c r="Q42" i="35"/>
  <c r="Q30" i="35"/>
  <c r="U30" i="35"/>
  <c r="Q29" i="35"/>
  <c r="U29" i="35"/>
  <c r="U32" i="35"/>
  <c r="U24" i="35"/>
  <c r="U31" i="35"/>
  <c r="U25" i="35"/>
  <c r="M34" i="35"/>
  <c r="E33" i="35"/>
  <c r="AA34" i="35"/>
  <c r="E34" i="35"/>
  <c r="AA33" i="35"/>
  <c r="E30" i="35"/>
  <c r="E32" i="35"/>
  <c r="M33" i="35"/>
  <c r="AA31" i="35"/>
  <c r="AA32" i="35"/>
  <c r="M32" i="35"/>
  <c r="E31" i="35"/>
  <c r="M31" i="35"/>
  <c r="E29" i="35"/>
  <c r="AA29" i="35"/>
  <c r="AA30" i="35"/>
  <c r="M30" i="35"/>
  <c r="M29" i="35"/>
  <c r="AA28" i="35"/>
  <c r="E28" i="35"/>
  <c r="M28" i="35"/>
  <c r="AA27" i="35"/>
  <c r="E27" i="35"/>
  <c r="M27" i="35"/>
  <c r="M26" i="35"/>
  <c r="E25" i="35"/>
  <c r="AA26" i="35"/>
  <c r="AA25" i="35"/>
  <c r="M25" i="35"/>
  <c r="M24" i="35"/>
  <c r="AA24" i="35"/>
  <c r="E24" i="35"/>
  <c r="AI10" i="1"/>
  <c r="AA23" i="35"/>
  <c r="E23" i="35"/>
  <c r="M23" i="35"/>
  <c r="U43" i="35" l="1"/>
  <c r="U36" i="35"/>
  <c r="U23" i="35"/>
  <c r="U37" i="35"/>
  <c r="U26" i="35"/>
  <c r="Q34" i="35"/>
  <c r="U28" i="35"/>
  <c r="Q43" i="35"/>
  <c r="U33" i="35"/>
  <c r="U34" i="35"/>
  <c r="U27" i="35"/>
  <c r="U46" i="35"/>
  <c r="Q32" i="35"/>
  <c r="Q38" i="35"/>
  <c r="Q44" i="35"/>
  <c r="Q37" i="35"/>
  <c r="Q27" i="35"/>
  <c r="Q33" i="35"/>
  <c r="Q36" i="35"/>
  <c r="Q23" i="35"/>
  <c r="Q26" i="35"/>
  <c r="Q31" i="35"/>
  <c r="U38" i="35"/>
  <c r="Q46" i="35"/>
  <c r="Q25" i="35"/>
  <c r="Q28" i="35"/>
  <c r="Q24" i="35"/>
  <c r="U2" i="51"/>
  <c r="T2" i="50"/>
  <c r="T2" i="49"/>
  <c r="N2" i="48"/>
  <c r="K2" i="45"/>
  <c r="A10" i="46"/>
  <c r="N2" i="44"/>
  <c r="M2" i="47"/>
  <c r="O37" i="46"/>
  <c r="P11" i="46" s="1"/>
  <c r="O38" i="46"/>
  <c r="P12" i="46" s="1"/>
  <c r="Y37" i="46"/>
  <c r="Z11" i="46" s="1"/>
  <c r="Y38" i="46"/>
  <c r="Z12" i="46" s="1"/>
  <c r="V37" i="46"/>
  <c r="W11" i="46" s="1"/>
  <c r="V38" i="46"/>
  <c r="W12" i="46" s="1"/>
  <c r="K37" i="46"/>
  <c r="K38" i="46"/>
  <c r="G37" i="46"/>
  <c r="H11" i="46" s="1"/>
  <c r="G38" i="46"/>
  <c r="H12" i="46" s="1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L36" i="16" s="1"/>
  <c r="P35" i="16"/>
  <c r="Q36" i="16" s="1"/>
  <c r="B27" i="2"/>
  <c r="I27" i="2"/>
  <c r="P27" i="2"/>
  <c r="Q28" i="2" s="1"/>
  <c r="S27" i="2"/>
  <c r="T28" i="2" s="1"/>
  <c r="U27" i="2"/>
  <c r="Y27" i="2"/>
  <c r="Z27" i="2"/>
  <c r="AA27" i="2"/>
  <c r="AB27" i="2"/>
  <c r="AC28" i="2" s="1"/>
  <c r="AF27" i="2"/>
  <c r="J28" i="2" l="1"/>
  <c r="K61" i="46"/>
  <c r="E28" i="2"/>
  <c r="C28" i="2"/>
  <c r="AK35" i="16"/>
  <c r="AL35" i="16"/>
  <c r="AD27" i="2"/>
  <c r="E38" i="46"/>
  <c r="F12" i="46" s="1"/>
  <c r="AK38" i="46"/>
  <c r="I38" i="46"/>
  <c r="J12" i="46" s="1"/>
  <c r="AI38" i="46"/>
  <c r="AD38" i="46"/>
  <c r="AH38" i="46"/>
  <c r="AC38" i="46"/>
  <c r="AG38" i="46"/>
  <c r="AA38" i="46"/>
  <c r="E37" i="46"/>
  <c r="F11" i="46" s="1"/>
  <c r="I37" i="46"/>
  <c r="J11" i="46" s="1"/>
  <c r="AK37" i="46"/>
  <c r="AH37" i="46"/>
  <c r="AC37" i="46"/>
  <c r="AG37" i="46"/>
  <c r="AA37" i="46"/>
  <c r="AE37" i="46"/>
  <c r="AE38" i="46"/>
  <c r="AD37" i="46"/>
  <c r="AI37" i="46"/>
  <c r="AG27" i="2"/>
  <c r="AL37" i="46" l="1"/>
  <c r="I61" i="46"/>
  <c r="AL38" i="46"/>
  <c r="B61" i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K4" i="46"/>
  <c r="H4" i="46"/>
  <c r="B60" i="1" l="1"/>
  <c r="C60" i="1"/>
  <c r="B59" i="1" l="1"/>
  <c r="C59" i="1"/>
  <c r="B58" i="1" l="1"/>
  <c r="C58" i="1"/>
  <c r="C21" i="35"/>
  <c r="F21" i="35"/>
  <c r="U21" i="35" l="1"/>
  <c r="S21" i="35"/>
  <c r="H21" i="35"/>
  <c r="O21" i="35" s="1"/>
  <c r="Z21" i="35"/>
  <c r="AA21" i="35" s="1"/>
  <c r="W21" i="35"/>
  <c r="X21" i="35" s="1"/>
  <c r="G21" i="35"/>
  <c r="D21" i="35"/>
  <c r="E21" i="35" s="1"/>
  <c r="J21" i="35"/>
  <c r="L21" i="35"/>
  <c r="M21" i="35" s="1"/>
  <c r="AF21" i="35"/>
  <c r="AB21" i="35"/>
  <c r="AE21" i="35"/>
  <c r="AH21" i="35"/>
  <c r="AG21" i="35"/>
  <c r="AD21" i="35"/>
  <c r="AC21" i="35"/>
  <c r="AI21" i="35"/>
  <c r="AK21" i="35"/>
  <c r="AJ21" i="35"/>
  <c r="B57" i="1"/>
  <c r="C57" i="1"/>
  <c r="I21" i="35" l="1"/>
  <c r="Q21" i="35"/>
  <c r="B56" i="1"/>
  <c r="C56" i="1"/>
  <c r="B55" i="1" l="1"/>
  <c r="C55" i="1"/>
  <c r="B54" i="1" l="1"/>
  <c r="C54" i="1"/>
  <c r="C20" i="35"/>
  <c r="F20" i="35"/>
  <c r="S20" i="35" l="1"/>
  <c r="U20" i="35"/>
  <c r="W20" i="35"/>
  <c r="X20" i="35" s="1"/>
  <c r="J20" i="35"/>
  <c r="G20" i="35"/>
  <c r="D20" i="35"/>
  <c r="E20" i="35" s="1"/>
  <c r="L20" i="35"/>
  <c r="M20" i="35" s="1"/>
  <c r="Z20" i="35"/>
  <c r="AA20" i="35" s="1"/>
  <c r="H20" i="35"/>
  <c r="O20" i="35" s="1"/>
  <c r="AF20" i="35"/>
  <c r="AB20" i="35"/>
  <c r="AH20" i="35"/>
  <c r="AC20" i="35"/>
  <c r="AG20" i="35"/>
  <c r="AE20" i="35"/>
  <c r="AD20" i="35"/>
  <c r="AK20" i="35"/>
  <c r="AJ20" i="35"/>
  <c r="AI20" i="35"/>
  <c r="B52" i="1"/>
  <c r="C52" i="1"/>
  <c r="B53" i="1"/>
  <c r="C53" i="1"/>
  <c r="I20" i="35" l="1"/>
  <c r="Q20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26" i="2" l="1"/>
  <c r="I26" i="2"/>
  <c r="P26" i="2"/>
  <c r="Q27" i="2" s="1"/>
  <c r="S26" i="2"/>
  <c r="T27" i="2" s="1"/>
  <c r="U26" i="2"/>
  <c r="Y26" i="2"/>
  <c r="Z26" i="2"/>
  <c r="AA26" i="2"/>
  <c r="AB26" i="2"/>
  <c r="AF26" i="2"/>
  <c r="J27" i="2" l="1"/>
  <c r="AC27" i="2"/>
  <c r="C27" i="2"/>
  <c r="E27" i="2"/>
  <c r="AG26" i="2"/>
  <c r="AD26" i="2"/>
  <c r="B8" i="2"/>
  <c r="I8" i="2"/>
  <c r="P8" i="2"/>
  <c r="S8" i="2"/>
  <c r="U8" i="2"/>
  <c r="Y8" i="2"/>
  <c r="Z8" i="2"/>
  <c r="AA8" i="2"/>
  <c r="AB8" i="2"/>
  <c r="AF8" i="2"/>
  <c r="B9" i="2"/>
  <c r="I9" i="2"/>
  <c r="P9" i="2"/>
  <c r="S9" i="2"/>
  <c r="U9" i="2"/>
  <c r="Y9" i="2"/>
  <c r="Z9" i="2"/>
  <c r="AA9" i="2"/>
  <c r="AB9" i="2"/>
  <c r="AF9" i="2"/>
  <c r="B10" i="2"/>
  <c r="I10" i="2"/>
  <c r="P10" i="2"/>
  <c r="S10" i="2"/>
  <c r="U10" i="2"/>
  <c r="Y10" i="2"/>
  <c r="Z10" i="2"/>
  <c r="AA10" i="2"/>
  <c r="AB10" i="2"/>
  <c r="AF10" i="2"/>
  <c r="B11" i="2"/>
  <c r="I11" i="2"/>
  <c r="P11" i="2"/>
  <c r="S11" i="2"/>
  <c r="U11" i="2"/>
  <c r="Y11" i="2"/>
  <c r="Z11" i="2"/>
  <c r="AA11" i="2"/>
  <c r="AB11" i="2"/>
  <c r="AF11" i="2"/>
  <c r="B12" i="2"/>
  <c r="I12" i="2"/>
  <c r="P12" i="2"/>
  <c r="S12" i="2"/>
  <c r="U12" i="2"/>
  <c r="Y12" i="2"/>
  <c r="Z12" i="2"/>
  <c r="AA12" i="2"/>
  <c r="AB12" i="2"/>
  <c r="AF12" i="2"/>
  <c r="B13" i="2"/>
  <c r="I13" i="2"/>
  <c r="P13" i="2"/>
  <c r="S13" i="2"/>
  <c r="U13" i="2"/>
  <c r="Y13" i="2"/>
  <c r="Z13" i="2"/>
  <c r="AA13" i="2"/>
  <c r="AB13" i="2"/>
  <c r="AF13" i="2"/>
  <c r="B14" i="2"/>
  <c r="I14" i="2"/>
  <c r="P14" i="2"/>
  <c r="S14" i="2"/>
  <c r="U14" i="2"/>
  <c r="Y14" i="2"/>
  <c r="Z14" i="2"/>
  <c r="AA14" i="2"/>
  <c r="AB14" i="2"/>
  <c r="AF14" i="2"/>
  <c r="B15" i="2"/>
  <c r="I15" i="2"/>
  <c r="P15" i="2"/>
  <c r="S15" i="2"/>
  <c r="U15" i="2"/>
  <c r="Y15" i="2"/>
  <c r="Z15" i="2"/>
  <c r="AA15" i="2"/>
  <c r="AB15" i="2"/>
  <c r="AF15" i="2"/>
  <c r="B16" i="2"/>
  <c r="I16" i="2"/>
  <c r="P16" i="2"/>
  <c r="S16" i="2"/>
  <c r="U16" i="2"/>
  <c r="Y16" i="2"/>
  <c r="Z16" i="2"/>
  <c r="AA16" i="2"/>
  <c r="AB16" i="2"/>
  <c r="AF16" i="2"/>
  <c r="B17" i="2"/>
  <c r="I17" i="2"/>
  <c r="P17" i="2"/>
  <c r="S17" i="2"/>
  <c r="U17" i="2"/>
  <c r="Y17" i="2"/>
  <c r="Z17" i="2"/>
  <c r="AA17" i="2"/>
  <c r="AB17" i="2"/>
  <c r="AF17" i="2"/>
  <c r="B18" i="2"/>
  <c r="I18" i="2"/>
  <c r="P18" i="2"/>
  <c r="S18" i="2"/>
  <c r="U18" i="2"/>
  <c r="Y18" i="2"/>
  <c r="Z18" i="2"/>
  <c r="AA18" i="2"/>
  <c r="AB18" i="2"/>
  <c r="AF18" i="2"/>
  <c r="B19" i="2"/>
  <c r="I19" i="2"/>
  <c r="P19" i="2"/>
  <c r="S19" i="2"/>
  <c r="U19" i="2"/>
  <c r="Y19" i="2"/>
  <c r="Z19" i="2"/>
  <c r="AA19" i="2"/>
  <c r="AB19" i="2"/>
  <c r="AF19" i="2"/>
  <c r="B20" i="2"/>
  <c r="I20" i="2"/>
  <c r="P20" i="2"/>
  <c r="S20" i="2"/>
  <c r="U20" i="2"/>
  <c r="Y20" i="2"/>
  <c r="Z20" i="2"/>
  <c r="AA20" i="2"/>
  <c r="AB20" i="2"/>
  <c r="AF20" i="2"/>
  <c r="B21" i="2"/>
  <c r="I21" i="2"/>
  <c r="P21" i="2"/>
  <c r="S21" i="2"/>
  <c r="U21" i="2"/>
  <c r="Y21" i="2"/>
  <c r="Z21" i="2"/>
  <c r="AA21" i="2"/>
  <c r="AB21" i="2"/>
  <c r="AF21" i="2"/>
  <c r="B22" i="2"/>
  <c r="I22" i="2"/>
  <c r="P22" i="2"/>
  <c r="S22" i="2"/>
  <c r="U22" i="2"/>
  <c r="Y22" i="2"/>
  <c r="Z22" i="2"/>
  <c r="AA22" i="2"/>
  <c r="AB22" i="2"/>
  <c r="AF22" i="2"/>
  <c r="B23" i="2"/>
  <c r="I23" i="2"/>
  <c r="P23" i="2"/>
  <c r="S23" i="2"/>
  <c r="U23" i="2"/>
  <c r="Y23" i="2"/>
  <c r="Z23" i="2"/>
  <c r="AA23" i="2"/>
  <c r="AB23" i="2"/>
  <c r="AF23" i="2"/>
  <c r="B24" i="2"/>
  <c r="I24" i="2"/>
  <c r="P24" i="2"/>
  <c r="S24" i="2"/>
  <c r="U24" i="2"/>
  <c r="Y24" i="2"/>
  <c r="Z24" i="2"/>
  <c r="AA24" i="2"/>
  <c r="AB24" i="2"/>
  <c r="AF24" i="2"/>
  <c r="B25" i="2"/>
  <c r="I25" i="2"/>
  <c r="P25" i="2"/>
  <c r="S25" i="2"/>
  <c r="U25" i="2"/>
  <c r="Y25" i="2"/>
  <c r="Z25" i="2"/>
  <c r="AA25" i="2"/>
  <c r="AB25" i="2"/>
  <c r="AF25" i="2"/>
  <c r="AC20" i="2" l="1"/>
  <c r="AC16" i="2"/>
  <c r="AC12" i="2"/>
  <c r="AC24" i="2"/>
  <c r="AC25" i="2"/>
  <c r="AC21" i="2"/>
  <c r="AC17" i="2"/>
  <c r="AC13" i="2"/>
  <c r="AC9" i="2"/>
  <c r="AC23" i="2"/>
  <c r="AC19" i="2"/>
  <c r="AC15" i="2"/>
  <c r="AC11" i="2"/>
  <c r="AC22" i="2"/>
  <c r="AC18" i="2"/>
  <c r="AC14" i="2"/>
  <c r="AC10" i="2"/>
  <c r="AC26" i="2"/>
  <c r="C22" i="2"/>
  <c r="C18" i="2"/>
  <c r="C10" i="2"/>
  <c r="C23" i="2"/>
  <c r="C19" i="2"/>
  <c r="C15" i="2"/>
  <c r="C11" i="2"/>
  <c r="C20" i="2"/>
  <c r="C12" i="2"/>
  <c r="C25" i="2"/>
  <c r="T24" i="2"/>
  <c r="Q23" i="2"/>
  <c r="C21" i="2"/>
  <c r="T20" i="2"/>
  <c r="C17" i="2"/>
  <c r="T16" i="2"/>
  <c r="Q15" i="2"/>
  <c r="C13" i="2"/>
  <c r="Q11" i="2"/>
  <c r="C9" i="2"/>
  <c r="C26" i="2"/>
  <c r="C24" i="2"/>
  <c r="C16" i="2"/>
  <c r="C14" i="2"/>
  <c r="T23" i="2"/>
  <c r="T15" i="2"/>
  <c r="T11" i="2"/>
  <c r="T12" i="2"/>
  <c r="T21" i="2"/>
  <c r="T17" i="2"/>
  <c r="T9" i="2"/>
  <c r="T22" i="2"/>
  <c r="T18" i="2"/>
  <c r="T14" i="2"/>
  <c r="T10" i="2"/>
  <c r="T25" i="2"/>
  <c r="T13" i="2"/>
  <c r="T19" i="2"/>
  <c r="T26" i="2"/>
  <c r="Q19" i="2"/>
  <c r="Q24" i="2"/>
  <c r="Q20" i="2"/>
  <c r="Q16" i="2"/>
  <c r="Q12" i="2"/>
  <c r="Q25" i="2"/>
  <c r="Q21" i="2"/>
  <c r="Q17" i="2"/>
  <c r="Q13" i="2"/>
  <c r="Q9" i="2"/>
  <c r="Q22" i="2"/>
  <c r="Q18" i="2"/>
  <c r="Q14" i="2"/>
  <c r="Q10" i="2"/>
  <c r="Q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G22" i="2"/>
  <c r="AG18" i="2"/>
  <c r="AG14" i="2"/>
  <c r="AG10" i="2"/>
  <c r="E21" i="2"/>
  <c r="E17" i="2"/>
  <c r="E13" i="2"/>
  <c r="E9" i="2"/>
  <c r="E24" i="2"/>
  <c r="E20" i="2"/>
  <c r="E16" i="2"/>
  <c r="E25" i="2"/>
  <c r="AG23" i="2"/>
  <c r="AG15" i="2"/>
  <c r="AG11" i="2"/>
  <c r="AG19" i="2"/>
  <c r="AG24" i="2"/>
  <c r="AG20" i="2"/>
  <c r="AG16" i="2"/>
  <c r="AG12" i="2"/>
  <c r="AG8" i="2"/>
  <c r="AG25" i="2"/>
  <c r="AG21" i="2"/>
  <c r="AG17" i="2"/>
  <c r="AG13" i="2"/>
  <c r="AG9" i="2"/>
  <c r="E22" i="2"/>
  <c r="E14" i="2"/>
  <c r="E10" i="2"/>
  <c r="E23" i="2"/>
  <c r="E19" i="2"/>
  <c r="E15" i="2"/>
  <c r="E11" i="2"/>
  <c r="E18" i="2"/>
  <c r="E12" i="2"/>
  <c r="E26" i="2"/>
  <c r="AD22" i="2"/>
  <c r="AD18" i="2"/>
  <c r="AD14" i="2"/>
  <c r="AD24" i="2"/>
  <c r="AD23" i="2"/>
  <c r="AD20" i="2"/>
  <c r="AD16" i="2"/>
  <c r="AD15" i="2"/>
  <c r="AD12" i="2"/>
  <c r="AD11" i="2"/>
  <c r="AD21" i="2"/>
  <c r="AD13" i="2"/>
  <c r="AD8" i="2"/>
  <c r="AD19" i="2"/>
  <c r="AD25" i="2"/>
  <c r="AD17" i="2"/>
  <c r="AD9" i="2"/>
  <c r="AD10" i="2"/>
  <c r="I10" i="50" l="1"/>
  <c r="H10" i="49"/>
  <c r="V10" i="48" l="1"/>
  <c r="O10" i="48"/>
  <c r="I10" i="48"/>
  <c r="K9" i="46"/>
  <c r="G9" i="46"/>
  <c r="B9" i="46"/>
  <c r="AK30" i="45"/>
  <c r="AJ30" i="45"/>
  <c r="AI30" i="45"/>
  <c r="AH30" i="45"/>
  <c r="AG30" i="45"/>
  <c r="AF30" i="45"/>
  <c r="AE30" i="45"/>
  <c r="AD30" i="45"/>
  <c r="AC30" i="45"/>
  <c r="AA30" i="45"/>
  <c r="Y30" i="45"/>
  <c r="W30" i="45"/>
  <c r="P30" i="45"/>
  <c r="L30" i="45"/>
  <c r="J30" i="45"/>
  <c r="H30" i="45"/>
  <c r="F30" i="45"/>
  <c r="C30" i="45"/>
  <c r="B30" i="45"/>
  <c r="AK29" i="45"/>
  <c r="AJ29" i="45"/>
  <c r="AI29" i="45"/>
  <c r="AH29" i="45"/>
  <c r="AG29" i="45"/>
  <c r="AF29" i="45"/>
  <c r="AE29" i="45"/>
  <c r="AD29" i="45"/>
  <c r="AC29" i="45"/>
  <c r="AA29" i="45"/>
  <c r="Y29" i="45"/>
  <c r="W29" i="45"/>
  <c r="P29" i="45"/>
  <c r="L29" i="45"/>
  <c r="J29" i="45"/>
  <c r="H29" i="45"/>
  <c r="F29" i="45"/>
  <c r="C29" i="45"/>
  <c r="B29" i="45"/>
  <c r="AK28" i="45"/>
  <c r="AJ28" i="45"/>
  <c r="AI28" i="45"/>
  <c r="AH28" i="45"/>
  <c r="AG28" i="45"/>
  <c r="AF28" i="45"/>
  <c r="AE28" i="45"/>
  <c r="AD28" i="45"/>
  <c r="AC28" i="45"/>
  <c r="AA28" i="45"/>
  <c r="Y28" i="45"/>
  <c r="W28" i="45"/>
  <c r="P28" i="45"/>
  <c r="L28" i="45"/>
  <c r="J28" i="45"/>
  <c r="H28" i="45"/>
  <c r="F28" i="45"/>
  <c r="C28" i="45"/>
  <c r="B28" i="45"/>
  <c r="AK27" i="45"/>
  <c r="AJ27" i="45"/>
  <c r="AI27" i="45"/>
  <c r="AH27" i="45"/>
  <c r="AG27" i="45"/>
  <c r="AF27" i="45"/>
  <c r="AE27" i="45"/>
  <c r="AD27" i="45"/>
  <c r="AC27" i="45"/>
  <c r="AA27" i="45"/>
  <c r="Y27" i="45"/>
  <c r="W27" i="45"/>
  <c r="P27" i="45"/>
  <c r="L27" i="45"/>
  <c r="J27" i="45"/>
  <c r="H27" i="45"/>
  <c r="F27" i="45"/>
  <c r="C27" i="45"/>
  <c r="B27" i="45"/>
  <c r="AK26" i="45"/>
  <c r="AJ26" i="45"/>
  <c r="AI26" i="45"/>
  <c r="AH26" i="45"/>
  <c r="AG26" i="45"/>
  <c r="AF26" i="45"/>
  <c r="AE26" i="45"/>
  <c r="AD26" i="45"/>
  <c r="AC26" i="45"/>
  <c r="AA26" i="45"/>
  <c r="Y26" i="45"/>
  <c r="W26" i="45"/>
  <c r="P26" i="45"/>
  <c r="L26" i="45"/>
  <c r="J26" i="45"/>
  <c r="H26" i="45"/>
  <c r="F26" i="45"/>
  <c r="C26" i="45"/>
  <c r="B26" i="45"/>
  <c r="AK25" i="45"/>
  <c r="AJ25" i="45"/>
  <c r="AI25" i="45"/>
  <c r="AH25" i="45"/>
  <c r="AG25" i="45"/>
  <c r="AF25" i="45"/>
  <c r="AE25" i="45"/>
  <c r="AD25" i="45"/>
  <c r="AC25" i="45"/>
  <c r="AA25" i="45"/>
  <c r="Y25" i="45"/>
  <c r="W25" i="45"/>
  <c r="P25" i="45"/>
  <c r="L25" i="45"/>
  <c r="J25" i="45"/>
  <c r="H25" i="45"/>
  <c r="F25" i="45"/>
  <c r="C25" i="45"/>
  <c r="B25" i="45"/>
  <c r="AK23" i="45"/>
  <c r="AJ23" i="45"/>
  <c r="AI23" i="45"/>
  <c r="AH23" i="45"/>
  <c r="AG23" i="45"/>
  <c r="AF23" i="45"/>
  <c r="AE23" i="45"/>
  <c r="AD23" i="45"/>
  <c r="AC23" i="45"/>
  <c r="AA23" i="45"/>
  <c r="Y23" i="45"/>
  <c r="W23" i="45"/>
  <c r="P23" i="45"/>
  <c r="L23" i="45"/>
  <c r="J23" i="45"/>
  <c r="H23" i="45"/>
  <c r="F23" i="45"/>
  <c r="C23" i="45"/>
  <c r="B23" i="45"/>
  <c r="AK22" i="45"/>
  <c r="AJ22" i="45"/>
  <c r="AI22" i="45"/>
  <c r="AH22" i="45"/>
  <c r="AG22" i="45"/>
  <c r="AF22" i="45"/>
  <c r="AE22" i="45"/>
  <c r="AD22" i="45"/>
  <c r="AC22" i="45"/>
  <c r="AA22" i="45"/>
  <c r="Y22" i="45"/>
  <c r="W22" i="45"/>
  <c r="P22" i="45"/>
  <c r="L22" i="45"/>
  <c r="J22" i="45"/>
  <c r="H22" i="45"/>
  <c r="F22" i="45"/>
  <c r="C22" i="45"/>
  <c r="B22" i="45"/>
  <c r="AK21" i="45"/>
  <c r="AJ21" i="45"/>
  <c r="AI21" i="45"/>
  <c r="AH21" i="45"/>
  <c r="AG21" i="45"/>
  <c r="AF21" i="45"/>
  <c r="AE21" i="45"/>
  <c r="AD21" i="45"/>
  <c r="AC21" i="45"/>
  <c r="AA21" i="45"/>
  <c r="Y21" i="45"/>
  <c r="W21" i="45"/>
  <c r="P21" i="45"/>
  <c r="L21" i="45"/>
  <c r="J21" i="45"/>
  <c r="H21" i="45"/>
  <c r="F21" i="45"/>
  <c r="C21" i="45"/>
  <c r="B21" i="45"/>
  <c r="AK20" i="45"/>
  <c r="AJ20" i="45"/>
  <c r="AI20" i="45"/>
  <c r="AH20" i="45"/>
  <c r="AG20" i="45"/>
  <c r="AF20" i="45"/>
  <c r="AE20" i="45"/>
  <c r="AD20" i="45"/>
  <c r="AC20" i="45"/>
  <c r="AA20" i="45"/>
  <c r="Y20" i="45"/>
  <c r="W20" i="45"/>
  <c r="P20" i="45"/>
  <c r="L20" i="45"/>
  <c r="J20" i="45"/>
  <c r="H20" i="45"/>
  <c r="F20" i="45"/>
  <c r="C20" i="45"/>
  <c r="B20" i="45"/>
  <c r="AK19" i="45"/>
  <c r="AJ19" i="45"/>
  <c r="AI19" i="45"/>
  <c r="AH19" i="45"/>
  <c r="AG19" i="45"/>
  <c r="AF19" i="45"/>
  <c r="AE19" i="45"/>
  <c r="AD19" i="45"/>
  <c r="AC19" i="45"/>
  <c r="AA19" i="45"/>
  <c r="Y19" i="45"/>
  <c r="W19" i="45"/>
  <c r="P19" i="45"/>
  <c r="L19" i="45"/>
  <c r="J19" i="45"/>
  <c r="H19" i="45"/>
  <c r="F19" i="45"/>
  <c r="C19" i="45"/>
  <c r="B19" i="45"/>
  <c r="AK18" i="45"/>
  <c r="AJ18" i="45"/>
  <c r="AI18" i="45"/>
  <c r="AH18" i="45"/>
  <c r="AG18" i="45"/>
  <c r="AF18" i="45"/>
  <c r="AE18" i="45"/>
  <c r="AD18" i="45"/>
  <c r="AC18" i="45"/>
  <c r="AA18" i="45"/>
  <c r="Y18" i="45"/>
  <c r="W18" i="45"/>
  <c r="P18" i="45"/>
  <c r="L18" i="45"/>
  <c r="J18" i="45"/>
  <c r="H18" i="45"/>
  <c r="F18" i="45"/>
  <c r="C18" i="45"/>
  <c r="B18" i="45"/>
  <c r="AK16" i="45"/>
  <c r="AJ16" i="45"/>
  <c r="AI16" i="45"/>
  <c r="AH16" i="45"/>
  <c r="AG16" i="45"/>
  <c r="AF16" i="45"/>
  <c r="AE16" i="45"/>
  <c r="AD16" i="45"/>
  <c r="AC16" i="45"/>
  <c r="AA16" i="45"/>
  <c r="Y16" i="45"/>
  <c r="W16" i="45"/>
  <c r="P16" i="45"/>
  <c r="L16" i="45"/>
  <c r="J16" i="45"/>
  <c r="H16" i="45"/>
  <c r="F16" i="45"/>
  <c r="C16" i="45"/>
  <c r="B16" i="45"/>
  <c r="AK15" i="45"/>
  <c r="AJ15" i="45"/>
  <c r="AI15" i="45"/>
  <c r="AH15" i="45"/>
  <c r="AG15" i="45"/>
  <c r="AF15" i="45"/>
  <c r="AE15" i="45"/>
  <c r="AD15" i="45"/>
  <c r="AC15" i="45"/>
  <c r="AA15" i="45"/>
  <c r="Y15" i="45"/>
  <c r="W15" i="45"/>
  <c r="P15" i="45"/>
  <c r="L15" i="45"/>
  <c r="J15" i="45"/>
  <c r="H15" i="45"/>
  <c r="F15" i="45"/>
  <c r="C15" i="45"/>
  <c r="B15" i="45"/>
  <c r="AK14" i="45"/>
  <c r="AJ14" i="45"/>
  <c r="AI14" i="45"/>
  <c r="AH14" i="45"/>
  <c r="AG14" i="45"/>
  <c r="AF14" i="45"/>
  <c r="AE14" i="45"/>
  <c r="AD14" i="45"/>
  <c r="AC14" i="45"/>
  <c r="AA14" i="45"/>
  <c r="Y14" i="45"/>
  <c r="W14" i="45"/>
  <c r="P14" i="45"/>
  <c r="L14" i="45"/>
  <c r="J14" i="45"/>
  <c r="H14" i="45"/>
  <c r="F14" i="45"/>
  <c r="C14" i="45"/>
  <c r="B14" i="45"/>
  <c r="AK13" i="45"/>
  <c r="AJ13" i="45"/>
  <c r="AI13" i="45"/>
  <c r="AH13" i="45"/>
  <c r="AG13" i="45"/>
  <c r="AF13" i="45"/>
  <c r="AE13" i="45"/>
  <c r="AD13" i="45"/>
  <c r="AC13" i="45"/>
  <c r="AA13" i="45"/>
  <c r="Y13" i="45"/>
  <c r="W13" i="45"/>
  <c r="P13" i="45"/>
  <c r="L13" i="45"/>
  <c r="J13" i="45"/>
  <c r="H13" i="45"/>
  <c r="F13" i="45"/>
  <c r="C13" i="45"/>
  <c r="B13" i="45"/>
  <c r="AK12" i="45"/>
  <c r="AJ12" i="45"/>
  <c r="AI12" i="45"/>
  <c r="AH12" i="45"/>
  <c r="AG12" i="45"/>
  <c r="AF12" i="45"/>
  <c r="AE12" i="45"/>
  <c r="AD12" i="45"/>
  <c r="AC12" i="45"/>
  <c r="AA12" i="45"/>
  <c r="Y12" i="45"/>
  <c r="W12" i="45"/>
  <c r="P12" i="45"/>
  <c r="L12" i="45"/>
  <c r="J12" i="45"/>
  <c r="H12" i="45"/>
  <c r="F12" i="45"/>
  <c r="C12" i="45"/>
  <c r="B12" i="45"/>
  <c r="AK11" i="45"/>
  <c r="AJ11" i="45"/>
  <c r="AI11" i="45"/>
  <c r="AH11" i="45"/>
  <c r="AG11" i="45"/>
  <c r="AF11" i="45"/>
  <c r="AE11" i="45"/>
  <c r="AD11" i="45"/>
  <c r="AC11" i="45"/>
  <c r="AA11" i="45"/>
  <c r="Y11" i="45"/>
  <c r="W11" i="45"/>
  <c r="P11" i="45"/>
  <c r="L11" i="45"/>
  <c r="J11" i="45"/>
  <c r="H11" i="45"/>
  <c r="F11" i="45"/>
  <c r="C11" i="45"/>
  <c r="B11" i="45"/>
  <c r="AO35" i="44"/>
  <c r="AM35" i="44"/>
  <c r="AL35" i="44"/>
  <c r="AK35" i="44"/>
  <c r="AJ35" i="44"/>
  <c r="AI35" i="44"/>
  <c r="AH35" i="44"/>
  <c r="AG35" i="44"/>
  <c r="AF35" i="44"/>
  <c r="AE35" i="44"/>
  <c r="AC35" i="44"/>
  <c r="O35" i="44"/>
  <c r="AA35" i="44"/>
  <c r="M35" i="44"/>
  <c r="K35" i="44"/>
  <c r="I35" i="44"/>
  <c r="G35" i="44"/>
  <c r="E35" i="44"/>
  <c r="C35" i="44"/>
  <c r="B35" i="44"/>
  <c r="AO34" i="44"/>
  <c r="AM34" i="44"/>
  <c r="AL34" i="44"/>
  <c r="AK34" i="44"/>
  <c r="AJ34" i="44"/>
  <c r="AI34" i="44"/>
  <c r="AH34" i="44"/>
  <c r="AG34" i="44"/>
  <c r="AF34" i="44"/>
  <c r="AE34" i="44"/>
  <c r="AC34" i="44"/>
  <c r="O34" i="44"/>
  <c r="AA34" i="44"/>
  <c r="M34" i="44"/>
  <c r="K34" i="44"/>
  <c r="I34" i="44"/>
  <c r="G34" i="44"/>
  <c r="E34" i="44"/>
  <c r="C34" i="44"/>
  <c r="B34" i="44"/>
  <c r="AO33" i="44"/>
  <c r="AM33" i="44"/>
  <c r="AL33" i="44"/>
  <c r="AK33" i="44"/>
  <c r="AJ33" i="44"/>
  <c r="AI33" i="44"/>
  <c r="AH33" i="44"/>
  <c r="AG33" i="44"/>
  <c r="AF33" i="44"/>
  <c r="AE33" i="44"/>
  <c r="AC33" i="44"/>
  <c r="O33" i="44"/>
  <c r="AA33" i="44"/>
  <c r="M33" i="44"/>
  <c r="K33" i="44"/>
  <c r="I33" i="44"/>
  <c r="G33" i="44"/>
  <c r="E33" i="44"/>
  <c r="C33" i="44"/>
  <c r="B33" i="44"/>
  <c r="AO32" i="44"/>
  <c r="AM32" i="44"/>
  <c r="AL32" i="44"/>
  <c r="AK32" i="44"/>
  <c r="AJ32" i="44"/>
  <c r="AI32" i="44"/>
  <c r="AH32" i="44"/>
  <c r="AG32" i="44"/>
  <c r="AF32" i="44"/>
  <c r="AE32" i="44"/>
  <c r="AC32" i="44"/>
  <c r="O32" i="44"/>
  <c r="AA32" i="44"/>
  <c r="M32" i="44"/>
  <c r="K32" i="44"/>
  <c r="I32" i="44"/>
  <c r="G32" i="44"/>
  <c r="E32" i="44"/>
  <c r="C32" i="44"/>
  <c r="B32" i="44"/>
  <c r="AO31" i="44"/>
  <c r="AM31" i="44"/>
  <c r="AL31" i="44"/>
  <c r="AK31" i="44"/>
  <c r="AJ31" i="44"/>
  <c r="AI31" i="44"/>
  <c r="AH31" i="44"/>
  <c r="AG31" i="44"/>
  <c r="AF31" i="44"/>
  <c r="AE31" i="44"/>
  <c r="AC31" i="44"/>
  <c r="O31" i="44"/>
  <c r="AA31" i="44"/>
  <c r="M31" i="44"/>
  <c r="K31" i="44"/>
  <c r="I31" i="44"/>
  <c r="G31" i="44"/>
  <c r="E31" i="44"/>
  <c r="C31" i="44"/>
  <c r="B31" i="44"/>
  <c r="AO30" i="44"/>
  <c r="AM30" i="44"/>
  <c r="AL30" i="44"/>
  <c r="AK30" i="44"/>
  <c r="AJ30" i="44"/>
  <c r="AI30" i="44"/>
  <c r="AH30" i="44"/>
  <c r="AG30" i="44"/>
  <c r="AF30" i="44"/>
  <c r="AE30" i="44"/>
  <c r="AC30" i="44"/>
  <c r="O30" i="44"/>
  <c r="AA30" i="44"/>
  <c r="M30" i="44"/>
  <c r="K30" i="44"/>
  <c r="I30" i="44"/>
  <c r="G30" i="44"/>
  <c r="E30" i="44"/>
  <c r="C30" i="44"/>
  <c r="B30" i="44"/>
  <c r="AO29" i="44"/>
  <c r="AM29" i="44"/>
  <c r="AL29" i="44"/>
  <c r="AK29" i="44"/>
  <c r="AJ29" i="44"/>
  <c r="AI29" i="44"/>
  <c r="AH29" i="44"/>
  <c r="AG29" i="44"/>
  <c r="AF29" i="44"/>
  <c r="AE29" i="44"/>
  <c r="AC29" i="44"/>
  <c r="O29" i="44"/>
  <c r="AA29" i="44"/>
  <c r="M29" i="44"/>
  <c r="K29" i="44"/>
  <c r="I29" i="44"/>
  <c r="G29" i="44"/>
  <c r="E29" i="44"/>
  <c r="C29" i="44"/>
  <c r="B29" i="44"/>
  <c r="AO28" i="44"/>
  <c r="AM28" i="44"/>
  <c r="AL28" i="44"/>
  <c r="AK28" i="44"/>
  <c r="AJ28" i="44"/>
  <c r="AI28" i="44"/>
  <c r="AH28" i="44"/>
  <c r="AG28" i="44"/>
  <c r="AF28" i="44"/>
  <c r="AE28" i="44"/>
  <c r="AC28" i="44"/>
  <c r="O28" i="44"/>
  <c r="AA28" i="44"/>
  <c r="M28" i="44"/>
  <c r="K28" i="44"/>
  <c r="I28" i="44"/>
  <c r="G28" i="44"/>
  <c r="E28" i="44"/>
  <c r="C28" i="44"/>
  <c r="B28" i="44"/>
  <c r="AO26" i="44"/>
  <c r="AM26" i="44"/>
  <c r="AL26" i="44"/>
  <c r="AK26" i="44"/>
  <c r="AJ26" i="44"/>
  <c r="AI26" i="44"/>
  <c r="AH26" i="44"/>
  <c r="AG26" i="44"/>
  <c r="AF26" i="44"/>
  <c r="AE26" i="44"/>
  <c r="AC26" i="44"/>
  <c r="O26" i="44"/>
  <c r="AA26" i="44"/>
  <c r="T26" i="44"/>
  <c r="M26" i="44"/>
  <c r="K26" i="44"/>
  <c r="I26" i="44"/>
  <c r="G26" i="44"/>
  <c r="E26" i="44"/>
  <c r="C26" i="44"/>
  <c r="B26" i="44"/>
  <c r="AO25" i="44"/>
  <c r="AM25" i="44"/>
  <c r="AL25" i="44"/>
  <c r="AK25" i="44"/>
  <c r="AJ25" i="44"/>
  <c r="AI25" i="44"/>
  <c r="AH25" i="44"/>
  <c r="AG25" i="44"/>
  <c r="AF25" i="44"/>
  <c r="AE25" i="44"/>
  <c r="AC25" i="44"/>
  <c r="O25" i="44"/>
  <c r="AA25" i="44"/>
  <c r="T25" i="44"/>
  <c r="M25" i="44"/>
  <c r="K25" i="44"/>
  <c r="I25" i="44"/>
  <c r="G25" i="44"/>
  <c r="E25" i="44"/>
  <c r="C25" i="44"/>
  <c r="B25" i="44"/>
  <c r="AO24" i="44"/>
  <c r="AM24" i="44"/>
  <c r="AL24" i="44"/>
  <c r="AK24" i="44"/>
  <c r="AJ24" i="44"/>
  <c r="AI24" i="44"/>
  <c r="AH24" i="44"/>
  <c r="AG24" i="44"/>
  <c r="AF24" i="44"/>
  <c r="AE24" i="44"/>
  <c r="AC24" i="44"/>
  <c r="O24" i="44"/>
  <c r="AA24" i="44"/>
  <c r="T24" i="44"/>
  <c r="M24" i="44"/>
  <c r="K24" i="44"/>
  <c r="I24" i="44"/>
  <c r="G24" i="44"/>
  <c r="E24" i="44"/>
  <c r="C24" i="44"/>
  <c r="B24" i="44"/>
  <c r="AO23" i="44"/>
  <c r="AM23" i="44"/>
  <c r="AL23" i="44"/>
  <c r="AK23" i="44"/>
  <c r="AJ23" i="44"/>
  <c r="AI23" i="44"/>
  <c r="AH23" i="44"/>
  <c r="AG23" i="44"/>
  <c r="AF23" i="44"/>
  <c r="AE23" i="44"/>
  <c r="AC23" i="44"/>
  <c r="O23" i="44"/>
  <c r="AA23" i="44"/>
  <c r="T23" i="44"/>
  <c r="M23" i="44"/>
  <c r="K23" i="44"/>
  <c r="I23" i="44"/>
  <c r="G23" i="44"/>
  <c r="E23" i="44"/>
  <c r="C23" i="44"/>
  <c r="B23" i="44"/>
  <c r="AO22" i="44"/>
  <c r="AM22" i="44"/>
  <c r="AL22" i="44"/>
  <c r="AK22" i="44"/>
  <c r="AJ22" i="44"/>
  <c r="AI22" i="44"/>
  <c r="AH22" i="44"/>
  <c r="AG22" i="44"/>
  <c r="AF22" i="44"/>
  <c r="AE22" i="44"/>
  <c r="AC22" i="44"/>
  <c r="O22" i="44"/>
  <c r="AA22" i="44"/>
  <c r="T22" i="44"/>
  <c r="M22" i="44"/>
  <c r="K22" i="44"/>
  <c r="I22" i="44"/>
  <c r="G22" i="44"/>
  <c r="E22" i="44"/>
  <c r="C22" i="44"/>
  <c r="B22" i="44"/>
  <c r="AO21" i="44"/>
  <c r="AM21" i="44"/>
  <c r="AL21" i="44"/>
  <c r="AK21" i="44"/>
  <c r="AJ21" i="44"/>
  <c r="AI21" i="44"/>
  <c r="AH21" i="44"/>
  <c r="AG21" i="44"/>
  <c r="AF21" i="44"/>
  <c r="AE21" i="44"/>
  <c r="AC21" i="44"/>
  <c r="O21" i="44"/>
  <c r="AA21" i="44"/>
  <c r="T21" i="44"/>
  <c r="M21" i="44"/>
  <c r="K21" i="44"/>
  <c r="I21" i="44"/>
  <c r="G21" i="44"/>
  <c r="E21" i="44"/>
  <c r="C21" i="44"/>
  <c r="B21" i="44"/>
  <c r="AO20" i="44"/>
  <c r="AM20" i="44"/>
  <c r="AL20" i="44"/>
  <c r="AK20" i="44"/>
  <c r="AJ20" i="44"/>
  <c r="AI20" i="44"/>
  <c r="AH20" i="44"/>
  <c r="AG20" i="44"/>
  <c r="AF20" i="44"/>
  <c r="AE20" i="44"/>
  <c r="AC20" i="44"/>
  <c r="O20" i="44"/>
  <c r="AA20" i="44"/>
  <c r="T20" i="44"/>
  <c r="M20" i="44"/>
  <c r="K20" i="44"/>
  <c r="I20" i="44"/>
  <c r="G20" i="44"/>
  <c r="E20" i="44"/>
  <c r="C20" i="44"/>
  <c r="B20" i="44"/>
  <c r="AO19" i="44"/>
  <c r="AM19" i="44"/>
  <c r="AL19" i="44"/>
  <c r="AK19" i="44"/>
  <c r="AJ19" i="44"/>
  <c r="AI19" i="44"/>
  <c r="AH19" i="44"/>
  <c r="AG19" i="44"/>
  <c r="AF19" i="44"/>
  <c r="AE19" i="44"/>
  <c r="AC19" i="44"/>
  <c r="O19" i="44"/>
  <c r="AA19" i="44"/>
  <c r="T19" i="44"/>
  <c r="M19" i="44"/>
  <c r="K19" i="44"/>
  <c r="I19" i="44"/>
  <c r="G19" i="44"/>
  <c r="E19" i="44"/>
  <c r="C19" i="44"/>
  <c r="B19" i="44"/>
  <c r="AO17" i="44"/>
  <c r="AM17" i="44"/>
  <c r="AL17" i="44"/>
  <c r="AK17" i="44"/>
  <c r="AJ17" i="44"/>
  <c r="AI17" i="44"/>
  <c r="AH17" i="44"/>
  <c r="AG17" i="44"/>
  <c r="AF17" i="44"/>
  <c r="AE17" i="44"/>
  <c r="AC17" i="44"/>
  <c r="AD17" i="44" s="1"/>
  <c r="O17" i="44"/>
  <c r="P17" i="44" s="1"/>
  <c r="AA17" i="44"/>
  <c r="AB17" i="44" s="1"/>
  <c r="T17" i="44"/>
  <c r="U17" i="44" s="1"/>
  <c r="M17" i="44"/>
  <c r="K17" i="44"/>
  <c r="L17" i="44" s="1"/>
  <c r="I17" i="44"/>
  <c r="G17" i="44"/>
  <c r="H17" i="44" s="1"/>
  <c r="E17" i="44"/>
  <c r="C17" i="44"/>
  <c r="B17" i="44"/>
  <c r="AO16" i="44"/>
  <c r="AM16" i="44"/>
  <c r="AL16" i="44"/>
  <c r="AK16" i="44"/>
  <c r="AJ16" i="44"/>
  <c r="AI16" i="44"/>
  <c r="AH16" i="44"/>
  <c r="AG16" i="44"/>
  <c r="AF16" i="44"/>
  <c r="AE16" i="44"/>
  <c r="AC16" i="44"/>
  <c r="AD16" i="44" s="1"/>
  <c r="O16" i="44"/>
  <c r="AA16" i="44"/>
  <c r="AB16" i="44" s="1"/>
  <c r="T16" i="44"/>
  <c r="U16" i="44" s="1"/>
  <c r="M16" i="44"/>
  <c r="K16" i="44"/>
  <c r="L16" i="44" s="1"/>
  <c r="I16" i="44"/>
  <c r="J16" i="44" s="1"/>
  <c r="G16" i="44"/>
  <c r="H16" i="44" s="1"/>
  <c r="E16" i="44"/>
  <c r="C16" i="44"/>
  <c r="B16" i="44"/>
  <c r="AO15" i="44"/>
  <c r="AM15" i="44"/>
  <c r="AL15" i="44"/>
  <c r="AK15" i="44"/>
  <c r="AJ15" i="44"/>
  <c r="AI15" i="44"/>
  <c r="AH15" i="44"/>
  <c r="AG15" i="44"/>
  <c r="AF15" i="44"/>
  <c r="AE15" i="44"/>
  <c r="AC15" i="44"/>
  <c r="O15" i="44"/>
  <c r="P15" i="44" s="1"/>
  <c r="AA15" i="44"/>
  <c r="T15" i="44"/>
  <c r="U15" i="44" s="1"/>
  <c r="M15" i="44"/>
  <c r="K15" i="44"/>
  <c r="L15" i="44" s="1"/>
  <c r="I15" i="44"/>
  <c r="J15" i="44" s="1"/>
  <c r="G15" i="44"/>
  <c r="H15" i="44" s="1"/>
  <c r="E15" i="44"/>
  <c r="C15" i="44"/>
  <c r="B15" i="44"/>
  <c r="AO14" i="44"/>
  <c r="AM14" i="44"/>
  <c r="AL14" i="44"/>
  <c r="AK14" i="44"/>
  <c r="AJ14" i="44"/>
  <c r="AI14" i="44"/>
  <c r="AH14" i="44"/>
  <c r="AG14" i="44"/>
  <c r="AF14" i="44"/>
  <c r="AE14" i="44"/>
  <c r="AC14" i="44"/>
  <c r="AD14" i="44" s="1"/>
  <c r="O14" i="44"/>
  <c r="P14" i="44" s="1"/>
  <c r="AA14" i="44"/>
  <c r="AB14" i="44" s="1"/>
  <c r="T14" i="44"/>
  <c r="U14" i="44" s="1"/>
  <c r="M14" i="44"/>
  <c r="K14" i="44"/>
  <c r="L14" i="44" s="1"/>
  <c r="I14" i="44"/>
  <c r="J14" i="44" s="1"/>
  <c r="G14" i="44"/>
  <c r="H14" i="44" s="1"/>
  <c r="E14" i="44"/>
  <c r="C14" i="44"/>
  <c r="B14" i="44"/>
  <c r="AO13" i="44"/>
  <c r="AM13" i="44"/>
  <c r="AL13" i="44"/>
  <c r="AK13" i="44"/>
  <c r="AJ13" i="44"/>
  <c r="AI13" i="44"/>
  <c r="AH13" i="44"/>
  <c r="AG13" i="44"/>
  <c r="AF13" i="44"/>
  <c r="AE13" i="44"/>
  <c r="AC13" i="44"/>
  <c r="O13" i="44"/>
  <c r="P13" i="44" s="1"/>
  <c r="AA13" i="44"/>
  <c r="AB13" i="44" s="1"/>
  <c r="T13" i="44"/>
  <c r="U13" i="44" s="1"/>
  <c r="M13" i="44"/>
  <c r="K13" i="44"/>
  <c r="L13" i="44" s="1"/>
  <c r="I13" i="44"/>
  <c r="J13" i="44" s="1"/>
  <c r="G13" i="44"/>
  <c r="H13" i="44" s="1"/>
  <c r="E13" i="44"/>
  <c r="C13" i="44"/>
  <c r="B13" i="44"/>
  <c r="AO12" i="44"/>
  <c r="AM12" i="44"/>
  <c r="AL12" i="44"/>
  <c r="AK12" i="44"/>
  <c r="AJ12" i="44"/>
  <c r="AI12" i="44"/>
  <c r="AH12" i="44"/>
  <c r="AG12" i="44"/>
  <c r="AF12" i="44"/>
  <c r="AE12" i="44"/>
  <c r="AC12" i="44"/>
  <c r="AD12" i="44" s="1"/>
  <c r="O12" i="44"/>
  <c r="P12" i="44" s="1"/>
  <c r="AA12" i="44"/>
  <c r="AB12" i="44" s="1"/>
  <c r="T12" i="44"/>
  <c r="U12" i="44" s="1"/>
  <c r="M12" i="44"/>
  <c r="K12" i="44"/>
  <c r="L12" i="44" s="1"/>
  <c r="I12" i="44"/>
  <c r="J12" i="44" s="1"/>
  <c r="G12" i="44"/>
  <c r="H12" i="44" s="1"/>
  <c r="E12" i="44"/>
  <c r="C12" i="44"/>
  <c r="B12" i="44"/>
  <c r="AO11" i="44"/>
  <c r="AM11" i="44"/>
  <c r="AL11" i="44"/>
  <c r="AK11" i="44"/>
  <c r="AJ11" i="44"/>
  <c r="AI11" i="44"/>
  <c r="AH11" i="44"/>
  <c r="AG11" i="44"/>
  <c r="AF11" i="44"/>
  <c r="AE11" i="44"/>
  <c r="AC11" i="44"/>
  <c r="AD11" i="44" s="1"/>
  <c r="O11" i="44"/>
  <c r="P11" i="44" s="1"/>
  <c r="AA11" i="44"/>
  <c r="AB11" i="44" s="1"/>
  <c r="T11" i="44"/>
  <c r="U11" i="44" s="1"/>
  <c r="M11" i="44"/>
  <c r="K11" i="44"/>
  <c r="L11" i="44" s="1"/>
  <c r="I11" i="44"/>
  <c r="J11" i="44" s="1"/>
  <c r="G11" i="44"/>
  <c r="H11" i="44" s="1"/>
  <c r="E11" i="44"/>
  <c r="C11" i="44"/>
  <c r="B11" i="44"/>
  <c r="AE10" i="44"/>
  <c r="AF10" i="44"/>
  <c r="AG10" i="44"/>
  <c r="AH10" i="44"/>
  <c r="AI10" i="44"/>
  <c r="AJ10" i="44"/>
  <c r="AK10" i="44"/>
  <c r="AL10" i="44"/>
  <c r="AM10" i="44"/>
  <c r="M10" i="44"/>
  <c r="K10" i="44"/>
  <c r="AO10" i="44"/>
  <c r="AC10" i="44"/>
  <c r="O10" i="44"/>
  <c r="AA10" i="44"/>
  <c r="T10" i="44"/>
  <c r="I10" i="44"/>
  <c r="J10" i="44" s="1"/>
  <c r="G10" i="44"/>
  <c r="H10" i="44" s="1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P47" i="16"/>
  <c r="K47" i="16"/>
  <c r="L48" i="16" s="1"/>
  <c r="G47" i="16"/>
  <c r="H48" i="16" s="1"/>
  <c r="E47" i="16"/>
  <c r="F48" i="16" s="1"/>
  <c r="C47" i="16"/>
  <c r="B47" i="16"/>
  <c r="Z35" i="16"/>
  <c r="X35" i="16"/>
  <c r="P34" i="16"/>
  <c r="K34" i="16"/>
  <c r="G34" i="16"/>
  <c r="E34" i="16"/>
  <c r="F35" i="16" s="1"/>
  <c r="C34" i="16"/>
  <c r="B34" i="16"/>
  <c r="P33" i="16"/>
  <c r="AK33" i="16" s="1"/>
  <c r="K33" i="16"/>
  <c r="G33" i="16"/>
  <c r="E33" i="16"/>
  <c r="C33" i="16"/>
  <c r="B33" i="16"/>
  <c r="P32" i="16"/>
  <c r="AK32" i="16" s="1"/>
  <c r="K32" i="16"/>
  <c r="G32" i="16"/>
  <c r="E32" i="16"/>
  <c r="C32" i="16"/>
  <c r="B32" i="16"/>
  <c r="P31" i="16"/>
  <c r="AK31" i="16" s="1"/>
  <c r="K31" i="16"/>
  <c r="G31" i="16"/>
  <c r="E31" i="16"/>
  <c r="C31" i="16"/>
  <c r="B31" i="16"/>
  <c r="P30" i="16"/>
  <c r="AK30" i="16" s="1"/>
  <c r="K30" i="16"/>
  <c r="G30" i="16"/>
  <c r="E30" i="16"/>
  <c r="C30" i="16"/>
  <c r="B30" i="16"/>
  <c r="P29" i="16"/>
  <c r="AK29" i="16" s="1"/>
  <c r="K29" i="16"/>
  <c r="G29" i="16"/>
  <c r="E29" i="16"/>
  <c r="C29" i="16"/>
  <c r="B29" i="16"/>
  <c r="P28" i="16"/>
  <c r="AK28" i="16" s="1"/>
  <c r="K28" i="16"/>
  <c r="G28" i="16"/>
  <c r="E28" i="16"/>
  <c r="C28" i="16"/>
  <c r="B28" i="16"/>
  <c r="P27" i="16"/>
  <c r="AK27" i="16" s="1"/>
  <c r="K27" i="16"/>
  <c r="G27" i="16"/>
  <c r="E27" i="16"/>
  <c r="C27" i="16"/>
  <c r="B27" i="16"/>
  <c r="P26" i="16"/>
  <c r="AK26" i="16" s="1"/>
  <c r="K26" i="16"/>
  <c r="G26" i="16"/>
  <c r="E26" i="16"/>
  <c r="C26" i="16"/>
  <c r="B26" i="16"/>
  <c r="P25" i="16"/>
  <c r="AK25" i="16" s="1"/>
  <c r="K25" i="16"/>
  <c r="G25" i="16"/>
  <c r="E25" i="16"/>
  <c r="C25" i="16"/>
  <c r="B25" i="16"/>
  <c r="P24" i="16"/>
  <c r="AK24" i="16" s="1"/>
  <c r="K24" i="16"/>
  <c r="G24" i="16"/>
  <c r="E24" i="16"/>
  <c r="C24" i="16"/>
  <c r="B24" i="16"/>
  <c r="P23" i="16"/>
  <c r="AK23" i="16" s="1"/>
  <c r="K23" i="16"/>
  <c r="G23" i="16"/>
  <c r="E23" i="16"/>
  <c r="C23" i="16"/>
  <c r="B23" i="16"/>
  <c r="P22" i="16"/>
  <c r="AK22" i="16" s="1"/>
  <c r="K22" i="16"/>
  <c r="G22" i="16"/>
  <c r="E22" i="16"/>
  <c r="C22" i="16"/>
  <c r="B22" i="16"/>
  <c r="P21" i="16"/>
  <c r="AK21" i="16" s="1"/>
  <c r="K21" i="16"/>
  <c r="G21" i="16"/>
  <c r="E21" i="16"/>
  <c r="C21" i="16"/>
  <c r="B21" i="16"/>
  <c r="P20" i="16"/>
  <c r="AK20" i="16" s="1"/>
  <c r="K20" i="16"/>
  <c r="G20" i="16"/>
  <c r="E20" i="16"/>
  <c r="C20" i="16"/>
  <c r="B20" i="16"/>
  <c r="P19" i="16"/>
  <c r="AK19" i="16" s="1"/>
  <c r="K19" i="16"/>
  <c r="G19" i="16"/>
  <c r="E19" i="16"/>
  <c r="C19" i="16"/>
  <c r="B19" i="16"/>
  <c r="P18" i="16"/>
  <c r="AK18" i="16" s="1"/>
  <c r="K18" i="16"/>
  <c r="G18" i="16"/>
  <c r="E18" i="16"/>
  <c r="C18" i="16"/>
  <c r="B18" i="16"/>
  <c r="P17" i="16"/>
  <c r="AK17" i="16" s="1"/>
  <c r="K17" i="16"/>
  <c r="G17" i="16"/>
  <c r="E17" i="16"/>
  <c r="C17" i="16"/>
  <c r="B17" i="16"/>
  <c r="U18" i="35" l="1"/>
  <c r="S18" i="35"/>
  <c r="S11" i="35"/>
  <c r="U11" i="35"/>
  <c r="U15" i="35"/>
  <c r="S15" i="35"/>
  <c r="S19" i="35"/>
  <c r="U19" i="35"/>
  <c r="S12" i="35"/>
  <c r="U12" i="35"/>
  <c r="U16" i="35"/>
  <c r="S16" i="35"/>
  <c r="S14" i="35"/>
  <c r="U14" i="35"/>
  <c r="S13" i="35"/>
  <c r="U13" i="35"/>
  <c r="U17" i="35"/>
  <c r="S17" i="35"/>
  <c r="P16" i="44"/>
  <c r="AC4" i="46"/>
  <c r="H9" i="46"/>
  <c r="AD15" i="44"/>
  <c r="AK47" i="16"/>
  <c r="Q48" i="16"/>
  <c r="AD13" i="44"/>
  <c r="O9" i="46"/>
  <c r="P9" i="46" s="1"/>
  <c r="Y9" i="46"/>
  <c r="Z9" i="46" s="1"/>
  <c r="V9" i="46"/>
  <c r="W9" i="46" s="1"/>
  <c r="AB15" i="44"/>
  <c r="AL47" i="16"/>
  <c r="AL18" i="16"/>
  <c r="AL20" i="16"/>
  <c r="AL22" i="16"/>
  <c r="AL24" i="16"/>
  <c r="AL26" i="16"/>
  <c r="AL17" i="16"/>
  <c r="AL19" i="16"/>
  <c r="AL21" i="16"/>
  <c r="AL23" i="16"/>
  <c r="AL25" i="16"/>
  <c r="AL27" i="16"/>
  <c r="AL29" i="16"/>
  <c r="AL28" i="16"/>
  <c r="AL30" i="16"/>
  <c r="AL31" i="16"/>
  <c r="AL33" i="16"/>
  <c r="Q35" i="16"/>
  <c r="AK34" i="16"/>
  <c r="AL32" i="16"/>
  <c r="H35" i="16"/>
  <c r="AL34" i="16"/>
  <c r="AB11" i="45"/>
  <c r="K12" i="45"/>
  <c r="Z12" i="45"/>
  <c r="I13" i="45"/>
  <c r="X13" i="45"/>
  <c r="G14" i="45"/>
  <c r="Q14" i="45"/>
  <c r="AB15" i="45"/>
  <c r="K16" i="45"/>
  <c r="Z16" i="45"/>
  <c r="G11" i="45"/>
  <c r="Q11" i="45"/>
  <c r="AB12" i="45"/>
  <c r="K13" i="45"/>
  <c r="Z13" i="45"/>
  <c r="I14" i="45"/>
  <c r="G15" i="45"/>
  <c r="Q15" i="45"/>
  <c r="AB16" i="45"/>
  <c r="K11" i="45"/>
  <c r="Z11" i="45"/>
  <c r="I12" i="45"/>
  <c r="X12" i="45"/>
  <c r="G13" i="45"/>
  <c r="Q13" i="45"/>
  <c r="AB14" i="45"/>
  <c r="K15" i="45"/>
  <c r="Z15" i="45"/>
  <c r="I16" i="45"/>
  <c r="I11" i="45"/>
  <c r="X11" i="45"/>
  <c r="G12" i="45"/>
  <c r="Q12" i="45"/>
  <c r="AB13" i="45"/>
  <c r="K14" i="45"/>
  <c r="Z14" i="45"/>
  <c r="I15" i="45"/>
  <c r="X15" i="45"/>
  <c r="G16" i="45"/>
  <c r="Q16" i="45"/>
  <c r="X16" i="45"/>
  <c r="W12" i="35"/>
  <c r="X12" i="35" s="1"/>
  <c r="J12" i="35"/>
  <c r="L12" i="35"/>
  <c r="M12" i="35" s="1"/>
  <c r="Z12" i="35"/>
  <c r="AA12" i="35" s="1"/>
  <c r="H12" i="35"/>
  <c r="O12" i="35" s="1"/>
  <c r="G12" i="35"/>
  <c r="D12" i="35"/>
  <c r="E12" i="35" s="1"/>
  <c r="L18" i="35"/>
  <c r="M18" i="35" s="1"/>
  <c r="G18" i="35"/>
  <c r="J18" i="35"/>
  <c r="H18" i="35"/>
  <c r="O18" i="35" s="1"/>
  <c r="Z18" i="35"/>
  <c r="AA18" i="35" s="1"/>
  <c r="W18" i="35"/>
  <c r="X18" i="35" s="1"/>
  <c r="D18" i="35"/>
  <c r="E18" i="35" s="1"/>
  <c r="Z11" i="35"/>
  <c r="AA11" i="35" s="1"/>
  <c r="D11" i="35"/>
  <c r="E11" i="35" s="1"/>
  <c r="H11" i="35"/>
  <c r="O11" i="35" s="1"/>
  <c r="G11" i="35"/>
  <c r="W11" i="35"/>
  <c r="X11" i="35" s="1"/>
  <c r="L11" i="35"/>
  <c r="J11" i="35"/>
  <c r="H13" i="35"/>
  <c r="O13" i="35" s="1"/>
  <c r="J13" i="35"/>
  <c r="L13" i="35"/>
  <c r="M13" i="35" s="1"/>
  <c r="Z13" i="35"/>
  <c r="AA13" i="35" s="1"/>
  <c r="W13" i="35"/>
  <c r="X13" i="35" s="1"/>
  <c r="G13" i="35"/>
  <c r="D13" i="35"/>
  <c r="E13" i="35" s="1"/>
  <c r="Z15" i="35"/>
  <c r="AA15" i="35" s="1"/>
  <c r="D15" i="35"/>
  <c r="E15" i="35" s="1"/>
  <c r="G15" i="35"/>
  <c r="W15" i="35"/>
  <c r="X15" i="35" s="1"/>
  <c r="L15" i="35"/>
  <c r="M15" i="35" s="1"/>
  <c r="J15" i="35"/>
  <c r="H15" i="35"/>
  <c r="O15" i="35" s="1"/>
  <c r="H17" i="35"/>
  <c r="O17" i="35" s="1"/>
  <c r="L17" i="35"/>
  <c r="M17" i="35" s="1"/>
  <c r="Z17" i="35"/>
  <c r="AA17" i="35" s="1"/>
  <c r="W17" i="35"/>
  <c r="X17" i="35" s="1"/>
  <c r="G17" i="35"/>
  <c r="D17" i="35"/>
  <c r="E17" i="35" s="1"/>
  <c r="J17" i="35"/>
  <c r="Z19" i="35"/>
  <c r="AA19" i="35" s="1"/>
  <c r="D19" i="35"/>
  <c r="E19" i="35" s="1"/>
  <c r="W19" i="35"/>
  <c r="X19" i="35" s="1"/>
  <c r="L19" i="35"/>
  <c r="M19" i="35" s="1"/>
  <c r="J19" i="35"/>
  <c r="H19" i="35"/>
  <c r="O19" i="35" s="1"/>
  <c r="G19" i="35"/>
  <c r="W16" i="35"/>
  <c r="J16" i="35"/>
  <c r="Z16" i="35"/>
  <c r="AA16" i="35" s="1"/>
  <c r="H16" i="35"/>
  <c r="O16" i="35" s="1"/>
  <c r="G16" i="35"/>
  <c r="D16" i="35"/>
  <c r="E16" i="35" s="1"/>
  <c r="L16" i="35"/>
  <c r="M16" i="35" s="1"/>
  <c r="L14" i="35"/>
  <c r="M14" i="35" s="1"/>
  <c r="G14" i="35"/>
  <c r="W14" i="35"/>
  <c r="X14" i="35" s="1"/>
  <c r="D14" i="35"/>
  <c r="E14" i="35" s="1"/>
  <c r="J14" i="35"/>
  <c r="H14" i="35"/>
  <c r="O14" i="35" s="1"/>
  <c r="Z14" i="35"/>
  <c r="AA14" i="35" s="1"/>
  <c r="X14" i="45"/>
  <c r="L18" i="16"/>
  <c r="L22" i="16"/>
  <c r="L26" i="16"/>
  <c r="L30" i="16"/>
  <c r="AF11" i="35"/>
  <c r="AB11" i="35"/>
  <c r="AG11" i="35"/>
  <c r="AE11" i="35"/>
  <c r="AD11" i="35"/>
  <c r="AH11" i="35"/>
  <c r="AC11" i="35"/>
  <c r="AF12" i="35"/>
  <c r="AB12" i="35"/>
  <c r="AD12" i="35"/>
  <c r="AH12" i="35"/>
  <c r="AC12" i="35"/>
  <c r="AG12" i="35"/>
  <c r="AE12" i="35"/>
  <c r="AF13" i="35"/>
  <c r="AB13" i="35"/>
  <c r="AG13" i="35"/>
  <c r="AE13" i="35"/>
  <c r="AD13" i="35"/>
  <c r="AH13" i="35"/>
  <c r="AC13" i="35"/>
  <c r="AF14" i="35"/>
  <c r="AB14" i="35"/>
  <c r="AD14" i="35"/>
  <c r="AH14" i="35"/>
  <c r="AC14" i="35"/>
  <c r="AG14" i="35"/>
  <c r="AE14" i="35"/>
  <c r="AF15" i="35"/>
  <c r="AB15" i="35"/>
  <c r="AG15" i="35"/>
  <c r="AE15" i="35"/>
  <c r="AD15" i="35"/>
  <c r="AC15" i="35"/>
  <c r="AH15" i="35"/>
  <c r="AF16" i="35"/>
  <c r="AB16" i="35"/>
  <c r="AH16" i="35"/>
  <c r="AC16" i="35"/>
  <c r="AE16" i="35"/>
  <c r="AD16" i="35"/>
  <c r="AG16" i="35"/>
  <c r="AF17" i="35"/>
  <c r="AB17" i="35"/>
  <c r="AE17" i="35"/>
  <c r="AD17" i="35"/>
  <c r="AC17" i="35"/>
  <c r="AH17" i="35"/>
  <c r="AG17" i="35"/>
  <c r="AF18" i="35"/>
  <c r="AB18" i="35"/>
  <c r="AH18" i="35"/>
  <c r="AC18" i="35"/>
  <c r="AD18" i="35"/>
  <c r="AG18" i="35"/>
  <c r="AE18" i="35"/>
  <c r="AF19" i="35"/>
  <c r="AB19" i="35"/>
  <c r="AE19" i="35"/>
  <c r="AC19" i="35"/>
  <c r="AH19" i="35"/>
  <c r="AG19" i="35"/>
  <c r="AD19" i="35"/>
  <c r="L20" i="16"/>
  <c r="L24" i="16"/>
  <c r="L28" i="16"/>
  <c r="L32" i="16"/>
  <c r="AK11" i="35"/>
  <c r="AJ11" i="35"/>
  <c r="AI11" i="35"/>
  <c r="AK12" i="35"/>
  <c r="AJ12" i="35"/>
  <c r="AI12" i="35"/>
  <c r="AI13" i="35"/>
  <c r="AK13" i="35"/>
  <c r="AJ13" i="35"/>
  <c r="AJ14" i="35"/>
  <c r="AI14" i="35"/>
  <c r="AK14" i="35"/>
  <c r="AK15" i="35"/>
  <c r="AJ15" i="35"/>
  <c r="AI15" i="35"/>
  <c r="AK16" i="35"/>
  <c r="AJ16" i="35"/>
  <c r="AI16" i="35"/>
  <c r="AI17" i="35"/>
  <c r="AK17" i="35"/>
  <c r="AJ17" i="35"/>
  <c r="AJ18" i="35"/>
  <c r="AI18" i="35"/>
  <c r="AK18" i="35"/>
  <c r="AK19" i="35"/>
  <c r="AJ19" i="35"/>
  <c r="AI19" i="35"/>
  <c r="L21" i="16"/>
  <c r="L25" i="16"/>
  <c r="L29" i="16"/>
  <c r="L33" i="16"/>
  <c r="L34" i="16"/>
  <c r="L35" i="16"/>
  <c r="I9" i="46"/>
  <c r="J9" i="46" s="1"/>
  <c r="E9" i="46"/>
  <c r="F9" i="46" s="1"/>
  <c r="AI9" i="46"/>
  <c r="AD9" i="46"/>
  <c r="AE9" i="46"/>
  <c r="AH9" i="46"/>
  <c r="AC9" i="46"/>
  <c r="AG9" i="46"/>
  <c r="AA9" i="46"/>
  <c r="L19" i="16"/>
  <c r="L23" i="16"/>
  <c r="L27" i="16"/>
  <c r="L31" i="16"/>
  <c r="J17" i="44"/>
  <c r="Q18" i="16"/>
  <c r="X19" i="16"/>
  <c r="H20" i="16"/>
  <c r="Z20" i="16"/>
  <c r="Q22" i="16"/>
  <c r="X23" i="16"/>
  <c r="H24" i="16"/>
  <c r="Z24" i="16"/>
  <c r="Q26" i="16"/>
  <c r="X27" i="16"/>
  <c r="H28" i="16"/>
  <c r="Z28" i="16"/>
  <c r="Q30" i="16"/>
  <c r="X31" i="16"/>
  <c r="H32" i="16"/>
  <c r="Z32" i="16"/>
  <c r="X18" i="16"/>
  <c r="Z19" i="16"/>
  <c r="X22" i="16"/>
  <c r="Z23" i="16"/>
  <c r="X26" i="16"/>
  <c r="Z27" i="16"/>
  <c r="X30" i="16"/>
  <c r="Z31" i="16"/>
  <c r="X34" i="16"/>
  <c r="Z18" i="16"/>
  <c r="X21" i="16"/>
  <c r="Z22" i="16"/>
  <c r="X25" i="16"/>
  <c r="Z26" i="16"/>
  <c r="X29" i="16"/>
  <c r="Z30" i="16"/>
  <c r="X33" i="16"/>
  <c r="Z34" i="16"/>
  <c r="Q19" i="16"/>
  <c r="X20" i="16"/>
  <c r="Z21" i="16"/>
  <c r="Q23" i="16"/>
  <c r="X24" i="16"/>
  <c r="Z25" i="16"/>
  <c r="Q27" i="16"/>
  <c r="X28" i="16"/>
  <c r="Z29" i="16"/>
  <c r="Q31" i="16"/>
  <c r="X32" i="16"/>
  <c r="Z33" i="16"/>
  <c r="Q34" i="16"/>
  <c r="Q21" i="16"/>
  <c r="Q25" i="16"/>
  <c r="Q29" i="16"/>
  <c r="Q33" i="16"/>
  <c r="H18" i="16"/>
  <c r="Q20" i="16"/>
  <c r="H22" i="16"/>
  <c r="Q24" i="16"/>
  <c r="H26" i="16"/>
  <c r="Q28" i="16"/>
  <c r="H30" i="16"/>
  <c r="Q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P10" i="44"/>
  <c r="AD10" i="44"/>
  <c r="AB10" i="44"/>
  <c r="U10" i="44"/>
  <c r="L10" i="44"/>
  <c r="AM22" i="45"/>
  <c r="AL13" i="45"/>
  <c r="AL22" i="45"/>
  <c r="AL30" i="45"/>
  <c r="AM30" i="45"/>
  <c r="AM27" i="45"/>
  <c r="AM12" i="45"/>
  <c r="AM14" i="45"/>
  <c r="AM16" i="45"/>
  <c r="AM21" i="45"/>
  <c r="AL27" i="45"/>
  <c r="AL16" i="45"/>
  <c r="AL21" i="45"/>
  <c r="AM13" i="45"/>
  <c r="AM18" i="45"/>
  <c r="AM29" i="45"/>
  <c r="AL12" i="45"/>
  <c r="AL18" i="45"/>
  <c r="AM20" i="45"/>
  <c r="AM23" i="45"/>
  <c r="AM26" i="45"/>
  <c r="AL26" i="45"/>
  <c r="AM15" i="45"/>
  <c r="AM19" i="45"/>
  <c r="AM25" i="45"/>
  <c r="AM28" i="45"/>
  <c r="AL14" i="45"/>
  <c r="AL19" i="45"/>
  <c r="AL23" i="45"/>
  <c r="AL28" i="45"/>
  <c r="AL15" i="45"/>
  <c r="AL20" i="45"/>
  <c r="AL25" i="45"/>
  <c r="AL29" i="45"/>
  <c r="K16" i="16"/>
  <c r="L17" i="16" s="1"/>
  <c r="P16" i="16"/>
  <c r="Q17" i="16" s="1"/>
  <c r="G16" i="16"/>
  <c r="H17" i="16" s="1"/>
  <c r="E16" i="16"/>
  <c r="F17" i="16" s="1"/>
  <c r="C16" i="16"/>
  <c r="B16" i="16"/>
  <c r="I14" i="35" l="1"/>
  <c r="Q14" i="35"/>
  <c r="I13" i="35"/>
  <c r="Q13" i="35"/>
  <c r="I16" i="35"/>
  <c r="Q16" i="35"/>
  <c r="I12" i="35"/>
  <c r="Q12" i="35"/>
  <c r="I15" i="35"/>
  <c r="Q15" i="35"/>
  <c r="I18" i="35"/>
  <c r="Q18" i="35"/>
  <c r="I17" i="35"/>
  <c r="Q17" i="35"/>
  <c r="I11" i="35"/>
  <c r="Q11" i="35"/>
  <c r="I19" i="35"/>
  <c r="Q19" i="35"/>
  <c r="AK9" i="46"/>
  <c r="X16" i="35"/>
  <c r="M11" i="35"/>
  <c r="AL9" i="46"/>
  <c r="J167" i="1"/>
  <c r="H167" i="1"/>
  <c r="I114" i="1" s="1"/>
  <c r="AH167" i="1"/>
  <c r="AG167" i="1"/>
  <c r="AF167" i="1"/>
  <c r="AE167" i="1"/>
  <c r="AD167" i="1"/>
  <c r="AC167" i="1"/>
  <c r="AB167" i="1"/>
  <c r="Z167" i="1"/>
  <c r="AA114" i="1" s="1"/>
  <c r="F167" i="1"/>
  <c r="P167" i="1" s="1"/>
  <c r="D167" i="1"/>
  <c r="C167" i="1"/>
  <c r="B167" i="1"/>
  <c r="J166" i="1"/>
  <c r="H166" i="1"/>
  <c r="I113" i="1" s="1"/>
  <c r="AH166" i="1"/>
  <c r="AG166" i="1"/>
  <c r="AF166" i="1"/>
  <c r="AE166" i="1"/>
  <c r="AD166" i="1"/>
  <c r="AC166" i="1"/>
  <c r="AB166" i="1"/>
  <c r="Z166" i="1"/>
  <c r="AA113" i="1" s="1"/>
  <c r="F166" i="1"/>
  <c r="P166" i="1" s="1"/>
  <c r="D166" i="1"/>
  <c r="C166" i="1"/>
  <c r="B166" i="1"/>
  <c r="J165" i="1"/>
  <c r="H165" i="1"/>
  <c r="I112" i="1" s="1"/>
  <c r="AH165" i="1"/>
  <c r="AG165" i="1"/>
  <c r="AF165" i="1"/>
  <c r="AE165" i="1"/>
  <c r="AD165" i="1"/>
  <c r="AC165" i="1"/>
  <c r="AB165" i="1"/>
  <c r="Z165" i="1"/>
  <c r="AA112" i="1" s="1"/>
  <c r="F165" i="1"/>
  <c r="P165" i="1" s="1"/>
  <c r="D165" i="1"/>
  <c r="C165" i="1"/>
  <c r="B165" i="1"/>
  <c r="J164" i="1"/>
  <c r="H164" i="1"/>
  <c r="I111" i="1" s="1"/>
  <c r="AH164" i="1"/>
  <c r="AG164" i="1"/>
  <c r="AF164" i="1"/>
  <c r="AE164" i="1"/>
  <c r="AD164" i="1"/>
  <c r="AC164" i="1"/>
  <c r="AB164" i="1"/>
  <c r="Z164" i="1"/>
  <c r="AA111" i="1" s="1"/>
  <c r="F164" i="1"/>
  <c r="P164" i="1" s="1"/>
  <c r="D164" i="1"/>
  <c r="C164" i="1"/>
  <c r="B164" i="1"/>
  <c r="J163" i="1"/>
  <c r="H163" i="1"/>
  <c r="I110" i="1" s="1"/>
  <c r="AH163" i="1"/>
  <c r="AG163" i="1"/>
  <c r="AF163" i="1"/>
  <c r="AE163" i="1"/>
  <c r="AD163" i="1"/>
  <c r="AC163" i="1"/>
  <c r="AB163" i="1"/>
  <c r="Z163" i="1"/>
  <c r="AA110" i="1" s="1"/>
  <c r="F163" i="1"/>
  <c r="P163" i="1" s="1"/>
  <c r="D163" i="1"/>
  <c r="C163" i="1"/>
  <c r="B163" i="1"/>
  <c r="J162" i="1"/>
  <c r="H162" i="1"/>
  <c r="I109" i="1" s="1"/>
  <c r="AH162" i="1"/>
  <c r="AG162" i="1"/>
  <c r="AF162" i="1"/>
  <c r="AE162" i="1"/>
  <c r="AD162" i="1"/>
  <c r="AC162" i="1"/>
  <c r="AB162" i="1"/>
  <c r="Z162" i="1"/>
  <c r="AA109" i="1" s="1"/>
  <c r="F162" i="1"/>
  <c r="P162" i="1" s="1"/>
  <c r="D162" i="1"/>
  <c r="C162" i="1"/>
  <c r="B162" i="1"/>
  <c r="J161" i="1"/>
  <c r="H161" i="1"/>
  <c r="I108" i="1" s="1"/>
  <c r="AH161" i="1"/>
  <c r="AG161" i="1"/>
  <c r="AF161" i="1"/>
  <c r="AE161" i="1"/>
  <c r="AD161" i="1"/>
  <c r="AC161" i="1"/>
  <c r="AB161" i="1"/>
  <c r="Z161" i="1"/>
  <c r="AA108" i="1" s="1"/>
  <c r="F161" i="1"/>
  <c r="P161" i="1" s="1"/>
  <c r="D161" i="1"/>
  <c r="C161" i="1"/>
  <c r="B161" i="1"/>
  <c r="J160" i="1"/>
  <c r="H160" i="1"/>
  <c r="I107" i="1" s="1"/>
  <c r="AH160" i="1"/>
  <c r="AG160" i="1"/>
  <c r="AF160" i="1"/>
  <c r="AE160" i="1"/>
  <c r="AD160" i="1"/>
  <c r="AC160" i="1"/>
  <c r="AB160" i="1"/>
  <c r="Z160" i="1"/>
  <c r="AA107" i="1" s="1"/>
  <c r="F160" i="1"/>
  <c r="P160" i="1" s="1"/>
  <c r="D160" i="1"/>
  <c r="C160" i="1"/>
  <c r="B160" i="1"/>
  <c r="J159" i="1"/>
  <c r="H159" i="1"/>
  <c r="I106" i="1" s="1"/>
  <c r="AH159" i="1"/>
  <c r="AG159" i="1"/>
  <c r="AF159" i="1"/>
  <c r="AE159" i="1"/>
  <c r="AD159" i="1"/>
  <c r="AC159" i="1"/>
  <c r="AB159" i="1"/>
  <c r="Z159" i="1"/>
  <c r="AA106" i="1" s="1"/>
  <c r="F159" i="1"/>
  <c r="P159" i="1" s="1"/>
  <c r="D159" i="1"/>
  <c r="C159" i="1"/>
  <c r="B159" i="1"/>
  <c r="J158" i="1"/>
  <c r="H158" i="1"/>
  <c r="I105" i="1" s="1"/>
  <c r="AH158" i="1"/>
  <c r="AG158" i="1"/>
  <c r="AF158" i="1"/>
  <c r="AE158" i="1"/>
  <c r="AD158" i="1"/>
  <c r="AC158" i="1"/>
  <c r="AB158" i="1"/>
  <c r="Z158" i="1"/>
  <c r="AA105" i="1" s="1"/>
  <c r="F158" i="1"/>
  <c r="P158" i="1" s="1"/>
  <c r="D158" i="1"/>
  <c r="C158" i="1"/>
  <c r="B158" i="1"/>
  <c r="J157" i="1"/>
  <c r="H157" i="1"/>
  <c r="I104" i="1" s="1"/>
  <c r="AH157" i="1"/>
  <c r="AG157" i="1"/>
  <c r="AF157" i="1"/>
  <c r="AE157" i="1"/>
  <c r="AD157" i="1"/>
  <c r="AC157" i="1"/>
  <c r="AB157" i="1"/>
  <c r="Z157" i="1"/>
  <c r="AA104" i="1" s="1"/>
  <c r="F157" i="1"/>
  <c r="P157" i="1" s="1"/>
  <c r="D157" i="1"/>
  <c r="C157" i="1"/>
  <c r="B157" i="1"/>
  <c r="J156" i="1"/>
  <c r="H156" i="1"/>
  <c r="I103" i="1" s="1"/>
  <c r="AH156" i="1"/>
  <c r="AG156" i="1"/>
  <c r="AF156" i="1"/>
  <c r="AE156" i="1"/>
  <c r="AD156" i="1"/>
  <c r="AC156" i="1"/>
  <c r="AB156" i="1"/>
  <c r="Z156" i="1"/>
  <c r="AA103" i="1" s="1"/>
  <c r="F156" i="1"/>
  <c r="P156" i="1" s="1"/>
  <c r="D156" i="1"/>
  <c r="C156" i="1"/>
  <c r="B156" i="1"/>
  <c r="J155" i="1"/>
  <c r="H155" i="1"/>
  <c r="I102" i="1" s="1"/>
  <c r="AH155" i="1"/>
  <c r="AG155" i="1"/>
  <c r="AF155" i="1"/>
  <c r="AE155" i="1"/>
  <c r="AD155" i="1"/>
  <c r="AC155" i="1"/>
  <c r="AB155" i="1"/>
  <c r="Z155" i="1"/>
  <c r="AA102" i="1" s="1"/>
  <c r="F155" i="1"/>
  <c r="P155" i="1" s="1"/>
  <c r="D155" i="1"/>
  <c r="C155" i="1"/>
  <c r="B155" i="1"/>
  <c r="J154" i="1"/>
  <c r="H154" i="1"/>
  <c r="I101" i="1" s="1"/>
  <c r="AH154" i="1"/>
  <c r="AG154" i="1"/>
  <c r="AF154" i="1"/>
  <c r="AE154" i="1"/>
  <c r="AD154" i="1"/>
  <c r="AC154" i="1"/>
  <c r="AB154" i="1"/>
  <c r="Z154" i="1"/>
  <c r="F154" i="1"/>
  <c r="P154" i="1" s="1"/>
  <c r="D154" i="1"/>
  <c r="C154" i="1"/>
  <c r="B154" i="1"/>
  <c r="J153" i="1"/>
  <c r="H153" i="1"/>
  <c r="I100" i="1" s="1"/>
  <c r="AH153" i="1"/>
  <c r="AG153" i="1"/>
  <c r="AF153" i="1"/>
  <c r="AE153" i="1"/>
  <c r="AD153" i="1"/>
  <c r="AC153" i="1"/>
  <c r="AB153" i="1"/>
  <c r="Z153" i="1"/>
  <c r="F153" i="1"/>
  <c r="P153" i="1" s="1"/>
  <c r="D153" i="1"/>
  <c r="C153" i="1"/>
  <c r="B153" i="1"/>
  <c r="J152" i="1"/>
  <c r="H152" i="1"/>
  <c r="I99" i="1" s="1"/>
  <c r="AH152" i="1"/>
  <c r="AG152" i="1"/>
  <c r="AF152" i="1"/>
  <c r="AE152" i="1"/>
  <c r="AD152" i="1"/>
  <c r="AC152" i="1"/>
  <c r="AB152" i="1"/>
  <c r="Z152" i="1"/>
  <c r="F152" i="1"/>
  <c r="P152" i="1" s="1"/>
  <c r="D152" i="1"/>
  <c r="C152" i="1"/>
  <c r="B152" i="1"/>
  <c r="J151" i="1"/>
  <c r="H151" i="1"/>
  <c r="I98" i="1" s="1"/>
  <c r="AH151" i="1"/>
  <c r="AG151" i="1"/>
  <c r="AF151" i="1"/>
  <c r="AE151" i="1"/>
  <c r="AD151" i="1"/>
  <c r="AC151" i="1"/>
  <c r="AB151" i="1"/>
  <c r="Z151" i="1"/>
  <c r="F151" i="1"/>
  <c r="P151" i="1" s="1"/>
  <c r="D151" i="1"/>
  <c r="C151" i="1"/>
  <c r="B151" i="1"/>
  <c r="J150" i="1"/>
  <c r="H150" i="1"/>
  <c r="I97" i="1" s="1"/>
  <c r="AH150" i="1"/>
  <c r="AG150" i="1"/>
  <c r="AF150" i="1"/>
  <c r="AE150" i="1"/>
  <c r="AD150" i="1"/>
  <c r="AC150" i="1"/>
  <c r="AB150" i="1"/>
  <c r="Z150" i="1"/>
  <c r="F150" i="1"/>
  <c r="P150" i="1" s="1"/>
  <c r="D150" i="1"/>
  <c r="C150" i="1"/>
  <c r="B150" i="1"/>
  <c r="J149" i="1"/>
  <c r="H149" i="1"/>
  <c r="I96" i="1" s="1"/>
  <c r="AH149" i="1"/>
  <c r="AG149" i="1"/>
  <c r="AF149" i="1"/>
  <c r="AE149" i="1"/>
  <c r="AD149" i="1"/>
  <c r="AC149" i="1"/>
  <c r="AB149" i="1"/>
  <c r="Z149" i="1"/>
  <c r="F149" i="1"/>
  <c r="P149" i="1" s="1"/>
  <c r="D149" i="1"/>
  <c r="C149" i="1"/>
  <c r="B149" i="1"/>
  <c r="J148" i="1"/>
  <c r="H148" i="1"/>
  <c r="I95" i="1" s="1"/>
  <c r="AH148" i="1"/>
  <c r="AG148" i="1"/>
  <c r="AF148" i="1"/>
  <c r="AE148" i="1"/>
  <c r="AD148" i="1"/>
  <c r="AC148" i="1"/>
  <c r="AB148" i="1"/>
  <c r="Z148" i="1"/>
  <c r="F148" i="1"/>
  <c r="P148" i="1" s="1"/>
  <c r="D148" i="1"/>
  <c r="C148" i="1"/>
  <c r="B148" i="1"/>
  <c r="J147" i="1"/>
  <c r="H147" i="1"/>
  <c r="I94" i="1" s="1"/>
  <c r="AH147" i="1"/>
  <c r="AG147" i="1"/>
  <c r="AF147" i="1"/>
  <c r="AE147" i="1"/>
  <c r="AD147" i="1"/>
  <c r="AC147" i="1"/>
  <c r="AB147" i="1"/>
  <c r="Z147" i="1"/>
  <c r="F147" i="1"/>
  <c r="P147" i="1" s="1"/>
  <c r="D147" i="1"/>
  <c r="C147" i="1"/>
  <c r="B147" i="1"/>
  <c r="J146" i="1"/>
  <c r="H146" i="1"/>
  <c r="I93" i="1" s="1"/>
  <c r="AH146" i="1"/>
  <c r="AG146" i="1"/>
  <c r="AF146" i="1"/>
  <c r="AE146" i="1"/>
  <c r="AD146" i="1"/>
  <c r="AC146" i="1"/>
  <c r="AB146" i="1"/>
  <c r="Z146" i="1"/>
  <c r="F146" i="1"/>
  <c r="P146" i="1" s="1"/>
  <c r="D146" i="1"/>
  <c r="C146" i="1"/>
  <c r="B146" i="1"/>
  <c r="J145" i="1"/>
  <c r="H145" i="1"/>
  <c r="I92" i="1" s="1"/>
  <c r="AH145" i="1"/>
  <c r="AG145" i="1"/>
  <c r="AF145" i="1"/>
  <c r="AE145" i="1"/>
  <c r="AD145" i="1"/>
  <c r="AC145" i="1"/>
  <c r="AB145" i="1"/>
  <c r="Z145" i="1"/>
  <c r="F145" i="1"/>
  <c r="P145" i="1" s="1"/>
  <c r="D145" i="1"/>
  <c r="C145" i="1"/>
  <c r="B145" i="1"/>
  <c r="J144" i="1"/>
  <c r="H144" i="1"/>
  <c r="I91" i="1" s="1"/>
  <c r="AH144" i="1"/>
  <c r="AG144" i="1"/>
  <c r="AF144" i="1"/>
  <c r="AE144" i="1"/>
  <c r="AD144" i="1"/>
  <c r="AC144" i="1"/>
  <c r="AB144" i="1"/>
  <c r="Z144" i="1"/>
  <c r="F144" i="1"/>
  <c r="P144" i="1" s="1"/>
  <c r="D144" i="1"/>
  <c r="C144" i="1"/>
  <c r="B144" i="1"/>
  <c r="J143" i="1"/>
  <c r="H143" i="1"/>
  <c r="I90" i="1" s="1"/>
  <c r="AH143" i="1"/>
  <c r="AG143" i="1"/>
  <c r="AF143" i="1"/>
  <c r="AE143" i="1"/>
  <c r="AD143" i="1"/>
  <c r="AC143" i="1"/>
  <c r="AB143" i="1"/>
  <c r="Z143" i="1"/>
  <c r="F143" i="1"/>
  <c r="P143" i="1" s="1"/>
  <c r="D143" i="1"/>
  <c r="C143" i="1"/>
  <c r="B143" i="1"/>
  <c r="J142" i="1"/>
  <c r="H142" i="1"/>
  <c r="I89" i="1" s="1"/>
  <c r="AH142" i="1"/>
  <c r="AG142" i="1"/>
  <c r="AF142" i="1"/>
  <c r="AE142" i="1"/>
  <c r="AD142" i="1"/>
  <c r="AC142" i="1"/>
  <c r="AB142" i="1"/>
  <c r="Z142" i="1"/>
  <c r="F142" i="1"/>
  <c r="P142" i="1" s="1"/>
  <c r="D142" i="1"/>
  <c r="C142" i="1"/>
  <c r="B142" i="1"/>
  <c r="J141" i="1"/>
  <c r="H141" i="1"/>
  <c r="I88" i="1" s="1"/>
  <c r="AH141" i="1"/>
  <c r="AG141" i="1"/>
  <c r="AF141" i="1"/>
  <c r="AE141" i="1"/>
  <c r="AD141" i="1"/>
  <c r="AC141" i="1"/>
  <c r="AB141" i="1"/>
  <c r="Z141" i="1"/>
  <c r="F141" i="1"/>
  <c r="P141" i="1" s="1"/>
  <c r="D141" i="1"/>
  <c r="C141" i="1"/>
  <c r="B141" i="1"/>
  <c r="J140" i="1"/>
  <c r="H140" i="1"/>
  <c r="I87" i="1" s="1"/>
  <c r="AH140" i="1"/>
  <c r="AG140" i="1"/>
  <c r="AF140" i="1"/>
  <c r="AE140" i="1"/>
  <c r="AD140" i="1"/>
  <c r="AC140" i="1"/>
  <c r="AB140" i="1"/>
  <c r="Z140" i="1"/>
  <c r="F140" i="1"/>
  <c r="P140" i="1" s="1"/>
  <c r="D140" i="1"/>
  <c r="C140" i="1"/>
  <c r="B140" i="1"/>
  <c r="J139" i="1"/>
  <c r="H139" i="1"/>
  <c r="I86" i="1" s="1"/>
  <c r="AH139" i="1"/>
  <c r="AG139" i="1"/>
  <c r="AF139" i="1"/>
  <c r="AE139" i="1"/>
  <c r="AD139" i="1"/>
  <c r="AC139" i="1"/>
  <c r="AB139" i="1"/>
  <c r="Z139" i="1"/>
  <c r="AA86" i="1" s="1"/>
  <c r="F139" i="1"/>
  <c r="P139" i="1" s="1"/>
  <c r="D139" i="1"/>
  <c r="C139" i="1"/>
  <c r="B139" i="1"/>
  <c r="J138" i="1"/>
  <c r="H138" i="1"/>
  <c r="I85" i="1" s="1"/>
  <c r="AH138" i="1"/>
  <c r="AG138" i="1"/>
  <c r="AF138" i="1"/>
  <c r="AE138" i="1"/>
  <c r="AD138" i="1"/>
  <c r="AC138" i="1"/>
  <c r="AB138" i="1"/>
  <c r="Z138" i="1"/>
  <c r="AA85" i="1" s="1"/>
  <c r="F138" i="1"/>
  <c r="P138" i="1" s="1"/>
  <c r="D138" i="1"/>
  <c r="C138" i="1"/>
  <c r="B138" i="1"/>
  <c r="J137" i="1"/>
  <c r="H137" i="1"/>
  <c r="I84" i="1" s="1"/>
  <c r="AH137" i="1"/>
  <c r="AG137" i="1"/>
  <c r="AF137" i="1"/>
  <c r="AE137" i="1"/>
  <c r="AD137" i="1"/>
  <c r="AC137" i="1"/>
  <c r="AB137" i="1"/>
  <c r="Z137" i="1"/>
  <c r="AA84" i="1" s="1"/>
  <c r="F137" i="1"/>
  <c r="P137" i="1" s="1"/>
  <c r="D137" i="1"/>
  <c r="C137" i="1"/>
  <c r="B137" i="1"/>
  <c r="J136" i="1"/>
  <c r="H136" i="1"/>
  <c r="I83" i="1" s="1"/>
  <c r="AH136" i="1"/>
  <c r="AG136" i="1"/>
  <c r="AF136" i="1"/>
  <c r="AE136" i="1"/>
  <c r="AD136" i="1"/>
  <c r="AC136" i="1"/>
  <c r="AB136" i="1"/>
  <c r="Z136" i="1"/>
  <c r="AA83" i="1" s="1"/>
  <c r="F136" i="1"/>
  <c r="P136" i="1" s="1"/>
  <c r="D136" i="1"/>
  <c r="C136" i="1"/>
  <c r="B136" i="1"/>
  <c r="J135" i="1"/>
  <c r="H135" i="1"/>
  <c r="I82" i="1" s="1"/>
  <c r="AH135" i="1"/>
  <c r="AG135" i="1"/>
  <c r="AF135" i="1"/>
  <c r="AE135" i="1"/>
  <c r="AD135" i="1"/>
  <c r="AC135" i="1"/>
  <c r="AB135" i="1"/>
  <c r="Z135" i="1"/>
  <c r="AA82" i="1" s="1"/>
  <c r="F135" i="1"/>
  <c r="P135" i="1" s="1"/>
  <c r="D135" i="1"/>
  <c r="C135" i="1"/>
  <c r="B135" i="1"/>
  <c r="J134" i="1"/>
  <c r="H134" i="1"/>
  <c r="I81" i="1" s="1"/>
  <c r="AH134" i="1"/>
  <c r="AG134" i="1"/>
  <c r="AF134" i="1"/>
  <c r="AE134" i="1"/>
  <c r="AD134" i="1"/>
  <c r="AC134" i="1"/>
  <c r="AB134" i="1"/>
  <c r="Z134" i="1"/>
  <c r="AA81" i="1" s="1"/>
  <c r="F134" i="1"/>
  <c r="P134" i="1" s="1"/>
  <c r="D134" i="1"/>
  <c r="C134" i="1"/>
  <c r="B134" i="1"/>
  <c r="J133" i="1"/>
  <c r="H133" i="1"/>
  <c r="I80" i="1" s="1"/>
  <c r="AH133" i="1"/>
  <c r="AG133" i="1"/>
  <c r="AF133" i="1"/>
  <c r="AE133" i="1"/>
  <c r="AD133" i="1"/>
  <c r="AC133" i="1"/>
  <c r="AB133" i="1"/>
  <c r="Z133" i="1"/>
  <c r="AA80" i="1" s="1"/>
  <c r="F133" i="1"/>
  <c r="P133" i="1" s="1"/>
  <c r="D133" i="1"/>
  <c r="C133" i="1"/>
  <c r="B133" i="1"/>
  <c r="J132" i="1"/>
  <c r="H132" i="1"/>
  <c r="I79" i="1" s="1"/>
  <c r="AH132" i="1"/>
  <c r="AG132" i="1"/>
  <c r="AF132" i="1"/>
  <c r="AE132" i="1"/>
  <c r="AD132" i="1"/>
  <c r="AC132" i="1"/>
  <c r="AB132" i="1"/>
  <c r="Z132" i="1"/>
  <c r="AA79" i="1" s="1"/>
  <c r="F132" i="1"/>
  <c r="P132" i="1" s="1"/>
  <c r="D132" i="1"/>
  <c r="C132" i="1"/>
  <c r="B132" i="1"/>
  <c r="J131" i="1"/>
  <c r="H131" i="1"/>
  <c r="I78" i="1" s="1"/>
  <c r="AH131" i="1"/>
  <c r="AG131" i="1"/>
  <c r="AF131" i="1"/>
  <c r="AE131" i="1"/>
  <c r="AD131" i="1"/>
  <c r="AC131" i="1"/>
  <c r="AB131" i="1"/>
  <c r="Z131" i="1"/>
  <c r="AA78" i="1" s="1"/>
  <c r="F131" i="1"/>
  <c r="P131" i="1" s="1"/>
  <c r="D131" i="1"/>
  <c r="C131" i="1"/>
  <c r="B131" i="1"/>
  <c r="J130" i="1"/>
  <c r="H130" i="1"/>
  <c r="I77" i="1" s="1"/>
  <c r="AH130" i="1"/>
  <c r="AG130" i="1"/>
  <c r="AF130" i="1"/>
  <c r="AE130" i="1"/>
  <c r="AD130" i="1"/>
  <c r="AC130" i="1"/>
  <c r="AB130" i="1"/>
  <c r="Z130" i="1"/>
  <c r="AA77" i="1" s="1"/>
  <c r="F130" i="1"/>
  <c r="P130" i="1" s="1"/>
  <c r="D130" i="1"/>
  <c r="C130" i="1"/>
  <c r="B130" i="1"/>
  <c r="J129" i="1"/>
  <c r="H129" i="1"/>
  <c r="I76" i="1" s="1"/>
  <c r="AH129" i="1"/>
  <c r="AG129" i="1"/>
  <c r="AF129" i="1"/>
  <c r="AE129" i="1"/>
  <c r="AD129" i="1"/>
  <c r="AC129" i="1"/>
  <c r="AB129" i="1"/>
  <c r="Z129" i="1"/>
  <c r="AA76" i="1" s="1"/>
  <c r="F129" i="1"/>
  <c r="P129" i="1" s="1"/>
  <c r="D129" i="1"/>
  <c r="C129" i="1"/>
  <c r="B129" i="1"/>
  <c r="J128" i="1"/>
  <c r="H128" i="1"/>
  <c r="I75" i="1" s="1"/>
  <c r="AH128" i="1"/>
  <c r="AG128" i="1"/>
  <c r="AF128" i="1"/>
  <c r="AE128" i="1"/>
  <c r="AD128" i="1"/>
  <c r="AC128" i="1"/>
  <c r="AB128" i="1"/>
  <c r="Z128" i="1"/>
  <c r="AA75" i="1" s="1"/>
  <c r="F128" i="1"/>
  <c r="P128" i="1" s="1"/>
  <c r="D128" i="1"/>
  <c r="C128" i="1"/>
  <c r="B128" i="1"/>
  <c r="J127" i="1"/>
  <c r="H127" i="1"/>
  <c r="I74" i="1" s="1"/>
  <c r="AH127" i="1"/>
  <c r="AG127" i="1"/>
  <c r="AF127" i="1"/>
  <c r="AE127" i="1"/>
  <c r="AD127" i="1"/>
  <c r="AC127" i="1"/>
  <c r="AB127" i="1"/>
  <c r="Z127" i="1"/>
  <c r="AA74" i="1" s="1"/>
  <c r="F127" i="1"/>
  <c r="P127" i="1" s="1"/>
  <c r="D127" i="1"/>
  <c r="C127" i="1"/>
  <c r="B127" i="1"/>
  <c r="J126" i="1"/>
  <c r="H126" i="1"/>
  <c r="I73" i="1" s="1"/>
  <c r="AH126" i="1"/>
  <c r="AG126" i="1"/>
  <c r="AF126" i="1"/>
  <c r="AE126" i="1"/>
  <c r="AD126" i="1"/>
  <c r="AC126" i="1"/>
  <c r="AB126" i="1"/>
  <c r="Z126" i="1"/>
  <c r="AA73" i="1" s="1"/>
  <c r="F126" i="1"/>
  <c r="P126" i="1" s="1"/>
  <c r="D126" i="1"/>
  <c r="C126" i="1"/>
  <c r="B126" i="1"/>
  <c r="J125" i="1"/>
  <c r="H125" i="1"/>
  <c r="AH125" i="1"/>
  <c r="AG125" i="1"/>
  <c r="AF125" i="1"/>
  <c r="AE125" i="1"/>
  <c r="AD125" i="1"/>
  <c r="AC125" i="1"/>
  <c r="AB125" i="1"/>
  <c r="Z125" i="1"/>
  <c r="F125" i="1"/>
  <c r="P125" i="1" s="1"/>
  <c r="D125" i="1"/>
  <c r="C125" i="1"/>
  <c r="B125" i="1"/>
  <c r="J124" i="1"/>
  <c r="H124" i="1"/>
  <c r="AH124" i="1"/>
  <c r="AG124" i="1"/>
  <c r="AF124" i="1"/>
  <c r="AE124" i="1"/>
  <c r="AD124" i="1"/>
  <c r="AC124" i="1"/>
  <c r="AB124" i="1"/>
  <c r="Z124" i="1"/>
  <c r="F124" i="1"/>
  <c r="P124" i="1" s="1"/>
  <c r="D124" i="1"/>
  <c r="C124" i="1"/>
  <c r="B124" i="1"/>
  <c r="J123" i="1"/>
  <c r="H123" i="1"/>
  <c r="AH123" i="1"/>
  <c r="AG123" i="1"/>
  <c r="AF123" i="1"/>
  <c r="AE123" i="1"/>
  <c r="AD123" i="1"/>
  <c r="AC123" i="1"/>
  <c r="AB123" i="1"/>
  <c r="Z123" i="1"/>
  <c r="F123" i="1"/>
  <c r="P123" i="1" s="1"/>
  <c r="D123" i="1"/>
  <c r="C123" i="1"/>
  <c r="B123" i="1"/>
  <c r="J122" i="1"/>
  <c r="H122" i="1"/>
  <c r="AH122" i="1"/>
  <c r="AG122" i="1"/>
  <c r="AF122" i="1"/>
  <c r="AE122" i="1"/>
  <c r="AD122" i="1"/>
  <c r="AC122" i="1"/>
  <c r="AB122" i="1"/>
  <c r="Z122" i="1"/>
  <c r="F122" i="1"/>
  <c r="P122" i="1" s="1"/>
  <c r="D122" i="1"/>
  <c r="C122" i="1"/>
  <c r="B122" i="1"/>
  <c r="J121" i="1"/>
  <c r="H121" i="1"/>
  <c r="AH121" i="1"/>
  <c r="AG121" i="1"/>
  <c r="AF121" i="1"/>
  <c r="AE121" i="1"/>
  <c r="AD121" i="1"/>
  <c r="AC121" i="1"/>
  <c r="AB121" i="1"/>
  <c r="Z121" i="1"/>
  <c r="F121" i="1"/>
  <c r="P121" i="1" s="1"/>
  <c r="D121" i="1"/>
  <c r="C121" i="1"/>
  <c r="B121" i="1"/>
  <c r="J120" i="1"/>
  <c r="H120" i="1"/>
  <c r="AH120" i="1"/>
  <c r="AG120" i="1"/>
  <c r="AF120" i="1"/>
  <c r="AE120" i="1"/>
  <c r="AD120" i="1"/>
  <c r="AC120" i="1"/>
  <c r="AB120" i="1"/>
  <c r="Z120" i="1"/>
  <c r="F120" i="1"/>
  <c r="P120" i="1" s="1"/>
  <c r="D120" i="1"/>
  <c r="C120" i="1"/>
  <c r="B120" i="1"/>
  <c r="J119" i="1"/>
  <c r="H119" i="1"/>
  <c r="AH119" i="1"/>
  <c r="AG119" i="1"/>
  <c r="AF119" i="1"/>
  <c r="AE119" i="1"/>
  <c r="AD119" i="1"/>
  <c r="AC119" i="1"/>
  <c r="AB119" i="1"/>
  <c r="Z119" i="1"/>
  <c r="F119" i="1"/>
  <c r="P119" i="1" s="1"/>
  <c r="D119" i="1"/>
  <c r="C119" i="1"/>
  <c r="B119" i="1"/>
  <c r="J118" i="1"/>
  <c r="H118" i="1"/>
  <c r="AH118" i="1"/>
  <c r="AG118" i="1"/>
  <c r="AF118" i="1"/>
  <c r="AE118" i="1"/>
  <c r="AD118" i="1"/>
  <c r="AC118" i="1"/>
  <c r="AB118" i="1"/>
  <c r="Z118" i="1"/>
  <c r="F118" i="1"/>
  <c r="P118" i="1" s="1"/>
  <c r="D118" i="1"/>
  <c r="C118" i="1"/>
  <c r="B118" i="1"/>
  <c r="J117" i="1"/>
  <c r="H117" i="1"/>
  <c r="AH117" i="1"/>
  <c r="AG117" i="1"/>
  <c r="AF117" i="1"/>
  <c r="AE117" i="1"/>
  <c r="AD117" i="1"/>
  <c r="AC117" i="1"/>
  <c r="AB117" i="1"/>
  <c r="Z117" i="1"/>
  <c r="F117" i="1"/>
  <c r="P117" i="1" s="1"/>
  <c r="D117" i="1"/>
  <c r="C117" i="1"/>
  <c r="B117" i="1"/>
  <c r="J116" i="1"/>
  <c r="H116" i="1"/>
  <c r="AH116" i="1"/>
  <c r="AG116" i="1"/>
  <c r="AF116" i="1"/>
  <c r="AE116" i="1"/>
  <c r="AD116" i="1"/>
  <c r="AC116" i="1"/>
  <c r="AB116" i="1"/>
  <c r="Z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W117" i="1" l="1"/>
  <c r="W121" i="1"/>
  <c r="W125" i="1"/>
  <c r="W132" i="1"/>
  <c r="W140" i="1"/>
  <c r="W144" i="1"/>
  <c r="W148" i="1"/>
  <c r="AI148" i="1" s="1"/>
  <c r="W152" i="1"/>
  <c r="AI152" i="1" s="1"/>
  <c r="W157" i="1"/>
  <c r="W165" i="1"/>
  <c r="W131" i="1"/>
  <c r="W139" i="1"/>
  <c r="W156" i="1"/>
  <c r="W164" i="1"/>
  <c r="P116" i="1"/>
  <c r="AI116" i="1" s="1"/>
  <c r="W116" i="1"/>
  <c r="W120" i="1"/>
  <c r="W124" i="1"/>
  <c r="W130" i="1"/>
  <c r="W138" i="1"/>
  <c r="W143" i="1"/>
  <c r="AI143" i="1" s="1"/>
  <c r="W147" i="1"/>
  <c r="W151" i="1"/>
  <c r="AI151" i="1" s="1"/>
  <c r="W155" i="1"/>
  <c r="AI155" i="1" s="1"/>
  <c r="W163" i="1"/>
  <c r="W129" i="1"/>
  <c r="W137" i="1"/>
  <c r="W162" i="1"/>
  <c r="W119" i="1"/>
  <c r="AI119" i="1" s="1"/>
  <c r="W123" i="1"/>
  <c r="W128" i="1"/>
  <c r="AI128" i="1" s="1"/>
  <c r="W136" i="1"/>
  <c r="AI136" i="1" s="1"/>
  <c r="W142" i="1"/>
  <c r="W146" i="1"/>
  <c r="W150" i="1"/>
  <c r="W154" i="1"/>
  <c r="W161" i="1"/>
  <c r="W127" i="1"/>
  <c r="AI127" i="1" s="1"/>
  <c r="W135" i="1"/>
  <c r="AI135" i="1" s="1"/>
  <c r="W160" i="1"/>
  <c r="AI160" i="1" s="1"/>
  <c r="W118" i="1"/>
  <c r="W122" i="1"/>
  <c r="AI122" i="1" s="1"/>
  <c r="W126" i="1"/>
  <c r="AI126" i="1" s="1"/>
  <c r="W134" i="1"/>
  <c r="W141" i="1"/>
  <c r="AI141" i="1" s="1"/>
  <c r="W145" i="1"/>
  <c r="AI145" i="1" s="1"/>
  <c r="W149" i="1"/>
  <c r="AI149" i="1" s="1"/>
  <c r="W153" i="1"/>
  <c r="AI153" i="1" s="1"/>
  <c r="W159" i="1"/>
  <c r="W167" i="1"/>
  <c r="W133" i="1"/>
  <c r="AI133" i="1" s="1"/>
  <c r="W158" i="1"/>
  <c r="W166" i="1"/>
  <c r="AI166" i="1" s="1"/>
  <c r="AI117" i="1"/>
  <c r="AI118" i="1"/>
  <c r="AI121" i="1"/>
  <c r="AI125" i="1"/>
  <c r="AI129" i="1"/>
  <c r="AI130" i="1"/>
  <c r="AI134" i="1"/>
  <c r="AI137" i="1"/>
  <c r="AI138" i="1"/>
  <c r="AI142" i="1"/>
  <c r="AI146" i="1"/>
  <c r="AI150" i="1"/>
  <c r="AI154" i="1"/>
  <c r="AI157" i="1"/>
  <c r="AI158" i="1"/>
  <c r="AI161" i="1"/>
  <c r="AI162" i="1"/>
  <c r="AI165" i="1"/>
  <c r="AI120" i="1"/>
  <c r="AI123" i="1"/>
  <c r="AI124" i="1"/>
  <c r="AI131" i="1"/>
  <c r="AI132" i="1"/>
  <c r="AI139" i="1"/>
  <c r="AI140" i="1"/>
  <c r="AI144" i="1"/>
  <c r="AI147" i="1"/>
  <c r="AI156" i="1"/>
  <c r="AI159" i="1"/>
  <c r="AI163" i="1"/>
  <c r="AI164" i="1"/>
  <c r="AI167" i="1"/>
  <c r="F10" i="35" l="1"/>
  <c r="C10" i="35"/>
  <c r="S10" i="35" l="1"/>
  <c r="U10" i="35"/>
  <c r="L10" i="35"/>
  <c r="M10" i="35" s="1"/>
  <c r="H10" i="35"/>
  <c r="O10" i="35" s="1"/>
  <c r="Z10" i="35"/>
  <c r="AA10" i="35" s="1"/>
  <c r="W10" i="35"/>
  <c r="X10" i="35" s="1"/>
  <c r="D10" i="35"/>
  <c r="E10" i="35" s="1"/>
  <c r="J10" i="35"/>
  <c r="G10" i="35"/>
  <c r="AC10" i="35"/>
  <c r="AE10" i="35"/>
  <c r="AD10" i="35"/>
  <c r="AB10" i="35"/>
  <c r="AJ10" i="35"/>
  <c r="AF10" i="35"/>
  <c r="AI10" i="35"/>
  <c r="AH10" i="35"/>
  <c r="AK10" i="35"/>
  <c r="AG10" i="35"/>
  <c r="Z17" i="16"/>
  <c r="I10" i="35" l="1"/>
  <c r="Q10" i="35"/>
  <c r="AI10" i="6"/>
  <c r="D22" i="47" l="1"/>
  <c r="D33" i="47" s="1"/>
  <c r="X17" i="16" l="1"/>
  <c r="AE4" i="35" l="1"/>
  <c r="AJ9" i="51" l="1"/>
  <c r="F4" i="51"/>
  <c r="E5" i="50"/>
  <c r="F5" i="49"/>
  <c r="E5" i="48"/>
  <c r="G5" i="47"/>
  <c r="O5" i="45"/>
  <c r="F5" i="45"/>
  <c r="Z5" i="49" l="1"/>
  <c r="AE10" i="49"/>
  <c r="AI9" i="51"/>
  <c r="Y5" i="50"/>
  <c r="AE10" i="50"/>
  <c r="V5" i="48"/>
  <c r="AD10" i="49"/>
  <c r="AF10" i="48"/>
  <c r="AM11" i="45"/>
  <c r="AL11" i="45"/>
  <c r="J4" i="1"/>
  <c r="F4" i="35"/>
  <c r="AL16" i="16" l="1"/>
  <c r="AK16" i="16"/>
  <c r="G5" i="44"/>
  <c r="R5" i="44" l="1"/>
  <c r="K5" i="16" l="1"/>
  <c r="G5" i="6"/>
  <c r="AE4" i="1" l="1"/>
  <c r="AH11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8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<sst xmlns="http://schemas.openxmlformats.org/spreadsheetml/2006/main" count="3172" uniqueCount="688">
  <si>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</si>
  <si>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</si>
  <si>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</si>
  <si>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</si>
  <si>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</si>
  <si>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</si>
  <si>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</si>
  <si>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</si>
  <si>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</si>
  <si>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</si>
  <si>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</si>
  <si>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</si>
  <si>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</si>
  <si>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</si>
  <si>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</si>
  <si>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</si>
  <si>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</si>
  <si>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</si>
  <si>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</si>
  <si>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</si>
  <si>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</si>
  <si>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</si>
  <si>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</si>
  <si>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</si>
  <si>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</si>
  <si>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</si>
  <si>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</si>
  <si>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</si>
  <si>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</si>
  <si>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</si>
  <si>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</si>
  <si>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</si>
  <si>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</si>
  <si>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</si>
  <si>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</si>
  <si>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</si>
  <si>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</si>
  <si>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</si>
  <si>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</si>
  <si>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</si>
  <si>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</si>
  <si>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</si>
  <si>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</si>
  <si>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</si>
  <si>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</si>
  <si>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</si>
  <si>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</si>
  <si>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</si>
  <si>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</si>
  <si>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</si>
  <si>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</si>
  <si>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</si>
  <si>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</si>
  <si>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</si>
  <si>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</si>
  <si>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</si>
  <si>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</si>
  <si>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</si>
  <si>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</si>
  <si>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</si>
  <si>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</si>
  <si>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Stjerne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</si>
  <si>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</si>
  <si>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</si>
  <si>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</si>
  <si>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</si>
  <si>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</si>
  <si>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</si>
  <si>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</si>
  <si>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</si>
  <si>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</si>
  <si>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</si>
  <si>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</si>
  <si>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</si>
  <si>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</si>
  <si>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</si>
  <si>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</si>
  <si>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</si>
  <si>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</si>
  <si>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</si>
  <si>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</si>
  <si>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</si>
  <si>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</si>
  <si>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</si>
  <si>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</si>
  <si>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</si>
  <si>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</si>
  <si>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</si>
  <si>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</si>
  <si>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</si>
  <si>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</si>
  <si>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</si>
  <si>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</si>
  <si>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</si>
  <si>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</si>
  <si>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</si>
  <si>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</si>
  <si>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</si>
  <si>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</si>
  <si>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</si>
  <si>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</si>
  <si>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</si>
  <si>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</si>
  <si>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</si>
  <si>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</si>
  <si>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</si>
  <si>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</si>
  <si>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</si>
  <si>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</si>
  <si>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</si>
  <si>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</si>
  <si>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</si>
  <si>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</si>
  <si>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</si>
  <si>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</si>
  <si>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</si>
  <si>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</si>
  <si>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</si>
  <si>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</si>
  <si>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</si>
  <si>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</si>
  <si>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</si>
  <si>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</si>
  <si>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</si>
  <si>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</si>
  <si>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</si>
  <si>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</si>
  <si>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</si>
  <si>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</si>
  <si>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</si>
  <si>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</si>
  <si>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</si>
  <si>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</si>
  <si>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</si>
  <si>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</si>
  <si>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</si>
  <si>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</si>
  <si>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</si>
  <si>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</si>
  <si>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</si>
  <si>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</si>
  <si>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</si>
  <si>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</si>
  <si>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</si>
  <si>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</si>
  <si>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</si>
  <si>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</si>
  <si>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</si>
  <si>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</si>
  <si>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</si>
  <si>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</si>
  <si>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</si>
  <si>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</si>
  <si>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</si>
  <si>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</si>
  <si>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</si>
  <si>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</si>
  <si>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</si>
  <si>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</si>
  <si>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</si>
  <si>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</si>
  <si>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</si>
  <si>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</si>
  <si>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</si>
  <si>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</si>
  <si>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</si>
  <si>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</si>
  <si>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</si>
  <si>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</si>
  <si>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</si>
  <si>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</si>
  <si>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</si>
  <si>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</si>
  <si>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</si>
  <si>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</si>
  <si>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</si>
  <si>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</si>
  <si>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</si>
  <si>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</si>
  <si>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</si>
  <si>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</si>
  <si>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</si>
  <si>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</si>
  <si>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</si>
  <si>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</si>
  <si>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</si>
  <si>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</si>
  <si>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</si>
  <si>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</si>
  <si>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</si>
  <si>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</si>
  <si>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</si>
  <si>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</si>
  <si>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</si>
  <si>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</si>
  <si>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</si>
  <si>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</si>
  <si>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</si>
  <si>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</si>
  <si>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</si>
  <si>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</si>
  <si>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</si>
  <si>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</si>
  <si>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</si>
  <si>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</si>
  <si>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</si>
  <si>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</si>
  <si>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</si>
  <si>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</si>
  <si>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</si>
  <si>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</si>
  <si>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</si>
  <si>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</si>
  <si>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</si>
  <si>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</si>
  <si>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</si>
  <si>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</si>
  <si>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</si>
  <si>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</si>
  <si>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</si>
  <si>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</si>
  <si>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</si>
  <si>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</si>
  <si>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</si>
  <si>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</si>
  <si>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</si>
  <si>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</si>
  <si>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</si>
  <si>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</si>
  <si>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</si>
  <si>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</si>
  <si>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</si>
  <si>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</si>
  <si>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</si>
  <si>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</si>
  <si>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</si>
  <si>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</si>
  <si>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</si>
  <si>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</si>
  <si>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</si>
  <si>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</si>
  <si>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</si>
  <si>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</si>
  <si>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</si>
  <si>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</si>
  <si>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</si>
  <si>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</si>
  <si>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</si>
  <si>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</si>
  <si>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</si>
  <si>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</si>
  <si>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</si>
  <si>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</si>
  <si>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</si>
  <si>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</si>
  <si>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</si>
  <si>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</si>
  <si>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</si>
  <si>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</si>
  <si>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</si>
  <si>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</si>
  <si>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</si>
  <si>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</si>
  <si>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</si>
  <si>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</si>
  <si>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</si>
  <si>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</si>
  <si>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</si>
  <si>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</si>
  <si>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</si>
  <si>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</si>
  <si>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</si>
  <si>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</si>
  <si>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</si>
  <si>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</si>
  <si>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</si>
  <si>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</si>
  <si>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</si>
  <si>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</si>
  <si>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</si>
  <si>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</si>
  <si>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</si>
  <si>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</si>
  <si>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</si>
  <si>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</si>
  <si>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</si>
  <si>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</si>
  <si>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</si>
  <si>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</si>
  <si>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</si>
  <si>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</si>
  <si>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</si>
  <si>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</si>
  <si>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</si>
  <si>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</si>
  <si>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</si>
  <si>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</si>
  <si>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</si>
  <si>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</si>
  <si>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</si>
  <si>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</si>
  <si>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</si>
  <si>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</si>
  <si>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</si>
  <si>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</si>
  <si>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</si>
  <si>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</si>
  <si>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</si>
  <si>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</si>
  <si>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</si>
  <si>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</si>
  <si>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</si>
  <si>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</si>
  <si>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</si>
  <si>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</si>
  <si>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</si>
  <si>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</si>
  <si>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</si>
  <si>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</si>
  <si>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</si>
  <si>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</si>
  <si>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</si>
  <si>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</si>
  <si>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</si>
  <si>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</si>
  <si>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</si>
  <si>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</si>
  <si>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</si>
  <si>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</si>
  <si>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</si>
  <si>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</si>
  <si>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</si>
  <si>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</si>
  <si>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</si>
  <si>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</si>
  <si>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</si>
  <si>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</si>
  <si>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</si>
  <si>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</si>
  <si>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</si>
  <si>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</si>
  <si>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</si>
  <si>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</si>
  <si>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</si>
  <si>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</si>
  <si>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</si>
  <si>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</si>
  <si>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</si>
  <si>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</si>
  <si>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</si>
  <si>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</si>
  <si>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</si>
  <si>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</si>
  <si>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</si>
  <si>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</si>
  <si>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</si>
  <si>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</si>
  <si>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</si>
  <si>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</si>
  <si>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</si>
  <si>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</si>
  <si>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</si>
  <si>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</si>
  <si>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</si>
  <si>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</si>
  <si>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</si>
  <si>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</si>
  <si>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</si>
  <si>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</si>
  <si>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</si>
  <si>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</si>
  <si>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</si>
  <si>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</si>
  <si>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</si>
  <si>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</si>
  <si>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</si>
  <si>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</si>
  <si>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</si>
  <si>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</si>
  <si>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</si>
  <si>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</si>
  <si>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</si>
  <si>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</si>
  <si>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</si>
  <si>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</si>
  <si>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</si>
  <si>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</si>
  <si>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</si>
  <si>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</si>
  <si>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</si>
  <si>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</si>
  <si>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</si>
  <si>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</si>
  <si>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</si>
  <si>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</si>
  <si>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</si>
  <si>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</si>
  <si>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</si>
  <si>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</si>
  <si>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</si>
  <si>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</si>
  <si>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</si>
  <si>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</si>
  <si>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</si>
  <si>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</si>
  <si>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</si>
  <si>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</si>
  <si>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</si>
  <si>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</si>
  <si>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</si>
  <si>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</si>
  <si>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</si>
  <si>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</si>
  <si>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</si>
  <si>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</si>
  <si>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</si>
  <si>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</si>
  <si>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</si>
  <si>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</si>
  <si>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</si>
  <si>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</si>
  <si>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</si>
  <si>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</si>
  <si>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</si>
  <si>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</si>
  <si>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</si>
  <si>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</si>
  <si>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</si>
  <si>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</si>
  <si>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</si>
  <si>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</si>
  <si>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</si>
  <si>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</si>
  <si>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</si>
  <si>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</si>
  <si>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</si>
  <si>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</si>
  <si>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</si>
  <si>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</si>
  <si>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</si>
  <si>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</si>
  <si>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</si>
  <si>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</si>
  <si>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</si>
  <si>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</si>
  <si>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</si>
  <si>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</si>
  <si>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</si>
  <si>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</si>
  <si>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</si>
  <si>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</si>
  <si>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</si>
  <si>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</si>
  <si>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</si>
  <si>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</si>
  <si>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</si>
  <si>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</si>
  <si>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</si>
  <si>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</si>
  <si>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</si>
  <si>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</si>
  <si>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</si>
  <si>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</si>
  <si>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</si>
  <si>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</si>
  <si>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</si>
  <si>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</si>
  <si>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</si>
  <si>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</si>
  <si>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</si>
  <si>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</si>
  <si>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</si>
  <si>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</si>
  <si>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</si>
  <si>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</si>
  <si>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</si>
  <si>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</si>
  <si>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</si>
  <si>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</si>
  <si>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</si>
  <si>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</si>
  <si>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</si>
  <si>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</si>
  <si>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</si>
  <si>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</si>
  <si>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</si>
  <si>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</si>
  <si>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</si>
  <si>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</si>
  <si>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</si>
  <si>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</si>
  <si>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</si>
  <si>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</si>
  <si>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</si>
  <si>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</si>
  <si>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</si>
  <si>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</si>
  <si>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</si>
  <si>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</si>
  <si>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</si>
  <si>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</si>
  <si>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</si>
  <si>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</si>
  <si>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</si>
  <si>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</si>
  <si>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</si>
  <si>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</si>
  <si>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</si>
  <si>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</si>
  <si>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</si>
  <si>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</si>
  <si>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</si>
  <si>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</si>
  <si>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</si>
  <si>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</si>
  <si>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</si>
  <si>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</si>
  <si>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</si>
  <si>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</si>
  <si>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</si>
  <si>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</si>
  <si>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</si>
  <si>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</si>
  <si>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</si>
  <si>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</si>
  <si>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</si>
  <si>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</si>
  <si>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</si>
  <si>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</si>
  <si>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</si>
  <si>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</si>
  <si>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</si>
  <si>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</si>
  <si>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</si>
  <si>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</si>
  <si>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</si>
  <si>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</si>
  <si>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</si>
  <si>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</si>
  <si>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</si>
  <si>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</si>
  <si>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</si>
  <si>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</si>
  <si>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</si>
  <si>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</si>
  <si>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</si>
  <si>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</si>
  <si>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</si>
  <si>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</si>
  <si>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</si>
  <si>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</si>
  <si>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</si>
  <si>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</si>
  <si>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</si>
  <si>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</si>
  <si>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</si>
  <si>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</si>
  <si>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</si>
  <si>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</si>
  <si>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</si>
  <si>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</si>
  <si>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</si>
  <si>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</si>
  <si>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</si>
  <si>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</si>
  <si>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</si>
  <si>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</si>
  <si>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</si>
  <si>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</si>
  <si>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</si>
  <si>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</si>
  <si>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</si>
  <si>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</si>
  <si>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</si>
  <si>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</si>
  <si>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vekt og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</si>
  <si>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</si>
  <si>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</si>
  <si>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</si>
  <si>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</si>
  <si>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</si>
  <si>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</si>
  <si>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</si>
  <si>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</si>
  <si>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</si>
  <si>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</si>
  <si>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</si>
  <si>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</si>
  <si>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</si>
  <si>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</si>
  <si>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</si>
  <si>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</si>
  <si>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</si>
  <si>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</si>
  <si>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</si>
  <si>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</si>
  <si>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</si>
  <si>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</si>
  <si>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</si>
  <si>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</si>
  <si>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</si>
  <si>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</si>
  <si>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</si>
  <si>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</si>
  <si>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</si>
  <si>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</si>
  <si>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</si>
  <si>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</si>
  <si>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</si>
  <si>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</si>
  <si>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</si>
  <si>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</si>
  <si>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</si>
  <si>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</si>
  <si>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</si>
  <si>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</si>
  <si>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</si>
  <si>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</si>
  <si>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</si>
  <si>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</si>
  <si>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</si>
  <si>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</si>
  <si>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</si>
  <si>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</si>
  <si>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</si>
  <si>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</si>
  <si>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</si>
  <si>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</si>
  <si>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</si>
  <si>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</si>
  <si>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</si>
  <si>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</si>
  <si>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</si>
  <si>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</si>
  <si>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</si>
  <si>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</si>
  <si>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</si>
  <si>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</si>
  <si>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</si>
  <si>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</si>
  <si>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</si>
  <si>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</si>
  <si>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</si>
  <si>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</si>
  <si>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</si>
  <si>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</si>
  <si>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</si>
  <si>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</si>
  <si>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</si>
  <si>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</si>
  <si>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</si>
  <si>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</si>
  <si>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</si>
  <si>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>produsenter</t>
  </si>
  <si>
    <t>VOKSEN SAU :</t>
  </si>
  <si>
    <t>lengde</t>
  </si>
  <si>
    <t>ANTALL_LENGDE</t>
  </si>
  <si>
    <t>M_LENGD</t>
  </si>
  <si>
    <t>M_KFAKT</t>
  </si>
  <si>
    <t>K-faktor</t>
  </si>
  <si>
    <t>Tonn-</t>
  </si>
  <si>
    <t>asje</t>
  </si>
  <si>
    <t>Andel%</t>
  </si>
  <si>
    <t>med</t>
  </si>
  <si>
    <t>lengde-</t>
  </si>
  <si>
    <t>mål</t>
  </si>
  <si>
    <t>k-faktor</t>
  </si>
  <si>
    <t>40kg</t>
  </si>
  <si>
    <t>% av alle slakt er lengdemålt</t>
  </si>
  <si>
    <t>Antall i 2024</t>
  </si>
  <si>
    <t>Middel vekt i 2024</t>
  </si>
  <si>
    <t>Middel klasse i 2024</t>
  </si>
  <si>
    <t>Middel fettgruppe i 2024</t>
  </si>
  <si>
    <t>Andel overfete i 2024</t>
  </si>
  <si>
    <t>FYLKE2</t>
  </si>
  <si>
    <t>Kassert</t>
  </si>
  <si>
    <t>Østfold</t>
  </si>
  <si>
    <t>Akershus</t>
  </si>
  <si>
    <t>Buskerud</t>
  </si>
  <si>
    <t>Vestfold</t>
  </si>
  <si>
    <t>Telemark</t>
  </si>
  <si>
    <t>Troms</t>
  </si>
  <si>
    <t>Finnmark</t>
  </si>
  <si>
    <t>Voksen SAU, KLASSE, KLASSE innen SLAKTERI</t>
  </si>
  <si>
    <t>Pgup</t>
  </si>
  <si>
    <t>Totajt antajl slakt :</t>
  </si>
  <si>
    <t>inneholder ajle innkomne data i en måned</t>
  </si>
  <si>
    <t>Antajl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</si>
</sst>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4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22"/>
      <name val="Verdana"/>
      <family val="2"/>
    </font>
    <font>
      <b/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87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8" borderId="0" xfId="0" applyNumberFormat="1" applyFont="1" applyFill="1"/>
    <xf numFmtId="2" fontId="5" fillId="18" borderId="0" xfId="0" applyNumberFormat="1" applyFont="1" applyFill="1"/>
    <xf numFmtId="164" fontId="8" fillId="5" borderId="0" xfId="0" applyNumberFormat="1" applyFont="1" applyFill="1"/>
    <xf numFmtId="1" fontId="7" fillId="0" borderId="0" xfId="0" applyNumberFormat="1" applyFont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2" fontId="0" fillId="16" borderId="0" xfId="0" applyNumberFormat="1" applyFill="1"/>
    <xf numFmtId="0" fontId="6" fillId="19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2" fontId="8" fillId="6" borderId="0" xfId="0" applyNumberFormat="1" applyFont="1" applyFill="1"/>
    <xf numFmtId="3" fontId="28" fillId="8" borderId="0" xfId="0" applyNumberFormat="1" applyFont="1" applyFill="1"/>
    <xf numFmtId="3" fontId="22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164" fontId="6" fillId="19" borderId="0" xfId="2" applyNumberFormat="1" applyFill="1"/>
    <xf numFmtId="1" fontId="6" fillId="19" borderId="0" xfId="2" applyNumberFormat="1" applyFill="1"/>
    <xf numFmtId="1" fontId="5" fillId="19" borderId="0" xfId="2" applyNumberFormat="1" applyFont="1" applyFill="1"/>
    <xf numFmtId="164" fontId="5" fillId="19" borderId="0" xfId="2" applyNumberFormat="1" applyFont="1" applyFill="1"/>
    <xf numFmtId="164" fontId="34" fillId="19" borderId="0" xfId="2" applyNumberFormat="1" applyFont="1" applyFill="1"/>
    <xf numFmtId="0" fontId="34" fillId="19" borderId="0" xfId="2" applyFont="1" applyFill="1"/>
    <xf numFmtId="0" fontId="5" fillId="19" borderId="0" xfId="2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5" fillId="8" borderId="0" xfId="10" quotePrefix="1" applyNumberFormat="1" applyFont="1" applyFill="1"/>
    <xf numFmtId="3" fontId="5" fillId="14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4" borderId="0" xfId="0" applyNumberFormat="1" applyFill="1"/>
    <xf numFmtId="3" fontId="29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19" borderId="0" xfId="2" applyNumberFormat="1" applyFill="1"/>
    <xf numFmtId="3" fontId="20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22" fillId="8" borderId="0" xfId="2" applyNumberFormat="1" applyFont="1" applyFill="1"/>
    <xf numFmtId="3" fontId="5" fillId="0" borderId="0" xfId="2" applyNumberFormat="1" applyFont="1"/>
    <xf numFmtId="1" fontId="21" fillId="8" borderId="0" xfId="2" applyNumberFormat="1" applyFon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14" fillId="5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17" fillId="5" borderId="0" xfId="0" applyNumberFormat="1" applyFont="1" applyFill="1"/>
    <xf numFmtId="3" fontId="25" fillId="0" borderId="0" xfId="0" applyNumberFormat="1" applyFont="1"/>
    <xf numFmtId="3" fontId="5" fillId="5" borderId="0" xfId="0" quotePrefix="1" applyNumberFormat="1" applyFont="1" applyFill="1"/>
    <xf numFmtId="3" fontId="7" fillId="6" borderId="0" xfId="0" applyNumberFormat="1" applyFont="1" applyFill="1"/>
    <xf numFmtId="0" fontId="7" fillId="3" borderId="0" xfId="0" quotePrefix="1" applyFont="1" applyFill="1"/>
    <xf numFmtId="2" fontId="7" fillId="2" borderId="0" xfId="0" applyNumberFormat="1" applyFont="1" applyFill="1" applyAlignment="1">
      <alignment horizontal="center"/>
    </xf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7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164" fontId="2" fillId="8" borderId="0" xfId="0" applyNumberFormat="1" applyFont="1" applyFill="1"/>
    <xf numFmtId="164" fontId="36" fillId="8" borderId="0" xfId="0" applyNumberFormat="1" applyFont="1" applyFill="1"/>
    <xf numFmtId="164" fontId="7" fillId="8" borderId="0" xfId="0" applyNumberFormat="1" applyFont="1" applyFill="1"/>
    <xf numFmtId="164" fontId="7" fillId="8" borderId="0" xfId="10" applyNumberFormat="1" applyFont="1" applyFill="1"/>
    <xf numFmtId="164" fontId="7" fillId="10" borderId="0" xfId="0" quotePrefix="1" applyNumberFormat="1" applyFont="1" applyFill="1"/>
    <xf numFmtId="164" fontId="2" fillId="0" borderId="0" xfId="0" quotePrefix="1" applyNumberFormat="1" applyFont="1"/>
    <xf numFmtId="0" fontId="2" fillId="8" borderId="0" xfId="0" applyFont="1" applyFill="1"/>
    <xf numFmtId="164" fontId="2" fillId="10" borderId="0" xfId="0" quotePrefix="1" applyNumberFormat="1" applyFont="1" applyFill="1"/>
    <xf numFmtId="164" fontId="2" fillId="0" borderId="0" xfId="0" applyNumberFormat="1" applyFont="1"/>
    <xf numFmtId="1" fontId="2" fillId="8" borderId="0" xfId="0" applyNumberFormat="1" applyFont="1" applyFill="1"/>
    <xf numFmtId="1" fontId="36" fillId="8" borderId="0" xfId="0" applyNumberFormat="1" applyFont="1" applyFill="1"/>
    <xf numFmtId="1" fontId="7" fillId="8" borderId="0" xfId="0" applyNumberFormat="1" applyFont="1" applyFill="1"/>
    <xf numFmtId="1" fontId="7" fillId="8" borderId="0" xfId="10" applyNumberFormat="1" applyFont="1" applyFill="1"/>
    <xf numFmtId="1" fontId="2" fillId="0" borderId="0" xfId="0" quotePrefix="1" applyNumberFormat="1" applyFont="1"/>
    <xf numFmtId="1" fontId="2" fillId="0" borderId="0" xfId="0" applyNumberFormat="1" applyFont="1"/>
    <xf numFmtId="1" fontId="2" fillId="5" borderId="0" xfId="0" applyNumberFormat="1" applyFont="1" applyFill="1"/>
    <xf numFmtId="1" fontId="36" fillId="5" borderId="0" xfId="0" applyNumberFormat="1" applyFont="1" applyFill="1"/>
    <xf numFmtId="1" fontId="7" fillId="6" borderId="0" xfId="0" applyNumberFormat="1" applyFont="1" applyFill="1"/>
    <xf numFmtId="0" fontId="2" fillId="5" borderId="0" xfId="0" applyFont="1" applyFill="1"/>
    <xf numFmtId="0" fontId="36" fillId="5" borderId="0" xfId="0" applyFont="1" applyFill="1"/>
    <xf numFmtId="0" fontId="7" fillId="5" borderId="0" xfId="0" quotePrefix="1" applyFont="1" applyFill="1"/>
    <xf numFmtId="2" fontId="7" fillId="6" borderId="0" xfId="0" applyNumberFormat="1" applyFont="1" applyFill="1"/>
    <xf numFmtId="2" fontId="7" fillId="11" borderId="0" xfId="0" applyNumberFormat="1" applyFont="1" applyFill="1"/>
    <xf numFmtId="2" fontId="2" fillId="6" borderId="0" xfId="0" applyNumberFormat="1" applyFont="1" applyFill="1"/>
    <xf numFmtId="164" fontId="7" fillId="6" borderId="0" xfId="0" applyNumberFormat="1" applyFont="1" applyFill="1"/>
    <xf numFmtId="164" fontId="2" fillId="5" borderId="0" xfId="0" applyNumberFormat="1" applyFont="1" applyFill="1"/>
    <xf numFmtId="164" fontId="36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0" fontId="37" fillId="5" borderId="0" xfId="0" applyFont="1" applyFill="1"/>
    <xf numFmtId="0" fontId="7" fillId="5" borderId="0" xfId="0" applyFont="1" applyFill="1"/>
    <xf numFmtId="164" fontId="7" fillId="5" borderId="0" xfId="0" applyNumberFormat="1" applyFont="1" applyFill="1"/>
    <xf numFmtId="164" fontId="37" fillId="5" borderId="0" xfId="0" applyNumberFormat="1" applyFont="1" applyFill="1"/>
    <xf numFmtId="164" fontId="7" fillId="11" borderId="0" xfId="0" applyNumberFormat="1" applyFont="1" applyFill="1"/>
    <xf numFmtId="0" fontId="2" fillId="6" borderId="0" xfId="0" applyFont="1" applyFill="1"/>
    <xf numFmtId="0" fontId="6" fillId="5" borderId="0" xfId="0" applyFont="1" applyFill="1"/>
    <xf numFmtId="0" fontId="6" fillId="6" borderId="0" xfId="0" applyFont="1" applyFill="1"/>
    <xf numFmtId="164" fontId="7" fillId="10" borderId="0" xfId="0" applyNumberFormat="1" applyFont="1" applyFill="1"/>
    <xf numFmtId="2" fontId="7" fillId="10" borderId="0" xfId="0" applyNumberFormat="1" applyFont="1" applyFill="1"/>
    <xf numFmtId="2" fontId="2" fillId="0" borderId="0" xfId="0" applyNumberFormat="1" applyFont="1"/>
    <xf numFmtId="0" fontId="7" fillId="8" borderId="0" xfId="0" applyFont="1" applyFill="1"/>
    <xf numFmtId="0" fontId="36" fillId="8" borderId="0" xfId="0" applyFont="1" applyFill="1"/>
    <xf numFmtId="164" fontId="37" fillId="8" borderId="0" xfId="0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37" fillId="8" borderId="0" xfId="0" applyNumberFormat="1" applyFont="1" applyFill="1"/>
    <xf numFmtId="2" fontId="7" fillId="8" borderId="0" xfId="0" applyNumberFormat="1" applyFont="1" applyFill="1"/>
    <xf numFmtId="164" fontId="7" fillId="8" borderId="0" xfId="0" quotePrefix="1" applyNumberFormat="1" applyFont="1" applyFill="1"/>
    <xf numFmtId="2" fontId="7" fillId="8" borderId="0" xfId="0" quotePrefix="1" applyNumberFormat="1" applyFont="1" applyFill="1"/>
    <xf numFmtId="164" fontId="7" fillId="16" borderId="0" xfId="0" applyNumberFormat="1" applyFont="1" applyFill="1"/>
    <xf numFmtId="2" fontId="7" fillId="16" borderId="0" xfId="0" applyNumberFormat="1" applyFont="1" applyFill="1"/>
    <xf numFmtId="2" fontId="2" fillId="10" borderId="0" xfId="0" quotePrefix="1" applyNumberFormat="1" applyFont="1" applyFill="1"/>
    <xf numFmtId="2" fontId="2" fillId="0" borderId="0" xfId="0" quotePrefix="1" applyNumberFormat="1" applyFont="1"/>
    <xf numFmtId="1" fontId="37" fillId="8" borderId="0" xfId="0" applyNumberFormat="1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64" fontId="7" fillId="14" borderId="0" xfId="0" applyNumberFormat="1" applyFont="1" applyFill="1"/>
    <xf numFmtId="0" fontId="37" fillId="8" borderId="0" xfId="0" applyFont="1" applyFill="1"/>
    <xf numFmtId="2" fontId="7" fillId="14" borderId="0" xfId="0" applyNumberFormat="1" applyFont="1" applyFill="1"/>
    <xf numFmtId="164" fontId="7" fillId="8" borderId="0" xfId="10" quotePrefix="1" applyNumberFormat="1" applyFont="1" applyFill="1"/>
    <xf numFmtId="1" fontId="5" fillId="11" borderId="0" xfId="0" quotePrefix="1" applyNumberFormat="1" applyFont="1" applyFill="1"/>
    <xf numFmtId="0" fontId="7" fillId="8" borderId="0" xfId="0" quotePrefix="1" applyFont="1" applyFill="1"/>
    <xf numFmtId="2" fontId="2" fillId="10" borderId="0" xfId="0" applyNumberFormat="1" applyFont="1" applyFill="1"/>
    <xf numFmtId="0" fontId="2" fillId="10" borderId="0" xfId="0" applyFont="1" applyFill="1"/>
    <xf numFmtId="164" fontId="2" fillId="10" borderId="0" xfId="0" applyNumberFormat="1" applyFont="1" applyFill="1"/>
    <xf numFmtId="1" fontId="2" fillId="10" borderId="0" xfId="0" applyNumberFormat="1" applyFont="1" applyFill="1"/>
    <xf numFmtId="164" fontId="7" fillId="0" borderId="0" xfId="3" applyNumberFormat="1" applyFont="1"/>
    <xf numFmtId="0" fontId="7" fillId="0" borderId="0" xfId="3" applyFont="1"/>
    <xf numFmtId="164" fontId="7" fillId="0" borderId="0" xfId="7" applyNumberFormat="1" applyFont="1"/>
    <xf numFmtId="0" fontId="7" fillId="0" borderId="0" xfId="7" applyFont="1"/>
    <xf numFmtId="164" fontId="7" fillId="8" borderId="0" xfId="2" applyNumberFormat="1" applyFont="1" applyFill="1"/>
    <xf numFmtId="1" fontId="7" fillId="8" borderId="0" xfId="2" applyNumberFormat="1" applyFont="1" applyFill="1"/>
    <xf numFmtId="164" fontId="37" fillId="8" borderId="0" xfId="2" applyNumberFormat="1" applyFont="1" applyFill="1"/>
    <xf numFmtId="0" fontId="37" fillId="8" borderId="0" xfId="2" applyFont="1" applyFill="1"/>
    <xf numFmtId="0" fontId="7" fillId="8" borderId="0" xfId="2" applyFont="1" applyFill="1"/>
    <xf numFmtId="0" fontId="7" fillId="8" borderId="0" xfId="10" applyFont="1" applyFill="1"/>
    <xf numFmtId="164" fontId="7" fillId="0" borderId="0" xfId="2" applyNumberFormat="1" applyFont="1"/>
    <xf numFmtId="2" fontId="7" fillId="0" borderId="0" xfId="2" applyNumberFormat="1" applyFont="1"/>
    <xf numFmtId="1" fontId="37" fillId="8" borderId="0" xfId="2" applyNumberFormat="1" applyFont="1" applyFill="1"/>
    <xf numFmtId="1" fontId="7" fillId="0" borderId="0" xfId="2" applyNumberFormat="1" applyFont="1"/>
    <xf numFmtId="1" fontId="7" fillId="0" borderId="0" xfId="7" applyNumberFormat="1" applyFont="1"/>
    <xf numFmtId="2" fontId="7" fillId="8" borderId="0" xfId="10" quotePrefix="1" applyNumberFormat="1" applyFont="1" applyFill="1"/>
    <xf numFmtId="2" fontId="7" fillId="10" borderId="0" xfId="0" quotePrefix="1" applyNumberFormat="1" applyFont="1" applyFill="1"/>
    <xf numFmtId="3" fontId="25" fillId="8" borderId="0" xfId="0" applyNumberFormat="1" applyFont="1" applyFill="1"/>
    <xf numFmtId="3" fontId="5" fillId="16" borderId="0" xfId="0" applyNumberFormat="1" applyFont="1" applyFill="1"/>
    <xf numFmtId="164" fontId="7" fillId="11" borderId="0" xfId="0" applyNumberFormat="1" applyFont="1" applyFill="1" applyAlignment="1">
      <alignment horizontal="center"/>
    </xf>
    <xf numFmtId="2" fontId="7" fillId="11" borderId="0" xfId="0" applyNumberFormat="1" applyFont="1" applyFill="1" applyAlignment="1">
      <alignment horizontal="center"/>
    </xf>
    <xf numFmtId="164" fontId="7" fillId="15" borderId="0" xfId="0" applyNumberFormat="1" applyFont="1" applyFill="1"/>
    <xf numFmtId="3" fontId="2" fillId="5" borderId="0" xfId="0" applyNumberFormat="1" applyFont="1" applyFill="1"/>
    <xf numFmtId="3" fontId="29" fillId="5" borderId="0" xfId="0" applyNumberFormat="1" applyFont="1" applyFill="1"/>
    <xf numFmtId="3" fontId="7" fillId="5" borderId="0" xfId="0" applyNumberFormat="1" applyFont="1" applyFill="1"/>
    <xf numFmtId="3" fontId="2" fillId="0" borderId="0" xfId="0" applyNumberFormat="1" applyFont="1"/>
    <xf numFmtId="0" fontId="38" fillId="5" borderId="0" xfId="0" applyFont="1" applyFill="1"/>
    <xf numFmtId="3" fontId="8" fillId="11" borderId="0" xfId="0" applyNumberFormat="1" applyFont="1" applyFill="1" applyAlignment="1">
      <alignment horizontal="center"/>
    </xf>
    <xf numFmtId="0" fontId="6" fillId="17" borderId="0" xfId="2" applyFill="1"/>
    <xf numFmtId="164" fontId="2" fillId="8" borderId="0" xfId="2" applyNumberFormat="1" applyFont="1" applyFill="1"/>
    <xf numFmtId="1" fontId="9" fillId="0" borderId="0" xfId="2" applyNumberFormat="1" applyFont="1"/>
    <xf numFmtId="1" fontId="6" fillId="11" borderId="0" xfId="2" applyNumberFormat="1" applyFill="1"/>
    <xf numFmtId="164" fontId="6" fillId="11" borderId="0" xfId="2" applyNumberFormat="1" applyFill="1"/>
    <xf numFmtId="1" fontId="5" fillId="11" borderId="0" xfId="2" applyNumberFormat="1" applyFont="1" applyFill="1"/>
    <xf numFmtId="164" fontId="5" fillId="11" borderId="0" xfId="2" applyNumberFormat="1" applyFont="1" applyFill="1"/>
    <xf numFmtId="1" fontId="5" fillId="11" borderId="0" xfId="10" applyNumberFormat="1" applyFont="1" applyFill="1"/>
    <xf numFmtId="1" fontId="9" fillId="11" borderId="0" xfId="2" applyNumberFormat="1" applyFont="1" applyFill="1"/>
    <xf numFmtId="164" fontId="5" fillId="8" borderId="1" xfId="10" applyNumberFormat="1" applyFont="1" applyFill="1" applyBorder="1"/>
    <xf numFmtId="164" fontId="5" fillId="11" borderId="1" xfId="2" applyNumberFormat="1" applyFont="1" applyFill="1" applyBorder="1"/>
    <xf numFmtId="1" fontId="5" fillId="11" borderId="1" xfId="2" applyNumberFormat="1" applyFont="1" applyFill="1" applyBorder="1"/>
    <xf numFmtId="164" fontId="9" fillId="8" borderId="0" xfId="10" applyNumberFormat="1" applyFont="1" applyFill="1"/>
    <xf numFmtId="1" fontId="9" fillId="8" borderId="0" xfId="10" applyNumberFormat="1" applyFont="1" applyFill="1"/>
    <xf numFmtId="4" fontId="5" fillId="0" borderId="0" xfId="0" applyNumberFormat="1" applyFont="1"/>
    <xf numFmtId="167" fontId="39" fillId="0" borderId="0" xfId="0" applyNumberFormat="1" applyFont="1"/>
    <xf numFmtId="3" fontId="2" fillId="8" borderId="0" xfId="0" applyNumberFormat="1" applyFont="1" applyFill="1"/>
    <xf numFmtId="3" fontId="37" fillId="8" borderId="0" xfId="0" applyNumberFormat="1" applyFont="1" applyFill="1"/>
    <xf numFmtId="3" fontId="7" fillId="8" borderId="0" xfId="0" applyNumberFormat="1" applyFont="1" applyFill="1"/>
    <xf numFmtId="3" fontId="7" fillId="8" borderId="0" xfId="0" quotePrefix="1" applyNumberFormat="1" applyFont="1" applyFill="1"/>
    <xf numFmtId="3" fontId="7" fillId="8" borderId="0" xfId="10" quotePrefix="1" applyNumberFormat="1" applyFont="1" applyFill="1"/>
    <xf numFmtId="3" fontId="7" fillId="10" borderId="0" xfId="0" applyNumberFormat="1" applyFont="1" applyFill="1"/>
    <xf numFmtId="3" fontId="7" fillId="14" borderId="0" xfId="0" applyNumberFormat="1" applyFont="1" applyFill="1"/>
    <xf numFmtId="3" fontId="36" fillId="8" borderId="0" xfId="0" applyNumberFormat="1" applyFont="1" applyFill="1"/>
    <xf numFmtId="3" fontId="7" fillId="8" borderId="0" xfId="10" applyNumberFormat="1" applyFont="1" applyFill="1"/>
    <xf numFmtId="3" fontId="5" fillId="0" borderId="0" xfId="0" quotePrefix="1" applyNumberFormat="1" applyFont="1"/>
    <xf numFmtId="3" fontId="2" fillId="10" borderId="0" xfId="0" quotePrefix="1" applyNumberFormat="1" applyFont="1" applyFill="1"/>
    <xf numFmtId="3" fontId="2" fillId="0" borderId="0" xfId="0" quotePrefix="1" applyNumberFormat="1" applyFont="1"/>
    <xf numFmtId="3" fontId="5" fillId="11" borderId="0" xfId="0" quotePrefix="1" applyNumberFormat="1" applyFont="1" applyFill="1"/>
    <xf numFmtId="3" fontId="27" fillId="8" borderId="0" xfId="0" applyNumberFormat="1" applyFont="1" applyFill="1"/>
    <xf numFmtId="3" fontId="0" fillId="0" borderId="0" xfId="0" applyNumberFormat="1"/>
    <xf numFmtId="3" fontId="26" fillId="8" borderId="0" xfId="0" applyNumberFormat="1" applyFont="1" applyFill="1"/>
    <xf numFmtId="3" fontId="7" fillId="9" borderId="0" xfId="0" applyNumberFormat="1" applyFont="1" applyFill="1"/>
    <xf numFmtId="3" fontId="6" fillId="0" borderId="0" xfId="0" applyNumberFormat="1" applyFont="1"/>
    <xf numFmtId="3" fontId="0" fillId="0" borderId="0" xfId="0" applyNumberFormat="1"/>
    <xf numFmtId="0" fontId="0" fillId="0" borderId="0" xfId="0"/>
    <xf numFmtId="3" fontId="21" fillId="5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0" borderId="0" xfId="0" applyNumberFormat="1" applyFont="1"/>
    <xf numFmtId="1" fontId="5" fillId="6" borderId="0" xfId="10" quotePrefix="1" applyNumberFormat="1" applyFont="1" applyFill="1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5" fillId="0" borderId="0" xfId="0" applyNumberFormat="1" applyFont="1"/>
    <xf numFmtId="0" fontId="0" fillId="0" borderId="0" xfId="0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0" fontId="6" fillId="8" borderId="0" xfId="2" applyFill="1"/>
    <xf numFmtId="0" fontId="6" fillId="0" borderId="0" xfId="2"/>
    <xf numFmtId="0" fontId="6" fillId="0" borderId="0" xfId="2" applyFill="1"/>
    <xf numFmtId="1" fontId="7" fillId="0" borderId="0" xfId="2" applyNumberFormat="1" applyFont="1" applyFill="1"/>
    <xf numFmtId="164" fontId="6" fillId="0" borderId="0" xfId="2" applyNumberFormat="1" applyFill="1"/>
    <xf numFmtId="164" fontId="5" fillId="0" borderId="0" xfId="2" applyNumberFormat="1" applyFont="1" applyFill="1"/>
    <xf numFmtId="2" fontId="6" fillId="8" borderId="0" xfId="2" applyNumberFormat="1" applyFill="1"/>
    <xf numFmtId="2" fontId="5" fillId="11" borderId="0" xfId="2" applyNumberFormat="1" applyFont="1" applyFill="1"/>
    <xf numFmtId="2" fontId="5" fillId="0" borderId="0" xfId="2" applyNumberFormat="1" applyFont="1" applyFill="1"/>
    <xf numFmtId="164" fontId="5" fillId="8" borderId="0" xfId="10" applyNumberFormat="1" applyFont="1" applyFill="1" applyBorder="1"/>
    <xf numFmtId="164" fontId="9" fillId="0" borderId="0" xfId="10" applyNumberFormat="1" applyFont="1" applyFill="1"/>
    <xf numFmtId="164" fontId="5" fillId="0" borderId="0" xfId="10" applyNumberFormat="1" applyFont="1" applyFill="1"/>
    <xf numFmtId="0" fontId="20" fillId="3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3" fontId="5" fillId="18" borderId="0" xfId="0" applyNumberFormat="1" applyFont="1" applyFill="1"/>
    <xf numFmtId="3" fontId="0" fillId="0" borderId="0" xfId="0" applyNumberFormat="1"/>
    <xf numFmtId="0" fontId="6" fillId="8" borderId="0" xfId="2" applyFill="1"/>
    <xf numFmtId="0" fontId="0" fillId="0" borderId="0" xfId="0"/>
    <xf numFmtId="0" fontId="20" fillId="3" borderId="0" xfId="0" applyFont="1" applyFill="1"/>
    <xf numFmtId="0" fontId="26" fillId="0" borderId="0" xfId="0" applyFont="1"/>
    <xf numFmtId="0" fontId="20" fillId="0" borderId="0" xfId="0" applyFont="1" applyAlignment="1"/>
    <xf numFmtId="0" fontId="0" fillId="0" borderId="0" xfId="0" applyAlignment="1"/>
    <xf numFmtId="166" fontId="25" fillId="0" borderId="0" xfId="0" applyNumberFormat="1" applyFont="1" applyAlignment="1"/>
    <xf numFmtId="166" fontId="26" fillId="0" borderId="0" xfId="0" applyNumberFormat="1" applyFont="1" applyAlignment="1"/>
    <xf numFmtId="166" fontId="0" fillId="0" borderId="0" xfId="0" applyNumberFormat="1" applyAlignment="1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20" fillId="0" borderId="0" xfId="0" applyNumberFormat="1" applyFont="1" applyAlignment="1"/>
    <xf numFmtId="3" fontId="5" fillId="0" borderId="0" xfId="0" applyNumberFormat="1" applyFont="1" applyAlignment="1"/>
    <xf numFmtId="1" fontId="20" fillId="0" borderId="0" xfId="0" applyNumberFormat="1" applyFont="1"/>
    <xf numFmtId="0" fontId="0" fillId="0" borderId="0" xfId="0"/>
    <xf numFmtId="3" fontId="20" fillId="0" borderId="0" xfId="0" applyNumberFormat="1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0" fontId="6" fillId="19" borderId="0" xfId="2" applyFill="1"/>
    <xf numFmtId="0" fontId="6" fillId="19" borderId="0" xfId="2" quotePrefix="1" applyFill="1"/>
    <xf numFmtId="3" fontId="35" fillId="0" borderId="0" xfId="0" applyNumberFormat="1" applyFont="1"/>
    <xf numFmtId="3" fontId="9" fillId="0" borderId="0" xfId="0" applyNumberFormat="1" applyFont="1"/>
    <xf numFmtId="0" fontId="22" fillId="0" borderId="0" xfId="0" applyFont="1"/>
    <xf numFmtId="0" fontId="29" fillId="0" borderId="0" xfId="0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07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99"/>
      <color rgb="FFFFFFCC"/>
      <color rgb="FFFFFFFF"/>
      <color rgb="FF99FF66"/>
      <color rgb="FFCCFFCC"/>
      <color rgb="FF66FF33"/>
      <color rgb="FF00FF00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SAU, antall SLAKT</a:t>
            </a:r>
            <a:r>
              <a:rPr lang="nb-NO" sz="2800"/>
              <a:t>, per år, per uke 52.2024:</a:t>
            </a:r>
          </a:p>
        </c:rich>
      </c:tx>
      <c:layout>
        <c:manualLayout>
          <c:xMode val="edge"/>
          <c:yMode val="edge"/>
          <c:x val="0.17933565071629479"/>
          <c:y val="2.725736516030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972855022766"/>
          <c:y val="0.15032056342548614"/>
          <c:w val="0.86251119534551624"/>
          <c:h val="0.75177170500399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72289176971619E-2"/>
                  <c:y val="-3.362222910551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1-4092-ACB9-4F945DC0E056}"/>
                </c:ext>
              </c:extLst>
            </c:dLbl>
            <c:dLbl>
              <c:idx val="1"/>
              <c:layout>
                <c:manualLayout>
                  <c:x val="-3.2764013025902911E-17"/>
                  <c:y val="-7.3177792759058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C-490D-A9A2-4952C5ED5615}"/>
                </c:ext>
              </c:extLst>
            </c:dLbl>
            <c:dLbl>
              <c:idx val="2"/>
              <c:layout>
                <c:manualLayout>
                  <c:x val="2.6807229424290146E-3"/>
                  <c:y val="-3.9555563653544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C-490D-A9A2-4952C5ED5615}"/>
                </c:ext>
              </c:extLst>
            </c:dLbl>
            <c:dLbl>
              <c:idx val="3"/>
              <c:layout>
                <c:manualLayout>
                  <c:x val="8.9357431414301581E-4"/>
                  <c:y val="-2.571111637480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C-490D-A9A2-4952C5ED5615}"/>
                </c:ext>
              </c:extLst>
            </c:dLbl>
            <c:dLbl>
              <c:idx val="4"/>
              <c:layout>
                <c:manualLayout>
                  <c:x val="1.7871486282859989E-3"/>
                  <c:y val="-3.362222910551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C-490D-A9A2-4952C5ED5615}"/>
                </c:ext>
              </c:extLst>
            </c:dLbl>
            <c:dLbl>
              <c:idx val="5"/>
              <c:layout>
                <c:manualLayout>
                  <c:x val="8.9357431414301581E-4"/>
                  <c:y val="-8.900001822047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04-4D63-B10E-15B7A7401CD1}"/>
                </c:ext>
              </c:extLst>
            </c:dLbl>
            <c:dLbl>
              <c:idx val="6"/>
              <c:layout>
                <c:manualLayout>
                  <c:x val="0"/>
                  <c:y val="-4.746667638425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F-4077-9D87-532709E56C34}"/>
                </c:ext>
              </c:extLst>
            </c:dLbl>
            <c:dLbl>
              <c:idx val="7"/>
              <c:layout>
                <c:manualLayout>
                  <c:x val="-8.9357431414308129E-4"/>
                  <c:y val="-6.92222363937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F-4077-9D87-532709E56C34}"/>
                </c:ext>
              </c:extLst>
            </c:dLbl>
            <c:dLbl>
              <c:idx val="16"/>
              <c:layout>
                <c:manualLayout>
                  <c:x val="-6.5528026051805822E-17"/>
                  <c:y val="-7.3177792759058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F-44B9-A3A1-CC1C416BA8FD}"/>
                </c:ext>
              </c:extLst>
            </c:dLbl>
            <c:dLbl>
              <c:idx val="22"/>
              <c:layout>
                <c:manualLayout>
                  <c:x val="0"/>
                  <c:y val="-2.1755560009449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1-4092-ACB9-4F945DC0E056}"/>
                </c:ext>
              </c:extLst>
            </c:dLbl>
            <c:dLbl>
              <c:idx val="23"/>
              <c:layout>
                <c:manualLayout>
                  <c:x val="1.7871486282860316E-3"/>
                  <c:y val="-0.12657780369134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EE-4974-A9E1-FA2DFD61DB82}"/>
                </c:ext>
              </c:extLst>
            </c:dLbl>
            <c:dLbl>
              <c:idx val="24"/>
              <c:layout>
                <c:manualLayout>
                  <c:x val="-1.3105605210361164E-16"/>
                  <c:y val="-4.3511120018899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1-4092-ACB9-4F945DC0E056}"/>
                </c:ext>
              </c:extLst>
            </c:dLbl>
            <c:dLbl>
              <c:idx val="25"/>
              <c:layout>
                <c:manualLayout>
                  <c:x val="8.9357431414301581E-4"/>
                  <c:y val="-0.10482224368189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1-4092-ACB9-4F945DC0E056}"/>
                </c:ext>
              </c:extLst>
            </c:dLbl>
            <c:dLbl>
              <c:idx val="26"/>
              <c:layout>
                <c:manualLayout>
                  <c:x val="0"/>
                  <c:y val="-6.1311123662994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1-4092-ACB9-4F945DC0E056}"/>
                </c:ext>
              </c:extLst>
            </c:dLbl>
            <c:dLbl>
              <c:idx val="28"/>
              <c:layout>
                <c:manualLayout>
                  <c:x val="-2.6807229424290475E-3"/>
                  <c:y val="-7.7133349124412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B1-488B-8D57-83CCFCE92D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198273</c:v>
                </c:pt>
                <c:pt idx="1">
                  <c:v>169791</c:v>
                </c:pt>
                <c:pt idx="2">
                  <c:v>164715</c:v>
                </c:pt>
                <c:pt idx="3">
                  <c:v>156993</c:v>
                </c:pt>
                <c:pt idx="4">
                  <c:v>152429.5</c:v>
                </c:pt>
                <c:pt idx="5">
                  <c:v>166736</c:v>
                </c:pt>
                <c:pt idx="6">
                  <c:v>153103</c:v>
                </c:pt>
                <c:pt idx="7">
                  <c:v>116383.5</c:v>
                </c:pt>
                <c:pt idx="8">
                  <c:v>145441</c:v>
                </c:pt>
                <c:pt idx="9">
                  <c:v>148161</c:v>
                </c:pt>
                <c:pt idx="10">
                  <c:v>154604</c:v>
                </c:pt>
                <c:pt idx="11">
                  <c:v>133645</c:v>
                </c:pt>
                <c:pt idx="12">
                  <c:v>130460</c:v>
                </c:pt>
                <c:pt idx="13">
                  <c:v>125737</c:v>
                </c:pt>
                <c:pt idx="14">
                  <c:v>134868</c:v>
                </c:pt>
                <c:pt idx="15">
                  <c:v>129020</c:v>
                </c:pt>
                <c:pt idx="16">
                  <c:v>123391.75</c:v>
                </c:pt>
                <c:pt idx="17">
                  <c:v>125697</c:v>
                </c:pt>
                <c:pt idx="18">
                  <c:v>119178</c:v>
                </c:pt>
                <c:pt idx="19">
                  <c:v>123664</c:v>
                </c:pt>
                <c:pt idx="20">
                  <c:v>130560</c:v>
                </c:pt>
                <c:pt idx="21">
                  <c:v>172197.5600000002</c:v>
                </c:pt>
                <c:pt idx="22">
                  <c:v>137212</c:v>
                </c:pt>
                <c:pt idx="23">
                  <c:v>104360</c:v>
                </c:pt>
                <c:pt idx="24">
                  <c:v>112572.8</c:v>
                </c:pt>
                <c:pt idx="25">
                  <c:v>109870.45999999998</c:v>
                </c:pt>
                <c:pt idx="26">
                  <c:v>107208</c:v>
                </c:pt>
                <c:pt idx="27">
                  <c:v>108998</c:v>
                </c:pt>
                <c:pt idx="28">
                  <c:v>99137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</c:formatCode>
                <c:ptCount val="29"/>
                <c:pt idx="0">
                  <c:v>99137</c:v>
                </c:pt>
                <c:pt idx="1">
                  <c:v>99137</c:v>
                </c:pt>
                <c:pt idx="2">
                  <c:v>99137</c:v>
                </c:pt>
                <c:pt idx="3">
                  <c:v>99137</c:v>
                </c:pt>
                <c:pt idx="4">
                  <c:v>99137</c:v>
                </c:pt>
                <c:pt idx="5">
                  <c:v>99137</c:v>
                </c:pt>
                <c:pt idx="6">
                  <c:v>99137</c:v>
                </c:pt>
                <c:pt idx="7">
                  <c:v>99137</c:v>
                </c:pt>
                <c:pt idx="8">
                  <c:v>99137</c:v>
                </c:pt>
                <c:pt idx="9">
                  <c:v>99137</c:v>
                </c:pt>
                <c:pt idx="10">
                  <c:v>99137</c:v>
                </c:pt>
                <c:pt idx="11">
                  <c:v>99137</c:v>
                </c:pt>
                <c:pt idx="12">
                  <c:v>99137</c:v>
                </c:pt>
                <c:pt idx="13">
                  <c:v>99137</c:v>
                </c:pt>
                <c:pt idx="14">
                  <c:v>99137</c:v>
                </c:pt>
                <c:pt idx="15">
                  <c:v>99137</c:v>
                </c:pt>
                <c:pt idx="16">
                  <c:v>99137</c:v>
                </c:pt>
                <c:pt idx="17">
                  <c:v>99137</c:v>
                </c:pt>
                <c:pt idx="18">
                  <c:v>99137</c:v>
                </c:pt>
                <c:pt idx="19">
                  <c:v>99137</c:v>
                </c:pt>
                <c:pt idx="20">
                  <c:v>99137</c:v>
                </c:pt>
                <c:pt idx="21">
                  <c:v>99137</c:v>
                </c:pt>
                <c:pt idx="22">
                  <c:v>99137</c:v>
                </c:pt>
                <c:pt idx="23">
                  <c:v>99137</c:v>
                </c:pt>
                <c:pt idx="24">
                  <c:v>99137</c:v>
                </c:pt>
                <c:pt idx="25">
                  <c:v>99137</c:v>
                </c:pt>
                <c:pt idx="26">
                  <c:v>99137</c:v>
                </c:pt>
                <c:pt idx="27">
                  <c:v>99137</c:v>
                </c:pt>
                <c:pt idx="28">
                  <c:v>99137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20802860338415"/>
          <c:y val="0.17200596697235018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Måned!$AK$23:$AK$34</c:f>
              <c:numCache>
                <c:formatCode>0</c:formatCode>
                <c:ptCount val="12"/>
                <c:pt idx="0">
                  <c:v>1.163324097689866</c:v>
                </c:pt>
                <c:pt idx="1">
                  <c:v>1.3486485990568635</c:v>
                </c:pt>
                <c:pt idx="2">
                  <c:v>11.218554468889341</c:v>
                </c:pt>
                <c:pt idx="3">
                  <c:v>0.52661516725077551</c:v>
                </c:pt>
                <c:pt idx="4">
                  <c:v>1.2844272371970129</c:v>
                </c:pt>
                <c:pt idx="5">
                  <c:v>1.163324097689866</c:v>
                </c:pt>
                <c:pt idx="6">
                  <c:v>0.27890420007706562</c:v>
                </c:pt>
                <c:pt idx="7">
                  <c:v>10.937815372759133</c:v>
                </c:pt>
                <c:pt idx="8">
                  <c:v>12.445182480412482</c:v>
                </c:pt>
                <c:pt idx="9">
                  <c:v>37.275913319510451</c:v>
                </c:pt>
                <c:pt idx="10">
                  <c:v>21.231582230866625</c:v>
                </c:pt>
                <c:pt idx="11">
                  <c:v>1.1257087286005247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635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Måned!$AJ$10:$AJ$21</c:f>
              <c:numCache>
                <c:formatCode>0</c:formatCode>
                <c:ptCount val="12"/>
                <c:pt idx="0">
                  <c:v>63.463644864951853</c:v>
                </c:pt>
                <c:pt idx="1">
                  <c:v>61.344654413649614</c:v>
                </c:pt>
                <c:pt idx="2">
                  <c:v>61.988880401967421</c:v>
                </c:pt>
                <c:pt idx="3">
                  <c:v>60.712751067983248</c:v>
                </c:pt>
                <c:pt idx="4">
                  <c:v>63.74585778295355</c:v>
                </c:pt>
                <c:pt idx="5">
                  <c:v>69.500985925108893</c:v>
                </c:pt>
                <c:pt idx="6">
                  <c:v>73.83527275799689</c:v>
                </c:pt>
                <c:pt idx="7">
                  <c:v>76.962560113085203</c:v>
                </c:pt>
                <c:pt idx="8">
                  <c:v>69.227655116087519</c:v>
                </c:pt>
                <c:pt idx="9">
                  <c:v>65.781996854560546</c:v>
                </c:pt>
                <c:pt idx="10">
                  <c:v>63.932736279815913</c:v>
                </c:pt>
                <c:pt idx="11">
                  <c:v>67.202100103746176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287155122532893"/>
          <c:y val="0.48883403853196"/>
          <c:w val="9.752728999610065E-2"/>
          <c:h val="0.15038189920078998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middel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8176017443"/>
          <c:y val="2.4021194566328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Klasse!$S$28:$S$42</c:f>
              <c:numCache>
                <c:formatCode>0.00</c:formatCode>
                <c:ptCount val="15"/>
                <c:pt idx="0">
                  <c:v>13.39821427187252</c:v>
                </c:pt>
                <c:pt idx="1">
                  <c:v>14.676965092062854</c:v>
                </c:pt>
                <c:pt idx="2">
                  <c:v>15.470936002532742</c:v>
                </c:pt>
                <c:pt idx="3">
                  <c:v>16.118360077187209</c:v>
                </c:pt>
                <c:pt idx="4">
                  <c:v>17.159690995788612</c:v>
                </c:pt>
                <c:pt idx="5">
                  <c:v>18.447208176110447</c:v>
                </c:pt>
                <c:pt idx="6">
                  <c:v>19.946473739413129</c:v>
                </c:pt>
                <c:pt idx="7">
                  <c:v>22.033506557088664</c:v>
                </c:pt>
                <c:pt idx="8">
                  <c:v>24.461712605603243</c:v>
                </c:pt>
                <c:pt idx="9">
                  <c:v>27.021697309569003</c:v>
                </c:pt>
                <c:pt idx="10">
                  <c:v>28.846847495964056</c:v>
                </c:pt>
                <c:pt idx="11">
                  <c:v>30.985457653179903</c:v>
                </c:pt>
                <c:pt idx="12">
                  <c:v>34.745279245170821</c:v>
                </c:pt>
                <c:pt idx="13">
                  <c:v>35.072799742371757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A-484C-A9E9-6DEF348B44D5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Klasse!$S$10:$S$24</c:f>
              <c:numCache>
                <c:formatCode>0.00</c:formatCode>
                <c:ptCount val="15"/>
                <c:pt idx="0">
                  <c:v>10.730547007276416</c:v>
                </c:pt>
                <c:pt idx="1">
                  <c:v>12.708628901796716</c:v>
                </c:pt>
                <c:pt idx="2">
                  <c:v>13.61496365666201</c:v>
                </c:pt>
                <c:pt idx="3">
                  <c:v>14.790108739225403</c:v>
                </c:pt>
                <c:pt idx="4">
                  <c:v>16.313460532670721</c:v>
                </c:pt>
                <c:pt idx="5">
                  <c:v>18.055940670410337</c:v>
                </c:pt>
                <c:pt idx="6">
                  <c:v>20.118537121458424</c:v>
                </c:pt>
                <c:pt idx="7">
                  <c:v>22.260895971708319</c:v>
                </c:pt>
                <c:pt idx="8">
                  <c:v>24.646896759123361</c:v>
                </c:pt>
                <c:pt idx="9">
                  <c:v>27.17287501148672</c:v>
                </c:pt>
                <c:pt idx="10">
                  <c:v>29.644470618231463</c:v>
                </c:pt>
                <c:pt idx="11">
                  <c:v>31.570021260925248</c:v>
                </c:pt>
                <c:pt idx="12">
                  <c:v>34.864286616721422</c:v>
                </c:pt>
                <c:pt idx="13">
                  <c:v>33.802067939193357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A-484C-A9E9-6DEF348B4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007209454118165E-2"/>
              <c:y val="0.453526132266631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684749104494126"/>
          <c:y val="0.27744246069670858"/>
          <c:w val="8.7069647538413938E-2"/>
          <c:h val="0.1423336797942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Klasse!$N$45:$N$59</c:f>
              <c:numCache>
                <c:formatCode>0.0</c:formatCode>
                <c:ptCount val="15"/>
                <c:pt idx="0">
                  <c:v>17.369529085872564</c:v>
                </c:pt>
                <c:pt idx="1">
                  <c:v>19.285760456273753</c:v>
                </c:pt>
                <c:pt idx="2">
                  <c:v>20.809900344959718</c:v>
                </c:pt>
                <c:pt idx="3">
                  <c:v>22.243043200681061</c:v>
                </c:pt>
                <c:pt idx="4">
                  <c:v>23.863385229540956</c:v>
                </c:pt>
                <c:pt idx="5">
                  <c:v>26.474723643238438</c:v>
                </c:pt>
                <c:pt idx="6">
                  <c:v>29.938173140223999</c:v>
                </c:pt>
                <c:pt idx="7">
                  <c:v>34.237206703910822</c:v>
                </c:pt>
                <c:pt idx="8">
                  <c:v>39.053954113159008</c:v>
                </c:pt>
                <c:pt idx="9">
                  <c:v>42.960162412992979</c:v>
                </c:pt>
                <c:pt idx="10">
                  <c:v>45.927390633041696</c:v>
                </c:pt>
                <c:pt idx="11">
                  <c:v>48.399563318777297</c:v>
                </c:pt>
                <c:pt idx="12">
                  <c:v>52.022580645161277</c:v>
                </c:pt>
                <c:pt idx="13">
                  <c:v>57.405882352941191</c:v>
                </c:pt>
                <c:pt idx="1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5-424B-BDEB-392C4B2971A4}"/>
            </c:ext>
          </c:extLst>
        </c:ser>
        <c:ser>
          <c:idx val="4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Klasse!$N$28:$N$42</c:f>
              <c:numCache>
                <c:formatCode>0.0</c:formatCode>
                <c:ptCount val="15"/>
                <c:pt idx="0">
                  <c:v>16.042901234567911</c:v>
                </c:pt>
                <c:pt idx="1">
                  <c:v>18.478470031545736</c:v>
                </c:pt>
                <c:pt idx="2">
                  <c:v>19.975260308204913</c:v>
                </c:pt>
                <c:pt idx="3">
                  <c:v>21.400066964285656</c:v>
                </c:pt>
                <c:pt idx="4">
                  <c:v>23.169910877050874</c:v>
                </c:pt>
                <c:pt idx="5">
                  <c:v>25.747724756421562</c:v>
                </c:pt>
                <c:pt idx="6">
                  <c:v>29.443903786280973</c:v>
                </c:pt>
                <c:pt idx="7">
                  <c:v>33.759291158536683</c:v>
                </c:pt>
                <c:pt idx="8">
                  <c:v>38.722319088623763</c:v>
                </c:pt>
                <c:pt idx="9">
                  <c:v>42.862559335443024</c:v>
                </c:pt>
                <c:pt idx="10">
                  <c:v>45.890278507619485</c:v>
                </c:pt>
                <c:pt idx="11">
                  <c:v>49.507671232876739</c:v>
                </c:pt>
                <c:pt idx="12">
                  <c:v>52.066666666666649</c:v>
                </c:pt>
                <c:pt idx="13">
                  <c:v>54.161538461538491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5-424B-BDEB-392C4B2971A4}"/>
            </c:ext>
          </c:extLst>
        </c:ser>
        <c:ser>
          <c:idx val="6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8039215686274508E-4"/>
                  <c:y val="-0.10992433297618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5-424B-BDEB-392C4B2971A4}"/>
                </c:ext>
              </c:extLst>
            </c:dLbl>
            <c:dLbl>
              <c:idx val="1"/>
              <c:layout>
                <c:manualLayout>
                  <c:x val="-9.8039215686276308E-4"/>
                  <c:y val="-7.821539077151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5-424B-BDEB-392C4B2971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Klasse!$N$10:$N$24</c:f>
              <c:numCache>
                <c:formatCode>0.0</c:formatCode>
                <c:ptCount val="15"/>
                <c:pt idx="0">
                  <c:v>10.9155</c:v>
                </c:pt>
                <c:pt idx="1">
                  <c:v>14.485892857142874</c:v>
                </c:pt>
                <c:pt idx="2">
                  <c:v>16.905860255447021</c:v>
                </c:pt>
                <c:pt idx="3">
                  <c:v>17.878284671532853</c:v>
                </c:pt>
                <c:pt idx="4">
                  <c:v>21.687962762502689</c:v>
                </c:pt>
                <c:pt idx="5">
                  <c:v>25.56506101104014</c:v>
                </c:pt>
                <c:pt idx="6">
                  <c:v>29.938727843426932</c:v>
                </c:pt>
                <c:pt idx="7">
                  <c:v>34.22116928698513</c:v>
                </c:pt>
                <c:pt idx="8">
                  <c:v>38.694191236137279</c:v>
                </c:pt>
                <c:pt idx="9">
                  <c:v>43.096597471515594</c:v>
                </c:pt>
                <c:pt idx="10">
                  <c:v>47.729727352682531</c:v>
                </c:pt>
                <c:pt idx="11">
                  <c:v>50.287022900763397</c:v>
                </c:pt>
                <c:pt idx="12">
                  <c:v>55.222222222222221</c:v>
                </c:pt>
                <c:pt idx="13">
                  <c:v>55.866666666666646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35-424B-BDEB-392C4B297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054361587154544"/>
          <c:y val="0.33679124480318734"/>
          <c:w val="7.9777288868303223E-2"/>
          <c:h val="0.179528706912665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mnd'!$V$13:$V$24</c:f>
              <c:numCache>
                <c:formatCode>0.00</c:formatCode>
                <c:ptCount val="12"/>
                <c:pt idx="0">
                  <c:v>3.2</c:v>
                </c:pt>
                <c:pt idx="1">
                  <c:v>3</c:v>
                </c:pt>
                <c:pt idx="2">
                  <c:v>2.4615384615384608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2.1666666666666661</c:v>
                </c:pt>
                <c:pt idx="8">
                  <c:v>3.8846153846153855</c:v>
                </c:pt>
                <c:pt idx="9">
                  <c:v>2.5267857142857153</c:v>
                </c:pt>
                <c:pt idx="10">
                  <c:v>2.5714285714285721</c:v>
                </c:pt>
                <c:pt idx="11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14.545454545454543</c:v>
                </c:pt>
                <c:pt idx="1">
                  <c:v>18.100000000000001</c:v>
                </c:pt>
                <c:pt idx="2">
                  <c:v>18.760377358490555</c:v>
                </c:pt>
                <c:pt idx="3">
                  <c:v>14.041176470588235</c:v>
                </c:pt>
                <c:pt idx="4">
                  <c:v>17.722222222222221</c:v>
                </c:pt>
                <c:pt idx="5">
                  <c:v>17.3</c:v>
                </c:pt>
                <c:pt idx="6">
                  <c:v>9.5</c:v>
                </c:pt>
                <c:pt idx="7">
                  <c:v>14.259259259259256</c:v>
                </c:pt>
                <c:pt idx="8">
                  <c:v>13.750588235294117</c:v>
                </c:pt>
                <c:pt idx="9">
                  <c:v>13.811764705882361</c:v>
                </c:pt>
                <c:pt idx="10">
                  <c:v>14.392233009708736</c:v>
                </c:pt>
                <c:pt idx="11">
                  <c:v>10.269230769230772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mnd'!$V$28:$V$39</c:f>
              <c:numCache>
                <c:formatCode>0.00</c:formatCode>
                <c:ptCount val="12"/>
                <c:pt idx="0">
                  <c:v>3</c:v>
                </c:pt>
                <c:pt idx="1">
                  <c:v>2.3333333333333339</c:v>
                </c:pt>
                <c:pt idx="2">
                  <c:v>3.1886792452830197</c:v>
                </c:pt>
                <c:pt idx="3">
                  <c:v>3.7058823529411762</c:v>
                </c:pt>
                <c:pt idx="4">
                  <c:v>2.8888888888888888</c:v>
                </c:pt>
                <c:pt idx="5">
                  <c:v>3</c:v>
                </c:pt>
                <c:pt idx="6">
                  <c:v>3</c:v>
                </c:pt>
                <c:pt idx="7">
                  <c:v>2.8703703703703698</c:v>
                </c:pt>
                <c:pt idx="8">
                  <c:v>2.9647058823529409</c:v>
                </c:pt>
                <c:pt idx="9">
                  <c:v>2.8970588235294121</c:v>
                </c:pt>
                <c:pt idx="10">
                  <c:v>2.8543689320388341</c:v>
                </c:pt>
                <c:pt idx="11">
                  <c:v>2.8461538461538471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19.687500000000004</c:v>
                </c:pt>
                <c:pt idx="1">
                  <c:v>22.16363636363636</c:v>
                </c:pt>
                <c:pt idx="2">
                  <c:v>20.070833333333329</c:v>
                </c:pt>
                <c:pt idx="3">
                  <c:v>19.38461538461538</c:v>
                </c:pt>
                <c:pt idx="4">
                  <c:v>19.61538461538462</c:v>
                </c:pt>
                <c:pt idx="5">
                  <c:v>20.8</c:v>
                </c:pt>
                <c:pt idx="6">
                  <c:v>16.266666666666662</c:v>
                </c:pt>
                <c:pt idx="7">
                  <c:v>17.538028169014083</c:v>
                </c:pt>
                <c:pt idx="8">
                  <c:v>16.327397260273973</c:v>
                </c:pt>
                <c:pt idx="9">
                  <c:v>16.421153846153857</c:v>
                </c:pt>
                <c:pt idx="10">
                  <c:v>16.454166666666673</c:v>
                </c:pt>
                <c:pt idx="11">
                  <c:v>13.864285714285712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mnd'!$V$43:$V$54</c:f>
              <c:numCache>
                <c:formatCode>0.00</c:formatCode>
                <c:ptCount val="12"/>
                <c:pt idx="0">
                  <c:v>4.041666666666667</c:v>
                </c:pt>
                <c:pt idx="1">
                  <c:v>3.7272727272727271</c:v>
                </c:pt>
                <c:pt idx="2">
                  <c:v>3.7604166666666656</c:v>
                </c:pt>
                <c:pt idx="3">
                  <c:v>4.3076923076923057</c:v>
                </c:pt>
                <c:pt idx="4">
                  <c:v>3.692307692307693</c:v>
                </c:pt>
                <c:pt idx="5">
                  <c:v>3.875</c:v>
                </c:pt>
                <c:pt idx="6">
                  <c:v>3.6666666666666656</c:v>
                </c:pt>
                <c:pt idx="7">
                  <c:v>3.3239436619718323</c:v>
                </c:pt>
                <c:pt idx="8">
                  <c:v>3.579908675799087</c:v>
                </c:pt>
                <c:pt idx="9">
                  <c:v>3.6673076923076913</c:v>
                </c:pt>
                <c:pt idx="10">
                  <c:v>3.6124999999999998</c:v>
                </c:pt>
                <c:pt idx="11">
                  <c:v>4.2142857142857153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19.953061224489797</c:v>
                </c:pt>
                <c:pt idx="1">
                  <c:v>22.907407407407408</c:v>
                </c:pt>
                <c:pt idx="2">
                  <c:v>22.059763313609473</c:v>
                </c:pt>
                <c:pt idx="3">
                  <c:v>19.983870967741936</c:v>
                </c:pt>
                <c:pt idx="4">
                  <c:v>23.483333333333341</c:v>
                </c:pt>
                <c:pt idx="5">
                  <c:v>19.53</c:v>
                </c:pt>
                <c:pt idx="6">
                  <c:v>23.5</c:v>
                </c:pt>
                <c:pt idx="7">
                  <c:v>18.570646766169144</c:v>
                </c:pt>
                <c:pt idx="8">
                  <c:v>17.479884225759744</c:v>
                </c:pt>
                <c:pt idx="9">
                  <c:v>17.472340425531893</c:v>
                </c:pt>
                <c:pt idx="10">
                  <c:v>17.377633289986989</c:v>
                </c:pt>
                <c:pt idx="11">
                  <c:v>16.560176991150438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mnd'!$V$58:$V$69</c:f>
              <c:numCache>
                <c:formatCode>0.00</c:formatCode>
                <c:ptCount val="12"/>
                <c:pt idx="0">
                  <c:v>4.7346938775510203</c:v>
                </c:pt>
                <c:pt idx="1">
                  <c:v>4.1481481481481488</c:v>
                </c:pt>
                <c:pt idx="2">
                  <c:v>4.2958579881656798</c:v>
                </c:pt>
                <c:pt idx="3">
                  <c:v>4.4193548387096788</c:v>
                </c:pt>
                <c:pt idx="4">
                  <c:v>5.0555555555555562</c:v>
                </c:pt>
                <c:pt idx="5">
                  <c:v>3.7</c:v>
                </c:pt>
                <c:pt idx="6">
                  <c:v>4.1666666666666679</c:v>
                </c:pt>
                <c:pt idx="7">
                  <c:v>4.012437810945273</c:v>
                </c:pt>
                <c:pt idx="8">
                  <c:v>4.493487698986975</c:v>
                </c:pt>
                <c:pt idx="9">
                  <c:v>4.4706640876853641</c:v>
                </c:pt>
                <c:pt idx="10">
                  <c:v>4.6215864759427827</c:v>
                </c:pt>
                <c:pt idx="11">
                  <c:v>4.6371681415929196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20.177272727272712</c:v>
                </c:pt>
                <c:pt idx="1">
                  <c:v>23.634426229508204</c:v>
                </c:pt>
                <c:pt idx="2">
                  <c:v>24.050899742930568</c:v>
                </c:pt>
                <c:pt idx="3">
                  <c:v>21.332142857142873</c:v>
                </c:pt>
                <c:pt idx="4">
                  <c:v>24.209090909090911</c:v>
                </c:pt>
                <c:pt idx="5">
                  <c:v>25.47941176470588</c:v>
                </c:pt>
                <c:pt idx="6">
                  <c:v>22.868749999999999</c:v>
                </c:pt>
                <c:pt idx="7">
                  <c:v>22.913372664700077</c:v>
                </c:pt>
                <c:pt idx="8">
                  <c:v>21.68888202594195</c:v>
                </c:pt>
                <c:pt idx="9">
                  <c:v>21.370537084398972</c:v>
                </c:pt>
                <c:pt idx="10">
                  <c:v>21.251014656144303</c:v>
                </c:pt>
                <c:pt idx="11">
                  <c:v>20.103286384976503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647590799212525E-2"/>
          <c:y val="0.12898875585442748"/>
          <c:w val="0.842207610330026"/>
          <c:h val="0.7748212482485045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Måned!$AJ$23:$AJ$34</c:f>
              <c:numCache>
                <c:formatCode>0</c:formatCode>
                <c:ptCount val="12"/>
                <c:pt idx="0">
                  <c:v>54.616575909642357</c:v>
                </c:pt>
                <c:pt idx="1">
                  <c:v>59.758244527508353</c:v>
                </c:pt>
                <c:pt idx="2">
                  <c:v>60.71801288697867</c:v>
                </c:pt>
                <c:pt idx="3">
                  <c:v>62.58117281597788</c:v>
                </c:pt>
                <c:pt idx="4">
                  <c:v>59.693958228610349</c:v>
                </c:pt>
                <c:pt idx="5">
                  <c:v>65.914079781537396</c:v>
                </c:pt>
                <c:pt idx="6">
                  <c:v>72.779836245780317</c:v>
                </c:pt>
                <c:pt idx="7">
                  <c:v>64.164024021767716</c:v>
                </c:pt>
                <c:pt idx="8">
                  <c:v>56.971457478933857</c:v>
                </c:pt>
                <c:pt idx="9">
                  <c:v>53.724156690602094</c:v>
                </c:pt>
                <c:pt idx="10">
                  <c:v>56.06520501521991</c:v>
                </c:pt>
                <c:pt idx="11">
                  <c:v>52.153549907811808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Måned!$AJ$10:$AJ$21</c:f>
              <c:numCache>
                <c:formatCode>0</c:formatCode>
                <c:ptCount val="12"/>
                <c:pt idx="0">
                  <c:v>63.463644864951853</c:v>
                </c:pt>
                <c:pt idx="1">
                  <c:v>61.344654413649614</c:v>
                </c:pt>
                <c:pt idx="2">
                  <c:v>61.988880401967421</c:v>
                </c:pt>
                <c:pt idx="3">
                  <c:v>60.712751067983248</c:v>
                </c:pt>
                <c:pt idx="4">
                  <c:v>63.74585778295355</c:v>
                </c:pt>
                <c:pt idx="5">
                  <c:v>69.500985925108893</c:v>
                </c:pt>
                <c:pt idx="6">
                  <c:v>73.83527275799689</c:v>
                </c:pt>
                <c:pt idx="7">
                  <c:v>76.962560113085203</c:v>
                </c:pt>
                <c:pt idx="8">
                  <c:v>69.227655116087519</c:v>
                </c:pt>
                <c:pt idx="9">
                  <c:v>65.781996854560546</c:v>
                </c:pt>
                <c:pt idx="10">
                  <c:v>63.932736279815913</c:v>
                </c:pt>
                <c:pt idx="11">
                  <c:v>67.202100103746176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707938055867475"/>
          <c:y val="0.49793167228996099"/>
          <c:w val="0.10073952961722527"/>
          <c:h val="0.15657295266384055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mnd'!$V$73:$V$84</c:f>
              <c:numCache>
                <c:formatCode>0.00</c:formatCode>
                <c:ptCount val="12"/>
                <c:pt idx="0">
                  <c:v>5.5568181818181808</c:v>
                </c:pt>
                <c:pt idx="1">
                  <c:v>5.0327868852459012</c:v>
                </c:pt>
                <c:pt idx="2">
                  <c:v>5.1670951156812333</c:v>
                </c:pt>
                <c:pt idx="3">
                  <c:v>5.5119047619047619</c:v>
                </c:pt>
                <c:pt idx="4">
                  <c:v>5.5151515151515156</c:v>
                </c:pt>
                <c:pt idx="5">
                  <c:v>4.7058823529411757</c:v>
                </c:pt>
                <c:pt idx="6">
                  <c:v>4.625</c:v>
                </c:pt>
                <c:pt idx="7">
                  <c:v>4.4296951819075741</c:v>
                </c:pt>
                <c:pt idx="8">
                  <c:v>4.9153798641136515</c:v>
                </c:pt>
                <c:pt idx="9">
                  <c:v>5.1061381074168795</c:v>
                </c:pt>
                <c:pt idx="10">
                  <c:v>5.2779030439684309</c:v>
                </c:pt>
                <c:pt idx="11">
                  <c:v>5.2629107981220642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21.450423728813565</c:v>
                </c:pt>
                <c:pt idx="1">
                  <c:v>24.641803278688521</c:v>
                </c:pt>
                <c:pt idx="2">
                  <c:v>27.042673267326752</c:v>
                </c:pt>
                <c:pt idx="3">
                  <c:v>25.136263736263714</c:v>
                </c:pt>
                <c:pt idx="4">
                  <c:v>26.661538461538445</c:v>
                </c:pt>
                <c:pt idx="5">
                  <c:v>26.068852459016405</c:v>
                </c:pt>
                <c:pt idx="6">
                  <c:v>25.130434782608688</c:v>
                </c:pt>
                <c:pt idx="7">
                  <c:v>26.62402636309168</c:v>
                </c:pt>
                <c:pt idx="8">
                  <c:v>25.556382978723441</c:v>
                </c:pt>
                <c:pt idx="9">
                  <c:v>25.363434788596599</c:v>
                </c:pt>
                <c:pt idx="10">
                  <c:v>25.457230769230765</c:v>
                </c:pt>
                <c:pt idx="11">
                  <c:v>24.596163682864457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mnd'!$V$88:$V$99</c:f>
              <c:numCache>
                <c:formatCode>0.00</c:formatCode>
                <c:ptCount val="12"/>
                <c:pt idx="0">
                  <c:v>6.4491525423728806</c:v>
                </c:pt>
                <c:pt idx="1">
                  <c:v>6.1065573770491799</c:v>
                </c:pt>
                <c:pt idx="2">
                  <c:v>6.1891089108910897</c:v>
                </c:pt>
                <c:pt idx="3">
                  <c:v>6.5219780219780201</c:v>
                </c:pt>
                <c:pt idx="4">
                  <c:v>6.0769230769230758</c:v>
                </c:pt>
                <c:pt idx="5">
                  <c:v>6.4590163934426243</c:v>
                </c:pt>
                <c:pt idx="6">
                  <c:v>5.0869565217391308</c:v>
                </c:pt>
                <c:pt idx="7">
                  <c:v>5.0689035350509277</c:v>
                </c:pt>
                <c:pt idx="8">
                  <c:v>5.4766643788606739</c:v>
                </c:pt>
                <c:pt idx="9">
                  <c:v>5.6609282467979609</c:v>
                </c:pt>
                <c:pt idx="10">
                  <c:v>5.7175384615384601</c:v>
                </c:pt>
                <c:pt idx="11">
                  <c:v>6.0537084398976972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26.994067796610175</c:v>
                </c:pt>
                <c:pt idx="1">
                  <c:v>29.257499999999993</c:v>
                </c:pt>
                <c:pt idx="2">
                  <c:v>30.178422117329696</c:v>
                </c:pt>
                <c:pt idx="3">
                  <c:v>27.63347826086957</c:v>
                </c:pt>
                <c:pt idx="4">
                  <c:v>29.97480916030533</c:v>
                </c:pt>
                <c:pt idx="5">
                  <c:v>30.438961038961036</c:v>
                </c:pt>
                <c:pt idx="6">
                  <c:v>30.213043478260875</c:v>
                </c:pt>
                <c:pt idx="7">
                  <c:v>30.705251141552537</c:v>
                </c:pt>
                <c:pt idx="8">
                  <c:v>29.831285072951754</c:v>
                </c:pt>
                <c:pt idx="9">
                  <c:v>30.029183429379156</c:v>
                </c:pt>
                <c:pt idx="10">
                  <c:v>29.699948092395573</c:v>
                </c:pt>
                <c:pt idx="11">
                  <c:v>29.375054704595208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mnd'!$V$103:$V$114</c:f>
              <c:numCache>
                <c:formatCode>0.00</c:formatCode>
                <c:ptCount val="12"/>
                <c:pt idx="0">
                  <c:v>7.1059322033898304</c:v>
                </c:pt>
                <c:pt idx="1">
                  <c:v>6.91</c:v>
                </c:pt>
                <c:pt idx="2">
                  <c:v>7.0377612946729604</c:v>
                </c:pt>
                <c:pt idx="3">
                  <c:v>7.4739130434782606</c:v>
                </c:pt>
                <c:pt idx="4">
                  <c:v>7.0610687022900764</c:v>
                </c:pt>
                <c:pt idx="5">
                  <c:v>6.7792207792207764</c:v>
                </c:pt>
                <c:pt idx="6">
                  <c:v>6.1739130434782608</c:v>
                </c:pt>
                <c:pt idx="7">
                  <c:v>5.7543378995433807</c:v>
                </c:pt>
                <c:pt idx="8">
                  <c:v>5.9595959595959576</c:v>
                </c:pt>
                <c:pt idx="9">
                  <c:v>6.1906056322713923</c:v>
                </c:pt>
                <c:pt idx="10">
                  <c:v>6.3625746171814157</c:v>
                </c:pt>
                <c:pt idx="11">
                  <c:v>6.4442013129102849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33.282410423452781</c:v>
                </c:pt>
                <c:pt idx="1">
                  <c:v>34.694579945799426</c:v>
                </c:pt>
                <c:pt idx="2">
                  <c:v>34.555892986261746</c:v>
                </c:pt>
                <c:pt idx="3">
                  <c:v>33.829411764705867</c:v>
                </c:pt>
                <c:pt idx="4">
                  <c:v>34.3698113207547</c:v>
                </c:pt>
                <c:pt idx="5">
                  <c:v>34.970873786407758</c:v>
                </c:pt>
                <c:pt idx="6">
                  <c:v>34.591891891891898</c:v>
                </c:pt>
                <c:pt idx="7">
                  <c:v>34.667671774592314</c:v>
                </c:pt>
                <c:pt idx="8">
                  <c:v>33.828544983339555</c:v>
                </c:pt>
                <c:pt idx="9">
                  <c:v>34.286479529296379</c:v>
                </c:pt>
                <c:pt idx="10">
                  <c:v>33.948670944087979</c:v>
                </c:pt>
                <c:pt idx="11">
                  <c:v>33.569999999999958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mnd'!$V$118:$V$129</c:f>
              <c:numCache>
                <c:formatCode>0.00</c:formatCode>
                <c:ptCount val="12"/>
                <c:pt idx="0">
                  <c:v>7.7166123778501614</c:v>
                </c:pt>
                <c:pt idx="1">
                  <c:v>7.8943089430894302</c:v>
                </c:pt>
                <c:pt idx="2">
                  <c:v>7.7281272595806243</c:v>
                </c:pt>
                <c:pt idx="3">
                  <c:v>7.9495798319327742</c:v>
                </c:pt>
                <c:pt idx="4">
                  <c:v>7.9547169811320781</c:v>
                </c:pt>
                <c:pt idx="5">
                  <c:v>8.0776699029126195</c:v>
                </c:pt>
                <c:pt idx="6">
                  <c:v>7.486486486486486</c:v>
                </c:pt>
                <c:pt idx="7">
                  <c:v>6.8966880869995055</c:v>
                </c:pt>
                <c:pt idx="8">
                  <c:v>7.0540540540540562</c:v>
                </c:pt>
                <c:pt idx="9">
                  <c:v>7.1094631037018878</c:v>
                </c:pt>
                <c:pt idx="10">
                  <c:v>7.2028719828903141</c:v>
                </c:pt>
                <c:pt idx="11">
                  <c:v>7.2977272727272737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38.615503875969011</c:v>
                </c:pt>
                <c:pt idx="1">
                  <c:v>38.893766937669376</c:v>
                </c:pt>
                <c:pt idx="2">
                  <c:v>39.118657453109563</c:v>
                </c:pt>
                <c:pt idx="3">
                  <c:v>38.972240802675636</c:v>
                </c:pt>
                <c:pt idx="4">
                  <c:v>39.90722891566265</c:v>
                </c:pt>
                <c:pt idx="5">
                  <c:v>40.586597938144344</c:v>
                </c:pt>
                <c:pt idx="6">
                  <c:v>37.846153846153854</c:v>
                </c:pt>
                <c:pt idx="7">
                  <c:v>38.989632968448177</c:v>
                </c:pt>
                <c:pt idx="8">
                  <c:v>38.21057747284167</c:v>
                </c:pt>
                <c:pt idx="9">
                  <c:v>38.596588832487299</c:v>
                </c:pt>
                <c:pt idx="10">
                  <c:v>38.230122950819641</c:v>
                </c:pt>
                <c:pt idx="11">
                  <c:v>38.287258687258657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mnd'!$V$133:$V$144</c:f>
              <c:numCache>
                <c:formatCode>0.00</c:formatCode>
                <c:ptCount val="12"/>
                <c:pt idx="0">
                  <c:v>8.4806201550387605</c:v>
                </c:pt>
                <c:pt idx="1">
                  <c:v>8.4254742547425483</c:v>
                </c:pt>
                <c:pt idx="2">
                  <c:v>8.5804540967423488</c:v>
                </c:pt>
                <c:pt idx="3">
                  <c:v>8.6688963210702372</c:v>
                </c:pt>
                <c:pt idx="4">
                  <c:v>8.4056224899598391</c:v>
                </c:pt>
                <c:pt idx="5">
                  <c:v>9.1237113402061834</c:v>
                </c:pt>
                <c:pt idx="6">
                  <c:v>9</c:v>
                </c:pt>
                <c:pt idx="7">
                  <c:v>8.2086284610431424</c:v>
                </c:pt>
                <c:pt idx="8">
                  <c:v>8.2641509433962259</c:v>
                </c:pt>
                <c:pt idx="9">
                  <c:v>8.1786802030456851</c:v>
                </c:pt>
                <c:pt idx="10">
                  <c:v>8.252561475409836</c:v>
                </c:pt>
                <c:pt idx="11">
                  <c:v>8.1621621621621596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43.849367088607593</c:v>
                </c:pt>
                <c:pt idx="1">
                  <c:v>42.746808510638289</c:v>
                </c:pt>
                <c:pt idx="2">
                  <c:v>43.681513944223155</c:v>
                </c:pt>
                <c:pt idx="3">
                  <c:v>43.027777777777779</c:v>
                </c:pt>
                <c:pt idx="4">
                  <c:v>45.174166666666679</c:v>
                </c:pt>
                <c:pt idx="5">
                  <c:v>45.605555555555526</c:v>
                </c:pt>
                <c:pt idx="6">
                  <c:v>43.814285714285695</c:v>
                </c:pt>
                <c:pt idx="7">
                  <c:v>43.496528555431055</c:v>
                </c:pt>
                <c:pt idx="8">
                  <c:v>42.491058823529407</c:v>
                </c:pt>
                <c:pt idx="9">
                  <c:v>42.872050561797778</c:v>
                </c:pt>
                <c:pt idx="10">
                  <c:v>42.528613569321529</c:v>
                </c:pt>
                <c:pt idx="11">
                  <c:v>41.943518518518509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033475902480451E-2"/>
          <c:y val="0.11609266412914053"/>
          <c:w val="0.83982184801495174"/>
          <c:h val="0.7877174715118772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Måned!$AI$23:$AI$34</c:f>
              <c:numCache>
                <c:formatCode>0</c:formatCode>
                <c:ptCount val="12"/>
                <c:pt idx="0">
                  <c:v>48.884152902028127</c:v>
                </c:pt>
                <c:pt idx="1">
                  <c:v>61.088632942333589</c:v>
                </c:pt>
                <c:pt idx="2">
                  <c:v>62.774431105348285</c:v>
                </c:pt>
                <c:pt idx="3">
                  <c:v>59.118790282539287</c:v>
                </c:pt>
                <c:pt idx="4">
                  <c:v>63.744772265021695</c:v>
                </c:pt>
                <c:pt idx="5">
                  <c:v>67.001708161584844</c:v>
                </c:pt>
                <c:pt idx="6">
                  <c:v>69.00902369564399</c:v>
                </c:pt>
                <c:pt idx="7">
                  <c:v>60.035233939918193</c:v>
                </c:pt>
                <c:pt idx="8">
                  <c:v>44.749030815398449</c:v>
                </c:pt>
                <c:pt idx="9">
                  <c:v>43.381394823157073</c:v>
                </c:pt>
                <c:pt idx="10">
                  <c:v>44.240259458458873</c:v>
                </c:pt>
                <c:pt idx="11">
                  <c:v>39.551947543736659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0-4DF5-829D-136E5473034C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Måned!$AI$10:$AI$21</c:f>
              <c:numCache>
                <c:formatCode>0</c:formatCode>
                <c:ptCount val="12"/>
                <c:pt idx="0">
                  <c:v>55.752682381389214</c:v>
                </c:pt>
                <c:pt idx="1">
                  <c:v>53.976313853866891</c:v>
                </c:pt>
                <c:pt idx="2">
                  <c:v>55.233571199640352</c:v>
                </c:pt>
                <c:pt idx="3">
                  <c:v>50.547181152290385</c:v>
                </c:pt>
                <c:pt idx="4">
                  <c:v>55.711369647600577</c:v>
                </c:pt>
                <c:pt idx="5">
                  <c:v>66.806746741464181</c:v>
                </c:pt>
                <c:pt idx="6">
                  <c:v>48.746952819208715</c:v>
                </c:pt>
                <c:pt idx="7">
                  <c:v>60.148990291659395</c:v>
                </c:pt>
                <c:pt idx="8">
                  <c:v>46.575425405090975</c:v>
                </c:pt>
                <c:pt idx="9">
                  <c:v>42.024989854537495</c:v>
                </c:pt>
                <c:pt idx="10">
                  <c:v>41.200429216901902</c:v>
                </c:pt>
                <c:pt idx="11">
                  <c:v>46.381104843791952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0-4DF5-829D-136E5473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 i %</a:t>
                </a:r>
              </a:p>
            </c:rich>
          </c:tx>
          <c:layout>
            <c:manualLayout>
              <c:xMode val="edge"/>
              <c:yMode val="edge"/>
              <c:x val="1.7489652060397525E-2"/>
              <c:y val="0.36998490778158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352760249849003"/>
          <c:y val="0.44333508728806825"/>
          <c:w val="0.11870003630077522"/>
          <c:h val="0.14059502084923012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mnd'!$V$148:$V$159</c:f>
              <c:numCache>
                <c:formatCode>0.00</c:formatCode>
                <c:ptCount val="12"/>
                <c:pt idx="0">
                  <c:v>9.4683544303797476</c:v>
                </c:pt>
                <c:pt idx="1">
                  <c:v>9.1063829787234063</c:v>
                </c:pt>
                <c:pt idx="2">
                  <c:v>9.47808764940239</c:v>
                </c:pt>
                <c:pt idx="3">
                  <c:v>9.4365079365079367</c:v>
                </c:pt>
                <c:pt idx="4">
                  <c:v>9.6416666666666693</c:v>
                </c:pt>
                <c:pt idx="5">
                  <c:v>9.4259259259259238</c:v>
                </c:pt>
                <c:pt idx="6">
                  <c:v>9.1428571428571388</c:v>
                </c:pt>
                <c:pt idx="7">
                  <c:v>9.6494960806271006</c:v>
                </c:pt>
                <c:pt idx="8">
                  <c:v>9.7988235294117612</c:v>
                </c:pt>
                <c:pt idx="9">
                  <c:v>9.7617041198501848</c:v>
                </c:pt>
                <c:pt idx="10">
                  <c:v>9.5752212389380489</c:v>
                </c:pt>
                <c:pt idx="11">
                  <c:v>9.5555555555555554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mnd'!$P$163:$P$174</c:f>
              <c:numCache>
                <c:formatCode>0.0</c:formatCode>
                <c:ptCount val="12"/>
                <c:pt idx="0">
                  <c:v>47.023809523809511</c:v>
                </c:pt>
                <c:pt idx="1">
                  <c:v>47.622727272727282</c:v>
                </c:pt>
                <c:pt idx="2">
                  <c:v>47.723364485981286</c:v>
                </c:pt>
                <c:pt idx="3">
                  <c:v>47.426865671641792</c:v>
                </c:pt>
                <c:pt idx="4">
                  <c:v>49.29818181818181</c:v>
                </c:pt>
                <c:pt idx="5">
                  <c:v>48.286363636363667</c:v>
                </c:pt>
                <c:pt idx="6">
                  <c:v>48.387499999999989</c:v>
                </c:pt>
                <c:pt idx="7">
                  <c:v>47.760330578512409</c:v>
                </c:pt>
                <c:pt idx="8">
                  <c:v>47.551863354037238</c:v>
                </c:pt>
                <c:pt idx="9">
                  <c:v>47.668038408779083</c:v>
                </c:pt>
                <c:pt idx="10">
                  <c:v>47.863186813186843</c:v>
                </c:pt>
                <c:pt idx="11">
                  <c:v>47.900000000000006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mnd'!$V$163:$V$174</c:f>
              <c:numCache>
                <c:formatCode>0.00</c:formatCode>
                <c:ptCount val="12"/>
                <c:pt idx="0">
                  <c:v>10.047619047619044</c:v>
                </c:pt>
                <c:pt idx="1">
                  <c:v>9.9772727272727266</c:v>
                </c:pt>
                <c:pt idx="2">
                  <c:v>10.457943925233645</c:v>
                </c:pt>
                <c:pt idx="3">
                  <c:v>10.492537313432837</c:v>
                </c:pt>
                <c:pt idx="4">
                  <c:v>10.618181818181821</c:v>
                </c:pt>
                <c:pt idx="5">
                  <c:v>11.954545454545457</c:v>
                </c:pt>
                <c:pt idx="6">
                  <c:v>11.875</c:v>
                </c:pt>
                <c:pt idx="7">
                  <c:v>11.137741046831952</c:v>
                </c:pt>
                <c:pt idx="8">
                  <c:v>11.42546583850932</c:v>
                </c:pt>
                <c:pt idx="9">
                  <c:v>11.24417009602195</c:v>
                </c:pt>
                <c:pt idx="10">
                  <c:v>11.109890109890109</c:v>
                </c:pt>
                <c:pt idx="11">
                  <c:v>11.393939393939396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mnd'!$P$178:$P$189</c:f>
              <c:numCache>
                <c:formatCode>0.0</c:formatCode>
                <c:ptCount val="12"/>
                <c:pt idx="0">
                  <c:v>44.6</c:v>
                </c:pt>
                <c:pt idx="1">
                  <c:v>51.833333333333321</c:v>
                </c:pt>
                <c:pt idx="2">
                  <c:v>49.428571428571409</c:v>
                </c:pt>
                <c:pt idx="3">
                  <c:v>50.827272727272721</c:v>
                </c:pt>
                <c:pt idx="4">
                  <c:v>54.56153846153849</c:v>
                </c:pt>
                <c:pt idx="5">
                  <c:v>51.5</c:v>
                </c:pt>
                <c:pt idx="6">
                  <c:v>57.1</c:v>
                </c:pt>
                <c:pt idx="7">
                  <c:v>52.130158730158755</c:v>
                </c:pt>
                <c:pt idx="8">
                  <c:v>49.112307692307681</c:v>
                </c:pt>
                <c:pt idx="9">
                  <c:v>49.898969072164952</c:v>
                </c:pt>
                <c:pt idx="10">
                  <c:v>51.85833333333332</c:v>
                </c:pt>
                <c:pt idx="1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9.7142857142857117</c:v>
                </c:pt>
                <c:pt idx="1">
                  <c:v>11.222222222222221</c:v>
                </c:pt>
                <c:pt idx="2">
                  <c:v>11.153061224489797</c:v>
                </c:pt>
                <c:pt idx="3">
                  <c:v>11.090909090909092</c:v>
                </c:pt>
                <c:pt idx="4">
                  <c:v>10.846153846153848</c:v>
                </c:pt>
                <c:pt idx="5">
                  <c:v>9.5</c:v>
                </c:pt>
                <c:pt idx="6">
                  <c:v>13</c:v>
                </c:pt>
                <c:pt idx="7">
                  <c:v>12.746031746031742</c:v>
                </c:pt>
                <c:pt idx="8">
                  <c:v>13.53846153846154</c:v>
                </c:pt>
                <c:pt idx="9">
                  <c:v>13.123711340206183</c:v>
                </c:pt>
                <c:pt idx="10">
                  <c:v>13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mnd'!$D$193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mnd'!$P$193:$P$204</c:f>
              <c:numCache>
                <c:formatCode>0.0</c:formatCode>
                <c:ptCount val="12"/>
                <c:pt idx="0">
                  <c:v>57.2</c:v>
                </c:pt>
                <c:pt idx="1">
                  <c:v>0</c:v>
                </c:pt>
                <c:pt idx="2">
                  <c:v>54.022222222222226</c:v>
                </c:pt>
                <c:pt idx="3">
                  <c:v>58.45</c:v>
                </c:pt>
                <c:pt idx="4">
                  <c:v>55.6</c:v>
                </c:pt>
                <c:pt idx="5">
                  <c:v>0</c:v>
                </c:pt>
                <c:pt idx="6">
                  <c:v>0</c:v>
                </c:pt>
                <c:pt idx="7">
                  <c:v>55.91666666666665</c:v>
                </c:pt>
                <c:pt idx="8">
                  <c:v>56.22</c:v>
                </c:pt>
                <c:pt idx="9">
                  <c:v>54.334000000000003</c:v>
                </c:pt>
                <c:pt idx="10">
                  <c:v>55.64166666666668</c:v>
                </c:pt>
                <c:pt idx="11">
                  <c:v>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9.7142857142857117</c:v>
                </c:pt>
                <c:pt idx="1">
                  <c:v>11.222222222222221</c:v>
                </c:pt>
                <c:pt idx="2">
                  <c:v>11.153061224489797</c:v>
                </c:pt>
                <c:pt idx="3">
                  <c:v>11.090909090909092</c:v>
                </c:pt>
                <c:pt idx="4">
                  <c:v>10.846153846153848</c:v>
                </c:pt>
                <c:pt idx="5">
                  <c:v>9.5</c:v>
                </c:pt>
                <c:pt idx="6">
                  <c:v>13</c:v>
                </c:pt>
                <c:pt idx="7">
                  <c:v>12.746031746031742</c:v>
                </c:pt>
                <c:pt idx="8">
                  <c:v>13.53846153846154</c:v>
                </c:pt>
                <c:pt idx="9">
                  <c:v>13.123711340206183</c:v>
                </c:pt>
                <c:pt idx="10">
                  <c:v>13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mnd'!$P$208:$P$219</c:f>
              <c:numCache>
                <c:formatCode>0.0</c:formatCode>
                <c:ptCount val="12"/>
                <c:pt idx="0">
                  <c:v>57.4</c:v>
                </c:pt>
                <c:pt idx="1">
                  <c:v>0</c:v>
                </c:pt>
                <c:pt idx="2">
                  <c:v>65.599999999999994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mnd'!$V$208:$V$219</c:f>
              <c:numCache>
                <c:formatCode>0.00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mnd'!$P$223:$P$234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VOKSEN sau,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85694779071E-2"/>
          <c:y val="0.13008331068522994"/>
          <c:w val="0.88583144968158667"/>
          <c:h val="0.73569767627966975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Måned!$AB$23:$AB$34</c:f>
              <c:numCache>
                <c:formatCode>0</c:formatCode>
                <c:ptCount val="12"/>
                <c:pt idx="0">
                  <c:v>21.529968454258672</c:v>
                </c:pt>
                <c:pt idx="1">
                  <c:v>27.959183673469393</c:v>
                </c:pt>
                <c:pt idx="2">
                  <c:v>30.421982335623159</c:v>
                </c:pt>
                <c:pt idx="3">
                  <c:v>35.017421602787465</c:v>
                </c:pt>
                <c:pt idx="4">
                  <c:v>29.785714285714281</c:v>
                </c:pt>
                <c:pt idx="5">
                  <c:v>30.678233438485812</c:v>
                </c:pt>
                <c:pt idx="6">
                  <c:v>29.276315789473689</c:v>
                </c:pt>
                <c:pt idx="7">
                  <c:v>20.005032712632104</c:v>
                </c:pt>
                <c:pt idx="8">
                  <c:v>20.818282344268336</c:v>
                </c:pt>
                <c:pt idx="9">
                  <c:v>21.023873984740344</c:v>
                </c:pt>
                <c:pt idx="10">
                  <c:v>19.488376112695526</c:v>
                </c:pt>
                <c:pt idx="11">
                  <c:v>20.782396088019564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0-4D35-A82B-6B41E9193CD2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Måned!$AB$10:$AB$21</c:f>
              <c:numCache>
                <c:formatCode>0</c:formatCode>
                <c:ptCount val="12"/>
                <c:pt idx="0">
                  <c:v>24.717407686510928</c:v>
                </c:pt>
                <c:pt idx="1">
                  <c:v>32.7534039334342</c:v>
                </c:pt>
                <c:pt idx="2">
                  <c:v>37.866494560206547</c:v>
                </c:pt>
                <c:pt idx="3">
                  <c:v>36.617749825296997</c:v>
                </c:pt>
                <c:pt idx="4">
                  <c:v>38.745019920318725</c:v>
                </c:pt>
                <c:pt idx="5">
                  <c:v>37.26315789473685</c:v>
                </c:pt>
                <c:pt idx="6">
                  <c:v>29.743589743589748</c:v>
                </c:pt>
                <c:pt idx="7">
                  <c:v>20.811793988129423</c:v>
                </c:pt>
                <c:pt idx="8">
                  <c:v>17.081204624899161</c:v>
                </c:pt>
                <c:pt idx="9">
                  <c:v>16.411586461917725</c:v>
                </c:pt>
                <c:pt idx="10">
                  <c:v>14.385423100679436</c:v>
                </c:pt>
                <c:pt idx="11">
                  <c:v>14.786365818530964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0-4D35-A82B-6B41E919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70205555390292"/>
          <c:y val="0.1467753070970077"/>
          <c:w val="0.11067058903894106"/>
          <c:h val="0.178996276812653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mnd'!$V$223:$V$234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25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43</c:v>
                </c:pt>
                <c:pt idx="8">
                  <c:v>45</c:v>
                </c:pt>
                <c:pt idx="9">
                  <c:v>114</c:v>
                </c:pt>
                <c:pt idx="10">
                  <c:v>79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#,##0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26</c:v>
                </c:pt>
                <c:pt idx="9">
                  <c:v>112</c:v>
                </c:pt>
                <c:pt idx="10">
                  <c:v>28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109</c:v>
                </c:pt>
                <c:pt idx="3">
                  <c:v>4</c:v>
                </c:pt>
                <c:pt idx="4">
                  <c:v>15</c:v>
                </c:pt>
                <c:pt idx="5">
                  <c:v>17</c:v>
                </c:pt>
                <c:pt idx="6">
                  <c:v>13</c:v>
                </c:pt>
                <c:pt idx="7">
                  <c:v>194</c:v>
                </c:pt>
                <c:pt idx="8">
                  <c:v>256</c:v>
                </c:pt>
                <c:pt idx="9">
                  <c:v>419</c:v>
                </c:pt>
                <c:pt idx="10">
                  <c:v>190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#,##0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53</c:v>
                </c:pt>
                <c:pt idx="3">
                  <c:v>17</c:v>
                </c:pt>
                <c:pt idx="4">
                  <c:v>9</c:v>
                </c:pt>
                <c:pt idx="5">
                  <c:v>4</c:v>
                </c:pt>
                <c:pt idx="6">
                  <c:v>1</c:v>
                </c:pt>
                <c:pt idx="7">
                  <c:v>54</c:v>
                </c:pt>
                <c:pt idx="8">
                  <c:v>85</c:v>
                </c:pt>
                <c:pt idx="9">
                  <c:v>204</c:v>
                </c:pt>
                <c:pt idx="10">
                  <c:v>103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98017484381109"/>
          <c:y val="0.2671920006895714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26</c:v>
                </c:pt>
                <c:pt idx="1">
                  <c:v>17</c:v>
                </c:pt>
                <c:pt idx="2">
                  <c:v>152</c:v>
                </c:pt>
                <c:pt idx="3">
                  <c:v>14</c:v>
                </c:pt>
                <c:pt idx="4">
                  <c:v>20</c:v>
                </c:pt>
                <c:pt idx="5">
                  <c:v>37</c:v>
                </c:pt>
                <c:pt idx="6">
                  <c:v>11</c:v>
                </c:pt>
                <c:pt idx="7">
                  <c:v>403</c:v>
                </c:pt>
                <c:pt idx="8">
                  <c:v>481</c:v>
                </c:pt>
                <c:pt idx="9">
                  <c:v>775</c:v>
                </c:pt>
                <c:pt idx="10">
                  <c:v>440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#,##0</c:formatCode>
                <c:ptCount val="12"/>
                <c:pt idx="0">
                  <c:v>24</c:v>
                </c:pt>
                <c:pt idx="1">
                  <c:v>11</c:v>
                </c:pt>
                <c:pt idx="2">
                  <c:v>96</c:v>
                </c:pt>
                <c:pt idx="3">
                  <c:v>13</c:v>
                </c:pt>
                <c:pt idx="4">
                  <c:v>13</c:v>
                </c:pt>
                <c:pt idx="5">
                  <c:v>8</c:v>
                </c:pt>
                <c:pt idx="6">
                  <c:v>3</c:v>
                </c:pt>
                <c:pt idx="7">
                  <c:v>142</c:v>
                </c:pt>
                <c:pt idx="8">
                  <c:v>219</c:v>
                </c:pt>
                <c:pt idx="9">
                  <c:v>520</c:v>
                </c:pt>
                <c:pt idx="10">
                  <c:v>240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69058388977981E-2"/>
          <c:y val="0.18048015198904405"/>
          <c:w val="0.90496812898387702"/>
          <c:h val="0.655792715052627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48</c:v>
                </c:pt>
                <c:pt idx="1">
                  <c:v>32</c:v>
                </c:pt>
                <c:pt idx="2">
                  <c:v>278</c:v>
                </c:pt>
                <c:pt idx="3">
                  <c:v>14</c:v>
                </c:pt>
                <c:pt idx="4">
                  <c:v>42</c:v>
                </c:pt>
                <c:pt idx="5">
                  <c:v>56</c:v>
                </c:pt>
                <c:pt idx="6">
                  <c:v>6</c:v>
                </c:pt>
                <c:pt idx="7">
                  <c:v>653</c:v>
                </c:pt>
                <c:pt idx="8">
                  <c:v>800</c:v>
                </c:pt>
                <c:pt idx="9">
                  <c:v>1660</c:v>
                </c:pt>
                <c:pt idx="10">
                  <c:v>854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mnd'!$H$58:$H$69</c:f>
              <c:numCache>
                <c:formatCode>#,##0</c:formatCode>
                <c:ptCount val="12"/>
                <c:pt idx="0">
                  <c:v>49</c:v>
                </c:pt>
                <c:pt idx="1">
                  <c:v>27</c:v>
                </c:pt>
                <c:pt idx="2">
                  <c:v>169</c:v>
                </c:pt>
                <c:pt idx="3">
                  <c:v>31</c:v>
                </c:pt>
                <c:pt idx="4">
                  <c:v>18</c:v>
                </c:pt>
                <c:pt idx="5">
                  <c:v>10</c:v>
                </c:pt>
                <c:pt idx="6">
                  <c:v>6</c:v>
                </c:pt>
                <c:pt idx="7">
                  <c:v>402</c:v>
                </c:pt>
                <c:pt idx="8">
                  <c:v>691</c:v>
                </c:pt>
                <c:pt idx="9">
                  <c:v>1551</c:v>
                </c:pt>
                <c:pt idx="10">
                  <c:v>769</c:v>
                </c:pt>
                <c:pt idx="1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111</c:v>
                </c:pt>
                <c:pt idx="1">
                  <c:v>66</c:v>
                </c:pt>
                <c:pt idx="2">
                  <c:v>679</c:v>
                </c:pt>
                <c:pt idx="3">
                  <c:v>35</c:v>
                </c:pt>
                <c:pt idx="4">
                  <c:v>89</c:v>
                </c:pt>
                <c:pt idx="5">
                  <c:v>104</c:v>
                </c:pt>
                <c:pt idx="6">
                  <c:v>21</c:v>
                </c:pt>
                <c:pt idx="7">
                  <c:v>1214</c:v>
                </c:pt>
                <c:pt idx="8">
                  <c:v>1662</c:v>
                </c:pt>
                <c:pt idx="9">
                  <c:v>3679</c:v>
                </c:pt>
                <c:pt idx="10">
                  <c:v>2137</c:v>
                </c:pt>
                <c:pt idx="11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mnd'!$H$73:$H$84</c:f>
              <c:numCache>
                <c:formatCode>#,##0</c:formatCode>
                <c:ptCount val="12"/>
                <c:pt idx="0">
                  <c:v>88</c:v>
                </c:pt>
                <c:pt idx="1">
                  <c:v>61</c:v>
                </c:pt>
                <c:pt idx="2">
                  <c:v>389</c:v>
                </c:pt>
                <c:pt idx="3">
                  <c:v>84</c:v>
                </c:pt>
                <c:pt idx="4">
                  <c:v>33</c:v>
                </c:pt>
                <c:pt idx="5">
                  <c:v>34</c:v>
                </c:pt>
                <c:pt idx="6">
                  <c:v>16</c:v>
                </c:pt>
                <c:pt idx="7">
                  <c:v>1017</c:v>
                </c:pt>
                <c:pt idx="8">
                  <c:v>1619</c:v>
                </c:pt>
                <c:pt idx="9">
                  <c:v>3910</c:v>
                </c:pt>
                <c:pt idx="10">
                  <c:v>1774</c:v>
                </c:pt>
                <c:pt idx="11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208</c:v>
                </c:pt>
                <c:pt idx="1">
                  <c:v>157</c:v>
                </c:pt>
                <c:pt idx="2">
                  <c:v>1309</c:v>
                </c:pt>
                <c:pt idx="3">
                  <c:v>64</c:v>
                </c:pt>
                <c:pt idx="4">
                  <c:v>157</c:v>
                </c:pt>
                <c:pt idx="5">
                  <c:v>157</c:v>
                </c:pt>
                <c:pt idx="6">
                  <c:v>27</c:v>
                </c:pt>
                <c:pt idx="7">
                  <c:v>2033</c:v>
                </c:pt>
                <c:pt idx="8">
                  <c:v>2882</c:v>
                </c:pt>
                <c:pt idx="9">
                  <c:v>7194</c:v>
                </c:pt>
                <c:pt idx="10">
                  <c:v>3704</c:v>
                </c:pt>
                <c:pt idx="11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mnd'!$H$88:$H$99</c:f>
              <c:numCache>
                <c:formatCode>#,##0</c:formatCode>
                <c:ptCount val="12"/>
                <c:pt idx="0">
                  <c:v>236</c:v>
                </c:pt>
                <c:pt idx="1">
                  <c:v>122</c:v>
                </c:pt>
                <c:pt idx="2">
                  <c:v>1010</c:v>
                </c:pt>
                <c:pt idx="3">
                  <c:v>182</c:v>
                </c:pt>
                <c:pt idx="4">
                  <c:v>91</c:v>
                </c:pt>
                <c:pt idx="5">
                  <c:v>61</c:v>
                </c:pt>
                <c:pt idx="6">
                  <c:v>23</c:v>
                </c:pt>
                <c:pt idx="7">
                  <c:v>1669</c:v>
                </c:pt>
                <c:pt idx="8">
                  <c:v>2914</c:v>
                </c:pt>
                <c:pt idx="9">
                  <c:v>7261</c:v>
                </c:pt>
                <c:pt idx="10">
                  <c:v>3250</c:v>
                </c:pt>
                <c:pt idx="11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#,##0</c:formatCode>
                <c:ptCount val="12"/>
                <c:pt idx="0">
                  <c:v>272</c:v>
                </c:pt>
                <c:pt idx="1">
                  <c:v>210</c:v>
                </c:pt>
                <c:pt idx="2">
                  <c:v>1962</c:v>
                </c:pt>
                <c:pt idx="3">
                  <c:v>91</c:v>
                </c:pt>
                <c:pt idx="4">
                  <c:v>230</c:v>
                </c:pt>
                <c:pt idx="5">
                  <c:v>189</c:v>
                </c:pt>
                <c:pt idx="6">
                  <c:v>40</c:v>
                </c:pt>
                <c:pt idx="7">
                  <c:v>2110</c:v>
                </c:pt>
                <c:pt idx="8">
                  <c:v>2579</c:v>
                </c:pt>
                <c:pt idx="9">
                  <c:v>7560</c:v>
                </c:pt>
                <c:pt idx="10">
                  <c:v>4414</c:v>
                </c:pt>
                <c:pt idx="11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mnd'!$H$103:$H$114</c:f>
              <c:numCache>
                <c:formatCode>#,##0</c:formatCode>
                <c:ptCount val="12"/>
                <c:pt idx="0">
                  <c:v>236</c:v>
                </c:pt>
                <c:pt idx="1">
                  <c:v>200</c:v>
                </c:pt>
                <c:pt idx="2">
                  <c:v>1483</c:v>
                </c:pt>
                <c:pt idx="3">
                  <c:v>230</c:v>
                </c:pt>
                <c:pt idx="4">
                  <c:v>131</c:v>
                </c:pt>
                <c:pt idx="5">
                  <c:v>77</c:v>
                </c:pt>
                <c:pt idx="6">
                  <c:v>46</c:v>
                </c:pt>
                <c:pt idx="7">
                  <c:v>2190</c:v>
                </c:pt>
                <c:pt idx="8">
                  <c:v>3564</c:v>
                </c:pt>
                <c:pt idx="9">
                  <c:v>9197</c:v>
                </c:pt>
                <c:pt idx="10">
                  <c:v>3853</c:v>
                </c:pt>
                <c:pt idx="11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mnd'!$G$345:$G$356</c:f>
              <c:numCache>
                <c:formatCode>#,##0</c:formatCode>
                <c:ptCount val="12"/>
                <c:pt idx="0">
                  <c:v>139</c:v>
                </c:pt>
                <c:pt idx="1">
                  <c:v>215</c:v>
                </c:pt>
                <c:pt idx="2">
                  <c:v>1511</c:v>
                </c:pt>
                <c:pt idx="3">
                  <c:v>114</c:v>
                </c:pt>
                <c:pt idx="4">
                  <c:v>220</c:v>
                </c:pt>
                <c:pt idx="5">
                  <c:v>212</c:v>
                </c:pt>
                <c:pt idx="6">
                  <c:v>34</c:v>
                </c:pt>
                <c:pt idx="7">
                  <c:v>1107</c:v>
                </c:pt>
                <c:pt idx="8">
                  <c:v>1227</c:v>
                </c:pt>
                <c:pt idx="9">
                  <c:v>3564</c:v>
                </c:pt>
                <c:pt idx="10">
                  <c:v>2254</c:v>
                </c:pt>
                <c:pt idx="1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mnd'!$H$118:$H$129</c:f>
              <c:numCache>
                <c:formatCode>#,##0</c:formatCode>
                <c:ptCount val="12"/>
                <c:pt idx="0">
                  <c:v>307</c:v>
                </c:pt>
                <c:pt idx="1">
                  <c:v>369</c:v>
                </c:pt>
                <c:pt idx="2">
                  <c:v>2766</c:v>
                </c:pt>
                <c:pt idx="3">
                  <c:v>357</c:v>
                </c:pt>
                <c:pt idx="4">
                  <c:v>265</c:v>
                </c:pt>
                <c:pt idx="5">
                  <c:v>103</c:v>
                </c:pt>
                <c:pt idx="6">
                  <c:v>37</c:v>
                </c:pt>
                <c:pt idx="7">
                  <c:v>2023</c:v>
                </c:pt>
                <c:pt idx="8">
                  <c:v>2701</c:v>
                </c:pt>
                <c:pt idx="9">
                  <c:v>8158</c:v>
                </c:pt>
                <c:pt idx="10">
                  <c:v>3273</c:v>
                </c:pt>
                <c:pt idx="11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0681085825384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#,##0</c:formatCode>
                <c:ptCount val="12"/>
                <c:pt idx="0">
                  <c:v>210</c:v>
                </c:pt>
                <c:pt idx="1">
                  <c:v>341</c:v>
                </c:pt>
                <c:pt idx="2">
                  <c:v>3026</c:v>
                </c:pt>
                <c:pt idx="3">
                  <c:v>128</c:v>
                </c:pt>
                <c:pt idx="4">
                  <c:v>279</c:v>
                </c:pt>
                <c:pt idx="5">
                  <c:v>242</c:v>
                </c:pt>
                <c:pt idx="6">
                  <c:v>65</c:v>
                </c:pt>
                <c:pt idx="7">
                  <c:v>1874</c:v>
                </c:pt>
                <c:pt idx="8">
                  <c:v>1654</c:v>
                </c:pt>
                <c:pt idx="9">
                  <c:v>6769</c:v>
                </c:pt>
                <c:pt idx="10">
                  <c:v>3920</c:v>
                </c:pt>
                <c:pt idx="11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mnd'!$H$133:$H$144</c:f>
              <c:numCache>
                <c:formatCode>#,##0</c:formatCode>
                <c:ptCount val="12"/>
                <c:pt idx="0">
                  <c:v>258</c:v>
                </c:pt>
                <c:pt idx="1">
                  <c:v>369</c:v>
                </c:pt>
                <c:pt idx="2">
                  <c:v>3039</c:v>
                </c:pt>
                <c:pt idx="3">
                  <c:v>299</c:v>
                </c:pt>
                <c:pt idx="4">
                  <c:v>249</c:v>
                </c:pt>
                <c:pt idx="5">
                  <c:v>97</c:v>
                </c:pt>
                <c:pt idx="6">
                  <c:v>39</c:v>
                </c:pt>
                <c:pt idx="7">
                  <c:v>1553</c:v>
                </c:pt>
                <c:pt idx="8">
                  <c:v>1749</c:v>
                </c:pt>
                <c:pt idx="9">
                  <c:v>4925</c:v>
                </c:pt>
                <c:pt idx="10">
                  <c:v>1952</c:v>
                </c:pt>
                <c:pt idx="11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</a:t>
            </a:r>
            <a:r>
              <a:rPr lang="nb-NO" sz="2800" baseline="0"/>
              <a:t>sau,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712447398900117"/>
          <c:y val="2.71270030665188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66527281431462E-2"/>
          <c:y val="0.15755573451099297"/>
          <c:w val="0.90765121634944201"/>
          <c:h val="0.72259353299821294"/>
        </c:manualLayout>
      </c:layout>
      <c:lineChart>
        <c:grouping val="standard"/>
        <c:varyColors val="0"/>
        <c:ser>
          <c:idx val="1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Måned!$Z$36:$Z$47</c:f>
              <c:numCache>
                <c:formatCode>0.00</c:formatCode>
                <c:ptCount val="12"/>
                <c:pt idx="0">
                  <c:v>7.4459102902374701</c:v>
                </c:pt>
                <c:pt idx="1">
                  <c:v>7.6573170731707325</c:v>
                </c:pt>
                <c:pt idx="2">
                  <c:v>7.6059825673534061</c:v>
                </c:pt>
                <c:pt idx="3">
                  <c:v>7.2625368731563427</c:v>
                </c:pt>
                <c:pt idx="4">
                  <c:v>7.6618431073876607</c:v>
                </c:pt>
                <c:pt idx="5">
                  <c:v>7.484621778886118</c:v>
                </c:pt>
                <c:pt idx="6">
                  <c:v>7.7067669172932352</c:v>
                </c:pt>
                <c:pt idx="7">
                  <c:v>6.8403438185808358</c:v>
                </c:pt>
                <c:pt idx="8">
                  <c:v>6.9134433324317008</c:v>
                </c:pt>
                <c:pt idx="9">
                  <c:v>7.0462025786334719</c:v>
                </c:pt>
                <c:pt idx="10">
                  <c:v>6.8397292228879856</c:v>
                </c:pt>
                <c:pt idx="11">
                  <c:v>6.9461279461279446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A-4EE8-B635-DDAF206B13CA}"/>
            </c:ext>
          </c:extLst>
        </c:ser>
        <c:ser>
          <c:idx val="2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Måned!$Z$23:$Z$34</c:f>
              <c:numCache>
                <c:formatCode>0.00</c:formatCode>
                <c:ptCount val="12"/>
                <c:pt idx="0">
                  <c:v>7.2902208201892753</c:v>
                </c:pt>
                <c:pt idx="1">
                  <c:v>7.4761904761904781</c:v>
                </c:pt>
                <c:pt idx="2">
                  <c:v>7.5451422963689891</c:v>
                </c:pt>
                <c:pt idx="3">
                  <c:v>7.585365853658538</c:v>
                </c:pt>
                <c:pt idx="4">
                  <c:v>7.2357142857142884</c:v>
                </c:pt>
                <c:pt idx="5">
                  <c:v>7.3130914826498419</c:v>
                </c:pt>
                <c:pt idx="6">
                  <c:v>7.1875</c:v>
                </c:pt>
                <c:pt idx="7">
                  <c:v>6.5659285354806247</c:v>
                </c:pt>
                <c:pt idx="8">
                  <c:v>6.8288978990047919</c:v>
                </c:pt>
                <c:pt idx="9">
                  <c:v>7.0039379768643855</c:v>
                </c:pt>
                <c:pt idx="10">
                  <c:v>6.8989283553711847</c:v>
                </c:pt>
                <c:pt idx="11">
                  <c:v>7.1817440912795414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A-4EE8-B635-DDAF206B13CA}"/>
            </c:ext>
          </c:extLst>
        </c:ser>
        <c:ser>
          <c:idx val="3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9757270904400618E-3"/>
                  <c:y val="4.5054199340252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D-4844-B216-58E402F29F1E}"/>
                </c:ext>
              </c:extLst>
            </c:dLbl>
            <c:dLbl>
              <c:idx val="1"/>
              <c:layout>
                <c:manualLayout>
                  <c:x val="-8.9453859534901342E-3"/>
                  <c:y val="8.581752255286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D-4844-B216-58E402F29F1E}"/>
                </c:ext>
              </c:extLst>
            </c:dLbl>
            <c:dLbl>
              <c:idx val="2"/>
              <c:layout>
                <c:manualLayout>
                  <c:x val="-2.2860430770030287E-2"/>
                  <c:y val="-6.4363141914646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D-4844-B216-58E402F29F1E}"/>
                </c:ext>
              </c:extLst>
            </c:dLbl>
            <c:dLbl>
              <c:idx val="3"/>
              <c:layout>
                <c:manualLayout>
                  <c:x val="-1.9878635452200217E-2"/>
                  <c:y val="-7.9381208361397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D-4844-B216-58E402F29F1E}"/>
                </c:ext>
              </c:extLst>
            </c:dLbl>
            <c:dLbl>
              <c:idx val="4"/>
              <c:layout>
                <c:manualLayout>
                  <c:x val="-2.1866498997420238E-2"/>
                  <c:y val="-7.294489416993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D-4844-B216-58E402F29F1E}"/>
                </c:ext>
              </c:extLst>
            </c:dLbl>
            <c:dLbl>
              <c:idx val="7"/>
              <c:layout>
                <c:manualLayout>
                  <c:x val="-4.9696588630499814E-3"/>
                  <c:y val="-6.0072255638869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AF-4F71-AE1B-91324AD3119A}"/>
                </c:ext>
              </c:extLst>
            </c:dLbl>
            <c:dLbl>
              <c:idx val="8"/>
              <c:layout>
                <c:manualLayout>
                  <c:x val="-1.1927181271320276E-2"/>
                  <c:y val="4.2908754027763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F-4BAC-9DB7-741902EA4951}"/>
                </c:ext>
              </c:extLst>
            </c:dLbl>
            <c:dLbl>
              <c:idx val="9"/>
              <c:layout>
                <c:manualLayout>
                  <c:x val="-1.6896840134370185E-2"/>
                  <c:y val="-4.9345067131928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F-4BAC-9DB7-741902EA4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Måned!$Z$10:$Z$21</c:f>
              <c:numCache>
                <c:formatCode>0.00</c:formatCode>
                <c:ptCount val="12"/>
                <c:pt idx="0">
                  <c:v>7.3127354935945741</c:v>
                </c:pt>
                <c:pt idx="1">
                  <c:v>7.6202723146747342</c:v>
                </c:pt>
                <c:pt idx="2">
                  <c:v>7.8558915729301155</c:v>
                </c:pt>
                <c:pt idx="3">
                  <c:v>7.7798742138364769</c:v>
                </c:pt>
                <c:pt idx="4">
                  <c:v>7.9053784860557794</c:v>
                </c:pt>
                <c:pt idx="5">
                  <c:v>7.7347368421052636</c:v>
                </c:pt>
                <c:pt idx="6">
                  <c:v>7.0820512820512809</c:v>
                </c:pt>
                <c:pt idx="7">
                  <c:v>6.5549492628757422</c:v>
                </c:pt>
                <c:pt idx="8">
                  <c:v>6.4766738370529691</c:v>
                </c:pt>
                <c:pt idx="9">
                  <c:v>6.6103692671151961</c:v>
                </c:pt>
                <c:pt idx="10">
                  <c:v>6.5554045707226676</c:v>
                </c:pt>
                <c:pt idx="11">
                  <c:v>6.7210753720595315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EE8-B635-DDAF206B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7352775358063399E-3"/>
              <c:y val="0.233514567945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2754011199496"/>
          <c:y val="0.20221172665839801"/>
          <c:w val="9.4549677296962634E-2"/>
          <c:h val="0.173105430374030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#,##0</c:formatCode>
                <c:ptCount val="12"/>
                <c:pt idx="0">
                  <c:v>49</c:v>
                </c:pt>
                <c:pt idx="1">
                  <c:v>102</c:v>
                </c:pt>
                <c:pt idx="2">
                  <c:v>874</c:v>
                </c:pt>
                <c:pt idx="3">
                  <c:v>24</c:v>
                </c:pt>
                <c:pt idx="4">
                  <c:v>84</c:v>
                </c:pt>
                <c:pt idx="5">
                  <c:v>70</c:v>
                </c:pt>
                <c:pt idx="6">
                  <c:v>25</c:v>
                </c:pt>
                <c:pt idx="7">
                  <c:v>585</c:v>
                </c:pt>
                <c:pt idx="8">
                  <c:v>410</c:v>
                </c:pt>
                <c:pt idx="9">
                  <c:v>1797</c:v>
                </c:pt>
                <c:pt idx="10">
                  <c:v>984</c:v>
                </c:pt>
                <c:pt idx="1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mnd'!$H$148:$H$159</c:f>
              <c:numCache>
                <c:formatCode>#,##0</c:formatCode>
                <c:ptCount val="12"/>
                <c:pt idx="0">
                  <c:v>79</c:v>
                </c:pt>
                <c:pt idx="1">
                  <c:v>94</c:v>
                </c:pt>
                <c:pt idx="2">
                  <c:v>1255</c:v>
                </c:pt>
                <c:pt idx="3">
                  <c:v>126</c:v>
                </c:pt>
                <c:pt idx="4">
                  <c:v>120</c:v>
                </c:pt>
                <c:pt idx="5">
                  <c:v>54</c:v>
                </c:pt>
                <c:pt idx="6">
                  <c:v>14</c:v>
                </c:pt>
                <c:pt idx="7">
                  <c:v>893</c:v>
                </c:pt>
                <c:pt idx="8">
                  <c:v>850</c:v>
                </c:pt>
                <c:pt idx="9">
                  <c:v>2136</c:v>
                </c:pt>
                <c:pt idx="10">
                  <c:v>678</c:v>
                </c:pt>
                <c:pt idx="1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15</c:v>
                </c:pt>
                <c:pt idx="1">
                  <c:v>37</c:v>
                </c:pt>
                <c:pt idx="2">
                  <c:v>342</c:v>
                </c:pt>
                <c:pt idx="3">
                  <c:v>12</c:v>
                </c:pt>
                <c:pt idx="4">
                  <c:v>43</c:v>
                </c:pt>
                <c:pt idx="5">
                  <c:v>23</c:v>
                </c:pt>
                <c:pt idx="6">
                  <c:v>7</c:v>
                </c:pt>
                <c:pt idx="7">
                  <c:v>185</c:v>
                </c:pt>
                <c:pt idx="8">
                  <c:v>152</c:v>
                </c:pt>
                <c:pt idx="9">
                  <c:v>687</c:v>
                </c:pt>
                <c:pt idx="10">
                  <c:v>384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mnd'!$H$163:$H$174</c:f>
              <c:numCache>
                <c:formatCode>#,##0</c:formatCode>
                <c:ptCount val="12"/>
                <c:pt idx="0">
                  <c:v>21</c:v>
                </c:pt>
                <c:pt idx="1">
                  <c:v>44</c:v>
                </c:pt>
                <c:pt idx="2">
                  <c:v>428</c:v>
                </c:pt>
                <c:pt idx="3">
                  <c:v>67</c:v>
                </c:pt>
                <c:pt idx="4">
                  <c:v>55</c:v>
                </c:pt>
                <c:pt idx="5">
                  <c:v>22</c:v>
                </c:pt>
                <c:pt idx="6">
                  <c:v>8</c:v>
                </c:pt>
                <c:pt idx="7">
                  <c:v>363</c:v>
                </c:pt>
                <c:pt idx="8">
                  <c:v>322</c:v>
                </c:pt>
                <c:pt idx="9">
                  <c:v>729</c:v>
                </c:pt>
                <c:pt idx="10">
                  <c:v>182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U+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mnd'!$H$405:$H$416</c:f>
              <c:numCache>
                <c:formatCode>#,##0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35</c:v>
                </c:pt>
                <c:pt idx="3">
                  <c:v>6</c:v>
                </c:pt>
                <c:pt idx="4">
                  <c:v>7</c:v>
                </c:pt>
                <c:pt idx="5">
                  <c:v>1</c:v>
                </c:pt>
                <c:pt idx="6">
                  <c:v>0</c:v>
                </c:pt>
                <c:pt idx="7">
                  <c:v>38</c:v>
                </c:pt>
                <c:pt idx="8">
                  <c:v>23</c:v>
                </c:pt>
                <c:pt idx="9">
                  <c:v>163</c:v>
                </c:pt>
                <c:pt idx="10">
                  <c:v>78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mnd'!$H$178:$H$189</c:f>
              <c:numCache>
                <c:formatCode>#,##0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98</c:v>
                </c:pt>
                <c:pt idx="3">
                  <c:v>11</c:v>
                </c:pt>
                <c:pt idx="4">
                  <c:v>13</c:v>
                </c:pt>
                <c:pt idx="5">
                  <c:v>2</c:v>
                </c:pt>
                <c:pt idx="6">
                  <c:v>1</c:v>
                </c:pt>
                <c:pt idx="7">
                  <c:v>63</c:v>
                </c:pt>
                <c:pt idx="8">
                  <c:v>65</c:v>
                </c:pt>
                <c:pt idx="9">
                  <c:v>97</c:v>
                </c:pt>
                <c:pt idx="10">
                  <c:v>24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mnd'!$H$420:$H$431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11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mnd'!$H$193:$H$204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24</c:v>
                </c:pt>
                <c:pt idx="8">
                  <c:v>25</c:v>
                </c:pt>
                <c:pt idx="9">
                  <c:v>50</c:v>
                </c:pt>
                <c:pt idx="10">
                  <c:v>12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mnd'!$H$435:$H$446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mnd'!$H$208:$H$219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6196940267164"/>
          <c:y val="0.34085106540075299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mnd'!$H$450:$H$461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6.4199866921733365E-2</c:v>
                </c:pt>
                <c:pt idx="1">
                  <c:v>9.9818014717070691E-2</c:v>
                </c:pt>
                <c:pt idx="2">
                  <c:v>9.8869617133653026E-2</c:v>
                </c:pt>
                <c:pt idx="3">
                  <c:v>0</c:v>
                </c:pt>
                <c:pt idx="4">
                  <c:v>0.13655548249253677</c:v>
                </c:pt>
                <c:pt idx="5">
                  <c:v>5.1669542463831312E-2</c:v>
                </c:pt>
                <c:pt idx="6">
                  <c:v>0.5146238109819341</c:v>
                </c:pt>
                <c:pt idx="7">
                  <c:v>0.19998306247229369</c:v>
                </c:pt>
                <c:pt idx="8">
                  <c:v>0.18294123301645859</c:v>
                </c:pt>
                <c:pt idx="9">
                  <c:v>0.14391612380116145</c:v>
                </c:pt>
                <c:pt idx="10">
                  <c:v>0.1730825768523887</c:v>
                </c:pt>
                <c:pt idx="11">
                  <c:v>0.15404300436593962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0.14276336971469797</c:v>
                </c:pt>
                <c:pt idx="1">
                  <c:v>2.5180960543201927E-2</c:v>
                </c:pt>
                <c:pt idx="2">
                  <c:v>5.2831409794854949E-2</c:v>
                </c:pt>
                <c:pt idx="3">
                  <c:v>4.7413921407704437E-2</c:v>
                </c:pt>
                <c:pt idx="4">
                  <c:v>3.5797337122116094E-2</c:v>
                </c:pt>
                <c:pt idx="5">
                  <c:v>9.6593118195956451E-2</c:v>
                </c:pt>
                <c:pt idx="6">
                  <c:v>0</c:v>
                </c:pt>
                <c:pt idx="7">
                  <c:v>1.7994736318016912E-2</c:v>
                </c:pt>
                <c:pt idx="8">
                  <c:v>6.0978547327738893E-2</c:v>
                </c:pt>
                <c:pt idx="9">
                  <c:v>9.9252053473367963E-2</c:v>
                </c:pt>
                <c:pt idx="10">
                  <c:v>6.2575500172051407E-2</c:v>
                </c:pt>
                <c:pt idx="11">
                  <c:v>7.3346550993043547E-2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2044723434924E-2"/>
          <c:y val="0.17154638633722266"/>
          <c:w val="0.8933251247913897"/>
          <c:h val="0.6647265859791385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0.58039798719121694</c:v>
                </c:pt>
                <c:pt idx="1">
                  <c:v>0.62690582413770013</c:v>
                </c:pt>
                <c:pt idx="2">
                  <c:v>0.50018514032411476</c:v>
                </c:pt>
                <c:pt idx="3">
                  <c:v>0.41572893223305807</c:v>
                </c:pt>
                <c:pt idx="4">
                  <c:v>0.53592774744378635</c:v>
                </c:pt>
                <c:pt idx="5">
                  <c:v>0.72811391949031989</c:v>
                </c:pt>
                <c:pt idx="6">
                  <c:v>2.291606989401318</c:v>
                </c:pt>
                <c:pt idx="7">
                  <c:v>0.98190612009334555</c:v>
                </c:pt>
                <c:pt idx="8">
                  <c:v>1.176363048801963</c:v>
                </c:pt>
                <c:pt idx="9">
                  <c:v>0.60669955090448846</c:v>
                </c:pt>
                <c:pt idx="10">
                  <c:v>0.49618227997817393</c:v>
                </c:pt>
                <c:pt idx="11">
                  <c:v>1.0780234755987561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0.3993380971040501</c:v>
                </c:pt>
                <c:pt idx="1">
                  <c:v>0.2398817820168184</c:v>
                </c:pt>
                <c:pt idx="2">
                  <c:v>0.25864239664709138</c:v>
                </c:pt>
                <c:pt idx="3">
                  <c:v>0.50752031569592149</c:v>
                </c:pt>
                <c:pt idx="4">
                  <c:v>0.44261048612228815</c:v>
                </c:pt>
                <c:pt idx="5">
                  <c:v>0.42039269051321926</c:v>
                </c:pt>
                <c:pt idx="6">
                  <c:v>0.14915296814406603</c:v>
                </c:pt>
                <c:pt idx="7">
                  <c:v>0.22751965459561621</c:v>
                </c:pt>
                <c:pt idx="8">
                  <c:v>0.26068663539378639</c:v>
                </c:pt>
                <c:pt idx="9">
                  <c:v>0.23687327279905276</c:v>
                </c:pt>
                <c:pt idx="10">
                  <c:v>0.30858922639736874</c:v>
                </c:pt>
                <c:pt idx="11">
                  <c:v>0.21856617316007393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05196702368498"/>
          <c:y val="0.17363564947279664"/>
          <c:w val="8.2913358072045723E-2"/>
          <c:h val="0.1480332836641976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1.2068015470348501</c:v>
                </c:pt>
                <c:pt idx="1">
                  <c:v>0.60174843831469838</c:v>
                </c:pt>
                <c:pt idx="2">
                  <c:v>0.73100101764123615</c:v>
                </c:pt>
                <c:pt idx="3">
                  <c:v>1.5800825206301572</c:v>
                </c:pt>
                <c:pt idx="4">
                  <c:v>0.84853475967285552</c:v>
                </c:pt>
                <c:pt idx="5">
                  <c:v>1.8674510324427844</c:v>
                </c:pt>
                <c:pt idx="6">
                  <c:v>2.1928308260650553</c:v>
                </c:pt>
                <c:pt idx="7">
                  <c:v>2.2233903075520485</c:v>
                </c:pt>
                <c:pt idx="8">
                  <c:v>2.3901092008883502</c:v>
                </c:pt>
                <c:pt idx="9">
                  <c:v>1.2197685664667319</c:v>
                </c:pt>
                <c:pt idx="10">
                  <c:v>1.2275051900790641</c:v>
                </c:pt>
                <c:pt idx="11">
                  <c:v>1.2284582654480152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1.179295318010398</c:v>
                </c:pt>
                <c:pt idx="1">
                  <c:v>0.53851913863444145</c:v>
                </c:pt>
                <c:pt idx="2">
                  <c:v>0.50120906151022382</c:v>
                </c:pt>
                <c:pt idx="3">
                  <c:v>0.53579857375522477</c:v>
                </c:pt>
                <c:pt idx="4">
                  <c:v>0.70762178032089995</c:v>
                </c:pt>
                <c:pt idx="5">
                  <c:v>1.0108864696734059</c:v>
                </c:pt>
                <c:pt idx="6">
                  <c:v>0.76617524688741279</c:v>
                </c:pt>
                <c:pt idx="7">
                  <c:v>0.73586356857782109</c:v>
                </c:pt>
                <c:pt idx="8">
                  <c:v>0.79751642896779806</c:v>
                </c:pt>
                <c:pt idx="9">
                  <c:v>0.71786658022114991</c:v>
                </c:pt>
                <c:pt idx="10">
                  <c:v>0.82205805116244557</c:v>
                </c:pt>
                <c:pt idx="11">
                  <c:v>0.95334144292967105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39547347157525"/>
          <c:y val="0.17363564947279664"/>
          <c:w val="8.8569897349218787E-2"/>
          <c:h val="0.1457691284661826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2.2514139565832156</c:v>
                </c:pt>
                <c:pt idx="1">
                  <c:v>1.2507684161193915</c:v>
                </c:pt>
                <c:pt idx="2">
                  <c:v>1.4757179126836668</c:v>
                </c:pt>
                <c:pt idx="3">
                  <c:v>1.5092314745352997</c:v>
                </c:pt>
                <c:pt idx="4">
                  <c:v>1.8382468797072251</c:v>
                </c:pt>
                <c:pt idx="5">
                  <c:v>2.9570147329300878</c:v>
                </c:pt>
                <c:pt idx="6">
                  <c:v>1.1951915763687904</c:v>
                </c:pt>
                <c:pt idx="7">
                  <c:v>3.9616040884264407</c:v>
                </c:pt>
                <c:pt idx="8">
                  <c:v>4.2859169031986255</c:v>
                </c:pt>
                <c:pt idx="9">
                  <c:v>2.7570774644319327</c:v>
                </c:pt>
                <c:pt idx="10">
                  <c:v>2.5708454961851062</c:v>
                </c:pt>
                <c:pt idx="11">
                  <c:v>2.2090599490964187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2.440205359616435</c:v>
                </c:pt>
                <c:pt idx="1">
                  <c:v>1.366177552278105</c:v>
                </c:pt>
                <c:pt idx="2">
                  <c:v>0.96977242174396239</c:v>
                </c:pt>
                <c:pt idx="3">
                  <c:v>1.3171714938149279</c:v>
                </c:pt>
                <c:pt idx="4">
                  <c:v>1.1729871629084092</c:v>
                </c:pt>
                <c:pt idx="5">
                  <c:v>1.1864550933125977</c:v>
                </c:pt>
                <c:pt idx="6">
                  <c:v>2.2137440535066646</c:v>
                </c:pt>
                <c:pt idx="7">
                  <c:v>2.2058769213222238</c:v>
                </c:pt>
                <c:pt idx="8">
                  <c:v>2.6939849369159696</c:v>
                </c:pt>
                <c:pt idx="9">
                  <c:v>2.2782406812695895</c:v>
                </c:pt>
                <c:pt idx="10">
                  <c:v>2.7818411144351005</c:v>
                </c:pt>
                <c:pt idx="11">
                  <c:v>3.0636919837786252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1549249292781"/>
          <c:y val="0.17363564947279664"/>
          <c:w val="0.11624980969077371"/>
          <c:h val="0.1364942841532662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665432325075807"/>
          <c:y val="3.215552820829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22558340535866E-2"/>
          <c:y val="0.13030746705710103"/>
          <c:w val="0.93777009507346587"/>
          <c:h val="0.75327263715512938"/>
        </c:manualLayout>
      </c:layout>
      <c:lineChart>
        <c:grouping val="standard"/>
        <c:varyColors val="0"/>
        <c:ser>
          <c:idx val="1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Måned!$W$36:$W$47</c:f>
              <c:numCache>
                <c:formatCode>0.00</c:formatCode>
                <c:ptCount val="12"/>
                <c:pt idx="0">
                  <c:v>7.4072119613016705</c:v>
                </c:pt>
                <c:pt idx="1">
                  <c:v>7.6731707317073186</c:v>
                </c:pt>
                <c:pt idx="2">
                  <c:v>7.8740095087163233</c:v>
                </c:pt>
                <c:pt idx="3">
                  <c:v>7.6302851524090451</c:v>
                </c:pt>
                <c:pt idx="4">
                  <c:v>7.68012185833968</c:v>
                </c:pt>
                <c:pt idx="5">
                  <c:v>7.8994181213632579</c:v>
                </c:pt>
                <c:pt idx="6">
                  <c:v>7.1052631578947354</c:v>
                </c:pt>
                <c:pt idx="7">
                  <c:v>7.1118324798829553</c:v>
                </c:pt>
                <c:pt idx="8">
                  <c:v>6.8034893156613458</c:v>
                </c:pt>
                <c:pt idx="9">
                  <c:v>7.0640698854215644</c:v>
                </c:pt>
                <c:pt idx="10">
                  <c:v>6.9567762887069478</c:v>
                </c:pt>
                <c:pt idx="11">
                  <c:v>6.8174335952113747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325-8ABB-D4637153CE04}"/>
            </c:ext>
          </c:extLst>
        </c:ser>
        <c:ser>
          <c:idx val="3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Måned!$W$23:$W$34</c:f>
              <c:numCache>
                <c:formatCode>0.00</c:formatCode>
                <c:ptCount val="12"/>
                <c:pt idx="0">
                  <c:v>7.1261829652996846</c:v>
                </c:pt>
                <c:pt idx="1">
                  <c:v>7.7278911564625856</c:v>
                </c:pt>
                <c:pt idx="2">
                  <c:v>7.6730454694144541</c:v>
                </c:pt>
                <c:pt idx="3">
                  <c:v>7.5574912891986079</c:v>
                </c:pt>
                <c:pt idx="4">
                  <c:v>7.45857142857143</c:v>
                </c:pt>
                <c:pt idx="5">
                  <c:v>7.2405362776025246</c:v>
                </c:pt>
                <c:pt idx="6">
                  <c:v>7.3618421052631549</c:v>
                </c:pt>
                <c:pt idx="7">
                  <c:v>6.9530280154336532</c:v>
                </c:pt>
                <c:pt idx="8">
                  <c:v>6.6737928492443759</c:v>
                </c:pt>
                <c:pt idx="9">
                  <c:v>7.1533103618016236</c:v>
                </c:pt>
                <c:pt idx="10">
                  <c:v>7.1926799758015747</c:v>
                </c:pt>
                <c:pt idx="11">
                  <c:v>7.2330888345558302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5-4325-8ABB-D4637153CE04}"/>
            </c:ext>
          </c:extLst>
        </c:ser>
        <c:ser>
          <c:idx val="4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515-4325-8ABB-D4637153C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515-4325-8ABB-D4637153CE04}"/>
              </c:ext>
            </c:extLst>
          </c:dPt>
          <c:dLbls>
            <c:dLbl>
              <c:idx val="0"/>
              <c:layout>
                <c:manualLayout>
                  <c:x val="-3.094115031854347E-2"/>
                  <c:y val="-4.6693470568239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325-8ABB-D4637153CE04}"/>
                </c:ext>
              </c:extLst>
            </c:dLbl>
            <c:dLbl>
              <c:idx val="1"/>
              <c:layout>
                <c:manualLayout>
                  <c:x val="-3.8409703843709134E-2"/>
                  <c:y val="-4.6693470568239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325-8ABB-D4637153CE04}"/>
                </c:ext>
              </c:extLst>
            </c:dLbl>
            <c:dLbl>
              <c:idx val="5"/>
              <c:layout>
                <c:manualLayout>
                  <c:x val="-8.5354897430465516E-3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C-4DD4-9366-C674E61B4A36}"/>
                </c:ext>
              </c:extLst>
            </c:dLbl>
            <c:dLbl>
              <c:idx val="6"/>
              <c:layout>
                <c:manualLayout>
                  <c:x val="-1.7070979486093027E-2"/>
                  <c:y val="-7.2162636332734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A-4254-AD5B-5D80E6FF5520}"/>
                </c:ext>
              </c:extLst>
            </c:dLbl>
            <c:dLbl>
              <c:idx val="8"/>
              <c:layout>
                <c:manualLayout>
                  <c:x val="-1.3870170832450521E-2"/>
                  <c:y val="-5.942805345048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9-4132-BDFE-10BB181BA704}"/>
                </c:ext>
              </c:extLst>
            </c:dLbl>
            <c:dLbl>
              <c:idx val="9"/>
              <c:layout>
                <c:manualLayout>
                  <c:x val="-1.1736298396689059E-2"/>
                  <c:y val="7.0040205852359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7-47F6-AF52-596C4BBF6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Måned!$W$10:$W$21</c:f>
              <c:numCache>
                <c:formatCode>0.00</c:formatCode>
                <c:ptCount val="12"/>
                <c:pt idx="0">
                  <c:v>7.3195177091183119</c:v>
                </c:pt>
                <c:pt idx="1">
                  <c:v>7.8638426626323747</c:v>
                </c:pt>
                <c:pt idx="2">
                  <c:v>8.068688917573299</c:v>
                </c:pt>
                <c:pt idx="3">
                  <c:v>7.7030048916841372</c:v>
                </c:pt>
                <c:pt idx="4">
                  <c:v>8.0607569721115517</c:v>
                </c:pt>
                <c:pt idx="5">
                  <c:v>7.6863157894736851</c:v>
                </c:pt>
                <c:pt idx="6">
                  <c:v>7.497435897435901</c:v>
                </c:pt>
                <c:pt idx="7">
                  <c:v>7.3452996362243921</c:v>
                </c:pt>
                <c:pt idx="8">
                  <c:v>7.0341489647754765</c:v>
                </c:pt>
                <c:pt idx="9">
                  <c:v>7.102228955883108</c:v>
                </c:pt>
                <c:pt idx="10">
                  <c:v>6.9394070413835696</c:v>
                </c:pt>
                <c:pt idx="11">
                  <c:v>6.9971195391262606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5-4325-8ABB-D4637153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90968410118857"/>
          <c:y val="0.17670537289098093"/>
          <c:w val="0.11713787712779013"/>
          <c:h val="0.156998689440958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69485894682745E-2"/>
          <c:y val="0.17604633147271687"/>
          <c:w val="0.90896765963695103"/>
          <c:h val="0.6602264929148007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5.9217229476836044</c:v>
                </c:pt>
                <c:pt idx="1">
                  <c:v>2.7638634440866952</c:v>
                </c:pt>
                <c:pt idx="2">
                  <c:v>3.8586294187314407</c:v>
                </c:pt>
                <c:pt idx="3">
                  <c:v>4.3062849045594724</c:v>
                </c:pt>
                <c:pt idx="4">
                  <c:v>4.1382613755969047</c:v>
                </c:pt>
                <c:pt idx="5">
                  <c:v>6.2162251843986409</c:v>
                </c:pt>
                <c:pt idx="6">
                  <c:v>5.0405476150495359</c:v>
                </c:pt>
                <c:pt idx="7">
                  <c:v>7.9452949220873696</c:v>
                </c:pt>
                <c:pt idx="8">
                  <c:v>9.8129528354400772</c:v>
                </c:pt>
                <c:pt idx="9">
                  <c:v>6.6333631593702806</c:v>
                </c:pt>
                <c:pt idx="10">
                  <c:v>6.9201994660665616</c:v>
                </c:pt>
                <c:pt idx="11">
                  <c:v>4.7392509901773279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704-9397-41943F00A063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4.4316545326121934</c:v>
                </c:pt>
                <c:pt idx="1">
                  <c:v>3.1845079662398446</c:v>
                </c:pt>
                <c:pt idx="2">
                  <c:v>2.4336785020123277</c:v>
                </c:pt>
                <c:pt idx="3">
                  <c:v>3.8099105726666194</c:v>
                </c:pt>
                <c:pt idx="4">
                  <c:v>2.2169374129347723</c:v>
                </c:pt>
                <c:pt idx="5">
                  <c:v>5.2628061819595668</c:v>
                </c:pt>
                <c:pt idx="6">
                  <c:v>5.7447443204119741</c:v>
                </c:pt>
                <c:pt idx="7">
                  <c:v>6.8855425442547773</c:v>
                </c:pt>
                <c:pt idx="8">
                  <c:v>7.8318178655099615</c:v>
                </c:pt>
                <c:pt idx="9">
                  <c:v>7.0247183514911509</c:v>
                </c:pt>
                <c:pt idx="10">
                  <c:v>7.8478128863480316</c:v>
                </c:pt>
                <c:pt idx="11">
                  <c:v>7.0104895391118802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704-9397-41943F0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5245305875226"/>
          <c:y val="0.25728452575503535"/>
          <c:w val="8.616735842651102E-2"/>
          <c:h val="0.1188966059793054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20428772226701E-2"/>
          <c:y val="0.17380012409773599"/>
          <c:w val="0.90441672693859554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13.24362679863594</c:v>
                </c:pt>
                <c:pt idx="1">
                  <c:v>7.6265426651004145</c:v>
                </c:pt>
                <c:pt idx="2">
                  <c:v>8.2123275471627295</c:v>
                </c:pt>
                <c:pt idx="3">
                  <c:v>8.7969909143952663</c:v>
                </c:pt>
                <c:pt idx="4">
                  <c:v>8.9630817000947527</c:v>
                </c:pt>
                <c:pt idx="5">
                  <c:v>10.066791179203239</c:v>
                </c:pt>
                <c:pt idx="6">
                  <c:v>7.0042177421744576</c:v>
                </c:pt>
                <c:pt idx="7">
                  <c:v>14.755017481201429</c:v>
                </c:pt>
                <c:pt idx="8">
                  <c:v>18.700717333315463</c:v>
                </c:pt>
                <c:pt idx="9">
                  <c:v>14.579101432598748</c:v>
                </c:pt>
                <c:pt idx="10">
                  <c:v>13.294051060559305</c:v>
                </c:pt>
                <c:pt idx="11">
                  <c:v>10.822423110336423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2A-9FEE-5140C7C4A065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12.634807806061456</c:v>
                </c:pt>
                <c:pt idx="1">
                  <c:v>6.6404843579849064</c:v>
                </c:pt>
                <c:pt idx="2">
                  <c:v>7.1048231357353684</c:v>
                </c:pt>
                <c:pt idx="3">
                  <c:v>9.7268702984738162</c:v>
                </c:pt>
                <c:pt idx="4">
                  <c:v>6.7326743663316355</c:v>
                </c:pt>
                <c:pt idx="5">
                  <c:v>9.6605268273716955</c:v>
                </c:pt>
                <c:pt idx="6">
                  <c:v>9.0747805881336987</c:v>
                </c:pt>
                <c:pt idx="7">
                  <c:v>13.12980469062793</c:v>
                </c:pt>
                <c:pt idx="8">
                  <c:v>16.609918403834119</c:v>
                </c:pt>
                <c:pt idx="9">
                  <c:v>15.48250487096729</c:v>
                </c:pt>
                <c:pt idx="10">
                  <c:v>17.223042522404675</c:v>
                </c:pt>
                <c:pt idx="11">
                  <c:v>15.745114186499988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2A-9FEE-5140C7C4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2377812871559"/>
          <c:y val="0.23662477424534459"/>
          <c:w val="0.10805851608237012"/>
          <c:h val="0.13016910968749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3658564424"/>
          <c:y val="2.73610676056926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99440830765732E-2"/>
          <c:y val="0.17603118968106718"/>
          <c:w val="0.89393778386397349"/>
          <c:h val="0.6602416068897825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mnd'!$I$330:$I$341</c:f>
              <c:numCache>
                <c:formatCode>0.00</c:formatCode>
                <c:ptCount val="12"/>
                <c:pt idx="0">
                  <c:v>19.158331947101399</c:v>
                </c:pt>
                <c:pt idx="1">
                  <c:v>12.835338823324141</c:v>
                </c:pt>
                <c:pt idx="2">
                  <c:v>14.163288841605278</c:v>
                </c:pt>
                <c:pt idx="3">
                  <c:v>14.430691006084851</c:v>
                </c:pt>
                <c:pt idx="4">
                  <c:v>14.766899791385235</c:v>
                </c:pt>
                <c:pt idx="5">
                  <c:v>13.508978175543701</c:v>
                </c:pt>
                <c:pt idx="6">
                  <c:v>11.389879394304565</c:v>
                </c:pt>
                <c:pt idx="7">
                  <c:v>17.050836630226588</c:v>
                </c:pt>
                <c:pt idx="8">
                  <c:v>19.041089867738336</c:v>
                </c:pt>
                <c:pt idx="9">
                  <c:v>17.734592128274603</c:v>
                </c:pt>
                <c:pt idx="10">
                  <c:v>18.036434665383045</c:v>
                </c:pt>
                <c:pt idx="11">
                  <c:v>18.801850736492096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0D7-85E1-A569E8630791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15.900145508819129</c:v>
                </c:pt>
                <c:pt idx="1">
                  <c:v>12.925121984082985</c:v>
                </c:pt>
                <c:pt idx="2">
                  <c:v>11.641795237837577</c:v>
                </c:pt>
                <c:pt idx="3">
                  <c:v>13.513392838159064</c:v>
                </c:pt>
                <c:pt idx="4">
                  <c:v>10.89654292072971</c:v>
                </c:pt>
                <c:pt idx="5">
                  <c:v>14.238676127527215</c:v>
                </c:pt>
                <c:pt idx="6">
                  <c:v>21.820294223855058</c:v>
                </c:pt>
                <c:pt idx="7">
                  <c:v>19.869409627863536</c:v>
                </c:pt>
                <c:pt idx="8">
                  <c:v>23.713093927482351</c:v>
                </c:pt>
                <c:pt idx="9">
                  <c:v>23.218086841427425</c:v>
                </c:pt>
                <c:pt idx="10">
                  <c:v>23.821551993142123</c:v>
                </c:pt>
                <c:pt idx="11">
                  <c:v>21.978424981049439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0D7-85E1-A569E863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03581020012312"/>
          <c:y val="0.22158434480070235"/>
          <c:w val="0.10588428620335502"/>
          <c:h val="0.130070260055139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26.856337852449471</c:v>
                </c:pt>
                <c:pt idx="1">
                  <c:v>33.666262931200627</c:v>
                </c:pt>
                <c:pt idx="2">
                  <c:v>27.996772084754554</c:v>
                </c:pt>
                <c:pt idx="3">
                  <c:v>31.896515795615574</c:v>
                </c:pt>
                <c:pt idx="4">
                  <c:v>30.507125044905752</c:v>
                </c:pt>
                <c:pt idx="5">
                  <c:v>29.931360094048078</c:v>
                </c:pt>
                <c:pt idx="6">
                  <c:v>28.500874169045527</c:v>
                </c:pt>
                <c:pt idx="7">
                  <c:v>23.331496691954474</c:v>
                </c:pt>
                <c:pt idx="8">
                  <c:v>21.678672728442432</c:v>
                </c:pt>
                <c:pt idx="9">
                  <c:v>26.028785154901023</c:v>
                </c:pt>
                <c:pt idx="10">
                  <c:v>27.38376846858387</c:v>
                </c:pt>
                <c:pt idx="11">
                  <c:v>33.05235519263703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47A-BFC4-7A4A671BA3F7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25.501980467375329</c:v>
                </c:pt>
                <c:pt idx="1">
                  <c:v>28.278439575634525</c:v>
                </c:pt>
                <c:pt idx="2">
                  <c:v>24.863174192259518</c:v>
                </c:pt>
                <c:pt idx="3">
                  <c:v>25.67814664721914</c:v>
                </c:pt>
                <c:pt idx="4">
                  <c:v>25.274585000638243</c:v>
                </c:pt>
                <c:pt idx="5">
                  <c:v>21.882290046656298</c:v>
                </c:pt>
                <c:pt idx="6">
                  <c:v>20.094829887114756</c:v>
                </c:pt>
                <c:pt idx="7">
                  <c:v>20.722815168646797</c:v>
                </c:pt>
                <c:pt idx="8">
                  <c:v>20.379168800395423</c:v>
                </c:pt>
                <c:pt idx="9">
                  <c:v>23.514909834141619</c:v>
                </c:pt>
                <c:pt idx="10">
                  <c:v>23.130452848028341</c:v>
                </c:pt>
                <c:pt idx="11">
                  <c:v>24.182750790358185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47A-BFC4-7A4A671B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22239029412281"/>
          <c:y val="0.23381377519935326"/>
          <c:w val="0.10207170003129347"/>
          <c:h val="0.134416471463949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mnd'!$I$360:$I$371</c:f>
              <c:numCache>
                <c:formatCode>0.00</c:formatCode>
                <c:ptCount val="12"/>
                <c:pt idx="0">
                  <c:v>22.121662646594022</c:v>
                </c:pt>
                <c:pt idx="1">
                  <c:v>27.153948999486722</c:v>
                </c:pt>
                <c:pt idx="2">
                  <c:v>28.942639167813748</c:v>
                </c:pt>
                <c:pt idx="3">
                  <c:v>26.907247645244656</c:v>
                </c:pt>
                <c:pt idx="4">
                  <c:v>23.834814084962712</c:v>
                </c:pt>
                <c:pt idx="5">
                  <c:v>23.363876827395295</c:v>
                </c:pt>
                <c:pt idx="6">
                  <c:v>26.753523839627032</c:v>
                </c:pt>
                <c:pt idx="7">
                  <c:v>19.594471674598744</c:v>
                </c:pt>
                <c:pt idx="8">
                  <c:v>15.947656700405849</c:v>
                </c:pt>
                <c:pt idx="9">
                  <c:v>20.779107769894392</c:v>
                </c:pt>
                <c:pt idx="10">
                  <c:v>20.875431895271873</c:v>
                </c:pt>
                <c:pt idx="11">
                  <c:v>19.460488663267544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4-46B4-9328-93E45D26E202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24.865784961426449</c:v>
                </c:pt>
                <c:pt idx="1">
                  <c:v>31.701062238940825</c:v>
                </c:pt>
                <c:pt idx="2">
                  <c:v>30.924089249965657</c:v>
                </c:pt>
                <c:pt idx="3">
                  <c:v>24.775793811101249</c:v>
                </c:pt>
                <c:pt idx="4">
                  <c:v>27.574772034787244</c:v>
                </c:pt>
                <c:pt idx="5">
                  <c:v>23.916820567651634</c:v>
                </c:pt>
                <c:pt idx="6">
                  <c:v>23.173661155857001</c:v>
                </c:pt>
                <c:pt idx="7">
                  <c:v>17.891584225264548</c:v>
                </c:pt>
                <c:pt idx="8">
                  <c:v>14.905686216082636</c:v>
                </c:pt>
                <c:pt idx="9">
                  <c:v>15.98055581149945</c:v>
                </c:pt>
                <c:pt idx="10">
                  <c:v>15.534628128540804</c:v>
                </c:pt>
                <c:pt idx="11">
                  <c:v>16.235128086326267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4-46B4-9328-93E45D26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51875194586952"/>
          <c:y val="0.20303958058435356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mnd'!$I$375:$I$386</c:f>
              <c:numCache>
                <c:formatCode>0.00</c:formatCode>
                <c:ptCount val="12"/>
                <c:pt idx="0">
                  <c:v>5.741079597438242</c:v>
                </c:pt>
                <c:pt idx="1">
                  <c:v>8.9152500420980445</c:v>
                </c:pt>
                <c:pt idx="2">
                  <c:v>9.1687157410831546</c:v>
                </c:pt>
                <c:pt idx="3">
                  <c:v>5.473243310827705</c:v>
                </c:pt>
                <c:pt idx="4">
                  <c:v>7.8845034737613924</c:v>
                </c:pt>
                <c:pt idx="5">
                  <c:v>7.6688977796317648</c:v>
                </c:pt>
                <c:pt idx="6">
                  <c:v>11.645709657345488</c:v>
                </c:pt>
                <c:pt idx="7">
                  <c:v>6.7433316326103911</c:v>
                </c:pt>
                <c:pt idx="8">
                  <c:v>4.3840320247756788</c:v>
                </c:pt>
                <c:pt idx="9">
                  <c:v>6.119913536125722</c:v>
                </c:pt>
                <c:pt idx="10">
                  <c:v>5.7833619523613136</c:v>
                </c:pt>
                <c:pt idx="11">
                  <c:v>6.0534737391371891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DDC-9537-36AD642E468B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8.6459193886133736</c:v>
                </c:pt>
                <c:pt idx="1">
                  <c:v>8.8756259346222777</c:v>
                </c:pt>
                <c:pt idx="2">
                  <c:v>14.260136555277651</c:v>
                </c:pt>
                <c:pt idx="3">
                  <c:v>11.527110982595048</c:v>
                </c:pt>
                <c:pt idx="4">
                  <c:v>15.042929054672804</c:v>
                </c:pt>
                <c:pt idx="5">
                  <c:v>14.960998250388796</c:v>
                </c:pt>
                <c:pt idx="6">
                  <c:v>9.630571648375799</c:v>
                </c:pt>
                <c:pt idx="7">
                  <c:v>11.47715510605811</c:v>
                </c:pt>
                <c:pt idx="8">
                  <c:v>8.0555471296813312</c:v>
                </c:pt>
                <c:pt idx="9">
                  <c:v>7.6986083527084812</c:v>
                </c:pt>
                <c:pt idx="10">
                  <c:v>6.0024185035296016</c:v>
                </c:pt>
                <c:pt idx="11">
                  <c:v>7.4163513692720509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DDC-9537-36AD642E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4671660123265"/>
          <c:y val="0.26739555642618612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U</a:t>
            </a:r>
            <a:endParaRPr lang="en-US" sz="2800"/>
          </a:p>
        </c:rich>
      </c:tx>
      <c:layout>
        <c:manualLayout>
          <c:xMode val="edge"/>
          <c:yMode val="edge"/>
          <c:x val="0.18790320517038434"/>
          <c:y val="2.7361076666401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1.8537386675538556</c:v>
                </c:pt>
                <c:pt idx="1">
                  <c:v>3.5185850187767405</c:v>
                </c:pt>
                <c:pt idx="2">
                  <c:v>3.820700573868947</c:v>
                </c:pt>
                <c:pt idx="3">
                  <c:v>2.8548803867633556</c:v>
                </c:pt>
                <c:pt idx="4">
                  <c:v>4.5193562144299237</c:v>
                </c:pt>
                <c:pt idx="5">
                  <c:v>2.5510058969642952</c:v>
                </c:pt>
                <c:pt idx="6">
                  <c:v>3.0363792609567457</c:v>
                </c:pt>
                <c:pt idx="7">
                  <c:v>2.320101499703072</c:v>
                </c:pt>
                <c:pt idx="8">
                  <c:v>1.7759582183585556</c:v>
                </c:pt>
                <c:pt idx="9">
                  <c:v>2.4986316105915218</c:v>
                </c:pt>
                <c:pt idx="10">
                  <c:v>2.4110661119296504</c:v>
                </c:pt>
                <c:pt idx="11">
                  <c:v>1.9628686970737379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6F0-B805-3CA7ABCFBE8A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2.4646648180640596</c:v>
                </c:pt>
                <c:pt idx="1">
                  <c:v>4.6284372563355562</c:v>
                </c:pt>
                <c:pt idx="2">
                  <c:v>5.3132114421752252</c:v>
                </c:pt>
                <c:pt idx="3">
                  <c:v>6.7561648728754093</c:v>
                </c:pt>
                <c:pt idx="4">
                  <c:v>7.5241007653415188</c:v>
                </c:pt>
                <c:pt idx="5">
                  <c:v>6.4535138024883354</c:v>
                </c:pt>
                <c:pt idx="6">
                  <c:v>6.0775909440597848</c:v>
                </c:pt>
                <c:pt idx="7">
                  <c:v>5.1227379892522045</c:v>
                </c:pt>
                <c:pt idx="8">
                  <c:v>3.4150885995542759</c:v>
                </c:pt>
                <c:pt idx="9">
                  <c:v>2.921403403523235</c:v>
                </c:pt>
                <c:pt idx="10">
                  <c:v>1.8133780424110355</c:v>
                </c:pt>
                <c:pt idx="11">
                  <c:v>2.5879217222032129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6F0-B805-3CA7ABCF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mnd'!$I$405:$I$416</c:f>
              <c:numCache>
                <c:formatCode>0.00</c:formatCode>
                <c:ptCount val="12"/>
                <c:pt idx="0">
                  <c:v>0.52009689761290867</c:v>
                </c:pt>
                <c:pt idx="1">
                  <c:v>0.77906743193811245</c:v>
                </c:pt>
                <c:pt idx="2">
                  <c:v>0.41176457164846431</c:v>
                </c:pt>
                <c:pt idx="3">
                  <c:v>1.6462448945569721</c:v>
                </c:pt>
                <c:pt idx="4">
                  <c:v>0.76366027516980139</c:v>
                </c:pt>
                <c:pt idx="5">
                  <c:v>0.11637497866853748</c:v>
                </c:pt>
                <c:pt idx="6">
                  <c:v>0</c:v>
                </c:pt>
                <c:pt idx="7">
                  <c:v>0.51434671328320392</c:v>
                </c:pt>
                <c:pt idx="8">
                  <c:v>0.28512999508430803</c:v>
                </c:pt>
                <c:pt idx="9">
                  <c:v>0.65440619781080256</c:v>
                </c:pt>
                <c:pt idx="10">
                  <c:v>0.52105346613766179</c:v>
                </c:pt>
                <c:pt idx="11">
                  <c:v>0.26950586889968875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594-A09D-853728A7A9C1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0.7792084619742774</c:v>
                </c:pt>
                <c:pt idx="1">
                  <c:v>1.0304314117020783</c:v>
                </c:pt>
                <c:pt idx="2">
                  <c:v>1.2600460317394253</c:v>
                </c:pt>
                <c:pt idx="3">
                  <c:v>1.1887499308989931</c:v>
                </c:pt>
                <c:pt idx="4">
                  <c:v>1.9682985442416248</c:v>
                </c:pt>
                <c:pt idx="5">
                  <c:v>0.62572900466562997</c:v>
                </c:pt>
                <c:pt idx="6">
                  <c:v>0.89648784010801774</c:v>
                </c:pt>
                <c:pt idx="7">
                  <c:v>0.9704156488609389</c:v>
                </c:pt>
                <c:pt idx="8">
                  <c:v>0.71200371848698141</c:v>
                </c:pt>
                <c:pt idx="9">
                  <c:v>0.40691156125850886</c:v>
                </c:pt>
                <c:pt idx="10">
                  <c:v>0.25908671827722957</c:v>
                </c:pt>
                <c:pt idx="11">
                  <c:v>0.2460711297824654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594-A09D-853728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E-</a:t>
            </a:r>
            <a:endParaRPr lang="en-US" sz="2800"/>
          </a:p>
        </c:rich>
      </c:tx>
      <c:layout>
        <c:manualLayout>
          <c:xMode val="edge"/>
          <c:yMode val="edge"/>
          <c:x val="0.18906383655385695"/>
          <c:y val="2.7361076666401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mnd'!$I$420:$I$431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4.9554912572090895E-2</c:v>
                </c:pt>
                <c:pt idx="3">
                  <c:v>0</c:v>
                </c:pt>
                <c:pt idx="4">
                  <c:v>0.11386626386300758</c:v>
                </c:pt>
                <c:pt idx="5">
                  <c:v>0.13201805115758736</c:v>
                </c:pt>
                <c:pt idx="6">
                  <c:v>0.43461511867956049</c:v>
                </c:pt>
                <c:pt idx="7">
                  <c:v>4.8146490795185584E-2</c:v>
                </c:pt>
                <c:pt idx="8">
                  <c:v>9.2700160436853155E-2</c:v>
                </c:pt>
                <c:pt idx="9">
                  <c:v>4.3765942761996128E-2</c:v>
                </c:pt>
                <c:pt idx="10">
                  <c:v>3.6171140846811035E-2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4-4BB5-B852-6FC0984C9096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0.14276336971469797</c:v>
                </c:pt>
                <c:pt idx="1">
                  <c:v>0</c:v>
                </c:pt>
                <c:pt idx="2">
                  <c:v>0.12647282837153359</c:v>
                </c:pt>
                <c:pt idx="3">
                  <c:v>0.24855100504756272</c:v>
                </c:pt>
                <c:pt idx="4">
                  <c:v>0.15428929798369431</c:v>
                </c:pt>
                <c:pt idx="5">
                  <c:v>0</c:v>
                </c:pt>
                <c:pt idx="6">
                  <c:v>0</c:v>
                </c:pt>
                <c:pt idx="7">
                  <c:v>0.39653425515235968</c:v>
                </c:pt>
                <c:pt idx="8">
                  <c:v>0.31347969374227147</c:v>
                </c:pt>
                <c:pt idx="9">
                  <c:v>0.22839069428349881</c:v>
                </c:pt>
                <c:pt idx="10">
                  <c:v>0.13899421645002902</c:v>
                </c:pt>
                <c:pt idx="11">
                  <c:v>0.18041941784449553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4-4BB5-B852-6FC0984C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E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mnd'!$I$435:$I$446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0.11827805637430493</c:v>
                </c:pt>
                <c:pt idx="5">
                  <c:v>0.12253740116422378</c:v>
                </c:pt>
                <c:pt idx="6">
                  <c:v>0</c:v>
                </c:pt>
                <c:pt idx="7">
                  <c:v>1.3225908980653584E-2</c:v>
                </c:pt>
                <c:pt idx="8">
                  <c:v>3.8053763609126226E-2</c:v>
                </c:pt>
                <c:pt idx="9">
                  <c:v>1.6977196833990051E-2</c:v>
                </c:pt>
                <c:pt idx="10">
                  <c:v>2.5562444311396874E-2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3-4E8B-8A37-DC5DE3CC7B0D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0.14326254233607796</c:v>
                </c:pt>
                <c:pt idx="1">
                  <c:v>0</c:v>
                </c:pt>
                <c:pt idx="2">
                  <c:v>1.7064207201095444E-2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3.7494846560327047E-3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E8B-8A37-DC5DE3CC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846000686334"/>
          <c:y val="8.49165203035446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6104589097334E-2"/>
          <c:y val="0.13030758018476404"/>
          <c:w val="0.92272658534026908"/>
          <c:h val="0.77902374670184693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Måned!$W$23:$W$34</c:f>
              <c:numCache>
                <c:formatCode>0.00</c:formatCode>
                <c:ptCount val="12"/>
                <c:pt idx="0">
                  <c:v>7.1261829652996846</c:v>
                </c:pt>
                <c:pt idx="1">
                  <c:v>7.7278911564625856</c:v>
                </c:pt>
                <c:pt idx="2">
                  <c:v>7.6730454694144541</c:v>
                </c:pt>
                <c:pt idx="3">
                  <c:v>7.5574912891986079</c:v>
                </c:pt>
                <c:pt idx="4">
                  <c:v>7.45857142857143</c:v>
                </c:pt>
                <c:pt idx="5">
                  <c:v>7.2405362776025246</c:v>
                </c:pt>
                <c:pt idx="6">
                  <c:v>7.3618421052631549</c:v>
                </c:pt>
                <c:pt idx="7">
                  <c:v>6.9530280154336532</c:v>
                </c:pt>
                <c:pt idx="8">
                  <c:v>6.6737928492443759</c:v>
                </c:pt>
                <c:pt idx="9">
                  <c:v>7.1533103618016236</c:v>
                </c:pt>
                <c:pt idx="10">
                  <c:v>7.1926799758015747</c:v>
                </c:pt>
                <c:pt idx="11">
                  <c:v>7.2330888345558302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B-42E6-B27C-0FA57ED8E10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399728053055503E-2"/>
                  <c:y val="-7.8007095508142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53-4CBB-8605-71A4D88C4D6B}"/>
                </c:ext>
              </c:extLst>
            </c:dLbl>
            <c:dLbl>
              <c:idx val="3"/>
              <c:layout>
                <c:manualLayout>
                  <c:x val="-3.1108851925412372E-2"/>
                  <c:y val="-0.10330669405132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6D-4A66-A86B-52FDD5C80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Måned!$W$10:$W$21</c:f>
              <c:numCache>
                <c:formatCode>0.00</c:formatCode>
                <c:ptCount val="12"/>
                <c:pt idx="0">
                  <c:v>7.3195177091183119</c:v>
                </c:pt>
                <c:pt idx="1">
                  <c:v>7.8638426626323747</c:v>
                </c:pt>
                <c:pt idx="2">
                  <c:v>8.068688917573299</c:v>
                </c:pt>
                <c:pt idx="3">
                  <c:v>7.7030048916841372</c:v>
                </c:pt>
                <c:pt idx="4">
                  <c:v>8.0607569721115517</c:v>
                </c:pt>
                <c:pt idx="5">
                  <c:v>7.6863157894736851</c:v>
                </c:pt>
                <c:pt idx="6">
                  <c:v>7.497435897435901</c:v>
                </c:pt>
                <c:pt idx="7">
                  <c:v>7.3452996362243921</c:v>
                </c:pt>
                <c:pt idx="8">
                  <c:v>7.0341489647754765</c:v>
                </c:pt>
                <c:pt idx="9">
                  <c:v>7.102228955883108</c:v>
                </c:pt>
                <c:pt idx="10">
                  <c:v>6.9394070413835696</c:v>
                </c:pt>
                <c:pt idx="11">
                  <c:v>6.9971195391262606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B-42E6-B27C-0FA57ED8E10F}"/>
            </c:ext>
          </c:extLst>
        </c:ser>
        <c:ser>
          <c:idx val="0"/>
          <c:order val="2"/>
          <c:tx>
            <c:strRef>
              <c:f>RNR!$D$24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Måned!$AT$10:$AT$21</c:f>
              <c:numCache>
                <c:formatCode>0.00</c:formatCode>
                <c:ptCount val="12"/>
                <c:pt idx="0">
                  <c:v>7.2295812865025155</c:v>
                </c:pt>
                <c:pt idx="1">
                  <c:v>7.2295812865025155</c:v>
                </c:pt>
                <c:pt idx="2">
                  <c:v>7.2295812865025155</c:v>
                </c:pt>
                <c:pt idx="3">
                  <c:v>7.2295812865025155</c:v>
                </c:pt>
                <c:pt idx="4">
                  <c:v>7.2295812865025155</c:v>
                </c:pt>
                <c:pt idx="5">
                  <c:v>7.2295812865025155</c:v>
                </c:pt>
                <c:pt idx="6">
                  <c:v>7.2295812865025155</c:v>
                </c:pt>
                <c:pt idx="7">
                  <c:v>7.2295812865025155</c:v>
                </c:pt>
                <c:pt idx="8">
                  <c:v>7.2295812865025155</c:v>
                </c:pt>
                <c:pt idx="9">
                  <c:v>7.2295812865025155</c:v>
                </c:pt>
                <c:pt idx="10">
                  <c:v>7.2295812865025155</c:v>
                </c:pt>
                <c:pt idx="11">
                  <c:v>7.2295812865025155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4-4C61-90B0-FE9281A76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8.1999999999999993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55868474172896"/>
          <c:y val="0.66504559987024825"/>
          <c:w val="0.18771003543013584"/>
          <c:h val="0.1523099394388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E+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7070602943435E-2"/>
          <c:y val="0.17602680006150534"/>
          <c:w val="0.889520138325327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mnd'!$I$450:$I$461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9A9-ACE9-4E5672DD2797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9A9-ACE9-4E5672DD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mnd'!$P$240:$P$251</c:f>
              <c:numCache>
                <c:formatCode>0.0</c:formatCode>
                <c:ptCount val="12"/>
                <c:pt idx="0">
                  <c:v>12.350000000000001</c:v>
                </c:pt>
                <c:pt idx="1">
                  <c:v>16.400000000000006</c:v>
                </c:pt>
                <c:pt idx="2">
                  <c:v>16.463999999999999</c:v>
                </c:pt>
                <c:pt idx="3">
                  <c:v>0</c:v>
                </c:pt>
                <c:pt idx="4">
                  <c:v>16.25</c:v>
                </c:pt>
                <c:pt idx="5">
                  <c:v>21.8</c:v>
                </c:pt>
                <c:pt idx="6">
                  <c:v>17.366666666666671</c:v>
                </c:pt>
                <c:pt idx="7">
                  <c:v>17.793023255813964</c:v>
                </c:pt>
                <c:pt idx="8">
                  <c:v>16.366666666666671</c:v>
                </c:pt>
                <c:pt idx="9">
                  <c:v>15.697368421052625</c:v>
                </c:pt>
                <c:pt idx="10">
                  <c:v>15.53037974683545</c:v>
                </c:pt>
                <c:pt idx="11">
                  <c:v>11.100000000000001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B-4897-ADDE-9713CEA44B84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mnd'!$P$13:$P$24</c:f>
              <c:numCache>
                <c:formatCode>0.0</c:formatCode>
                <c:ptCount val="12"/>
                <c:pt idx="0">
                  <c:v>11.44</c:v>
                </c:pt>
                <c:pt idx="1">
                  <c:v>11.4</c:v>
                </c:pt>
                <c:pt idx="2">
                  <c:v>15.623076923076924</c:v>
                </c:pt>
                <c:pt idx="3">
                  <c:v>11.15</c:v>
                </c:pt>
                <c:pt idx="4">
                  <c:v>12.9</c:v>
                </c:pt>
                <c:pt idx="5">
                  <c:v>15.9</c:v>
                </c:pt>
                <c:pt idx="6">
                  <c:v>0</c:v>
                </c:pt>
                <c:pt idx="7">
                  <c:v>10.15</c:v>
                </c:pt>
                <c:pt idx="8">
                  <c:v>10.515384615384619</c:v>
                </c:pt>
                <c:pt idx="9">
                  <c:v>10.54107142857143</c:v>
                </c:pt>
                <c:pt idx="10">
                  <c:v>10.735714285714282</c:v>
                </c:pt>
                <c:pt idx="11">
                  <c:v>8.9600000000000009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B-4897-ADDE-9713CEA4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mnd'!$P$255:$P$266</c:f>
              <c:numCache>
                <c:formatCode>0.0</c:formatCode>
                <c:ptCount val="12"/>
                <c:pt idx="0">
                  <c:v>18.608333333333334</c:v>
                </c:pt>
                <c:pt idx="1">
                  <c:v>17.166666666666671</c:v>
                </c:pt>
                <c:pt idx="2">
                  <c:v>19.103669724770633</c:v>
                </c:pt>
                <c:pt idx="3">
                  <c:v>19.950000000000003</c:v>
                </c:pt>
                <c:pt idx="4">
                  <c:v>17.006666666666661</c:v>
                </c:pt>
                <c:pt idx="5">
                  <c:v>18.070588235294125</c:v>
                </c:pt>
                <c:pt idx="6">
                  <c:v>17.846153846153843</c:v>
                </c:pt>
                <c:pt idx="7">
                  <c:v>19.363917525773196</c:v>
                </c:pt>
                <c:pt idx="8">
                  <c:v>18.499609374999995</c:v>
                </c:pt>
                <c:pt idx="9">
                  <c:v>18.004534606205251</c:v>
                </c:pt>
                <c:pt idx="10">
                  <c:v>18.511578947368434</c:v>
                </c:pt>
                <c:pt idx="11">
                  <c:v>18.495238095238101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4AA-A646-B4351EFB4910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14.545454545454543</c:v>
                </c:pt>
                <c:pt idx="1">
                  <c:v>18.100000000000001</c:v>
                </c:pt>
                <c:pt idx="2">
                  <c:v>18.760377358490555</c:v>
                </c:pt>
                <c:pt idx="3">
                  <c:v>14.041176470588235</c:v>
                </c:pt>
                <c:pt idx="4">
                  <c:v>17.722222222222221</c:v>
                </c:pt>
                <c:pt idx="5">
                  <c:v>17.3</c:v>
                </c:pt>
                <c:pt idx="6">
                  <c:v>9.5</c:v>
                </c:pt>
                <c:pt idx="7">
                  <c:v>14.259259259259256</c:v>
                </c:pt>
                <c:pt idx="8">
                  <c:v>13.750588235294117</c:v>
                </c:pt>
                <c:pt idx="9">
                  <c:v>13.811764705882361</c:v>
                </c:pt>
                <c:pt idx="10">
                  <c:v>14.392233009708736</c:v>
                </c:pt>
                <c:pt idx="11">
                  <c:v>10.269230769230772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6-44AA-A646-B4351EFB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61083718811813"/>
          <c:y val="0.4933317302470519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P+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mnd'!$P$270:$P$281</c:f>
              <c:numCache>
                <c:formatCode>0.0</c:formatCode>
                <c:ptCount val="12"/>
                <c:pt idx="0">
                  <c:v>17.857692307692314</c:v>
                </c:pt>
                <c:pt idx="1">
                  <c:v>17.447058823529414</c:v>
                </c:pt>
                <c:pt idx="2">
                  <c:v>20.021052631578943</c:v>
                </c:pt>
                <c:pt idx="3">
                  <c:v>21.664285714285722</c:v>
                </c:pt>
                <c:pt idx="4">
                  <c:v>20.195000000000004</c:v>
                </c:pt>
                <c:pt idx="5">
                  <c:v>21.294594594594599</c:v>
                </c:pt>
                <c:pt idx="6">
                  <c:v>20.181818181818183</c:v>
                </c:pt>
                <c:pt idx="7">
                  <c:v>21.107444168734496</c:v>
                </c:pt>
                <c:pt idx="8">
                  <c:v>20.004781704781703</c:v>
                </c:pt>
                <c:pt idx="9">
                  <c:v>19.570322580645168</c:v>
                </c:pt>
                <c:pt idx="10">
                  <c:v>19.775454545454544</c:v>
                </c:pt>
                <c:pt idx="11">
                  <c:v>17.704000000000004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D-4ED6-9B7C-A1D3543B6832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19.687500000000004</c:v>
                </c:pt>
                <c:pt idx="1">
                  <c:v>22.16363636363636</c:v>
                </c:pt>
                <c:pt idx="2">
                  <c:v>20.070833333333329</c:v>
                </c:pt>
                <c:pt idx="3">
                  <c:v>19.38461538461538</c:v>
                </c:pt>
                <c:pt idx="4">
                  <c:v>19.61538461538462</c:v>
                </c:pt>
                <c:pt idx="5">
                  <c:v>20.8</c:v>
                </c:pt>
                <c:pt idx="6">
                  <c:v>16.266666666666662</c:v>
                </c:pt>
                <c:pt idx="7">
                  <c:v>17.538028169014083</c:v>
                </c:pt>
                <c:pt idx="8">
                  <c:v>16.327397260273973</c:v>
                </c:pt>
                <c:pt idx="9">
                  <c:v>16.421153846153857</c:v>
                </c:pt>
                <c:pt idx="10">
                  <c:v>16.454166666666673</c:v>
                </c:pt>
                <c:pt idx="11">
                  <c:v>13.864285714285712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D-4ED6-9B7C-A1D3543B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990345715761241"/>
          <c:y val="0.42402700085499889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O-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mnd'!$P$285:$P$296</c:f>
              <c:numCache>
                <c:formatCode>0.0</c:formatCode>
                <c:ptCount val="12"/>
                <c:pt idx="0">
                  <c:v>18.045833333333334</c:v>
                </c:pt>
                <c:pt idx="1">
                  <c:v>19.265624999999996</c:v>
                </c:pt>
                <c:pt idx="2">
                  <c:v>22.098920863309356</c:v>
                </c:pt>
                <c:pt idx="3">
                  <c:v>20.692857142857154</c:v>
                </c:pt>
                <c:pt idx="4">
                  <c:v>20.833333333333339</c:v>
                </c:pt>
                <c:pt idx="5">
                  <c:v>22.278571428571436</c:v>
                </c:pt>
                <c:pt idx="6">
                  <c:v>20.166666666666671</c:v>
                </c:pt>
                <c:pt idx="7">
                  <c:v>23.210413476263401</c:v>
                </c:pt>
                <c:pt idx="8">
                  <c:v>21.568250000000003</c:v>
                </c:pt>
                <c:pt idx="9">
                  <c:v>20.652048192771105</c:v>
                </c:pt>
                <c:pt idx="10">
                  <c:v>21.338992974238895</c:v>
                </c:pt>
                <c:pt idx="11">
                  <c:v>21.510810810810796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F-47CE-89D7-C4E79682C237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19.953061224489797</c:v>
                </c:pt>
                <c:pt idx="1">
                  <c:v>22.907407407407408</c:v>
                </c:pt>
                <c:pt idx="2">
                  <c:v>22.059763313609473</c:v>
                </c:pt>
                <c:pt idx="3">
                  <c:v>19.983870967741936</c:v>
                </c:pt>
                <c:pt idx="4">
                  <c:v>23.483333333333341</c:v>
                </c:pt>
                <c:pt idx="5">
                  <c:v>19.53</c:v>
                </c:pt>
                <c:pt idx="6">
                  <c:v>23.5</c:v>
                </c:pt>
                <c:pt idx="7">
                  <c:v>18.570646766169144</c:v>
                </c:pt>
                <c:pt idx="8">
                  <c:v>17.479884225759744</c:v>
                </c:pt>
                <c:pt idx="9">
                  <c:v>17.472340425531893</c:v>
                </c:pt>
                <c:pt idx="10">
                  <c:v>17.377633289986989</c:v>
                </c:pt>
                <c:pt idx="11">
                  <c:v>16.560176991150438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F-47CE-89D7-C4E7968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923585185431553"/>
          <c:y val="0.529101913159079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O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mnd'!$P$300:$P$311</c:f>
              <c:numCache>
                <c:formatCode>0.0</c:formatCode>
                <c:ptCount val="12"/>
                <c:pt idx="0">
                  <c:v>20.525225225225224</c:v>
                </c:pt>
                <c:pt idx="1">
                  <c:v>20.640909090909101</c:v>
                </c:pt>
                <c:pt idx="2">
                  <c:v>23.657879234167886</c:v>
                </c:pt>
                <c:pt idx="3">
                  <c:v>23.617142857142859</c:v>
                </c:pt>
                <c:pt idx="4">
                  <c:v>22.13258426966291</c:v>
                </c:pt>
                <c:pt idx="5">
                  <c:v>25.21826923076922</c:v>
                </c:pt>
                <c:pt idx="6">
                  <c:v>24.299999999999997</c:v>
                </c:pt>
                <c:pt idx="7">
                  <c:v>25.03896210873144</c:v>
                </c:pt>
                <c:pt idx="8">
                  <c:v>23.770036101083043</c:v>
                </c:pt>
                <c:pt idx="9">
                  <c:v>22.419516172873063</c:v>
                </c:pt>
                <c:pt idx="10">
                  <c:v>22.954609265325221</c:v>
                </c:pt>
                <c:pt idx="11">
                  <c:v>22.175324675324671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E-43FD-A068-816C3009090C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20.177272727272712</c:v>
                </c:pt>
                <c:pt idx="1">
                  <c:v>23.634426229508204</c:v>
                </c:pt>
                <c:pt idx="2">
                  <c:v>24.050899742930568</c:v>
                </c:pt>
                <c:pt idx="3">
                  <c:v>21.332142857142873</c:v>
                </c:pt>
                <c:pt idx="4">
                  <c:v>24.209090909090911</c:v>
                </c:pt>
                <c:pt idx="5">
                  <c:v>25.47941176470588</c:v>
                </c:pt>
                <c:pt idx="6">
                  <c:v>22.868749999999999</c:v>
                </c:pt>
                <c:pt idx="7">
                  <c:v>22.913372664700077</c:v>
                </c:pt>
                <c:pt idx="8">
                  <c:v>21.68888202594195</c:v>
                </c:pt>
                <c:pt idx="9">
                  <c:v>21.370537084398972</c:v>
                </c:pt>
                <c:pt idx="10">
                  <c:v>21.251014656144303</c:v>
                </c:pt>
                <c:pt idx="11">
                  <c:v>20.103286384976503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E-43FD-A068-816C300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235799194583259"/>
          <c:y val="0.5134524581350673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O+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mnd'!$P$315:$P$326</c:f>
              <c:numCache>
                <c:formatCode>0.0</c:formatCode>
                <c:ptCount val="12"/>
                <c:pt idx="0">
                  <c:v>24.496634615384608</c:v>
                </c:pt>
                <c:pt idx="1">
                  <c:v>23.943312101910823</c:v>
                </c:pt>
                <c:pt idx="2">
                  <c:v>26.117952635599679</c:v>
                </c:pt>
                <c:pt idx="3">
                  <c:v>26.384375000000006</c:v>
                </c:pt>
                <c:pt idx="4">
                  <c:v>27.17452229299364</c:v>
                </c:pt>
                <c:pt idx="5">
                  <c:v>27.052866242038206</c:v>
                </c:pt>
                <c:pt idx="6">
                  <c:v>26.262962962962956</c:v>
                </c:pt>
                <c:pt idx="7">
                  <c:v>27.766896212493833</c:v>
                </c:pt>
                <c:pt idx="8">
                  <c:v>26.123143650242923</c:v>
                </c:pt>
                <c:pt idx="9">
                  <c:v>25.198957464553757</c:v>
                </c:pt>
                <c:pt idx="10">
                  <c:v>25.441468682505409</c:v>
                </c:pt>
                <c:pt idx="11">
                  <c:v>22.669767441860472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8A8-93C2-404FF7D7AB0F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21.450423728813565</c:v>
                </c:pt>
                <c:pt idx="1">
                  <c:v>24.641803278688521</c:v>
                </c:pt>
                <c:pt idx="2">
                  <c:v>27.042673267326752</c:v>
                </c:pt>
                <c:pt idx="3">
                  <c:v>25.136263736263714</c:v>
                </c:pt>
                <c:pt idx="4">
                  <c:v>26.661538461538445</c:v>
                </c:pt>
                <c:pt idx="5">
                  <c:v>26.068852459016405</c:v>
                </c:pt>
                <c:pt idx="6">
                  <c:v>25.130434782608688</c:v>
                </c:pt>
                <c:pt idx="7">
                  <c:v>26.62402636309168</c:v>
                </c:pt>
                <c:pt idx="8">
                  <c:v>25.556382978723441</c:v>
                </c:pt>
                <c:pt idx="9">
                  <c:v>25.363434788596599</c:v>
                </c:pt>
                <c:pt idx="10">
                  <c:v>25.457230769230765</c:v>
                </c:pt>
                <c:pt idx="11">
                  <c:v>24.596163682864457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8A8-93C2-404FF7D7A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36937291497492"/>
          <c:y val="0.4866248209510467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R-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mnd'!$P$330:$P$341</c:f>
              <c:numCache>
                <c:formatCode>0.0</c:formatCode>
                <c:ptCount val="12"/>
                <c:pt idx="0">
                  <c:v>27.098897058823539</c:v>
                </c:pt>
                <c:pt idx="1">
                  <c:v>30.126190476190473</c:v>
                </c:pt>
                <c:pt idx="2">
                  <c:v>30.052293577981683</c:v>
                </c:pt>
                <c:pt idx="3">
                  <c:v>30.439560439560449</c:v>
                </c:pt>
                <c:pt idx="4">
                  <c:v>30.560869565217395</c:v>
                </c:pt>
                <c:pt idx="5">
                  <c:v>30.156613756613726</c:v>
                </c:pt>
                <c:pt idx="6">
                  <c:v>28.827500000000008</c:v>
                </c:pt>
                <c:pt idx="7">
                  <c:v>30.916350710900449</c:v>
                </c:pt>
                <c:pt idx="8">
                  <c:v>29.723613803799942</c:v>
                </c:pt>
                <c:pt idx="9">
                  <c:v>29.169007936507956</c:v>
                </c:pt>
                <c:pt idx="10">
                  <c:v>28.965043044857175</c:v>
                </c:pt>
                <c:pt idx="11">
                  <c:v>26.358365758754871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68F-A000-C1FDD2D24E8E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26.994067796610175</c:v>
                </c:pt>
                <c:pt idx="1">
                  <c:v>29.257499999999993</c:v>
                </c:pt>
                <c:pt idx="2">
                  <c:v>30.178422117329696</c:v>
                </c:pt>
                <c:pt idx="3">
                  <c:v>27.63347826086957</c:v>
                </c:pt>
                <c:pt idx="4">
                  <c:v>29.97480916030533</c:v>
                </c:pt>
                <c:pt idx="5">
                  <c:v>30.438961038961036</c:v>
                </c:pt>
                <c:pt idx="6">
                  <c:v>30.213043478260875</c:v>
                </c:pt>
                <c:pt idx="7">
                  <c:v>30.705251141552537</c:v>
                </c:pt>
                <c:pt idx="8">
                  <c:v>29.831285072951754</c:v>
                </c:pt>
                <c:pt idx="9">
                  <c:v>30.029183429379156</c:v>
                </c:pt>
                <c:pt idx="10">
                  <c:v>29.699948092395573</c:v>
                </c:pt>
                <c:pt idx="11">
                  <c:v>29.375054704595208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68F-A000-C1FDD2D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19889303699767"/>
          <c:y val="0.419555727990995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R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7352043556534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mnd'!$P$345:$P$356</c:f>
              <c:numCache>
                <c:formatCode>0.0</c:formatCode>
                <c:ptCount val="12"/>
                <c:pt idx="0">
                  <c:v>33.877377049180325</c:v>
                </c:pt>
                <c:pt idx="1">
                  <c:v>34.861344537815121</c:v>
                </c:pt>
                <c:pt idx="2">
                  <c:v>34.760572621533001</c:v>
                </c:pt>
                <c:pt idx="3">
                  <c:v>34.014444444444457</c:v>
                </c:pt>
                <c:pt idx="4">
                  <c:v>35.766748768472901</c:v>
                </c:pt>
                <c:pt idx="5">
                  <c:v>35.373669467787153</c:v>
                </c:pt>
                <c:pt idx="6">
                  <c:v>33.945882352941176</c:v>
                </c:pt>
                <c:pt idx="7">
                  <c:v>35.101140385371593</c:v>
                </c:pt>
                <c:pt idx="8">
                  <c:v>33.880357142857164</c:v>
                </c:pt>
                <c:pt idx="9">
                  <c:v>33.348830499742363</c:v>
                </c:pt>
                <c:pt idx="10">
                  <c:v>32.99515553289136</c:v>
                </c:pt>
                <c:pt idx="11">
                  <c:v>32.098113207547193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0-466A-BB4A-CEE65DB44ABD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33.282410423452781</c:v>
                </c:pt>
                <c:pt idx="1">
                  <c:v>34.694579945799426</c:v>
                </c:pt>
                <c:pt idx="2">
                  <c:v>34.555892986261746</c:v>
                </c:pt>
                <c:pt idx="3">
                  <c:v>33.829411764705867</c:v>
                </c:pt>
                <c:pt idx="4">
                  <c:v>34.3698113207547</c:v>
                </c:pt>
                <c:pt idx="5">
                  <c:v>34.970873786407758</c:v>
                </c:pt>
                <c:pt idx="6">
                  <c:v>34.591891891891898</c:v>
                </c:pt>
                <c:pt idx="7">
                  <c:v>34.667671774592314</c:v>
                </c:pt>
                <c:pt idx="8">
                  <c:v>33.828544983339555</c:v>
                </c:pt>
                <c:pt idx="9">
                  <c:v>34.286479529296379</c:v>
                </c:pt>
                <c:pt idx="10">
                  <c:v>33.948670944087979</c:v>
                </c:pt>
                <c:pt idx="11">
                  <c:v>33.569999999999958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0-466A-BB4A-CEE65DB44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0001940095396"/>
          <c:y val="0.5671077325031083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R+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7352043556534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mnd'!$P$360:$P$371</c:f>
              <c:numCache>
                <c:formatCode>0.0</c:formatCode>
                <c:ptCount val="12"/>
                <c:pt idx="0">
                  <c:v>40.528571428571411</c:v>
                </c:pt>
                <c:pt idx="1">
                  <c:v>39.249560117302096</c:v>
                </c:pt>
                <c:pt idx="2">
                  <c:v>39.818208856576341</c:v>
                </c:pt>
                <c:pt idx="3">
                  <c:v>40.350781250000011</c:v>
                </c:pt>
                <c:pt idx="4">
                  <c:v>40.664157706093157</c:v>
                </c:pt>
                <c:pt idx="5">
                  <c:v>40.733471074380191</c:v>
                </c:pt>
                <c:pt idx="6">
                  <c:v>41.669230769230793</c:v>
                </c:pt>
                <c:pt idx="7">
                  <c:v>40.002668089647827</c:v>
                </c:pt>
                <c:pt idx="8">
                  <c:v>38.817049576783589</c:v>
                </c:pt>
                <c:pt idx="9">
                  <c:v>38.170217166494282</c:v>
                </c:pt>
                <c:pt idx="10">
                  <c:v>37.748979591836743</c:v>
                </c:pt>
                <c:pt idx="11">
                  <c:v>37.097354497354495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9-46B7-8BD6-F7C11EF56669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38.615503875969011</c:v>
                </c:pt>
                <c:pt idx="1">
                  <c:v>38.893766937669376</c:v>
                </c:pt>
                <c:pt idx="2">
                  <c:v>39.118657453109563</c:v>
                </c:pt>
                <c:pt idx="3">
                  <c:v>38.972240802675636</c:v>
                </c:pt>
                <c:pt idx="4">
                  <c:v>39.90722891566265</c:v>
                </c:pt>
                <c:pt idx="5">
                  <c:v>40.586597938144344</c:v>
                </c:pt>
                <c:pt idx="6">
                  <c:v>37.846153846153854</c:v>
                </c:pt>
                <c:pt idx="7">
                  <c:v>38.989632968448177</c:v>
                </c:pt>
                <c:pt idx="8">
                  <c:v>38.21057747284167</c:v>
                </c:pt>
                <c:pt idx="9">
                  <c:v>38.596588832487299</c:v>
                </c:pt>
                <c:pt idx="10">
                  <c:v>38.230122950819641</c:v>
                </c:pt>
                <c:pt idx="11">
                  <c:v>38.287258687258657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9-46B7-8BD6-F7C11EF56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0001940095396"/>
          <c:y val="0.5671077325031083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sau: m</a:t>
            </a:r>
            <a:r>
              <a:rPr lang="nb-NO" sz="2800"/>
              <a:t>iddel slaktevekt i kg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1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Måned!$L$36:$L$47</c:f>
              <c:numCache>
                <c:formatCode>0.0</c:formatCode>
                <c:ptCount val="12"/>
                <c:pt idx="0">
                  <c:v>31.796798592788072</c:v>
                </c:pt>
                <c:pt idx="1">
                  <c:v>34.611402439024374</c:v>
                </c:pt>
                <c:pt idx="2">
                  <c:v>35.119631537242519</c:v>
                </c:pt>
                <c:pt idx="3">
                  <c:v>34.218977384464118</c:v>
                </c:pt>
                <c:pt idx="4">
                  <c:v>35.27159177456209</c:v>
                </c:pt>
                <c:pt idx="5">
                  <c:v>35.748877805486281</c:v>
                </c:pt>
                <c:pt idx="6">
                  <c:v>34.077443609022559</c:v>
                </c:pt>
                <c:pt idx="7">
                  <c:v>32.930912582297061</c:v>
                </c:pt>
                <c:pt idx="8">
                  <c:v>30.585082499323725</c:v>
                </c:pt>
                <c:pt idx="9">
                  <c:v>30.982131950802952</c:v>
                </c:pt>
                <c:pt idx="10">
                  <c:v>30.607373187577242</c:v>
                </c:pt>
                <c:pt idx="11">
                  <c:v>28.429816685372245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D-4850-B514-7ABE183C3EAC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30.341955835962125</c:v>
                </c:pt>
                <c:pt idx="1">
                  <c:v>33.530408163265292</c:v>
                </c:pt>
                <c:pt idx="2">
                  <c:v>34.045293588485258</c:v>
                </c:pt>
                <c:pt idx="3">
                  <c:v>33.441114982578377</c:v>
                </c:pt>
                <c:pt idx="4">
                  <c:v>33.999785714285757</c:v>
                </c:pt>
                <c:pt idx="5">
                  <c:v>33.273817034700251</c:v>
                </c:pt>
                <c:pt idx="6">
                  <c:v>33.302302631578925</c:v>
                </c:pt>
                <c:pt idx="7">
                  <c:v>32.090454621707757</c:v>
                </c:pt>
                <c:pt idx="8">
                  <c:v>29.678459270180319</c:v>
                </c:pt>
                <c:pt idx="9">
                  <c:v>30.603805070145238</c:v>
                </c:pt>
                <c:pt idx="10">
                  <c:v>30.630559156512007</c:v>
                </c:pt>
                <c:pt idx="11">
                  <c:v>29.363406682966581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0884265147820156E-2"/>
                  <c:y val="-0.10444149376665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B-4BE8-A426-B8B5FA5D7DEF}"/>
                </c:ext>
              </c:extLst>
            </c:dLbl>
            <c:dLbl>
              <c:idx val="4"/>
              <c:layout>
                <c:manualLayout>
                  <c:x val="-2.2648461108401421E-2"/>
                  <c:y val="-6.4753726135324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B-4BE8-A426-B8B5FA5D7DEF}"/>
                </c:ext>
              </c:extLst>
            </c:dLbl>
            <c:dLbl>
              <c:idx val="5"/>
              <c:layout>
                <c:manualLayout>
                  <c:x val="1.0294755049273373E-3"/>
                  <c:y val="-4.1776597506660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AB-4BE8-A426-B8B5FA5D7DEF}"/>
                </c:ext>
              </c:extLst>
            </c:dLbl>
            <c:dLbl>
              <c:idx val="6"/>
              <c:layout>
                <c:manualLayout>
                  <c:x val="-1.0294755049273373E-2"/>
                  <c:y val="-0.14412926139797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60-4091-A11E-CCF794419C46}"/>
                </c:ext>
              </c:extLst>
            </c:dLbl>
            <c:dLbl>
              <c:idx val="8"/>
              <c:layout>
                <c:manualLayout>
                  <c:x val="-1.0294755049273373E-2"/>
                  <c:y val="-5.8487236509325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8C-4CD6-A2F8-9DB1CB05C979}"/>
                </c:ext>
              </c:extLst>
            </c:dLbl>
            <c:dLbl>
              <c:idx val="9"/>
              <c:layout>
                <c:manualLayout>
                  <c:x val="-2.676636312811077E-2"/>
                  <c:y val="7.102021576132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46-4776-A33E-459619803134}"/>
                </c:ext>
              </c:extLst>
            </c:dLbl>
            <c:dLbl>
              <c:idx val="10"/>
              <c:layout>
                <c:manualLayout>
                  <c:x val="-2.4707412118256247E-2"/>
                  <c:y val="6.8931385885990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F6-414B-8D2D-CF907637565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30.193142426525927</c:v>
                </c:pt>
                <c:pt idx="1">
                  <c:v>34.245310136157343</c:v>
                </c:pt>
                <c:pt idx="2">
                  <c:v>35.444440346671563</c:v>
                </c:pt>
                <c:pt idx="3">
                  <c:v>32.86694619147444</c:v>
                </c:pt>
                <c:pt idx="4">
                  <c:v>35.892629482071726</c:v>
                </c:pt>
                <c:pt idx="5">
                  <c:v>34.654315789473721</c:v>
                </c:pt>
                <c:pt idx="6">
                  <c:v>32.663076923076915</c:v>
                </c:pt>
                <c:pt idx="7">
                  <c:v>32.398267279341162</c:v>
                </c:pt>
                <c:pt idx="8">
                  <c:v>30.139446087657802</c:v>
                </c:pt>
                <c:pt idx="9">
                  <c:v>30.545344358276363</c:v>
                </c:pt>
                <c:pt idx="10">
                  <c:v>29.671383570104918</c:v>
                </c:pt>
                <c:pt idx="11">
                  <c:v>29.323043686989941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ser>
          <c:idx val="4"/>
          <c:order val="3"/>
          <c:tx>
            <c:strRef>
              <c:f>RNR!$D$23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Måned!$AS$10:$AS$21</c:f>
              <c:numCache>
                <c:formatCode>General</c:formatCode>
                <c:ptCount val="12"/>
                <c:pt idx="0">
                  <c:v>31.203395301451486</c:v>
                </c:pt>
                <c:pt idx="1">
                  <c:v>31.203395301451486</c:v>
                </c:pt>
                <c:pt idx="2">
                  <c:v>31.203395301451486</c:v>
                </c:pt>
                <c:pt idx="3">
                  <c:v>31.203395301451486</c:v>
                </c:pt>
                <c:pt idx="4">
                  <c:v>31.203395301451486</c:v>
                </c:pt>
                <c:pt idx="5">
                  <c:v>31.203395301451486</c:v>
                </c:pt>
                <c:pt idx="6">
                  <c:v>31.203395301451486</c:v>
                </c:pt>
                <c:pt idx="7">
                  <c:v>31.203395301451486</c:v>
                </c:pt>
                <c:pt idx="8">
                  <c:v>31.203395301451486</c:v>
                </c:pt>
                <c:pt idx="9">
                  <c:v>31.203395301451486</c:v>
                </c:pt>
                <c:pt idx="10">
                  <c:v>31.203395301451486</c:v>
                </c:pt>
                <c:pt idx="11">
                  <c:v>31.203395301451486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98F-8D48-0D41A0F3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37"/>
          <c:min val="2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64732528078129"/>
          <c:y val="0.18899979424203353"/>
          <c:w val="0.178073809178528"/>
          <c:h val="0.1917827698091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U-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7352043556534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mnd'!$P$375:$P$386</c:f>
              <c:numCache>
                <c:formatCode>0.0</c:formatCode>
                <c:ptCount val="12"/>
                <c:pt idx="0">
                  <c:v>45.077551020408158</c:v>
                </c:pt>
                <c:pt idx="1">
                  <c:v>43.081372549019619</c:v>
                </c:pt>
                <c:pt idx="2">
                  <c:v>43.672654462242626</c:v>
                </c:pt>
                <c:pt idx="3">
                  <c:v>43.774999999999999</c:v>
                </c:pt>
                <c:pt idx="4">
                  <c:v>44.678571428571473</c:v>
                </c:pt>
                <c:pt idx="5">
                  <c:v>46.222857142857123</c:v>
                </c:pt>
                <c:pt idx="6">
                  <c:v>47.160000000000011</c:v>
                </c:pt>
                <c:pt idx="7">
                  <c:v>44.100512820512805</c:v>
                </c:pt>
                <c:pt idx="8">
                  <c:v>43.047804878048787</c:v>
                </c:pt>
                <c:pt idx="9">
                  <c:v>42.346688925987742</c:v>
                </c:pt>
                <c:pt idx="10">
                  <c:v>41.662093495934968</c:v>
                </c:pt>
                <c:pt idx="11">
                  <c:v>41.942307692307686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C-4BA6-8453-68C0178B5007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43.849367088607593</c:v>
                </c:pt>
                <c:pt idx="1">
                  <c:v>42.746808510638289</c:v>
                </c:pt>
                <c:pt idx="2">
                  <c:v>43.681513944223155</c:v>
                </c:pt>
                <c:pt idx="3">
                  <c:v>43.027777777777779</c:v>
                </c:pt>
                <c:pt idx="4">
                  <c:v>45.174166666666679</c:v>
                </c:pt>
                <c:pt idx="5">
                  <c:v>45.605555555555526</c:v>
                </c:pt>
                <c:pt idx="6">
                  <c:v>43.814285714285695</c:v>
                </c:pt>
                <c:pt idx="7">
                  <c:v>43.496528555431055</c:v>
                </c:pt>
                <c:pt idx="8">
                  <c:v>42.491058823529407</c:v>
                </c:pt>
                <c:pt idx="9">
                  <c:v>42.872050561797778</c:v>
                </c:pt>
                <c:pt idx="10">
                  <c:v>42.528613569321529</c:v>
                </c:pt>
                <c:pt idx="11">
                  <c:v>41.943518518518509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C-4BA6-8453-68C0178B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48588118671016"/>
          <c:y val="0.5827571875271202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Klasse_Slakteri!$I$433:$I$457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#,##0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50</c:v>
                </c:pt>
                <c:pt idx="8">
                  <c:v>0</c:v>
                </c:pt>
                <c:pt idx="9">
                  <c:v>70</c:v>
                </c:pt>
                <c:pt idx="10">
                  <c:v>6</c:v>
                </c:pt>
                <c:pt idx="11">
                  <c:v>4</c:v>
                </c:pt>
                <c:pt idx="12">
                  <c:v>1</c:v>
                </c:pt>
                <c:pt idx="13">
                  <c:v>11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21132070942768"/>
          <c:y val="0.25403913870270345"/>
          <c:w val="9.2416147594635456E-2"/>
          <c:h val="0.1235235321612195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Klasse_Slakteri!$I$461:$I$485</c15:sqref>
                  </c15:fullRef>
                </c:ext>
              </c:extLst>
              <c:f>(Klasse_Slakteri!$I$461:$I$465,Klasse_Slakteri!$I$467:$I$485)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Klasse_Slakteri!$I$41:$I$65</c15:sqref>
                  </c15:fullRef>
                </c:ext>
              </c:extLst>
              <c:f>(Klasse_Slakteri!$I$41:$I$45,Klasse_Slakteri!$I$47:$I$65)</c:f>
              <c:numCache>
                <c:formatCode>#,##0</c:formatCode>
                <c:ptCount val="24"/>
                <c:pt idx="0">
                  <c:v>0</c:v>
                </c:pt>
                <c:pt idx="1">
                  <c:v>13</c:v>
                </c:pt>
                <c:pt idx="2">
                  <c:v>40</c:v>
                </c:pt>
                <c:pt idx="3">
                  <c:v>38</c:v>
                </c:pt>
                <c:pt idx="4">
                  <c:v>47</c:v>
                </c:pt>
                <c:pt idx="5">
                  <c:v>34</c:v>
                </c:pt>
                <c:pt idx="6">
                  <c:v>131</c:v>
                </c:pt>
                <c:pt idx="7">
                  <c:v>0</c:v>
                </c:pt>
                <c:pt idx="8">
                  <c:v>22</c:v>
                </c:pt>
                <c:pt idx="9">
                  <c:v>13</c:v>
                </c:pt>
                <c:pt idx="10">
                  <c:v>22</c:v>
                </c:pt>
                <c:pt idx="11">
                  <c:v>3</c:v>
                </c:pt>
                <c:pt idx="12">
                  <c:v>21</c:v>
                </c:pt>
                <c:pt idx="13">
                  <c:v>24</c:v>
                </c:pt>
                <c:pt idx="14">
                  <c:v>2</c:v>
                </c:pt>
                <c:pt idx="15">
                  <c:v>23</c:v>
                </c:pt>
                <c:pt idx="16">
                  <c:v>0</c:v>
                </c:pt>
                <c:pt idx="17">
                  <c:v>4</c:v>
                </c:pt>
                <c:pt idx="18">
                  <c:v>37</c:v>
                </c:pt>
                <c:pt idx="19">
                  <c:v>22</c:v>
                </c:pt>
                <c:pt idx="20">
                  <c:v>0</c:v>
                </c:pt>
                <c:pt idx="21">
                  <c:v>28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97957320552317"/>
          <c:y val="0.26317777789770797"/>
          <c:w val="0.1130246719160105"/>
          <c:h val="0.1349500520796792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Klasse_Slakteri!$I$489:$I$513</c15:sqref>
                  </c15:fullRef>
                </c:ext>
              </c:extLst>
              <c:f>(Klasse_Slakteri!$I$489:$I$493,Klasse_Slakteri!$I$495:$I$513)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Klasse_Slakteri!$I$69:$I$93</c15:sqref>
                  </c15:fullRef>
                </c:ext>
              </c:extLst>
              <c:f>(Klasse_Slakteri!$I$69:$I$73,Klasse_Slakteri!$I$75:$I$93)</c:f>
              <c:numCache>
                <c:formatCode>#,##0</c:formatCode>
                <c:ptCount val="24"/>
                <c:pt idx="0">
                  <c:v>0</c:v>
                </c:pt>
                <c:pt idx="1">
                  <c:v>27</c:v>
                </c:pt>
                <c:pt idx="2">
                  <c:v>110</c:v>
                </c:pt>
                <c:pt idx="3">
                  <c:v>84</c:v>
                </c:pt>
                <c:pt idx="4">
                  <c:v>100</c:v>
                </c:pt>
                <c:pt idx="5">
                  <c:v>129</c:v>
                </c:pt>
                <c:pt idx="6">
                  <c:v>237</c:v>
                </c:pt>
                <c:pt idx="7">
                  <c:v>0</c:v>
                </c:pt>
                <c:pt idx="8">
                  <c:v>44</c:v>
                </c:pt>
                <c:pt idx="9">
                  <c:v>37</c:v>
                </c:pt>
                <c:pt idx="10">
                  <c:v>46</c:v>
                </c:pt>
                <c:pt idx="11">
                  <c:v>7</c:v>
                </c:pt>
                <c:pt idx="12">
                  <c:v>24</c:v>
                </c:pt>
                <c:pt idx="13">
                  <c:v>56</c:v>
                </c:pt>
                <c:pt idx="14">
                  <c:v>9</c:v>
                </c:pt>
                <c:pt idx="15">
                  <c:v>33</c:v>
                </c:pt>
                <c:pt idx="16">
                  <c:v>0</c:v>
                </c:pt>
                <c:pt idx="17">
                  <c:v>4</c:v>
                </c:pt>
                <c:pt idx="18">
                  <c:v>125</c:v>
                </c:pt>
                <c:pt idx="19">
                  <c:v>49</c:v>
                </c:pt>
                <c:pt idx="20">
                  <c:v>0</c:v>
                </c:pt>
                <c:pt idx="21">
                  <c:v>71</c:v>
                </c:pt>
                <c:pt idx="22">
                  <c:v>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309639622692214"/>
          <c:h val="0.1327790142334488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Klasse_Slakteri!$R$461:$R$485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Klasse_Slakteri!$R$41:$R$65</c:f>
              <c:numCache>
                <c:formatCode>0.0</c:formatCode>
                <c:ptCount val="25"/>
                <c:pt idx="0">
                  <c:v>0</c:v>
                </c:pt>
                <c:pt idx="1">
                  <c:v>15.576923076923077</c:v>
                </c:pt>
                <c:pt idx="2">
                  <c:v>18.852499999999996</c:v>
                </c:pt>
                <c:pt idx="3">
                  <c:v>14.942105263157901</c:v>
                </c:pt>
                <c:pt idx="4">
                  <c:v>13.491489361702127</c:v>
                </c:pt>
                <c:pt idx="5">
                  <c:v>15.390909090909092</c:v>
                </c:pt>
                <c:pt idx="6">
                  <c:v>14.252941176470584</c:v>
                </c:pt>
                <c:pt idx="7">
                  <c:v>13.507633587786252</c:v>
                </c:pt>
                <c:pt idx="8">
                  <c:v>0</c:v>
                </c:pt>
                <c:pt idx="9">
                  <c:v>13.259090909090903</c:v>
                </c:pt>
                <c:pt idx="10">
                  <c:v>14.961538461538463</c:v>
                </c:pt>
                <c:pt idx="11">
                  <c:v>15.486363636363638</c:v>
                </c:pt>
                <c:pt idx="12">
                  <c:v>18.833333333333329</c:v>
                </c:pt>
                <c:pt idx="13">
                  <c:v>11.60476190476191</c:v>
                </c:pt>
                <c:pt idx="14">
                  <c:v>15.2</c:v>
                </c:pt>
                <c:pt idx="15">
                  <c:v>19.25</c:v>
                </c:pt>
                <c:pt idx="16">
                  <c:v>13.643478260869564</c:v>
                </c:pt>
                <c:pt idx="17">
                  <c:v>0</c:v>
                </c:pt>
                <c:pt idx="18">
                  <c:v>14.150000000000002</c:v>
                </c:pt>
                <c:pt idx="19">
                  <c:v>15.656756756756756</c:v>
                </c:pt>
                <c:pt idx="20">
                  <c:v>12.113636363636362</c:v>
                </c:pt>
                <c:pt idx="21">
                  <c:v>0</c:v>
                </c:pt>
                <c:pt idx="22">
                  <c:v>14.34285714285714</c:v>
                </c:pt>
                <c:pt idx="23">
                  <c:v>0</c:v>
                </c:pt>
                <c:pt idx="24">
                  <c:v>14.466666666666669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Klasse_Slakteri!$X$461:$X$485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Klasse_Slakteri!$X$41:$X$65</c:f>
              <c:numCache>
                <c:formatCode>0.00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2.9249999999999998</c:v>
                </c:pt>
                <c:pt idx="3">
                  <c:v>2.6842105263157898</c:v>
                </c:pt>
                <c:pt idx="4">
                  <c:v>2.76595744680851</c:v>
                </c:pt>
                <c:pt idx="5">
                  <c:v>2.2727272727272729</c:v>
                </c:pt>
                <c:pt idx="6">
                  <c:v>3.1176470588235294</c:v>
                </c:pt>
                <c:pt idx="7">
                  <c:v>3.0458015267175576</c:v>
                </c:pt>
                <c:pt idx="8">
                  <c:v>0</c:v>
                </c:pt>
                <c:pt idx="9">
                  <c:v>3.0909090909090904</c:v>
                </c:pt>
                <c:pt idx="10">
                  <c:v>3.1538461538461529</c:v>
                </c:pt>
                <c:pt idx="11">
                  <c:v>3.0909090909090904</c:v>
                </c:pt>
                <c:pt idx="12">
                  <c:v>3</c:v>
                </c:pt>
                <c:pt idx="13">
                  <c:v>2.9523809523809512</c:v>
                </c:pt>
                <c:pt idx="14">
                  <c:v>3.2083333333333335</c:v>
                </c:pt>
                <c:pt idx="15">
                  <c:v>3</c:v>
                </c:pt>
                <c:pt idx="16">
                  <c:v>2.9565217391304346</c:v>
                </c:pt>
                <c:pt idx="17">
                  <c:v>0</c:v>
                </c:pt>
                <c:pt idx="18">
                  <c:v>3</c:v>
                </c:pt>
                <c:pt idx="19">
                  <c:v>3.2162162162162167</c:v>
                </c:pt>
                <c:pt idx="20">
                  <c:v>2.6818181818181817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2.6666666666666661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Klasse_Slakteri!$X$433:$X$457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Klasse_Slakteri!$X$13:$X$37</c:f>
              <c:numCache>
                <c:formatCode>0.00</c:formatCode>
                <c:ptCount val="25"/>
                <c:pt idx="0">
                  <c:v>0</c:v>
                </c:pt>
                <c:pt idx="1">
                  <c:v>2.5</c:v>
                </c:pt>
                <c:pt idx="2">
                  <c:v>2.2000000000000002</c:v>
                </c:pt>
                <c:pt idx="3">
                  <c:v>2.6666666666666661</c:v>
                </c:pt>
                <c:pt idx="4">
                  <c:v>2.4444444444444442</c:v>
                </c:pt>
                <c:pt idx="5">
                  <c:v>2.5</c:v>
                </c:pt>
                <c:pt idx="6">
                  <c:v>2.9</c:v>
                </c:pt>
                <c:pt idx="7">
                  <c:v>2.56</c:v>
                </c:pt>
                <c:pt idx="8">
                  <c:v>0</c:v>
                </c:pt>
                <c:pt idx="9">
                  <c:v>2.5</c:v>
                </c:pt>
                <c:pt idx="10">
                  <c:v>2.3333333333333339</c:v>
                </c:pt>
                <c:pt idx="11">
                  <c:v>3</c:v>
                </c:pt>
                <c:pt idx="12">
                  <c:v>3</c:v>
                </c:pt>
                <c:pt idx="13">
                  <c:v>2.2727272727272729</c:v>
                </c:pt>
                <c:pt idx="14">
                  <c:v>3</c:v>
                </c:pt>
                <c:pt idx="15">
                  <c:v>3</c:v>
                </c:pt>
                <c:pt idx="16">
                  <c:v>2.6</c:v>
                </c:pt>
                <c:pt idx="17">
                  <c:v>0</c:v>
                </c:pt>
                <c:pt idx="18">
                  <c:v>0</c:v>
                </c:pt>
                <c:pt idx="19">
                  <c:v>2.8</c:v>
                </c:pt>
                <c:pt idx="20">
                  <c:v>2</c:v>
                </c:pt>
                <c:pt idx="21">
                  <c:v>0</c:v>
                </c:pt>
                <c:pt idx="22">
                  <c:v>11.25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Klasse_Slakteri!$R$433:$R$457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Klasse_Slakteri!$R$13:$R$37</c:f>
              <c:numCache>
                <c:formatCode>0.0</c:formatCode>
                <c:ptCount val="25"/>
                <c:pt idx="0">
                  <c:v>0</c:v>
                </c:pt>
                <c:pt idx="1">
                  <c:v>15.45</c:v>
                </c:pt>
                <c:pt idx="2">
                  <c:v>17.360000000000003</c:v>
                </c:pt>
                <c:pt idx="3">
                  <c:v>11.4</c:v>
                </c:pt>
                <c:pt idx="4">
                  <c:v>12.3</c:v>
                </c:pt>
                <c:pt idx="5">
                  <c:v>11.074999999999999</c:v>
                </c:pt>
                <c:pt idx="6">
                  <c:v>10.230000000000002</c:v>
                </c:pt>
                <c:pt idx="7">
                  <c:v>10.71</c:v>
                </c:pt>
                <c:pt idx="8">
                  <c:v>0</c:v>
                </c:pt>
                <c:pt idx="9">
                  <c:v>10.255714285714294</c:v>
                </c:pt>
                <c:pt idx="10">
                  <c:v>11.25</c:v>
                </c:pt>
                <c:pt idx="11">
                  <c:v>11.475</c:v>
                </c:pt>
                <c:pt idx="12">
                  <c:v>7.5</c:v>
                </c:pt>
                <c:pt idx="13">
                  <c:v>10.200000000000003</c:v>
                </c:pt>
                <c:pt idx="14">
                  <c:v>11.96666666666667</c:v>
                </c:pt>
                <c:pt idx="15">
                  <c:v>18.7</c:v>
                </c:pt>
                <c:pt idx="16">
                  <c:v>9.7199999999999989</c:v>
                </c:pt>
                <c:pt idx="17">
                  <c:v>0</c:v>
                </c:pt>
                <c:pt idx="18">
                  <c:v>0</c:v>
                </c:pt>
                <c:pt idx="19">
                  <c:v>10.64</c:v>
                </c:pt>
                <c:pt idx="20">
                  <c:v>9.9333333333333353</c:v>
                </c:pt>
                <c:pt idx="21">
                  <c:v>0</c:v>
                </c:pt>
                <c:pt idx="22">
                  <c:v>14.225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Klasse_Slakteri!$I$517:$I$541</c15:sqref>
                  </c15:fullRef>
                </c:ext>
              </c:extLst>
              <c:f>(Klasse_Slakteri!$I$517:$I$521,Klasse_Slakteri!$I$523:$I$541)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Klasse_Slakteri!$I$97:$I$121</c15:sqref>
                  </c15:fullRef>
                </c:ext>
              </c:extLst>
              <c:f>(Klasse_Slakteri!$I$97:$I$101,Klasse_Slakteri!$I$103:$I$121)</c:f>
              <c:numCache>
                <c:formatCode>#,##0</c:formatCode>
                <c:ptCount val="24"/>
                <c:pt idx="0">
                  <c:v>0</c:v>
                </c:pt>
                <c:pt idx="1">
                  <c:v>72</c:v>
                </c:pt>
                <c:pt idx="2">
                  <c:v>260</c:v>
                </c:pt>
                <c:pt idx="3">
                  <c:v>276</c:v>
                </c:pt>
                <c:pt idx="4">
                  <c:v>307</c:v>
                </c:pt>
                <c:pt idx="5">
                  <c:v>331</c:v>
                </c:pt>
                <c:pt idx="6">
                  <c:v>729</c:v>
                </c:pt>
                <c:pt idx="7">
                  <c:v>1</c:v>
                </c:pt>
                <c:pt idx="8">
                  <c:v>89</c:v>
                </c:pt>
                <c:pt idx="9">
                  <c:v>110</c:v>
                </c:pt>
                <c:pt idx="10">
                  <c:v>122</c:v>
                </c:pt>
                <c:pt idx="11">
                  <c:v>47</c:v>
                </c:pt>
                <c:pt idx="12">
                  <c:v>74</c:v>
                </c:pt>
                <c:pt idx="13">
                  <c:v>183</c:v>
                </c:pt>
                <c:pt idx="14">
                  <c:v>25</c:v>
                </c:pt>
                <c:pt idx="15">
                  <c:v>149</c:v>
                </c:pt>
                <c:pt idx="16">
                  <c:v>0</c:v>
                </c:pt>
                <c:pt idx="17">
                  <c:v>34</c:v>
                </c:pt>
                <c:pt idx="18">
                  <c:v>374</c:v>
                </c:pt>
                <c:pt idx="19">
                  <c:v>124</c:v>
                </c:pt>
                <c:pt idx="20">
                  <c:v>0</c:v>
                </c:pt>
                <c:pt idx="21">
                  <c:v>252</c:v>
                </c:pt>
                <c:pt idx="22">
                  <c:v>0</c:v>
                </c:pt>
                <c:pt idx="2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961709054660851"/>
          <c:h val="0.1281084888410911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Klasse_Slakteri!$J$517:$J$541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Klasse_Slakteri!$J$97:$J$121</c:f>
              <c:numCache>
                <c:formatCode>0.0</c:formatCode>
                <c:ptCount val="25"/>
                <c:pt idx="0">
                  <c:v>0</c:v>
                </c:pt>
                <c:pt idx="1">
                  <c:v>1.4074343086276897</c:v>
                </c:pt>
                <c:pt idx="2">
                  <c:v>1.5362024964301477</c:v>
                </c:pt>
                <c:pt idx="3">
                  <c:v>1.5221474536078341</c:v>
                </c:pt>
                <c:pt idx="4">
                  <c:v>2.4882959218185392</c:v>
                </c:pt>
                <c:pt idx="5">
                  <c:v>2.6364621015763543</c:v>
                </c:pt>
                <c:pt idx="6">
                  <c:v>1.6081855029834278</c:v>
                </c:pt>
                <c:pt idx="7">
                  <c:v>4.0338677473005617</c:v>
                </c:pt>
                <c:pt idx="8">
                  <c:v>21.104185218165629</c:v>
                </c:pt>
                <c:pt idx="9">
                  <c:v>3.898056702479813</c:v>
                </c:pt>
                <c:pt idx="10">
                  <c:v>1.2215257460590097</c:v>
                </c:pt>
                <c:pt idx="11">
                  <c:v>2.0758342556855753</c:v>
                </c:pt>
                <c:pt idx="12">
                  <c:v>1.3555114410463123</c:v>
                </c:pt>
                <c:pt idx="13">
                  <c:v>2.1099259322803845</c:v>
                </c:pt>
                <c:pt idx="14">
                  <c:v>2.8343086139704075</c:v>
                </c:pt>
                <c:pt idx="15">
                  <c:v>1.1234169606061815</c:v>
                </c:pt>
                <c:pt idx="16">
                  <c:v>2.9369238781671911</c:v>
                </c:pt>
                <c:pt idx="17">
                  <c:v>0</c:v>
                </c:pt>
                <c:pt idx="18">
                  <c:v>27.113762600288005</c:v>
                </c:pt>
                <c:pt idx="19">
                  <c:v>2.2480452564925262</c:v>
                </c:pt>
                <c:pt idx="20">
                  <c:v>5.346392543349916</c:v>
                </c:pt>
                <c:pt idx="21">
                  <c:v>0</c:v>
                </c:pt>
                <c:pt idx="22">
                  <c:v>2.7401803379170855</c:v>
                </c:pt>
                <c:pt idx="23">
                  <c:v>0</c:v>
                </c:pt>
                <c:pt idx="24">
                  <c:v>1.8476632995254625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6.4011033052006228E-2"/>
          <c:h val="0.1183054686657318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Måned!$F$36:$F$47</c:f>
              <c:numCache>
                <c:formatCode>#,##0</c:formatCode>
                <c:ptCount val="12"/>
                <c:pt idx="0">
                  <c:v>1137</c:v>
                </c:pt>
                <c:pt idx="1">
                  <c:v>1640</c:v>
                </c:pt>
                <c:pt idx="2">
                  <c:v>10096</c:v>
                </c:pt>
                <c:pt idx="3">
                  <c:v>1017</c:v>
                </c:pt>
                <c:pt idx="4">
                  <c:v>1313</c:v>
                </c:pt>
                <c:pt idx="5">
                  <c:v>1203</c:v>
                </c:pt>
                <c:pt idx="6">
                  <c:v>133</c:v>
                </c:pt>
                <c:pt idx="7">
                  <c:v>10936</c:v>
                </c:pt>
                <c:pt idx="8">
                  <c:v>14788</c:v>
                </c:pt>
                <c:pt idx="9">
                  <c:v>40409</c:v>
                </c:pt>
                <c:pt idx="10">
                  <c:v>21863</c:v>
                </c:pt>
                <c:pt idx="11">
                  <c:v>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1268</c:v>
                </c:pt>
                <c:pt idx="1">
                  <c:v>1470</c:v>
                </c:pt>
                <c:pt idx="2">
                  <c:v>12228</c:v>
                </c:pt>
                <c:pt idx="3">
                  <c:v>574</c:v>
                </c:pt>
                <c:pt idx="4">
                  <c:v>1400</c:v>
                </c:pt>
                <c:pt idx="5">
                  <c:v>1268</c:v>
                </c:pt>
                <c:pt idx="6">
                  <c:v>304</c:v>
                </c:pt>
                <c:pt idx="7">
                  <c:v>11922</c:v>
                </c:pt>
                <c:pt idx="8">
                  <c:v>13565</c:v>
                </c:pt>
                <c:pt idx="9">
                  <c:v>40630</c:v>
                </c:pt>
                <c:pt idx="10">
                  <c:v>23142</c:v>
                </c:pt>
                <c:pt idx="11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1083000535956436E-3"/>
                  <c:y val="-6.188229023953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B9-4490-B924-F86C359BDEAC}"/>
                </c:ext>
              </c:extLst>
            </c:dLbl>
            <c:dLbl>
              <c:idx val="3"/>
              <c:layout>
                <c:manualLayout>
                  <c:x val="-6.3249001607870075E-3"/>
                  <c:y val="-7.2551650625661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9-4C44-90BF-59F7D3DE79DD}"/>
                </c:ext>
              </c:extLst>
            </c:dLbl>
            <c:dLbl>
              <c:idx val="4"/>
              <c:layout>
                <c:manualLayout>
                  <c:x val="-6.3249001607870075E-3"/>
                  <c:y val="-8.5354883089013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9-4C44-90BF-59F7D3DE79DD}"/>
                </c:ext>
              </c:extLst>
            </c:dLbl>
            <c:dLbl>
              <c:idx val="5"/>
              <c:layout>
                <c:manualLayout>
                  <c:x val="-3.1624500803934651E-3"/>
                  <c:y val="-8.9622627243464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9-4C44-90BF-59F7D3DE79DD}"/>
                </c:ext>
              </c:extLst>
            </c:dLbl>
            <c:dLbl>
              <c:idx val="7"/>
              <c:layout>
                <c:manualLayout>
                  <c:x val="-4.2166001071913643E-3"/>
                  <c:y val="-8.962262724346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2-44BB-B30A-3BD03CB14097}"/>
                </c:ext>
              </c:extLst>
            </c:dLbl>
            <c:dLbl>
              <c:idx val="8"/>
              <c:layout>
                <c:manualLayout>
                  <c:x val="1.0541500267976672E-3"/>
                  <c:y val="-0.117362964247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20-4450-92F9-B275CD00E2BD}"/>
                </c:ext>
              </c:extLst>
            </c:dLbl>
            <c:dLbl>
              <c:idx val="9"/>
              <c:layout>
                <c:manualLayout>
                  <c:x val="2.5299600643147721E-2"/>
                  <c:y val="-0.1429694291740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5-4A52-AB3A-85B15F19C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1327</c:v>
                </c:pt>
                <c:pt idx="1">
                  <c:v>1322</c:v>
                </c:pt>
                <c:pt idx="2">
                  <c:v>10846</c:v>
                </c:pt>
                <c:pt idx="3">
                  <c:v>1431</c:v>
                </c:pt>
                <c:pt idx="4">
                  <c:v>1004</c:v>
                </c:pt>
                <c:pt idx="5">
                  <c:v>475</c:v>
                </c:pt>
                <c:pt idx="6">
                  <c:v>195</c:v>
                </c:pt>
                <c:pt idx="7">
                  <c:v>10446</c:v>
                </c:pt>
                <c:pt idx="8">
                  <c:v>14876</c:v>
                </c:pt>
                <c:pt idx="9">
                  <c:v>38942</c:v>
                </c:pt>
                <c:pt idx="10">
                  <c:v>16190</c:v>
                </c:pt>
                <c:pt idx="11">
                  <c:v>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10181943804509"/>
          <c:y val="0.28708174007018589"/>
          <c:w val="0.10967343677228893"/>
          <c:h val="0.15144896634900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Klasse_Slakteri!$R$489:$R$513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Klasse_Slakteri!$R$69:$R$93</c:f>
              <c:numCache>
                <c:formatCode>0.0</c:formatCode>
                <c:ptCount val="25"/>
                <c:pt idx="0">
                  <c:v>0</c:v>
                </c:pt>
                <c:pt idx="1">
                  <c:v>19.370370370370367</c:v>
                </c:pt>
                <c:pt idx="2">
                  <c:v>21.253636363636367</c:v>
                </c:pt>
                <c:pt idx="3">
                  <c:v>18.910714285714281</c:v>
                </c:pt>
                <c:pt idx="4">
                  <c:v>16.578999999999997</c:v>
                </c:pt>
                <c:pt idx="5">
                  <c:v>19.650413223140497</c:v>
                </c:pt>
                <c:pt idx="6">
                  <c:v>16.039534883720929</c:v>
                </c:pt>
                <c:pt idx="7">
                  <c:v>14.688607594936711</c:v>
                </c:pt>
                <c:pt idx="8">
                  <c:v>0</c:v>
                </c:pt>
                <c:pt idx="9">
                  <c:v>13.886363636363638</c:v>
                </c:pt>
                <c:pt idx="10">
                  <c:v>17.424324324324321</c:v>
                </c:pt>
                <c:pt idx="11">
                  <c:v>19.291304347826088</c:v>
                </c:pt>
                <c:pt idx="12">
                  <c:v>18.942857142857154</c:v>
                </c:pt>
                <c:pt idx="13">
                  <c:v>16.183333333333323</c:v>
                </c:pt>
                <c:pt idx="14">
                  <c:v>17.258928571428584</c:v>
                </c:pt>
                <c:pt idx="15">
                  <c:v>19.8</c:v>
                </c:pt>
                <c:pt idx="16">
                  <c:v>15.109090909090908</c:v>
                </c:pt>
                <c:pt idx="17">
                  <c:v>0</c:v>
                </c:pt>
                <c:pt idx="18">
                  <c:v>13.125</c:v>
                </c:pt>
                <c:pt idx="19">
                  <c:v>15.672000000000001</c:v>
                </c:pt>
                <c:pt idx="20">
                  <c:v>14.167346938775504</c:v>
                </c:pt>
                <c:pt idx="21">
                  <c:v>0</c:v>
                </c:pt>
                <c:pt idx="22">
                  <c:v>15.835211267605644</c:v>
                </c:pt>
                <c:pt idx="23">
                  <c:v>0</c:v>
                </c:pt>
                <c:pt idx="24">
                  <c:v>18.277777777777775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Klasse_Slakteri!$R$517:$R$541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Klasse_Slakteri!$R$97:$R$121</c:f>
              <c:numCache>
                <c:formatCode>0.0</c:formatCode>
                <c:ptCount val="25"/>
                <c:pt idx="0">
                  <c:v>0</c:v>
                </c:pt>
                <c:pt idx="1">
                  <c:v>20.830555555555556</c:v>
                </c:pt>
                <c:pt idx="2">
                  <c:v>21.91769230769232</c:v>
                </c:pt>
                <c:pt idx="3">
                  <c:v>20.400724637681165</c:v>
                </c:pt>
                <c:pt idx="4">
                  <c:v>18.213029315960913</c:v>
                </c:pt>
                <c:pt idx="5">
                  <c:v>19.642040816326528</c:v>
                </c:pt>
                <c:pt idx="6">
                  <c:v>16.544108761329301</c:v>
                </c:pt>
                <c:pt idx="7">
                  <c:v>16.591906721536358</c:v>
                </c:pt>
                <c:pt idx="8">
                  <c:v>23.7</c:v>
                </c:pt>
                <c:pt idx="9">
                  <c:v>16.049438202247192</c:v>
                </c:pt>
                <c:pt idx="10">
                  <c:v>18.697272727272718</c:v>
                </c:pt>
                <c:pt idx="11">
                  <c:v>19.631147540983619</c:v>
                </c:pt>
                <c:pt idx="12">
                  <c:v>20.470212765957445</c:v>
                </c:pt>
                <c:pt idx="13">
                  <c:v>14.624324324324316</c:v>
                </c:pt>
                <c:pt idx="14">
                  <c:v>18.257377049180327</c:v>
                </c:pt>
                <c:pt idx="15">
                  <c:v>21.492000000000004</c:v>
                </c:pt>
                <c:pt idx="16">
                  <c:v>16.236241610738261</c:v>
                </c:pt>
                <c:pt idx="17">
                  <c:v>0</c:v>
                </c:pt>
                <c:pt idx="18">
                  <c:v>15.505882352941171</c:v>
                </c:pt>
                <c:pt idx="19">
                  <c:v>17.488235294117651</c:v>
                </c:pt>
                <c:pt idx="20">
                  <c:v>14.839516129032262</c:v>
                </c:pt>
                <c:pt idx="21">
                  <c:v>0</c:v>
                </c:pt>
                <c:pt idx="22">
                  <c:v>16.196825396825403</c:v>
                </c:pt>
                <c:pt idx="23">
                  <c:v>0</c:v>
                </c:pt>
                <c:pt idx="24">
                  <c:v>16.925000000000001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Klasse_Slakteri!$X$489:$X$513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Klasse_Slakteri!$X$69:$X$93</c:f>
              <c:numCache>
                <c:formatCode>0.00</c:formatCode>
                <c:ptCount val="25"/>
                <c:pt idx="0">
                  <c:v>0</c:v>
                </c:pt>
                <c:pt idx="1">
                  <c:v>3.0740740740740744</c:v>
                </c:pt>
                <c:pt idx="2">
                  <c:v>3.0181818181818185</c:v>
                </c:pt>
                <c:pt idx="3">
                  <c:v>3.2023809523809512</c:v>
                </c:pt>
                <c:pt idx="4">
                  <c:v>3.3</c:v>
                </c:pt>
                <c:pt idx="5">
                  <c:v>2.8429752066115701</c:v>
                </c:pt>
                <c:pt idx="6">
                  <c:v>3.8914728682170545</c:v>
                </c:pt>
                <c:pt idx="7">
                  <c:v>4.042194092827005</c:v>
                </c:pt>
                <c:pt idx="8">
                  <c:v>0</c:v>
                </c:pt>
                <c:pt idx="9">
                  <c:v>4.4090909090909092</c:v>
                </c:pt>
                <c:pt idx="10">
                  <c:v>3.756756756756757</c:v>
                </c:pt>
                <c:pt idx="11">
                  <c:v>3.6956521739130439</c:v>
                </c:pt>
                <c:pt idx="12">
                  <c:v>3</c:v>
                </c:pt>
                <c:pt idx="13">
                  <c:v>3.6666666666666656</c:v>
                </c:pt>
                <c:pt idx="14">
                  <c:v>3.7857142857142847</c:v>
                </c:pt>
                <c:pt idx="15">
                  <c:v>3.1111111111111112</c:v>
                </c:pt>
                <c:pt idx="16">
                  <c:v>3.9696969696969697</c:v>
                </c:pt>
                <c:pt idx="17">
                  <c:v>0</c:v>
                </c:pt>
                <c:pt idx="18">
                  <c:v>4.25</c:v>
                </c:pt>
                <c:pt idx="19">
                  <c:v>4.1040000000000001</c:v>
                </c:pt>
                <c:pt idx="20">
                  <c:v>3.8163265306122449</c:v>
                </c:pt>
                <c:pt idx="21">
                  <c:v>0</c:v>
                </c:pt>
                <c:pt idx="22">
                  <c:v>3.7464788732394361</c:v>
                </c:pt>
                <c:pt idx="23">
                  <c:v>0</c:v>
                </c:pt>
                <c:pt idx="24">
                  <c:v>3.7777777777777777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Klasse_Slakteri!$X$517:$X$541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Klasse_Slakteri!$X$97:$X$121</c:f>
              <c:numCache>
                <c:formatCode>0.00</c:formatCode>
                <c:ptCount val="25"/>
                <c:pt idx="0">
                  <c:v>0</c:v>
                </c:pt>
                <c:pt idx="1">
                  <c:v>3.7777777777777777</c:v>
                </c:pt>
                <c:pt idx="2">
                  <c:v>3.6769230769230759</c:v>
                </c:pt>
                <c:pt idx="3">
                  <c:v>3.7137681159420288</c:v>
                </c:pt>
                <c:pt idx="4">
                  <c:v>4.0814332247556999</c:v>
                </c:pt>
                <c:pt idx="5">
                  <c:v>3.8571428571428559</c:v>
                </c:pt>
                <c:pt idx="6">
                  <c:v>4.6042296072507556</c:v>
                </c:pt>
                <c:pt idx="7">
                  <c:v>4.7544581618655686</c:v>
                </c:pt>
                <c:pt idx="8">
                  <c:v>3</c:v>
                </c:pt>
                <c:pt idx="9">
                  <c:v>4.9775280898876408</c:v>
                </c:pt>
                <c:pt idx="10">
                  <c:v>4.172727272727272</c:v>
                </c:pt>
                <c:pt idx="11">
                  <c:v>4.336065573770493</c:v>
                </c:pt>
                <c:pt idx="12">
                  <c:v>3.7234042553191498</c:v>
                </c:pt>
                <c:pt idx="13">
                  <c:v>4.6081081081081088</c:v>
                </c:pt>
                <c:pt idx="14">
                  <c:v>4.5464480874316946</c:v>
                </c:pt>
                <c:pt idx="15">
                  <c:v>3.96</c:v>
                </c:pt>
                <c:pt idx="16">
                  <c:v>4.8926174496644306</c:v>
                </c:pt>
                <c:pt idx="17">
                  <c:v>0</c:v>
                </c:pt>
                <c:pt idx="18">
                  <c:v>4.8235294117647056</c:v>
                </c:pt>
                <c:pt idx="19">
                  <c:v>5.0588235294117645</c:v>
                </c:pt>
                <c:pt idx="20">
                  <c:v>4.9193548387096788</c:v>
                </c:pt>
                <c:pt idx="21">
                  <c:v>0</c:v>
                </c:pt>
                <c:pt idx="22">
                  <c:v>4.7698412698412707</c:v>
                </c:pt>
                <c:pt idx="23">
                  <c:v>0</c:v>
                </c:pt>
                <c:pt idx="24">
                  <c:v>5.34375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Klasse_Slakteri!$I$545:$I$569</c15:sqref>
                  </c15:fullRef>
                </c:ext>
              </c:extLst>
              <c:f>(Klasse_Slakteri!$I$545:$I$549,Klasse_Slakteri!$I$551:$I$569)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Klasse_Slakteri!$I$125:$I$149</c15:sqref>
                  </c15:fullRef>
                </c:ext>
              </c:extLst>
              <c:f>(Klasse_Slakteri!$I$125:$I$129,Klasse_Slakteri!$I$131:$I$149)</c:f>
              <c:numCache>
                <c:formatCode>#,##0</c:formatCode>
                <c:ptCount val="24"/>
                <c:pt idx="0">
                  <c:v>3</c:v>
                </c:pt>
                <c:pt idx="1">
                  <c:v>259</c:v>
                </c:pt>
                <c:pt idx="2">
                  <c:v>836</c:v>
                </c:pt>
                <c:pt idx="3">
                  <c:v>680</c:v>
                </c:pt>
                <c:pt idx="4">
                  <c:v>617</c:v>
                </c:pt>
                <c:pt idx="5">
                  <c:v>936</c:v>
                </c:pt>
                <c:pt idx="6">
                  <c:v>1361</c:v>
                </c:pt>
                <c:pt idx="7">
                  <c:v>0</c:v>
                </c:pt>
                <c:pt idx="8">
                  <c:v>158</c:v>
                </c:pt>
                <c:pt idx="9">
                  <c:v>326</c:v>
                </c:pt>
                <c:pt idx="10">
                  <c:v>392</c:v>
                </c:pt>
                <c:pt idx="11">
                  <c:v>129</c:v>
                </c:pt>
                <c:pt idx="12">
                  <c:v>213</c:v>
                </c:pt>
                <c:pt idx="13">
                  <c:v>515</c:v>
                </c:pt>
                <c:pt idx="14">
                  <c:v>116</c:v>
                </c:pt>
                <c:pt idx="15">
                  <c:v>280</c:v>
                </c:pt>
                <c:pt idx="16">
                  <c:v>0</c:v>
                </c:pt>
                <c:pt idx="17">
                  <c:v>40</c:v>
                </c:pt>
                <c:pt idx="18">
                  <c:v>983</c:v>
                </c:pt>
                <c:pt idx="19">
                  <c:v>173</c:v>
                </c:pt>
                <c:pt idx="20">
                  <c:v>0</c:v>
                </c:pt>
                <c:pt idx="21">
                  <c:v>562</c:v>
                </c:pt>
                <c:pt idx="22">
                  <c:v>0</c:v>
                </c:pt>
                <c:pt idx="2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240927131378743"/>
          <c:h val="0.1235550728572721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O+</a:t>
            </a:r>
            <a:endParaRPr lang="en-US" sz="2400"/>
          </a:p>
        </c:rich>
      </c:tx>
      <c:layout>
        <c:manualLayout>
          <c:xMode val="edge"/>
          <c:yMode val="edge"/>
          <c:x val="0.18906389788785224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Klasse_Slakteri!$I$573:$I$597</c15:sqref>
                  </c15:fullRef>
                </c:ext>
              </c:extLst>
              <c:f>(Klasse_Slakteri!$I$573:$I$577,Klasse_Slakteri!$I$579:$I$597)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Klasse_Slakteri!$I$153:$I$177</c15:sqref>
                  </c15:fullRef>
                </c:ext>
              </c:extLst>
              <c:f>(Klasse_Slakteri!$I$153:$I$157,Klasse_Slakteri!$I$159:$I$177)</c:f>
              <c:numCache>
                <c:formatCode>#,##0</c:formatCode>
                <c:ptCount val="24"/>
                <c:pt idx="0">
                  <c:v>10</c:v>
                </c:pt>
                <c:pt idx="1">
                  <c:v>514</c:v>
                </c:pt>
                <c:pt idx="2">
                  <c:v>1923</c:v>
                </c:pt>
                <c:pt idx="3">
                  <c:v>1585</c:v>
                </c:pt>
                <c:pt idx="4">
                  <c:v>1211</c:v>
                </c:pt>
                <c:pt idx="5">
                  <c:v>1908</c:v>
                </c:pt>
                <c:pt idx="6">
                  <c:v>2064</c:v>
                </c:pt>
                <c:pt idx="7">
                  <c:v>1</c:v>
                </c:pt>
                <c:pt idx="8">
                  <c:v>282</c:v>
                </c:pt>
                <c:pt idx="9">
                  <c:v>668</c:v>
                </c:pt>
                <c:pt idx="10">
                  <c:v>763</c:v>
                </c:pt>
                <c:pt idx="11">
                  <c:v>288</c:v>
                </c:pt>
                <c:pt idx="12">
                  <c:v>314</c:v>
                </c:pt>
                <c:pt idx="13">
                  <c:v>821</c:v>
                </c:pt>
                <c:pt idx="14">
                  <c:v>253</c:v>
                </c:pt>
                <c:pt idx="15">
                  <c:v>505</c:v>
                </c:pt>
                <c:pt idx="16">
                  <c:v>0</c:v>
                </c:pt>
                <c:pt idx="17">
                  <c:v>19</c:v>
                </c:pt>
                <c:pt idx="18">
                  <c:v>1718</c:v>
                </c:pt>
                <c:pt idx="19">
                  <c:v>291</c:v>
                </c:pt>
                <c:pt idx="20">
                  <c:v>0</c:v>
                </c:pt>
                <c:pt idx="21">
                  <c:v>1002</c:v>
                </c:pt>
                <c:pt idx="22">
                  <c:v>0</c:v>
                </c:pt>
                <c:pt idx="23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1954909381"/>
          <c:y val="0.25403915774974078"/>
          <c:w val="0.10079762756928111"/>
          <c:h val="0.1257553291902414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R-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7288804416689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Klasse_Slakteri!$I$601:$I$624</c15:sqref>
                  </c15:fullRef>
                </c:ext>
              </c:extLst>
              <c:f>(Klasse_Slakteri!$I$601:$I$605,Klasse_Slakteri!$I$607:$I$624)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Klasse_Slakteri!$I$181:$I$204</c15:sqref>
                  </c15:fullRef>
                </c:ext>
              </c:extLst>
              <c:f>(Klasse_Slakteri!$I$181:$I$185,Klasse_Slakteri!$I$187:$I$204)</c:f>
              <c:numCache>
                <c:formatCode>#,##0</c:formatCode>
                <c:ptCount val="23"/>
                <c:pt idx="0">
                  <c:v>13</c:v>
                </c:pt>
                <c:pt idx="1">
                  <c:v>756</c:v>
                </c:pt>
                <c:pt idx="2">
                  <c:v>2850</c:v>
                </c:pt>
                <c:pt idx="3">
                  <c:v>2181</c:v>
                </c:pt>
                <c:pt idx="4">
                  <c:v>1532</c:v>
                </c:pt>
                <c:pt idx="5">
                  <c:v>2502</c:v>
                </c:pt>
                <c:pt idx="6">
                  <c:v>2163</c:v>
                </c:pt>
                <c:pt idx="7">
                  <c:v>1</c:v>
                </c:pt>
                <c:pt idx="8">
                  <c:v>281</c:v>
                </c:pt>
                <c:pt idx="9">
                  <c:v>1108</c:v>
                </c:pt>
                <c:pt idx="10">
                  <c:v>929</c:v>
                </c:pt>
                <c:pt idx="11">
                  <c:v>433</c:v>
                </c:pt>
                <c:pt idx="12">
                  <c:v>374</c:v>
                </c:pt>
                <c:pt idx="13">
                  <c:v>834</c:v>
                </c:pt>
                <c:pt idx="14">
                  <c:v>367</c:v>
                </c:pt>
                <c:pt idx="15">
                  <c:v>601</c:v>
                </c:pt>
                <c:pt idx="16">
                  <c:v>0</c:v>
                </c:pt>
                <c:pt idx="17">
                  <c:v>7</c:v>
                </c:pt>
                <c:pt idx="18">
                  <c:v>263</c:v>
                </c:pt>
                <c:pt idx="19">
                  <c:v>0</c:v>
                </c:pt>
                <c:pt idx="20">
                  <c:v>1124</c:v>
                </c:pt>
                <c:pt idx="21">
                  <c:v>0</c:v>
                </c:pt>
                <c:pt idx="2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50216989299696"/>
          <c:y val="0.25403909856095575"/>
          <c:w val="0.10372517303950145"/>
          <c:h val="0.144244728029685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Klasse_Slakteri!$B$628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Klasse_Slakteri!$I$628:$I$652</c15:sqref>
                  </c15:fullRef>
                </c:ext>
              </c:extLst>
              <c:f>(Klasse_Slakteri!$I$628:$I$632,Klasse_Slakteri!$I$634:$I$652)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Klasse_Slakteri!$I$208:$I$232</c15:sqref>
                  </c15:fullRef>
                </c:ext>
              </c:extLst>
              <c:f>(Klasse_Slakteri!$I$208:$I$212,Klasse_Slakteri!$I$214:$I$232)</c:f>
              <c:numCache>
                <c:formatCode>#,##0</c:formatCode>
                <c:ptCount val="24"/>
                <c:pt idx="0">
                  <c:v>14</c:v>
                </c:pt>
                <c:pt idx="1">
                  <c:v>761</c:v>
                </c:pt>
                <c:pt idx="2">
                  <c:v>2788</c:v>
                </c:pt>
                <c:pt idx="3">
                  <c:v>2378</c:v>
                </c:pt>
                <c:pt idx="4">
                  <c:v>1625</c:v>
                </c:pt>
                <c:pt idx="5">
                  <c:v>2403</c:v>
                </c:pt>
                <c:pt idx="6">
                  <c:v>1798</c:v>
                </c:pt>
                <c:pt idx="7">
                  <c:v>0</c:v>
                </c:pt>
                <c:pt idx="8">
                  <c:v>214</c:v>
                </c:pt>
                <c:pt idx="9">
                  <c:v>1154</c:v>
                </c:pt>
                <c:pt idx="10">
                  <c:v>723</c:v>
                </c:pt>
                <c:pt idx="11">
                  <c:v>448</c:v>
                </c:pt>
                <c:pt idx="12">
                  <c:v>303</c:v>
                </c:pt>
                <c:pt idx="13">
                  <c:v>879</c:v>
                </c:pt>
                <c:pt idx="14">
                  <c:v>328</c:v>
                </c:pt>
                <c:pt idx="15">
                  <c:v>607</c:v>
                </c:pt>
                <c:pt idx="16">
                  <c:v>0</c:v>
                </c:pt>
                <c:pt idx="17">
                  <c:v>1</c:v>
                </c:pt>
                <c:pt idx="18">
                  <c:v>1870</c:v>
                </c:pt>
                <c:pt idx="19">
                  <c:v>215</c:v>
                </c:pt>
                <c:pt idx="20">
                  <c:v>0</c:v>
                </c:pt>
                <c:pt idx="21">
                  <c:v>1071</c:v>
                </c:pt>
                <c:pt idx="22">
                  <c:v>0</c:v>
                </c:pt>
                <c:pt idx="23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42100658470327"/>
          <c:y val="0.25403917935863551"/>
          <c:w val="9.8206474190726187E-2"/>
          <c:h val="0.1258776303481095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Klasse_Slakteri!$I$656:$I$680</c15:sqref>
                  </c15:fullRef>
                </c:ext>
              </c:extLst>
              <c:f>(Klasse_Slakteri!$I$656:$I$660,Klasse_Slakteri!$I$662:$I$680)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Klasse_Slakteri!$I$236:$I$260</c15:sqref>
                  </c15:fullRef>
                </c:ext>
              </c:extLst>
              <c:f>(Klasse_Slakteri!$I$236:$I$240,Klasse_Slakteri!$I$242:$I$260)</c:f>
              <c:numCache>
                <c:formatCode>#,##0</c:formatCode>
                <c:ptCount val="24"/>
                <c:pt idx="0">
                  <c:v>10</c:v>
                </c:pt>
                <c:pt idx="1">
                  <c:v>525</c:v>
                </c:pt>
                <c:pt idx="2">
                  <c:v>1703</c:v>
                </c:pt>
                <c:pt idx="3">
                  <c:v>2083</c:v>
                </c:pt>
                <c:pt idx="4">
                  <c:v>1103</c:v>
                </c:pt>
                <c:pt idx="5">
                  <c:v>1762</c:v>
                </c:pt>
                <c:pt idx="6">
                  <c:v>1185</c:v>
                </c:pt>
                <c:pt idx="7">
                  <c:v>1</c:v>
                </c:pt>
                <c:pt idx="8">
                  <c:v>145</c:v>
                </c:pt>
                <c:pt idx="9">
                  <c:v>930</c:v>
                </c:pt>
                <c:pt idx="10">
                  <c:v>466</c:v>
                </c:pt>
                <c:pt idx="11">
                  <c:v>361</c:v>
                </c:pt>
                <c:pt idx="12">
                  <c:v>241</c:v>
                </c:pt>
                <c:pt idx="13">
                  <c:v>451</c:v>
                </c:pt>
                <c:pt idx="14">
                  <c:v>242</c:v>
                </c:pt>
                <c:pt idx="15">
                  <c:v>345</c:v>
                </c:pt>
                <c:pt idx="16">
                  <c:v>0</c:v>
                </c:pt>
                <c:pt idx="17">
                  <c:v>1</c:v>
                </c:pt>
                <c:pt idx="18">
                  <c:v>1472</c:v>
                </c:pt>
                <c:pt idx="19">
                  <c:v>116</c:v>
                </c:pt>
                <c:pt idx="20">
                  <c:v>0</c:v>
                </c:pt>
                <c:pt idx="21">
                  <c:v>677</c:v>
                </c:pt>
                <c:pt idx="22">
                  <c:v>0</c:v>
                </c:pt>
                <c:pt idx="2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58069399844566"/>
          <c:y val="0.27005370039108872"/>
          <c:w val="0.10271906479567149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U-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Klasse_Slakteri!$I$684:$I$708</c15:sqref>
                  </c15:fullRef>
                </c:ext>
              </c:extLst>
              <c:f>(Klasse_Slakteri!$I$684:$I$688,Klasse_Slakteri!$I$690:$I$708)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Klasse_Slakteri!$I$264:$I$288</c15:sqref>
                  </c15:fullRef>
                </c:ext>
              </c:extLst>
              <c:f>(Klasse_Slakteri!$I$264:$I$268,Klasse_Slakteri!$I$270:$I$288)</c:f>
              <c:numCache>
                <c:formatCode>#,##0</c:formatCode>
                <c:ptCount val="24"/>
                <c:pt idx="0">
                  <c:v>4</c:v>
                </c:pt>
                <c:pt idx="1">
                  <c:v>238</c:v>
                </c:pt>
                <c:pt idx="2">
                  <c:v>564</c:v>
                </c:pt>
                <c:pt idx="3">
                  <c:v>1070</c:v>
                </c:pt>
                <c:pt idx="4">
                  <c:v>472</c:v>
                </c:pt>
                <c:pt idx="5">
                  <c:v>714</c:v>
                </c:pt>
                <c:pt idx="6">
                  <c:v>519</c:v>
                </c:pt>
                <c:pt idx="7">
                  <c:v>0</c:v>
                </c:pt>
                <c:pt idx="8">
                  <c:v>43</c:v>
                </c:pt>
                <c:pt idx="9">
                  <c:v>459</c:v>
                </c:pt>
                <c:pt idx="10">
                  <c:v>151</c:v>
                </c:pt>
                <c:pt idx="11">
                  <c:v>216</c:v>
                </c:pt>
                <c:pt idx="12">
                  <c:v>145</c:v>
                </c:pt>
                <c:pt idx="13">
                  <c:v>107</c:v>
                </c:pt>
                <c:pt idx="14">
                  <c:v>71</c:v>
                </c:pt>
                <c:pt idx="15">
                  <c:v>178</c:v>
                </c:pt>
                <c:pt idx="16">
                  <c:v>0</c:v>
                </c:pt>
                <c:pt idx="17">
                  <c:v>0</c:v>
                </c:pt>
                <c:pt idx="18">
                  <c:v>564</c:v>
                </c:pt>
                <c:pt idx="19">
                  <c:v>48</c:v>
                </c:pt>
                <c:pt idx="20">
                  <c:v>0</c:v>
                </c:pt>
                <c:pt idx="21">
                  <c:v>251</c:v>
                </c:pt>
                <c:pt idx="22">
                  <c:v>0</c:v>
                </c:pt>
                <c:pt idx="2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54354919471548"/>
          <c:y val="0.25403913870270345"/>
          <c:w val="9.8083861110652579E-2"/>
          <c:h val="0.112060819983708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middel KROPPSLENGDE i cm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4794853529765"/>
          <c:y val="0.12682281669773826"/>
          <c:w val="0.8483740132607287"/>
          <c:h val="0.80104345556058187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Måned!$S$23:$S$34</c:f>
              <c:numCache>
                <c:formatCode>0.0</c:formatCode>
                <c:ptCount val="12"/>
                <c:pt idx="0">
                  <c:v>113.77177177177184</c:v>
                </c:pt>
                <c:pt idx="1">
                  <c:v>115.30987654320998</c:v>
                </c:pt>
                <c:pt idx="2">
                  <c:v>116.40062992125983</c:v>
                </c:pt>
                <c:pt idx="3">
                  <c:v>115.50882352941171</c:v>
                </c:pt>
                <c:pt idx="4">
                  <c:v>116.04326018808784</c:v>
                </c:pt>
                <c:pt idx="5">
                  <c:v>115.25077519379836</c:v>
                </c:pt>
                <c:pt idx="6">
                  <c:v>115.82870370370372</c:v>
                </c:pt>
                <c:pt idx="7">
                  <c:v>115.43504228329776</c:v>
                </c:pt>
                <c:pt idx="8">
                  <c:v>113.73457041179482</c:v>
                </c:pt>
                <c:pt idx="9">
                  <c:v>115.08037163443348</c:v>
                </c:pt>
                <c:pt idx="10">
                  <c:v>114.80037584869051</c:v>
                </c:pt>
                <c:pt idx="11">
                  <c:v>113.89118329466358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8-43D6-9C44-611EC5635556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281362570238969E-2"/>
                  <c:y val="-4.7521605407053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8-43D6-9C44-611EC5635556}"/>
                </c:ext>
              </c:extLst>
            </c:dLbl>
            <c:dLbl>
              <c:idx val="4"/>
              <c:layout>
                <c:manualLayout>
                  <c:x val="-3.6178316369406251E-2"/>
                  <c:y val="-5.832198019195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8-43D6-9C44-611EC5635556}"/>
                </c:ext>
              </c:extLst>
            </c:dLbl>
            <c:dLbl>
              <c:idx val="5"/>
              <c:layout>
                <c:manualLayout>
                  <c:x val="-3.1666667186133063E-2"/>
                  <c:y val="6.998157301149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E8-4B81-9BC1-A9BDCEB76C26}"/>
                </c:ext>
              </c:extLst>
            </c:dLbl>
            <c:dLbl>
              <c:idx val="6"/>
              <c:layout>
                <c:manualLayout>
                  <c:x val="-2.8697917137433096E-2"/>
                  <c:y val="6.1233876385059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7-4AF6-B21E-E014B957A69F}"/>
                </c:ext>
              </c:extLst>
            </c:dLbl>
            <c:dLbl>
              <c:idx val="7"/>
              <c:layout>
                <c:manualLayout>
                  <c:x val="-2.4739583739166474E-2"/>
                  <c:y val="5.6860028071840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7-4AF6-B21E-E014B957A69F}"/>
                </c:ext>
              </c:extLst>
            </c:dLbl>
            <c:dLbl>
              <c:idx val="8"/>
              <c:layout>
                <c:manualLayout>
                  <c:x val="-1.7812500292199954E-2"/>
                  <c:y val="5.6860028071840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29-4740-A865-5F274BD8D50A}"/>
                </c:ext>
              </c:extLst>
            </c:dLbl>
            <c:dLbl>
              <c:idx val="9"/>
              <c:layout>
                <c:manualLayout>
                  <c:x val="-1.2864583544366528E-2"/>
                  <c:y val="8.091619379454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9-4740-A865-5F274BD8D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</c:formatCode>
                <c:ptCount val="12"/>
                <c:pt idx="0">
                  <c:v>114.89589189189196</c:v>
                </c:pt>
                <c:pt idx="1">
                  <c:v>114.7831641285954</c:v>
                </c:pt>
                <c:pt idx="2">
                  <c:v>115.49360502234536</c:v>
                </c:pt>
                <c:pt idx="3">
                  <c:v>113.93478639930252</c:v>
                </c:pt>
                <c:pt idx="4">
                  <c:v>114.99117948717939</c:v>
                </c:pt>
                <c:pt idx="5">
                  <c:v>114.71364605543712</c:v>
                </c:pt>
                <c:pt idx="6">
                  <c:v>114.59128205128202</c:v>
                </c:pt>
                <c:pt idx="7">
                  <c:v>114.49487105742509</c:v>
                </c:pt>
                <c:pt idx="8">
                  <c:v>113.0054305349682</c:v>
                </c:pt>
                <c:pt idx="9">
                  <c:v>113.28389826149581</c:v>
                </c:pt>
                <c:pt idx="10">
                  <c:v>112.9286589137694</c:v>
                </c:pt>
                <c:pt idx="11">
                  <c:v>111.99268879268888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8-43D6-9C44-611EC563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9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5282448087299836E-2"/>
              <c:y val="0.404256296230026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293536914264056"/>
          <c:y val="0.53509660263915249"/>
          <c:w val="0.10589087280004712"/>
          <c:h val="0.11533734682705718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Klasse_Slakteri!$I$712:$I$737</c15:sqref>
                  </c15:fullRef>
                </c:ext>
              </c:extLst>
              <c:f>(Klasse_Slakteri!$I$712:$I$713,Klasse_Slakteri!$I$715:$I$716,Klasse_Slakteri!$I$718:$I$737)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Klasse_Slakteri!$I$292:$I$316</c15:sqref>
                  </c15:fullRef>
                </c:ext>
              </c:extLst>
              <c:f>(Klasse_Slakteri!$I$292:$I$293,Klasse_Slakteri!$I$295:$I$296,Klasse_Slakteri!$I$298:$I$316)</c:f>
              <c:numCache>
                <c:formatCode>#,##0</c:formatCode>
                <c:ptCount val="23"/>
                <c:pt idx="0">
                  <c:v>4</c:v>
                </c:pt>
                <c:pt idx="1">
                  <c:v>69</c:v>
                </c:pt>
                <c:pt idx="2">
                  <c:v>401</c:v>
                </c:pt>
                <c:pt idx="3">
                  <c:v>168</c:v>
                </c:pt>
                <c:pt idx="4">
                  <c:v>243</c:v>
                </c:pt>
                <c:pt idx="5">
                  <c:v>198</c:v>
                </c:pt>
                <c:pt idx="6">
                  <c:v>0</c:v>
                </c:pt>
                <c:pt idx="7">
                  <c:v>10</c:v>
                </c:pt>
                <c:pt idx="8">
                  <c:v>183</c:v>
                </c:pt>
                <c:pt idx="9">
                  <c:v>50</c:v>
                </c:pt>
                <c:pt idx="10">
                  <c:v>78</c:v>
                </c:pt>
                <c:pt idx="11">
                  <c:v>47</c:v>
                </c:pt>
                <c:pt idx="12">
                  <c:v>23</c:v>
                </c:pt>
                <c:pt idx="13">
                  <c:v>29</c:v>
                </c:pt>
                <c:pt idx="14">
                  <c:v>48</c:v>
                </c:pt>
                <c:pt idx="15">
                  <c:v>0</c:v>
                </c:pt>
                <c:pt idx="16">
                  <c:v>0</c:v>
                </c:pt>
                <c:pt idx="17">
                  <c:v>155</c:v>
                </c:pt>
                <c:pt idx="18">
                  <c:v>27</c:v>
                </c:pt>
                <c:pt idx="19">
                  <c:v>0</c:v>
                </c:pt>
                <c:pt idx="20">
                  <c:v>68</c:v>
                </c:pt>
                <c:pt idx="21">
                  <c:v>0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Klasse_Slakteri!$I$741:$I$769</c15:sqref>
                  </c15:fullRef>
                </c:ext>
              </c:extLst>
              <c:f>(Klasse_Slakteri!$I$741:$I$742,Klasse_Slakteri!$I$744:$I$745,Klasse_Slakteri!$I$747:$I$769)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Klasse_Slakteri!$I$320:$I$344</c15:sqref>
                  </c15:fullRef>
                </c:ext>
              </c:extLst>
              <c:f>(Klasse_Slakteri!$I$320:$I$321,Klasse_Slakteri!$I$323:$I$324,Klasse_Slakteri!$I$326:$I$344)</c:f>
              <c:numCache>
                <c:formatCode>#,##0</c:formatCode>
                <c:ptCount val="23"/>
                <c:pt idx="0">
                  <c:v>1</c:v>
                </c:pt>
                <c:pt idx="1">
                  <c:v>11</c:v>
                </c:pt>
                <c:pt idx="2">
                  <c:v>46</c:v>
                </c:pt>
                <c:pt idx="3">
                  <c:v>31</c:v>
                </c:pt>
                <c:pt idx="4">
                  <c:v>37</c:v>
                </c:pt>
                <c:pt idx="5">
                  <c:v>49</c:v>
                </c:pt>
                <c:pt idx="6">
                  <c:v>0</c:v>
                </c:pt>
                <c:pt idx="7">
                  <c:v>2</c:v>
                </c:pt>
                <c:pt idx="8">
                  <c:v>25</c:v>
                </c:pt>
                <c:pt idx="9">
                  <c:v>4</c:v>
                </c:pt>
                <c:pt idx="10">
                  <c:v>14</c:v>
                </c:pt>
                <c:pt idx="11">
                  <c:v>12</c:v>
                </c:pt>
                <c:pt idx="12">
                  <c:v>1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30</c:v>
                </c:pt>
                <c:pt idx="18">
                  <c:v>6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Klasse_Slakteri!$I$770:$I$798</c15:sqref>
                  </c15:fullRef>
                </c:ext>
              </c:extLst>
              <c:f>(Klasse_Slakteri!$I$770:$I$771,Klasse_Slakteri!$I$773:$I$774,Klasse_Slakteri!$I$776:$I$798)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Klasse_Slakteri!$I$348:$I$372</c15:sqref>
                  </c15:fullRef>
                </c:ext>
              </c:extLst>
              <c:f>(Klasse_Slakteri!$I$348:$I$349,Klasse_Slakteri!$I$351:$I$352,Klasse_Slakteri!$I$354:$I$372)</c:f>
              <c:numCache>
                <c:formatCode>#,##0</c:formatCode>
                <c:ptCount val="23"/>
                <c:pt idx="0">
                  <c:v>0</c:v>
                </c:pt>
                <c:pt idx="1">
                  <c:v>2</c:v>
                </c:pt>
                <c:pt idx="2">
                  <c:v>23</c:v>
                </c:pt>
                <c:pt idx="3">
                  <c:v>16</c:v>
                </c:pt>
                <c:pt idx="4">
                  <c:v>17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Klasse_Slakteri!$B$799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Klasse_Slakteri!$I$799:$I$818</c15:sqref>
                  </c15:fullRef>
                </c:ext>
              </c:extLst>
              <c:f>(Klasse_Slakteri!$I$799:$I$800,Klasse_Slakteri!$I$802:$I$803,Klasse_Slakteri!$I$805:$I$818)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Klasse_Slakteri!$I$376:$I$400</c15:sqref>
                  </c15:fullRef>
                </c:ext>
              </c:extLst>
              <c:f>(Klasse_Slakteri!$I$376:$I$377,Klasse_Slakteri!$I$379:$I$380,Klasse_Slakteri!$I$382:$I$400)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(Klasse_Slakteri!$I$404:$I$405,Klasse_Slakteri!$I$407:$I$408,Klasse_Slakteri!$I$410:$I$428)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Klasse_Slakteri!$J$433:$J$457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2.8997013026133899E-2</c:v>
                </c:pt>
                <c:pt idx="2">
                  <c:v>2.339914657813091E-2</c:v>
                </c:pt>
                <c:pt idx="3">
                  <c:v>9.2454521566774361E-3</c:v>
                </c:pt>
                <c:pt idx="4">
                  <c:v>4.9263933638321759E-2</c:v>
                </c:pt>
                <c:pt idx="5">
                  <c:v>4.8540311742756061E-2</c:v>
                </c:pt>
                <c:pt idx="6">
                  <c:v>3.0042799977210932E-2</c:v>
                </c:pt>
                <c:pt idx="7">
                  <c:v>0.17859006892476123</c:v>
                </c:pt>
                <c:pt idx="8">
                  <c:v>0</c:v>
                </c:pt>
                <c:pt idx="9">
                  <c:v>1.9591255297607515</c:v>
                </c:pt>
                <c:pt idx="10">
                  <c:v>4.0089944016620402E-2</c:v>
                </c:pt>
                <c:pt idx="11">
                  <c:v>3.9783211831301825E-2</c:v>
                </c:pt>
                <c:pt idx="12">
                  <c:v>1.0566818218321736E-2</c:v>
                </c:pt>
                <c:pt idx="13">
                  <c:v>0.21875225429852077</c:v>
                </c:pt>
                <c:pt idx="14">
                  <c:v>3.0454544683349075E-2</c:v>
                </c:pt>
                <c:pt idx="15">
                  <c:v>3.9099008306971127E-2</c:v>
                </c:pt>
                <c:pt idx="16">
                  <c:v>5.9000702909608731E-2</c:v>
                </c:pt>
                <c:pt idx="17">
                  <c:v>0</c:v>
                </c:pt>
                <c:pt idx="18">
                  <c:v>0</c:v>
                </c:pt>
                <c:pt idx="19">
                  <c:v>1.8285173783047781E-2</c:v>
                </c:pt>
                <c:pt idx="20">
                  <c:v>8.6583608386406996E-2</c:v>
                </c:pt>
                <c:pt idx="21">
                  <c:v>0</c:v>
                </c:pt>
                <c:pt idx="22">
                  <c:v>3.8199789599049926E-2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Klasse_Slakteri!$J$461:$J$485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0.19002896886058623</c:v>
                </c:pt>
                <c:pt idx="2">
                  <c:v>0.20328682528304745</c:v>
                </c:pt>
                <c:pt idx="3">
                  <c:v>0.153496132589516</c:v>
                </c:pt>
                <c:pt idx="4">
                  <c:v>0.28218844010894151</c:v>
                </c:pt>
                <c:pt idx="5">
                  <c:v>0.27825761099487362</c:v>
                </c:pt>
                <c:pt idx="6">
                  <c:v>0.14231418249224251</c:v>
                </c:pt>
                <c:pt idx="7">
                  <c:v>0.59013095604549937</c:v>
                </c:pt>
                <c:pt idx="8">
                  <c:v>0</c:v>
                </c:pt>
                <c:pt idx="9">
                  <c:v>0.79603972284609437</c:v>
                </c:pt>
                <c:pt idx="10">
                  <c:v>0.11551843127752098</c:v>
                </c:pt>
                <c:pt idx="11">
                  <c:v>0.29529717365848662</c:v>
                </c:pt>
                <c:pt idx="12">
                  <c:v>7.9603363911357056E-2</c:v>
                </c:pt>
                <c:pt idx="13">
                  <c:v>0.47513301579812434</c:v>
                </c:pt>
                <c:pt idx="14">
                  <c:v>0.30946567967926875</c:v>
                </c:pt>
                <c:pt idx="15">
                  <c:v>8.0497958279058229E-2</c:v>
                </c:pt>
                <c:pt idx="16">
                  <c:v>0.3809551558237701</c:v>
                </c:pt>
                <c:pt idx="17">
                  <c:v>0</c:v>
                </c:pt>
                <c:pt idx="18">
                  <c:v>2.9109236782555041</c:v>
                </c:pt>
                <c:pt idx="19">
                  <c:v>0.19910904459623277</c:v>
                </c:pt>
                <c:pt idx="20">
                  <c:v>0.77431314211333746</c:v>
                </c:pt>
                <c:pt idx="21">
                  <c:v>0</c:v>
                </c:pt>
                <c:pt idx="22">
                  <c:v>0.26961398072018355</c:v>
                </c:pt>
                <c:pt idx="23">
                  <c:v>0</c:v>
                </c:pt>
                <c:pt idx="24">
                  <c:v>0.14805869128398277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Klasse_Slakteri!$J$489:$J$513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Klasse_Slakteri!$B$76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Klasse_Slakteri!$J$69:$J$93</c:f>
              <c:numCache>
                <c:formatCode>0.0</c:formatCode>
                <c:ptCount val="25"/>
                <c:pt idx="0">
                  <c:v>0</c:v>
                </c:pt>
                <c:pt idx="1">
                  <c:v>0.49079086772388447</c:v>
                </c:pt>
                <c:pt idx="2">
                  <c:v>0.63024037770751407</c:v>
                </c:pt>
                <c:pt idx="3">
                  <c:v>0.42942692254041215</c:v>
                </c:pt>
                <c:pt idx="4">
                  <c:v>0.73780194741620253</c:v>
                </c:pt>
                <c:pt idx="5">
                  <c:v>1.3026444608436911</c:v>
                </c:pt>
                <c:pt idx="6">
                  <c:v>0.60763985760358863</c:v>
                </c:pt>
                <c:pt idx="7">
                  <c:v>1.1609855236991204</c:v>
                </c:pt>
                <c:pt idx="8">
                  <c:v>0</c:v>
                </c:pt>
                <c:pt idx="9">
                  <c:v>1.667398939523359</c:v>
                </c:pt>
                <c:pt idx="10">
                  <c:v>0.38290350974096554</c:v>
                </c:pt>
                <c:pt idx="11">
                  <c:v>0.76914209540516865</c:v>
                </c:pt>
                <c:pt idx="12">
                  <c:v>0.18682134609992823</c:v>
                </c:pt>
                <c:pt idx="13">
                  <c:v>0.75724933662696481</c:v>
                </c:pt>
                <c:pt idx="14">
                  <c:v>0.81989742162832624</c:v>
                </c:pt>
                <c:pt idx="15">
                  <c:v>0.37259054974878369</c:v>
                </c:pt>
                <c:pt idx="16">
                  <c:v>0.60530350762820817</c:v>
                </c:pt>
                <c:pt idx="17">
                  <c:v>0</c:v>
                </c:pt>
                <c:pt idx="18">
                  <c:v>2.7000617156963593</c:v>
                </c:pt>
                <c:pt idx="19">
                  <c:v>0.67332059099606401</c:v>
                </c:pt>
                <c:pt idx="20">
                  <c:v>2.0169913067732783</c:v>
                </c:pt>
                <c:pt idx="21">
                  <c:v>0</c:v>
                </c:pt>
                <c:pt idx="22">
                  <c:v>0.75479830309686868</c:v>
                </c:pt>
                <c:pt idx="23">
                  <c:v>0</c:v>
                </c:pt>
                <c:pt idx="24">
                  <c:v>1.1223804016689016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5"/>
          <c:w val="0.1023000592667852"/>
          <c:h val="0.1097745529742666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Klasse_Slakteri!$J$125:$J$149</c:f>
              <c:numCache>
                <c:formatCode>0.0</c:formatCode>
                <c:ptCount val="25"/>
                <c:pt idx="0">
                  <c:v>4.054330065359478</c:v>
                </c:pt>
                <c:pt idx="1">
                  <c:v>5.6909218704105644</c:v>
                </c:pt>
                <c:pt idx="2">
                  <c:v>5.4193286116299619</c:v>
                </c:pt>
                <c:pt idx="3">
                  <c:v>4.2512589494354822</c:v>
                </c:pt>
                <c:pt idx="4">
                  <c:v>5.8565783149687638</c:v>
                </c:pt>
                <c:pt idx="5">
                  <c:v>7.464360399213934</c:v>
                </c:pt>
                <c:pt idx="6">
                  <c:v>5.7213766709288443</c:v>
                </c:pt>
                <c:pt idx="7">
                  <c:v>9.289384946474657</c:v>
                </c:pt>
                <c:pt idx="8">
                  <c:v>0</c:v>
                </c:pt>
                <c:pt idx="9">
                  <c:v>9.1248475189594984</c:v>
                </c:pt>
                <c:pt idx="10">
                  <c:v>4.4116756171178739</c:v>
                </c:pt>
                <c:pt idx="11">
                  <c:v>7.7456786677911103</c:v>
                </c:pt>
                <c:pt idx="12">
                  <c:v>4.3036537239580754</c:v>
                </c:pt>
                <c:pt idx="13">
                  <c:v>7.8852194053915996</c:v>
                </c:pt>
                <c:pt idx="14">
                  <c:v>9.8767736166934981</c:v>
                </c:pt>
                <c:pt idx="15">
                  <c:v>5.8713328998291772</c:v>
                </c:pt>
                <c:pt idx="16">
                  <c:v>6.7739119772640883</c:v>
                </c:pt>
                <c:pt idx="17">
                  <c:v>0</c:v>
                </c:pt>
                <c:pt idx="18">
                  <c:v>37.301995474182256</c:v>
                </c:pt>
                <c:pt idx="19">
                  <c:v>7.1730468289487312</c:v>
                </c:pt>
                <c:pt idx="20">
                  <c:v>9.573590256148016</c:v>
                </c:pt>
                <c:pt idx="21">
                  <c:v>0</c:v>
                </c:pt>
                <c:pt idx="22">
                  <c:v>7.4645342814579232</c:v>
                </c:pt>
                <c:pt idx="23">
                  <c:v>0</c:v>
                </c:pt>
                <c:pt idx="24">
                  <c:v>4.8197538950693746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Klasse_Slakteri!$J$153:$J$177</c:f>
              <c:numCache>
                <c:formatCode>0.0</c:formatCode>
                <c:ptCount val="25"/>
                <c:pt idx="0">
                  <c:v>14.287173202614376</c:v>
                </c:pt>
                <c:pt idx="1">
                  <c:v>13.099517936388628</c:v>
                </c:pt>
                <c:pt idx="2">
                  <c:v>14.007381514188978</c:v>
                </c:pt>
                <c:pt idx="3">
                  <c:v>11.472957322776564</c:v>
                </c:pt>
                <c:pt idx="4">
                  <c:v>13.632046923118009</c:v>
                </c:pt>
                <c:pt idx="5">
                  <c:v>13.255723620449828</c:v>
                </c:pt>
                <c:pt idx="6">
                  <c:v>13.861947607471279</c:v>
                </c:pt>
                <c:pt idx="7">
                  <c:v>16.72573534585943</c:v>
                </c:pt>
                <c:pt idx="8">
                  <c:v>26.357969723953705</c:v>
                </c:pt>
                <c:pt idx="9">
                  <c:v>18.994430178010525</c:v>
                </c:pt>
                <c:pt idx="10">
                  <c:v>10.512355423783376</c:v>
                </c:pt>
                <c:pt idx="11">
                  <c:v>17.833193066453561</c:v>
                </c:pt>
                <c:pt idx="12">
                  <c:v>11.080083801913018</c:v>
                </c:pt>
                <c:pt idx="13">
                  <c:v>13.942434232973097</c:v>
                </c:pt>
                <c:pt idx="14">
                  <c:v>18.516023841073064</c:v>
                </c:pt>
                <c:pt idx="15">
                  <c:v>14.48754163417127</c:v>
                </c:pt>
                <c:pt idx="16">
                  <c:v>14.472411101358595</c:v>
                </c:pt>
                <c:pt idx="17">
                  <c:v>0</c:v>
                </c:pt>
                <c:pt idx="18">
                  <c:v>19.142151820613037</c:v>
                </c:pt>
                <c:pt idx="19">
                  <c:v>15.094273475396324</c:v>
                </c:pt>
                <c:pt idx="20">
                  <c:v>19.398795964855193</c:v>
                </c:pt>
                <c:pt idx="21">
                  <c:v>0</c:v>
                </c:pt>
                <c:pt idx="22">
                  <c:v>15.915146787223147</c:v>
                </c:pt>
                <c:pt idx="23">
                  <c:v>0</c:v>
                </c:pt>
                <c:pt idx="24">
                  <c:v>12.025163154537104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920684428529985E-2"/>
          <c:y val="0.15700302334234742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2708715626514494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06-4482-8A67-2A4F656DC7EF}"/>
                </c:ext>
              </c:extLst>
            </c:dLbl>
            <c:dLbl>
              <c:idx val="3"/>
              <c:layout>
                <c:manualLayout>
                  <c:x val="-1.9983669751332804E-2"/>
                  <c:y val="5.066029107568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1-4300-BF01-CD0D55F4C1EF}"/>
                </c:ext>
              </c:extLst>
            </c:dLbl>
            <c:dLbl>
              <c:idx val="4"/>
              <c:layout>
                <c:manualLayout>
                  <c:x val="-1.907532112627219E-2"/>
                  <c:y val="-8.3082877364120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D0-438A-97F6-DE2950F2C3C2}"/>
                </c:ext>
              </c:extLst>
            </c:dLbl>
            <c:dLbl>
              <c:idx val="5"/>
              <c:layout>
                <c:manualLayout>
                  <c:x val="-1.9075321126272221E-2"/>
                  <c:y val="9.3214935579256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1-4300-BF01-CD0D55F4C1EF}"/>
                </c:ext>
              </c:extLst>
            </c:dLbl>
            <c:dLbl>
              <c:idx val="6"/>
              <c:layout>
                <c:manualLayout>
                  <c:x val="-1.6350275251090479E-2"/>
                  <c:y val="4.6607467789628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1-4300-BF01-CD0D55F4C1EF}"/>
                </c:ext>
              </c:extLst>
            </c:dLbl>
            <c:dLbl>
              <c:idx val="7"/>
              <c:layout>
                <c:manualLayout>
                  <c:x val="-2.2708715626514542E-2"/>
                  <c:y val="-5.8765937647792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1-4300-BF01-CD0D55F4C1EF}"/>
                </c:ext>
              </c:extLst>
            </c:dLbl>
            <c:dLbl>
              <c:idx val="9"/>
              <c:layout>
                <c:manualLayout>
                  <c:x val="-2.0892018376393415E-2"/>
                  <c:y val="-7.092440750595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1-4300-BF01-CD0D55F4C1EF}"/>
                </c:ext>
              </c:extLst>
            </c:dLbl>
            <c:dLbl>
              <c:idx val="10"/>
              <c:layout>
                <c:manualLayout>
                  <c:x val="-9.9918348756664506E-3"/>
                  <c:y val="-4.863387943265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1-4300-BF01-CD0D55F4C1EF}"/>
                </c:ext>
              </c:extLst>
            </c:dLbl>
            <c:dLbl>
              <c:idx val="11"/>
              <c:layout>
                <c:manualLayout>
                  <c:x val="-2.3613846810782647E-2"/>
                  <c:y val="6.7356706328816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0-468A-B7C2-199E0C9CBB1E}"/>
                </c:ext>
              </c:extLst>
            </c:dLbl>
            <c:dLbl>
              <c:idx val="13"/>
              <c:layout>
                <c:manualLayout>
                  <c:x val="-2.2705621933444917E-2"/>
                  <c:y val="-4.9526989947658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0-468A-B7C2-199E0C9CBB1E}"/>
                </c:ext>
              </c:extLst>
            </c:dLbl>
            <c:dLbl>
              <c:idx val="16"/>
              <c:layout>
                <c:manualLayout>
                  <c:x val="-2.1800367001453998E-2"/>
                  <c:y val="5.066029107568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0-438A-97F6-DE2950F2C3C2}"/>
                </c:ext>
              </c:extLst>
            </c:dLbl>
            <c:dLbl>
              <c:idx val="17"/>
              <c:layout>
                <c:manualLayout>
                  <c:x val="-2.5433761501696253E-2"/>
                  <c:y val="-0.1073998170804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1-4300-BF01-CD0D55F4C1EF}"/>
                </c:ext>
              </c:extLst>
            </c:dLbl>
            <c:dLbl>
              <c:idx val="19"/>
              <c:layout>
                <c:manualLayout>
                  <c:x val="-4.0875688127726122E-2"/>
                  <c:y val="-4.863387943265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2-463B-9394-58DE91FDAC3D}"/>
                </c:ext>
              </c:extLst>
            </c:dLbl>
            <c:dLbl>
              <c:idx val="20"/>
              <c:layout>
                <c:manualLayout>
                  <c:x val="-2.8158807376878127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1-4300-BF01-CD0D55F4C1EF}"/>
                </c:ext>
              </c:extLst>
            </c:dLbl>
            <c:dLbl>
              <c:idx val="21"/>
              <c:layout>
                <c:manualLayout>
                  <c:x val="-9.0834862506058035E-3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E1-4300-BF01-CD0D55F4C1EF}"/>
                </c:ext>
              </c:extLst>
            </c:dLbl>
            <c:dLbl>
              <c:idx val="23"/>
              <c:layout>
                <c:manualLayout>
                  <c:x val="-5.6317614753756122E-2"/>
                  <c:y val="-5.876593764779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B-4823-8655-BD19AE97EC56}"/>
                </c:ext>
              </c:extLst>
            </c:dLbl>
            <c:dLbl>
              <c:idx val="24"/>
              <c:layout>
                <c:manualLayout>
                  <c:x val="-2.3617064251575091E-2"/>
                  <c:y val="-6.0792349290819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3-4D13-916D-27528324A731}"/>
                </c:ext>
              </c:extLst>
            </c:dLbl>
            <c:dLbl>
              <c:idx val="26"/>
              <c:layout>
                <c:manualLayout>
                  <c:x val="3.6333945002423218E-3"/>
                  <c:y val="-2.02641164302732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B-4823-8655-BD19AE97EC56}"/>
                </c:ext>
              </c:extLst>
            </c:dLbl>
            <c:dLbl>
              <c:idx val="27"/>
              <c:layout>
                <c:manualLayout>
                  <c:x val="-2.452541287663567E-2"/>
                  <c:y val="4.0528232860546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E6-4E0B-B0F7-93BA48550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30.055849258345432</c:v>
                </c:pt>
                <c:pt idx="1">
                  <c:v>30.4433957041302</c:v>
                </c:pt>
                <c:pt idx="2">
                  <c:v>30.349011322587561</c:v>
                </c:pt>
                <c:pt idx="3">
                  <c:v>30.10107584414606</c:v>
                </c:pt>
                <c:pt idx="4">
                  <c:v>30.885590387687007</c:v>
                </c:pt>
                <c:pt idx="5">
                  <c:v>30.69420700988368</c:v>
                </c:pt>
                <c:pt idx="6">
                  <c:v>30.772809807776262</c:v>
                </c:pt>
                <c:pt idx="7">
                  <c:v>31.248054921874552</c:v>
                </c:pt>
                <c:pt idx="8">
                  <c:v>31.611547637873677</c:v>
                </c:pt>
                <c:pt idx="9">
                  <c:v>32.111787852403495</c:v>
                </c:pt>
                <c:pt idx="10">
                  <c:v>31.922461902666925</c:v>
                </c:pt>
                <c:pt idx="11">
                  <c:v>31.954988963297847</c:v>
                </c:pt>
                <c:pt idx="12">
                  <c:v>32.393374214318101</c:v>
                </c:pt>
                <c:pt idx="13">
                  <c:v>32.894218885451465</c:v>
                </c:pt>
                <c:pt idx="14">
                  <c:v>32.499022006702383</c:v>
                </c:pt>
                <c:pt idx="15">
                  <c:v>31.799501627654259</c:v>
                </c:pt>
                <c:pt idx="16">
                  <c:v>31.057683354032395</c:v>
                </c:pt>
                <c:pt idx="17">
                  <c:v>31.551346491960619</c:v>
                </c:pt>
                <c:pt idx="18">
                  <c:v>31.779795767674901</c:v>
                </c:pt>
                <c:pt idx="19">
                  <c:v>32.431177464743193</c:v>
                </c:pt>
                <c:pt idx="20">
                  <c:v>32.140218290440821</c:v>
                </c:pt>
                <c:pt idx="21">
                  <c:v>31.248381800531991</c:v>
                </c:pt>
                <c:pt idx="22">
                  <c:v>30.492587237267976</c:v>
                </c:pt>
                <c:pt idx="23">
                  <c:v>31.9649105021083</c:v>
                </c:pt>
                <c:pt idx="24">
                  <c:v>31.684034153898804</c:v>
                </c:pt>
                <c:pt idx="25">
                  <c:v>31.854321807699701</c:v>
                </c:pt>
                <c:pt idx="26">
                  <c:v>31.580455656293953</c:v>
                </c:pt>
                <c:pt idx="27">
                  <c:v>31.162624543569802</c:v>
                </c:pt>
                <c:pt idx="28">
                  <c:v>31.203395301451486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v>Middel vekt 2024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0.00</c:formatCode>
                <c:ptCount val="29"/>
                <c:pt idx="0">
                  <c:v>31.203395301451486</c:v>
                </c:pt>
                <c:pt idx="1">
                  <c:v>31.203395301451486</c:v>
                </c:pt>
                <c:pt idx="2">
                  <c:v>31.203395301451486</c:v>
                </c:pt>
                <c:pt idx="3">
                  <c:v>31.203395301451486</c:v>
                </c:pt>
                <c:pt idx="4">
                  <c:v>31.203395301451486</c:v>
                </c:pt>
                <c:pt idx="5">
                  <c:v>31.203395301451486</c:v>
                </c:pt>
                <c:pt idx="6">
                  <c:v>31.203395301451486</c:v>
                </c:pt>
                <c:pt idx="7">
                  <c:v>31.203395301451486</c:v>
                </c:pt>
                <c:pt idx="8">
                  <c:v>31.203395301451486</c:v>
                </c:pt>
                <c:pt idx="9">
                  <c:v>31.203395301451486</c:v>
                </c:pt>
                <c:pt idx="10">
                  <c:v>31.203395301451486</c:v>
                </c:pt>
                <c:pt idx="11">
                  <c:v>31.203395301451486</c:v>
                </c:pt>
                <c:pt idx="12">
                  <c:v>31.203395301451486</c:v>
                </c:pt>
                <c:pt idx="13">
                  <c:v>31.203395301451486</c:v>
                </c:pt>
                <c:pt idx="14">
                  <c:v>31.203395301451486</c:v>
                </c:pt>
                <c:pt idx="15">
                  <c:v>31.203395301451486</c:v>
                </c:pt>
                <c:pt idx="16">
                  <c:v>31.203395301451486</c:v>
                </c:pt>
                <c:pt idx="17">
                  <c:v>31.203395301451486</c:v>
                </c:pt>
                <c:pt idx="18">
                  <c:v>31.203395301451486</c:v>
                </c:pt>
                <c:pt idx="19">
                  <c:v>31.203395301451486</c:v>
                </c:pt>
                <c:pt idx="20">
                  <c:v>31.203395301451486</c:v>
                </c:pt>
                <c:pt idx="21">
                  <c:v>31.203395301451486</c:v>
                </c:pt>
                <c:pt idx="22">
                  <c:v>31.203395301451486</c:v>
                </c:pt>
                <c:pt idx="23">
                  <c:v>31.203395301451486</c:v>
                </c:pt>
                <c:pt idx="24">
                  <c:v>31.203395301451486</c:v>
                </c:pt>
                <c:pt idx="25">
                  <c:v>31.203395301451486</c:v>
                </c:pt>
                <c:pt idx="26">
                  <c:v>31.203395301451486</c:v>
                </c:pt>
                <c:pt idx="27">
                  <c:v>31.203395301451486</c:v>
                </c:pt>
                <c:pt idx="28">
                  <c:v>31.203395301451486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2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42060689704103"/>
          <c:y val="0.25422227597620384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middel K-FAKTOR (mg/ml)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122858479106453E-2"/>
          <c:y val="0.12682281669773826"/>
          <c:w val="0.87380439052939773"/>
          <c:h val="0.78972191978047057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Måned!$U$23:$U$34</c:f>
              <c:numCache>
                <c:formatCode>0.00</c:formatCode>
                <c:ptCount val="12"/>
                <c:pt idx="0">
                  <c:v>19.913600241813764</c:v>
                </c:pt>
                <c:pt idx="1">
                  <c:v>22.321892963523226</c:v>
                </c:pt>
                <c:pt idx="2">
                  <c:v>21.974852467489924</c:v>
                </c:pt>
                <c:pt idx="3">
                  <c:v>21.255254179205629</c:v>
                </c:pt>
                <c:pt idx="4">
                  <c:v>23.181442359990257</c:v>
                </c:pt>
                <c:pt idx="5">
                  <c:v>22.166305047480076</c:v>
                </c:pt>
                <c:pt idx="6">
                  <c:v>22.382772193079379</c:v>
                </c:pt>
                <c:pt idx="7">
                  <c:v>21.360196419017445</c:v>
                </c:pt>
                <c:pt idx="8">
                  <c:v>20.405477330389839</c:v>
                </c:pt>
                <c:pt idx="9">
                  <c:v>20.696706739996003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0-434C-BC8D-E24C0A4BEE38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9370520754942115E-2"/>
                  <c:y val="-5.4001824326197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0-434C-BC8D-E24C0A4BEE38}"/>
                </c:ext>
              </c:extLst>
            </c:dLbl>
            <c:dLbl>
              <c:idx val="1"/>
              <c:layout>
                <c:manualLayout>
                  <c:x val="-4.1498657011966013E-2"/>
                  <c:y val="-3.8881313514862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0-434C-BC8D-E24C0A4BEE38}"/>
                </c:ext>
              </c:extLst>
            </c:dLbl>
            <c:dLbl>
              <c:idx val="2"/>
              <c:layout>
                <c:manualLayout>
                  <c:x val="-2.9793907598334595E-2"/>
                  <c:y val="-6.264211621838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0-434C-BC8D-E24C0A4BEE38}"/>
                </c:ext>
              </c:extLst>
            </c:dLbl>
            <c:dLbl>
              <c:idx val="4"/>
              <c:layout>
                <c:manualLayout>
                  <c:x val="-3.5114248240894298E-2"/>
                  <c:y val="-5.832197027229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0-434C-BC8D-E24C0A4BEE38}"/>
                </c:ext>
              </c:extLst>
            </c:dLbl>
            <c:dLbl>
              <c:idx val="6"/>
              <c:layout>
                <c:manualLayout>
                  <c:x val="-3.6162552172696774E-2"/>
                  <c:y val="8.2774802567974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5-442A-B8A4-6E645A4FBE22}"/>
                </c:ext>
              </c:extLst>
            </c:dLbl>
            <c:dLbl>
              <c:idx val="8"/>
              <c:layout>
                <c:manualLayout>
                  <c:x val="-7.8189301995021492E-3"/>
                  <c:y val="-5.518320171198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7D-46F8-AA2A-0DD15EE55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Måned!$U$10:$U$21</c:f>
              <c:numCache>
                <c:formatCode>0.00</c:formatCode>
                <c:ptCount val="12"/>
                <c:pt idx="0">
                  <c:v>21.293489853864063</c:v>
                </c:pt>
                <c:pt idx="1">
                  <c:v>22.616731280518831</c:v>
                </c:pt>
                <c:pt idx="2">
                  <c:v>22.792849885635967</c:v>
                </c:pt>
                <c:pt idx="3">
                  <c:v>22.273181137950822</c:v>
                </c:pt>
                <c:pt idx="4">
                  <c:v>23.296670744049312</c:v>
                </c:pt>
                <c:pt idx="5">
                  <c:v>22.579992856435421</c:v>
                </c:pt>
                <c:pt idx="6">
                  <c:v>21.360860170636787</c:v>
                </c:pt>
                <c:pt idx="7">
                  <c:v>21.258731407650277</c:v>
                </c:pt>
                <c:pt idx="8">
                  <c:v>20.471117952884704</c:v>
                </c:pt>
                <c:pt idx="9">
                  <c:v>20.577359845777465</c:v>
                </c:pt>
                <c:pt idx="10">
                  <c:v>20.195131501907952</c:v>
                </c:pt>
                <c:pt idx="11">
                  <c:v>20.293110172645143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0-434C-BC8D-E24C0A4B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ax val="24"/>
          <c:min val="19.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5282448087299836E-2"/>
              <c:y val="0.404256296230026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330142783977812"/>
          <c:y val="0.21634923513107684"/>
          <c:w val="9.1316254563126892E-2"/>
          <c:h val="0.10391421368533375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Klasse_Slakteri!$J$181:$J$204</c:f>
              <c:numCache>
                <c:formatCode>0.0</c:formatCode>
                <c:ptCount val="24"/>
                <c:pt idx="0">
                  <c:v>19.664011437908485</c:v>
                </c:pt>
                <c:pt idx="1">
                  <c:v>21.6851675117091</c:v>
                </c:pt>
                <c:pt idx="2">
                  <c:v>23.758544529950775</c:v>
                </c:pt>
                <c:pt idx="3">
                  <c:v>18.101919485628439</c:v>
                </c:pt>
                <c:pt idx="4">
                  <c:v>20.087402317674517</c:v>
                </c:pt>
                <c:pt idx="5">
                  <c:v>17.246493291192014</c:v>
                </c:pt>
                <c:pt idx="6">
                  <c:v>21.386009746436432</c:v>
                </c:pt>
                <c:pt idx="7">
                  <c:v>20.885566620765751</c:v>
                </c:pt>
                <c:pt idx="8">
                  <c:v>20.926090828138911</c:v>
                </c:pt>
                <c:pt idx="9">
                  <c:v>22.770229151373073</c:v>
                </c:pt>
                <c:pt idx="10">
                  <c:v>20.128180914335815</c:v>
                </c:pt>
                <c:pt idx="11">
                  <c:v>25.155384211352008</c:v>
                </c:pt>
                <c:pt idx="12">
                  <c:v>19.297405212118321</c:v>
                </c:pt>
                <c:pt idx="13">
                  <c:v>20.062428228009257</c:v>
                </c:pt>
                <c:pt idx="14">
                  <c:v>21.632652022470211</c:v>
                </c:pt>
                <c:pt idx="15">
                  <c:v>23.717834793099343</c:v>
                </c:pt>
                <c:pt idx="16">
                  <c:v>21.562571702243119</c:v>
                </c:pt>
                <c:pt idx="17">
                  <c:v>0</c:v>
                </c:pt>
                <c:pt idx="18">
                  <c:v>8.1413289446615931</c:v>
                </c:pt>
                <c:pt idx="19">
                  <c:v>21.075554367532899</c:v>
                </c:pt>
                <c:pt idx="20">
                  <c:v>0</c:v>
                </c:pt>
                <c:pt idx="21">
                  <c:v>21.448879752567407</c:v>
                </c:pt>
                <c:pt idx="22">
                  <c:v>0</c:v>
                </c:pt>
                <c:pt idx="23">
                  <c:v>22.120446086508565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Klasse_Slakteri!$J$208:$J$232</c:f>
              <c:numCache>
                <c:formatCode>0.0</c:formatCode>
                <c:ptCount val="25"/>
                <c:pt idx="0">
                  <c:v>23.779616013071895</c:v>
                </c:pt>
                <c:pt idx="1">
                  <c:v>24.408259175114704</c:v>
                </c:pt>
                <c:pt idx="2">
                  <c:v>26.238261001305546</c:v>
                </c:pt>
                <c:pt idx="3">
                  <c:v>22.476099695170443</c:v>
                </c:pt>
                <c:pt idx="4">
                  <c:v>24.511543870267179</c:v>
                </c:pt>
                <c:pt idx="5">
                  <c:v>18.726424940297033</c:v>
                </c:pt>
                <c:pt idx="6">
                  <c:v>23.601012821198079</c:v>
                </c:pt>
                <c:pt idx="7">
                  <c:v>20.192316991869575</c:v>
                </c:pt>
                <c:pt idx="8">
                  <c:v>0</c:v>
                </c:pt>
                <c:pt idx="9">
                  <c:v>19.340190318170279</c:v>
                </c:pt>
                <c:pt idx="10">
                  <c:v>23.970638718927301</c:v>
                </c:pt>
                <c:pt idx="11">
                  <c:v>22.084709638891503</c:v>
                </c:pt>
                <c:pt idx="12">
                  <c:v>22.551421659723072</c:v>
                </c:pt>
                <c:pt idx="13">
                  <c:v>19.087791401593662</c:v>
                </c:pt>
                <c:pt idx="14">
                  <c:v>25.676065442490124</c:v>
                </c:pt>
                <c:pt idx="15">
                  <c:v>23.702780629473121</c:v>
                </c:pt>
                <c:pt idx="16">
                  <c:v>24.751644674943755</c:v>
                </c:pt>
                <c:pt idx="17">
                  <c:v>0</c:v>
                </c:pt>
                <c:pt idx="18">
                  <c:v>1.4606048138243162</c:v>
                </c:pt>
                <c:pt idx="19">
                  <c:v>21.930556896964756</c:v>
                </c:pt>
                <c:pt idx="20">
                  <c:v>19.427850866998288</c:v>
                </c:pt>
                <c:pt idx="21">
                  <c:v>0</c:v>
                </c:pt>
                <c:pt idx="22">
                  <c:v>24.164824371600041</c:v>
                </c:pt>
                <c:pt idx="23">
                  <c:v>0</c:v>
                </c:pt>
                <c:pt idx="24">
                  <c:v>25.2931323283082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Klasse_Slakteri!$J$236:$J$260</c:f>
              <c:numCache>
                <c:formatCode>0.0</c:formatCode>
                <c:ptCount val="25"/>
                <c:pt idx="0">
                  <c:v>18.111723856209153</c:v>
                </c:pt>
                <c:pt idx="1">
                  <c:v>19.147412743858769</c:v>
                </c:pt>
                <c:pt idx="2">
                  <c:v>18.213485941776561</c:v>
                </c:pt>
                <c:pt idx="3">
                  <c:v>22.106011274044953</c:v>
                </c:pt>
                <c:pt idx="4">
                  <c:v>18.702048881214736</c:v>
                </c:pt>
                <c:pt idx="5">
                  <c:v>17.421972544591611</c:v>
                </c:pt>
                <c:pt idx="6">
                  <c:v>19.563002071572924</c:v>
                </c:pt>
                <c:pt idx="7">
                  <c:v>15.247056265376505</c:v>
                </c:pt>
                <c:pt idx="8">
                  <c:v>31.611754229741759</c:v>
                </c:pt>
                <c:pt idx="9">
                  <c:v>14.997039070622945</c:v>
                </c:pt>
                <c:pt idx="10">
                  <c:v>21.353864136070623</c:v>
                </c:pt>
                <c:pt idx="11">
                  <c:v>15.84117224397249</c:v>
                </c:pt>
                <c:pt idx="12">
                  <c:v>20.443411870622704</c:v>
                </c:pt>
                <c:pt idx="13">
                  <c:v>17.527865566796461</c:v>
                </c:pt>
                <c:pt idx="14">
                  <c:v>15.124880599521878</c:v>
                </c:pt>
                <c:pt idx="15">
                  <c:v>19.766744098036064</c:v>
                </c:pt>
                <c:pt idx="16">
                  <c:v>16.062759266206079</c:v>
                </c:pt>
                <c:pt idx="17">
                  <c:v>0</c:v>
                </c:pt>
                <c:pt idx="18">
                  <c:v>1.2291709524789141</c:v>
                </c:pt>
                <c:pt idx="19">
                  <c:v>19.466286023424914</c:v>
                </c:pt>
                <c:pt idx="20">
                  <c:v>12.247512900376549</c:v>
                </c:pt>
                <c:pt idx="21">
                  <c:v>0</c:v>
                </c:pt>
                <c:pt idx="22">
                  <c:v>17.481606700605624</c:v>
                </c:pt>
                <c:pt idx="23">
                  <c:v>0</c:v>
                </c:pt>
                <c:pt idx="24">
                  <c:v>17.962521364459779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Klasse_Slakteri!$J$264:$J$288</c:f>
              <c:numCache>
                <c:formatCode>0.0</c:formatCode>
                <c:ptCount val="25"/>
                <c:pt idx="0">
                  <c:v>8.0627042483660141</c:v>
                </c:pt>
                <c:pt idx="1">
                  <c:v>9.6103045437099368</c:v>
                </c:pt>
                <c:pt idx="2">
                  <c:v>6.6333884794787057</c:v>
                </c:pt>
                <c:pt idx="3">
                  <c:v>12.746829242446015</c:v>
                </c:pt>
                <c:pt idx="4">
                  <c:v>8.9165494775441889</c:v>
                </c:pt>
                <c:pt idx="5">
                  <c:v>12.23199420145983</c:v>
                </c:pt>
                <c:pt idx="6">
                  <c:v>8.8944602016597276</c:v>
                </c:pt>
                <c:pt idx="7">
                  <c:v>7.4377844559606308</c:v>
                </c:pt>
                <c:pt idx="8">
                  <c:v>0</c:v>
                </c:pt>
                <c:pt idx="9">
                  <c:v>4.8952213055924716</c:v>
                </c:pt>
                <c:pt idx="10">
                  <c:v>11.65744300991736</c:v>
                </c:pt>
                <c:pt idx="11">
                  <c:v>5.7128345495092949</c:v>
                </c:pt>
                <c:pt idx="12">
                  <c:v>13.485373410222202</c:v>
                </c:pt>
                <c:pt idx="13">
                  <c:v>11.929211614535916</c:v>
                </c:pt>
                <c:pt idx="14">
                  <c:v>3.9804683722342808</c:v>
                </c:pt>
                <c:pt idx="15">
                  <c:v>6.4525908842857538</c:v>
                </c:pt>
                <c:pt idx="16">
                  <c:v>9.2058092626247525</c:v>
                </c:pt>
                <c:pt idx="17">
                  <c:v>0</c:v>
                </c:pt>
                <c:pt idx="18">
                  <c:v>0</c:v>
                </c:pt>
                <c:pt idx="19">
                  <c:v>8.4410823860501889</c:v>
                </c:pt>
                <c:pt idx="20">
                  <c:v>5.5401887406443215</c:v>
                </c:pt>
                <c:pt idx="21">
                  <c:v>0</c:v>
                </c:pt>
                <c:pt idx="22">
                  <c:v>7.1210047148879152</c:v>
                </c:pt>
                <c:pt idx="23">
                  <c:v>0</c:v>
                </c:pt>
                <c:pt idx="24">
                  <c:v>9.8015535928113025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Klasse_Slakteri!$J$292:$J$316</c:f>
              <c:numCache>
                <c:formatCode>0.0</c:formatCode>
                <c:ptCount val="25"/>
                <c:pt idx="0">
                  <c:v>9.8090277777777768</c:v>
                </c:pt>
                <c:pt idx="1">
                  <c:v>3.0904810032028074</c:v>
                </c:pt>
                <c:pt idx="2">
                  <c:v>2.4879385217076959</c:v>
                </c:pt>
                <c:pt idx="3">
                  <c:v>5.2858574859506966</c:v>
                </c:pt>
                <c:pt idx="4">
                  <c:v>3.4904409277818345</c:v>
                </c:pt>
                <c:pt idx="5">
                  <c:v>6.7678124042958698</c:v>
                </c:pt>
                <c:pt idx="6">
                  <c:v>3.3828251509041301</c:v>
                </c:pt>
                <c:pt idx="7">
                  <c:v>3.120974011226334</c:v>
                </c:pt>
                <c:pt idx="8">
                  <c:v>0</c:v>
                </c:pt>
                <c:pt idx="9">
                  <c:v>1.2004726571134623</c:v>
                </c:pt>
                <c:pt idx="10">
                  <c:v>5.0781189679482406</c:v>
                </c:pt>
                <c:pt idx="11">
                  <c:v>2.0734073930902004</c:v>
                </c:pt>
                <c:pt idx="12">
                  <c:v>5.4872782553196879</c:v>
                </c:pt>
                <c:pt idx="13">
                  <c:v>4.3432655695259799</c:v>
                </c:pt>
                <c:pt idx="14">
                  <c:v>0.90829194965074844</c:v>
                </c:pt>
                <c:pt idx="15">
                  <c:v>2.9692246896646912</c:v>
                </c:pt>
                <c:pt idx="16">
                  <c:v>2.8052042019183729</c:v>
                </c:pt>
                <c:pt idx="17">
                  <c:v>0</c:v>
                </c:pt>
                <c:pt idx="18">
                  <c:v>0</c:v>
                </c:pt>
                <c:pt idx="19">
                  <c:v>2.550781742735166</c:v>
                </c:pt>
                <c:pt idx="20">
                  <c:v>3.4723513551206366</c:v>
                </c:pt>
                <c:pt idx="21">
                  <c:v>0</c:v>
                </c:pt>
                <c:pt idx="22">
                  <c:v>2.163826746163406</c:v>
                </c:pt>
                <c:pt idx="23">
                  <c:v>0</c:v>
                </c:pt>
                <c:pt idx="24">
                  <c:v>3.5837708570005504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Klasse_Slakteri!$J$320:$J$344</c:f>
              <c:numCache>
                <c:formatCode>0.0</c:formatCode>
                <c:ptCount val="25"/>
                <c:pt idx="0">
                  <c:v>2.2314133986928102</c:v>
                </c:pt>
                <c:pt idx="1">
                  <c:v>0.52138318567378628</c:v>
                </c:pt>
                <c:pt idx="2">
                  <c:v>0.43420513126031607</c:v>
                </c:pt>
                <c:pt idx="3">
                  <c:v>0.64815485645759696</c:v>
                </c:pt>
                <c:pt idx="4">
                  <c:v>0.66726596293856943</c:v>
                </c:pt>
                <c:pt idx="5">
                  <c:v>1.9729500073139177</c:v>
                </c:pt>
                <c:pt idx="6">
                  <c:v>0.5343389497413028</c:v>
                </c:pt>
                <c:pt idx="7">
                  <c:v>0.81227632469308764</c:v>
                </c:pt>
                <c:pt idx="8">
                  <c:v>0</c:v>
                </c:pt>
                <c:pt idx="9">
                  <c:v>0.29827611144010324</c:v>
                </c:pt>
                <c:pt idx="10">
                  <c:v>0.73611076465480496</c:v>
                </c:pt>
                <c:pt idx="11">
                  <c:v>0.17794103243935216</c:v>
                </c:pt>
                <c:pt idx="12">
                  <c:v>1.0468194581617398</c:v>
                </c:pt>
                <c:pt idx="13">
                  <c:v>1.1916343834871297</c:v>
                </c:pt>
                <c:pt idx="14">
                  <c:v>4.9117496856989198E-2</c:v>
                </c:pt>
                <c:pt idx="15">
                  <c:v>0.52355035722275789</c:v>
                </c:pt>
                <c:pt idx="16">
                  <c:v>0.21087288262137935</c:v>
                </c:pt>
                <c:pt idx="17">
                  <c:v>0</c:v>
                </c:pt>
                <c:pt idx="18">
                  <c:v>0</c:v>
                </c:pt>
                <c:pt idx="19">
                  <c:v>0.53040752221803278</c:v>
                </c:pt>
                <c:pt idx="20">
                  <c:v>0.90418855469294757</c:v>
                </c:pt>
                <c:pt idx="21">
                  <c:v>0</c:v>
                </c:pt>
                <c:pt idx="22">
                  <c:v>0.20576863817414404</c:v>
                </c:pt>
                <c:pt idx="23">
                  <c:v>0</c:v>
                </c:pt>
                <c:pt idx="24">
                  <c:v>0.84741426071293346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Klasse_Slakteri!$J$348:$J$372</c:f>
              <c:numCache>
                <c:formatCode>0.0</c:formatCode>
                <c:ptCount val="25"/>
                <c:pt idx="0">
                  <c:v>0</c:v>
                </c:pt>
                <c:pt idx="1">
                  <c:v>0.10557164936699236</c:v>
                </c:pt>
                <c:pt idx="2">
                  <c:v>0.17729975465940889</c:v>
                </c:pt>
                <c:pt idx="3">
                  <c:v>0.36111330382718448</c:v>
                </c:pt>
                <c:pt idx="4">
                  <c:v>0.37742314470334865</c:v>
                </c:pt>
                <c:pt idx="5">
                  <c:v>0.53366949964580901</c:v>
                </c:pt>
                <c:pt idx="6">
                  <c:v>0.26559832159716096</c:v>
                </c:pt>
                <c:pt idx="7">
                  <c:v>0.20253547872643796</c:v>
                </c:pt>
                <c:pt idx="8">
                  <c:v>0</c:v>
                </c:pt>
                <c:pt idx="9">
                  <c:v>0</c:v>
                </c:pt>
                <c:pt idx="10">
                  <c:v>0.2308586850260794</c:v>
                </c:pt>
                <c:pt idx="11">
                  <c:v>8.7193706105206173E-2</c:v>
                </c:pt>
                <c:pt idx="12">
                  <c:v>0.50298054719211471</c:v>
                </c:pt>
                <c:pt idx="13">
                  <c:v>0.21231836446621136</c:v>
                </c:pt>
                <c:pt idx="14">
                  <c:v>0</c:v>
                </c:pt>
                <c:pt idx="15">
                  <c:v>0.23250319378263043</c:v>
                </c:pt>
                <c:pt idx="16">
                  <c:v>7.0776563366876308E-2</c:v>
                </c:pt>
                <c:pt idx="17">
                  <c:v>0</c:v>
                </c:pt>
                <c:pt idx="18">
                  <c:v>0</c:v>
                </c:pt>
                <c:pt idx="19">
                  <c:v>0.10139335086464464</c:v>
                </c:pt>
                <c:pt idx="20">
                  <c:v>0.1356863930082283</c:v>
                </c:pt>
                <c:pt idx="21">
                  <c:v>0</c:v>
                </c:pt>
                <c:pt idx="22">
                  <c:v>3.4708771920402115E-2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Klasse_Slakteri!$J$376:$J$400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2.4434513586082625E-2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7.3052786874730491E-2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Klasse_Slakteri!$J$404:$J$428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Klasse_Slakteri!$R$125:$R$149</c:f>
              <c:numCache>
                <c:formatCode>0.0</c:formatCode>
                <c:ptCount val="25"/>
                <c:pt idx="0">
                  <c:v>26.466666666666676</c:v>
                </c:pt>
                <c:pt idx="1">
                  <c:v>23.41467181467182</c:v>
                </c:pt>
                <c:pt idx="2">
                  <c:v>24.046889952153087</c:v>
                </c:pt>
                <c:pt idx="3">
                  <c:v>23.126323529411753</c:v>
                </c:pt>
                <c:pt idx="4">
                  <c:v>21.329335494327395</c:v>
                </c:pt>
                <c:pt idx="5">
                  <c:v>23.131748726655367</c:v>
                </c:pt>
                <c:pt idx="6">
                  <c:v>20.814209401709402</c:v>
                </c:pt>
                <c:pt idx="7">
                  <c:v>20.465907421013913</c:v>
                </c:pt>
                <c:pt idx="8">
                  <c:v>0</c:v>
                </c:pt>
                <c:pt idx="9">
                  <c:v>21.162658227848095</c:v>
                </c:pt>
                <c:pt idx="10">
                  <c:v>22.785276073619645</c:v>
                </c:pt>
                <c:pt idx="11">
                  <c:v>22.797448979591845</c:v>
                </c:pt>
                <c:pt idx="12">
                  <c:v>23.679069767441856</c:v>
                </c:pt>
                <c:pt idx="13">
                  <c:v>18.987793427230045</c:v>
                </c:pt>
                <c:pt idx="14">
                  <c:v>22.607378640776687</c:v>
                </c:pt>
                <c:pt idx="15">
                  <c:v>24.207758620689646</c:v>
                </c:pt>
                <c:pt idx="16">
                  <c:v>19.927857142857128</c:v>
                </c:pt>
                <c:pt idx="17">
                  <c:v>0</c:v>
                </c:pt>
                <c:pt idx="18">
                  <c:v>18.1325</c:v>
                </c:pt>
                <c:pt idx="19">
                  <c:v>21.230620549338763</c:v>
                </c:pt>
                <c:pt idx="20">
                  <c:v>19.046242774566476</c:v>
                </c:pt>
                <c:pt idx="21">
                  <c:v>0</c:v>
                </c:pt>
                <c:pt idx="22">
                  <c:v>19.784163701067595</c:v>
                </c:pt>
                <c:pt idx="23">
                  <c:v>0</c:v>
                </c:pt>
                <c:pt idx="24">
                  <c:v>20.182857142857127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Voksen SAU,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71606671089E-2"/>
          <c:y val="0.16119111464490243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#,##0</c:formatCode>
                <c:ptCount val="52"/>
                <c:pt idx="0">
                  <c:v>6</c:v>
                </c:pt>
                <c:pt idx="1">
                  <c:v>734</c:v>
                </c:pt>
                <c:pt idx="2">
                  <c:v>148</c:v>
                </c:pt>
                <c:pt idx="3">
                  <c:v>380</c:v>
                </c:pt>
                <c:pt idx="4">
                  <c:v>198</c:v>
                </c:pt>
                <c:pt idx="5">
                  <c:v>429</c:v>
                </c:pt>
                <c:pt idx="6">
                  <c:v>188</c:v>
                </c:pt>
                <c:pt idx="7">
                  <c:v>605</c:v>
                </c:pt>
                <c:pt idx="8">
                  <c:v>869</c:v>
                </c:pt>
                <c:pt idx="9">
                  <c:v>5412</c:v>
                </c:pt>
                <c:pt idx="10">
                  <c:v>3134</c:v>
                </c:pt>
                <c:pt idx="11">
                  <c:v>1789</c:v>
                </c:pt>
                <c:pt idx="12">
                  <c:v>1074</c:v>
                </c:pt>
                <c:pt idx="13">
                  <c:v>1</c:v>
                </c:pt>
                <c:pt idx="14">
                  <c:v>249</c:v>
                </c:pt>
                <c:pt idx="15">
                  <c:v>139</c:v>
                </c:pt>
                <c:pt idx="16">
                  <c:v>185</c:v>
                </c:pt>
                <c:pt idx="17">
                  <c:v>251</c:v>
                </c:pt>
                <c:pt idx="18">
                  <c:v>368</c:v>
                </c:pt>
                <c:pt idx="19">
                  <c:v>16</c:v>
                </c:pt>
                <c:pt idx="20">
                  <c:v>576</c:v>
                </c:pt>
                <c:pt idx="21">
                  <c:v>232</c:v>
                </c:pt>
                <c:pt idx="22">
                  <c:v>501</c:v>
                </c:pt>
                <c:pt idx="23">
                  <c:v>292</c:v>
                </c:pt>
                <c:pt idx="24">
                  <c:v>253</c:v>
                </c:pt>
                <c:pt idx="25">
                  <c:v>179</c:v>
                </c:pt>
                <c:pt idx="26">
                  <c:v>68</c:v>
                </c:pt>
                <c:pt idx="27">
                  <c:v>46</c:v>
                </c:pt>
                <c:pt idx="28">
                  <c:v>23</c:v>
                </c:pt>
                <c:pt idx="29">
                  <c:v>130</c:v>
                </c:pt>
                <c:pt idx="30">
                  <c:v>255</c:v>
                </c:pt>
                <c:pt idx="31">
                  <c:v>649</c:v>
                </c:pt>
                <c:pt idx="32">
                  <c:v>2262</c:v>
                </c:pt>
                <c:pt idx="33">
                  <c:v>3885</c:v>
                </c:pt>
                <c:pt idx="34">
                  <c:v>5938</c:v>
                </c:pt>
                <c:pt idx="35">
                  <c:v>3046</c:v>
                </c:pt>
                <c:pt idx="36">
                  <c:v>3134</c:v>
                </c:pt>
                <c:pt idx="37">
                  <c:v>2976</c:v>
                </c:pt>
                <c:pt idx="38">
                  <c:v>3380</c:v>
                </c:pt>
                <c:pt idx="39">
                  <c:v>3952</c:v>
                </c:pt>
                <c:pt idx="40">
                  <c:v>5579</c:v>
                </c:pt>
                <c:pt idx="41">
                  <c:v>12970</c:v>
                </c:pt>
                <c:pt idx="42">
                  <c:v>13571</c:v>
                </c:pt>
                <c:pt idx="43">
                  <c:v>12009</c:v>
                </c:pt>
                <c:pt idx="44">
                  <c:v>7690</c:v>
                </c:pt>
                <c:pt idx="45">
                  <c:v>3663</c:v>
                </c:pt>
                <c:pt idx="46">
                  <c:v>2396</c:v>
                </c:pt>
                <c:pt idx="47">
                  <c:v>2000</c:v>
                </c:pt>
                <c:pt idx="48">
                  <c:v>878</c:v>
                </c:pt>
                <c:pt idx="49">
                  <c:v>254</c:v>
                </c:pt>
                <c:pt idx="50">
                  <c:v>36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4207650120394452E-2"/>
                  <c:y val="-8.381581639339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C-4DE6-8EA9-DF29C95A9525}"/>
                </c:ext>
              </c:extLst>
            </c:dLbl>
            <c:dLbl>
              <c:idx val="2"/>
              <c:layout>
                <c:manualLayout>
                  <c:x val="1.3319671987869782E-2"/>
                  <c:y val="-6.785089898512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C-4DE6-8EA9-DF29C95A9525}"/>
                </c:ext>
              </c:extLst>
            </c:dLbl>
            <c:dLbl>
              <c:idx val="3"/>
              <c:layout>
                <c:manualLayout>
                  <c:x val="-8.8797813252466961E-4"/>
                  <c:y val="-8.381581639339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C-4DE6-8EA9-DF29C95A9525}"/>
                </c:ext>
              </c:extLst>
            </c:dLbl>
            <c:dLbl>
              <c:idx val="4"/>
              <c:layout>
                <c:manualLayout>
                  <c:x val="-1.7759562650493392E-3"/>
                  <c:y val="3.9912293520663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0C-4DE6-8EA9-DF29C95A9525}"/>
                </c:ext>
              </c:extLst>
            </c:dLbl>
            <c:dLbl>
              <c:idx val="5"/>
              <c:layout>
                <c:manualLayout>
                  <c:x val="-1.5095628252919106E-2"/>
                  <c:y val="-0.10776319250579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C-4DE6-8EA9-DF29C95A9525}"/>
                </c:ext>
              </c:extLst>
            </c:dLbl>
            <c:dLbl>
              <c:idx val="6"/>
              <c:layout>
                <c:manualLayout>
                  <c:x val="-2.0423497048067025E-2"/>
                  <c:y val="-7.1842128337194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7-4848-938E-306D9B7423E1}"/>
                </c:ext>
              </c:extLst>
            </c:dLbl>
            <c:dLbl>
              <c:idx val="7"/>
              <c:layout>
                <c:manualLayout>
                  <c:x val="-2.4863387710690292E-2"/>
                  <c:y val="-8.581143106942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7-4848-938E-306D9B7423E1}"/>
                </c:ext>
              </c:extLst>
            </c:dLbl>
            <c:dLbl>
              <c:idx val="8"/>
              <c:layout>
                <c:manualLayout>
                  <c:x val="1.3319671987869767E-2"/>
                  <c:y val="-1.19736880561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0C-4DE6-8EA9-DF29C95A9525}"/>
                </c:ext>
              </c:extLst>
            </c:dLbl>
            <c:dLbl>
              <c:idx val="11"/>
              <c:layout>
                <c:manualLayout>
                  <c:x val="2.5751365843214944E-2"/>
                  <c:y val="-5.388159625289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A-4FF8-8B58-8ADA8D4EC153}"/>
                </c:ext>
              </c:extLst>
            </c:dLbl>
            <c:dLbl>
              <c:idx val="13"/>
              <c:layout>
                <c:manualLayout>
                  <c:x val="-1.8647540783017717E-2"/>
                  <c:y val="-8.5811431069426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C-4DE6-8EA9-DF29C95A9525}"/>
                </c:ext>
              </c:extLst>
            </c:dLbl>
            <c:dLbl>
              <c:idx val="14"/>
              <c:layout>
                <c:manualLayout>
                  <c:x val="-1.1543715722820492E-2"/>
                  <c:y val="-3.392544949256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C-4DE6-8EA9-DF29C95A952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8-4813-BF2B-0DADF472463B}"/>
                </c:ext>
              </c:extLst>
            </c:dLbl>
            <c:dLbl>
              <c:idx val="16"/>
              <c:layout>
                <c:manualLayout>
                  <c:x val="-1.6871584517968479E-2"/>
                  <c:y val="-0.12572372459008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38-4813-BF2B-0DADF472463B}"/>
                </c:ext>
              </c:extLst>
            </c:dLbl>
            <c:dLbl>
              <c:idx val="17"/>
              <c:layout>
                <c:manualLayout>
                  <c:x val="-8.8797813252465324E-4"/>
                  <c:y val="-8.182020171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3-46B1-A393-E81FC22EC66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3-46B1-A393-E81FC22EC66E}"/>
                </c:ext>
              </c:extLst>
            </c:dLbl>
            <c:dLbl>
              <c:idx val="19"/>
              <c:layout>
                <c:manualLayout>
                  <c:x val="-2.397540957816564E-2"/>
                  <c:y val="-3.79166788446302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3-46B1-A393-E81FC22EC66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3-46B1-A393-E81FC22EC66E}"/>
                </c:ext>
              </c:extLst>
            </c:dLbl>
            <c:dLbl>
              <c:idx val="21"/>
              <c:layout>
                <c:manualLayout>
                  <c:x val="-2.1311475180591614E-2"/>
                  <c:y val="-5.9868440280995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5-49C0-B923-FEC4CD5EB15A}"/>
                </c:ext>
              </c:extLst>
            </c:dLbl>
            <c:dLbl>
              <c:idx val="22"/>
              <c:layout>
                <c:manualLayout>
                  <c:x val="-1.4207650120394452E-2"/>
                  <c:y val="-6.984651366116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9C0-B923-FEC4CD5EB15A}"/>
                </c:ext>
              </c:extLst>
            </c:dLbl>
            <c:dLbl>
              <c:idx val="23"/>
              <c:layout>
                <c:manualLayout>
                  <c:x val="-1.2431693855345146E-2"/>
                  <c:y val="-0.10776319250579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9C0-B923-FEC4CD5EB15A}"/>
                </c:ext>
              </c:extLst>
            </c:dLbl>
            <c:dLbl>
              <c:idx val="24"/>
              <c:layout>
                <c:manualLayout>
                  <c:x val="-2.6639343975740251E-3"/>
                  <c:y val="-5.388159625289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9C0-B923-FEC4CD5EB15A}"/>
                </c:ext>
              </c:extLst>
            </c:dLbl>
            <c:dLbl>
              <c:idx val="25"/>
              <c:layout>
                <c:manualLayout>
                  <c:x val="-7.1038250601971609E-3"/>
                  <c:y val="-7.7828972365293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9C0-B923-FEC4CD5EB15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76-486F-B272-7FEA31ED6C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76-486F-B272-7FEA31ED6C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6-486F-B272-7FEA31ED6C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76-486F-B272-7FEA31ED6CAE}"/>
                </c:ext>
              </c:extLst>
            </c:dLbl>
            <c:dLbl>
              <c:idx val="30"/>
              <c:layout>
                <c:manualLayout>
                  <c:x val="-1.6871584517968413E-2"/>
                  <c:y val="-5.9868440280995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7-4848-938E-306D9B7423E1}"/>
                </c:ext>
              </c:extLst>
            </c:dLbl>
            <c:dLbl>
              <c:idx val="33"/>
              <c:layout>
                <c:manualLayout>
                  <c:x val="-5.5942622349053159E-2"/>
                  <c:y val="-1.796053208429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1-4AD3-B91F-5D61DA8EF0C2}"/>
                </c:ext>
              </c:extLst>
            </c:dLbl>
            <c:dLbl>
              <c:idx val="34"/>
              <c:layout>
                <c:manualLayout>
                  <c:x val="-6.4822403674299686E-2"/>
                  <c:y val="-1.9956146760331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1-4AD3-B91F-5D61DA8EF0C2}"/>
                </c:ext>
              </c:extLst>
            </c:dLbl>
            <c:dLbl>
              <c:idx val="35"/>
              <c:layout>
                <c:manualLayout>
                  <c:x val="-2.7527322108264383E-2"/>
                  <c:y val="-6.984651366116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4A-4FF8-8B58-8ADA8D4EC153}"/>
                </c:ext>
              </c:extLst>
            </c:dLbl>
            <c:dLbl>
              <c:idx val="36"/>
              <c:layout>
                <c:manualLayout>
                  <c:x val="-8.8797813252465326E-3"/>
                  <c:y val="-7.9824587041326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9-4E82-8517-060825418F1F}"/>
                </c:ext>
              </c:extLst>
            </c:dLbl>
            <c:dLbl>
              <c:idx val="37"/>
              <c:layout>
                <c:manualLayout>
                  <c:x val="-3.551912530098613E-2"/>
                  <c:y val="5.1885981576862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2-4304-861A-ACF4D9AF20E3}"/>
                </c:ext>
              </c:extLst>
            </c:dLbl>
            <c:dLbl>
              <c:idx val="38"/>
              <c:layout>
                <c:manualLayout>
                  <c:x val="-9.3371250232657261E-3"/>
                  <c:y val="8.4713842997608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9-4E82-8517-060825418F1F}"/>
                </c:ext>
              </c:extLst>
            </c:dLbl>
            <c:dLbl>
              <c:idx val="40"/>
              <c:layout>
                <c:manualLayout>
                  <c:x val="-5.3278687951479324E-2"/>
                  <c:y val="-5.388159625289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4A-4FF8-8B58-8ADA8D4EC153}"/>
                </c:ext>
              </c:extLst>
            </c:dLbl>
            <c:dLbl>
              <c:idx val="41"/>
              <c:layout>
                <c:manualLayout>
                  <c:x val="-6.3046447409250389E-2"/>
                  <c:y val="-2.5942990788431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F-4C93-AF0E-76395B61F01F}"/>
                </c:ext>
              </c:extLst>
            </c:dLbl>
            <c:dLbl>
              <c:idx val="45"/>
              <c:layout>
                <c:manualLayout>
                  <c:x val="1.33196719878698E-2"/>
                  <c:y val="-4.5899137548762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B0-43F1-91A7-4D20AB7CE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2</c:v>
                </c:pt>
                <c:pt idx="1">
                  <c:v>588</c:v>
                </c:pt>
                <c:pt idx="2">
                  <c:v>151</c:v>
                </c:pt>
                <c:pt idx="3">
                  <c:v>551</c:v>
                </c:pt>
                <c:pt idx="4">
                  <c:v>148</c:v>
                </c:pt>
                <c:pt idx="5">
                  <c:v>614</c:v>
                </c:pt>
                <c:pt idx="6">
                  <c:v>131</c:v>
                </c:pt>
                <c:pt idx="7">
                  <c:v>302</c:v>
                </c:pt>
                <c:pt idx="8">
                  <c:v>162</c:v>
                </c:pt>
                <c:pt idx="9">
                  <c:v>5584</c:v>
                </c:pt>
                <c:pt idx="10">
                  <c:v>3194</c:v>
                </c:pt>
                <c:pt idx="11">
                  <c:v>2068</c:v>
                </c:pt>
                <c:pt idx="12">
                  <c:v>0</c:v>
                </c:pt>
                <c:pt idx="13">
                  <c:v>316</c:v>
                </c:pt>
                <c:pt idx="14">
                  <c:v>749</c:v>
                </c:pt>
                <c:pt idx="15">
                  <c:v>34</c:v>
                </c:pt>
                <c:pt idx="16">
                  <c:v>140</c:v>
                </c:pt>
                <c:pt idx="17">
                  <c:v>243</c:v>
                </c:pt>
                <c:pt idx="18">
                  <c:v>130</c:v>
                </c:pt>
                <c:pt idx="19">
                  <c:v>262</c:v>
                </c:pt>
                <c:pt idx="20">
                  <c:v>157</c:v>
                </c:pt>
                <c:pt idx="21">
                  <c:v>404</c:v>
                </c:pt>
                <c:pt idx="22">
                  <c:v>113</c:v>
                </c:pt>
                <c:pt idx="23">
                  <c:v>201</c:v>
                </c:pt>
                <c:pt idx="24">
                  <c:v>65</c:v>
                </c:pt>
                <c:pt idx="25">
                  <c:v>96</c:v>
                </c:pt>
                <c:pt idx="26">
                  <c:v>22</c:v>
                </c:pt>
                <c:pt idx="27">
                  <c:v>20</c:v>
                </c:pt>
                <c:pt idx="28">
                  <c:v>38</c:v>
                </c:pt>
                <c:pt idx="29">
                  <c:v>1</c:v>
                </c:pt>
                <c:pt idx="30">
                  <c:v>193</c:v>
                </c:pt>
                <c:pt idx="31">
                  <c:v>583</c:v>
                </c:pt>
                <c:pt idx="32">
                  <c:v>1444</c:v>
                </c:pt>
                <c:pt idx="33">
                  <c:v>3354</c:v>
                </c:pt>
                <c:pt idx="34">
                  <c:v>4986</c:v>
                </c:pt>
                <c:pt idx="35">
                  <c:v>5562</c:v>
                </c:pt>
                <c:pt idx="36">
                  <c:v>3033</c:v>
                </c:pt>
                <c:pt idx="37">
                  <c:v>2552</c:v>
                </c:pt>
                <c:pt idx="38">
                  <c:v>3068</c:v>
                </c:pt>
                <c:pt idx="39">
                  <c:v>3283</c:v>
                </c:pt>
                <c:pt idx="40">
                  <c:v>5476</c:v>
                </c:pt>
                <c:pt idx="41">
                  <c:v>11816</c:v>
                </c:pt>
                <c:pt idx="42">
                  <c:v>10767</c:v>
                </c:pt>
                <c:pt idx="43">
                  <c:v>9781</c:v>
                </c:pt>
                <c:pt idx="44">
                  <c:v>6157</c:v>
                </c:pt>
                <c:pt idx="45">
                  <c:v>3373</c:v>
                </c:pt>
                <c:pt idx="46">
                  <c:v>3062</c:v>
                </c:pt>
                <c:pt idx="47">
                  <c:v>2078</c:v>
                </c:pt>
                <c:pt idx="48">
                  <c:v>1703</c:v>
                </c:pt>
                <c:pt idx="49">
                  <c:v>328</c:v>
                </c:pt>
                <c:pt idx="50">
                  <c:v>52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1329583397173923"/>
          <c:w val="8.9911631492710822E-2"/>
          <c:h val="0.12367829811466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Klasse_Slakteri!$R$153:$R$177</c:f>
              <c:numCache>
                <c:formatCode>0.0</c:formatCode>
                <c:ptCount val="25"/>
                <c:pt idx="0">
                  <c:v>27.98</c:v>
                </c:pt>
                <c:pt idx="1">
                  <c:v>27.157976653696529</c:v>
                </c:pt>
                <c:pt idx="2">
                  <c:v>27.020748829953234</c:v>
                </c:pt>
                <c:pt idx="3">
                  <c:v>26.775899053627757</c:v>
                </c:pt>
                <c:pt idx="4">
                  <c:v>25.295045417010744</c:v>
                </c:pt>
                <c:pt idx="5">
                  <c:v>26.100862998921247</c:v>
                </c:pt>
                <c:pt idx="6">
                  <c:v>24.738941299790351</c:v>
                </c:pt>
                <c:pt idx="7">
                  <c:v>24.298401162790661</c:v>
                </c:pt>
                <c:pt idx="8">
                  <c:v>29.6</c:v>
                </c:pt>
                <c:pt idx="9">
                  <c:v>24.681914893617009</c:v>
                </c:pt>
                <c:pt idx="10">
                  <c:v>26.49670658682636</c:v>
                </c:pt>
                <c:pt idx="11">
                  <c:v>26.966055045871563</c:v>
                </c:pt>
                <c:pt idx="12">
                  <c:v>27.306597222222219</c:v>
                </c:pt>
                <c:pt idx="13">
                  <c:v>22.77452229299363</c:v>
                </c:pt>
                <c:pt idx="14">
                  <c:v>26.585627283800203</c:v>
                </c:pt>
                <c:pt idx="15">
                  <c:v>27.387351778656097</c:v>
                </c:pt>
                <c:pt idx="16">
                  <c:v>23.606336633663375</c:v>
                </c:pt>
                <c:pt idx="17">
                  <c:v>0</c:v>
                </c:pt>
                <c:pt idx="18">
                  <c:v>19.589473684210525</c:v>
                </c:pt>
                <c:pt idx="19">
                  <c:v>25.562398137369073</c:v>
                </c:pt>
                <c:pt idx="20">
                  <c:v>22.943642611683845</c:v>
                </c:pt>
                <c:pt idx="21">
                  <c:v>0</c:v>
                </c:pt>
                <c:pt idx="22">
                  <c:v>23.658882235528942</c:v>
                </c:pt>
                <c:pt idx="23">
                  <c:v>0</c:v>
                </c:pt>
                <c:pt idx="24">
                  <c:v>24.649650349650329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Klasse_Slakteri!$R$181:$R$204</c:f>
              <c:numCache>
                <c:formatCode>0.0</c:formatCode>
                <c:ptCount val="24"/>
                <c:pt idx="0">
                  <c:v>29.623076923076916</c:v>
                </c:pt>
                <c:pt idx="1">
                  <c:v>30.566534391534454</c:v>
                </c:pt>
                <c:pt idx="2">
                  <c:v>30.923929824561409</c:v>
                </c:pt>
                <c:pt idx="3">
                  <c:v>30.702017423200353</c:v>
                </c:pt>
                <c:pt idx="4">
                  <c:v>29.463446475195848</c:v>
                </c:pt>
                <c:pt idx="5">
                  <c:v>29.952235965746919</c:v>
                </c:pt>
                <c:pt idx="6">
                  <c:v>29.105675459632327</c:v>
                </c:pt>
                <c:pt idx="7">
                  <c:v>28.952889505316659</c:v>
                </c:pt>
                <c:pt idx="8">
                  <c:v>23.5</c:v>
                </c:pt>
                <c:pt idx="9">
                  <c:v>29.693594306049803</c:v>
                </c:pt>
                <c:pt idx="10">
                  <c:v>30.586732851985555</c:v>
                </c:pt>
                <c:pt idx="11">
                  <c:v>31.241227125941901</c:v>
                </c:pt>
                <c:pt idx="12">
                  <c:v>31.632101616628201</c:v>
                </c:pt>
                <c:pt idx="13">
                  <c:v>27.513903743315499</c:v>
                </c:pt>
                <c:pt idx="14">
                  <c:v>30.576378896882495</c:v>
                </c:pt>
                <c:pt idx="15">
                  <c:v>30.908991825613075</c:v>
                </c:pt>
                <c:pt idx="16">
                  <c:v>29.553244592346086</c:v>
                </c:pt>
                <c:pt idx="17">
                  <c:v>0</c:v>
                </c:pt>
                <c:pt idx="18">
                  <c:v>22.614285714285721</c:v>
                </c:pt>
                <c:pt idx="19">
                  <c:v>27.580608365019021</c:v>
                </c:pt>
                <c:pt idx="20">
                  <c:v>0</c:v>
                </c:pt>
                <c:pt idx="21">
                  <c:v>28.424288256227754</c:v>
                </c:pt>
                <c:pt idx="22">
                  <c:v>0</c:v>
                </c:pt>
                <c:pt idx="23">
                  <c:v>28.818222222222204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Klasse_Slakteri!$R$208:$R$232</c:f>
              <c:numCache>
                <c:formatCode>0.0</c:formatCode>
                <c:ptCount val="25"/>
                <c:pt idx="0">
                  <c:v>33.264285714285741</c:v>
                </c:pt>
                <c:pt idx="1">
                  <c:v>34.178843626806795</c:v>
                </c:pt>
                <c:pt idx="2">
                  <c:v>34.910975609756107</c:v>
                </c:pt>
                <c:pt idx="3">
                  <c:v>34.962867956265825</c:v>
                </c:pt>
                <c:pt idx="4">
                  <c:v>33.895015384615355</c:v>
                </c:pt>
                <c:pt idx="5">
                  <c:v>34.146953046952994</c:v>
                </c:pt>
                <c:pt idx="6">
                  <c:v>33.44352892218064</c:v>
                </c:pt>
                <c:pt idx="7">
                  <c:v>33.674304783092303</c:v>
                </c:pt>
                <c:pt idx="8">
                  <c:v>0</c:v>
                </c:pt>
                <c:pt idx="9">
                  <c:v>33.116822429906541</c:v>
                </c:pt>
                <c:pt idx="10">
                  <c:v>34.973743500866505</c:v>
                </c:pt>
                <c:pt idx="11">
                  <c:v>35.242461964038725</c:v>
                </c:pt>
                <c:pt idx="12">
                  <c:v>35.728348214285688</c:v>
                </c:pt>
                <c:pt idx="13">
                  <c:v>32.311221122112215</c:v>
                </c:pt>
                <c:pt idx="14">
                  <c:v>34.433560864618904</c:v>
                </c:pt>
                <c:pt idx="15">
                  <c:v>34.562195121951191</c:v>
                </c:pt>
                <c:pt idx="16">
                  <c:v>33.588797364085679</c:v>
                </c:pt>
                <c:pt idx="17">
                  <c:v>0</c:v>
                </c:pt>
                <c:pt idx="18">
                  <c:v>28.4</c:v>
                </c:pt>
                <c:pt idx="19">
                  <c:v>34.120909090909073</c:v>
                </c:pt>
                <c:pt idx="20">
                  <c:v>31.100465116279079</c:v>
                </c:pt>
                <c:pt idx="21">
                  <c:v>0</c:v>
                </c:pt>
                <c:pt idx="22">
                  <c:v>33.608216619981334</c:v>
                </c:pt>
                <c:pt idx="23">
                  <c:v>0</c:v>
                </c:pt>
                <c:pt idx="24">
                  <c:v>34.009633027522923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Klasse_Slakteri!$R$236:$R$260</c:f>
              <c:numCache>
                <c:formatCode>0.0</c:formatCode>
                <c:ptCount val="25"/>
                <c:pt idx="0">
                  <c:v>35.470000000000006</c:v>
                </c:pt>
                <c:pt idx="1">
                  <c:v>38.864761904761906</c:v>
                </c:pt>
                <c:pt idx="2">
                  <c:v>39.673282442748075</c:v>
                </c:pt>
                <c:pt idx="3">
                  <c:v>39.25717714834375</c:v>
                </c:pt>
                <c:pt idx="4">
                  <c:v>38.10063463281957</c:v>
                </c:pt>
                <c:pt idx="5">
                  <c:v>38.26726835138389</c:v>
                </c:pt>
                <c:pt idx="6">
                  <c:v>37.806356413166839</c:v>
                </c:pt>
                <c:pt idx="7">
                  <c:v>38.580675105485177</c:v>
                </c:pt>
                <c:pt idx="8">
                  <c:v>35.5</c:v>
                </c:pt>
                <c:pt idx="9">
                  <c:v>37.900000000000006</c:v>
                </c:pt>
                <c:pt idx="10">
                  <c:v>38.660000000000011</c:v>
                </c:pt>
                <c:pt idx="11">
                  <c:v>39.220600858369103</c:v>
                </c:pt>
                <c:pt idx="12">
                  <c:v>40.194182825484795</c:v>
                </c:pt>
                <c:pt idx="13">
                  <c:v>37.303734439834059</c:v>
                </c:pt>
                <c:pt idx="14">
                  <c:v>39.532815964523266</c:v>
                </c:pt>
                <c:pt idx="15">
                  <c:v>39.065702479338867</c:v>
                </c:pt>
                <c:pt idx="16">
                  <c:v>38.351304347826115</c:v>
                </c:pt>
                <c:pt idx="17">
                  <c:v>0</c:v>
                </c:pt>
                <c:pt idx="18">
                  <c:v>23.900000000000006</c:v>
                </c:pt>
                <c:pt idx="19">
                  <c:v>38.475815217391251</c:v>
                </c:pt>
                <c:pt idx="20">
                  <c:v>36.338793103448246</c:v>
                </c:pt>
                <c:pt idx="21">
                  <c:v>0</c:v>
                </c:pt>
                <c:pt idx="22">
                  <c:v>38.463072378138826</c:v>
                </c:pt>
                <c:pt idx="23">
                  <c:v>0</c:v>
                </c:pt>
                <c:pt idx="24">
                  <c:v>38.154347826086962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Klasse_Slakteri!$R$264:$R$288</c:f>
              <c:numCache>
                <c:formatCode>0.0</c:formatCode>
                <c:ptCount val="25"/>
                <c:pt idx="0">
                  <c:v>39.475000000000001</c:v>
                </c:pt>
                <c:pt idx="1">
                  <c:v>43.02941176470587</c:v>
                </c:pt>
                <c:pt idx="2">
                  <c:v>43.629078014184401</c:v>
                </c:pt>
                <c:pt idx="3">
                  <c:v>44.067289719626096</c:v>
                </c:pt>
                <c:pt idx="4">
                  <c:v>42.449576271186402</c:v>
                </c:pt>
                <c:pt idx="5">
                  <c:v>42.446577946768095</c:v>
                </c:pt>
                <c:pt idx="6">
                  <c:v>42.418627450980424</c:v>
                </c:pt>
                <c:pt idx="7">
                  <c:v>42.971290944123318</c:v>
                </c:pt>
                <c:pt idx="8">
                  <c:v>0</c:v>
                </c:pt>
                <c:pt idx="9">
                  <c:v>41.716279069767445</c:v>
                </c:pt>
                <c:pt idx="10">
                  <c:v>42.762091503267975</c:v>
                </c:pt>
                <c:pt idx="11">
                  <c:v>43.650331125827798</c:v>
                </c:pt>
                <c:pt idx="12">
                  <c:v>44.312500000000007</c:v>
                </c:pt>
                <c:pt idx="13">
                  <c:v>42.197241379310363</c:v>
                </c:pt>
                <c:pt idx="14">
                  <c:v>43.852336448598145</c:v>
                </c:pt>
                <c:pt idx="15">
                  <c:v>43.466197183098593</c:v>
                </c:pt>
                <c:pt idx="16">
                  <c:v>42.601123595505619</c:v>
                </c:pt>
                <c:pt idx="17">
                  <c:v>0</c:v>
                </c:pt>
                <c:pt idx="18">
                  <c:v>0</c:v>
                </c:pt>
                <c:pt idx="19">
                  <c:v>43.544326241134712</c:v>
                </c:pt>
                <c:pt idx="20">
                  <c:v>39.725000000000001</c:v>
                </c:pt>
                <c:pt idx="21">
                  <c:v>0</c:v>
                </c:pt>
                <c:pt idx="22">
                  <c:v>42.258964143426269</c:v>
                </c:pt>
                <c:pt idx="23">
                  <c:v>0</c:v>
                </c:pt>
                <c:pt idx="24">
                  <c:v>42.88208955223876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Klasse_Slakteri!$R$292:$R$316</c:f>
              <c:numCache>
                <c:formatCode>0.0</c:formatCode>
                <c:ptCount val="25"/>
                <c:pt idx="0">
                  <c:v>48.025000000000006</c:v>
                </c:pt>
                <c:pt idx="1">
                  <c:v>47.728985507246371</c:v>
                </c:pt>
                <c:pt idx="2">
                  <c:v>47.819170984455994</c:v>
                </c:pt>
                <c:pt idx="3">
                  <c:v>48.760598503740653</c:v>
                </c:pt>
                <c:pt idx="4">
                  <c:v>46.686309523809513</c:v>
                </c:pt>
                <c:pt idx="5">
                  <c:v>47.880620155038748</c:v>
                </c:pt>
                <c:pt idx="6">
                  <c:v>47.403292181069951</c:v>
                </c:pt>
                <c:pt idx="7">
                  <c:v>47.263636363636394</c:v>
                </c:pt>
                <c:pt idx="8">
                  <c:v>0</c:v>
                </c:pt>
                <c:pt idx="9">
                  <c:v>43.99</c:v>
                </c:pt>
                <c:pt idx="10">
                  <c:v>46.721857923497282</c:v>
                </c:pt>
                <c:pt idx="11">
                  <c:v>47.843999999999994</c:v>
                </c:pt>
                <c:pt idx="12">
                  <c:v>49.932051282051283</c:v>
                </c:pt>
                <c:pt idx="13">
                  <c:v>47.397872340425536</c:v>
                </c:pt>
                <c:pt idx="14">
                  <c:v>46.552173913043482</c:v>
                </c:pt>
                <c:pt idx="15">
                  <c:v>48.968965517241401</c:v>
                </c:pt>
                <c:pt idx="16">
                  <c:v>48.13958333333332</c:v>
                </c:pt>
                <c:pt idx="17">
                  <c:v>0</c:v>
                </c:pt>
                <c:pt idx="18">
                  <c:v>0</c:v>
                </c:pt>
                <c:pt idx="19">
                  <c:v>47.88000000000001</c:v>
                </c:pt>
                <c:pt idx="20">
                  <c:v>44.262962962962973</c:v>
                </c:pt>
                <c:pt idx="21">
                  <c:v>0</c:v>
                </c:pt>
                <c:pt idx="22">
                  <c:v>47.398529411764706</c:v>
                </c:pt>
                <c:pt idx="23">
                  <c:v>0</c:v>
                </c:pt>
                <c:pt idx="24">
                  <c:v>47.750000000000007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Klasse_Slakteri!$R$320:$R$344</c:f>
              <c:numCache>
                <c:formatCode>0.0</c:formatCode>
                <c:ptCount val="25"/>
                <c:pt idx="0">
                  <c:v>43.7</c:v>
                </c:pt>
                <c:pt idx="1">
                  <c:v>50.509090909090915</c:v>
                </c:pt>
                <c:pt idx="2">
                  <c:v>51.958064516129056</c:v>
                </c:pt>
                <c:pt idx="3">
                  <c:v>52.121739130434783</c:v>
                </c:pt>
                <c:pt idx="4">
                  <c:v>48.367741935483878</c:v>
                </c:pt>
                <c:pt idx="5">
                  <c:v>49.331506849315048</c:v>
                </c:pt>
                <c:pt idx="6">
                  <c:v>49.175675675675677</c:v>
                </c:pt>
                <c:pt idx="7">
                  <c:v>49.706122448979585</c:v>
                </c:pt>
                <c:pt idx="8">
                  <c:v>0</c:v>
                </c:pt>
                <c:pt idx="9">
                  <c:v>54.65</c:v>
                </c:pt>
                <c:pt idx="10">
                  <c:v>49.576000000000008</c:v>
                </c:pt>
                <c:pt idx="11">
                  <c:v>51.325000000000003</c:v>
                </c:pt>
                <c:pt idx="12">
                  <c:v>53.071428571428562</c:v>
                </c:pt>
                <c:pt idx="13">
                  <c:v>50.933333333333344</c:v>
                </c:pt>
                <c:pt idx="14">
                  <c:v>57.9</c:v>
                </c:pt>
                <c:pt idx="15">
                  <c:v>50.08</c:v>
                </c:pt>
                <c:pt idx="16">
                  <c:v>57.9</c:v>
                </c:pt>
                <c:pt idx="17">
                  <c:v>0</c:v>
                </c:pt>
                <c:pt idx="18">
                  <c:v>0</c:v>
                </c:pt>
                <c:pt idx="19">
                  <c:v>51.440000000000005</c:v>
                </c:pt>
                <c:pt idx="20">
                  <c:v>51.866666666666653</c:v>
                </c:pt>
                <c:pt idx="21">
                  <c:v>0</c:v>
                </c:pt>
                <c:pt idx="22">
                  <c:v>43.785714285714278</c:v>
                </c:pt>
                <c:pt idx="23">
                  <c:v>0</c:v>
                </c:pt>
                <c:pt idx="24">
                  <c:v>49.68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Klasse_Slakteri!$R$348:$R$372</c:f>
              <c:numCache>
                <c:formatCode>0.0</c:formatCode>
                <c:ptCount val="25"/>
                <c:pt idx="0">
                  <c:v>0</c:v>
                </c:pt>
                <c:pt idx="1">
                  <c:v>56.25</c:v>
                </c:pt>
                <c:pt idx="2">
                  <c:v>54.808333333333351</c:v>
                </c:pt>
                <c:pt idx="3">
                  <c:v>58.078260869565206</c:v>
                </c:pt>
                <c:pt idx="4">
                  <c:v>53.006249999999994</c:v>
                </c:pt>
                <c:pt idx="5">
                  <c:v>54.116666666666646</c:v>
                </c:pt>
                <c:pt idx="6">
                  <c:v>53.2</c:v>
                </c:pt>
                <c:pt idx="7">
                  <c:v>55.209090909090918</c:v>
                </c:pt>
                <c:pt idx="8">
                  <c:v>0</c:v>
                </c:pt>
                <c:pt idx="9">
                  <c:v>0</c:v>
                </c:pt>
                <c:pt idx="10">
                  <c:v>55.528571428571439</c:v>
                </c:pt>
                <c:pt idx="11">
                  <c:v>50.3</c:v>
                </c:pt>
                <c:pt idx="12">
                  <c:v>59.5</c:v>
                </c:pt>
                <c:pt idx="13">
                  <c:v>54.45</c:v>
                </c:pt>
                <c:pt idx="14">
                  <c:v>0</c:v>
                </c:pt>
                <c:pt idx="15">
                  <c:v>55.6</c:v>
                </c:pt>
                <c:pt idx="16">
                  <c:v>58.3</c:v>
                </c:pt>
                <c:pt idx="17">
                  <c:v>0</c:v>
                </c:pt>
                <c:pt idx="18">
                  <c:v>0</c:v>
                </c:pt>
                <c:pt idx="19">
                  <c:v>59</c:v>
                </c:pt>
                <c:pt idx="20">
                  <c:v>46.7</c:v>
                </c:pt>
                <c:pt idx="21">
                  <c:v>0</c:v>
                </c:pt>
                <c:pt idx="22">
                  <c:v>51.7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Klasse_Slakteri!$R$376:$R$400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Klasse_Slakteri!$R$404:$R$428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forholdstall mellom Slaktevekt og klasse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37356671832844E-2"/>
          <c:y val="0.1554840701645416"/>
          <c:w val="0.89253910942722103"/>
          <c:h val="0.7223803648244284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Uke!$AI$63:$AI$114</c:f>
              <c:numCache>
                <c:formatCode>0.00</c:formatCode>
                <c:ptCount val="52"/>
                <c:pt idx="0">
                  <c:v>4.5536585365853668</c:v>
                </c:pt>
                <c:pt idx="1">
                  <c:v>4.1208736904526626</c:v>
                </c:pt>
                <c:pt idx="2">
                  <c:v>4.3440904419321695</c:v>
                </c:pt>
                <c:pt idx="3">
                  <c:v>4.4591967600405011</c:v>
                </c:pt>
                <c:pt idx="4">
                  <c:v>4.2919171676686716</c:v>
                </c:pt>
                <c:pt idx="5">
                  <c:v>4.330773955773954</c:v>
                </c:pt>
                <c:pt idx="6">
                  <c:v>4.2392832995267105</c:v>
                </c:pt>
                <c:pt idx="7">
                  <c:v>4.3897015552753311</c:v>
                </c:pt>
                <c:pt idx="8">
                  <c:v>4.3055571804621193</c:v>
                </c:pt>
                <c:pt idx="9">
                  <c:v>4.4702968306527922</c:v>
                </c:pt>
                <c:pt idx="10">
                  <c:v>4.4621234340302633</c:v>
                </c:pt>
                <c:pt idx="11">
                  <c:v>4.2986070763500983</c:v>
                </c:pt>
                <c:pt idx="12">
                  <c:v>4.5288466478294325</c:v>
                </c:pt>
                <c:pt idx="13">
                  <c:v>4.0571428571428569</c:v>
                </c:pt>
                <c:pt idx="14">
                  <c:v>4.4826608505997791</c:v>
                </c:pt>
                <c:pt idx="15">
                  <c:v>4.4884578997161793</c:v>
                </c:pt>
                <c:pt idx="16">
                  <c:v>4.3064583333333299</c:v>
                </c:pt>
                <c:pt idx="17">
                  <c:v>4.5201409869083573</c:v>
                </c:pt>
                <c:pt idx="18">
                  <c:v>4.6058802692171481</c:v>
                </c:pt>
                <c:pt idx="19">
                  <c:v>4.4220183486238529</c:v>
                </c:pt>
                <c:pt idx="20">
                  <c:v>4.5482259232440221</c:v>
                </c:pt>
                <c:pt idx="21">
                  <c:v>4.5507523148148188</c:v>
                </c:pt>
                <c:pt idx="22">
                  <c:v>4.7574776785714255</c:v>
                </c:pt>
                <c:pt idx="23">
                  <c:v>4.3151219512195116</c:v>
                </c:pt>
                <c:pt idx="24">
                  <c:v>4.8112170499158742</c:v>
                </c:pt>
                <c:pt idx="25">
                  <c:v>4.3382498235709228</c:v>
                </c:pt>
                <c:pt idx="26">
                  <c:v>4.8829099307159352</c:v>
                </c:pt>
                <c:pt idx="27">
                  <c:v>4.0032608695652172</c:v>
                </c:pt>
                <c:pt idx="28">
                  <c:v>4.5496815286624201</c:v>
                </c:pt>
                <c:pt idx="29">
                  <c:v>4.4995901639344282</c:v>
                </c:pt>
                <c:pt idx="30">
                  <c:v>4.4887711864406796</c:v>
                </c:pt>
                <c:pt idx="31">
                  <c:v>4.8777020890099907</c:v>
                </c:pt>
                <c:pt idx="32">
                  <c:v>4.5325455225742024</c:v>
                </c:pt>
                <c:pt idx="33">
                  <c:v>4.623053507903327</c:v>
                </c:pt>
                <c:pt idx="34">
                  <c:v>4.6328973892521796</c:v>
                </c:pt>
                <c:pt idx="35">
                  <c:v>4.5877263188717112</c:v>
                </c:pt>
                <c:pt idx="36">
                  <c:v>4.5313309832317055</c:v>
                </c:pt>
                <c:pt idx="37">
                  <c:v>4.3948715385384514</c:v>
                </c:pt>
                <c:pt idx="38">
                  <c:v>4.2079941728125423</c:v>
                </c:pt>
                <c:pt idx="39">
                  <c:v>4.165699587699061</c:v>
                </c:pt>
                <c:pt idx="40">
                  <c:v>4.2066482355702695</c:v>
                </c:pt>
                <c:pt idx="41">
                  <c:v>4.2865256065549175</c:v>
                </c:pt>
                <c:pt idx="42">
                  <c:v>4.3162782956058638</c:v>
                </c:pt>
                <c:pt idx="43">
                  <c:v>4.3101189444117045</c:v>
                </c:pt>
                <c:pt idx="44">
                  <c:v>4.2642894438342935</c:v>
                </c:pt>
                <c:pt idx="45">
                  <c:v>4.24247073226719</c:v>
                </c:pt>
                <c:pt idx="46">
                  <c:v>4.1491859518548777</c:v>
                </c:pt>
                <c:pt idx="47">
                  <c:v>4.2044755047296372</c:v>
                </c:pt>
                <c:pt idx="48">
                  <c:v>4.0204097839898285</c:v>
                </c:pt>
                <c:pt idx="49">
                  <c:v>4.134221748400849</c:v>
                </c:pt>
                <c:pt idx="50">
                  <c:v>4.4346153846153831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9-4F45-BB17-48E9FBD3752F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Uke!$AI$10:$AI$61</c:f>
              <c:numCache>
                <c:formatCode>0.00</c:formatCode>
                <c:ptCount val="52"/>
                <c:pt idx="0">
                  <c:v>3.6875</c:v>
                </c:pt>
                <c:pt idx="1">
                  <c:v>4.0668899521531019</c:v>
                </c:pt>
                <c:pt idx="2">
                  <c:v>4.2051859099804316</c:v>
                </c:pt>
                <c:pt idx="3">
                  <c:v>4.1732076350093115</c:v>
                </c:pt>
                <c:pt idx="4">
                  <c:v>4.1571293673276672</c:v>
                </c:pt>
                <c:pt idx="5">
                  <c:v>4.3991202945990162</c:v>
                </c:pt>
                <c:pt idx="6">
                  <c:v>4.2569230769230773</c:v>
                </c:pt>
                <c:pt idx="7">
                  <c:v>4.3238377007607802</c:v>
                </c:pt>
                <c:pt idx="8">
                  <c:v>4.4214975845410622</c:v>
                </c:pt>
                <c:pt idx="9">
                  <c:v>4.4043729790369683</c:v>
                </c:pt>
                <c:pt idx="10">
                  <c:v>4.4066803979480715</c:v>
                </c:pt>
                <c:pt idx="11">
                  <c:v>4.3388786764705989</c:v>
                </c:pt>
                <c:pt idx="12">
                  <c:v>0</c:v>
                </c:pt>
                <c:pt idx="13">
                  <c:v>4.4962551440329186</c:v>
                </c:pt>
                <c:pt idx="14">
                  <c:v>4.1196178120617137</c:v>
                </c:pt>
                <c:pt idx="15">
                  <c:v>4.4742063492063497</c:v>
                </c:pt>
                <c:pt idx="16">
                  <c:v>4.1887362637362626</c:v>
                </c:pt>
                <c:pt idx="17">
                  <c:v>4.2498442367601239</c:v>
                </c:pt>
                <c:pt idx="18">
                  <c:v>4.7199598796389175</c:v>
                </c:pt>
                <c:pt idx="19">
                  <c:v>4.4037861915367484</c:v>
                </c:pt>
                <c:pt idx="20">
                  <c:v>4.6345816733067746</c:v>
                </c:pt>
                <c:pt idx="21">
                  <c:v>4.4631726283048199</c:v>
                </c:pt>
                <c:pt idx="22">
                  <c:v>4.5251196172248802</c:v>
                </c:pt>
                <c:pt idx="23">
                  <c:v>4.5182692307692243</c:v>
                </c:pt>
                <c:pt idx="24">
                  <c:v>4.5963249516440987</c:v>
                </c:pt>
                <c:pt idx="25">
                  <c:v>4.4078590785907847</c:v>
                </c:pt>
                <c:pt idx="26">
                  <c:v>4.3566473988439309</c:v>
                </c:pt>
                <c:pt idx="27">
                  <c:v>4.1966666666666663</c:v>
                </c:pt>
                <c:pt idx="28">
                  <c:v>4.0023809523809541</c:v>
                </c:pt>
                <c:pt idx="29">
                  <c:v>4.0545454545454547</c:v>
                </c:pt>
                <c:pt idx="30">
                  <c:v>4.5209993247805533</c:v>
                </c:pt>
                <c:pt idx="31">
                  <c:v>4.4575694923041604</c:v>
                </c:pt>
                <c:pt idx="32">
                  <c:v>4.3835526315789473</c:v>
                </c:pt>
                <c:pt idx="33">
                  <c:v>4.3712063517783255</c:v>
                </c:pt>
                <c:pt idx="34">
                  <c:v>4.4375977822304007</c:v>
                </c:pt>
                <c:pt idx="35">
                  <c:v>4.4090435914118489</c:v>
                </c:pt>
                <c:pt idx="36">
                  <c:v>4.3386466722206745</c:v>
                </c:pt>
                <c:pt idx="37">
                  <c:v>4.1908221580942708</c:v>
                </c:pt>
                <c:pt idx="38">
                  <c:v>4.119421762248396</c:v>
                </c:pt>
                <c:pt idx="39">
                  <c:v>4.0912132186509762</c:v>
                </c:pt>
                <c:pt idx="40">
                  <c:v>4.1700354609929109</c:v>
                </c:pt>
                <c:pt idx="41">
                  <c:v>4.3225311992902142</c:v>
                </c:pt>
                <c:pt idx="42">
                  <c:v>4.3625839732844831</c:v>
                </c:pt>
                <c:pt idx="43">
                  <c:v>4.334869497803429</c:v>
                </c:pt>
                <c:pt idx="44">
                  <c:v>4.2718152754766381</c:v>
                </c:pt>
                <c:pt idx="45">
                  <c:v>4.3158168707599147</c:v>
                </c:pt>
                <c:pt idx="46">
                  <c:v>4.2595646437994708</c:v>
                </c:pt>
                <c:pt idx="47">
                  <c:v>4.1881488805706679</c:v>
                </c:pt>
                <c:pt idx="48">
                  <c:v>4.1817458974792769</c:v>
                </c:pt>
                <c:pt idx="49">
                  <c:v>4.2927348643006225</c:v>
                </c:pt>
                <c:pt idx="50">
                  <c:v>3.8050279329608951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9-4F45-BB17-48E9FBD3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Forholdstll: vekt delt med klasse</a:t>
                </a:r>
              </a:p>
            </c:rich>
          </c:tx>
          <c:layout>
            <c:manualLayout>
              <c:xMode val="edge"/>
              <c:yMode val="edge"/>
              <c:x val="1.2132204676365187E-2"/>
              <c:y val="0.237279646035458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0.5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8.4371719590514718E-2"/>
          <c:h val="0.141933615611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Klasse_Slakteri!$X$125:$X$149</c:f>
              <c:numCache>
                <c:formatCode>0.00</c:formatCode>
                <c:ptCount val="25"/>
                <c:pt idx="0">
                  <c:v>4</c:v>
                </c:pt>
                <c:pt idx="1">
                  <c:v>4.4517374517374524</c:v>
                </c:pt>
                <c:pt idx="2">
                  <c:v>4.4294258373205748</c:v>
                </c:pt>
                <c:pt idx="3">
                  <c:v>4.3985294117647058</c:v>
                </c:pt>
                <c:pt idx="4">
                  <c:v>4.8249594813614252</c:v>
                </c:pt>
                <c:pt idx="5">
                  <c:v>4.6910016977928706</c:v>
                </c:pt>
                <c:pt idx="6">
                  <c:v>5.1399572649572649</c:v>
                </c:pt>
                <c:pt idx="7">
                  <c:v>5.4628949301983827</c:v>
                </c:pt>
                <c:pt idx="8">
                  <c:v>0</c:v>
                </c:pt>
                <c:pt idx="9">
                  <c:v>5.4113924050632924</c:v>
                </c:pt>
                <c:pt idx="10">
                  <c:v>4.5797546012269938</c:v>
                </c:pt>
                <c:pt idx="11">
                  <c:v>4.9489795918367347</c:v>
                </c:pt>
                <c:pt idx="12">
                  <c:v>4.4496124031007751</c:v>
                </c:pt>
                <c:pt idx="13">
                  <c:v>5.1267605633802811</c:v>
                </c:pt>
                <c:pt idx="14">
                  <c:v>5.0912621359223289</c:v>
                </c:pt>
                <c:pt idx="15">
                  <c:v>4.8534482758620685</c:v>
                </c:pt>
                <c:pt idx="16">
                  <c:v>5.4285714285714306</c:v>
                </c:pt>
                <c:pt idx="17">
                  <c:v>0</c:v>
                </c:pt>
                <c:pt idx="18">
                  <c:v>5.4</c:v>
                </c:pt>
                <c:pt idx="19">
                  <c:v>5.4628687690742606</c:v>
                </c:pt>
                <c:pt idx="20">
                  <c:v>5.6763005780346791</c:v>
                </c:pt>
                <c:pt idx="21">
                  <c:v>0</c:v>
                </c:pt>
                <c:pt idx="22">
                  <c:v>5.5160142348754446</c:v>
                </c:pt>
                <c:pt idx="23">
                  <c:v>0</c:v>
                </c:pt>
                <c:pt idx="24">
                  <c:v>6.0714285714285694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Klasse_Slakteri!$X$153:$X$177</c:f>
              <c:numCache>
                <c:formatCode>0.00</c:formatCode>
                <c:ptCount val="25"/>
                <c:pt idx="0">
                  <c:v>6</c:v>
                </c:pt>
                <c:pt idx="1">
                  <c:v>5.4494163424124524</c:v>
                </c:pt>
                <c:pt idx="2">
                  <c:v>5.2262090483619348</c:v>
                </c:pt>
                <c:pt idx="3">
                  <c:v>5.0858044164037848</c:v>
                </c:pt>
                <c:pt idx="4">
                  <c:v>5.4690338563170924</c:v>
                </c:pt>
                <c:pt idx="5">
                  <c:v>5.7788565264293457</c:v>
                </c:pt>
                <c:pt idx="6">
                  <c:v>5.5497903563941309</c:v>
                </c:pt>
                <c:pt idx="7">
                  <c:v>6.12451550387597</c:v>
                </c:pt>
                <c:pt idx="8">
                  <c:v>7</c:v>
                </c:pt>
                <c:pt idx="9">
                  <c:v>5.8971631205673756</c:v>
                </c:pt>
                <c:pt idx="10">
                  <c:v>5.205089820359281</c:v>
                </c:pt>
                <c:pt idx="11">
                  <c:v>5.7457404980340732</c:v>
                </c:pt>
                <c:pt idx="12">
                  <c:v>5.0486111111111116</c:v>
                </c:pt>
                <c:pt idx="13">
                  <c:v>5.955414012738852</c:v>
                </c:pt>
                <c:pt idx="14">
                  <c:v>5.5895249695493296</c:v>
                </c:pt>
                <c:pt idx="15">
                  <c:v>5.541501976284585</c:v>
                </c:pt>
                <c:pt idx="16">
                  <c:v>6.0297029702970324</c:v>
                </c:pt>
                <c:pt idx="17">
                  <c:v>0</c:v>
                </c:pt>
                <c:pt idx="18">
                  <c:v>6.1578947368421044</c:v>
                </c:pt>
                <c:pt idx="19">
                  <c:v>5.9155995343422605</c:v>
                </c:pt>
                <c:pt idx="20">
                  <c:v>6.5154639175257714</c:v>
                </c:pt>
                <c:pt idx="21">
                  <c:v>0</c:v>
                </c:pt>
                <c:pt idx="22">
                  <c:v>6.0578842315369261</c:v>
                </c:pt>
                <c:pt idx="23">
                  <c:v>0</c:v>
                </c:pt>
                <c:pt idx="24">
                  <c:v>6.4475524475524493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Klasse_Slakteri!$X$181:$X$204</c:f>
              <c:numCache>
                <c:formatCode>0.00</c:formatCode>
                <c:ptCount val="24"/>
                <c:pt idx="0">
                  <c:v>6.4615384615384599</c:v>
                </c:pt>
                <c:pt idx="1">
                  <c:v>6.3108465608465618</c:v>
                </c:pt>
                <c:pt idx="2">
                  <c:v>5.828771929824561</c:v>
                </c:pt>
                <c:pt idx="3">
                  <c:v>5.8184319119669903</c:v>
                </c:pt>
                <c:pt idx="4">
                  <c:v>6.2421671018276754</c:v>
                </c:pt>
                <c:pt idx="5">
                  <c:v>6.8877259752616578</c:v>
                </c:pt>
                <c:pt idx="6">
                  <c:v>6.0775379696242995</c:v>
                </c:pt>
                <c:pt idx="7">
                  <c:v>6.720295885344429</c:v>
                </c:pt>
                <c:pt idx="8">
                  <c:v>7</c:v>
                </c:pt>
                <c:pt idx="9">
                  <c:v>6.537366548042705</c:v>
                </c:pt>
                <c:pt idx="10">
                  <c:v>5.5640794223826751</c:v>
                </c:pt>
                <c:pt idx="11">
                  <c:v>6.4359526372443501</c:v>
                </c:pt>
                <c:pt idx="12">
                  <c:v>5.7390300230946876</c:v>
                </c:pt>
                <c:pt idx="13">
                  <c:v>6.4491978609625678</c:v>
                </c:pt>
                <c:pt idx="14">
                  <c:v>6.396882494004795</c:v>
                </c:pt>
                <c:pt idx="15">
                  <c:v>6.3351498637602193</c:v>
                </c:pt>
                <c:pt idx="16">
                  <c:v>6.3943427620632276</c:v>
                </c:pt>
                <c:pt idx="17">
                  <c:v>0</c:v>
                </c:pt>
                <c:pt idx="18">
                  <c:v>7.2857142857142883</c:v>
                </c:pt>
                <c:pt idx="19">
                  <c:v>7.4980988593155873</c:v>
                </c:pt>
                <c:pt idx="20">
                  <c:v>0</c:v>
                </c:pt>
                <c:pt idx="21">
                  <c:v>6.397686832740213</c:v>
                </c:pt>
                <c:pt idx="22">
                  <c:v>0</c:v>
                </c:pt>
                <c:pt idx="23">
                  <c:v>6.7777777777777777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Klasse_Slakteri!$X$208:$X$232</c:f>
              <c:numCache>
                <c:formatCode>0.00</c:formatCode>
                <c:ptCount val="25"/>
                <c:pt idx="0">
                  <c:v>7.2857142857142883</c:v>
                </c:pt>
                <c:pt idx="1">
                  <c:v>7.5703022339027601</c:v>
                </c:pt>
                <c:pt idx="2">
                  <c:v>7.066355810616928</c:v>
                </c:pt>
                <c:pt idx="3">
                  <c:v>6.9764507989907507</c:v>
                </c:pt>
                <c:pt idx="4">
                  <c:v>7.1895384615384597</c:v>
                </c:pt>
                <c:pt idx="5">
                  <c:v>8.0109890109890092</c:v>
                </c:pt>
                <c:pt idx="6">
                  <c:v>6.8922180607573846</c:v>
                </c:pt>
                <c:pt idx="7">
                  <c:v>7.6979977753058977</c:v>
                </c:pt>
                <c:pt idx="8">
                  <c:v>0</c:v>
                </c:pt>
                <c:pt idx="9">
                  <c:v>7.4766355140186898</c:v>
                </c:pt>
                <c:pt idx="10">
                  <c:v>6.3847487001733105</c:v>
                </c:pt>
                <c:pt idx="11">
                  <c:v>7.508990318118947</c:v>
                </c:pt>
                <c:pt idx="12">
                  <c:v>6.8883928571428559</c:v>
                </c:pt>
                <c:pt idx="13">
                  <c:v>7.3168316831683153</c:v>
                </c:pt>
                <c:pt idx="14">
                  <c:v>7.3356086461888497</c:v>
                </c:pt>
                <c:pt idx="15">
                  <c:v>7.3201219512195124</c:v>
                </c:pt>
                <c:pt idx="16">
                  <c:v>7.4596375617792452</c:v>
                </c:pt>
                <c:pt idx="17">
                  <c:v>0</c:v>
                </c:pt>
                <c:pt idx="18">
                  <c:v>8</c:v>
                </c:pt>
                <c:pt idx="19">
                  <c:v>7.391978609625669</c:v>
                </c:pt>
                <c:pt idx="20">
                  <c:v>8.6604651162790685</c:v>
                </c:pt>
                <c:pt idx="21">
                  <c:v>0</c:v>
                </c:pt>
                <c:pt idx="22">
                  <c:v>7.2894491129785246</c:v>
                </c:pt>
                <c:pt idx="23">
                  <c:v>0</c:v>
                </c:pt>
                <c:pt idx="24">
                  <c:v>7.6467889908256899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Klasse_Slakteri!$X$236:$X$260</c:f>
              <c:numCache>
                <c:formatCode>0.00</c:formatCode>
                <c:ptCount val="25"/>
                <c:pt idx="0">
                  <c:v>8.6999999999999993</c:v>
                </c:pt>
                <c:pt idx="1">
                  <c:v>8.6380952380952376</c:v>
                </c:pt>
                <c:pt idx="2">
                  <c:v>8.1790957134468556</c:v>
                </c:pt>
                <c:pt idx="3">
                  <c:v>8.2117138742198748</c:v>
                </c:pt>
                <c:pt idx="4">
                  <c:v>8.1813236627379879</c:v>
                </c:pt>
                <c:pt idx="5">
                  <c:v>9.172081829121538</c:v>
                </c:pt>
                <c:pt idx="6">
                  <c:v>7.9772985244040884</c:v>
                </c:pt>
                <c:pt idx="7">
                  <c:v>8.6759493670886076</c:v>
                </c:pt>
                <c:pt idx="8">
                  <c:v>7</c:v>
                </c:pt>
                <c:pt idx="9">
                  <c:v>8.5448275862068943</c:v>
                </c:pt>
                <c:pt idx="10">
                  <c:v>7.7129032258064516</c:v>
                </c:pt>
                <c:pt idx="11">
                  <c:v>8.7424892703862636</c:v>
                </c:pt>
                <c:pt idx="12">
                  <c:v>8.2548476454293631</c:v>
                </c:pt>
                <c:pt idx="13">
                  <c:v>8.4813278008298738</c:v>
                </c:pt>
                <c:pt idx="14">
                  <c:v>8.2682926829268286</c:v>
                </c:pt>
                <c:pt idx="15">
                  <c:v>8.3801652892561993</c:v>
                </c:pt>
                <c:pt idx="16">
                  <c:v>8.420289855072463</c:v>
                </c:pt>
                <c:pt idx="17">
                  <c:v>0</c:v>
                </c:pt>
                <c:pt idx="18">
                  <c:v>9</c:v>
                </c:pt>
                <c:pt idx="19">
                  <c:v>8.3430706521739122</c:v>
                </c:pt>
                <c:pt idx="20">
                  <c:v>9.6379310344827545</c:v>
                </c:pt>
                <c:pt idx="21">
                  <c:v>0</c:v>
                </c:pt>
                <c:pt idx="22">
                  <c:v>8.2348596750369278</c:v>
                </c:pt>
                <c:pt idx="23">
                  <c:v>0</c:v>
                </c:pt>
                <c:pt idx="24">
                  <c:v>8.6811594202898554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Klasse_Slakteri!$X$264:$X$288</c:f>
              <c:numCache>
                <c:formatCode>0.00</c:formatCode>
                <c:ptCount val="25"/>
                <c:pt idx="0">
                  <c:v>9.75</c:v>
                </c:pt>
                <c:pt idx="1">
                  <c:v>9.8949579831932795</c:v>
                </c:pt>
                <c:pt idx="2">
                  <c:v>9.5886524822695023</c:v>
                </c:pt>
                <c:pt idx="3">
                  <c:v>9.4981308411214975</c:v>
                </c:pt>
                <c:pt idx="4">
                  <c:v>9.5148305084745761</c:v>
                </c:pt>
                <c:pt idx="5">
                  <c:v>10.391634980988593</c:v>
                </c:pt>
                <c:pt idx="6">
                  <c:v>9.4411764705882373</c:v>
                </c:pt>
                <c:pt idx="7">
                  <c:v>9.9267822736030809</c:v>
                </c:pt>
                <c:pt idx="8">
                  <c:v>0</c:v>
                </c:pt>
                <c:pt idx="9">
                  <c:v>9.6046511627906952</c:v>
                </c:pt>
                <c:pt idx="10">
                  <c:v>9.1002178649237475</c:v>
                </c:pt>
                <c:pt idx="11">
                  <c:v>9.9403973509933756</c:v>
                </c:pt>
                <c:pt idx="12">
                  <c:v>9.495370370370372</c:v>
                </c:pt>
                <c:pt idx="13">
                  <c:v>9.7310344827586182</c:v>
                </c:pt>
                <c:pt idx="14">
                  <c:v>9.3738317757009355</c:v>
                </c:pt>
                <c:pt idx="15">
                  <c:v>10.507042253521124</c:v>
                </c:pt>
                <c:pt idx="16">
                  <c:v>9.9101123595505616</c:v>
                </c:pt>
                <c:pt idx="17">
                  <c:v>0</c:v>
                </c:pt>
                <c:pt idx="18">
                  <c:v>0</c:v>
                </c:pt>
                <c:pt idx="19">
                  <c:v>9.3936170212765937</c:v>
                </c:pt>
                <c:pt idx="20">
                  <c:v>11.5</c:v>
                </c:pt>
                <c:pt idx="21">
                  <c:v>0</c:v>
                </c:pt>
                <c:pt idx="22">
                  <c:v>9.5179282868525892</c:v>
                </c:pt>
                <c:pt idx="23">
                  <c:v>0</c:v>
                </c:pt>
                <c:pt idx="24">
                  <c:v>10.194029850746272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Klasse_Slakteri!$X$292:$X$316</c:f>
              <c:numCache>
                <c:formatCode>0.00</c:formatCode>
                <c:ptCount val="25"/>
                <c:pt idx="0">
                  <c:v>11.25</c:v>
                </c:pt>
                <c:pt idx="1">
                  <c:v>10.782608695652172</c:v>
                </c:pt>
                <c:pt idx="2">
                  <c:v>11.181347150259072</c:v>
                </c:pt>
                <c:pt idx="3">
                  <c:v>10.897755610972569</c:v>
                </c:pt>
                <c:pt idx="4">
                  <c:v>11</c:v>
                </c:pt>
                <c:pt idx="5">
                  <c:v>11.565891472868216</c:v>
                </c:pt>
                <c:pt idx="6">
                  <c:v>10.580246913580249</c:v>
                </c:pt>
                <c:pt idx="7">
                  <c:v>11.404040404040401</c:v>
                </c:pt>
                <c:pt idx="8">
                  <c:v>0</c:v>
                </c:pt>
                <c:pt idx="9">
                  <c:v>10.8</c:v>
                </c:pt>
                <c:pt idx="10">
                  <c:v>10.557377049180328</c:v>
                </c:pt>
                <c:pt idx="11">
                  <c:v>11.24</c:v>
                </c:pt>
                <c:pt idx="12">
                  <c:v>11.025641025641024</c:v>
                </c:pt>
                <c:pt idx="13">
                  <c:v>11.446808510638299</c:v>
                </c:pt>
                <c:pt idx="14">
                  <c:v>10</c:v>
                </c:pt>
                <c:pt idx="15">
                  <c:v>11.310344827586203</c:v>
                </c:pt>
                <c:pt idx="16">
                  <c:v>11.229166666666664</c:v>
                </c:pt>
                <c:pt idx="17">
                  <c:v>0</c:v>
                </c:pt>
                <c:pt idx="18">
                  <c:v>0</c:v>
                </c:pt>
                <c:pt idx="19">
                  <c:v>10.348387096774196</c:v>
                </c:pt>
                <c:pt idx="20">
                  <c:v>14.037037037037033</c:v>
                </c:pt>
                <c:pt idx="21">
                  <c:v>0</c:v>
                </c:pt>
                <c:pt idx="22">
                  <c:v>11.25</c:v>
                </c:pt>
                <c:pt idx="23">
                  <c:v>0</c:v>
                </c:pt>
                <c:pt idx="24">
                  <c:v>12.045454545454543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Klasse_Slakteri!$X$320:$X$344</c:f>
              <c:numCache>
                <c:formatCode>0.00</c:formatCode>
                <c:ptCount val="25"/>
                <c:pt idx="0">
                  <c:v>13</c:v>
                </c:pt>
                <c:pt idx="1">
                  <c:v>11.909090909090908</c:v>
                </c:pt>
                <c:pt idx="2">
                  <c:v>13.09677419354839</c:v>
                </c:pt>
                <c:pt idx="3">
                  <c:v>12.326086956521738</c:v>
                </c:pt>
                <c:pt idx="4">
                  <c:v>12.67741935483871</c:v>
                </c:pt>
                <c:pt idx="5">
                  <c:v>12.739726027397262</c:v>
                </c:pt>
                <c:pt idx="6">
                  <c:v>11.594594594594598</c:v>
                </c:pt>
                <c:pt idx="7">
                  <c:v>12.73469387755102</c:v>
                </c:pt>
                <c:pt idx="8">
                  <c:v>0</c:v>
                </c:pt>
                <c:pt idx="9">
                  <c:v>12</c:v>
                </c:pt>
                <c:pt idx="10">
                  <c:v>11.64</c:v>
                </c:pt>
                <c:pt idx="11">
                  <c:v>13.5</c:v>
                </c:pt>
                <c:pt idx="12">
                  <c:v>12.714285714285712</c:v>
                </c:pt>
                <c:pt idx="13">
                  <c:v>11.833333333333336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11.266666666666669</c:v>
                </c:pt>
                <c:pt idx="20">
                  <c:v>14.5</c:v>
                </c:pt>
                <c:pt idx="21">
                  <c:v>0</c:v>
                </c:pt>
                <c:pt idx="22">
                  <c:v>12.571428571428569</c:v>
                </c:pt>
                <c:pt idx="23">
                  <c:v>0</c:v>
                </c:pt>
                <c:pt idx="24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Klasse_Slakteri!$X$348:$X$372</c:f>
              <c:numCache>
                <c:formatCode>0.00</c:formatCode>
                <c:ptCount val="25"/>
                <c:pt idx="0">
                  <c:v>0</c:v>
                </c:pt>
                <c:pt idx="1">
                  <c:v>12</c:v>
                </c:pt>
                <c:pt idx="2">
                  <c:v>13.666666666666663</c:v>
                </c:pt>
                <c:pt idx="3">
                  <c:v>13.521739130434783</c:v>
                </c:pt>
                <c:pt idx="4">
                  <c:v>13.5625</c:v>
                </c:pt>
                <c:pt idx="5">
                  <c:v>14.277777777777779</c:v>
                </c:pt>
                <c:pt idx="6">
                  <c:v>13.294117647058824</c:v>
                </c:pt>
                <c:pt idx="7">
                  <c:v>13.363636363636362</c:v>
                </c:pt>
                <c:pt idx="8">
                  <c:v>0</c:v>
                </c:pt>
                <c:pt idx="9">
                  <c:v>0</c:v>
                </c:pt>
                <c:pt idx="10">
                  <c:v>12.714285714285712</c:v>
                </c:pt>
                <c:pt idx="11">
                  <c:v>14.5</c:v>
                </c:pt>
                <c:pt idx="12">
                  <c:v>14</c:v>
                </c:pt>
                <c:pt idx="13">
                  <c:v>14</c:v>
                </c:pt>
                <c:pt idx="14">
                  <c:v>0</c:v>
                </c:pt>
                <c:pt idx="15">
                  <c:v>14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13.8</c:v>
                </c:pt>
                <c:pt idx="20">
                  <c:v>15</c:v>
                </c:pt>
                <c:pt idx="21">
                  <c:v>0</c:v>
                </c:pt>
                <c:pt idx="22">
                  <c:v>13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Klasse_Slakteri!$X$376:$X$400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36515367755568E-2"/>
          <c:y val="0.14137198889191319"/>
          <c:w val="0.88222143290688904"/>
          <c:h val="0.73954460755563178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Uke!$AC$63:$AC$114</c:f>
              <c:numCache>
                <c:formatCode>0.0</c:formatCode>
                <c:ptCount val="52"/>
                <c:pt idx="0">
                  <c:v>100</c:v>
                </c:pt>
                <c:pt idx="1">
                  <c:v>91.41689373297001</c:v>
                </c:pt>
                <c:pt idx="2">
                  <c:v>89.189189189189179</c:v>
                </c:pt>
                <c:pt idx="3">
                  <c:v>98.421052631578945</c:v>
                </c:pt>
                <c:pt idx="4">
                  <c:v>90.909090909090892</c:v>
                </c:pt>
                <c:pt idx="5">
                  <c:v>94.638694638694645</c:v>
                </c:pt>
                <c:pt idx="6">
                  <c:v>91.489361702127681</c:v>
                </c:pt>
                <c:pt idx="7">
                  <c:v>96.198347107437996</c:v>
                </c:pt>
                <c:pt idx="8">
                  <c:v>97.928653624856182</c:v>
                </c:pt>
                <c:pt idx="9">
                  <c:v>98.281596452328145</c:v>
                </c:pt>
                <c:pt idx="10">
                  <c:v>98.947032546266783</c:v>
                </c:pt>
                <c:pt idx="11">
                  <c:v>94.969256567915025</c:v>
                </c:pt>
                <c:pt idx="12">
                  <c:v>99.348230912476723</c:v>
                </c:pt>
                <c:pt idx="13">
                  <c:v>100</c:v>
                </c:pt>
                <c:pt idx="14">
                  <c:v>98.795180722891587</c:v>
                </c:pt>
                <c:pt idx="15">
                  <c:v>100</c:v>
                </c:pt>
                <c:pt idx="16">
                  <c:v>98.918918918918948</c:v>
                </c:pt>
                <c:pt idx="17">
                  <c:v>96.41434262948205</c:v>
                </c:pt>
                <c:pt idx="18">
                  <c:v>98.641304347826093</c:v>
                </c:pt>
                <c:pt idx="19">
                  <c:v>93.75</c:v>
                </c:pt>
                <c:pt idx="20">
                  <c:v>94.097222222222229</c:v>
                </c:pt>
                <c:pt idx="21">
                  <c:v>98.706896551724128</c:v>
                </c:pt>
                <c:pt idx="22">
                  <c:v>99.001996007984019</c:v>
                </c:pt>
                <c:pt idx="23">
                  <c:v>98.63013698630138</c:v>
                </c:pt>
                <c:pt idx="24">
                  <c:v>97.628458498023718</c:v>
                </c:pt>
                <c:pt idx="25">
                  <c:v>97.206703910614564</c:v>
                </c:pt>
                <c:pt idx="26">
                  <c:v>92.647058823529406</c:v>
                </c:pt>
                <c:pt idx="27">
                  <c:v>100</c:v>
                </c:pt>
                <c:pt idx="28">
                  <c:v>95.652173913043484</c:v>
                </c:pt>
                <c:pt idx="29">
                  <c:v>99.230769230769212</c:v>
                </c:pt>
                <c:pt idx="30">
                  <c:v>100</c:v>
                </c:pt>
                <c:pt idx="31">
                  <c:v>98.305084745762727</c:v>
                </c:pt>
                <c:pt idx="32">
                  <c:v>97.656940760389034</c:v>
                </c:pt>
                <c:pt idx="33">
                  <c:v>96.422136422136404</c:v>
                </c:pt>
                <c:pt idx="34">
                  <c:v>97.793869989895612</c:v>
                </c:pt>
                <c:pt idx="35">
                  <c:v>96.848325673013775</c:v>
                </c:pt>
                <c:pt idx="36">
                  <c:v>96.68155711550736</c:v>
                </c:pt>
                <c:pt idx="37">
                  <c:v>94.321236559139777</c:v>
                </c:pt>
                <c:pt idx="38">
                  <c:v>88.372781065088773</c:v>
                </c:pt>
                <c:pt idx="39">
                  <c:v>90.005060728744951</c:v>
                </c:pt>
                <c:pt idx="40">
                  <c:v>91.539702455637197</c:v>
                </c:pt>
                <c:pt idx="41">
                  <c:v>95.744024672320762</c:v>
                </c:pt>
                <c:pt idx="42">
                  <c:v>96.013558322894397</c:v>
                </c:pt>
                <c:pt idx="43">
                  <c:v>95.953035223582319</c:v>
                </c:pt>
                <c:pt idx="44">
                  <c:v>96.020806241872563</c:v>
                </c:pt>
                <c:pt idx="45">
                  <c:v>95.440895440895488</c:v>
                </c:pt>
                <c:pt idx="46">
                  <c:v>95.200333889816378</c:v>
                </c:pt>
                <c:pt idx="47">
                  <c:v>93.5</c:v>
                </c:pt>
                <c:pt idx="48">
                  <c:v>91.116173120728902</c:v>
                </c:pt>
                <c:pt idx="49">
                  <c:v>96.062992125984238</c:v>
                </c:pt>
                <c:pt idx="50">
                  <c:v>100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0-4500-A29D-A705F7D8211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Uke!$AC$10:$AC$61</c:f>
              <c:numCache>
                <c:formatCode>0</c:formatCode>
                <c:ptCount val="52"/>
                <c:pt idx="0">
                  <c:v>100</c:v>
                </c:pt>
                <c:pt idx="1">
                  <c:v>90.306122448979593</c:v>
                </c:pt>
                <c:pt idx="2">
                  <c:v>96.026490066225151</c:v>
                </c:pt>
                <c:pt idx="3">
                  <c:v>89.29219600725952</c:v>
                </c:pt>
                <c:pt idx="4">
                  <c:v>87.837837837837824</c:v>
                </c:pt>
                <c:pt idx="5">
                  <c:v>97.394136807817603</c:v>
                </c:pt>
                <c:pt idx="6">
                  <c:v>97.709923664122172</c:v>
                </c:pt>
                <c:pt idx="7">
                  <c:v>99.66887417218544</c:v>
                </c:pt>
                <c:pt idx="8">
                  <c:v>96.296296296296291</c:v>
                </c:pt>
                <c:pt idx="9">
                  <c:v>99.08667621776506</c:v>
                </c:pt>
                <c:pt idx="10" formatCode="0.0">
                  <c:v>99.279899812147818</c:v>
                </c:pt>
                <c:pt idx="11" formatCode="0.0">
                  <c:v>97.195357833655692</c:v>
                </c:pt>
                <c:pt idx="12" formatCode="0.0">
                  <c:v>0</c:v>
                </c:pt>
                <c:pt idx="13" formatCode="0.0">
                  <c:v>98.101265822784811</c:v>
                </c:pt>
                <c:pt idx="14" formatCode="0.0">
                  <c:v>91.722296395193581</c:v>
                </c:pt>
                <c:pt idx="15" formatCode="0.0">
                  <c:v>94.117647058823522</c:v>
                </c:pt>
                <c:pt idx="16" formatCode="0.0">
                  <c:v>99.285714285714306</c:v>
                </c:pt>
                <c:pt idx="17" formatCode="0.0">
                  <c:v>97.942386831275755</c:v>
                </c:pt>
                <c:pt idx="18" formatCode="0.0">
                  <c:v>97.692307692307679</c:v>
                </c:pt>
                <c:pt idx="19" formatCode="0.0">
                  <c:v>99.618320610687022</c:v>
                </c:pt>
                <c:pt idx="20" formatCode="0.0">
                  <c:v>98.726114649681563</c:v>
                </c:pt>
                <c:pt idx="21" formatCode="0.0">
                  <c:v>98.267326732673283</c:v>
                </c:pt>
                <c:pt idx="22" formatCode="0.0">
                  <c:v>95.57522123893807</c:v>
                </c:pt>
                <c:pt idx="23" formatCode="0.0">
                  <c:v>97.5124378109453</c:v>
                </c:pt>
                <c:pt idx="24" formatCode="0.0">
                  <c:v>100</c:v>
                </c:pt>
                <c:pt idx="25" formatCode="0.0">
                  <c:v>97.916666666666686</c:v>
                </c:pt>
                <c:pt idx="26" formatCode="0.0">
                  <c:v>95.454545454545439</c:v>
                </c:pt>
                <c:pt idx="27" formatCode="0.0">
                  <c:v>95</c:v>
                </c:pt>
                <c:pt idx="28" formatCode="0.0">
                  <c:v>100</c:v>
                </c:pt>
                <c:pt idx="29" formatCode="0.0">
                  <c:v>100</c:v>
                </c:pt>
                <c:pt idx="30" formatCode="0.0">
                  <c:v>99.481865284974106</c:v>
                </c:pt>
                <c:pt idx="31" formatCode="0.0">
                  <c:v>98.799313893653519</c:v>
                </c:pt>
                <c:pt idx="32" formatCode="0.0">
                  <c:v>97.229916897506939</c:v>
                </c:pt>
                <c:pt idx="33" formatCode="0.0">
                  <c:v>94.186046511627907</c:v>
                </c:pt>
                <c:pt idx="34" formatCode="0.0">
                  <c:v>98.295226634576807</c:v>
                </c:pt>
                <c:pt idx="35" formatCode="0.0">
                  <c:v>97.357065803667766</c:v>
                </c:pt>
                <c:pt idx="36" formatCode="0.0">
                  <c:v>96.175403890537424</c:v>
                </c:pt>
                <c:pt idx="37" formatCode="0.0">
                  <c:v>94.788401253918479</c:v>
                </c:pt>
                <c:pt idx="38" formatCode="0.0">
                  <c:v>89.537157757496757</c:v>
                </c:pt>
                <c:pt idx="39" formatCode="0.0">
                  <c:v>88.69936034115139</c:v>
                </c:pt>
                <c:pt idx="40" formatCode="0.0">
                  <c:v>88.476990504017564</c:v>
                </c:pt>
                <c:pt idx="41" formatCode="0.0">
                  <c:v>96.453960731211907</c:v>
                </c:pt>
                <c:pt idx="42" formatCode="0.0">
                  <c:v>95.699823534875051</c:v>
                </c:pt>
                <c:pt idx="43" formatCode="0.0">
                  <c:v>95.73663224619159</c:v>
                </c:pt>
                <c:pt idx="44" formatCode="0.0">
                  <c:v>94.932597044014969</c:v>
                </c:pt>
                <c:pt idx="45" formatCode="0.0">
                  <c:v>95.167506670619616</c:v>
                </c:pt>
                <c:pt idx="46" formatCode="0.0">
                  <c:v>93.272370999346862</c:v>
                </c:pt>
                <c:pt idx="47" formatCode="0.0">
                  <c:v>90.134744947064519</c:v>
                </c:pt>
                <c:pt idx="48" formatCode="0.0">
                  <c:v>91.015854374632994</c:v>
                </c:pt>
                <c:pt idx="49" formatCode="0.0">
                  <c:v>95.426829268292636</c:v>
                </c:pt>
                <c:pt idx="50" formatCode="0.0">
                  <c:v>90.384615384615358</c:v>
                </c:pt>
                <c:pt idx="51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0-4500-A29D-A705F7D8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1116707642E-2"/>
              <c:y val="0.32152751794051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30726240414713"/>
          <c:y val="0.11441897242553635"/>
          <c:w val="7.3739156048807333E-2"/>
          <c:h val="0.179111153956156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Klasse_Slakteri!$X$404:$X$428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Voksen sau: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1.3996086601153843E-2</c:v>
                </c:pt>
                <c:pt idx="1">
                  <c:v>0.47771876153475606</c:v>
                </c:pt>
                <c:pt idx="2">
                  <c:v>2.3095544856331465</c:v>
                </c:pt>
                <c:pt idx="3">
                  <c:v>7.4501516377651615</c:v>
                </c:pt>
                <c:pt idx="4">
                  <c:v>12.615920548508798</c:v>
                </c:pt>
                <c:pt idx="5">
                  <c:v>14.668087178190662</c:v>
                </c:pt>
                <c:pt idx="6">
                  <c:v>17.941269576654427</c:v>
                </c:pt>
                <c:pt idx="7">
                  <c:v>17.920541884665528</c:v>
                </c:pt>
                <c:pt idx="8">
                  <c:v>11.387665323068855</c:v>
                </c:pt>
                <c:pt idx="9">
                  <c:v>6.1117530400234674</c:v>
                </c:pt>
                <c:pt idx="10">
                  <c:v>4.4550715389475979</c:v>
                </c:pt>
                <c:pt idx="11">
                  <c:v>2.6471180728442696</c:v>
                </c:pt>
                <c:pt idx="12">
                  <c:v>1.0307908753111037</c:v>
                </c:pt>
                <c:pt idx="13">
                  <c:v>0.67748831482068239</c:v>
                </c:pt>
                <c:pt idx="14">
                  <c:v>0.26844576534842457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0-4DE4-90A7-19FEDEFCFA8B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0"/>
                  <c:y val="-3.895607932112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2-4626-A763-844D1888A6A2}"/>
                </c:ext>
              </c:extLst>
            </c:dLbl>
            <c:dLbl>
              <c:idx val="7"/>
              <c:layout>
                <c:manualLayout>
                  <c:x val="2.5765707719661322E-2"/>
                  <c:y val="-3.462762606321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2-4626-A763-844D1888A6A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8.9965413583904651E-3</c:v>
                </c:pt>
                <c:pt idx="1">
                  <c:v>0.36125493831889754</c:v>
                </c:pt>
                <c:pt idx="2">
                  <c:v>2.6245073803642698</c:v>
                </c:pt>
                <c:pt idx="3">
                  <c:v>9.6627929492718394</c:v>
                </c:pt>
                <c:pt idx="4">
                  <c:v>13.937313858391247</c:v>
                </c:pt>
                <c:pt idx="5">
                  <c:v>15.682112722816377</c:v>
                </c:pt>
                <c:pt idx="6">
                  <c:v>17.03501409932278</c:v>
                </c:pt>
                <c:pt idx="7">
                  <c:v>16.193499667519109</c:v>
                </c:pt>
                <c:pt idx="8">
                  <c:v>10.958097711555284</c:v>
                </c:pt>
                <c:pt idx="9">
                  <c:v>5.883466503481122</c:v>
                </c:pt>
                <c:pt idx="10">
                  <c:v>3.926177284557399</c:v>
                </c:pt>
                <c:pt idx="11">
                  <c:v>2.2652017465509777</c:v>
                </c:pt>
                <c:pt idx="12">
                  <c:v>0.77343424459278109</c:v>
                </c:pt>
                <c:pt idx="13">
                  <c:v>0.43677998170951138</c:v>
                </c:pt>
                <c:pt idx="14">
                  <c:v>0.21089341183567265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0-4DE4-90A7-19FEDEFC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9.9833765857162346E-2"/>
          <c:h val="0.141321689511526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FBE-4269-96ED-1A0DC41E6924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FBE-4269-96ED-1A0DC41E6924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FBE-4269-96ED-1A0DC41E6924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FBE-4269-96ED-1A0DC41E6924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FBE-4269-96ED-1A0DC41E6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29</c:v>
                </c:pt>
                <c:pt idx="1">
                  <c:v>796</c:v>
                </c:pt>
                <c:pt idx="2">
                  <c:v>3327</c:v>
                </c:pt>
                <c:pt idx="3">
                  <c:v>9680</c:v>
                </c:pt>
                <c:pt idx="4">
                  <c:v>15415</c:v>
                </c:pt>
                <c:pt idx="5">
                  <c:v>17151</c:v>
                </c:pt>
                <c:pt idx="6">
                  <c:v>19996</c:v>
                </c:pt>
                <c:pt idx="7">
                  <c:v>18588</c:v>
                </c:pt>
                <c:pt idx="8">
                  <c:v>10979</c:v>
                </c:pt>
                <c:pt idx="9">
                  <c:v>5526</c:v>
                </c:pt>
                <c:pt idx="10">
                  <c:v>3838</c:v>
                </c:pt>
                <c:pt idx="11">
                  <c:v>2145</c:v>
                </c:pt>
                <c:pt idx="12">
                  <c:v>802</c:v>
                </c:pt>
                <c:pt idx="13">
                  <c:v>505</c:v>
                </c:pt>
                <c:pt idx="14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8-422A-8759-441700D86BE9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B-438F-AAC5-7B45673FF779}"/>
                </c:ext>
              </c:extLst>
            </c:dLbl>
            <c:dLbl>
              <c:idx val="6"/>
              <c:layout>
                <c:manualLayout>
                  <c:x val="1.6042780748663103E-2"/>
                  <c:y val="-8.796896288748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B-438F-AAC5-7B45673FF779}"/>
                </c:ext>
              </c:extLst>
            </c:dLbl>
            <c:dLbl>
              <c:idx val="7"/>
              <c:layout>
                <c:manualLayout>
                  <c:x val="3.8502673796791446E-2"/>
                  <c:y val="-4.8382929588118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B-438F-AAC5-7B45673FF779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6B-438F-AAC5-7B45673FF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15</c:v>
                </c:pt>
                <c:pt idx="1">
                  <c:v>580</c:v>
                </c:pt>
                <c:pt idx="2">
                  <c:v>3514</c:v>
                </c:pt>
                <c:pt idx="3">
                  <c:v>11376</c:v>
                </c:pt>
                <c:pt idx="4">
                  <c:v>15367</c:v>
                </c:pt>
                <c:pt idx="5">
                  <c:v>16527</c:v>
                </c:pt>
                <c:pt idx="6">
                  <c:v>16996</c:v>
                </c:pt>
                <c:pt idx="7">
                  <c:v>15003</c:v>
                </c:pt>
                <c:pt idx="8">
                  <c:v>9422</c:v>
                </c:pt>
                <c:pt idx="9">
                  <c:v>4713</c:v>
                </c:pt>
                <c:pt idx="10">
                  <c:v>2964</c:v>
                </c:pt>
                <c:pt idx="11">
                  <c:v>1640</c:v>
                </c:pt>
                <c:pt idx="12">
                  <c:v>538</c:v>
                </c:pt>
                <c:pt idx="13">
                  <c:v>293</c:v>
                </c:pt>
                <c:pt idx="1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8-422A-8759-441700D86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8.9715166019154358E-2"/>
          <c:h val="0.138245410106496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SLAKTEVEKT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Fettgruppe!$M$42:$M$56</c:f>
              <c:numCache>
                <c:formatCode>0.0</c:formatCode>
                <c:ptCount val="15"/>
                <c:pt idx="0">
                  <c:v>16.633333333333329</c:v>
                </c:pt>
                <c:pt idx="1">
                  <c:v>20.136593647316548</c:v>
                </c:pt>
                <c:pt idx="2">
                  <c:v>23.746569000879024</c:v>
                </c:pt>
                <c:pt idx="3">
                  <c:v>26.025594919786158</c:v>
                </c:pt>
                <c:pt idx="4">
                  <c:v>27.768846697636803</c:v>
                </c:pt>
                <c:pt idx="5">
                  <c:v>29.487065557362879</c:v>
                </c:pt>
                <c:pt idx="6">
                  <c:v>30.872864500000031</c:v>
                </c:pt>
                <c:pt idx="7">
                  <c:v>33.149661864637032</c:v>
                </c:pt>
                <c:pt idx="8">
                  <c:v>35.559648106904262</c:v>
                </c:pt>
                <c:pt idx="9">
                  <c:v>38.076086348540407</c:v>
                </c:pt>
                <c:pt idx="10">
                  <c:v>40.21020071138215</c:v>
                </c:pt>
                <c:pt idx="11">
                  <c:v>42.592170720513955</c:v>
                </c:pt>
                <c:pt idx="12">
                  <c:v>45.438453364817008</c:v>
                </c:pt>
                <c:pt idx="13">
                  <c:v>46.97222891566269</c:v>
                </c:pt>
                <c:pt idx="14">
                  <c:v>48.514611872146126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7-4CA6-8CB8-09A88484B51F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Fettgruppe!$M$26:$M$40</c:f>
              <c:numCache>
                <c:formatCode>0.0</c:formatCode>
                <c:ptCount val="15"/>
                <c:pt idx="0">
                  <c:v>16.39310344827587</c:v>
                </c:pt>
                <c:pt idx="1">
                  <c:v>20.385050251256295</c:v>
                </c:pt>
                <c:pt idx="2">
                  <c:v>23.579140366696755</c:v>
                </c:pt>
                <c:pt idx="3">
                  <c:v>26.142210743801723</c:v>
                </c:pt>
                <c:pt idx="4">
                  <c:v>27.798923126824501</c:v>
                </c:pt>
                <c:pt idx="5">
                  <c:v>29.049361553262234</c:v>
                </c:pt>
                <c:pt idx="6">
                  <c:v>30.476325265052992</c:v>
                </c:pt>
                <c:pt idx="7">
                  <c:v>32.746963094469621</c:v>
                </c:pt>
                <c:pt idx="8">
                  <c:v>35.230959103743551</c:v>
                </c:pt>
                <c:pt idx="9">
                  <c:v>37.567082880926563</c:v>
                </c:pt>
                <c:pt idx="10">
                  <c:v>39.427774882751514</c:v>
                </c:pt>
                <c:pt idx="11">
                  <c:v>41.917808857808843</c:v>
                </c:pt>
                <c:pt idx="12">
                  <c:v>43.65648379052368</c:v>
                </c:pt>
                <c:pt idx="13">
                  <c:v>45.568316831683191</c:v>
                </c:pt>
                <c:pt idx="14">
                  <c:v>47.739267015706837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7-4CA6-8CB8-09A88484B51F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7-4CA6-8CB8-09A88484B51F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7-4CA6-8CB8-09A88484B51F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7-4CA6-8CB8-09A88484B51F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7-4CA6-8CB8-09A88484B51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Fettgruppe!$M$10:$M$24</c:f>
              <c:numCache>
                <c:formatCode>0.0</c:formatCode>
                <c:ptCount val="15"/>
                <c:pt idx="0">
                  <c:v>18.553333333333335</c:v>
                </c:pt>
                <c:pt idx="1">
                  <c:v>19.267413793103433</c:v>
                </c:pt>
                <c:pt idx="2">
                  <c:v>23.103813318156</c:v>
                </c:pt>
                <c:pt idx="3">
                  <c:v>26.275483473980277</c:v>
                </c:pt>
                <c:pt idx="4">
                  <c:v>28.056120257695017</c:v>
                </c:pt>
                <c:pt idx="5">
                  <c:v>29.352707690446003</c:v>
                </c:pt>
                <c:pt idx="6">
                  <c:v>31.005118851494561</c:v>
                </c:pt>
                <c:pt idx="7">
                  <c:v>33.388755582216845</c:v>
                </c:pt>
                <c:pt idx="8">
                  <c:v>35.977393334748392</c:v>
                </c:pt>
                <c:pt idx="9">
                  <c:v>38.61654996817321</c:v>
                </c:pt>
                <c:pt idx="10">
                  <c:v>40.975978407557307</c:v>
                </c:pt>
                <c:pt idx="11">
                  <c:v>42.726829268292718</c:v>
                </c:pt>
                <c:pt idx="12">
                  <c:v>44.471189591078073</c:v>
                </c:pt>
                <c:pt idx="13">
                  <c:v>46.11399317406147</c:v>
                </c:pt>
                <c:pt idx="14">
                  <c:v>46.598571428571439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7-4CA6-8CB8-09A88484B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89818518674468"/>
          <c:y val="0.22209392453094187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Voksen sau: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Fettgruppe!$G$42:$G$56</c:f>
              <c:numCache>
                <c:formatCode>0.0</c:formatCode>
                <c:ptCount val="15"/>
                <c:pt idx="0">
                  <c:v>1.0316989761479017E-2</c:v>
                </c:pt>
                <c:pt idx="1">
                  <c:v>0.54301421367810188</c:v>
                </c:pt>
                <c:pt idx="2">
                  <c:v>2.3938204462587498</c:v>
                </c:pt>
                <c:pt idx="3">
                  <c:v>6.8998225817427308</c:v>
                </c:pt>
                <c:pt idx="4">
                  <c:v>12.182219990481117</c:v>
                </c:pt>
                <c:pt idx="5">
                  <c:v>13.922774138773702</c:v>
                </c:pt>
                <c:pt idx="6">
                  <c:v>18.237333349786965</c:v>
                </c:pt>
                <c:pt idx="7">
                  <c:v>18.010812660127236</c:v>
                </c:pt>
                <c:pt idx="8">
                  <c:v>11.789576862502638</c:v>
                </c:pt>
                <c:pt idx="9">
                  <c:v>6.4339645652427286</c:v>
                </c:pt>
                <c:pt idx="10">
                  <c:v>4.6746138835568791</c:v>
                </c:pt>
                <c:pt idx="11">
                  <c:v>2.7412043903803678</c:v>
                </c:pt>
                <c:pt idx="12">
                  <c:v>1.1367405818680028</c:v>
                </c:pt>
                <c:pt idx="13">
                  <c:v>0.69091548350637488</c:v>
                </c:pt>
                <c:pt idx="14">
                  <c:v>0.31381311514109966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E1-418D-98BB-B418C89BA409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1.3996086601153843E-2</c:v>
                </c:pt>
                <c:pt idx="1">
                  <c:v>0.47771876153475606</c:v>
                </c:pt>
                <c:pt idx="2">
                  <c:v>2.3095544856331465</c:v>
                </c:pt>
                <c:pt idx="3">
                  <c:v>7.4501516377651615</c:v>
                </c:pt>
                <c:pt idx="4">
                  <c:v>12.615920548508798</c:v>
                </c:pt>
                <c:pt idx="5">
                  <c:v>14.668087178190662</c:v>
                </c:pt>
                <c:pt idx="6">
                  <c:v>17.941269576654427</c:v>
                </c:pt>
                <c:pt idx="7">
                  <c:v>17.920541884665528</c:v>
                </c:pt>
                <c:pt idx="8">
                  <c:v>11.387665323068855</c:v>
                </c:pt>
                <c:pt idx="9">
                  <c:v>6.1117530400234674</c:v>
                </c:pt>
                <c:pt idx="10">
                  <c:v>4.4550715389475979</c:v>
                </c:pt>
                <c:pt idx="11">
                  <c:v>2.6471180728442696</c:v>
                </c:pt>
                <c:pt idx="12">
                  <c:v>1.0307908753111037</c:v>
                </c:pt>
                <c:pt idx="13">
                  <c:v>0.67748831482068239</c:v>
                </c:pt>
                <c:pt idx="14">
                  <c:v>0.26844576534842457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1-418D-98BB-B418C89BA409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0"/>
                  <c:y val="-3.895607932112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1-418D-98BB-B418C89BA409}"/>
                </c:ext>
              </c:extLst>
            </c:dLbl>
            <c:dLbl>
              <c:idx val="7"/>
              <c:layout>
                <c:manualLayout>
                  <c:x val="2.5765707719661322E-2"/>
                  <c:y val="-3.462762606321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1-418D-98BB-B418C89BA40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8.9965413583904651E-3</c:v>
                </c:pt>
                <c:pt idx="1">
                  <c:v>0.36125493831889754</c:v>
                </c:pt>
                <c:pt idx="2">
                  <c:v>2.6245073803642698</c:v>
                </c:pt>
                <c:pt idx="3">
                  <c:v>9.6627929492718394</c:v>
                </c:pt>
                <c:pt idx="4">
                  <c:v>13.937313858391247</c:v>
                </c:pt>
                <c:pt idx="5">
                  <c:v>15.682112722816377</c:v>
                </c:pt>
                <c:pt idx="6">
                  <c:v>17.03501409932278</c:v>
                </c:pt>
                <c:pt idx="7">
                  <c:v>16.193499667519109</c:v>
                </c:pt>
                <c:pt idx="8">
                  <c:v>10.958097711555284</c:v>
                </c:pt>
                <c:pt idx="9">
                  <c:v>5.883466503481122</c:v>
                </c:pt>
                <c:pt idx="10">
                  <c:v>3.926177284557399</c:v>
                </c:pt>
                <c:pt idx="11">
                  <c:v>2.2652017465509777</c:v>
                </c:pt>
                <c:pt idx="12">
                  <c:v>0.77343424459278109</c:v>
                </c:pt>
                <c:pt idx="13">
                  <c:v>0.43677998170951138</c:v>
                </c:pt>
                <c:pt idx="14">
                  <c:v>0.21089341183567265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E1-418D-98BB-B418C89B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193161486995799E-2"/>
          <c:h val="0.15932858032052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Fettgruppe!$F$42:$F$56</c:f>
              <c:numCache>
                <c:formatCode>#,##0</c:formatCode>
                <c:ptCount val="15"/>
                <c:pt idx="0">
                  <c:v>21</c:v>
                </c:pt>
                <c:pt idx="1">
                  <c:v>913</c:v>
                </c:pt>
                <c:pt idx="2">
                  <c:v>3413</c:v>
                </c:pt>
                <c:pt idx="3">
                  <c:v>8976</c:v>
                </c:pt>
                <c:pt idx="4">
                  <c:v>14853</c:v>
                </c:pt>
                <c:pt idx="5">
                  <c:v>15986</c:v>
                </c:pt>
                <c:pt idx="6">
                  <c:v>20000</c:v>
                </c:pt>
                <c:pt idx="7">
                  <c:v>18395</c:v>
                </c:pt>
                <c:pt idx="8">
                  <c:v>11225</c:v>
                </c:pt>
                <c:pt idx="9">
                  <c:v>5721</c:v>
                </c:pt>
                <c:pt idx="10">
                  <c:v>3936</c:v>
                </c:pt>
                <c:pt idx="11">
                  <c:v>2179</c:v>
                </c:pt>
                <c:pt idx="12">
                  <c:v>847</c:v>
                </c:pt>
                <c:pt idx="13">
                  <c:v>498</c:v>
                </c:pt>
                <c:pt idx="14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4C-4953-8F9E-BC877A823200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29</c:v>
                </c:pt>
                <c:pt idx="1">
                  <c:v>796</c:v>
                </c:pt>
                <c:pt idx="2">
                  <c:v>3327</c:v>
                </c:pt>
                <c:pt idx="3">
                  <c:v>9680</c:v>
                </c:pt>
                <c:pt idx="4">
                  <c:v>15415</c:v>
                </c:pt>
                <c:pt idx="5">
                  <c:v>17151</c:v>
                </c:pt>
                <c:pt idx="6">
                  <c:v>19996</c:v>
                </c:pt>
                <c:pt idx="7">
                  <c:v>18588</c:v>
                </c:pt>
                <c:pt idx="8">
                  <c:v>10979</c:v>
                </c:pt>
                <c:pt idx="9">
                  <c:v>5526</c:v>
                </c:pt>
                <c:pt idx="10">
                  <c:v>3838</c:v>
                </c:pt>
                <c:pt idx="11">
                  <c:v>2145</c:v>
                </c:pt>
                <c:pt idx="12">
                  <c:v>802</c:v>
                </c:pt>
                <c:pt idx="13">
                  <c:v>505</c:v>
                </c:pt>
                <c:pt idx="14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C-4953-8F9E-BC877A823200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C-4953-8F9E-BC877A823200}"/>
                </c:ext>
              </c:extLst>
            </c:dLbl>
            <c:dLbl>
              <c:idx val="6"/>
              <c:layout>
                <c:manualLayout>
                  <c:x val="1.6042780748663103E-2"/>
                  <c:y val="-8.796896288748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C-4953-8F9E-BC877A823200}"/>
                </c:ext>
              </c:extLst>
            </c:dLbl>
            <c:dLbl>
              <c:idx val="7"/>
              <c:layout>
                <c:manualLayout>
                  <c:x val="3.8502673796791446E-2"/>
                  <c:y val="-4.8382929588118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C-4953-8F9E-BC877A823200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C-4953-8F9E-BC877A823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15</c:v>
                </c:pt>
                <c:pt idx="1">
                  <c:v>580</c:v>
                </c:pt>
                <c:pt idx="2">
                  <c:v>3514</c:v>
                </c:pt>
                <c:pt idx="3">
                  <c:v>11376</c:v>
                </c:pt>
                <c:pt idx="4">
                  <c:v>15367</c:v>
                </c:pt>
                <c:pt idx="5">
                  <c:v>16527</c:v>
                </c:pt>
                <c:pt idx="6">
                  <c:v>16996</c:v>
                </c:pt>
                <c:pt idx="7">
                  <c:v>15003</c:v>
                </c:pt>
                <c:pt idx="8">
                  <c:v>9422</c:v>
                </c:pt>
                <c:pt idx="9">
                  <c:v>4713</c:v>
                </c:pt>
                <c:pt idx="10">
                  <c:v>2964</c:v>
                </c:pt>
                <c:pt idx="11">
                  <c:v>1640</c:v>
                </c:pt>
                <c:pt idx="12">
                  <c:v>538</c:v>
                </c:pt>
                <c:pt idx="13">
                  <c:v>293</c:v>
                </c:pt>
                <c:pt idx="1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4C-4953-8F9E-BC877A82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71747161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Fettgruppe!$U$42:$U$56</c:f>
              <c:numCache>
                <c:formatCode>0.00</c:formatCode>
                <c:ptCount val="15"/>
                <c:pt idx="0">
                  <c:v>1.3809523809523809</c:v>
                </c:pt>
                <c:pt idx="1">
                  <c:v>2.674698795180722</c:v>
                </c:pt>
                <c:pt idx="2">
                  <c:v>4.2616466451801944</c:v>
                </c:pt>
                <c:pt idx="3">
                  <c:v>5.3731060606060606</c:v>
                </c:pt>
                <c:pt idx="4">
                  <c:v>6.095266949437824</c:v>
                </c:pt>
                <c:pt idx="5">
                  <c:v>6.8175903915926446</c:v>
                </c:pt>
                <c:pt idx="6">
                  <c:v>7.2697500000000002</c:v>
                </c:pt>
                <c:pt idx="7">
                  <c:v>7.717423212829571</c:v>
                </c:pt>
                <c:pt idx="8">
                  <c:v>8.1687305122494394</c:v>
                </c:pt>
                <c:pt idx="9">
                  <c:v>8.614053487152594</c:v>
                </c:pt>
                <c:pt idx="10">
                  <c:v>8.8338414634146361</c:v>
                </c:pt>
                <c:pt idx="11">
                  <c:v>9.1248279027076649</c:v>
                </c:pt>
                <c:pt idx="12">
                  <c:v>9.466351829988195</c:v>
                </c:pt>
                <c:pt idx="13">
                  <c:v>9.6465863453815235</c:v>
                </c:pt>
                <c:pt idx="14">
                  <c:v>10.118721461187212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C-4A69-B42A-A35920141B36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Fettgruppe!$U$26:$U$40</c:f>
              <c:numCache>
                <c:formatCode>0.00</c:formatCode>
                <c:ptCount val="15"/>
                <c:pt idx="0">
                  <c:v>0.89655172413793105</c:v>
                </c:pt>
                <c:pt idx="1">
                  <c:v>2.7814070351758793</c:v>
                </c:pt>
                <c:pt idx="2">
                  <c:v>4.3712052900510976</c:v>
                </c:pt>
                <c:pt idx="3">
                  <c:v>5.5138429752066118</c:v>
                </c:pt>
                <c:pt idx="4">
                  <c:v>6.2333441453130067</c:v>
                </c:pt>
                <c:pt idx="5">
                  <c:v>6.8419334149612272</c:v>
                </c:pt>
                <c:pt idx="6">
                  <c:v>7.299459891978394</c:v>
                </c:pt>
                <c:pt idx="7">
                  <c:v>7.7798041747363902</c:v>
                </c:pt>
                <c:pt idx="8">
                  <c:v>8.2106749248565443</c:v>
                </c:pt>
                <c:pt idx="9">
                  <c:v>8.5826999638074568</c:v>
                </c:pt>
                <c:pt idx="10">
                  <c:v>8.847316310578428</c:v>
                </c:pt>
                <c:pt idx="11">
                  <c:v>9.1221445221445183</c:v>
                </c:pt>
                <c:pt idx="12">
                  <c:v>9.4389027431421439</c:v>
                </c:pt>
                <c:pt idx="13">
                  <c:v>9.6316831683168314</c:v>
                </c:pt>
                <c:pt idx="14">
                  <c:v>10.036649214659688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C-4A69-B42A-A35920141B36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C-4A69-B42A-A35920141B36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C-4A69-B42A-A35920141B36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C-4A69-B42A-A35920141B36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C-4A69-B42A-A35920141B3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Fettgruppe!$U$10:$U$24</c:f>
              <c:numCache>
                <c:formatCode>0.00</c:formatCode>
                <c:ptCount val="15"/>
                <c:pt idx="0">
                  <c:v>1.9333333333333329</c:v>
                </c:pt>
                <c:pt idx="1">
                  <c:v>2.8206896551724143</c:v>
                </c:pt>
                <c:pt idx="2">
                  <c:v>4.058338076266363</c:v>
                </c:pt>
                <c:pt idx="3">
                  <c:v>5.8242791842475388</c:v>
                </c:pt>
                <c:pt idx="4">
                  <c:v>6.3208824103598609</c:v>
                </c:pt>
                <c:pt idx="5">
                  <c:v>6.6877231197434481</c:v>
                </c:pt>
                <c:pt idx="6">
                  <c:v>7.5072369969404562</c:v>
                </c:pt>
                <c:pt idx="7">
                  <c:v>7.9900019996000804</c:v>
                </c:pt>
                <c:pt idx="8">
                  <c:v>8.4589259180641054</c:v>
                </c:pt>
                <c:pt idx="9">
                  <c:v>9.2974750689582013</c:v>
                </c:pt>
                <c:pt idx="10">
                  <c:v>9.6217948717948776</c:v>
                </c:pt>
                <c:pt idx="11">
                  <c:v>9.9658536585365862</c:v>
                </c:pt>
                <c:pt idx="12">
                  <c:v>10.879182156133826</c:v>
                </c:pt>
                <c:pt idx="13">
                  <c:v>11.119453924914676</c:v>
                </c:pt>
                <c:pt idx="14">
                  <c:v>11.271428571428576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4C-4A69-B42A-A35920141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2044296601962197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89818518674468"/>
          <c:y val="0.22209392453094187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Andels%</a:t>
            </a:r>
            <a:r>
              <a:rPr lang="en-US" sz="2000" baseline="0"/>
              <a:t> lam over 23 kg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Fettgruppe!$Y$42:$Y$56</c:f>
              <c:numCache>
                <c:formatCode>0.0</c:formatCode>
                <c:ptCount val="15"/>
                <c:pt idx="0">
                  <c:v>19.047619047619055</c:v>
                </c:pt>
                <c:pt idx="1">
                  <c:v>27.491785323110619</c:v>
                </c:pt>
                <c:pt idx="2">
                  <c:v>57.544682097861113</c:v>
                </c:pt>
                <c:pt idx="3">
                  <c:v>73.250891265597147</c:v>
                </c:pt>
                <c:pt idx="4">
                  <c:v>80.36760250454455</c:v>
                </c:pt>
                <c:pt idx="5">
                  <c:v>84.661578881521379</c:v>
                </c:pt>
                <c:pt idx="6">
                  <c:v>85.064999999999998</c:v>
                </c:pt>
                <c:pt idx="7">
                  <c:v>88.279423756455557</c:v>
                </c:pt>
                <c:pt idx="8">
                  <c:v>90.966592427616902</c:v>
                </c:pt>
                <c:pt idx="9">
                  <c:v>94.493969585736764</c:v>
                </c:pt>
                <c:pt idx="10">
                  <c:v>96.773373983739845</c:v>
                </c:pt>
                <c:pt idx="11">
                  <c:v>98.118402937127115</c:v>
                </c:pt>
                <c:pt idx="12">
                  <c:v>99.29161747343565</c:v>
                </c:pt>
                <c:pt idx="13">
                  <c:v>99.598393574297191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B-4F5F-9854-5413E825FBC8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Fettgruppe!$Y$26:$Y$40</c:f>
              <c:numCache>
                <c:formatCode>0.0</c:formatCode>
                <c:ptCount val="15"/>
                <c:pt idx="0">
                  <c:v>13.793103448275859</c:v>
                </c:pt>
                <c:pt idx="1">
                  <c:v>33.91959798994975</c:v>
                </c:pt>
                <c:pt idx="2">
                  <c:v>56.747820859633293</c:v>
                </c:pt>
                <c:pt idx="3">
                  <c:v>73.481404958677686</c:v>
                </c:pt>
                <c:pt idx="4">
                  <c:v>79.617255919558886</c:v>
                </c:pt>
                <c:pt idx="5">
                  <c:v>82.234272054107649</c:v>
                </c:pt>
                <c:pt idx="6">
                  <c:v>83.37667533506702</c:v>
                </c:pt>
                <c:pt idx="7">
                  <c:v>86.948568969227438</c:v>
                </c:pt>
                <c:pt idx="8">
                  <c:v>90.408962564896626</c:v>
                </c:pt>
                <c:pt idx="9">
                  <c:v>93.756786102062975</c:v>
                </c:pt>
                <c:pt idx="10">
                  <c:v>96.430432516935923</c:v>
                </c:pt>
                <c:pt idx="11">
                  <c:v>97.482517482517466</c:v>
                </c:pt>
                <c:pt idx="12">
                  <c:v>98.503740648379022</c:v>
                </c:pt>
                <c:pt idx="13">
                  <c:v>98.613861386138623</c:v>
                </c:pt>
                <c:pt idx="14">
                  <c:v>98.952879581151834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B-4F5F-9854-5413E825FBC8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B-4F5F-9854-5413E825FBC8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B-4F5F-9854-5413E825FBC8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B-4F5F-9854-5413E825FBC8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B-4F5F-9854-5413E825FBC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Fettgruppe!$Y$10:$Y$24</c:f>
              <c:numCache>
                <c:formatCode>0.0</c:formatCode>
                <c:ptCount val="15"/>
                <c:pt idx="0">
                  <c:v>33.333333333333343</c:v>
                </c:pt>
                <c:pt idx="1">
                  <c:v>29.827586206896555</c:v>
                </c:pt>
                <c:pt idx="2">
                  <c:v>54.752418895845189</c:v>
                </c:pt>
                <c:pt idx="3">
                  <c:v>74.006680731364256</c:v>
                </c:pt>
                <c:pt idx="4">
                  <c:v>80.249886119606941</c:v>
                </c:pt>
                <c:pt idx="5">
                  <c:v>81.267017607551281</c:v>
                </c:pt>
                <c:pt idx="6">
                  <c:v>83.502000470698974</c:v>
                </c:pt>
                <c:pt idx="7">
                  <c:v>87.575818169699389</c:v>
                </c:pt>
                <c:pt idx="8">
                  <c:v>91.350031840373603</c:v>
                </c:pt>
                <c:pt idx="9">
                  <c:v>94.207511139401674</c:v>
                </c:pt>
                <c:pt idx="10">
                  <c:v>97.199730094466943</c:v>
                </c:pt>
                <c:pt idx="11">
                  <c:v>98.41463414634147</c:v>
                </c:pt>
                <c:pt idx="12">
                  <c:v>97.955390334572485</c:v>
                </c:pt>
                <c:pt idx="13">
                  <c:v>99.317406143344698</c:v>
                </c:pt>
                <c:pt idx="14">
                  <c:v>97.857142857142875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5B-4F5F-9854-5413E825F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5.2044296601962197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89818518674468"/>
          <c:y val="0.22209392453094187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LENGDE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Fettgruppe!$P$42:$P$56</c:f>
              <c:numCache>
                <c:formatCode>0.0</c:formatCode>
                <c:ptCount val="15"/>
                <c:pt idx="0">
                  <c:v>107.61428571428576</c:v>
                </c:pt>
                <c:pt idx="1">
                  <c:v>114.55473684210524</c:v>
                </c:pt>
                <c:pt idx="2">
                  <c:v>114.1311111111111</c:v>
                </c:pt>
                <c:pt idx="3">
                  <c:v>113.61555819477424</c:v>
                </c:pt>
                <c:pt idx="4">
                  <c:v>113.59121510673224</c:v>
                </c:pt>
                <c:pt idx="5">
                  <c:v>114.18821571238344</c:v>
                </c:pt>
                <c:pt idx="6">
                  <c:v>114.85008431703224</c:v>
                </c:pt>
                <c:pt idx="7">
                  <c:v>115.76519637462256</c:v>
                </c:pt>
                <c:pt idx="8">
                  <c:v>116.23643807574219</c:v>
                </c:pt>
                <c:pt idx="9">
                  <c:v>117.22292307692304</c:v>
                </c:pt>
                <c:pt idx="10">
                  <c:v>118.03001988071571</c:v>
                </c:pt>
                <c:pt idx="11">
                  <c:v>118.3144144144145</c:v>
                </c:pt>
                <c:pt idx="12">
                  <c:v>118.6454545454545</c:v>
                </c:pt>
                <c:pt idx="13">
                  <c:v>118.28307692307691</c:v>
                </c:pt>
                <c:pt idx="14">
                  <c:v>118.65652173913044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6-4FE2-A938-59EEAB4A774D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Fettgruppe!$P$26:$P$40</c:f>
              <c:numCache>
                <c:formatCode>0.0</c:formatCode>
                <c:ptCount val="15"/>
                <c:pt idx="0">
                  <c:v>111.6</c:v>
                </c:pt>
                <c:pt idx="1">
                  <c:v>111.8941348973607</c:v>
                </c:pt>
                <c:pt idx="2">
                  <c:v>113.15152838427944</c:v>
                </c:pt>
                <c:pt idx="3">
                  <c:v>114.29718271334804</c:v>
                </c:pt>
                <c:pt idx="4">
                  <c:v>114.63830718715791</c:v>
                </c:pt>
                <c:pt idx="5">
                  <c:v>114.61722554890216</c:v>
                </c:pt>
                <c:pt idx="6">
                  <c:v>114.9369701437523</c:v>
                </c:pt>
                <c:pt idx="7">
                  <c:v>115.16667808219162</c:v>
                </c:pt>
                <c:pt idx="8">
                  <c:v>115.4906504065043</c:v>
                </c:pt>
                <c:pt idx="9">
                  <c:v>116.0760571114772</c:v>
                </c:pt>
                <c:pt idx="10">
                  <c:v>116.44027676620529</c:v>
                </c:pt>
                <c:pt idx="11">
                  <c:v>117.22531120331956</c:v>
                </c:pt>
                <c:pt idx="12">
                  <c:v>116.69859649122802</c:v>
                </c:pt>
                <c:pt idx="13">
                  <c:v>117.85083798882678</c:v>
                </c:pt>
                <c:pt idx="14">
                  <c:v>116.29076923076924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6-4FE2-A938-59EEAB4A774D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695187165775499E-3"/>
                  <c:y val="-4.6183705515931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6-4FE2-A938-59EEAB4A774D}"/>
                </c:ext>
              </c:extLst>
            </c:dLbl>
            <c:dLbl>
              <c:idx val="1"/>
              <c:layout>
                <c:manualLayout>
                  <c:x val="4.2780748663101406E-3"/>
                  <c:y val="-0.17373870170278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6-4FE2-A938-59EEAB4A774D}"/>
                </c:ext>
              </c:extLst>
            </c:dLbl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6-4FE2-A938-59EEAB4A774D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6-4FE2-A938-59EEAB4A774D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6-4FE2-A938-59EEAB4A774D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6-4FE2-A938-59EEAB4A774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Fettgruppe!$P$10:$P$24</c:f>
              <c:numCache>
                <c:formatCode>0.0</c:formatCode>
                <c:ptCount val="15"/>
                <c:pt idx="0">
                  <c:v>109.92142857142852</c:v>
                </c:pt>
                <c:pt idx="1">
                  <c:v>109.06631393298068</c:v>
                </c:pt>
                <c:pt idx="2">
                  <c:v>111.5423277359583</c:v>
                </c:pt>
                <c:pt idx="3">
                  <c:v>113.08665597719548</c:v>
                </c:pt>
                <c:pt idx="4">
                  <c:v>113.25712866697488</c:v>
                </c:pt>
                <c:pt idx="5">
                  <c:v>113.09934080828017</c:v>
                </c:pt>
                <c:pt idx="6">
                  <c:v>113.3163325864473</c:v>
                </c:pt>
                <c:pt idx="7">
                  <c:v>113.90803423522956</c:v>
                </c:pt>
                <c:pt idx="8">
                  <c:v>114.48086161304552</c:v>
                </c:pt>
                <c:pt idx="9">
                  <c:v>115.09772727272735</c:v>
                </c:pt>
                <c:pt idx="10">
                  <c:v>115.71355695317948</c:v>
                </c:pt>
                <c:pt idx="11">
                  <c:v>115.66063829787235</c:v>
                </c:pt>
                <c:pt idx="12">
                  <c:v>115.96583493282152</c:v>
                </c:pt>
                <c:pt idx="13">
                  <c:v>115.99184397163116</c:v>
                </c:pt>
                <c:pt idx="14">
                  <c:v>114.83283582089555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C6-4FE2-A938-59EEAB4A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3.065392227041139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534548823108342E-2"/>
          <c:y val="0.19130478752032118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andel% for fettgruppe 3 eller høyere, per uke</a:t>
            </a:r>
          </a:p>
        </c:rich>
      </c:tx>
      <c:layout>
        <c:manualLayout>
          <c:xMode val="edge"/>
          <c:yMode val="edge"/>
          <c:x val="0.18762086199349529"/>
          <c:y val="2.7734929401034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3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Uke!$AB$116:$AB$167</c:f>
              <c:numCache>
                <c:formatCode>0.00</c:formatCode>
                <c:ptCount val="52"/>
                <c:pt idx="0">
                  <c:v>0</c:v>
                </c:pt>
                <c:pt idx="1">
                  <c:v>24.61538461538461</c:v>
                </c:pt>
                <c:pt idx="2">
                  <c:v>26.15384615384616</c:v>
                </c:pt>
                <c:pt idx="3">
                  <c:v>34.844192634560905</c:v>
                </c:pt>
                <c:pt idx="4">
                  <c:v>33.490566037735846</c:v>
                </c:pt>
                <c:pt idx="5">
                  <c:v>38.235294117647058</c:v>
                </c:pt>
                <c:pt idx="6">
                  <c:v>26.25</c:v>
                </c:pt>
                <c:pt idx="7">
                  <c:v>31.485148514851478</c:v>
                </c:pt>
                <c:pt idx="8">
                  <c:v>33.053435114503834</c:v>
                </c:pt>
                <c:pt idx="9">
                  <c:v>34.463590883824345</c:v>
                </c:pt>
                <c:pt idx="10">
                  <c:v>31.456811345079497</c:v>
                </c:pt>
                <c:pt idx="11">
                  <c:v>31.389365351629497</c:v>
                </c:pt>
                <c:pt idx="12">
                  <c:v>23.946037099494095</c:v>
                </c:pt>
                <c:pt idx="13">
                  <c:v>29.761904761904777</c:v>
                </c:pt>
                <c:pt idx="14">
                  <c:v>0</c:v>
                </c:pt>
                <c:pt idx="15">
                  <c:v>42.857142857142847</c:v>
                </c:pt>
                <c:pt idx="16">
                  <c:v>25</c:v>
                </c:pt>
                <c:pt idx="17">
                  <c:v>44.814814814814824</c:v>
                </c:pt>
                <c:pt idx="18">
                  <c:v>34.939759036144579</c:v>
                </c:pt>
                <c:pt idx="19">
                  <c:v>26.368159203980099</c:v>
                </c:pt>
                <c:pt idx="20">
                  <c:v>31.47208121827412</c:v>
                </c:pt>
                <c:pt idx="21">
                  <c:v>35.047361299052774</c:v>
                </c:pt>
                <c:pt idx="22">
                  <c:v>29.801324503311257</c:v>
                </c:pt>
                <c:pt idx="23">
                  <c:v>46.451612903225801</c:v>
                </c:pt>
                <c:pt idx="24">
                  <c:v>30.868167202572341</c:v>
                </c:pt>
                <c:pt idx="25">
                  <c:v>38.125</c:v>
                </c:pt>
                <c:pt idx="26">
                  <c:v>42.105263157894754</c:v>
                </c:pt>
                <c:pt idx="27">
                  <c:v>40.909090909090907</c:v>
                </c:pt>
                <c:pt idx="28">
                  <c:v>33.333333333333343</c:v>
                </c:pt>
                <c:pt idx="29">
                  <c:v>37.662337662337656</c:v>
                </c:pt>
                <c:pt idx="30">
                  <c:v>19.331742243436754</c:v>
                </c:pt>
                <c:pt idx="31">
                  <c:v>23.308270676691741</c:v>
                </c:pt>
                <c:pt idx="32">
                  <c:v>25.132815692684922</c:v>
                </c:pt>
                <c:pt idx="33">
                  <c:v>26.728586171310624</c:v>
                </c:pt>
                <c:pt idx="34">
                  <c:v>20.759328662212816</c:v>
                </c:pt>
                <c:pt idx="35">
                  <c:v>20.416544441185103</c:v>
                </c:pt>
                <c:pt idx="36">
                  <c:v>22.634315424610044</c:v>
                </c:pt>
                <c:pt idx="37">
                  <c:v>22.249560632688922</c:v>
                </c:pt>
                <c:pt idx="38">
                  <c:v>23.933975240715263</c:v>
                </c:pt>
                <c:pt idx="39">
                  <c:v>26.49551345962114</c:v>
                </c:pt>
                <c:pt idx="40">
                  <c:v>26.487053883834847</c:v>
                </c:pt>
                <c:pt idx="41">
                  <c:v>21.530539078286939</c:v>
                </c:pt>
                <c:pt idx="42">
                  <c:v>19.644576082932247</c:v>
                </c:pt>
                <c:pt idx="43">
                  <c:v>18.888782998189271</c:v>
                </c:pt>
                <c:pt idx="44">
                  <c:v>18.000344174840819</c:v>
                </c:pt>
                <c:pt idx="45">
                  <c:v>18.122977346278319</c:v>
                </c:pt>
                <c:pt idx="46">
                  <c:v>16.391820580474931</c:v>
                </c:pt>
                <c:pt idx="47">
                  <c:v>22.416812609457089</c:v>
                </c:pt>
                <c:pt idx="48">
                  <c:v>18.849206349206348</c:v>
                </c:pt>
                <c:pt idx="49">
                  <c:v>14.393939393939396</c:v>
                </c:pt>
                <c:pt idx="50">
                  <c:v>33.333333333333343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6-4102-B0DF-FB78674FDA1C}"/>
            </c:ext>
          </c:extLst>
        </c:ser>
        <c:ser>
          <c:idx val="4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Uke!$AB$63:$AB$114</c:f>
              <c:numCache>
                <c:formatCode>0.00</c:formatCode>
                <c:ptCount val="52"/>
                <c:pt idx="0">
                  <c:v>0</c:v>
                </c:pt>
                <c:pt idx="1">
                  <c:v>16.757493188010901</c:v>
                </c:pt>
                <c:pt idx="2">
                  <c:v>22.972972972972968</c:v>
                </c:pt>
                <c:pt idx="3">
                  <c:v>30.526315789473689</c:v>
                </c:pt>
                <c:pt idx="4">
                  <c:v>36.868686868686872</c:v>
                </c:pt>
                <c:pt idx="5">
                  <c:v>24.009324009324015</c:v>
                </c:pt>
                <c:pt idx="6">
                  <c:v>23.404255319148941</c:v>
                </c:pt>
                <c:pt idx="7">
                  <c:v>30.082644628099175</c:v>
                </c:pt>
                <c:pt idx="8">
                  <c:v>33.601841196777904</c:v>
                </c:pt>
                <c:pt idx="9">
                  <c:v>31.596452328159657</c:v>
                </c:pt>
                <c:pt idx="10">
                  <c:v>30.599872367581369</c:v>
                </c:pt>
                <c:pt idx="11">
                  <c:v>28.004471771939642</c:v>
                </c:pt>
                <c:pt idx="12">
                  <c:v>24.86033519553072</c:v>
                </c:pt>
                <c:pt idx="13">
                  <c:v>0</c:v>
                </c:pt>
                <c:pt idx="14">
                  <c:v>27.710843373493983</c:v>
                </c:pt>
                <c:pt idx="15">
                  <c:v>37.410071942446045</c:v>
                </c:pt>
                <c:pt idx="16">
                  <c:v>43.243243243243249</c:v>
                </c:pt>
                <c:pt idx="17">
                  <c:v>39.043824701195213</c:v>
                </c:pt>
                <c:pt idx="18">
                  <c:v>29.619565217391305</c:v>
                </c:pt>
                <c:pt idx="19">
                  <c:v>18.75</c:v>
                </c:pt>
                <c:pt idx="20">
                  <c:v>27.604166666666675</c:v>
                </c:pt>
                <c:pt idx="21">
                  <c:v>26.724137931034488</c:v>
                </c:pt>
                <c:pt idx="22">
                  <c:v>30.738522954091799</c:v>
                </c:pt>
                <c:pt idx="23">
                  <c:v>21.232876712328764</c:v>
                </c:pt>
                <c:pt idx="24">
                  <c:v>36.363636363636367</c:v>
                </c:pt>
                <c:pt idx="25">
                  <c:v>37.430167597765362</c:v>
                </c:pt>
                <c:pt idx="26">
                  <c:v>30.882352941176471</c:v>
                </c:pt>
                <c:pt idx="27">
                  <c:v>17.391304347826086</c:v>
                </c:pt>
                <c:pt idx="28">
                  <c:v>34.782608695652172</c:v>
                </c:pt>
                <c:pt idx="29">
                  <c:v>32.307692307692299</c:v>
                </c:pt>
                <c:pt idx="30">
                  <c:v>18.431372549019603</c:v>
                </c:pt>
                <c:pt idx="31">
                  <c:v>18.181818181818183</c:v>
                </c:pt>
                <c:pt idx="32">
                  <c:v>20.910698496905393</c:v>
                </c:pt>
                <c:pt idx="33">
                  <c:v>20.746460746460748</c:v>
                </c:pt>
                <c:pt idx="34">
                  <c:v>20.040417649040076</c:v>
                </c:pt>
                <c:pt idx="35">
                  <c:v>18.975705843729489</c:v>
                </c:pt>
                <c:pt idx="36">
                  <c:v>21.314613911933627</c:v>
                </c:pt>
                <c:pt idx="37">
                  <c:v>20.598118279569889</c:v>
                </c:pt>
                <c:pt idx="38">
                  <c:v>21.479289940828401</c:v>
                </c:pt>
                <c:pt idx="39">
                  <c:v>23.633603238866403</c:v>
                </c:pt>
                <c:pt idx="40">
                  <c:v>23.37336440222262</c:v>
                </c:pt>
                <c:pt idx="41">
                  <c:v>20.285273708558204</c:v>
                </c:pt>
                <c:pt idx="42">
                  <c:v>20.772234912681455</c:v>
                </c:pt>
                <c:pt idx="43">
                  <c:v>18.894162711299863</c:v>
                </c:pt>
                <c:pt idx="44">
                  <c:v>20.468140442132643</c:v>
                </c:pt>
                <c:pt idx="45">
                  <c:v>18.318318318318322</c:v>
                </c:pt>
                <c:pt idx="46">
                  <c:v>19.323873121869781</c:v>
                </c:pt>
                <c:pt idx="47">
                  <c:v>20.45</c:v>
                </c:pt>
                <c:pt idx="48">
                  <c:v>20.045558086560369</c:v>
                </c:pt>
                <c:pt idx="49">
                  <c:v>21.259842519685037</c:v>
                </c:pt>
                <c:pt idx="50">
                  <c:v>8.3333333333333357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Uke!$AB$10:$AB$61</c:f>
              <c:numCache>
                <c:formatCode>0.0</c:formatCode>
                <c:ptCount val="52"/>
                <c:pt idx="0">
                  <c:v>0</c:v>
                </c:pt>
                <c:pt idx="1">
                  <c:v>25</c:v>
                </c:pt>
                <c:pt idx="2">
                  <c:v>11.258278145695368</c:v>
                </c:pt>
                <c:pt idx="3">
                  <c:v>29.219600725952809</c:v>
                </c:pt>
                <c:pt idx="4">
                  <c:v>37.837837837837846</c:v>
                </c:pt>
                <c:pt idx="5">
                  <c:v>34.039087947882742</c:v>
                </c:pt>
                <c:pt idx="6">
                  <c:v>30.534351145038183</c:v>
                </c:pt>
                <c:pt idx="7">
                  <c:v>25.496688741721854</c:v>
                </c:pt>
                <c:pt idx="8">
                  <c:v>33.333333333333343</c:v>
                </c:pt>
                <c:pt idx="9">
                  <c:v>39.523638968481379</c:v>
                </c:pt>
                <c:pt idx="10">
                  <c:v>36.725109580463368</c:v>
                </c:pt>
                <c:pt idx="11">
                  <c:v>35.154738878143142</c:v>
                </c:pt>
                <c:pt idx="12">
                  <c:v>0</c:v>
                </c:pt>
                <c:pt idx="13">
                  <c:v>38.924050632911388</c:v>
                </c:pt>
                <c:pt idx="14">
                  <c:v>36.315086782376511</c:v>
                </c:pt>
                <c:pt idx="15">
                  <c:v>35.294117647058826</c:v>
                </c:pt>
                <c:pt idx="16">
                  <c:v>23.571428571428577</c:v>
                </c:pt>
                <c:pt idx="17">
                  <c:v>46.502057613168738</c:v>
                </c:pt>
                <c:pt idx="18">
                  <c:v>30.769230769230759</c:v>
                </c:pt>
                <c:pt idx="19">
                  <c:v>43.12977099236641</c:v>
                </c:pt>
                <c:pt idx="20">
                  <c:v>41.401273885350321</c:v>
                </c:pt>
                <c:pt idx="21">
                  <c:v>35.148514851485153</c:v>
                </c:pt>
                <c:pt idx="22">
                  <c:v>31.858407079646025</c:v>
                </c:pt>
                <c:pt idx="23">
                  <c:v>40.298507462686565</c:v>
                </c:pt>
                <c:pt idx="24">
                  <c:v>30.769230769230759</c:v>
                </c:pt>
                <c:pt idx="25">
                  <c:v>41.666666666666657</c:v>
                </c:pt>
                <c:pt idx="26">
                  <c:v>22.727272727272723</c:v>
                </c:pt>
                <c:pt idx="27">
                  <c:v>5</c:v>
                </c:pt>
                <c:pt idx="28">
                  <c:v>52.631578947368411</c:v>
                </c:pt>
                <c:pt idx="29">
                  <c:v>100</c:v>
                </c:pt>
                <c:pt idx="30">
                  <c:v>25.906735751295344</c:v>
                </c:pt>
                <c:pt idx="31">
                  <c:v>21.955403087478551</c:v>
                </c:pt>
                <c:pt idx="32">
                  <c:v>19.944598337950136</c:v>
                </c:pt>
                <c:pt idx="33">
                  <c:v>23.166368515205718</c:v>
                </c:pt>
                <c:pt idx="34">
                  <c:v>19.2940232651424</c:v>
                </c:pt>
                <c:pt idx="35">
                  <c:v>15.857605177993523</c:v>
                </c:pt>
                <c:pt idx="36">
                  <c:v>16.188592152983848</c:v>
                </c:pt>
                <c:pt idx="37">
                  <c:v>19.083072100313476</c:v>
                </c:pt>
                <c:pt idx="38">
                  <c:v>18.481095176010431</c:v>
                </c:pt>
                <c:pt idx="39">
                  <c:v>20.255863539445624</c:v>
                </c:pt>
                <c:pt idx="40">
                  <c:v>18.644996347699049</c:v>
                </c:pt>
                <c:pt idx="41">
                  <c:v>16.782329045362221</c:v>
                </c:pt>
                <c:pt idx="42">
                  <c:v>14.535153710411439</c:v>
                </c:pt>
                <c:pt idx="43">
                  <c:v>14.89622737961354</c:v>
                </c:pt>
                <c:pt idx="44">
                  <c:v>14.000324833522821</c:v>
                </c:pt>
                <c:pt idx="45">
                  <c:v>14.082419211384524</c:v>
                </c:pt>
                <c:pt idx="46">
                  <c:v>15.284128020901372</c:v>
                </c:pt>
                <c:pt idx="47">
                  <c:v>16.265640038498557</c:v>
                </c:pt>
                <c:pt idx="48">
                  <c:v>13.916617733411622</c:v>
                </c:pt>
                <c:pt idx="49">
                  <c:v>18.292682926829272</c:v>
                </c:pt>
                <c:pt idx="50">
                  <c:v>21.153846153846157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K-FAKTOR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Fettgruppe!$R$42:$R$56</c:f>
              <c:numCache>
                <c:formatCode>0.00</c:formatCode>
                <c:ptCount val="15"/>
                <c:pt idx="0">
                  <c:v>13.889158516359499</c:v>
                </c:pt>
                <c:pt idx="1">
                  <c:v>14.447139940889977</c:v>
                </c:pt>
                <c:pt idx="2">
                  <c:v>15.362518686654902</c:v>
                </c:pt>
                <c:pt idx="3">
                  <c:v>16.634347227385785</c:v>
                </c:pt>
                <c:pt idx="4">
                  <c:v>17.262955998148932</c:v>
                </c:pt>
                <c:pt idx="5">
                  <c:v>18.473359497291774</c:v>
                </c:pt>
                <c:pt idx="6">
                  <c:v>19.655944725997998</c:v>
                </c:pt>
                <c:pt idx="7">
                  <c:v>20.898499955480322</c:v>
                </c:pt>
                <c:pt idx="8">
                  <c:v>22.255055503841568</c:v>
                </c:pt>
                <c:pt idx="9">
                  <c:v>23.453600950090181</c:v>
                </c:pt>
                <c:pt idx="10">
                  <c:v>25.046748045341545</c:v>
                </c:pt>
                <c:pt idx="11">
                  <c:v>26.58680878022458</c:v>
                </c:pt>
                <c:pt idx="12">
                  <c:v>28.40896457952514</c:v>
                </c:pt>
                <c:pt idx="13">
                  <c:v>28.764462762736922</c:v>
                </c:pt>
                <c:pt idx="14">
                  <c:v>30.388278897275956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E-4B66-BA75-C4B734208B46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0.00</c:formatCode>
                <c:ptCount val="15"/>
                <c:pt idx="0">
                  <c:v>14.472287240396373</c:v>
                </c:pt>
                <c:pt idx="1">
                  <c:v>15.420177841787057</c:v>
                </c:pt>
                <c:pt idx="2">
                  <c:v>16.956730213394906</c:v>
                </c:pt>
                <c:pt idx="3">
                  <c:v>17.999938206831221</c:v>
                </c:pt>
                <c:pt idx="4">
                  <c:v>18.987492980735436</c:v>
                </c:pt>
                <c:pt idx="5">
                  <c:v>19.761567259366565</c:v>
                </c:pt>
                <c:pt idx="6">
                  <c:v>20.766306259525191</c:v>
                </c:pt>
                <c:pt idx="7">
                  <c:v>21.990526246886528</c:v>
                </c:pt>
                <c:pt idx="8">
                  <c:v>23.109635278426037</c:v>
                </c:pt>
                <c:pt idx="9">
                  <c:v>24.234996896452</c:v>
                </c:pt>
                <c:pt idx="10">
                  <c:v>25.203872807580559</c:v>
                </c:pt>
                <c:pt idx="11">
                  <c:v>26.658188828079489</c:v>
                </c:pt>
                <c:pt idx="12">
                  <c:v>27.48272888816242</c:v>
                </c:pt>
                <c:pt idx="13">
                  <c:v>28.9407431179038</c:v>
                </c:pt>
                <c:pt idx="14">
                  <c:v>31.325407215487193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E-4B66-BA75-C4B734208B46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695187165775499E-3"/>
                  <c:y val="-4.6183705515931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E-4B66-BA75-C4B734208B46}"/>
                </c:ext>
              </c:extLst>
            </c:dLbl>
            <c:dLbl>
              <c:idx val="1"/>
              <c:layout>
                <c:manualLayout>
                  <c:x val="-6.4171122994652408E-3"/>
                  <c:y val="-5.717982587686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E-4B66-BA75-C4B734208B46}"/>
                </c:ext>
              </c:extLst>
            </c:dLbl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E-4B66-BA75-C4B734208B46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E-4B66-BA75-C4B734208B46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E-4B66-BA75-C4B734208B46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E-4B66-BA75-C4B734208B4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0.00</c:formatCode>
                <c:ptCount val="15"/>
                <c:pt idx="0">
                  <c:v>13.24702757307583</c:v>
                </c:pt>
                <c:pt idx="1">
                  <c:v>14.457213691179939</c:v>
                </c:pt>
                <c:pt idx="2">
                  <c:v>16.470622478437853</c:v>
                </c:pt>
                <c:pt idx="3">
                  <c:v>18.008483516759476</c:v>
                </c:pt>
                <c:pt idx="4">
                  <c:v>19.129999693591433</c:v>
                </c:pt>
                <c:pt idx="5">
                  <c:v>20.029154466054496</c:v>
                </c:pt>
                <c:pt idx="6">
                  <c:v>20.997575583461821</c:v>
                </c:pt>
                <c:pt idx="7">
                  <c:v>22.305316919975471</c:v>
                </c:pt>
                <c:pt idx="8">
                  <c:v>23.71216328498824</c:v>
                </c:pt>
                <c:pt idx="9">
                  <c:v>25.0580499143711</c:v>
                </c:pt>
                <c:pt idx="10">
                  <c:v>26.188045185166111</c:v>
                </c:pt>
                <c:pt idx="11">
                  <c:v>27.422191320261518</c:v>
                </c:pt>
                <c:pt idx="12">
                  <c:v>28.5747627732813</c:v>
                </c:pt>
                <c:pt idx="13">
                  <c:v>29.485327037765835</c:v>
                </c:pt>
                <c:pt idx="14">
                  <c:v>31.411564842150476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6E-4B66-BA75-C4B73420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3.065392227041139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534548823108342E-2"/>
          <c:y val="0.19130478752032118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PRODUSENTER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Fettgruppe!$E$42:$E$56</c:f>
              <c:numCache>
                <c:formatCode>#,##0</c:formatCode>
                <c:ptCount val="15"/>
                <c:pt idx="0">
                  <c:v>20</c:v>
                </c:pt>
                <c:pt idx="1">
                  <c:v>668</c:v>
                </c:pt>
                <c:pt idx="2">
                  <c:v>2005</c:v>
                </c:pt>
                <c:pt idx="3">
                  <c:v>3899</c:v>
                </c:pt>
                <c:pt idx="4">
                  <c:v>5367</c:v>
                </c:pt>
                <c:pt idx="5">
                  <c:v>5935</c:v>
                </c:pt>
                <c:pt idx="6">
                  <c:v>6888</c:v>
                </c:pt>
                <c:pt idx="7">
                  <c:v>6781</c:v>
                </c:pt>
                <c:pt idx="8">
                  <c:v>5348</c:v>
                </c:pt>
                <c:pt idx="9">
                  <c:v>3493</c:v>
                </c:pt>
                <c:pt idx="10">
                  <c:v>2591</c:v>
                </c:pt>
                <c:pt idx="11">
                  <c:v>1605</c:v>
                </c:pt>
                <c:pt idx="12">
                  <c:v>725</c:v>
                </c:pt>
                <c:pt idx="13">
                  <c:v>417</c:v>
                </c:pt>
                <c:pt idx="14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73-4573-BBA0-A2056EEDF237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Fettgruppe!$E$26:$E$40</c:f>
              <c:numCache>
                <c:formatCode>#,##0</c:formatCode>
                <c:ptCount val="15"/>
                <c:pt idx="0">
                  <c:v>24</c:v>
                </c:pt>
                <c:pt idx="1">
                  <c:v>583</c:v>
                </c:pt>
                <c:pt idx="2">
                  <c:v>1973</c:v>
                </c:pt>
                <c:pt idx="3">
                  <c:v>4014</c:v>
                </c:pt>
                <c:pt idx="4">
                  <c:v>5455</c:v>
                </c:pt>
                <c:pt idx="5">
                  <c:v>6142</c:v>
                </c:pt>
                <c:pt idx="6">
                  <c:v>6801</c:v>
                </c:pt>
                <c:pt idx="7">
                  <c:v>6919</c:v>
                </c:pt>
                <c:pt idx="8">
                  <c:v>5274</c:v>
                </c:pt>
                <c:pt idx="9">
                  <c:v>3400</c:v>
                </c:pt>
                <c:pt idx="10">
                  <c:v>2542</c:v>
                </c:pt>
                <c:pt idx="11">
                  <c:v>1519</c:v>
                </c:pt>
                <c:pt idx="12">
                  <c:v>649</c:v>
                </c:pt>
                <c:pt idx="13">
                  <c:v>412</c:v>
                </c:pt>
                <c:pt idx="14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3-4573-BBA0-A2056EEDF237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3-4573-BBA0-A2056EEDF237}"/>
                </c:ext>
              </c:extLst>
            </c:dLbl>
            <c:dLbl>
              <c:idx val="6"/>
              <c:layout>
                <c:manualLayout>
                  <c:x val="-7.4866310160428594E-3"/>
                  <c:y val="-9.6765859176236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3-4573-BBA0-A2056EEDF237}"/>
                </c:ext>
              </c:extLst>
            </c:dLbl>
            <c:dLbl>
              <c:idx val="7"/>
              <c:layout>
                <c:manualLayout>
                  <c:x val="1.06951871657754E-2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3-4573-BBA0-A2056EEDF237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3-4573-BBA0-A2056EEDF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Fettgruppe!$E$10:$E$24</c:f>
              <c:numCache>
                <c:formatCode>#,##0</c:formatCode>
                <c:ptCount val="15"/>
                <c:pt idx="0">
                  <c:v>14</c:v>
                </c:pt>
                <c:pt idx="1">
                  <c:v>399</c:v>
                </c:pt>
                <c:pt idx="2">
                  <c:v>1998</c:v>
                </c:pt>
                <c:pt idx="3">
                  <c:v>4436</c:v>
                </c:pt>
                <c:pt idx="4">
                  <c:v>5524</c:v>
                </c:pt>
                <c:pt idx="5">
                  <c:v>6080</c:v>
                </c:pt>
                <c:pt idx="6">
                  <c:v>6458</c:v>
                </c:pt>
                <c:pt idx="7">
                  <c:v>6135</c:v>
                </c:pt>
                <c:pt idx="8">
                  <c:v>4740</c:v>
                </c:pt>
                <c:pt idx="9">
                  <c:v>2958</c:v>
                </c:pt>
                <c:pt idx="10">
                  <c:v>2049</c:v>
                </c:pt>
                <c:pt idx="11">
                  <c:v>1189</c:v>
                </c:pt>
                <c:pt idx="12">
                  <c:v>439</c:v>
                </c:pt>
                <c:pt idx="13">
                  <c:v>243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73-4573-BBA0-A2056EEDF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  <c:max val="7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92083727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</a:t>
            </a:r>
            <a:r>
              <a:rPr lang="en-US" sz="2000" baseline="0"/>
              <a:t> per </a:t>
            </a:r>
            <a:r>
              <a:rPr lang="en-US" sz="2000"/>
              <a:t>PRODUSENT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Fettgruppe!$AE$42:$AE$56</c:f>
              <c:numCache>
                <c:formatCode>0</c:formatCode>
                <c:ptCount val="15"/>
                <c:pt idx="0">
                  <c:v>1.05</c:v>
                </c:pt>
                <c:pt idx="1">
                  <c:v>1.3667664670658684</c:v>
                </c:pt>
                <c:pt idx="2">
                  <c:v>1.7022443890274315</c:v>
                </c:pt>
                <c:pt idx="3">
                  <c:v>2.3021287509617849</c:v>
                </c:pt>
                <c:pt idx="4">
                  <c:v>2.7674678591391837</c:v>
                </c:pt>
                <c:pt idx="5">
                  <c:v>2.6935130581297386</c:v>
                </c:pt>
                <c:pt idx="6">
                  <c:v>2.9036004645760745</c:v>
                </c:pt>
                <c:pt idx="7">
                  <c:v>2.7127267364695471</c:v>
                </c:pt>
                <c:pt idx="8">
                  <c:v>2.0989154824233358</c:v>
                </c:pt>
                <c:pt idx="9">
                  <c:v>1.6378471228170628</c:v>
                </c:pt>
                <c:pt idx="10">
                  <c:v>1.5191045928213045</c:v>
                </c:pt>
                <c:pt idx="11">
                  <c:v>1.3576323987538941</c:v>
                </c:pt>
                <c:pt idx="12">
                  <c:v>1.1682758620689655</c:v>
                </c:pt>
                <c:pt idx="13">
                  <c:v>1.1942446043165467</c:v>
                </c:pt>
                <c:pt idx="14">
                  <c:v>1.1774193548387097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6C1-9EDD-48613A7D26C9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Fettgruppe!$AE$26:$AE$40</c:f>
              <c:numCache>
                <c:formatCode>0</c:formatCode>
                <c:ptCount val="15"/>
                <c:pt idx="0">
                  <c:v>1.2083333333333333</c:v>
                </c:pt>
                <c:pt idx="1">
                  <c:v>1.3653516295025729</c:v>
                </c:pt>
                <c:pt idx="2">
                  <c:v>1.6862645717181957</c:v>
                </c:pt>
                <c:pt idx="3">
                  <c:v>2.4115595416043845</c:v>
                </c:pt>
                <c:pt idx="4">
                  <c:v>2.8258478460128322</c:v>
                </c:pt>
                <c:pt idx="5">
                  <c:v>2.7924128948225335</c:v>
                </c:pt>
                <c:pt idx="6">
                  <c:v>2.9401558594324366</c:v>
                </c:pt>
                <c:pt idx="7">
                  <c:v>2.6865153923977454</c:v>
                </c:pt>
                <c:pt idx="8">
                  <c:v>2.0817216533940082</c:v>
                </c:pt>
                <c:pt idx="9">
                  <c:v>1.6252941176470588</c:v>
                </c:pt>
                <c:pt idx="10">
                  <c:v>1.5098347757671124</c:v>
                </c:pt>
                <c:pt idx="11">
                  <c:v>1.4121132323897301</c:v>
                </c:pt>
                <c:pt idx="12">
                  <c:v>1.2357473035439137</c:v>
                </c:pt>
                <c:pt idx="13">
                  <c:v>1.2257281553398058</c:v>
                </c:pt>
                <c:pt idx="14">
                  <c:v>1.2243589743589745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5-46C1-9EDD-48613A7D26C9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5-46C1-9EDD-48613A7D26C9}"/>
                </c:ext>
              </c:extLst>
            </c:dLbl>
            <c:dLbl>
              <c:idx val="6"/>
              <c:layout>
                <c:manualLayout>
                  <c:x val="-7.4866310160428594E-3"/>
                  <c:y val="-9.6765859176236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5-46C1-9EDD-48613A7D26C9}"/>
                </c:ext>
              </c:extLst>
            </c:dLbl>
            <c:dLbl>
              <c:idx val="7"/>
              <c:layout>
                <c:manualLayout>
                  <c:x val="1.06951871657754E-2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5-46C1-9EDD-48613A7D26C9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F5-46C1-9EDD-48613A7D2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Fettgruppe!$AE$10:$AE$24</c:f>
              <c:numCache>
                <c:formatCode>0</c:formatCode>
                <c:ptCount val="15"/>
                <c:pt idx="0">
                  <c:v>1.0714285714285714</c:v>
                </c:pt>
                <c:pt idx="1">
                  <c:v>1.4536340852130325</c:v>
                </c:pt>
                <c:pt idx="2">
                  <c:v>1.7587587587587588</c:v>
                </c:pt>
                <c:pt idx="3">
                  <c:v>2.564472497745717</c:v>
                </c:pt>
                <c:pt idx="4">
                  <c:v>2.7818609703113686</c:v>
                </c:pt>
                <c:pt idx="5">
                  <c:v>2.7182565789473685</c:v>
                </c:pt>
                <c:pt idx="6">
                  <c:v>2.6317745432022299</c:v>
                </c:pt>
                <c:pt idx="7">
                  <c:v>2.4454767726161371</c:v>
                </c:pt>
                <c:pt idx="8">
                  <c:v>1.9877637130801689</c:v>
                </c:pt>
                <c:pt idx="9">
                  <c:v>1.5933062880324544</c:v>
                </c:pt>
                <c:pt idx="10">
                  <c:v>1.4465592972181551</c:v>
                </c:pt>
                <c:pt idx="11">
                  <c:v>1.3793103448275863</c:v>
                </c:pt>
                <c:pt idx="12">
                  <c:v>1.2255125284738042</c:v>
                </c:pt>
                <c:pt idx="13">
                  <c:v>1.2057613168724279</c:v>
                </c:pt>
                <c:pt idx="14">
                  <c:v>1.3592233009708738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F5-46C1-9EDD-48613A7D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mnd'!$J$15:$J$26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1.3162330554503485E-2</c:v>
                </c:pt>
                <c:pt idx="3">
                  <c:v>0</c:v>
                </c:pt>
                <c:pt idx="4">
                  <c:v>4.4954795455680673E-2</c:v>
                </c:pt>
                <c:pt idx="5">
                  <c:v>0</c:v>
                </c:pt>
                <c:pt idx="6">
                  <c:v>0</c:v>
                </c:pt>
                <c:pt idx="7">
                  <c:v>3.1468627551211839E-2</c:v>
                </c:pt>
                <c:pt idx="8">
                  <c:v>7.7840208549308301E-3</c:v>
                </c:pt>
                <c:pt idx="9">
                  <c:v>3.5393117493044139E-3</c:v>
                </c:pt>
                <c:pt idx="10">
                  <c:v>5.8287225709162983E-3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mnd'!$S$15:$S$26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25.3</c:v>
                </c:pt>
                <c:pt idx="3">
                  <c:v>0</c:v>
                </c:pt>
                <c:pt idx="4">
                  <c:v>16.2</c:v>
                </c:pt>
                <c:pt idx="5">
                  <c:v>0</c:v>
                </c:pt>
                <c:pt idx="6">
                  <c:v>0</c:v>
                </c:pt>
                <c:pt idx="7">
                  <c:v>17.75</c:v>
                </c:pt>
                <c:pt idx="8">
                  <c:v>17.45</c:v>
                </c:pt>
                <c:pt idx="9">
                  <c:v>21.05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mnd'!$D$15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mnd'!$R$15:$R$26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1.8333333333333328</c:v>
                </c:pt>
                <c:pt idx="8">
                  <c:v>1</c:v>
                </c:pt>
                <c:pt idx="9">
                  <c:v>2.5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mnd'!$E$30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mnd'!$J$30:$J$41</c:f>
              <c:numCache>
                <c:formatCode>0.0</c:formatCode>
                <c:ptCount val="12"/>
                <c:pt idx="0">
                  <c:v>0.29850522758527753</c:v>
                </c:pt>
                <c:pt idx="1">
                  <c:v>0.25622731780801955</c:v>
                </c:pt>
                <c:pt idx="2">
                  <c:v>0.14429139839097002</c:v>
                </c:pt>
                <c:pt idx="3">
                  <c:v>0.17179573317231023</c:v>
                </c:pt>
                <c:pt idx="4">
                  <c:v>0.27888623106764859</c:v>
                </c:pt>
                <c:pt idx="5">
                  <c:v>0</c:v>
                </c:pt>
                <c:pt idx="6">
                  <c:v>0</c:v>
                </c:pt>
                <c:pt idx="7">
                  <c:v>0.73550899249273693</c:v>
                </c:pt>
                <c:pt idx="8">
                  <c:v>0.41014429656539558</c:v>
                </c:pt>
                <c:pt idx="9">
                  <c:v>0.33789077868893835</c:v>
                </c:pt>
                <c:pt idx="10">
                  <c:v>0.35686353940435006</c:v>
                </c:pt>
                <c:pt idx="11">
                  <c:v>0.23231865147126968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mnd'!$E$30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mnd'!$S$30:$S$41</c:f>
              <c:numCache>
                <c:formatCode>0.0</c:formatCode>
                <c:ptCount val="12"/>
                <c:pt idx="0">
                  <c:v>19.933333333333337</c:v>
                </c:pt>
                <c:pt idx="1">
                  <c:v>19.333333333333329</c:v>
                </c:pt>
                <c:pt idx="2">
                  <c:v>19.127586206896549</c:v>
                </c:pt>
                <c:pt idx="3">
                  <c:v>10.1</c:v>
                </c:pt>
                <c:pt idx="4">
                  <c:v>20.100000000000001</c:v>
                </c:pt>
                <c:pt idx="5">
                  <c:v>0</c:v>
                </c:pt>
                <c:pt idx="6">
                  <c:v>0</c:v>
                </c:pt>
                <c:pt idx="7">
                  <c:v>22.028318584070799</c:v>
                </c:pt>
                <c:pt idx="8">
                  <c:v>20.661797752808997</c:v>
                </c:pt>
                <c:pt idx="9">
                  <c:v>18.269090909090895</c:v>
                </c:pt>
                <c:pt idx="10">
                  <c:v>18.23723404255318</c:v>
                </c:pt>
                <c:pt idx="11">
                  <c:v>14.190000000000001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mnd'!$E$30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mnd'!$R$30:$R$41</c:f>
              <c:numCache>
                <c:formatCode>0.00</c:formatCode>
                <c:ptCount val="12"/>
                <c:pt idx="0">
                  <c:v>2.6666666666666661</c:v>
                </c:pt>
                <c:pt idx="1">
                  <c:v>1.8333333333333328</c:v>
                </c:pt>
                <c:pt idx="2">
                  <c:v>2.2068965517241375</c:v>
                </c:pt>
                <c:pt idx="3">
                  <c:v>0.75</c:v>
                </c:pt>
                <c:pt idx="4">
                  <c:v>1.8</c:v>
                </c:pt>
                <c:pt idx="5">
                  <c:v>0</c:v>
                </c:pt>
                <c:pt idx="6">
                  <c:v>0</c:v>
                </c:pt>
                <c:pt idx="7">
                  <c:v>3.4336283185840695</c:v>
                </c:pt>
                <c:pt idx="8">
                  <c:v>3.1685393258426977</c:v>
                </c:pt>
                <c:pt idx="9">
                  <c:v>2.7363636363636359</c:v>
                </c:pt>
                <c:pt idx="10">
                  <c:v>2.5</c:v>
                </c:pt>
                <c:pt idx="11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mnd'!$E$45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mnd'!$J$45:$J$56</c:f>
              <c:numCache>
                <c:formatCode>0.0</c:formatCode>
                <c:ptCount val="12"/>
                <c:pt idx="0">
                  <c:v>1.7101654008480953</c:v>
                </c:pt>
                <c:pt idx="1">
                  <c:v>1.414330617176508</c:v>
                </c:pt>
                <c:pt idx="2">
                  <c:v>1.0849558203513563</c:v>
                </c:pt>
                <c:pt idx="3">
                  <c:v>1.1283662821107061</c:v>
                </c:pt>
                <c:pt idx="4">
                  <c:v>1.363628795488981</c:v>
                </c:pt>
                <c:pt idx="5">
                  <c:v>3.6037130637636072</c:v>
                </c:pt>
                <c:pt idx="6">
                  <c:v>2.3895875527923005</c:v>
                </c:pt>
                <c:pt idx="7">
                  <c:v>4.038592061100549</c:v>
                </c:pt>
                <c:pt idx="8">
                  <c:v>3.3498054217824103</c:v>
                </c:pt>
                <c:pt idx="9">
                  <c:v>2.7508186655062898</c:v>
                </c:pt>
                <c:pt idx="10">
                  <c:v>2.3765991776921456</c:v>
                </c:pt>
                <c:pt idx="11">
                  <c:v>1.7983002591687276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11942628267225E-2"/>
          <c:y val="0.15641622878388334"/>
          <c:w val="0.890466677803884"/>
          <c:h val="0.73089934586202387"/>
        </c:manualLayout>
      </c:layout>
      <c:lineChart>
        <c:grouping val="standard"/>
        <c:varyColors val="0"/>
        <c:ser>
          <c:idx val="2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Uke!$Z$116:$Z$167</c:f>
              <c:numCache>
                <c:formatCode>0.00</c:formatCode>
                <c:ptCount val="52"/>
                <c:pt idx="0">
                  <c:v>6</c:v>
                </c:pt>
                <c:pt idx="1">
                  <c:v>7.3880341880341884</c:v>
                </c:pt>
                <c:pt idx="2">
                  <c:v>6.8820512820512807</c:v>
                </c:pt>
                <c:pt idx="3">
                  <c:v>7.8696883852691215</c:v>
                </c:pt>
                <c:pt idx="4">
                  <c:v>7.9292452830188669</c:v>
                </c:pt>
                <c:pt idx="5">
                  <c:v>7.9490196078431392</c:v>
                </c:pt>
                <c:pt idx="6">
                  <c:v>7.0949999999999998</c:v>
                </c:pt>
                <c:pt idx="7">
                  <c:v>7.6772277227722787</c:v>
                </c:pt>
                <c:pt idx="8">
                  <c:v>7.6614503816793889</c:v>
                </c:pt>
                <c:pt idx="9">
                  <c:v>7.673707615341856</c:v>
                </c:pt>
                <c:pt idx="10">
                  <c:v>7.5900300816501955</c:v>
                </c:pt>
                <c:pt idx="11">
                  <c:v>7.603773584905662</c:v>
                </c:pt>
                <c:pt idx="12">
                  <c:v>6.8313659359190551</c:v>
                </c:pt>
                <c:pt idx="13">
                  <c:v>7.3044217687074848</c:v>
                </c:pt>
                <c:pt idx="14">
                  <c:v>0</c:v>
                </c:pt>
                <c:pt idx="15">
                  <c:v>8.0428571428571445</c:v>
                </c:pt>
                <c:pt idx="16">
                  <c:v>7.0975609756097553</c:v>
                </c:pt>
                <c:pt idx="17">
                  <c:v>8.129629629629628</c:v>
                </c:pt>
                <c:pt idx="18">
                  <c:v>7.4548192771084318</c:v>
                </c:pt>
                <c:pt idx="19">
                  <c:v>7.0099502487562191</c:v>
                </c:pt>
                <c:pt idx="20">
                  <c:v>7.5939086294416258</c:v>
                </c:pt>
                <c:pt idx="21">
                  <c:v>7.5872801082544017</c:v>
                </c:pt>
                <c:pt idx="22">
                  <c:v>7.2450331125827807</c:v>
                </c:pt>
                <c:pt idx="23">
                  <c:v>8.1870967741935488</c:v>
                </c:pt>
                <c:pt idx="24">
                  <c:v>7.3472668810289408</c:v>
                </c:pt>
                <c:pt idx="25">
                  <c:v>7.7125000000000004</c:v>
                </c:pt>
                <c:pt idx="26">
                  <c:v>8.0526315789473699</c:v>
                </c:pt>
                <c:pt idx="27">
                  <c:v>7.6818181818181808</c:v>
                </c:pt>
                <c:pt idx="28">
                  <c:v>7.4</c:v>
                </c:pt>
                <c:pt idx="29">
                  <c:v>7.6883116883116882</c:v>
                </c:pt>
                <c:pt idx="30">
                  <c:v>6.3914081145584722</c:v>
                </c:pt>
                <c:pt idx="31">
                  <c:v>6.735588972431076</c:v>
                </c:pt>
                <c:pt idx="32">
                  <c:v>6.9023293829178574</c:v>
                </c:pt>
                <c:pt idx="33">
                  <c:v>7.0046439628482959</c:v>
                </c:pt>
                <c:pt idx="34">
                  <c:v>6.673293139970669</c:v>
                </c:pt>
                <c:pt idx="35">
                  <c:v>6.7333528894103827</c:v>
                </c:pt>
                <c:pt idx="36">
                  <c:v>7.0370883882149018</c:v>
                </c:pt>
                <c:pt idx="37">
                  <c:v>6.9862917398945523</c:v>
                </c:pt>
                <c:pt idx="38">
                  <c:v>7.1743466299862444</c:v>
                </c:pt>
                <c:pt idx="39">
                  <c:v>7.2300598205383855</c:v>
                </c:pt>
                <c:pt idx="40">
                  <c:v>7.3624912526242143</c:v>
                </c:pt>
                <c:pt idx="41">
                  <c:v>7.015188058144842</c:v>
                </c:pt>
                <c:pt idx="42">
                  <c:v>6.927582376897444</c:v>
                </c:pt>
                <c:pt idx="43">
                  <c:v>6.8670542266272783</c:v>
                </c:pt>
                <c:pt idx="44">
                  <c:v>6.782481500602306</c:v>
                </c:pt>
                <c:pt idx="45">
                  <c:v>6.8408355398646643</c:v>
                </c:pt>
                <c:pt idx="46">
                  <c:v>6.7641820580474956</c:v>
                </c:pt>
                <c:pt idx="47">
                  <c:v>7.0373613543490947</c:v>
                </c:pt>
                <c:pt idx="48">
                  <c:v>6.9391534391534382</c:v>
                </c:pt>
                <c:pt idx="49">
                  <c:v>6.7525252525252517</c:v>
                </c:pt>
                <c:pt idx="50">
                  <c:v>7.6666666666666687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2-4D28-BCB6-666AB10B0CD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6.8333333333333313</c:v>
                </c:pt>
                <c:pt idx="1">
                  <c:v>7.1239782016348787</c:v>
                </c:pt>
                <c:pt idx="2">
                  <c:v>7.1351351351351342</c:v>
                </c:pt>
                <c:pt idx="3">
                  <c:v>7.6789473684210492</c:v>
                </c:pt>
                <c:pt idx="4">
                  <c:v>7.8434343434343452</c:v>
                </c:pt>
                <c:pt idx="5">
                  <c:v>7.3076923076923102</c:v>
                </c:pt>
                <c:pt idx="6">
                  <c:v>7.4042553191489358</c:v>
                </c:pt>
                <c:pt idx="7">
                  <c:v>7.5388429752066113</c:v>
                </c:pt>
                <c:pt idx="8">
                  <c:v>7.5420023014959696</c:v>
                </c:pt>
                <c:pt idx="9">
                  <c:v>7.7187730968218755</c:v>
                </c:pt>
                <c:pt idx="10">
                  <c:v>7.5280791320995553</c:v>
                </c:pt>
                <c:pt idx="11">
                  <c:v>7.2833985466741202</c:v>
                </c:pt>
                <c:pt idx="12">
                  <c:v>7.1322160148975788</c:v>
                </c:pt>
                <c:pt idx="13">
                  <c:v>6</c:v>
                </c:pt>
                <c:pt idx="14">
                  <c:v>7.236947791164658</c:v>
                </c:pt>
                <c:pt idx="15">
                  <c:v>7.7985611510791362</c:v>
                </c:pt>
                <c:pt idx="16">
                  <c:v>7.9027027027027055</c:v>
                </c:pt>
                <c:pt idx="17">
                  <c:v>7.8884462151394397</c:v>
                </c:pt>
                <c:pt idx="18">
                  <c:v>7.1358695652173925</c:v>
                </c:pt>
                <c:pt idx="19">
                  <c:v>6.5</c:v>
                </c:pt>
                <c:pt idx="20">
                  <c:v>7.0642361111111116</c:v>
                </c:pt>
                <c:pt idx="21">
                  <c:v>7.2887931034482785</c:v>
                </c:pt>
                <c:pt idx="22">
                  <c:v>7.2495009980039908</c:v>
                </c:pt>
                <c:pt idx="23">
                  <c:v>6.8869863013698627</c:v>
                </c:pt>
                <c:pt idx="24">
                  <c:v>7.5177865612648223</c:v>
                </c:pt>
                <c:pt idx="25">
                  <c:v>7.7541899441340769</c:v>
                </c:pt>
                <c:pt idx="26">
                  <c:v>7.2205882352941186</c:v>
                </c:pt>
                <c:pt idx="27">
                  <c:v>7.2608695652173916</c:v>
                </c:pt>
                <c:pt idx="28">
                  <c:v>7.3478260869565215</c:v>
                </c:pt>
                <c:pt idx="29">
                  <c:v>7.3538461538461517</c:v>
                </c:pt>
                <c:pt idx="30">
                  <c:v>6.0588235294117645</c:v>
                </c:pt>
                <c:pt idx="31">
                  <c:v>6.3266563944530025</c:v>
                </c:pt>
                <c:pt idx="32">
                  <c:v>6.6609195402298855</c:v>
                </c:pt>
                <c:pt idx="33">
                  <c:v>6.5781209781209755</c:v>
                </c:pt>
                <c:pt idx="34">
                  <c:v>6.620916133378242</c:v>
                </c:pt>
                <c:pt idx="35">
                  <c:v>6.6582403151674319</c:v>
                </c:pt>
                <c:pt idx="36">
                  <c:v>6.7699425654116148</c:v>
                </c:pt>
                <c:pt idx="37">
                  <c:v>6.9341397849462387</c:v>
                </c:pt>
                <c:pt idx="38">
                  <c:v>6.9304733727810648</c:v>
                </c:pt>
                <c:pt idx="39">
                  <c:v>7.192307692307689</c:v>
                </c:pt>
                <c:pt idx="40">
                  <c:v>7.1675927585588814</c:v>
                </c:pt>
                <c:pt idx="41">
                  <c:v>6.9445643793369323</c:v>
                </c:pt>
                <c:pt idx="42">
                  <c:v>6.97958882912092</c:v>
                </c:pt>
                <c:pt idx="43">
                  <c:v>6.8291281538845876</c:v>
                </c:pt>
                <c:pt idx="44">
                  <c:v>6.9598179453836142</c:v>
                </c:pt>
                <c:pt idx="45">
                  <c:v>6.846846846846848</c:v>
                </c:pt>
                <c:pt idx="46">
                  <c:v>7.0041736227045082</c:v>
                </c:pt>
                <c:pt idx="47">
                  <c:v>7.0525000000000002</c:v>
                </c:pt>
                <c:pt idx="48">
                  <c:v>7.1423690205011372</c:v>
                </c:pt>
                <c:pt idx="49">
                  <c:v>7.149606299212599</c:v>
                </c:pt>
                <c:pt idx="50">
                  <c:v>6.8888888888888884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07DE-4F87-A13D-4B0E22C38B4D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0.00</c:formatCode>
                <c:ptCount val="52"/>
                <c:pt idx="0">
                  <c:v>7.5</c:v>
                </c:pt>
                <c:pt idx="1">
                  <c:v>7.4166666666666687</c:v>
                </c:pt>
                <c:pt idx="2">
                  <c:v>6.2516556291390719</c:v>
                </c:pt>
                <c:pt idx="3">
                  <c:v>7.5970961887477308</c:v>
                </c:pt>
                <c:pt idx="4">
                  <c:v>7.5945945945945956</c:v>
                </c:pt>
                <c:pt idx="5">
                  <c:v>7.7589576547231296</c:v>
                </c:pt>
                <c:pt idx="6">
                  <c:v>7.7328244274809181</c:v>
                </c:pt>
                <c:pt idx="7">
                  <c:v>7.0860927152317892</c:v>
                </c:pt>
                <c:pt idx="8">
                  <c:v>7.598765432098765</c:v>
                </c:pt>
                <c:pt idx="9">
                  <c:v>7.9584527220630381</c:v>
                </c:pt>
                <c:pt idx="10">
                  <c:v>7.7589229805886015</c:v>
                </c:pt>
                <c:pt idx="11">
                  <c:v>7.7287234042553212</c:v>
                </c:pt>
                <c:pt idx="12">
                  <c:v>0</c:v>
                </c:pt>
                <c:pt idx="13">
                  <c:v>7.9873417721519004</c:v>
                </c:pt>
                <c:pt idx="14">
                  <c:v>7.6528704939919869</c:v>
                </c:pt>
                <c:pt idx="15">
                  <c:v>7.7058823529411757</c:v>
                </c:pt>
                <c:pt idx="16">
                  <c:v>7.35</c:v>
                </c:pt>
                <c:pt idx="17">
                  <c:v>8.3950617283950617</c:v>
                </c:pt>
                <c:pt idx="18">
                  <c:v>7.2076923076923105</c:v>
                </c:pt>
                <c:pt idx="19">
                  <c:v>8.2824427480916007</c:v>
                </c:pt>
                <c:pt idx="20">
                  <c:v>7.9044585987261149</c:v>
                </c:pt>
                <c:pt idx="21">
                  <c:v>7.7599009900990099</c:v>
                </c:pt>
                <c:pt idx="22">
                  <c:v>7.3185840707964607</c:v>
                </c:pt>
                <c:pt idx="23">
                  <c:v>8.0497512437810936</c:v>
                </c:pt>
                <c:pt idx="24">
                  <c:v>7.5384615384615374</c:v>
                </c:pt>
                <c:pt idx="25">
                  <c:v>7.6979166666666687</c:v>
                </c:pt>
                <c:pt idx="26">
                  <c:v>6.6818181818181808</c:v>
                </c:pt>
                <c:pt idx="27">
                  <c:v>4.6500000000000004</c:v>
                </c:pt>
                <c:pt idx="28">
                  <c:v>8.5263157894736867</c:v>
                </c:pt>
                <c:pt idx="29">
                  <c:v>13</c:v>
                </c:pt>
                <c:pt idx="30">
                  <c:v>6.9585492227979291</c:v>
                </c:pt>
                <c:pt idx="31">
                  <c:v>6.4837049742710118</c:v>
                </c:pt>
                <c:pt idx="32">
                  <c:v>6.6516620498614962</c:v>
                </c:pt>
                <c:pt idx="33">
                  <c:v>6.700357781753131</c:v>
                </c:pt>
                <c:pt idx="34">
                  <c:v>6.4332129963898916</c:v>
                </c:pt>
                <c:pt idx="35">
                  <c:v>6.257281553398057</c:v>
                </c:pt>
                <c:pt idx="36">
                  <c:v>6.4233432245301678</c:v>
                </c:pt>
                <c:pt idx="37">
                  <c:v>6.6857366771159885</c:v>
                </c:pt>
                <c:pt idx="38">
                  <c:v>6.7258800521512399</c:v>
                </c:pt>
                <c:pt idx="39">
                  <c:v>6.8361254949741106</c:v>
                </c:pt>
                <c:pt idx="40">
                  <c:v>6.7660701241782295</c:v>
                </c:pt>
                <c:pt idx="41">
                  <c:v>6.6179756262694642</c:v>
                </c:pt>
                <c:pt idx="42">
                  <c:v>6.504504504504502</c:v>
                </c:pt>
                <c:pt idx="43">
                  <c:v>6.516102647991004</c:v>
                </c:pt>
                <c:pt idx="44">
                  <c:v>6.5514049049861915</c:v>
                </c:pt>
                <c:pt idx="45">
                  <c:v>6.5816780314260308</c:v>
                </c:pt>
                <c:pt idx="46">
                  <c:v>6.5362508164598285</c:v>
                </c:pt>
                <c:pt idx="47">
                  <c:v>6.6924927815206932</c:v>
                </c:pt>
                <c:pt idx="48">
                  <c:v>6.692307692307689</c:v>
                </c:pt>
                <c:pt idx="49">
                  <c:v>6.8201219512195115</c:v>
                </c:pt>
                <c:pt idx="50">
                  <c:v>7.0384615384615374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mnd'!$E$45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mnd'!$S$45:$S$56</c:f>
              <c:numCache>
                <c:formatCode>0.0</c:formatCode>
                <c:ptCount val="12"/>
                <c:pt idx="0">
                  <c:v>20.763636363636365</c:v>
                </c:pt>
                <c:pt idx="1">
                  <c:v>22.867857142857151</c:v>
                </c:pt>
                <c:pt idx="2">
                  <c:v>23.17166666666667</c:v>
                </c:pt>
                <c:pt idx="3">
                  <c:v>21.227999999999994</c:v>
                </c:pt>
                <c:pt idx="4">
                  <c:v>22.33636363636364</c:v>
                </c:pt>
                <c:pt idx="5">
                  <c:v>22.815384615384609</c:v>
                </c:pt>
                <c:pt idx="6">
                  <c:v>21.742857142857151</c:v>
                </c:pt>
                <c:pt idx="7">
                  <c:v>24.805626134301274</c:v>
                </c:pt>
                <c:pt idx="8">
                  <c:v>23.540752351097183</c:v>
                </c:pt>
                <c:pt idx="9">
                  <c:v>22.881748251748235</c:v>
                </c:pt>
                <c:pt idx="10">
                  <c:v>21.997495183044311</c:v>
                </c:pt>
                <c:pt idx="11">
                  <c:v>19.970909090909089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mnd'!$E$45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mnd'!$R$45:$R$56</c:f>
              <c:numCache>
                <c:formatCode>0.00</c:formatCode>
                <c:ptCount val="12"/>
                <c:pt idx="0">
                  <c:v>3.5151515151515147</c:v>
                </c:pt>
                <c:pt idx="1">
                  <c:v>4.3214285714285694</c:v>
                </c:pt>
                <c:pt idx="2">
                  <c:v>4.1944444444444446</c:v>
                </c:pt>
                <c:pt idx="3">
                  <c:v>4.4800000000000004</c:v>
                </c:pt>
                <c:pt idx="4">
                  <c:v>3.4090909090909096</c:v>
                </c:pt>
                <c:pt idx="5">
                  <c:v>3.9230769230769225</c:v>
                </c:pt>
                <c:pt idx="6">
                  <c:v>3.5714285714285721</c:v>
                </c:pt>
                <c:pt idx="7">
                  <c:v>4.4101633393829411</c:v>
                </c:pt>
                <c:pt idx="8">
                  <c:v>4.192789968652038</c:v>
                </c:pt>
                <c:pt idx="9">
                  <c:v>3.9734265734265746</c:v>
                </c:pt>
                <c:pt idx="10">
                  <c:v>3.7938342967244689</c:v>
                </c:pt>
                <c:pt idx="11">
                  <c:v>3.6181818181818177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mnd'!$E$60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mnd'!$J$60:$J$71</c:f>
              <c:numCache>
                <c:formatCode>0.0</c:formatCode>
                <c:ptCount val="12"/>
                <c:pt idx="0">
                  <c:v>4.5434691998013292</c:v>
                </c:pt>
                <c:pt idx="1">
                  <c:v>3.7824453363314881</c:v>
                </c:pt>
                <c:pt idx="2">
                  <c:v>4.2682108386849773</c:v>
                </c:pt>
                <c:pt idx="3">
                  <c:v>3.6449186309070738</c:v>
                </c:pt>
                <c:pt idx="4">
                  <c:v>3.783695284186456</c:v>
                </c:pt>
                <c:pt idx="5">
                  <c:v>5.0805550155521004</c:v>
                </c:pt>
                <c:pt idx="6">
                  <c:v>11.889846607947497</c:v>
                </c:pt>
                <c:pt idx="7">
                  <c:v>13.614717034987519</c:v>
                </c:pt>
                <c:pt idx="8">
                  <c:v>13.45710000838621</c:v>
                </c:pt>
                <c:pt idx="9">
                  <c:v>10.0210946343025</c:v>
                </c:pt>
                <c:pt idx="10">
                  <c:v>9.2484965538718686</c:v>
                </c:pt>
                <c:pt idx="11">
                  <c:v>6.9692321041783014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mnd'!$E$60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mnd'!$S$60:$S$71</c:f>
              <c:numCache>
                <c:formatCode>0.0</c:formatCode>
                <c:ptCount val="12"/>
                <c:pt idx="0">
                  <c:v>23.338461538461544</c:v>
                </c:pt>
                <c:pt idx="1">
                  <c:v>25.945454545454542</c:v>
                </c:pt>
                <c:pt idx="2">
                  <c:v>27.256312292358832</c:v>
                </c:pt>
                <c:pt idx="3">
                  <c:v>23.483561643835621</c:v>
                </c:pt>
                <c:pt idx="4">
                  <c:v>26.735294117647062</c:v>
                </c:pt>
                <c:pt idx="5">
                  <c:v>26.134374999999999</c:v>
                </c:pt>
                <c:pt idx="6">
                  <c:v>26.113793103448277</c:v>
                </c:pt>
                <c:pt idx="7">
                  <c:v>26.788720930232621</c:v>
                </c:pt>
                <c:pt idx="8">
                  <c:v>26.187282986111097</c:v>
                </c:pt>
                <c:pt idx="9">
                  <c:v>26.447881073885036</c:v>
                </c:pt>
                <c:pt idx="10">
                  <c:v>25.651212471131647</c:v>
                </c:pt>
                <c:pt idx="11">
                  <c:v>23.389010989010998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mnd'!$E$60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mnd'!$R$60:$R$71</c:f>
              <c:numCache>
                <c:formatCode>0.00</c:formatCode>
                <c:ptCount val="12"/>
                <c:pt idx="0">
                  <c:v>5.2564102564102564</c:v>
                </c:pt>
                <c:pt idx="1">
                  <c:v>5.5</c:v>
                </c:pt>
                <c:pt idx="2">
                  <c:v>5.7641196013289049</c:v>
                </c:pt>
                <c:pt idx="3">
                  <c:v>5.1506849315068495</c:v>
                </c:pt>
                <c:pt idx="4">
                  <c:v>5.882352941176471</c:v>
                </c:pt>
                <c:pt idx="5">
                  <c:v>5.40625</c:v>
                </c:pt>
                <c:pt idx="6">
                  <c:v>5.862068965517242</c:v>
                </c:pt>
                <c:pt idx="7">
                  <c:v>5.9593023255813993</c:v>
                </c:pt>
                <c:pt idx="8">
                  <c:v>5.890625</c:v>
                </c:pt>
                <c:pt idx="9">
                  <c:v>5.8460173064122483</c:v>
                </c:pt>
                <c:pt idx="10">
                  <c:v>5.6957274826789845</c:v>
                </c:pt>
                <c:pt idx="11">
                  <c:v>5.2747252747252737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mnd'!$E$75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mnd'!$J$75:$J$86</c:f>
              <c:numCache>
                <c:formatCode>0.0</c:formatCode>
                <c:ptCount val="12"/>
                <c:pt idx="0">
                  <c:v>8.3726223784077849</c:v>
                </c:pt>
                <c:pt idx="1">
                  <c:v>7.3311936879725632</c:v>
                </c:pt>
                <c:pt idx="2">
                  <c:v>6.216339810795402</c:v>
                </c:pt>
                <c:pt idx="3">
                  <c:v>8.4354256409384103</c:v>
                </c:pt>
                <c:pt idx="4">
                  <c:v>7.6800550557495004</c:v>
                </c:pt>
                <c:pt idx="5">
                  <c:v>6.945591951788491</c:v>
                </c:pt>
                <c:pt idx="6">
                  <c:v>15.270123875465124</c:v>
                </c:pt>
                <c:pt idx="7">
                  <c:v>14.35288534811834</c:v>
                </c:pt>
                <c:pt idx="8">
                  <c:v>17.020129611753585</c:v>
                </c:pt>
                <c:pt idx="9">
                  <c:v>15.7244811419417</c:v>
                </c:pt>
                <c:pt idx="10">
                  <c:v>14.781848608506996</c:v>
                </c:pt>
                <c:pt idx="11">
                  <c:v>14.374450514817479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mnd'!$E$75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mnd'!$S$75:$S$86</c:f>
              <c:numCache>
                <c:formatCode>0.0</c:formatCode>
                <c:ptCount val="12"/>
                <c:pt idx="0">
                  <c:v>23.791489361702112</c:v>
                </c:pt>
                <c:pt idx="1">
                  <c:v>28.860869565217399</c:v>
                </c:pt>
                <c:pt idx="2">
                  <c:v>29.649503722084376</c:v>
                </c:pt>
                <c:pt idx="3">
                  <c:v>26.989115646258501</c:v>
                </c:pt>
                <c:pt idx="4">
                  <c:v>30.082608695652173</c:v>
                </c:pt>
                <c:pt idx="5">
                  <c:v>28.582500000000003</c:v>
                </c:pt>
                <c:pt idx="6">
                  <c:v>29.472727272727255</c:v>
                </c:pt>
                <c:pt idx="7">
                  <c:v>28.930792138177459</c:v>
                </c:pt>
                <c:pt idx="8">
                  <c:v>27.911667885881545</c:v>
                </c:pt>
                <c:pt idx="9">
                  <c:v>28.331142078158106</c:v>
                </c:pt>
                <c:pt idx="10">
                  <c:v>26.897348484848511</c:v>
                </c:pt>
                <c:pt idx="11">
                  <c:v>25.976035502958592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mnd'!$E$75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mnd'!$R$75:$R$86</c:f>
              <c:numCache>
                <c:formatCode>0.00</c:formatCode>
                <c:ptCount val="12"/>
                <c:pt idx="0">
                  <c:v>5.9858156028368752</c:v>
                </c:pt>
                <c:pt idx="1">
                  <c:v>6.7304347826086932</c:v>
                </c:pt>
                <c:pt idx="2">
                  <c:v>6.6650124069478895</c:v>
                </c:pt>
                <c:pt idx="3">
                  <c:v>6.1360544217687103</c:v>
                </c:pt>
                <c:pt idx="4">
                  <c:v>6.8369565217391308</c:v>
                </c:pt>
                <c:pt idx="5">
                  <c:v>6.65</c:v>
                </c:pt>
                <c:pt idx="6">
                  <c:v>6.3939393939393936</c:v>
                </c:pt>
                <c:pt idx="7">
                  <c:v>6.4466944609886836</c:v>
                </c:pt>
                <c:pt idx="8">
                  <c:v>6.3090709583028559</c:v>
                </c:pt>
                <c:pt idx="9">
                  <c:v>6.340805816419266</c:v>
                </c:pt>
                <c:pt idx="10">
                  <c:v>6.1246212121212116</c:v>
                </c:pt>
                <c:pt idx="11">
                  <c:v>6.008875739644969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mnd'!$E$90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mnd'!$J$90:$J$101</c:f>
              <c:numCache>
                <c:formatCode>0.0</c:formatCode>
                <c:ptCount val="12"/>
                <c:pt idx="0">
                  <c:v>9.9592425554643125</c:v>
                </c:pt>
                <c:pt idx="1">
                  <c:v>9.9038484901363528</c:v>
                </c:pt>
                <c:pt idx="2">
                  <c:v>8.8300509012814601</c:v>
                </c:pt>
                <c:pt idx="3">
                  <c:v>9.2378477906813519</c:v>
                </c:pt>
                <c:pt idx="4">
                  <c:v>8.6776630166332733</c:v>
                </c:pt>
                <c:pt idx="5">
                  <c:v>10.463646967340591</c:v>
                </c:pt>
                <c:pt idx="6">
                  <c:v>13.24478357119307</c:v>
                </c:pt>
                <c:pt idx="7">
                  <c:v>13.889070280821304</c:v>
                </c:pt>
                <c:pt idx="8">
                  <c:v>15.422130350454902</c:v>
                </c:pt>
                <c:pt idx="9">
                  <c:v>17.483846951080452</c:v>
                </c:pt>
                <c:pt idx="10">
                  <c:v>20.298276550820095</c:v>
                </c:pt>
                <c:pt idx="11">
                  <c:v>18.050782663363886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mnd'!$E$90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mnd'!$S$90:$S$101</c:f>
              <c:numCache>
                <c:formatCode>0.0</c:formatCode>
                <c:ptCount val="12"/>
                <c:pt idx="0">
                  <c:v>25.911038961038944</c:v>
                </c:pt>
                <c:pt idx="1">
                  <c:v>30.922068965517241</c:v>
                </c:pt>
                <c:pt idx="2">
                  <c:v>31.372828096118241</c:v>
                </c:pt>
                <c:pt idx="3">
                  <c:v>29.556462585034023</c:v>
                </c:pt>
                <c:pt idx="4">
                  <c:v>31.909183673469389</c:v>
                </c:pt>
                <c:pt idx="5">
                  <c:v>29.69655172413793</c:v>
                </c:pt>
                <c:pt idx="6">
                  <c:v>32.446153846153848</c:v>
                </c:pt>
                <c:pt idx="7">
                  <c:v>31.274184963406562</c:v>
                </c:pt>
                <c:pt idx="8">
                  <c:v>28.979798826487848</c:v>
                </c:pt>
                <c:pt idx="9">
                  <c:v>29.283272317656905</c:v>
                </c:pt>
                <c:pt idx="10">
                  <c:v>28.41993587875254</c:v>
                </c:pt>
                <c:pt idx="11">
                  <c:v>27.912405063291139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14153983580781E-2"/>
          <c:y val="0.1506211281734499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0.00</c:formatCode>
                <c:ptCount val="52"/>
                <c:pt idx="0">
                  <c:v>6.8333333333333313</c:v>
                </c:pt>
                <c:pt idx="1">
                  <c:v>6.8923705722070805</c:v>
                </c:pt>
                <c:pt idx="2">
                  <c:v>6.5743243243243237</c:v>
                </c:pt>
                <c:pt idx="3">
                  <c:v>7.7973684210526306</c:v>
                </c:pt>
                <c:pt idx="4">
                  <c:v>7.5606060606060606</c:v>
                </c:pt>
                <c:pt idx="5">
                  <c:v>7.5897435897435903</c:v>
                </c:pt>
                <c:pt idx="6">
                  <c:v>7.8670212765957421</c:v>
                </c:pt>
                <c:pt idx="7">
                  <c:v>7.8644628099173568</c:v>
                </c:pt>
                <c:pt idx="8">
                  <c:v>7.8688147295742255</c:v>
                </c:pt>
                <c:pt idx="9">
                  <c:v>7.8122690317812253</c:v>
                </c:pt>
                <c:pt idx="10">
                  <c:v>7.6155073388640719</c:v>
                </c:pt>
                <c:pt idx="11">
                  <c:v>7.5041922861934012</c:v>
                </c:pt>
                <c:pt idx="12">
                  <c:v>7.249534450651768</c:v>
                </c:pt>
                <c:pt idx="13">
                  <c:v>7</c:v>
                </c:pt>
                <c:pt idx="14">
                  <c:v>7.3654618473895619</c:v>
                </c:pt>
                <c:pt idx="15">
                  <c:v>7.6043165467625888</c:v>
                </c:pt>
                <c:pt idx="16">
                  <c:v>7.783783783783786</c:v>
                </c:pt>
                <c:pt idx="17">
                  <c:v>7.9123505976095618</c:v>
                </c:pt>
                <c:pt idx="18">
                  <c:v>7.6711956521739122</c:v>
                </c:pt>
                <c:pt idx="19">
                  <c:v>6.8125</c:v>
                </c:pt>
                <c:pt idx="20">
                  <c:v>7.1927083333333313</c:v>
                </c:pt>
                <c:pt idx="21">
                  <c:v>7.4482758620689635</c:v>
                </c:pt>
                <c:pt idx="22">
                  <c:v>7.1536926147704598</c:v>
                </c:pt>
                <c:pt idx="23">
                  <c:v>7.0205479452054798</c:v>
                </c:pt>
                <c:pt idx="24">
                  <c:v>7.0474308300395245</c:v>
                </c:pt>
                <c:pt idx="25">
                  <c:v>7.916201117318435</c:v>
                </c:pt>
                <c:pt idx="26">
                  <c:v>6.367647058823529</c:v>
                </c:pt>
                <c:pt idx="27">
                  <c:v>8</c:v>
                </c:pt>
                <c:pt idx="28">
                  <c:v>6.8260869565217392</c:v>
                </c:pt>
                <c:pt idx="29">
                  <c:v>7.5076923076923103</c:v>
                </c:pt>
                <c:pt idx="30">
                  <c:v>7.4039215686274513</c:v>
                </c:pt>
                <c:pt idx="31">
                  <c:v>6.7858243451463807</c:v>
                </c:pt>
                <c:pt idx="32">
                  <c:v>7.0893015030946067</c:v>
                </c:pt>
                <c:pt idx="33">
                  <c:v>7.0185328185328189</c:v>
                </c:pt>
                <c:pt idx="34">
                  <c:v>6.850454698551701</c:v>
                </c:pt>
                <c:pt idx="35">
                  <c:v>6.7271831910702513</c:v>
                </c:pt>
                <c:pt idx="36">
                  <c:v>6.6981493299297998</c:v>
                </c:pt>
                <c:pt idx="37">
                  <c:v>6.7224462365591409</c:v>
                </c:pt>
                <c:pt idx="38">
                  <c:v>6.4988165680473369</c:v>
                </c:pt>
                <c:pt idx="39">
                  <c:v>6.6895242914979756</c:v>
                </c:pt>
                <c:pt idx="40">
                  <c:v>6.872378562466392</c:v>
                </c:pt>
                <c:pt idx="41">
                  <c:v>7.25497301464919</c:v>
                </c:pt>
                <c:pt idx="42">
                  <c:v>7.304693832436814</c:v>
                </c:pt>
                <c:pt idx="43">
                  <c:v>7.2038471146640015</c:v>
                </c:pt>
                <c:pt idx="44">
                  <c:v>7.2224967490247058</c:v>
                </c:pt>
                <c:pt idx="45">
                  <c:v>7.1356811356811356</c:v>
                </c:pt>
                <c:pt idx="46">
                  <c:v>7.1777963272120191</c:v>
                </c:pt>
                <c:pt idx="47">
                  <c:v>7.0830000000000002</c:v>
                </c:pt>
                <c:pt idx="48">
                  <c:v>7.170842824601368</c:v>
                </c:pt>
                <c:pt idx="49">
                  <c:v>7.3858267716535453</c:v>
                </c:pt>
                <c:pt idx="50">
                  <c:v>6.5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507087903792139E-2"/>
                  <c:y val="-6.0251134187111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6-40C8-B2BD-42596A2C3608}"/>
                </c:ext>
              </c:extLst>
            </c:dLbl>
            <c:dLbl>
              <c:idx val="1"/>
              <c:layout>
                <c:manualLayout>
                  <c:x val="2.6721344695261672E-2"/>
                  <c:y val="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1-45BA-AC3B-E496B2BA99E7}"/>
                </c:ext>
              </c:extLst>
            </c:dLbl>
            <c:dLbl>
              <c:idx val="2"/>
              <c:layout>
                <c:manualLayout>
                  <c:x val="-2.4878493336967782E-2"/>
                  <c:y val="8.3105012671878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1-45BA-AC3B-E496B2BA99E7}"/>
                </c:ext>
              </c:extLst>
            </c:dLbl>
            <c:dLbl>
              <c:idx val="3"/>
              <c:layout>
                <c:manualLayout>
                  <c:x val="-3.3171324449290357E-2"/>
                  <c:y val="-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71-4F73-AFCD-8E378A5BFBE5}"/>
                </c:ext>
              </c:extLst>
            </c:dLbl>
            <c:dLbl>
              <c:idx val="5"/>
              <c:layout>
                <c:manualLayout>
                  <c:x val="-1.6585662224645178E-2"/>
                  <c:y val="-7.47945114046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71-4F73-AFCD-8E378A5BFBE5}"/>
                </c:ext>
              </c:extLst>
            </c:dLbl>
            <c:dLbl>
              <c:idx val="6"/>
              <c:layout>
                <c:manualLayout>
                  <c:x val="-9.214256791469543E-4"/>
                  <c:y val="-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71-4F73-AFCD-8E378A5BFB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71-4F73-AFCD-8E378A5BFBE5}"/>
                </c:ext>
              </c:extLst>
            </c:dLbl>
            <c:dLbl>
              <c:idx val="8"/>
              <c:layout>
                <c:manualLayout>
                  <c:x val="-1.7507087903792132E-2"/>
                  <c:y val="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71-4F73-AFCD-8E378A5BFBE5}"/>
                </c:ext>
              </c:extLst>
            </c:dLbl>
            <c:dLbl>
              <c:idx val="9"/>
              <c:layout>
                <c:manualLayout>
                  <c:x val="-2.3035641978673856E-2"/>
                  <c:y val="-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1-4F73-AFCD-8E378A5BFB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1-4F73-AFCD-8E378A5BFBE5}"/>
                </c:ext>
              </c:extLst>
            </c:dLbl>
            <c:dLbl>
              <c:idx val="11"/>
              <c:layout>
                <c:manualLayout>
                  <c:x val="-9.2142567914695762E-3"/>
                  <c:y val="-5.1940632919924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71-4F73-AFCD-8E378A5BFBE5}"/>
                </c:ext>
              </c:extLst>
            </c:dLbl>
            <c:dLbl>
              <c:idx val="13"/>
              <c:layout>
                <c:manualLayout>
                  <c:x val="1.8428513582938409E-3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1-4F73-AFCD-8E378A5BFBE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1-4F73-AFCD-8E378A5BFBE5}"/>
                </c:ext>
              </c:extLst>
            </c:dLbl>
            <c:dLbl>
              <c:idx val="15"/>
              <c:layout>
                <c:manualLayout>
                  <c:x val="-8.2928311123226552E-3"/>
                  <c:y val="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1-4F73-AFCD-8E378A5BFBE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1-4F73-AFCD-8E378A5BFBE5}"/>
                </c:ext>
              </c:extLst>
            </c:dLbl>
            <c:dLbl>
              <c:idx val="17"/>
              <c:layout>
                <c:manualLayout>
                  <c:x val="-2.8564196053555584E-2"/>
                  <c:y val="-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1-4F73-AFCD-8E378A5BFBE5}"/>
                </c:ext>
              </c:extLst>
            </c:dLbl>
            <c:dLbl>
              <c:idx val="19"/>
              <c:layout>
                <c:manualLayout>
                  <c:x val="-2.9485621732702538E-2"/>
                  <c:y val="-4.1552506335939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D-44A7-84E3-CB6AAC0C8CD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1-4F73-AFCD-8E378A5BFBE5}"/>
                </c:ext>
              </c:extLst>
            </c:dLbl>
            <c:dLbl>
              <c:idx val="21"/>
              <c:layout>
                <c:manualLayout>
                  <c:x val="-1.4742810866351269E-2"/>
                  <c:y val="-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6-40C8-B2BD-42596A2C3608}"/>
                </c:ext>
              </c:extLst>
            </c:dLbl>
            <c:dLbl>
              <c:idx val="22"/>
              <c:layout>
                <c:manualLayout>
                  <c:x val="-2.4878493336967764E-2"/>
                  <c:y val="8.5182637988675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6-40C8-B2BD-42596A2C3608}"/>
                </c:ext>
              </c:extLst>
            </c:dLbl>
            <c:dLbl>
              <c:idx val="23"/>
              <c:layout>
                <c:manualLayout>
                  <c:x val="-3.3171324449290357E-2"/>
                  <c:y val="-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6-40C8-B2BD-42596A2C3608}"/>
                </c:ext>
              </c:extLst>
            </c:dLbl>
            <c:dLbl>
              <c:idx val="24"/>
              <c:layout>
                <c:manualLayout>
                  <c:x val="-2.7642770374408696E-2"/>
                  <c:y val="-6.856163545429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6-40C8-B2BD-42596A2C3608}"/>
                </c:ext>
              </c:extLst>
            </c:dLbl>
            <c:dLbl>
              <c:idx val="25"/>
              <c:layout>
                <c:manualLayout>
                  <c:x val="-2.5799919016114788E-2"/>
                  <c:y val="-0.19529677977891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4-4D9E-B2E8-81758EAE4B33}"/>
                </c:ext>
              </c:extLst>
            </c:dLbl>
            <c:dLbl>
              <c:idx val="26"/>
              <c:layout>
                <c:manualLayout>
                  <c:x val="-2.3035641978673856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4-4D9E-B2E8-81758EAE4B33}"/>
                </c:ext>
              </c:extLst>
            </c:dLbl>
            <c:dLbl>
              <c:idx val="27"/>
              <c:layout>
                <c:manualLayout>
                  <c:x val="-3.6857027165878173E-2"/>
                  <c:y val="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14-4D9E-B2E8-81758EAE4B33}"/>
                </c:ext>
              </c:extLst>
            </c:dLbl>
            <c:dLbl>
              <c:idx val="28"/>
              <c:layout>
                <c:manualLayout>
                  <c:x val="-3.8699878524172081E-2"/>
                  <c:y val="-0.14543377217578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4-4D9E-B2E8-81758EAE4B33}"/>
                </c:ext>
              </c:extLst>
            </c:dLbl>
            <c:dLbl>
              <c:idx val="30"/>
              <c:layout>
                <c:manualLayout>
                  <c:x val="2.7642770374408628E-3"/>
                  <c:y val="-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E1-45BA-AC3B-E496B2BA99E7}"/>
                </c:ext>
              </c:extLst>
            </c:dLbl>
            <c:dLbl>
              <c:idx val="31"/>
              <c:layout>
                <c:manualLayout>
                  <c:x val="0"/>
                  <c:y val="-2.28538784847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D-44A7-84E3-CB6AAC0C8CD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5D-4F5B-9745-5957E3B02C77}"/>
                </c:ext>
              </c:extLst>
            </c:dLbl>
            <c:dLbl>
              <c:idx val="33"/>
              <c:layout>
                <c:manualLayout>
                  <c:x val="-1.3821385187204315E-2"/>
                  <c:y val="-0.12465751900781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D-4F5B-9745-5957E3B02C77}"/>
                </c:ext>
              </c:extLst>
            </c:dLbl>
            <c:dLbl>
              <c:idx val="34"/>
              <c:layout>
                <c:manualLayout>
                  <c:x val="-1.1057108149763451E-2"/>
                  <c:y val="-7.687213672148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D-4F5B-9745-5957E3B02C77}"/>
                </c:ext>
              </c:extLst>
            </c:dLbl>
            <c:dLbl>
              <c:idx val="35"/>
              <c:layout>
                <c:manualLayout>
                  <c:x val="-9.2142567914695432E-3"/>
                  <c:y val="-4.986300760312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7-49C1-9C0F-A9AC72372471}"/>
                </c:ext>
              </c:extLst>
            </c:dLbl>
            <c:dLbl>
              <c:idx val="36"/>
              <c:layout>
                <c:manualLayout>
                  <c:x val="1.7507087903792132E-2"/>
                  <c:y val="-8.1027387355081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6-421F-9CCF-C0CA840E2040}"/>
                </c:ext>
              </c:extLst>
            </c:dLbl>
            <c:dLbl>
              <c:idx val="37"/>
              <c:layout>
                <c:manualLayout>
                  <c:x val="-3.5014175807584265E-2"/>
                  <c:y val="6.232875950390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6-421F-9CCF-C0CA840E2040}"/>
                </c:ext>
              </c:extLst>
            </c:dLbl>
            <c:dLbl>
              <c:idx val="38"/>
              <c:layout>
                <c:manualLayout>
                  <c:x val="-2.1192790620379948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4-43B1-8AC4-E5653E3D360A}"/>
                </c:ext>
              </c:extLst>
            </c:dLbl>
            <c:dLbl>
              <c:idx val="39"/>
              <c:layout>
                <c:manualLayout>
                  <c:x val="-2.9485621732702673E-2"/>
                  <c:y val="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4-43B1-8AC4-E5653E3D360A}"/>
                </c:ext>
              </c:extLst>
            </c:dLbl>
            <c:dLbl>
              <c:idx val="40"/>
              <c:layout>
                <c:manualLayout>
                  <c:x val="-2.027136494123313E-2"/>
                  <c:y val="0.1267351443246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5-48EE-A1D3-9EBDCBA4CF94}"/>
                </c:ext>
              </c:extLst>
            </c:dLbl>
            <c:dLbl>
              <c:idx val="41"/>
              <c:layout>
                <c:manualLayout>
                  <c:x val="-1.7507087903792132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B4-4E96-A63D-7D1A969E754C}"/>
                </c:ext>
              </c:extLst>
            </c:dLbl>
            <c:dLbl>
              <c:idx val="42"/>
              <c:layout>
                <c:manualLayout>
                  <c:x val="-2.1192790620379948E-2"/>
                  <c:y val="6.0251134187111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9-4F49-8F08-F96BFC7BE8F0}"/>
                </c:ext>
              </c:extLst>
            </c:dLbl>
            <c:dLbl>
              <c:idx val="43"/>
              <c:layout>
                <c:manualLayout>
                  <c:x val="-8.2928311123225892E-3"/>
                  <c:y val="-5.1940632919924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9-4F49-8F08-F96BFC7BE8F0}"/>
                </c:ext>
              </c:extLst>
            </c:dLbl>
            <c:dLbl>
              <c:idx val="44"/>
              <c:layout>
                <c:manualLayout>
                  <c:x val="-2.5799919016114854E-2"/>
                  <c:y val="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9-4F49-8F08-F96BFC7BE8F0}"/>
                </c:ext>
              </c:extLst>
            </c:dLbl>
            <c:dLbl>
              <c:idx val="45"/>
              <c:layout>
                <c:manualLayout>
                  <c:x val="-4.607128395734906E-3"/>
                  <c:y val="-6.648401013750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7-4144-AEC3-4204259CB560}"/>
                </c:ext>
              </c:extLst>
            </c:dLbl>
            <c:dLbl>
              <c:idx val="46"/>
              <c:layout>
                <c:manualLayout>
                  <c:x val="-2.7642770374408761E-2"/>
                  <c:y val="5.6095883553517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7-4144-AEC3-4204259CB560}"/>
                </c:ext>
              </c:extLst>
            </c:dLbl>
            <c:dLbl>
              <c:idx val="47"/>
              <c:layout>
                <c:manualLayout>
                  <c:x val="-1.6585662224645178E-2"/>
                  <c:y val="7.6872136721487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CA-4065-9B7D-C90C2E4B15A8}"/>
                </c:ext>
              </c:extLst>
            </c:dLbl>
            <c:dLbl>
              <c:idx val="48"/>
              <c:layout>
                <c:manualLayout>
                  <c:x val="-1.4742810866351269E-2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065-9B7D-C90C2E4B1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0.00</c:formatCode>
                <c:ptCount val="52"/>
                <c:pt idx="0">
                  <c:v>8</c:v>
                </c:pt>
                <c:pt idx="1">
                  <c:v>7.1088435374149679</c:v>
                </c:pt>
                <c:pt idx="2">
                  <c:v>6.7682119205297999</c:v>
                </c:pt>
                <c:pt idx="3">
                  <c:v>7.7967332123412003</c:v>
                </c:pt>
                <c:pt idx="4">
                  <c:v>7.1554054054054044</c:v>
                </c:pt>
                <c:pt idx="5">
                  <c:v>7.9609120521172638</c:v>
                </c:pt>
                <c:pt idx="6">
                  <c:v>7.9389312977099236</c:v>
                </c:pt>
                <c:pt idx="7">
                  <c:v>7.8344370860927155</c:v>
                </c:pt>
                <c:pt idx="8">
                  <c:v>7.6666666666666687</c:v>
                </c:pt>
                <c:pt idx="9">
                  <c:v>8.1412965616045856</c:v>
                </c:pt>
                <c:pt idx="10">
                  <c:v>8.0563556668753904</c:v>
                </c:pt>
                <c:pt idx="11">
                  <c:v>7.8916827852998068</c:v>
                </c:pt>
                <c:pt idx="12">
                  <c:v>0</c:v>
                </c:pt>
                <c:pt idx="13">
                  <c:v>7.6898734177215218</c:v>
                </c:pt>
                <c:pt idx="14">
                  <c:v>7.6154873164218948</c:v>
                </c:pt>
                <c:pt idx="15">
                  <c:v>7.4117647058823524</c:v>
                </c:pt>
                <c:pt idx="16">
                  <c:v>7.8</c:v>
                </c:pt>
                <c:pt idx="17">
                  <c:v>7.9259259259259247</c:v>
                </c:pt>
                <c:pt idx="18">
                  <c:v>7.6692307692307713</c:v>
                </c:pt>
                <c:pt idx="19">
                  <c:v>8.5687022900763381</c:v>
                </c:pt>
                <c:pt idx="20">
                  <c:v>7.9936305732484083</c:v>
                </c:pt>
                <c:pt idx="21">
                  <c:v>7.9579207920792099</c:v>
                </c:pt>
                <c:pt idx="22">
                  <c:v>7.3982300884955743</c:v>
                </c:pt>
                <c:pt idx="23">
                  <c:v>7.7611940298507491</c:v>
                </c:pt>
                <c:pt idx="24">
                  <c:v>7.9538461538461549</c:v>
                </c:pt>
                <c:pt idx="25">
                  <c:v>7.6875</c:v>
                </c:pt>
                <c:pt idx="26">
                  <c:v>7.8636363636363615</c:v>
                </c:pt>
                <c:pt idx="27">
                  <c:v>6</c:v>
                </c:pt>
                <c:pt idx="28">
                  <c:v>7.7368421052631549</c:v>
                </c:pt>
                <c:pt idx="29">
                  <c:v>11</c:v>
                </c:pt>
                <c:pt idx="30">
                  <c:v>7.6735751295336785</c:v>
                </c:pt>
                <c:pt idx="31">
                  <c:v>7.4665523156089204</c:v>
                </c:pt>
                <c:pt idx="32">
                  <c:v>7.3684210526315779</c:v>
                </c:pt>
                <c:pt idx="33">
                  <c:v>7.360166964818128</c:v>
                </c:pt>
                <c:pt idx="34">
                  <c:v>7.3070597673485747</c:v>
                </c:pt>
                <c:pt idx="35">
                  <c:v>7.1848256023013297</c:v>
                </c:pt>
                <c:pt idx="36">
                  <c:v>7.1236399604352112</c:v>
                </c:pt>
                <c:pt idx="37">
                  <c:v>6.9251567398119116</c:v>
                </c:pt>
                <c:pt idx="38">
                  <c:v>6.8657105606258151</c:v>
                </c:pt>
                <c:pt idx="39">
                  <c:v>6.7286018885166019</c:v>
                </c:pt>
                <c:pt idx="40">
                  <c:v>6.797662527392256</c:v>
                </c:pt>
                <c:pt idx="41">
                  <c:v>7.2494075829383888</c:v>
                </c:pt>
                <c:pt idx="42">
                  <c:v>7.1476734466425196</c:v>
                </c:pt>
                <c:pt idx="43">
                  <c:v>7.1213577343829861</c:v>
                </c:pt>
                <c:pt idx="44">
                  <c:v>6.9600454766931952</c:v>
                </c:pt>
                <c:pt idx="45">
                  <c:v>6.9484138748888205</c:v>
                </c:pt>
                <c:pt idx="46">
                  <c:v>6.9314173742651857</c:v>
                </c:pt>
                <c:pt idx="47">
                  <c:v>6.8137632338787304</c:v>
                </c:pt>
                <c:pt idx="48">
                  <c:v>6.9418672930123284</c:v>
                </c:pt>
                <c:pt idx="49">
                  <c:v>7.301829268292682</c:v>
                </c:pt>
                <c:pt idx="50">
                  <c:v>6.8846153846153859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1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mnd'!$E$90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mnd'!$R$90:$R$101</c:f>
              <c:numCache>
                <c:formatCode>0.00</c:formatCode>
                <c:ptCount val="12"/>
                <c:pt idx="0">
                  <c:v>6.7987012987012978</c:v>
                </c:pt>
                <c:pt idx="1">
                  <c:v>7.1862068965517212</c:v>
                </c:pt>
                <c:pt idx="2">
                  <c:v>7.3484288354898348</c:v>
                </c:pt>
                <c:pt idx="3">
                  <c:v>6.9863945578231323</c:v>
                </c:pt>
                <c:pt idx="4">
                  <c:v>7.2653061224489761</c:v>
                </c:pt>
                <c:pt idx="5">
                  <c:v>6.982758620689653</c:v>
                </c:pt>
                <c:pt idx="6">
                  <c:v>7.2692307692307709</c:v>
                </c:pt>
                <c:pt idx="7">
                  <c:v>6.9873586161011314</c:v>
                </c:pt>
                <c:pt idx="8">
                  <c:v>6.6005867560771181</c:v>
                </c:pt>
                <c:pt idx="9">
                  <c:v>6.6415094339622636</c:v>
                </c:pt>
                <c:pt idx="10">
                  <c:v>6.466627805304574</c:v>
                </c:pt>
                <c:pt idx="11">
                  <c:v>6.4531645569620242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mnd'!$I$105:$I$116</c:f>
              <c:numCache>
                <c:formatCode>General</c:formatCode>
                <c:ptCount val="12"/>
                <c:pt idx="0">
                  <c:v>293</c:v>
                </c:pt>
                <c:pt idx="1">
                  <c:v>239</c:v>
                </c:pt>
                <c:pt idx="2">
                  <c:v>1932</c:v>
                </c:pt>
                <c:pt idx="3">
                  <c:v>219</c:v>
                </c:pt>
                <c:pt idx="4">
                  <c:v>141</c:v>
                </c:pt>
                <c:pt idx="5">
                  <c:v>64</c:v>
                </c:pt>
                <c:pt idx="6">
                  <c:v>14</c:v>
                </c:pt>
                <c:pt idx="7">
                  <c:v>1396</c:v>
                </c:pt>
                <c:pt idx="8">
                  <c:v>2278</c:v>
                </c:pt>
                <c:pt idx="9">
                  <c:v>6935</c:v>
                </c:pt>
                <c:pt idx="10">
                  <c:v>3070</c:v>
                </c:pt>
                <c:pt idx="11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mnd'!$J$105:$J$116</c:f>
              <c:numCache>
                <c:formatCode>0.0</c:formatCode>
                <c:ptCount val="12"/>
                <c:pt idx="0">
                  <c:v>21.400029451184679</c:v>
                </c:pt>
                <c:pt idx="1">
                  <c:v>17.277452216918512</c:v>
                </c:pt>
                <c:pt idx="2">
                  <c:v>16.80366589114702</c:v>
                </c:pt>
                <c:pt idx="3">
                  <c:v>14.686834238379339</c:v>
                </c:pt>
                <c:pt idx="4">
                  <c:v>13.332426837457882</c:v>
                </c:pt>
                <c:pt idx="5">
                  <c:v>12.306813763608083</c:v>
                </c:pt>
                <c:pt idx="6">
                  <c:v>7.740254031055219</c:v>
                </c:pt>
                <c:pt idx="7">
                  <c:v>13.494279358087281</c:v>
                </c:pt>
                <c:pt idx="8">
                  <c:v>15.36333757402625</c:v>
                </c:pt>
                <c:pt idx="9">
                  <c:v>17.825361110681477</c:v>
                </c:pt>
                <c:pt idx="10">
                  <c:v>19.370094115134364</c:v>
                </c:pt>
                <c:pt idx="11">
                  <c:v>19.817157526453038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mnd'!$S$105:$S$116</c:f>
              <c:numCache>
                <c:formatCode>0.0</c:formatCode>
                <c:ptCount val="12"/>
                <c:pt idx="0">
                  <c:v>29.263481228668951</c:v>
                </c:pt>
                <c:pt idx="1">
                  <c:v>32.727615062761494</c:v>
                </c:pt>
                <c:pt idx="2">
                  <c:v>33.436024844720549</c:v>
                </c:pt>
                <c:pt idx="3">
                  <c:v>31.541552511415528</c:v>
                </c:pt>
                <c:pt idx="4">
                  <c:v>34.074468085106361</c:v>
                </c:pt>
                <c:pt idx="5">
                  <c:v>31.653124999999992</c:v>
                </c:pt>
                <c:pt idx="6">
                  <c:v>35.214285714285722</c:v>
                </c:pt>
                <c:pt idx="7">
                  <c:v>32.714183381088887</c:v>
                </c:pt>
                <c:pt idx="8">
                  <c:v>30.238015803336257</c:v>
                </c:pt>
                <c:pt idx="9">
                  <c:v>30.574203316510506</c:v>
                </c:pt>
                <c:pt idx="10">
                  <c:v>30.309446254071712</c:v>
                </c:pt>
                <c:pt idx="11">
                  <c:v>29.166987951807201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mnd'!$R$105:$R$116</c:f>
              <c:numCache>
                <c:formatCode>0.00</c:formatCode>
                <c:ptCount val="12"/>
                <c:pt idx="1">
                  <c:v>7.7071129707112993</c:v>
                </c:pt>
                <c:pt idx="2">
                  <c:v>7.8157349896480319</c:v>
                </c:pt>
                <c:pt idx="3">
                  <c:v>7.5525114155251156</c:v>
                </c:pt>
                <c:pt idx="4">
                  <c:v>7.8936170212765937</c:v>
                </c:pt>
                <c:pt idx="5">
                  <c:v>7.53125</c:v>
                </c:pt>
                <c:pt idx="6">
                  <c:v>8.0714285714285694</c:v>
                </c:pt>
                <c:pt idx="7">
                  <c:v>7.7893982808022892</c:v>
                </c:pt>
                <c:pt idx="8">
                  <c:v>7.422739244951714</c:v>
                </c:pt>
                <c:pt idx="9">
                  <c:v>7.4532083633741886</c:v>
                </c:pt>
                <c:pt idx="10">
                  <c:v>7.3719869706840386</c:v>
                </c:pt>
                <c:pt idx="11">
                  <c:v>7.3349397590361436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mnd'!$I$120:$I$131</c:f>
              <c:numCache>
                <c:formatCode>General</c:formatCode>
                <c:ptCount val="12"/>
                <c:pt idx="0">
                  <c:v>294</c:v>
                </c:pt>
                <c:pt idx="1">
                  <c:v>290</c:v>
                </c:pt>
                <c:pt idx="2">
                  <c:v>2106</c:v>
                </c:pt>
                <c:pt idx="3">
                  <c:v>288</c:v>
                </c:pt>
                <c:pt idx="4">
                  <c:v>205</c:v>
                </c:pt>
                <c:pt idx="5">
                  <c:v>78</c:v>
                </c:pt>
                <c:pt idx="6">
                  <c:v>28</c:v>
                </c:pt>
                <c:pt idx="7">
                  <c:v>1304</c:v>
                </c:pt>
                <c:pt idx="8">
                  <c:v>1904</c:v>
                </c:pt>
                <c:pt idx="9">
                  <c:v>5753</c:v>
                </c:pt>
                <c:pt idx="10">
                  <c:v>2373</c:v>
                </c:pt>
                <c:pt idx="11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mnd'!$J$120:$J$131</c:f>
              <c:numCache>
                <c:formatCode>0.0</c:formatCode>
                <c:ptCount val="12"/>
                <c:pt idx="0">
                  <c:v>22.375911925982688</c:v>
                </c:pt>
                <c:pt idx="1">
                  <c:v>22.742162426030955</c:v>
                </c:pt>
                <c:pt idx="2">
                  <c:v>19.556309802762755</c:v>
                </c:pt>
                <c:pt idx="3">
                  <c:v>19.697613995398928</c:v>
                </c:pt>
                <c:pt idx="4">
                  <c:v>20.644518567440517</c:v>
                </c:pt>
                <c:pt idx="5">
                  <c:v>16.714861975116637</c:v>
                </c:pt>
                <c:pt idx="6">
                  <c:v>15.47108787464871</c:v>
                </c:pt>
                <c:pt idx="7">
                  <c:v>13.702917836152151</c:v>
                </c:pt>
                <c:pt idx="8">
                  <c:v>13.752959712227671</c:v>
                </c:pt>
                <c:pt idx="9">
                  <c:v>15.8371170061155</c:v>
                </c:pt>
                <c:pt idx="10">
                  <c:v>16.099868499855397</c:v>
                </c:pt>
                <c:pt idx="11">
                  <c:v>20.120858089158627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mnd'!$S$120:$S$131</c:f>
              <c:numCache>
                <c:formatCode>0.0</c:formatCode>
                <c:ptCount val="12"/>
                <c:pt idx="0">
                  <c:v>30.493877551020407</c:v>
                </c:pt>
                <c:pt idx="1">
                  <c:v>35.503103448275894</c:v>
                </c:pt>
                <c:pt idx="2">
                  <c:v>35.698195631529025</c:v>
                </c:pt>
                <c:pt idx="3">
                  <c:v>32.167708333333323</c:v>
                </c:pt>
                <c:pt idx="4">
                  <c:v>36.290243902439023</c:v>
                </c:pt>
                <c:pt idx="5">
                  <c:v>35.274358974358975</c:v>
                </c:pt>
                <c:pt idx="6">
                  <c:v>35.192857142857129</c:v>
                </c:pt>
                <c:pt idx="7">
                  <c:v>35.563726993865046</c:v>
                </c:pt>
                <c:pt idx="8">
                  <c:v>32.385504201680753</c:v>
                </c:pt>
                <c:pt idx="9">
                  <c:v>32.745002607335202</c:v>
                </c:pt>
                <c:pt idx="10">
                  <c:v>32.591866835229609</c:v>
                </c:pt>
                <c:pt idx="11">
                  <c:v>32.341578947368411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mnd'!$R$120:$R$131</c:f>
              <c:numCache>
                <c:formatCode>0.00</c:formatCode>
                <c:ptCount val="12"/>
                <c:pt idx="0">
                  <c:v>7.7517006802721085</c:v>
                </c:pt>
                <c:pt idx="1">
                  <c:v>8.2931034482758612</c:v>
                </c:pt>
                <c:pt idx="2">
                  <c:v>8.3328584995251642</c:v>
                </c:pt>
                <c:pt idx="3">
                  <c:v>7.9270833333333313</c:v>
                </c:pt>
                <c:pt idx="4">
                  <c:v>8.3756097560975622</c:v>
                </c:pt>
                <c:pt idx="5">
                  <c:v>8.0769230769230749</c:v>
                </c:pt>
                <c:pt idx="6">
                  <c:v>8.1785714285714306</c:v>
                </c:pt>
                <c:pt idx="7">
                  <c:v>8.2707055214723937</c:v>
                </c:pt>
                <c:pt idx="8">
                  <c:v>7.8487394957983181</c:v>
                </c:pt>
                <c:pt idx="9">
                  <c:v>7.8809316878150524</c:v>
                </c:pt>
                <c:pt idx="10">
                  <c:v>7.8891698272229247</c:v>
                </c:pt>
                <c:pt idx="11">
                  <c:v>7.8763157894736864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mnd'!$I$135:$I$146</c:f>
              <c:numCache>
                <c:formatCode>General</c:formatCode>
                <c:ptCount val="12"/>
                <c:pt idx="0">
                  <c:v>167</c:v>
                </c:pt>
                <c:pt idx="1">
                  <c:v>219</c:v>
                </c:pt>
                <c:pt idx="2">
                  <c:v>1855</c:v>
                </c:pt>
                <c:pt idx="3">
                  <c:v>236</c:v>
                </c:pt>
                <c:pt idx="4">
                  <c:v>156</c:v>
                </c:pt>
                <c:pt idx="5">
                  <c:v>65</c:v>
                </c:pt>
                <c:pt idx="6">
                  <c:v>22</c:v>
                </c:pt>
                <c:pt idx="7">
                  <c:v>942</c:v>
                </c:pt>
                <c:pt idx="8">
                  <c:v>1151</c:v>
                </c:pt>
                <c:pt idx="9">
                  <c:v>3191</c:v>
                </c:pt>
                <c:pt idx="10">
                  <c:v>1256</c:v>
                </c:pt>
                <c:pt idx="1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7153276588"/>
          <c:y val="4.2696696623656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61232765134E-2"/>
          <c:y val="0.15587489556585127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</c:formatCode>
                <c:ptCount val="52"/>
                <c:pt idx="0">
                  <c:v>31.116666666666664</c:v>
                </c:pt>
                <c:pt idx="1">
                  <c:v>28.402588555858323</c:v>
                </c:pt>
                <c:pt idx="2">
                  <c:v>28.559459459459461</c:v>
                </c:pt>
                <c:pt idx="3">
                  <c:v>34.77000000000001</c:v>
                </c:pt>
                <c:pt idx="4">
                  <c:v>32.449494949494955</c:v>
                </c:pt>
                <c:pt idx="5">
                  <c:v>32.869463869463857</c:v>
                </c:pt>
                <c:pt idx="6">
                  <c:v>33.350531914893629</c:v>
                </c:pt>
                <c:pt idx="7">
                  <c:v>34.522644628099222</c:v>
                </c:pt>
                <c:pt idx="8">
                  <c:v>33.879631760644394</c:v>
                </c:pt>
                <c:pt idx="9">
                  <c:v>34.923161492978572</c:v>
                </c:pt>
                <c:pt idx="10">
                  <c:v>33.981333758774824</c:v>
                </c:pt>
                <c:pt idx="11">
                  <c:v>32.257574063722778</c:v>
                </c:pt>
                <c:pt idx="12">
                  <c:v>32.832029795158249</c:v>
                </c:pt>
                <c:pt idx="13">
                  <c:v>28.4</c:v>
                </c:pt>
                <c:pt idx="14">
                  <c:v>33.016867469879514</c:v>
                </c:pt>
                <c:pt idx="15">
                  <c:v>34.131654676258997</c:v>
                </c:pt>
                <c:pt idx="16">
                  <c:v>33.520540540540523</c:v>
                </c:pt>
                <c:pt idx="17">
                  <c:v>35.764940239043817</c:v>
                </c:pt>
                <c:pt idx="18">
                  <c:v>35.332608695652198</c:v>
                </c:pt>
                <c:pt idx="19">
                  <c:v>30.125</c:v>
                </c:pt>
                <c:pt idx="20">
                  <c:v>32.714062499999962</c:v>
                </c:pt>
                <c:pt idx="21">
                  <c:v>33.895258620689674</c:v>
                </c:pt>
                <c:pt idx="22">
                  <c:v>34.033532934131721</c:v>
                </c:pt>
                <c:pt idx="23">
                  <c:v>30.294520547945204</c:v>
                </c:pt>
                <c:pt idx="24">
                  <c:v>33.906719367588941</c:v>
                </c:pt>
                <c:pt idx="25">
                  <c:v>34.342458100558645</c:v>
                </c:pt>
                <c:pt idx="26">
                  <c:v>31.092647058823527</c:v>
                </c:pt>
                <c:pt idx="27">
                  <c:v>32.026086956521738</c:v>
                </c:pt>
                <c:pt idx="28">
                  <c:v>31.056521739130432</c:v>
                </c:pt>
                <c:pt idx="29">
                  <c:v>33.781538461538489</c:v>
                </c:pt>
                <c:pt idx="30">
                  <c:v>33.234509803921583</c:v>
                </c:pt>
                <c:pt idx="31">
                  <c:v>33.099229583975351</c:v>
                </c:pt>
                <c:pt idx="32">
                  <c:v>32.132581786030023</c:v>
                </c:pt>
                <c:pt idx="33">
                  <c:v>32.447052767052774</c:v>
                </c:pt>
                <c:pt idx="34">
                  <c:v>31.737453688110502</c:v>
                </c:pt>
                <c:pt idx="35">
                  <c:v>30.862475377544374</c:v>
                </c:pt>
                <c:pt idx="36">
                  <c:v>30.35153158902359</c:v>
                </c:pt>
                <c:pt idx="37">
                  <c:v>29.544287634408693</c:v>
                </c:pt>
                <c:pt idx="38">
                  <c:v>27.346982248520796</c:v>
                </c:pt>
                <c:pt idx="39">
                  <c:v>27.866548582995968</c:v>
                </c:pt>
                <c:pt idx="40">
                  <c:v>28.909679153970195</c:v>
                </c:pt>
                <c:pt idx="41">
                  <c:v>31.098627602158679</c:v>
                </c:pt>
                <c:pt idx="42">
                  <c:v>31.529091444993036</c:v>
                </c:pt>
                <c:pt idx="43">
                  <c:v>31.049437921558912</c:v>
                </c:pt>
                <c:pt idx="44">
                  <c:v>30.798816644993558</c:v>
                </c:pt>
                <c:pt idx="45">
                  <c:v>30.272918372918323</c:v>
                </c:pt>
                <c:pt idx="46">
                  <c:v>29.782011686143647</c:v>
                </c:pt>
                <c:pt idx="47">
                  <c:v>29.780300000000022</c:v>
                </c:pt>
                <c:pt idx="48">
                  <c:v>28.829726651480598</c:v>
                </c:pt>
                <c:pt idx="49">
                  <c:v>30.534645669291319</c:v>
                </c:pt>
                <c:pt idx="50">
                  <c:v>28.824999999999992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4970183402427999E-2"/>
                  <c:y val="-9.8511500280376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2-4F91-999B-B2BF2C0A26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2-4F91-999B-B2BF2C0A26B1}"/>
                </c:ext>
              </c:extLst>
            </c:dLbl>
            <c:dLbl>
              <c:idx val="2"/>
              <c:layout>
                <c:manualLayout>
                  <c:x val="-2.3390911566293766E-2"/>
                  <c:y val="4.720342721768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2-4F91-999B-B2BF2C0A26B1}"/>
                </c:ext>
              </c:extLst>
            </c:dLbl>
            <c:dLbl>
              <c:idx val="3"/>
              <c:layout>
                <c:manualLayout>
                  <c:x val="-5.0524368983194498E-2"/>
                  <c:y val="-4.309878137266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2-4F91-999B-B2BF2C0A26B1}"/>
                </c:ext>
              </c:extLst>
            </c:dLbl>
            <c:dLbl>
              <c:idx val="5"/>
              <c:layout>
                <c:manualLayout>
                  <c:x val="-3.0876003267507748E-2"/>
                  <c:y val="-5.9517364752727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2-4F91-999B-B2BF2C0A26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2-4F91-999B-B2BF2C0A26B1}"/>
                </c:ext>
              </c:extLst>
            </c:dLbl>
            <c:dLbl>
              <c:idx val="7"/>
              <c:layout>
                <c:manualLayout>
                  <c:x val="-9.356364626517533E-3"/>
                  <c:y val="5.3360395985203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E2-4F91-999B-B2BF2C0A26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E2-4F91-999B-B2BF2C0A26B1}"/>
                </c:ext>
              </c:extLst>
            </c:dLbl>
            <c:dLbl>
              <c:idx val="9"/>
              <c:layout>
                <c:manualLayout>
                  <c:x val="-2.5262184491597284E-2"/>
                  <c:y val="-5.130807306269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E2-4F91-999B-B2BF2C0A26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E2-4F91-999B-B2BF2C0A26B1}"/>
                </c:ext>
              </c:extLst>
            </c:dLbl>
            <c:dLbl>
              <c:idx val="13"/>
              <c:layout>
                <c:manualLayout>
                  <c:x val="-1.6841456327731499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E2-4F91-999B-B2BF2C0A26B1}"/>
                </c:ext>
              </c:extLst>
            </c:dLbl>
            <c:dLbl>
              <c:idx val="14"/>
              <c:layout>
                <c:manualLayout>
                  <c:x val="-1.4034546939776248E-2"/>
                  <c:y val="6.9778979365266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4-43C8-9868-681C4A4A20E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2-4F91-999B-B2BF2C0A26B1}"/>
                </c:ext>
              </c:extLst>
            </c:dLbl>
            <c:dLbl>
              <c:idx val="16"/>
              <c:layout>
                <c:manualLayout>
                  <c:x val="9.3563646265174992E-4"/>
                  <c:y val="2.6680197992601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E2-4F91-999B-B2BF2C0A26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E2-4F91-999B-B2BF2C0A26B1}"/>
                </c:ext>
              </c:extLst>
            </c:dLbl>
            <c:dLbl>
              <c:idx val="18"/>
              <c:layout>
                <c:manualLayout>
                  <c:x val="-5.1460005445846314E-2"/>
                  <c:y val="-4.5151104295172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6-4CEB-A149-EA0922FC5B76}"/>
                </c:ext>
              </c:extLst>
            </c:dLbl>
            <c:dLbl>
              <c:idx val="19"/>
              <c:layout>
                <c:manualLayout>
                  <c:x val="-2.9940366804855997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6-4CEB-A149-EA0922FC5B7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E2-4F91-999B-B2BF2C0A26B1}"/>
                </c:ext>
              </c:extLst>
            </c:dLbl>
            <c:dLbl>
              <c:idx val="21"/>
              <c:layout>
                <c:manualLayout>
                  <c:x val="-2.6197820954248999E-2"/>
                  <c:y val="-0.141610281653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6-4CEB-A149-EA0922FC5B76}"/>
                </c:ext>
              </c:extLst>
            </c:dLbl>
            <c:dLbl>
              <c:idx val="22"/>
              <c:layout>
                <c:manualLayout>
                  <c:x val="-3.5554185580766499E-2"/>
                  <c:y val="5.3360395985203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6-4CEB-A149-EA0922FC5B76}"/>
                </c:ext>
              </c:extLst>
            </c:dLbl>
            <c:dLbl>
              <c:idx val="23"/>
              <c:layout>
                <c:manualLayout>
                  <c:x val="-3.3682912655463068E-2"/>
                  <c:y val="-7.798827105529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6-4CEB-A149-EA0922FC5B76}"/>
                </c:ext>
              </c:extLst>
            </c:dLbl>
            <c:dLbl>
              <c:idx val="24"/>
              <c:layout>
                <c:manualLayout>
                  <c:x val="-2.7133457416900816E-2"/>
                  <c:y val="-0.10056382320288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6-4CEB-A149-EA0922FC5B76}"/>
                </c:ext>
              </c:extLst>
            </c:dLbl>
            <c:dLbl>
              <c:idx val="25"/>
              <c:layout>
                <c:manualLayout>
                  <c:x val="-1.8712729253034931E-2"/>
                  <c:y val="-0.10466846904789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6-4CEB-A149-EA0922FC5B76}"/>
                </c:ext>
              </c:extLst>
            </c:dLbl>
            <c:dLbl>
              <c:idx val="26"/>
              <c:layout>
                <c:manualLayout>
                  <c:x val="-5.6138187759104995E-3"/>
                  <c:y val="-4.7203427217680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1A-4E44-B7AA-03CD868D12F4}"/>
                </c:ext>
              </c:extLst>
            </c:dLbl>
            <c:dLbl>
              <c:idx val="30"/>
              <c:layout>
                <c:manualLayout>
                  <c:x val="-2.8069093879553183E-3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4-43C8-9868-681C4A4A20ED}"/>
                </c:ext>
              </c:extLst>
            </c:dLbl>
            <c:dLbl>
              <c:idx val="31"/>
              <c:layout>
                <c:manualLayout>
                  <c:x val="-1.4970183402428068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61-4742-A6B5-8418047B5E96}"/>
                </c:ext>
              </c:extLst>
            </c:dLbl>
            <c:dLbl>
              <c:idx val="32"/>
              <c:layout>
                <c:manualLayout>
                  <c:x val="-1.9648365715686747E-2"/>
                  <c:y val="5.541271890771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61-4742-A6B5-8418047B5E9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1-4742-A6B5-8418047B5E96}"/>
                </c:ext>
              </c:extLst>
            </c:dLbl>
            <c:dLbl>
              <c:idx val="34"/>
              <c:layout>
                <c:manualLayout>
                  <c:x val="-2.2455275103641998E-2"/>
                  <c:y val="-7.3883625210282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1-4742-A6B5-8418047B5E96}"/>
                </c:ext>
              </c:extLst>
            </c:dLbl>
            <c:dLbl>
              <c:idx val="35"/>
              <c:layout>
                <c:manualLayout>
                  <c:x val="-5.6138187759104995E-3"/>
                  <c:y val="-5.541271890771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1A-4E44-B7AA-03CD868D12F4}"/>
                </c:ext>
              </c:extLst>
            </c:dLbl>
            <c:dLbl>
              <c:idx val="37"/>
              <c:layout>
                <c:manualLayout>
                  <c:x val="-5.6138187759104993E-2"/>
                  <c:y val="2.6680197992601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5-4FC9-AA47-3A3DFB6108AF}"/>
                </c:ext>
              </c:extLst>
            </c:dLbl>
            <c:dLbl>
              <c:idx val="38"/>
              <c:layout>
                <c:manualLayout>
                  <c:x val="-6.5494552385623869E-3"/>
                  <c:y val="-3.8994135527648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5-4F13-9AAA-B32C080A785D}"/>
                </c:ext>
              </c:extLst>
            </c:dLbl>
            <c:dLbl>
              <c:idx val="39"/>
              <c:layout>
                <c:manualLayout>
                  <c:x val="-3.8361094968721747E-2"/>
                  <c:y val="5.1308073062696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5-4F13-9AAA-B32C080A785D}"/>
                </c:ext>
              </c:extLst>
            </c:dLbl>
            <c:dLbl>
              <c:idx val="41"/>
              <c:layout>
                <c:manualLayout>
                  <c:x val="-2.9940366804855997E-2"/>
                  <c:y val="-5.541271890771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D-426D-B866-A0D075F54FC2}"/>
                </c:ext>
              </c:extLst>
            </c:dLbl>
            <c:dLbl>
              <c:idx val="42"/>
              <c:layout>
                <c:manualLayout>
                  <c:x val="-1.6841456327731499E-2"/>
                  <c:y val="-0.11082543781542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FB-4CB9-9F56-60A3D579350C}"/>
                </c:ext>
              </c:extLst>
            </c:dLbl>
            <c:dLbl>
              <c:idx val="43"/>
              <c:layout>
                <c:manualLayout>
                  <c:x val="-1.4034546939776248E-2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B-4CB9-9F56-60A3D579350C}"/>
                </c:ext>
              </c:extLst>
            </c:dLbl>
            <c:dLbl>
              <c:idx val="44"/>
              <c:layout>
                <c:manualLayout>
                  <c:x val="-2.8069093879552497E-2"/>
                  <c:y val="5.1308073062696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B-4CB9-9F56-60A3D579350C}"/>
                </c:ext>
              </c:extLst>
            </c:dLbl>
            <c:dLbl>
              <c:idx val="45"/>
              <c:layout>
                <c:manualLayout>
                  <c:x val="-9.3563646265174992E-4"/>
                  <c:y val="-7.3883625210282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1-41C1-BBD7-03E6CB1DEBF1}"/>
                </c:ext>
              </c:extLst>
            </c:dLbl>
            <c:dLbl>
              <c:idx val="46"/>
              <c:layout>
                <c:manualLayout>
                  <c:x val="-1.8712729253036371E-3"/>
                  <c:y val="-4.309878137266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1-41C1-BBD7-03E6CB1DE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</c:formatCode>
                <c:ptCount val="52"/>
                <c:pt idx="0">
                  <c:v>29.5</c:v>
                </c:pt>
                <c:pt idx="1">
                  <c:v>28.910884353741448</c:v>
                </c:pt>
                <c:pt idx="2">
                  <c:v>28.461589403973512</c:v>
                </c:pt>
                <c:pt idx="3">
                  <c:v>32.537386569872972</c:v>
                </c:pt>
                <c:pt idx="4">
                  <c:v>29.745945945945941</c:v>
                </c:pt>
                <c:pt idx="5">
                  <c:v>35.021009771986954</c:v>
                </c:pt>
                <c:pt idx="6">
                  <c:v>33.795419847328247</c:v>
                </c:pt>
                <c:pt idx="7">
                  <c:v>33.874834437086115</c:v>
                </c:pt>
                <c:pt idx="8">
                  <c:v>33.898148148148152</c:v>
                </c:pt>
                <c:pt idx="9">
                  <c:v>35.857306590257814</c:v>
                </c:pt>
                <c:pt idx="10">
                  <c:v>35.501784596117645</c:v>
                </c:pt>
                <c:pt idx="11">
                  <c:v>34.241054158607433</c:v>
                </c:pt>
                <c:pt idx="12">
                  <c:v>0</c:v>
                </c:pt>
                <c:pt idx="13">
                  <c:v>34.57563291139239</c:v>
                </c:pt>
                <c:pt idx="14">
                  <c:v>31.372897196261697</c:v>
                </c:pt>
                <c:pt idx="15">
                  <c:v>33.161764705882355</c:v>
                </c:pt>
                <c:pt idx="16">
                  <c:v>32.672142857142845</c:v>
                </c:pt>
                <c:pt idx="17">
                  <c:v>33.683950617283941</c:v>
                </c:pt>
                <c:pt idx="18">
                  <c:v>36.198461538461551</c:v>
                </c:pt>
                <c:pt idx="19">
                  <c:v>37.734732824427489</c:v>
                </c:pt>
                <c:pt idx="20">
                  <c:v>37.047133757961802</c:v>
                </c:pt>
                <c:pt idx="21">
                  <c:v>35.517574257425743</c:v>
                </c:pt>
                <c:pt idx="22">
                  <c:v>33.477876106194685</c:v>
                </c:pt>
                <c:pt idx="23">
                  <c:v>35.067164179104438</c:v>
                </c:pt>
                <c:pt idx="24">
                  <c:v>36.558461538461529</c:v>
                </c:pt>
                <c:pt idx="25">
                  <c:v>33.885416666666657</c:v>
                </c:pt>
                <c:pt idx="26">
                  <c:v>34.259090909090901</c:v>
                </c:pt>
                <c:pt idx="27">
                  <c:v>25.18</c:v>
                </c:pt>
                <c:pt idx="28">
                  <c:v>30.965789473684215</c:v>
                </c:pt>
                <c:pt idx="29">
                  <c:v>44.6</c:v>
                </c:pt>
                <c:pt idx="30">
                  <c:v>34.692227979274605</c:v>
                </c:pt>
                <c:pt idx="31">
                  <c:v>33.282675814751308</c:v>
                </c:pt>
                <c:pt idx="32">
                  <c:v>32.299861495844873</c:v>
                </c:pt>
                <c:pt idx="33">
                  <c:v>32.172808586762002</c:v>
                </c:pt>
                <c:pt idx="34">
                  <c:v>32.425792218211022</c:v>
                </c:pt>
                <c:pt idx="35">
                  <c:v>31.678209277238455</c:v>
                </c:pt>
                <c:pt idx="36">
                  <c:v>30.906956808440448</c:v>
                </c:pt>
                <c:pt idx="37">
                  <c:v>29.02210031347964</c:v>
                </c:pt>
                <c:pt idx="38">
                  <c:v>28.282757496740619</c:v>
                </c:pt>
                <c:pt idx="39">
                  <c:v>27.528144989339044</c:v>
                </c:pt>
                <c:pt idx="40">
                  <c:v>28.346493791088403</c:v>
                </c:pt>
                <c:pt idx="41">
                  <c:v>31.335790453622248</c:v>
                </c:pt>
                <c:pt idx="42">
                  <c:v>31.182325624593719</c:v>
                </c:pt>
                <c:pt idx="43">
                  <c:v>30.870156425723341</c:v>
                </c:pt>
                <c:pt idx="44">
                  <c:v>29.732028585350072</c:v>
                </c:pt>
                <c:pt idx="45">
                  <c:v>29.988081826267443</c:v>
                </c:pt>
                <c:pt idx="46">
                  <c:v>29.524820378837351</c:v>
                </c:pt>
                <c:pt idx="47">
                  <c:v>28.537054860442776</c:v>
                </c:pt>
                <c:pt idx="48">
                  <c:v>29.029125073399879</c:v>
                </c:pt>
                <c:pt idx="49">
                  <c:v>31.344817073170699</c:v>
                </c:pt>
                <c:pt idx="50">
                  <c:v>26.196153846153859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7.9626199235459771E-2"/>
          <c:h val="0.12523193673027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mnd'!$J$135:$J$146</c:f>
              <c:numCache>
                <c:formatCode>0.0</c:formatCode>
                <c:ptCount val="12"/>
                <c:pt idx="0">
                  <c:v>14.7745112476071</c:v>
                </c:pt>
                <c:pt idx="1">
                  <c:v>18.028905092076172</c:v>
                </c:pt>
                <c:pt idx="2">
                  <c:v>18.28643104187389</c:v>
                </c:pt>
                <c:pt idx="3">
                  <c:v>18.345147833630296</c:v>
                </c:pt>
                <c:pt idx="4">
                  <c:v>16.531154783245732</c:v>
                </c:pt>
                <c:pt idx="5">
                  <c:v>15.330968118195951</c:v>
                </c:pt>
                <c:pt idx="6">
                  <c:v>12.555539855243117</c:v>
                </c:pt>
                <c:pt idx="7">
                  <c:v>10.715023359176998</c:v>
                </c:pt>
                <c:pt idx="8">
                  <c:v>8.8896194617472304</c:v>
                </c:pt>
                <c:pt idx="9">
                  <c:v>9.4066331241916838</c:v>
                </c:pt>
                <c:pt idx="10">
                  <c:v>8.9661782127762581</c:v>
                </c:pt>
                <c:pt idx="11">
                  <c:v>9.1791243928035176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mnd'!$S$135:$S$146</c:f>
              <c:numCache>
                <c:formatCode>0.0</c:formatCode>
                <c:ptCount val="12"/>
                <c:pt idx="0">
                  <c:v>35.446706586826359</c:v>
                </c:pt>
                <c:pt idx="1">
                  <c:v>37.269863013698632</c:v>
                </c:pt>
                <c:pt idx="2">
                  <c:v>37.896819407008067</c:v>
                </c:pt>
                <c:pt idx="3">
                  <c:v>36.560169491525421</c:v>
                </c:pt>
                <c:pt idx="4">
                  <c:v>38.187179487179499</c:v>
                </c:pt>
                <c:pt idx="5">
                  <c:v>38.824615384615377</c:v>
                </c:pt>
                <c:pt idx="6">
                  <c:v>36.349999999999994</c:v>
                </c:pt>
                <c:pt idx="7">
                  <c:v>38.495859872611469</c:v>
                </c:pt>
                <c:pt idx="8">
                  <c:v>34.62814943527372</c:v>
                </c:pt>
                <c:pt idx="9">
                  <c:v>35.06474459417111</c:v>
                </c:pt>
                <c:pt idx="10">
                  <c:v>34.292754777070009</c:v>
                </c:pt>
                <c:pt idx="11">
                  <c:v>34.608641975308601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mnd'!$R$135:$R$146</c:f>
              <c:numCache>
                <c:formatCode>0.00</c:formatCode>
                <c:ptCount val="12"/>
                <c:pt idx="0">
                  <c:v>8.2814371257485018</c:v>
                </c:pt>
                <c:pt idx="1">
                  <c:v>8.525114155251142</c:v>
                </c:pt>
                <c:pt idx="2">
                  <c:v>8.7061994609164444</c:v>
                </c:pt>
                <c:pt idx="3">
                  <c:v>8.5042372881355899</c:v>
                </c:pt>
                <c:pt idx="4">
                  <c:v>8.6410256410256405</c:v>
                </c:pt>
                <c:pt idx="5">
                  <c:v>8.6153846153846114</c:v>
                </c:pt>
                <c:pt idx="6">
                  <c:v>8.4090909090909083</c:v>
                </c:pt>
                <c:pt idx="7">
                  <c:v>8.7579617834394892</c:v>
                </c:pt>
                <c:pt idx="8">
                  <c:v>8.3275412684622072</c:v>
                </c:pt>
                <c:pt idx="9">
                  <c:v>8.3566280162958311</c:v>
                </c:pt>
                <c:pt idx="10">
                  <c:v>8.2340764331210199</c:v>
                </c:pt>
                <c:pt idx="11">
                  <c:v>8.3765432098765444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mnd'!$I$150:$I$161</c:f>
              <c:numCache>
                <c:formatCode>General</c:formatCode>
                <c:ptCount val="12"/>
                <c:pt idx="0">
                  <c:v>80</c:v>
                </c:pt>
                <c:pt idx="1">
                  <c:v>108</c:v>
                </c:pt>
                <c:pt idx="2">
                  <c:v>1039</c:v>
                </c:pt>
                <c:pt idx="3">
                  <c:v>132</c:v>
                </c:pt>
                <c:pt idx="4">
                  <c:v>94</c:v>
                </c:pt>
                <c:pt idx="5">
                  <c:v>36</c:v>
                </c:pt>
                <c:pt idx="6">
                  <c:v>11</c:v>
                </c:pt>
                <c:pt idx="7">
                  <c:v>527</c:v>
                </c:pt>
                <c:pt idx="8">
                  <c:v>589</c:v>
                </c:pt>
                <c:pt idx="9">
                  <c:v>1469</c:v>
                </c:pt>
                <c:pt idx="10">
                  <c:v>557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mnd'!$J$150:$J$161</c:f>
              <c:numCache>
                <c:formatCode>0.0</c:formatCode>
                <c:ptCount val="12"/>
                <c:pt idx="0">
                  <c:v>7.7059773425547187</c:v>
                </c:pt>
                <c:pt idx="1">
                  <c:v>9.4026590210791099</c:v>
                </c:pt>
                <c:pt idx="2">
                  <c:v>11.011173934215401</c:v>
                </c:pt>
                <c:pt idx="3">
                  <c:v>10.726602399186945</c:v>
                </c:pt>
                <c:pt idx="4">
                  <c:v>10.62986663410682</c:v>
                </c:pt>
                <c:pt idx="5">
                  <c:v>9.1745237169517893</c:v>
                </c:pt>
                <c:pt idx="6">
                  <c:v>6.2361640996655847</c:v>
                </c:pt>
                <c:pt idx="7">
                  <c:v>6.3157683235317608</c:v>
                </c:pt>
                <c:pt idx="8">
                  <c:v>4.941671142292785</c:v>
                </c:pt>
                <c:pt idx="9">
                  <c:v>4.6185159976891104</c:v>
                </c:pt>
                <c:pt idx="10">
                  <c:v>4.2425606244393741</c:v>
                </c:pt>
                <c:pt idx="11">
                  <c:v>4.4104525383964308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mnd'!$S$150:$S$161</c:f>
              <c:numCache>
                <c:formatCode>0.0</c:formatCode>
                <c:ptCount val="12"/>
                <c:pt idx="0">
                  <c:v>38.593749999999993</c:v>
                </c:pt>
                <c:pt idx="1">
                  <c:v>39.414814814814783</c:v>
                </c:pt>
                <c:pt idx="2">
                  <c:v>40.741385948026959</c:v>
                </c:pt>
                <c:pt idx="3">
                  <c:v>38.219696969696969</c:v>
                </c:pt>
                <c:pt idx="4">
                  <c:v>40.751063829787256</c:v>
                </c:pt>
                <c:pt idx="5">
                  <c:v>41.95</c:v>
                </c:pt>
                <c:pt idx="6">
                  <c:v>36.109090909090909</c:v>
                </c:pt>
                <c:pt idx="7">
                  <c:v>40.559013282732465</c:v>
                </c:pt>
                <c:pt idx="8">
                  <c:v>37.616638370118807</c:v>
                </c:pt>
                <c:pt idx="9">
                  <c:v>37.397617426820943</c:v>
                </c:pt>
                <c:pt idx="10">
                  <c:v>36.589587073608634</c:v>
                </c:pt>
                <c:pt idx="11">
                  <c:v>37.942253521126752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mnd'!$R$150:$R$161</c:f>
              <c:numCache>
                <c:formatCode>0.00</c:formatCode>
                <c:ptCount val="12"/>
                <c:pt idx="0">
                  <c:v>8.9</c:v>
                </c:pt>
                <c:pt idx="1">
                  <c:v>9.0740740740740762</c:v>
                </c:pt>
                <c:pt idx="2">
                  <c:v>9.1058710298363774</c:v>
                </c:pt>
                <c:pt idx="3">
                  <c:v>8.8560606060606073</c:v>
                </c:pt>
                <c:pt idx="4">
                  <c:v>9.1489361702127674</c:v>
                </c:pt>
                <c:pt idx="5">
                  <c:v>8.9722222222222232</c:v>
                </c:pt>
                <c:pt idx="6">
                  <c:v>9</c:v>
                </c:pt>
                <c:pt idx="7">
                  <c:v>9.6812144212523705</c:v>
                </c:pt>
                <c:pt idx="8">
                  <c:v>9.373514431239391</c:v>
                </c:pt>
                <c:pt idx="9">
                  <c:v>9.3635125936010866</c:v>
                </c:pt>
                <c:pt idx="10">
                  <c:v>9.2782764811490104</c:v>
                </c:pt>
                <c:pt idx="11">
                  <c:v>9.422535211267606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mnd'!$I$165:$I$176</c:f>
              <c:numCache>
                <c:formatCode>General</c:formatCode>
                <c:ptCount val="12"/>
                <c:pt idx="0">
                  <c:v>47</c:v>
                </c:pt>
                <c:pt idx="1">
                  <c:v>66</c:v>
                </c:pt>
                <c:pt idx="2">
                  <c:v>696</c:v>
                </c:pt>
                <c:pt idx="3">
                  <c:v>81</c:v>
                </c:pt>
                <c:pt idx="4">
                  <c:v>70</c:v>
                </c:pt>
                <c:pt idx="5">
                  <c:v>38</c:v>
                </c:pt>
                <c:pt idx="6">
                  <c:v>10</c:v>
                </c:pt>
                <c:pt idx="7">
                  <c:v>345</c:v>
                </c:pt>
                <c:pt idx="8">
                  <c:v>386</c:v>
                </c:pt>
                <c:pt idx="9">
                  <c:v>903</c:v>
                </c:pt>
                <c:pt idx="10">
                  <c:v>280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mnd'!$J$165:$J$176</c:f>
              <c:numCache>
                <c:formatCode>0.0</c:formatCode>
                <c:ptCount val="12"/>
                <c:pt idx="0">
                  <c:v>4.8966338294277243</c:v>
                </c:pt>
                <c:pt idx="1">
                  <c:v>6.0767842588072654</c:v>
                </c:pt>
                <c:pt idx="2">
                  <c:v>7.7155448684599248</c:v>
                </c:pt>
                <c:pt idx="3">
                  <c:v>6.9985499419551509</c:v>
                </c:pt>
                <c:pt idx="4">
                  <c:v>8.213407628995288</c:v>
                </c:pt>
                <c:pt idx="5">
                  <c:v>9.9569887247278412</c:v>
                </c:pt>
                <c:pt idx="6">
                  <c:v>5.9127376634795024</c:v>
                </c:pt>
                <c:pt idx="7">
                  <c:v>4.331265071330364</c:v>
                </c:pt>
                <c:pt idx="8">
                  <c:v>3.4503062755712843</c:v>
                </c:pt>
                <c:pt idx="9">
                  <c:v>3.023169124961079</c:v>
                </c:pt>
                <c:pt idx="10">
                  <c:v>2.2966624110052938</c:v>
                </c:pt>
                <c:pt idx="11">
                  <c:v>2.7680137000879181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mnd'!$S$165:$S$176</c:f>
              <c:numCache>
                <c:formatCode>0.0</c:formatCode>
                <c:ptCount val="12"/>
                <c:pt idx="0">
                  <c:v>41.74255319148935</c:v>
                </c:pt>
                <c:pt idx="1">
                  <c:v>41.683333333333344</c:v>
                </c:pt>
                <c:pt idx="2">
                  <c:v>42.616235632183887</c:v>
                </c:pt>
                <c:pt idx="3">
                  <c:v>40.637037037037011</c:v>
                </c:pt>
                <c:pt idx="4">
                  <c:v>42.282857142857125</c:v>
                </c:pt>
                <c:pt idx="5">
                  <c:v>43.131578947368432</c:v>
                </c:pt>
                <c:pt idx="6">
                  <c:v>37.659999999999989</c:v>
                </c:pt>
                <c:pt idx="7">
                  <c:v>42.48811594202899</c:v>
                </c:pt>
                <c:pt idx="8">
                  <c:v>40.076683937823809</c:v>
                </c:pt>
                <c:pt idx="9">
                  <c:v>39.823366555924686</c:v>
                </c:pt>
                <c:pt idx="10">
                  <c:v>39.402499999999989</c:v>
                </c:pt>
                <c:pt idx="11">
                  <c:v>40.254761904761914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antall LENGDEMÅLTE slakt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44421459203114E-2"/>
          <c:y val="0.16175131414193719"/>
          <c:w val="0.87113197132949127"/>
          <c:h val="0.71611310075647461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#,##0</c:formatCode>
                <c:ptCount val="52"/>
                <c:pt idx="0">
                  <c:v>0</c:v>
                </c:pt>
                <c:pt idx="1">
                  <c:v>217</c:v>
                </c:pt>
                <c:pt idx="2">
                  <c:v>70</c:v>
                </c:pt>
                <c:pt idx="3">
                  <c:v>46</c:v>
                </c:pt>
                <c:pt idx="4">
                  <c:v>30</c:v>
                </c:pt>
                <c:pt idx="5">
                  <c:v>105</c:v>
                </c:pt>
                <c:pt idx="6">
                  <c:v>9</c:v>
                </c:pt>
                <c:pt idx="7">
                  <c:v>156</c:v>
                </c:pt>
                <c:pt idx="8">
                  <c:v>335</c:v>
                </c:pt>
                <c:pt idx="9">
                  <c:v>944</c:v>
                </c:pt>
                <c:pt idx="10">
                  <c:v>192</c:v>
                </c:pt>
                <c:pt idx="11">
                  <c:v>166</c:v>
                </c:pt>
                <c:pt idx="12">
                  <c:v>292</c:v>
                </c:pt>
                <c:pt idx="13">
                  <c:v>0</c:v>
                </c:pt>
                <c:pt idx="14">
                  <c:v>25</c:v>
                </c:pt>
                <c:pt idx="15">
                  <c:v>30</c:v>
                </c:pt>
                <c:pt idx="16">
                  <c:v>13</c:v>
                </c:pt>
                <c:pt idx="17">
                  <c:v>35</c:v>
                </c:pt>
                <c:pt idx="18">
                  <c:v>96</c:v>
                </c:pt>
                <c:pt idx="19">
                  <c:v>2</c:v>
                </c:pt>
                <c:pt idx="20">
                  <c:v>186</c:v>
                </c:pt>
                <c:pt idx="21">
                  <c:v>15</c:v>
                </c:pt>
                <c:pt idx="22">
                  <c:v>149</c:v>
                </c:pt>
                <c:pt idx="23">
                  <c:v>136</c:v>
                </c:pt>
                <c:pt idx="24">
                  <c:v>131</c:v>
                </c:pt>
                <c:pt idx="25">
                  <c:v>85</c:v>
                </c:pt>
                <c:pt idx="26">
                  <c:v>46</c:v>
                </c:pt>
                <c:pt idx="27">
                  <c:v>0</c:v>
                </c:pt>
                <c:pt idx="28">
                  <c:v>23</c:v>
                </c:pt>
                <c:pt idx="29">
                  <c:v>2</c:v>
                </c:pt>
                <c:pt idx="30">
                  <c:v>170</c:v>
                </c:pt>
                <c:pt idx="31">
                  <c:v>393</c:v>
                </c:pt>
                <c:pt idx="32">
                  <c:v>1099</c:v>
                </c:pt>
                <c:pt idx="33">
                  <c:v>1824</c:v>
                </c:pt>
                <c:pt idx="34">
                  <c:v>2647</c:v>
                </c:pt>
                <c:pt idx="35">
                  <c:v>918</c:v>
                </c:pt>
                <c:pt idx="36">
                  <c:v>920</c:v>
                </c:pt>
                <c:pt idx="37">
                  <c:v>671</c:v>
                </c:pt>
                <c:pt idx="38">
                  <c:v>1005</c:v>
                </c:pt>
                <c:pt idx="39">
                  <c:v>1115</c:v>
                </c:pt>
                <c:pt idx="40">
                  <c:v>1783</c:v>
                </c:pt>
                <c:pt idx="41">
                  <c:v>3840</c:v>
                </c:pt>
                <c:pt idx="42">
                  <c:v>4617</c:v>
                </c:pt>
                <c:pt idx="43">
                  <c:v>4278</c:v>
                </c:pt>
                <c:pt idx="44">
                  <c:v>2895</c:v>
                </c:pt>
                <c:pt idx="45">
                  <c:v>1399</c:v>
                </c:pt>
                <c:pt idx="46">
                  <c:v>851</c:v>
                </c:pt>
                <c:pt idx="47">
                  <c:v>685</c:v>
                </c:pt>
                <c:pt idx="48">
                  <c:v>326</c:v>
                </c:pt>
                <c:pt idx="49">
                  <c:v>39</c:v>
                </c:pt>
                <c:pt idx="50">
                  <c:v>36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8-4EB8-AC6A-28B5A3219A67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#,##0</c:formatCode>
                <c:ptCount val="52"/>
                <c:pt idx="0">
                  <c:v>0</c:v>
                </c:pt>
                <c:pt idx="1">
                  <c:v>436</c:v>
                </c:pt>
                <c:pt idx="2">
                  <c:v>119</c:v>
                </c:pt>
                <c:pt idx="3">
                  <c:v>364</c:v>
                </c:pt>
                <c:pt idx="4">
                  <c:v>119</c:v>
                </c:pt>
                <c:pt idx="5">
                  <c:v>573</c:v>
                </c:pt>
                <c:pt idx="6">
                  <c:v>115</c:v>
                </c:pt>
                <c:pt idx="7">
                  <c:v>272</c:v>
                </c:pt>
                <c:pt idx="8">
                  <c:v>109</c:v>
                </c:pt>
                <c:pt idx="9">
                  <c:v>5225</c:v>
                </c:pt>
                <c:pt idx="10">
                  <c:v>2559</c:v>
                </c:pt>
                <c:pt idx="11">
                  <c:v>1614</c:v>
                </c:pt>
                <c:pt idx="12">
                  <c:v>0</c:v>
                </c:pt>
                <c:pt idx="13">
                  <c:v>158</c:v>
                </c:pt>
                <c:pt idx="14">
                  <c:v>658</c:v>
                </c:pt>
                <c:pt idx="15">
                  <c:v>25</c:v>
                </c:pt>
                <c:pt idx="16">
                  <c:v>125</c:v>
                </c:pt>
                <c:pt idx="17">
                  <c:v>232</c:v>
                </c:pt>
                <c:pt idx="18">
                  <c:v>129</c:v>
                </c:pt>
                <c:pt idx="19">
                  <c:v>240</c:v>
                </c:pt>
                <c:pt idx="20">
                  <c:v>157</c:v>
                </c:pt>
                <c:pt idx="21">
                  <c:v>398</c:v>
                </c:pt>
                <c:pt idx="22">
                  <c:v>107</c:v>
                </c:pt>
                <c:pt idx="23">
                  <c:v>201</c:v>
                </c:pt>
                <c:pt idx="24">
                  <c:v>65</c:v>
                </c:pt>
                <c:pt idx="25">
                  <c:v>96</c:v>
                </c:pt>
                <c:pt idx="26">
                  <c:v>22</c:v>
                </c:pt>
                <c:pt idx="27">
                  <c:v>20</c:v>
                </c:pt>
                <c:pt idx="28">
                  <c:v>38</c:v>
                </c:pt>
                <c:pt idx="29">
                  <c:v>1</c:v>
                </c:pt>
                <c:pt idx="30">
                  <c:v>193</c:v>
                </c:pt>
                <c:pt idx="31">
                  <c:v>581</c:v>
                </c:pt>
                <c:pt idx="32">
                  <c:v>1440</c:v>
                </c:pt>
                <c:pt idx="33">
                  <c:v>3348</c:v>
                </c:pt>
                <c:pt idx="34">
                  <c:v>4983</c:v>
                </c:pt>
                <c:pt idx="35">
                  <c:v>5552</c:v>
                </c:pt>
                <c:pt idx="36">
                  <c:v>3028</c:v>
                </c:pt>
                <c:pt idx="37">
                  <c:v>2545</c:v>
                </c:pt>
                <c:pt idx="38">
                  <c:v>3056</c:v>
                </c:pt>
                <c:pt idx="39">
                  <c:v>3277</c:v>
                </c:pt>
                <c:pt idx="40">
                  <c:v>5470</c:v>
                </c:pt>
                <c:pt idx="41">
                  <c:v>11801</c:v>
                </c:pt>
                <c:pt idx="42">
                  <c:v>10747</c:v>
                </c:pt>
                <c:pt idx="43">
                  <c:v>9769</c:v>
                </c:pt>
                <c:pt idx="44">
                  <c:v>6148</c:v>
                </c:pt>
                <c:pt idx="45">
                  <c:v>3370</c:v>
                </c:pt>
                <c:pt idx="46">
                  <c:v>3057</c:v>
                </c:pt>
                <c:pt idx="47">
                  <c:v>2072</c:v>
                </c:pt>
                <c:pt idx="48">
                  <c:v>1702</c:v>
                </c:pt>
                <c:pt idx="49">
                  <c:v>325</c:v>
                </c:pt>
                <c:pt idx="50">
                  <c:v>52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8-4EB8-AC6A-28B5A321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854115730436442E-2"/>
              <c:y val="0.379336573095411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8.4371719590514718E-2"/>
          <c:h val="0.141933615611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mnd'!$R$165:$R$176</c:f>
              <c:numCache>
                <c:formatCode>0.00</c:formatCode>
                <c:ptCount val="12"/>
                <c:pt idx="0">
                  <c:v>9.5744680851063837</c:v>
                </c:pt>
                <c:pt idx="1">
                  <c:v>9.1515151515151523</c:v>
                </c:pt>
                <c:pt idx="2">
                  <c:v>9.375</c:v>
                </c:pt>
                <c:pt idx="3">
                  <c:v>9.3456790123456805</c:v>
                </c:pt>
                <c:pt idx="4">
                  <c:v>9.328571428571431</c:v>
                </c:pt>
                <c:pt idx="5">
                  <c:v>8.9473684210526301</c:v>
                </c:pt>
                <c:pt idx="6">
                  <c:v>9.3000000000000007</c:v>
                </c:pt>
                <c:pt idx="7">
                  <c:v>9.9855072463768124</c:v>
                </c:pt>
                <c:pt idx="8">
                  <c:v>9.7331606217616571</c:v>
                </c:pt>
                <c:pt idx="9">
                  <c:v>9.729789590254704</c:v>
                </c:pt>
                <c:pt idx="10">
                  <c:v>9.65</c:v>
                </c:pt>
                <c:pt idx="11">
                  <c:v>9.690476190476188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mnd'!$I$180:$I$191</c:f>
              <c:numCache>
                <c:formatCode>General</c:formatCode>
                <c:ptCount val="12"/>
                <c:pt idx="0">
                  <c:v>22</c:v>
                </c:pt>
                <c:pt idx="1">
                  <c:v>26</c:v>
                </c:pt>
                <c:pt idx="2">
                  <c:v>316</c:v>
                </c:pt>
                <c:pt idx="3">
                  <c:v>49</c:v>
                </c:pt>
                <c:pt idx="4">
                  <c:v>47</c:v>
                </c:pt>
                <c:pt idx="5">
                  <c:v>21</c:v>
                </c:pt>
                <c:pt idx="6">
                  <c:v>12</c:v>
                </c:pt>
                <c:pt idx="7">
                  <c:v>244</c:v>
                </c:pt>
                <c:pt idx="8">
                  <c:v>243</c:v>
                </c:pt>
                <c:pt idx="9">
                  <c:v>499</c:v>
                </c:pt>
                <c:pt idx="10">
                  <c:v>145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mnd'!$J$180:$J$191</c:f>
              <c:numCache>
                <c:formatCode>0.0</c:formatCode>
                <c:ptCount val="12"/>
                <c:pt idx="0">
                  <c:v>2.4239822494215844</c:v>
                </c:pt>
                <c:pt idx="1">
                  <c:v>2.3548615820269805</c:v>
                </c:pt>
                <c:pt idx="2">
                  <c:v>3.6498674402440554</c:v>
                </c:pt>
                <c:pt idx="3">
                  <c:v>4.4109830202880556</c:v>
                </c:pt>
                <c:pt idx="4">
                  <c:v>6.0128426415659852</c:v>
                </c:pt>
                <c:pt idx="5">
                  <c:v>5.5483330093312588</c:v>
                </c:pt>
                <c:pt idx="6">
                  <c:v>6.9850690028731597</c:v>
                </c:pt>
                <c:pt idx="7">
                  <c:v>3.2008174160681446</c:v>
                </c:pt>
                <c:pt idx="8">
                  <c:v>2.262116754067764</c:v>
                </c:pt>
                <c:pt idx="9">
                  <c:v>1.769655874652208</c:v>
                </c:pt>
                <c:pt idx="10">
                  <c:v>1.1884140816108584</c:v>
                </c:pt>
                <c:pt idx="11">
                  <c:v>1.0970875852776452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mnd'!$S$180:$S$191</c:f>
              <c:numCache>
                <c:formatCode>0.0</c:formatCode>
                <c:ptCount val="12"/>
                <c:pt idx="0">
                  <c:v>44.145454545454541</c:v>
                </c:pt>
                <c:pt idx="1">
                  <c:v>41.003846153846176</c:v>
                </c:pt>
                <c:pt idx="2">
                  <c:v>44.402531645569589</c:v>
                </c:pt>
                <c:pt idx="3">
                  <c:v>42.338775510204073</c:v>
                </c:pt>
                <c:pt idx="4">
                  <c:v>46.102127659574464</c:v>
                </c:pt>
                <c:pt idx="5">
                  <c:v>43.490476190476194</c:v>
                </c:pt>
                <c:pt idx="6">
                  <c:v>37.075000000000003</c:v>
                </c:pt>
                <c:pt idx="7">
                  <c:v>44.395901639344252</c:v>
                </c:pt>
                <c:pt idx="8">
                  <c:v>41.737860082304543</c:v>
                </c:pt>
                <c:pt idx="9">
                  <c:v>42.184368737474941</c:v>
                </c:pt>
                <c:pt idx="10">
                  <c:v>39.371724137931047</c:v>
                </c:pt>
                <c:pt idx="11">
                  <c:v>41.881250000000009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mnd'!$R$180:$R$191</c:f>
              <c:numCache>
                <c:formatCode>0.00</c:formatCode>
                <c:ptCount val="12"/>
                <c:pt idx="0">
                  <c:v>9.3181818181818183</c:v>
                </c:pt>
                <c:pt idx="1">
                  <c:v>9.5769230769230784</c:v>
                </c:pt>
                <c:pt idx="2">
                  <c:v>9.712025316455696</c:v>
                </c:pt>
                <c:pt idx="3">
                  <c:v>9.5306122448979593</c:v>
                </c:pt>
                <c:pt idx="4">
                  <c:v>9.6595744680851077</c:v>
                </c:pt>
                <c:pt idx="5">
                  <c:v>9.2857142857142883</c:v>
                </c:pt>
                <c:pt idx="6">
                  <c:v>9.5</c:v>
                </c:pt>
                <c:pt idx="7">
                  <c:v>10.356557377049178</c:v>
                </c:pt>
                <c:pt idx="8">
                  <c:v>10.127572016460906</c:v>
                </c:pt>
                <c:pt idx="9">
                  <c:v>10.098196392785569</c:v>
                </c:pt>
                <c:pt idx="10">
                  <c:v>9.6896551724137954</c:v>
                </c:pt>
                <c:pt idx="11">
                  <c:v>9.9375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7550395421257E-2"/>
          <c:y val="0.107292007474135"/>
          <c:w val="0.91806177632748565"/>
          <c:h val="0.78675499963408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mnd'!#REF!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13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167-A0C5-DD3DDA5A23B2}"/>
            </c:ext>
          </c:extLst>
        </c:ser>
        <c:ser>
          <c:idx val="0"/>
          <c:order val="1"/>
          <c:tx>
            <c:strRef>
              <c:f>'Fett per mnd'!$B$15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mnd'!$I$15:$I$26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167-A0C5-DD3DDA5A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3539094650206"/>
          <c:y val="0.27508614054822095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mnd'!$I$30:$I$41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29</c:v>
                </c:pt>
                <c:pt idx="3">
                  <c:v>8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113</c:v>
                </c:pt>
                <c:pt idx="8">
                  <c:v>89</c:v>
                </c:pt>
                <c:pt idx="9">
                  <c:v>220</c:v>
                </c:pt>
                <c:pt idx="10">
                  <c:v>94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1-43A7-8D84-B4603A91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mnd'!$I$45:$I$56</c:f>
              <c:numCache>
                <c:formatCode>General</c:formatCode>
                <c:ptCount val="12"/>
                <c:pt idx="0">
                  <c:v>33</c:v>
                </c:pt>
                <c:pt idx="1">
                  <c:v>28</c:v>
                </c:pt>
                <c:pt idx="2">
                  <c:v>180</c:v>
                </c:pt>
                <c:pt idx="3">
                  <c:v>25</c:v>
                </c:pt>
                <c:pt idx="4">
                  <c:v>22</c:v>
                </c:pt>
                <c:pt idx="5">
                  <c:v>26</c:v>
                </c:pt>
                <c:pt idx="6">
                  <c:v>7</c:v>
                </c:pt>
                <c:pt idx="7">
                  <c:v>551</c:v>
                </c:pt>
                <c:pt idx="8">
                  <c:v>638</c:v>
                </c:pt>
                <c:pt idx="9">
                  <c:v>1430</c:v>
                </c:pt>
                <c:pt idx="10">
                  <c:v>519</c:v>
                </c:pt>
                <c:pt idx="1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6-4721-BA92-24B292B54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mnd'!$I$60:$I$71</c:f>
              <c:numCache>
                <c:formatCode>General</c:formatCode>
                <c:ptCount val="12"/>
                <c:pt idx="0">
                  <c:v>78</c:v>
                </c:pt>
                <c:pt idx="1">
                  <c:v>66</c:v>
                </c:pt>
                <c:pt idx="2">
                  <c:v>602</c:v>
                </c:pt>
                <c:pt idx="3">
                  <c:v>73</c:v>
                </c:pt>
                <c:pt idx="4">
                  <c:v>51</c:v>
                </c:pt>
                <c:pt idx="5">
                  <c:v>32</c:v>
                </c:pt>
                <c:pt idx="6">
                  <c:v>29</c:v>
                </c:pt>
                <c:pt idx="7">
                  <c:v>1720</c:v>
                </c:pt>
                <c:pt idx="8">
                  <c:v>2304</c:v>
                </c:pt>
                <c:pt idx="9">
                  <c:v>4507</c:v>
                </c:pt>
                <c:pt idx="10">
                  <c:v>1732</c:v>
                </c:pt>
                <c:pt idx="11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4-48EE-946E-3EBC1488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mnd'!$I$75:$I$86</c:f>
              <c:numCache>
                <c:formatCode>General</c:formatCode>
                <c:ptCount val="12"/>
                <c:pt idx="0">
                  <c:v>141</c:v>
                </c:pt>
                <c:pt idx="1">
                  <c:v>115</c:v>
                </c:pt>
                <c:pt idx="2">
                  <c:v>806</c:v>
                </c:pt>
                <c:pt idx="3">
                  <c:v>147</c:v>
                </c:pt>
                <c:pt idx="4">
                  <c:v>92</c:v>
                </c:pt>
                <c:pt idx="5">
                  <c:v>40</c:v>
                </c:pt>
                <c:pt idx="6">
                  <c:v>33</c:v>
                </c:pt>
                <c:pt idx="7">
                  <c:v>1679</c:v>
                </c:pt>
                <c:pt idx="8">
                  <c:v>2734</c:v>
                </c:pt>
                <c:pt idx="9">
                  <c:v>6602</c:v>
                </c:pt>
                <c:pt idx="10">
                  <c:v>2640</c:v>
                </c:pt>
                <c:pt idx="11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F-4791-A351-F0E663E1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LENGE per slakt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44433482748464E-2"/>
          <c:y val="0.16166832083792951"/>
          <c:w val="0.88137345628925068"/>
          <c:h val="0.7182022199109002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112.20230414746544</c:v>
                </c:pt>
                <c:pt idx="2">
                  <c:v>115.77857142857133</c:v>
                </c:pt>
                <c:pt idx="3">
                  <c:v>118.12173913043478</c:v>
                </c:pt>
                <c:pt idx="4">
                  <c:v>114.73666666666664</c:v>
                </c:pt>
                <c:pt idx="5">
                  <c:v>115.42857142857147</c:v>
                </c:pt>
                <c:pt idx="6">
                  <c:v>106.05555555555556</c:v>
                </c:pt>
                <c:pt idx="7">
                  <c:v>115.9955128205128</c:v>
                </c:pt>
                <c:pt idx="8">
                  <c:v>116.83761194029844</c:v>
                </c:pt>
                <c:pt idx="9">
                  <c:v>116.3931144067795</c:v>
                </c:pt>
                <c:pt idx="10">
                  <c:v>117.82708333333323</c:v>
                </c:pt>
                <c:pt idx="11">
                  <c:v>116.63855421686748</c:v>
                </c:pt>
                <c:pt idx="12">
                  <c:v>114.6958904109589</c:v>
                </c:pt>
                <c:pt idx="13">
                  <c:v>0</c:v>
                </c:pt>
                <c:pt idx="14">
                  <c:v>113.26400000000002</c:v>
                </c:pt>
                <c:pt idx="15">
                  <c:v>118.30666666666664</c:v>
                </c:pt>
                <c:pt idx="16">
                  <c:v>113.3692307692308</c:v>
                </c:pt>
                <c:pt idx="17">
                  <c:v>117.4571428571428</c:v>
                </c:pt>
                <c:pt idx="18">
                  <c:v>116.49166666666662</c:v>
                </c:pt>
                <c:pt idx="19">
                  <c:v>116.85</c:v>
                </c:pt>
                <c:pt idx="20">
                  <c:v>115.53709677419356</c:v>
                </c:pt>
                <c:pt idx="21">
                  <c:v>117.0533333333333</c:v>
                </c:pt>
                <c:pt idx="22">
                  <c:v>116.7946308724832</c:v>
                </c:pt>
                <c:pt idx="23">
                  <c:v>113.66470588235296</c:v>
                </c:pt>
                <c:pt idx="24">
                  <c:v>115.79541984732822</c:v>
                </c:pt>
                <c:pt idx="25">
                  <c:v>113.92470588235297</c:v>
                </c:pt>
                <c:pt idx="26">
                  <c:v>117.7456521739131</c:v>
                </c:pt>
                <c:pt idx="27">
                  <c:v>0</c:v>
                </c:pt>
                <c:pt idx="28">
                  <c:v>110.35652173913044</c:v>
                </c:pt>
                <c:pt idx="29">
                  <c:v>116.1</c:v>
                </c:pt>
                <c:pt idx="30">
                  <c:v>116.72176470588244</c:v>
                </c:pt>
                <c:pt idx="31">
                  <c:v>115.1732824427481</c:v>
                </c:pt>
                <c:pt idx="32">
                  <c:v>115.18025477707002</c:v>
                </c:pt>
                <c:pt idx="33">
                  <c:v>115.73481359649122</c:v>
                </c:pt>
                <c:pt idx="34">
                  <c:v>115.3884775217232</c:v>
                </c:pt>
                <c:pt idx="35">
                  <c:v>114.53257080610022</c:v>
                </c:pt>
                <c:pt idx="36">
                  <c:v>114.32293478260868</c:v>
                </c:pt>
                <c:pt idx="37">
                  <c:v>113.79180327868862</c:v>
                </c:pt>
                <c:pt idx="38">
                  <c:v>111.51154228855704</c:v>
                </c:pt>
                <c:pt idx="39">
                  <c:v>113.3844843049327</c:v>
                </c:pt>
                <c:pt idx="40">
                  <c:v>113.9704991587212</c:v>
                </c:pt>
                <c:pt idx="41">
                  <c:v>115.27385416666679</c:v>
                </c:pt>
                <c:pt idx="42">
                  <c:v>115.42458306259476</c:v>
                </c:pt>
                <c:pt idx="43">
                  <c:v>115.53772791023862</c:v>
                </c:pt>
                <c:pt idx="44">
                  <c:v>114.94072538860078</c:v>
                </c:pt>
                <c:pt idx="45">
                  <c:v>115.15689778413162</c:v>
                </c:pt>
                <c:pt idx="46">
                  <c:v>112.43560517038775</c:v>
                </c:pt>
                <c:pt idx="47">
                  <c:v>114.82817518248176</c:v>
                </c:pt>
                <c:pt idx="48">
                  <c:v>113.85276073619644</c:v>
                </c:pt>
                <c:pt idx="49">
                  <c:v>112.74871794871798</c:v>
                </c:pt>
                <c:pt idx="50">
                  <c:v>114.27222222222223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7-40CB-907D-149C72911DC8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6748972060172113E-2"/>
                  <c:y val="-5.6172844284168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7-40CB-907D-149C72911DC8}"/>
                </c:ext>
              </c:extLst>
            </c:dLbl>
            <c:dLbl>
              <c:idx val="2"/>
              <c:layout>
                <c:manualLayout>
                  <c:x val="-9.8079564220631132E-3"/>
                  <c:y val="5.2160498263870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7-40CB-907D-149C72911DC8}"/>
                </c:ext>
              </c:extLst>
            </c:dLbl>
            <c:dLbl>
              <c:idx val="3"/>
              <c:layout>
                <c:manualLayout>
                  <c:x val="-8.9163240200573757E-4"/>
                  <c:y val="-5.8179017294317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7-40CB-907D-149C72911DC8}"/>
                </c:ext>
              </c:extLst>
            </c:dLbl>
            <c:dLbl>
              <c:idx val="5"/>
              <c:layout>
                <c:manualLayout>
                  <c:x val="-1.7832648040114751E-2"/>
                  <c:y val="-2.808642214208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7-40CB-907D-149C72911DC8}"/>
                </c:ext>
              </c:extLst>
            </c:dLbl>
            <c:dLbl>
              <c:idx val="6"/>
              <c:layout>
                <c:manualLayout>
                  <c:x val="7.1330592160459005E-3"/>
                  <c:y val="4.81481522435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7-40CB-907D-149C72911DC8}"/>
                </c:ext>
              </c:extLst>
            </c:dLbl>
            <c:dLbl>
              <c:idx val="7"/>
              <c:layout>
                <c:manualLayout>
                  <c:x val="-3.3882031276218028E-2"/>
                  <c:y val="-3.41049411725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7-40CB-907D-149C72911DC8}"/>
                </c:ext>
              </c:extLst>
            </c:dLbl>
            <c:dLbl>
              <c:idx val="8"/>
              <c:layout>
                <c:manualLayout>
                  <c:x val="-1.9615912844126195E-2"/>
                  <c:y val="3.41049411725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7-40CB-907D-149C72911DC8}"/>
                </c:ext>
              </c:extLst>
            </c:dLbl>
            <c:dLbl>
              <c:idx val="9"/>
              <c:layout>
                <c:manualLayout>
                  <c:x val="-3.7448560884241013E-2"/>
                  <c:y val="-4.212963321312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7-40CB-907D-149C72911DC8}"/>
                </c:ext>
              </c:extLst>
            </c:dLbl>
            <c:dLbl>
              <c:idx val="10"/>
              <c:layout>
                <c:manualLayout>
                  <c:x val="8.0246916180516381E-3"/>
                  <c:y val="-7.4228401375508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7-40CB-907D-149C72911DC8}"/>
                </c:ext>
              </c:extLst>
            </c:dLbl>
            <c:dLbl>
              <c:idx val="11"/>
              <c:layout>
                <c:manualLayout>
                  <c:x val="-4.19067228942697E-2"/>
                  <c:y val="7.0216055355210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7-40CB-907D-149C72911DC8}"/>
                </c:ext>
              </c:extLst>
            </c:dLbl>
            <c:dLbl>
              <c:idx val="13"/>
              <c:layout>
                <c:manualLayout>
                  <c:x val="-1.8724280442120489E-2"/>
                  <c:y val="-4.212963321312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7-40CB-907D-149C72911DC8}"/>
                </c:ext>
              </c:extLst>
            </c:dLbl>
            <c:dLbl>
              <c:idx val="14"/>
              <c:layout>
                <c:manualLayout>
                  <c:x val="-5.3497944120344254E-3"/>
                  <c:y val="6.4197536324763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7-40CB-907D-149C72911DC8}"/>
                </c:ext>
              </c:extLst>
            </c:dLbl>
            <c:dLbl>
              <c:idx val="15"/>
              <c:layout>
                <c:manualLayout>
                  <c:x val="-1.515775083409754E-2"/>
                  <c:y val="-3.41049411725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7-40CB-907D-149C72911DC8}"/>
                </c:ext>
              </c:extLst>
            </c:dLbl>
            <c:dLbl>
              <c:idx val="19"/>
              <c:layout>
                <c:manualLayout>
                  <c:x val="-2.2290810050143439E-2"/>
                  <c:y val="-0.10833334254803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7-40CB-907D-149C72911DC8}"/>
                </c:ext>
              </c:extLst>
            </c:dLbl>
            <c:dLbl>
              <c:idx val="21"/>
              <c:layout>
                <c:manualLayout>
                  <c:x val="-4.012345809025826E-2"/>
                  <c:y val="3.811728719282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0-4380-AAFA-EEE0E4E3DA75}"/>
                </c:ext>
              </c:extLst>
            </c:dLbl>
            <c:dLbl>
              <c:idx val="22"/>
              <c:layout>
                <c:manualLayout>
                  <c:x val="-2.7640604462177865E-2"/>
                  <c:y val="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7-40CB-907D-149C72911DC8}"/>
                </c:ext>
              </c:extLst>
            </c:dLbl>
            <c:dLbl>
              <c:idx val="23"/>
              <c:layout>
                <c:manualLayout>
                  <c:x val="-8.024691618051704E-3"/>
                  <c:y val="6.820988234506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7-40CB-907D-149C72911DC8}"/>
                </c:ext>
              </c:extLst>
            </c:dLbl>
            <c:dLbl>
              <c:idx val="24"/>
              <c:layout>
                <c:manualLayout>
                  <c:x val="-2.0507545246131964E-2"/>
                  <c:y val="-4.81481522435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0-4380-AAFA-EEE0E4E3DA75}"/>
                </c:ext>
              </c:extLst>
            </c:dLbl>
            <c:dLbl>
              <c:idx val="25"/>
              <c:layout>
                <c:manualLayout>
                  <c:x val="-6.5385620806816292E-17"/>
                  <c:y val="-3.2098768162381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0-4380-AAFA-EEE0E4E3DA75}"/>
                </c:ext>
              </c:extLst>
            </c:dLbl>
            <c:dLbl>
              <c:idx val="26"/>
              <c:layout>
                <c:manualLayout>
                  <c:x val="0"/>
                  <c:y val="3.2098768162381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0-4380-AAFA-EEE0E4E3DA75}"/>
                </c:ext>
              </c:extLst>
            </c:dLbl>
            <c:dLbl>
              <c:idx val="27"/>
              <c:layout>
                <c:manualLayout>
                  <c:x val="-5.7956106130373011E-2"/>
                  <c:y val="-2.0061730101488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F0-4380-AAFA-EEE0E4E3DA75}"/>
                </c:ext>
              </c:extLst>
            </c:dLbl>
            <c:dLbl>
              <c:idx val="28"/>
              <c:layout>
                <c:manualLayout>
                  <c:x val="1.0699588824068721E-2"/>
                  <c:y val="-2.2067903111637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0-4380-AAFA-EEE0E4E3DA75}"/>
                </c:ext>
              </c:extLst>
            </c:dLbl>
            <c:dLbl>
              <c:idx val="29"/>
              <c:layout>
                <c:manualLayout>
                  <c:x val="-6.241426814040163E-3"/>
                  <c:y val="8.0246920405954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0-43EC-AB21-7B7B5E9D57E9}"/>
                </c:ext>
              </c:extLst>
            </c:dLbl>
            <c:dLbl>
              <c:idx val="30"/>
              <c:layout>
                <c:manualLayout>
                  <c:x val="-2.0507545246131964E-2"/>
                  <c:y val="-5.6172844284168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6-4B33-9181-35B189034A96}"/>
                </c:ext>
              </c:extLst>
            </c:dLbl>
            <c:dLbl>
              <c:idx val="31"/>
              <c:layout>
                <c:manualLayout>
                  <c:x val="-2.6748972060172127E-2"/>
                  <c:y val="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0-43EC-AB21-7B7B5E9D57E9}"/>
                </c:ext>
              </c:extLst>
            </c:dLbl>
            <c:dLbl>
              <c:idx val="32"/>
              <c:layout>
                <c:manualLayout>
                  <c:x val="-1.6049383236103408E-2"/>
                  <c:y val="-3.2098768162381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B33-9181-35B189034A96}"/>
                </c:ext>
              </c:extLst>
            </c:dLbl>
            <c:dLbl>
              <c:idx val="33"/>
              <c:layout>
                <c:manualLayout>
                  <c:x val="-1.6049383236103276E-2"/>
                  <c:y val="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F-4AAF-9EDB-FEFF9673B38F}"/>
                </c:ext>
              </c:extLst>
            </c:dLbl>
            <c:dLbl>
              <c:idx val="34"/>
              <c:layout>
                <c:manualLayout>
                  <c:x val="0"/>
                  <c:y val="-4.4135806223275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5F-4AAF-9EDB-FEFF9673B38F}"/>
                </c:ext>
              </c:extLst>
            </c:dLbl>
            <c:dLbl>
              <c:idx val="35"/>
              <c:layout>
                <c:manualLayout>
                  <c:x val="1.2482853628080326E-2"/>
                  <c:y val="-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5F-4AAF-9EDB-FEFF9673B38F}"/>
                </c:ext>
              </c:extLst>
            </c:dLbl>
            <c:dLbl>
              <c:idx val="36"/>
              <c:layout>
                <c:manualLayout>
                  <c:x val="-3.744856088424111E-2"/>
                  <c:y val="4.0123460202977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F-4AAF-9EDB-FEFF9673B38F}"/>
                </c:ext>
              </c:extLst>
            </c:dLbl>
            <c:dLbl>
              <c:idx val="37"/>
              <c:layout>
                <c:manualLayout>
                  <c:x val="-6.2414268140401637E-2"/>
                  <c:y val="-1.4043211071042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F-4AAF-9EDB-FEFF9673B38F}"/>
                </c:ext>
              </c:extLst>
            </c:dLbl>
            <c:dLbl>
              <c:idx val="38"/>
              <c:layout>
                <c:manualLayout>
                  <c:x val="-6.4197532944413105E-2"/>
                  <c:y val="-2.00617301014901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E6-4B33-9181-35B189034A96}"/>
                </c:ext>
              </c:extLst>
            </c:dLbl>
            <c:dLbl>
              <c:idx val="39"/>
              <c:layout>
                <c:manualLayout>
                  <c:x val="-4.3689987698281141E-2"/>
                  <c:y val="3.00925951522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B33-9181-35B189034A96}"/>
                </c:ext>
              </c:extLst>
            </c:dLbl>
            <c:dLbl>
              <c:idx val="41"/>
              <c:layout>
                <c:manualLayout>
                  <c:x val="-4.9931414512321304E-2"/>
                  <c:y val="-5.6172844284168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6-4CDB-965C-6AF6432A0741}"/>
                </c:ext>
              </c:extLst>
            </c:dLbl>
            <c:dLbl>
              <c:idx val="42"/>
              <c:layout>
                <c:manualLayout>
                  <c:x val="-1.4266118432091933E-2"/>
                  <c:y val="-5.4166671274019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A-4333-81F8-A93EAB8DDCB5}"/>
                </c:ext>
              </c:extLst>
            </c:dLbl>
            <c:dLbl>
              <c:idx val="43"/>
              <c:layout>
                <c:manualLayout>
                  <c:x val="-6.2414268140402939E-3"/>
                  <c:y val="-3.811728719282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A-4333-81F8-A93EAB8DDCB5}"/>
                </c:ext>
              </c:extLst>
            </c:dLbl>
            <c:dLbl>
              <c:idx val="44"/>
              <c:layout>
                <c:manualLayout>
                  <c:x val="-3.2098766472206552E-2"/>
                  <c:y val="2.6080249131935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A-4333-81F8-A93EAB8DDCB5}"/>
                </c:ext>
              </c:extLst>
            </c:dLbl>
            <c:dLbl>
              <c:idx val="45"/>
              <c:layout>
                <c:manualLayout>
                  <c:x val="-2.6748972060173437E-3"/>
                  <c:y val="-0.13441359167997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F5-4C57-971D-D130ED1E27D4}"/>
                </c:ext>
              </c:extLst>
            </c:dLbl>
            <c:dLbl>
              <c:idx val="47"/>
              <c:layout>
                <c:manualLayout>
                  <c:x val="-3.8340193286246847E-2"/>
                  <c:y val="4.81481522435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F5-4C57-971D-D130ED1E2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113.74747706422016</c:v>
                </c:pt>
                <c:pt idx="2">
                  <c:v>114.42016806722688</c:v>
                </c:pt>
                <c:pt idx="3">
                  <c:v>116.38076923076912</c:v>
                </c:pt>
                <c:pt idx="4">
                  <c:v>112.60672268907562</c:v>
                </c:pt>
                <c:pt idx="5">
                  <c:v>115.76143106457236</c:v>
                </c:pt>
                <c:pt idx="6">
                  <c:v>113.50608695652176</c:v>
                </c:pt>
                <c:pt idx="7">
                  <c:v>114.5889705882353</c:v>
                </c:pt>
                <c:pt idx="8">
                  <c:v>114.00917431192664</c:v>
                </c:pt>
                <c:pt idx="9">
                  <c:v>115.7802296650717</c:v>
                </c:pt>
                <c:pt idx="10">
                  <c:v>115.70320437670978</c:v>
                </c:pt>
                <c:pt idx="11">
                  <c:v>114.23339529120204</c:v>
                </c:pt>
                <c:pt idx="12">
                  <c:v>0</c:v>
                </c:pt>
                <c:pt idx="13">
                  <c:v>115.6708860759494</c:v>
                </c:pt>
                <c:pt idx="14">
                  <c:v>113.1785714285715</c:v>
                </c:pt>
                <c:pt idx="15">
                  <c:v>114.12</c:v>
                </c:pt>
                <c:pt idx="16">
                  <c:v>112.98240000000003</c:v>
                </c:pt>
                <c:pt idx="17">
                  <c:v>113.77327586206899</c:v>
                </c:pt>
                <c:pt idx="18">
                  <c:v>115.34651162790701</c:v>
                </c:pt>
                <c:pt idx="19">
                  <c:v>115.8854166666667</c:v>
                </c:pt>
                <c:pt idx="20">
                  <c:v>115.78216560509549</c:v>
                </c:pt>
                <c:pt idx="21">
                  <c:v>115.10276381909544</c:v>
                </c:pt>
                <c:pt idx="22">
                  <c:v>114.30373831775697</c:v>
                </c:pt>
                <c:pt idx="23">
                  <c:v>114.6542288557213</c:v>
                </c:pt>
                <c:pt idx="24">
                  <c:v>115.96</c:v>
                </c:pt>
                <c:pt idx="25">
                  <c:v>114.45104166666664</c:v>
                </c:pt>
                <c:pt idx="26">
                  <c:v>114.2590909090909</c:v>
                </c:pt>
                <c:pt idx="27">
                  <c:v>110.53999999999998</c:v>
                </c:pt>
                <c:pt idx="28">
                  <c:v>110.1394736842105</c:v>
                </c:pt>
                <c:pt idx="29">
                  <c:v>114.5</c:v>
                </c:pt>
                <c:pt idx="30">
                  <c:v>116.61398963730576</c:v>
                </c:pt>
                <c:pt idx="31">
                  <c:v>114.45215146299488</c:v>
                </c:pt>
                <c:pt idx="32">
                  <c:v>114.40229166666656</c:v>
                </c:pt>
                <c:pt idx="33">
                  <c:v>113.91129032258095</c:v>
                </c:pt>
                <c:pt idx="34">
                  <c:v>114.89052779450118</c:v>
                </c:pt>
                <c:pt idx="35">
                  <c:v>114.35039625360211</c:v>
                </c:pt>
                <c:pt idx="36">
                  <c:v>113.72064068692198</c:v>
                </c:pt>
                <c:pt idx="37">
                  <c:v>112.179489194499</c:v>
                </c:pt>
                <c:pt idx="38">
                  <c:v>111.19914921465973</c:v>
                </c:pt>
                <c:pt idx="39">
                  <c:v>110.68730546231291</c:v>
                </c:pt>
                <c:pt idx="40">
                  <c:v>111.42848263254101</c:v>
                </c:pt>
                <c:pt idx="41">
                  <c:v>113.76945174137802</c:v>
                </c:pt>
                <c:pt idx="42">
                  <c:v>113.96579510561084</c:v>
                </c:pt>
                <c:pt idx="43">
                  <c:v>113.69875115160238</c:v>
                </c:pt>
                <c:pt idx="44">
                  <c:v>112.99692582953799</c:v>
                </c:pt>
                <c:pt idx="45">
                  <c:v>113.35468842729978</c:v>
                </c:pt>
                <c:pt idx="46">
                  <c:v>112.70350016355896</c:v>
                </c:pt>
                <c:pt idx="47">
                  <c:v>111.79227799227796</c:v>
                </c:pt>
                <c:pt idx="48">
                  <c:v>111.78390129259698</c:v>
                </c:pt>
                <c:pt idx="49">
                  <c:v>113.62953846153844</c:v>
                </c:pt>
                <c:pt idx="50">
                  <c:v>108.59615384615383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7-40CB-907D-149C72911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5854115730436442E-2"/>
              <c:y val="0.379336573095411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7.3933246079731035E-2"/>
          <c:h val="0.10673440686231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mnd'!#REF!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mnd'!#REF!</c:f>
              <c:numCache>
                <c:formatCode>General</c:formatCode>
                <c:ptCount val="12"/>
                <c:pt idx="0">
                  <c:v>209</c:v>
                </c:pt>
                <c:pt idx="1">
                  <c:v>198</c:v>
                </c:pt>
                <c:pt idx="2">
                  <c:v>1415</c:v>
                </c:pt>
                <c:pt idx="3">
                  <c:v>63</c:v>
                </c:pt>
                <c:pt idx="4">
                  <c:v>186</c:v>
                </c:pt>
                <c:pt idx="5">
                  <c:v>132</c:v>
                </c:pt>
                <c:pt idx="6">
                  <c:v>25</c:v>
                </c:pt>
                <c:pt idx="7">
                  <c:v>1746</c:v>
                </c:pt>
                <c:pt idx="8">
                  <c:v>2108</c:v>
                </c:pt>
                <c:pt idx="9">
                  <c:v>6911</c:v>
                </c:pt>
                <c:pt idx="10">
                  <c:v>3960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C-415E-AD9A-0A944F7D53EB}"/>
            </c:ext>
          </c:extLst>
        </c:ser>
        <c:ser>
          <c:idx val="0"/>
          <c:order val="1"/>
          <c:tx>
            <c:strRef>
              <c:f>'Fett per mnd'!$B$75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mnd'!$I$75:$I$86</c:f>
              <c:numCache>
                <c:formatCode>General</c:formatCode>
                <c:ptCount val="12"/>
                <c:pt idx="0">
                  <c:v>141</c:v>
                </c:pt>
                <c:pt idx="1">
                  <c:v>115</c:v>
                </c:pt>
                <c:pt idx="2">
                  <c:v>806</c:v>
                </c:pt>
                <c:pt idx="3">
                  <c:v>147</c:v>
                </c:pt>
                <c:pt idx="4">
                  <c:v>92</c:v>
                </c:pt>
                <c:pt idx="5">
                  <c:v>40</c:v>
                </c:pt>
                <c:pt idx="6">
                  <c:v>33</c:v>
                </c:pt>
                <c:pt idx="7">
                  <c:v>1679</c:v>
                </c:pt>
                <c:pt idx="8">
                  <c:v>2734</c:v>
                </c:pt>
                <c:pt idx="9">
                  <c:v>6602</c:v>
                </c:pt>
                <c:pt idx="10">
                  <c:v>2640</c:v>
                </c:pt>
                <c:pt idx="11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C-415E-AD9A-0A944F7D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Vektgrupper!$H$44:$H$59</c:f>
              <c:numCache>
                <c:formatCode>0.0</c:formatCode>
                <c:ptCount val="16"/>
                <c:pt idx="0">
                  <c:v>5.2110988279630802E-2</c:v>
                </c:pt>
                <c:pt idx="1">
                  <c:v>1.1395166879879015</c:v>
                </c:pt>
                <c:pt idx="2">
                  <c:v>3.5234333557269806</c:v>
                </c:pt>
                <c:pt idx="3">
                  <c:v>8.6777633388820412</c:v>
                </c:pt>
                <c:pt idx="4">
                  <c:v>10.26709014744341</c:v>
                </c:pt>
                <c:pt idx="5">
                  <c:v>8.578893319221601</c:v>
                </c:pt>
                <c:pt idx="6">
                  <c:v>14.860946782028028</c:v>
                </c:pt>
                <c:pt idx="7">
                  <c:v>9.8905513295065983</c:v>
                </c:pt>
                <c:pt idx="8">
                  <c:v>13.73920142641807</c:v>
                </c:pt>
                <c:pt idx="9">
                  <c:v>7.3987956838735762</c:v>
                </c:pt>
                <c:pt idx="10">
                  <c:v>8.573885163527537</c:v>
                </c:pt>
                <c:pt idx="11">
                  <c:v>4.1725710856174913</c:v>
                </c:pt>
                <c:pt idx="12">
                  <c:v>6.1577728716269649</c:v>
                </c:pt>
                <c:pt idx="13">
                  <c:v>2.1610236124409998</c:v>
                </c:pt>
                <c:pt idx="14">
                  <c:v>0.62585405912362779</c:v>
                </c:pt>
                <c:pt idx="15">
                  <c:v>0.18059014829554812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Vektgrupper!$H$27:$H$42</c:f>
              <c:numCache>
                <c:formatCode>0.0</c:formatCode>
                <c:ptCount val="16"/>
                <c:pt idx="0">
                  <c:v>4.4608477951342589E-2</c:v>
                </c:pt>
                <c:pt idx="1">
                  <c:v>1.3400678827864565</c:v>
                </c:pt>
                <c:pt idx="2">
                  <c:v>3.8850239444513681</c:v>
                </c:pt>
                <c:pt idx="3">
                  <c:v>9.1256339400683864</c:v>
                </c:pt>
                <c:pt idx="4">
                  <c:v>10.738937582502841</c:v>
                </c:pt>
                <c:pt idx="5">
                  <c:v>8.6851576050175545</c:v>
                </c:pt>
                <c:pt idx="6">
                  <c:v>15.152867280430854</c:v>
                </c:pt>
                <c:pt idx="7">
                  <c:v>9.7678464640486702</c:v>
                </c:pt>
                <c:pt idx="8">
                  <c:v>13.516919359474327</c:v>
                </c:pt>
                <c:pt idx="9">
                  <c:v>7.2177059033293789</c:v>
                </c:pt>
                <c:pt idx="10">
                  <c:v>8.5077040669686887</c:v>
                </c:pt>
                <c:pt idx="11">
                  <c:v>3.7597333560026369</c:v>
                </c:pt>
                <c:pt idx="12">
                  <c:v>5.5603089943772028</c:v>
                </c:pt>
                <c:pt idx="13">
                  <c:v>1.9810703959142235</c:v>
                </c:pt>
                <c:pt idx="14">
                  <c:v>0.56242540934468277</c:v>
                </c:pt>
                <c:pt idx="15">
                  <c:v>0.15398933733137371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Vektgrupper!$H$10:$H$25</c:f>
              <c:numCache>
                <c:formatCode>0.0</c:formatCode>
                <c:ptCount val="16"/>
                <c:pt idx="0">
                  <c:v>6.9990699586960789E-2</c:v>
                </c:pt>
                <c:pt idx="1">
                  <c:v>1.4251161581826699</c:v>
                </c:pt>
                <c:pt idx="2">
                  <c:v>3.9892823811643505</c:v>
                </c:pt>
                <c:pt idx="3">
                  <c:v>9.1289227328667426</c:v>
                </c:pt>
                <c:pt idx="4">
                  <c:v>10.298098118872659</c:v>
                </c:pt>
                <c:pt idx="5">
                  <c:v>8.3756539302407287</c:v>
                </c:pt>
                <c:pt idx="6">
                  <c:v>14.599796147359751</c:v>
                </c:pt>
                <c:pt idx="7">
                  <c:v>9.7394332663846317</c:v>
                </c:pt>
                <c:pt idx="8">
                  <c:v>13.553879520050662</c:v>
                </c:pt>
                <c:pt idx="9">
                  <c:v>7.176854288033506</c:v>
                </c:pt>
                <c:pt idx="10">
                  <c:v>8.6748511594482984</c:v>
                </c:pt>
                <c:pt idx="11">
                  <c:v>4.0645973005203722</c:v>
                </c:pt>
                <c:pt idx="12">
                  <c:v>5.9196563275943763</c:v>
                </c:pt>
                <c:pt idx="13">
                  <c:v>2.1568359328909072</c:v>
                </c:pt>
                <c:pt idx="14">
                  <c:v>0.65902332409110809</c:v>
                </c:pt>
                <c:pt idx="15">
                  <c:v>0.16800871271227771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60959117707224"/>
          <c:y val="0.16017412338982362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slakt innen de ulike VEKTGRUPPENE</a:t>
            </a:r>
          </a:p>
        </c:rich>
      </c:tx>
      <c:layout>
        <c:manualLayout>
          <c:xMode val="edge"/>
          <c:yMode val="edge"/>
          <c:x val="7.7190089745875434E-2"/>
          <c:y val="4.10939139806126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VK!$X$234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VK!$AB$234:$AB$249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5-4EBA-B91B-DD42AA468EC7}"/>
            </c:ext>
          </c:extLst>
        </c:ser>
        <c:ser>
          <c:idx val="4"/>
          <c:order val="1"/>
          <c:tx>
            <c:strRef>
              <c:f>VK!$X$154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VK!$AB$154:$AB$169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5-4EBA-B91B-DD42AA468EC7}"/>
            </c:ext>
          </c:extLst>
        </c:ser>
        <c:ser>
          <c:idx val="10"/>
          <c:order val="2"/>
          <c:tx>
            <c:strRef>
              <c:f>VK!$X$74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VK!$AB$74:$AB$89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5-4EBA-B91B-DD42AA468EC7}"/>
            </c:ext>
          </c:extLst>
        </c:ser>
        <c:ser>
          <c:idx val="13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VK!$AB$28:$AB$43</c:f>
              <c:numCache>
                <c:formatCode>General</c:formatCode>
                <c:ptCount val="16"/>
                <c:pt idx="0">
                  <c:v>165</c:v>
                </c:pt>
                <c:pt idx="1">
                  <c:v>3438</c:v>
                </c:pt>
                <c:pt idx="2">
                  <c:v>7457</c:v>
                </c:pt>
                <c:pt idx="3">
                  <c:v>13571</c:v>
                </c:pt>
                <c:pt idx="4">
                  <c:v>13694</c:v>
                </c:pt>
                <c:pt idx="5">
                  <c:v>10149</c:v>
                </c:pt>
                <c:pt idx="6">
                  <c:v>16313</c:v>
                </c:pt>
                <c:pt idx="7">
                  <c:v>9749</c:v>
                </c:pt>
                <c:pt idx="8">
                  <c:v>12581</c:v>
                </c:pt>
                <c:pt idx="9">
                  <c:v>6285</c:v>
                </c:pt>
                <c:pt idx="10">
                  <c:v>6975</c:v>
                </c:pt>
                <c:pt idx="11">
                  <c:v>2904</c:v>
                </c:pt>
                <c:pt idx="12">
                  <c:v>4005</c:v>
                </c:pt>
                <c:pt idx="13">
                  <c:v>1293</c:v>
                </c:pt>
                <c:pt idx="14">
                  <c:v>336</c:v>
                </c:pt>
                <c:pt idx="15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D5-4EBA-B91B-DD42AA468EC7}"/>
            </c:ext>
          </c:extLst>
        </c:ser>
        <c:ser>
          <c:idx val="1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VK!$AB$11:$AB$26</c:f>
              <c:numCache>
                <c:formatCode>General</c:formatCode>
                <c:ptCount val="16"/>
                <c:pt idx="0">
                  <c:v>245</c:v>
                </c:pt>
                <c:pt idx="1">
                  <c:v>3350</c:v>
                </c:pt>
                <c:pt idx="2">
                  <c:v>6987</c:v>
                </c:pt>
                <c:pt idx="3">
                  <c:v>12373</c:v>
                </c:pt>
                <c:pt idx="4">
                  <c:v>11962</c:v>
                </c:pt>
                <c:pt idx="5">
                  <c:v>8912</c:v>
                </c:pt>
                <c:pt idx="6">
                  <c:v>14314</c:v>
                </c:pt>
                <c:pt idx="7">
                  <c:v>8853</c:v>
                </c:pt>
                <c:pt idx="8">
                  <c:v>11493</c:v>
                </c:pt>
                <c:pt idx="9">
                  <c:v>5689</c:v>
                </c:pt>
                <c:pt idx="10">
                  <c:v>6477</c:v>
                </c:pt>
                <c:pt idx="11">
                  <c:v>2863</c:v>
                </c:pt>
                <c:pt idx="12">
                  <c:v>3896</c:v>
                </c:pt>
                <c:pt idx="13">
                  <c:v>1283</c:v>
                </c:pt>
                <c:pt idx="14">
                  <c:v>358</c:v>
                </c:pt>
                <c:pt idx="1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D5-4EBA-B91B-DD42AA46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1136"/>
        <c:axId val="232791528"/>
      </c:barChart>
      <c:catAx>
        <c:axId val="232791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1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Vektgrupper!$G$44:$G$59</c:f>
              <c:numCache>
                <c:formatCode>#,##0</c:formatCode>
                <c:ptCount val="16"/>
                <c:pt idx="0">
                  <c:v>193</c:v>
                </c:pt>
                <c:pt idx="1">
                  <c:v>2909</c:v>
                </c:pt>
                <c:pt idx="2">
                  <c:v>6750</c:v>
                </c:pt>
                <c:pt idx="3">
                  <c:v>12862</c:v>
                </c:pt>
                <c:pt idx="4">
                  <c:v>13045</c:v>
                </c:pt>
                <c:pt idx="5">
                  <c:v>9990</c:v>
                </c:pt>
                <c:pt idx="6">
                  <c:v>15943</c:v>
                </c:pt>
                <c:pt idx="7">
                  <c:v>9839</c:v>
                </c:pt>
                <c:pt idx="8">
                  <c:v>12744</c:v>
                </c:pt>
                <c:pt idx="9">
                  <c:v>6419</c:v>
                </c:pt>
                <c:pt idx="10">
                  <c:v>7003</c:v>
                </c:pt>
                <c:pt idx="11">
                  <c:v>3213</c:v>
                </c:pt>
                <c:pt idx="12">
                  <c:v>4422</c:v>
                </c:pt>
                <c:pt idx="13">
                  <c:v>1407</c:v>
                </c:pt>
                <c:pt idx="14">
                  <c:v>372</c:v>
                </c:pt>
                <c:pt idx="1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C-4046-9B02-D29280271EDD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Vektgrupper!$G$27:$G$42</c:f>
              <c:numCache>
                <c:formatCode>#,##0</c:formatCode>
                <c:ptCount val="16"/>
                <c:pt idx="0">
                  <c:v>165</c:v>
                </c:pt>
                <c:pt idx="1">
                  <c:v>3438</c:v>
                </c:pt>
                <c:pt idx="2">
                  <c:v>7457</c:v>
                </c:pt>
                <c:pt idx="3">
                  <c:v>13571</c:v>
                </c:pt>
                <c:pt idx="4">
                  <c:v>13694</c:v>
                </c:pt>
                <c:pt idx="5">
                  <c:v>10149</c:v>
                </c:pt>
                <c:pt idx="6">
                  <c:v>16313</c:v>
                </c:pt>
                <c:pt idx="7">
                  <c:v>9749</c:v>
                </c:pt>
                <c:pt idx="8">
                  <c:v>12581</c:v>
                </c:pt>
                <c:pt idx="9">
                  <c:v>6285</c:v>
                </c:pt>
                <c:pt idx="10">
                  <c:v>6975</c:v>
                </c:pt>
                <c:pt idx="11">
                  <c:v>2904</c:v>
                </c:pt>
                <c:pt idx="12">
                  <c:v>4005</c:v>
                </c:pt>
                <c:pt idx="13">
                  <c:v>1293</c:v>
                </c:pt>
                <c:pt idx="14">
                  <c:v>336</c:v>
                </c:pt>
                <c:pt idx="15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C-4046-9B02-D29280271EDD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Vektgrupper!$G$10:$G$25</c:f>
              <c:numCache>
                <c:formatCode>#,##0</c:formatCode>
                <c:ptCount val="16"/>
                <c:pt idx="0">
                  <c:v>245</c:v>
                </c:pt>
                <c:pt idx="1">
                  <c:v>3350</c:v>
                </c:pt>
                <c:pt idx="2">
                  <c:v>6987</c:v>
                </c:pt>
                <c:pt idx="3">
                  <c:v>12373</c:v>
                </c:pt>
                <c:pt idx="4">
                  <c:v>11962</c:v>
                </c:pt>
                <c:pt idx="5">
                  <c:v>8912</c:v>
                </c:pt>
                <c:pt idx="6">
                  <c:v>14314</c:v>
                </c:pt>
                <c:pt idx="7">
                  <c:v>8853</c:v>
                </c:pt>
                <c:pt idx="8">
                  <c:v>11493</c:v>
                </c:pt>
                <c:pt idx="9">
                  <c:v>5689</c:v>
                </c:pt>
                <c:pt idx="10">
                  <c:v>6477</c:v>
                </c:pt>
                <c:pt idx="11">
                  <c:v>2863</c:v>
                </c:pt>
                <c:pt idx="12">
                  <c:v>3896</c:v>
                </c:pt>
                <c:pt idx="13">
                  <c:v>1283</c:v>
                </c:pt>
                <c:pt idx="14">
                  <c:v>358</c:v>
                </c:pt>
                <c:pt idx="1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C-4046-9B02-D2928027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775931345241"/>
          <c:y val="0.3085315443834971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16170305642613E-2"/>
          <c:y val="0.18735876161565621"/>
          <c:w val="0.89562526215219007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Vektgrupper!$N$44:$N$59</c:f>
              <c:numCache>
                <c:formatCode>0.00</c:formatCode>
                <c:ptCount val="16"/>
                <c:pt idx="0">
                  <c:v>2.8445595854922288</c:v>
                </c:pt>
                <c:pt idx="1">
                  <c:v>4.3867308353386036</c:v>
                </c:pt>
                <c:pt idx="2">
                  <c:v>4.9943703703703699</c:v>
                </c:pt>
                <c:pt idx="3">
                  <c:v>5.2846369149432428</c:v>
                </c:pt>
                <c:pt idx="4">
                  <c:v>6.0814105021080858</c:v>
                </c:pt>
                <c:pt idx="5">
                  <c:v>6.6462462462462488</c:v>
                </c:pt>
                <c:pt idx="6">
                  <c:v>7.2142633130527507</c:v>
                </c:pt>
                <c:pt idx="7">
                  <c:v>7.7251753226953985</c:v>
                </c:pt>
                <c:pt idx="8">
                  <c:v>8.1682360326428132</c:v>
                </c:pt>
                <c:pt idx="9">
                  <c:v>8.5560056083502101</c:v>
                </c:pt>
                <c:pt idx="10">
                  <c:v>8.8423532771669304</c:v>
                </c:pt>
                <c:pt idx="11">
                  <c:v>9.1406784936196726</c:v>
                </c:pt>
                <c:pt idx="12">
                  <c:v>9.4975124378109435</c:v>
                </c:pt>
                <c:pt idx="13">
                  <c:v>9.9864960909737022</c:v>
                </c:pt>
                <c:pt idx="14">
                  <c:v>10.225806451612902</c:v>
                </c:pt>
                <c:pt idx="15">
                  <c:v>10.742268041237113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C-4598-8A8E-42ACA682DA98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Vektgrupper!$N$27:$N$42</c:f>
              <c:numCache>
                <c:formatCode>0.00</c:formatCode>
                <c:ptCount val="16"/>
                <c:pt idx="0">
                  <c:v>2.7575757575757578</c:v>
                </c:pt>
                <c:pt idx="1">
                  <c:v>4.3926701570680606</c:v>
                </c:pt>
                <c:pt idx="2">
                  <c:v>5.1461713825935362</c:v>
                </c:pt>
                <c:pt idx="3">
                  <c:v>5.4577407707611822</c:v>
                </c:pt>
                <c:pt idx="4">
                  <c:v>6.2120636775230018</c:v>
                </c:pt>
                <c:pt idx="5">
                  <c:v>6.784215193615136</c:v>
                </c:pt>
                <c:pt idx="6">
                  <c:v>7.3279592962667826</c:v>
                </c:pt>
                <c:pt idx="7">
                  <c:v>7.7980305672376655</c:v>
                </c:pt>
                <c:pt idx="8">
                  <c:v>8.2254192830458646</c:v>
                </c:pt>
                <c:pt idx="9">
                  <c:v>8.6175019888623705</c:v>
                </c:pt>
                <c:pt idx="10">
                  <c:v>8.9350537634408607</c:v>
                </c:pt>
                <c:pt idx="11">
                  <c:v>9.2231404958677672</c:v>
                </c:pt>
                <c:pt idx="12">
                  <c:v>9.5500624219725356</c:v>
                </c:pt>
                <c:pt idx="13">
                  <c:v>10.020881670533642</c:v>
                </c:pt>
                <c:pt idx="14">
                  <c:v>10.327380952380956</c:v>
                </c:pt>
                <c:pt idx="15">
                  <c:v>10.867469879518076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C-4598-8A8E-42ACA682DA98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Vektgrupper!$N$10:$N$25</c:f>
              <c:numCache>
                <c:formatCode>0.00</c:formatCode>
                <c:ptCount val="16"/>
                <c:pt idx="0">
                  <c:v>2.2244897959183674</c:v>
                </c:pt>
                <c:pt idx="1">
                  <c:v>4.0232835820895509</c:v>
                </c:pt>
                <c:pt idx="2">
                  <c:v>5.1132102476026917</c:v>
                </c:pt>
                <c:pt idx="3">
                  <c:v>5.6573991756243425</c:v>
                </c:pt>
                <c:pt idx="4">
                  <c:v>6.3392409296104306</c:v>
                </c:pt>
                <c:pt idx="5">
                  <c:v>6.7935368043087987</c:v>
                </c:pt>
                <c:pt idx="6">
                  <c:v>7.296981975688138</c:v>
                </c:pt>
                <c:pt idx="7">
                  <c:v>7.7699085055913262</c:v>
                </c:pt>
                <c:pt idx="8">
                  <c:v>8.2466718872357081</c:v>
                </c:pt>
                <c:pt idx="9">
                  <c:v>8.6858850413077864</c:v>
                </c:pt>
                <c:pt idx="10">
                  <c:v>9.0702485718696888</c:v>
                </c:pt>
                <c:pt idx="11">
                  <c:v>9.4502270345791128</c:v>
                </c:pt>
                <c:pt idx="12">
                  <c:v>9.9584188911704352</c:v>
                </c:pt>
                <c:pt idx="13">
                  <c:v>10.619641465315668</c:v>
                </c:pt>
                <c:pt idx="14">
                  <c:v>11.136871508379889</c:v>
                </c:pt>
                <c:pt idx="15">
                  <c:v>11.634146341463421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C-4598-8A8E-42ACA682D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7.9968373534705303E-3"/>
              <c:y val="0.322381669525565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74604473130807"/>
          <c:y val="0.29864104544598602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middel LENGDE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16170305642613E-2"/>
          <c:y val="0.18735876161565621"/>
          <c:w val="0.89562526215219007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Vektgrupper!$P$44:$P$59</c:f>
              <c:numCache>
                <c:formatCode>0.0</c:formatCode>
                <c:ptCount val="16"/>
                <c:pt idx="0">
                  <c:v>90.7</c:v>
                </c:pt>
                <c:pt idx="1">
                  <c:v>97.572566371681376</c:v>
                </c:pt>
                <c:pt idx="2">
                  <c:v>103.46387959866202</c:v>
                </c:pt>
                <c:pt idx="3">
                  <c:v>111.36106333072706</c:v>
                </c:pt>
                <c:pt idx="4">
                  <c:v>114.03568281938324</c:v>
                </c:pt>
                <c:pt idx="5">
                  <c:v>115.51357220412608</c:v>
                </c:pt>
                <c:pt idx="6">
                  <c:v>116.549660786974</c:v>
                </c:pt>
                <c:pt idx="7">
                  <c:v>117.43943488943469</c:v>
                </c:pt>
                <c:pt idx="8">
                  <c:v>118.22007073386398</c:v>
                </c:pt>
                <c:pt idx="9">
                  <c:v>118.60189393939385</c:v>
                </c:pt>
                <c:pt idx="10">
                  <c:v>119.78003246753271</c:v>
                </c:pt>
                <c:pt idx="11">
                  <c:v>120.39562289562278</c:v>
                </c:pt>
                <c:pt idx="12">
                  <c:v>121.17206572769943</c:v>
                </c:pt>
                <c:pt idx="13">
                  <c:v>122.7470198675497</c:v>
                </c:pt>
                <c:pt idx="14">
                  <c:v>124.43571428571424</c:v>
                </c:pt>
                <c:pt idx="15">
                  <c:v>122.5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E-44BA-902F-0BF4DA6DFF34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Vektgrupper!$P$27:$P$42</c:f>
              <c:numCache>
                <c:formatCode>0.0</c:formatCode>
                <c:ptCount val="16"/>
                <c:pt idx="0">
                  <c:v>94.615384615384613</c:v>
                </c:pt>
                <c:pt idx="1">
                  <c:v>97.647321428571445</c:v>
                </c:pt>
                <c:pt idx="2">
                  <c:v>104.03579617834404</c:v>
                </c:pt>
                <c:pt idx="3">
                  <c:v>110.44595306513401</c:v>
                </c:pt>
                <c:pt idx="4">
                  <c:v>113.22698378839578</c:v>
                </c:pt>
                <c:pt idx="5">
                  <c:v>114.58204622322462</c:v>
                </c:pt>
                <c:pt idx="6">
                  <c:v>115.69368879216508</c:v>
                </c:pt>
                <c:pt idx="7">
                  <c:v>116.78990178023329</c:v>
                </c:pt>
                <c:pt idx="8">
                  <c:v>117.49479264844484</c:v>
                </c:pt>
                <c:pt idx="9">
                  <c:v>118.22214953271018</c:v>
                </c:pt>
                <c:pt idx="10">
                  <c:v>118.87580115036964</c:v>
                </c:pt>
                <c:pt idx="11">
                  <c:v>119.78401191658401</c:v>
                </c:pt>
                <c:pt idx="12">
                  <c:v>120.53680758017472</c:v>
                </c:pt>
                <c:pt idx="13">
                  <c:v>121.53651804670922</c:v>
                </c:pt>
                <c:pt idx="14">
                  <c:v>122.89499999999998</c:v>
                </c:pt>
                <c:pt idx="15">
                  <c:v>126.08750000000001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E-44BA-902F-0BF4DA6DFF34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Vektgrupper!$P$10:$P$25</c:f>
              <c:numCache>
                <c:formatCode>0.0</c:formatCode>
                <c:ptCount val="16"/>
                <c:pt idx="0">
                  <c:v>90.699999999999989</c:v>
                </c:pt>
                <c:pt idx="1">
                  <c:v>97.014335006273612</c:v>
                </c:pt>
                <c:pt idx="2">
                  <c:v>102.81754592211605</c:v>
                </c:pt>
                <c:pt idx="3">
                  <c:v>109.53952494452206</c:v>
                </c:pt>
                <c:pt idx="4">
                  <c:v>112.55738332058132</c:v>
                </c:pt>
                <c:pt idx="5">
                  <c:v>113.97947897623382</c:v>
                </c:pt>
                <c:pt idx="6">
                  <c:v>115.06459804550978</c:v>
                </c:pt>
                <c:pt idx="7">
                  <c:v>116.14232408153867</c:v>
                </c:pt>
                <c:pt idx="8">
                  <c:v>116.91972070539816</c:v>
                </c:pt>
                <c:pt idx="9">
                  <c:v>117.78064633260681</c:v>
                </c:pt>
                <c:pt idx="10">
                  <c:v>118.56506871204844</c:v>
                </c:pt>
                <c:pt idx="11">
                  <c:v>119.34292418772564</c:v>
                </c:pt>
                <c:pt idx="12">
                  <c:v>119.95667918454912</c:v>
                </c:pt>
                <c:pt idx="13">
                  <c:v>121.35303643724704</c:v>
                </c:pt>
                <c:pt idx="14">
                  <c:v>122.70967741935485</c:v>
                </c:pt>
                <c:pt idx="15">
                  <c:v>123.7166666666667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9E-44BA-902F-0BF4DA6D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6699044851726"/>
          <c:y val="0.2254513533084030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middel K-FAKTOR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16170305642613E-2"/>
          <c:y val="0.18735876161565621"/>
          <c:w val="0.89562526215219007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Vektgrupper!$R$44:$R$59</c:f>
              <c:numCache>
                <c:formatCode>0.00</c:formatCode>
                <c:ptCount val="16"/>
                <c:pt idx="0">
                  <c:v>12.935204414701801</c:v>
                </c:pt>
                <c:pt idx="1">
                  <c:v>14.369475220973079</c:v>
                </c:pt>
                <c:pt idx="2">
                  <c:v>16.16119464022573</c:v>
                </c:pt>
                <c:pt idx="3">
                  <c:v>16.565930615577948</c:v>
                </c:pt>
                <c:pt idx="4">
                  <c:v>17.928937853261125</c:v>
                </c:pt>
                <c:pt idx="5">
                  <c:v>18.926685105044172</c:v>
                </c:pt>
                <c:pt idx="6">
                  <c:v>19.977843940384926</c:v>
                </c:pt>
                <c:pt idx="7">
                  <c:v>21.059899425387442</c:v>
                </c:pt>
                <c:pt idx="8">
                  <c:v>22.073084805717485</c:v>
                </c:pt>
                <c:pt idx="9">
                  <c:v>23.356619740440621</c:v>
                </c:pt>
                <c:pt idx="10">
                  <c:v>24.40875200911394</c:v>
                </c:pt>
                <c:pt idx="11">
                  <c:v>25.423991027058289</c:v>
                </c:pt>
                <c:pt idx="12">
                  <c:v>26.588133001630524</c:v>
                </c:pt>
                <c:pt idx="13">
                  <c:v>28.412009069393992</c:v>
                </c:pt>
                <c:pt idx="14">
                  <c:v>29.663747950598729</c:v>
                </c:pt>
                <c:pt idx="15">
                  <c:v>33.815093691170702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1-4F40-8079-73697C7AD860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Vektgrupper!$R$27:$R$42</c:f>
              <c:numCache>
                <c:formatCode>0.00</c:formatCode>
                <c:ptCount val="16"/>
                <c:pt idx="0">
                  <c:v>11.073098169700524</c:v>
                </c:pt>
                <c:pt idx="1">
                  <c:v>14.602798421065613</c:v>
                </c:pt>
                <c:pt idx="2">
                  <c:v>16.129444086048537</c:v>
                </c:pt>
                <c:pt idx="3">
                  <c:v>17.174033555736795</c:v>
                </c:pt>
                <c:pt idx="4">
                  <c:v>18.500882179758673</c:v>
                </c:pt>
                <c:pt idx="5">
                  <c:v>19.457448902732622</c:v>
                </c:pt>
                <c:pt idx="6">
                  <c:v>20.528532408093284</c:v>
                </c:pt>
                <c:pt idx="7">
                  <c:v>21.547286960772976</c:v>
                </c:pt>
                <c:pt idx="8">
                  <c:v>22.671020813929104</c:v>
                </c:pt>
                <c:pt idx="9">
                  <c:v>23.768762872032656</c:v>
                </c:pt>
                <c:pt idx="10">
                  <c:v>24.868551829782767</c:v>
                </c:pt>
                <c:pt idx="11">
                  <c:v>25.869604070025421</c:v>
                </c:pt>
                <c:pt idx="12">
                  <c:v>27.054800088409539</c:v>
                </c:pt>
                <c:pt idx="13">
                  <c:v>29.184627653583693</c:v>
                </c:pt>
                <c:pt idx="14">
                  <c:v>30.769588212399839</c:v>
                </c:pt>
                <c:pt idx="15">
                  <c:v>31.275477803855019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1-4F40-8079-73697C7AD860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Vektgrupper!$R$10:$R$25</c:f>
              <c:numCache>
                <c:formatCode>0.00</c:formatCode>
                <c:ptCount val="16"/>
                <c:pt idx="0">
                  <c:v>11.830663814825938</c:v>
                </c:pt>
                <c:pt idx="1">
                  <c:v>14.439592210266303</c:v>
                </c:pt>
                <c:pt idx="2">
                  <c:v>16.40363690194005</c:v>
                </c:pt>
                <c:pt idx="3">
                  <c:v>17.505118588452284</c:v>
                </c:pt>
                <c:pt idx="4">
                  <c:v>18.829769235251785</c:v>
                </c:pt>
                <c:pt idx="5">
                  <c:v>19.798133334298225</c:v>
                </c:pt>
                <c:pt idx="6">
                  <c:v>20.857516980737156</c:v>
                </c:pt>
                <c:pt idx="7">
                  <c:v>21.892456776959158</c:v>
                </c:pt>
                <c:pt idx="8">
                  <c:v>23.010888611540928</c:v>
                </c:pt>
                <c:pt idx="9">
                  <c:v>24.06265242393583</c:v>
                </c:pt>
                <c:pt idx="10">
                  <c:v>25.054773920474929</c:v>
                </c:pt>
                <c:pt idx="11">
                  <c:v>26.091029096700161</c:v>
                </c:pt>
                <c:pt idx="12">
                  <c:v>27.4568974306268</c:v>
                </c:pt>
                <c:pt idx="13">
                  <c:v>29.258220087918925</c:v>
                </c:pt>
                <c:pt idx="14">
                  <c:v>31.017567013783449</c:v>
                </c:pt>
                <c:pt idx="15">
                  <c:v>33.64310977271294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1-4F40-8079-73697C7AD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6699044851726"/>
          <c:y val="0.2254513533084030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PRODUSENTER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32044853410615E-2"/>
          <c:y val="0.17746825967559474"/>
          <c:w val="0.87700938760442204"/>
          <c:h val="0.7049858861801381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Vektgrupper!$E$44:$E$59</c:f>
              <c:numCache>
                <c:formatCode>#,##0</c:formatCode>
                <c:ptCount val="16"/>
                <c:pt idx="0">
                  <c:v>114</c:v>
                </c:pt>
                <c:pt idx="1">
                  <c:v>933</c:v>
                </c:pt>
                <c:pt idx="2">
                  <c:v>2422</c:v>
                </c:pt>
                <c:pt idx="3">
                  <c:v>4646</c:v>
                </c:pt>
                <c:pt idx="4">
                  <c:v>5137</c:v>
                </c:pt>
                <c:pt idx="5">
                  <c:v>4662</c:v>
                </c:pt>
                <c:pt idx="6">
                  <c:v>5809</c:v>
                </c:pt>
                <c:pt idx="7">
                  <c:v>4652</c:v>
                </c:pt>
                <c:pt idx="8">
                  <c:v>5130</c:v>
                </c:pt>
                <c:pt idx="9">
                  <c:v>3555</c:v>
                </c:pt>
                <c:pt idx="10">
                  <c:v>3604</c:v>
                </c:pt>
                <c:pt idx="11">
                  <c:v>2120</c:v>
                </c:pt>
                <c:pt idx="12">
                  <c:v>2493</c:v>
                </c:pt>
                <c:pt idx="13">
                  <c:v>1028</c:v>
                </c:pt>
                <c:pt idx="14">
                  <c:v>318</c:v>
                </c:pt>
                <c:pt idx="1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F-43D4-9510-267B5C886597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Vektgrupper!$E$27:$E$42</c:f>
              <c:numCache>
                <c:formatCode>#,##0</c:formatCode>
                <c:ptCount val="16"/>
                <c:pt idx="0">
                  <c:v>112</c:v>
                </c:pt>
                <c:pt idx="1">
                  <c:v>991</c:v>
                </c:pt>
                <c:pt idx="2">
                  <c:v>2615</c:v>
                </c:pt>
                <c:pt idx="3">
                  <c:v>4912</c:v>
                </c:pt>
                <c:pt idx="4">
                  <c:v>5322</c:v>
                </c:pt>
                <c:pt idx="5">
                  <c:v>4700</c:v>
                </c:pt>
                <c:pt idx="6">
                  <c:v>5807</c:v>
                </c:pt>
                <c:pt idx="7">
                  <c:v>4566</c:v>
                </c:pt>
                <c:pt idx="8">
                  <c:v>4960</c:v>
                </c:pt>
                <c:pt idx="9">
                  <c:v>3417</c:v>
                </c:pt>
                <c:pt idx="10">
                  <c:v>3521</c:v>
                </c:pt>
                <c:pt idx="11">
                  <c:v>1966</c:v>
                </c:pt>
                <c:pt idx="12">
                  <c:v>2255</c:v>
                </c:pt>
                <c:pt idx="13">
                  <c:v>943</c:v>
                </c:pt>
                <c:pt idx="14">
                  <c:v>291</c:v>
                </c:pt>
                <c:pt idx="1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F-43D4-9510-267B5C886597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8615874547768005E-3"/>
                  <c:y val="-6.132109341256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F-43D4-9510-267B5C886597}"/>
                </c:ext>
              </c:extLst>
            </c:dLbl>
            <c:dLbl>
              <c:idx val="4"/>
              <c:layout>
                <c:manualLayout>
                  <c:x val="-4.6539686369420014E-3"/>
                  <c:y val="-5.5386794050062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F-43D4-9510-267B5C886597}"/>
                </c:ext>
              </c:extLst>
            </c:dLbl>
            <c:dLbl>
              <c:idx val="6"/>
              <c:layout>
                <c:manualLayout>
                  <c:x val="-7.4463498191072019E-3"/>
                  <c:y val="-7.121159235008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F-43D4-9510-267B5C88659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Vektgrupper!$E$10:$E$25</c:f>
              <c:numCache>
                <c:formatCode>#,##0</c:formatCode>
                <c:ptCount val="16"/>
                <c:pt idx="0">
                  <c:v>113</c:v>
                </c:pt>
                <c:pt idx="1">
                  <c:v>968</c:v>
                </c:pt>
                <c:pt idx="2">
                  <c:v>2442</c:v>
                </c:pt>
                <c:pt idx="3">
                  <c:v>4671</c:v>
                </c:pt>
                <c:pt idx="4">
                  <c:v>5041</c:v>
                </c:pt>
                <c:pt idx="5">
                  <c:v>4379</c:v>
                </c:pt>
                <c:pt idx="6">
                  <c:v>5455</c:v>
                </c:pt>
                <c:pt idx="7">
                  <c:v>4318</c:v>
                </c:pt>
                <c:pt idx="8">
                  <c:v>4712</c:v>
                </c:pt>
                <c:pt idx="9">
                  <c:v>3210</c:v>
                </c:pt>
                <c:pt idx="10">
                  <c:v>3298</c:v>
                </c:pt>
                <c:pt idx="11">
                  <c:v>1916</c:v>
                </c:pt>
                <c:pt idx="12">
                  <c:v>2177</c:v>
                </c:pt>
                <c:pt idx="13">
                  <c:v>942</c:v>
                </c:pt>
                <c:pt idx="14">
                  <c:v>296</c:v>
                </c:pt>
                <c:pt idx="1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F-43D4-9510-267B5C88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6699044851726"/>
          <c:y val="0.2254513533084030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SLAKT</a:t>
            </a:r>
            <a:r>
              <a:rPr lang="en-US" sz="2400" baseline="0"/>
              <a:t> per </a:t>
            </a:r>
            <a:r>
              <a:rPr lang="en-US" sz="2400"/>
              <a:t>PRODUSENTER i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32044853410615E-2"/>
          <c:y val="0.17746825967559474"/>
          <c:w val="0.87700938760442204"/>
          <c:h val="0.7049858861801381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Vektgrupper!$AE$44:$AE$59</c:f>
              <c:numCache>
                <c:formatCode>0.00</c:formatCode>
                <c:ptCount val="16"/>
                <c:pt idx="0">
                  <c:v>1.6929824561403508</c:v>
                </c:pt>
                <c:pt idx="1">
                  <c:v>3.117899249732047</c:v>
                </c:pt>
                <c:pt idx="2">
                  <c:v>2.7869529314616019</c:v>
                </c:pt>
                <c:pt idx="3">
                  <c:v>2.7684029272492467</c:v>
                </c:pt>
                <c:pt idx="4">
                  <c:v>2.5394198948802802</c:v>
                </c:pt>
                <c:pt idx="5">
                  <c:v>2.1428571428571428</c:v>
                </c:pt>
                <c:pt idx="6">
                  <c:v>2.7445343432604581</c:v>
                </c:pt>
                <c:pt idx="7">
                  <c:v>2.1150042992261393</c:v>
                </c:pt>
                <c:pt idx="8">
                  <c:v>2.4842105263157896</c:v>
                </c:pt>
                <c:pt idx="9">
                  <c:v>1.8056258790436006</c:v>
                </c:pt>
                <c:pt idx="10">
                  <c:v>1.943118756936737</c:v>
                </c:pt>
                <c:pt idx="11">
                  <c:v>1.5155660377358491</c:v>
                </c:pt>
                <c:pt idx="12">
                  <c:v>1.7737665463297232</c:v>
                </c:pt>
                <c:pt idx="13">
                  <c:v>1.3686770428015564</c:v>
                </c:pt>
                <c:pt idx="14">
                  <c:v>1.1698113207547169</c:v>
                </c:pt>
                <c:pt idx="15">
                  <c:v>1.0898876404494382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1-4EB3-A7D4-3AB10FDDEA02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Vektgrupper!$AE$27:$AE$42</c:f>
              <c:numCache>
                <c:formatCode>0.00</c:formatCode>
                <c:ptCount val="16"/>
                <c:pt idx="0">
                  <c:v>1.4732142857142858</c:v>
                </c:pt>
                <c:pt idx="1">
                  <c:v>3.4692230070635723</c:v>
                </c:pt>
                <c:pt idx="2">
                  <c:v>2.8516252390057359</c:v>
                </c:pt>
                <c:pt idx="3">
                  <c:v>2.7628257328990227</c:v>
                </c:pt>
                <c:pt idx="4">
                  <c:v>2.5730928222472755</c:v>
                </c:pt>
                <c:pt idx="5">
                  <c:v>2.1593617021276597</c:v>
                </c:pt>
                <c:pt idx="6">
                  <c:v>2.809195798174617</c:v>
                </c:pt>
                <c:pt idx="7">
                  <c:v>2.1351292159439335</c:v>
                </c:pt>
                <c:pt idx="8">
                  <c:v>2.5364919354838711</c:v>
                </c:pt>
                <c:pt idx="9">
                  <c:v>1.8393327480245829</c:v>
                </c:pt>
                <c:pt idx="10">
                  <c:v>1.9809713149673389</c:v>
                </c:pt>
                <c:pt idx="11">
                  <c:v>1.4771108850457781</c:v>
                </c:pt>
                <c:pt idx="12">
                  <c:v>1.7760532150776054</c:v>
                </c:pt>
                <c:pt idx="13">
                  <c:v>1.3711558854718982</c:v>
                </c:pt>
                <c:pt idx="14">
                  <c:v>1.1546391752577319</c:v>
                </c:pt>
                <c:pt idx="15">
                  <c:v>1.0641025641025641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1-4EB3-A7D4-3AB10FDDEA02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7.4463498191072019E-3"/>
                  <c:y val="-3.7583895962542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1-4EB3-A7D4-3AB10FDDEA02}"/>
                </c:ext>
              </c:extLst>
            </c:dLbl>
            <c:dLbl>
              <c:idx val="3"/>
              <c:layout>
                <c:manualLayout>
                  <c:x val="-1.8615874547768005E-3"/>
                  <c:y val="-6.132109341256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1-4EB3-A7D4-3AB10FDDEA02}"/>
                </c:ext>
              </c:extLst>
            </c:dLbl>
            <c:dLbl>
              <c:idx val="4"/>
              <c:layout>
                <c:manualLayout>
                  <c:x val="-4.6539686369420014E-3"/>
                  <c:y val="-5.5386794050062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1-4EB3-A7D4-3AB10FDDEA02}"/>
                </c:ext>
              </c:extLst>
            </c:dLbl>
            <c:dLbl>
              <c:idx val="6"/>
              <c:layout>
                <c:manualLayout>
                  <c:x val="-7.4463498191072019E-3"/>
                  <c:y val="-7.121159235008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1-4EB3-A7D4-3AB10FDDEA0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Vektgrupper!$AE$10:$AE$25</c:f>
              <c:numCache>
                <c:formatCode>0.00</c:formatCode>
                <c:ptCount val="16"/>
                <c:pt idx="0">
                  <c:v>2.168141592920354</c:v>
                </c:pt>
                <c:pt idx="1">
                  <c:v>3.4607438016528924</c:v>
                </c:pt>
                <c:pt idx="2">
                  <c:v>2.861179361179361</c:v>
                </c:pt>
                <c:pt idx="3">
                  <c:v>2.6488974523656603</c:v>
                </c:pt>
                <c:pt idx="4">
                  <c:v>2.3729418766117836</c:v>
                </c:pt>
                <c:pt idx="5">
                  <c:v>2.0351678465403058</c:v>
                </c:pt>
                <c:pt idx="6">
                  <c:v>2.6240146654445464</c:v>
                </c:pt>
                <c:pt idx="7">
                  <c:v>2.0502547475683186</c:v>
                </c:pt>
                <c:pt idx="8">
                  <c:v>2.4390916808149408</c:v>
                </c:pt>
                <c:pt idx="9">
                  <c:v>1.7722741433021807</c:v>
                </c:pt>
                <c:pt idx="10">
                  <c:v>1.9639175257731958</c:v>
                </c:pt>
                <c:pt idx="11">
                  <c:v>1.494258872651357</c:v>
                </c:pt>
                <c:pt idx="12">
                  <c:v>1.7896187413872302</c:v>
                </c:pt>
                <c:pt idx="13">
                  <c:v>1.361995753715499</c:v>
                </c:pt>
                <c:pt idx="14">
                  <c:v>1.2094594594594594</c:v>
                </c:pt>
                <c:pt idx="15">
                  <c:v>1.1549295774647887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D1-4EB3-A7D4-3AB10FDDE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33276608662578"/>
          <c:y val="0.21358275458338957"/>
          <c:w val="5.2969712045401629E-2"/>
          <c:h val="0.1536544303282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Variant!$AH$22:$AH$26</c:f>
              <c:numCache>
                <c:formatCode>0</c:formatCode>
                <c:ptCount val="5"/>
                <c:pt idx="0">
                  <c:v>10.283986697571299</c:v>
                </c:pt>
                <c:pt idx="1">
                  <c:v>5.6732026143790852</c:v>
                </c:pt>
                <c:pt idx="2">
                  <c:v>7.958333333333333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Variant!$AH$11:$AH$17</c:f>
              <c:numCache>
                <c:formatCode>0</c:formatCode>
                <c:ptCount val="7"/>
                <c:pt idx="0">
                  <c:v>9.6148140517152569</c:v>
                </c:pt>
                <c:pt idx="1">
                  <c:v>5.3965844402277039</c:v>
                </c:pt>
                <c:pt idx="2">
                  <c:v>7.2398989898989896</c:v>
                </c:pt>
                <c:pt idx="3">
                  <c:v>0</c:v>
                </c:pt>
                <c:pt idx="4">
                  <c:v>0</c:v>
                </c:pt>
                <c:pt idx="5">
                  <c:v>1.1355932203389831</c:v>
                </c:pt>
                <c:pt idx="6">
                  <c:v>1.588235294117647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1687814084169E-2"/>
          <c:y val="0.15695203957384576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275276363667302E-2"/>
                  <c:y val="-8.7264285270384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0-4BDC-A850-1E055922504A}"/>
                </c:ext>
              </c:extLst>
            </c:dLbl>
            <c:dLbl>
              <c:idx val="1"/>
              <c:layout>
                <c:manualLayout>
                  <c:x val="-1.8617299062355142E-2"/>
                  <c:y val="4.964300813801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6E-4DD6-83EA-3A2EE2B4C363}"/>
                </c:ext>
              </c:extLst>
            </c:dLbl>
            <c:dLbl>
              <c:idx val="2"/>
              <c:layout>
                <c:manualLayout>
                  <c:x val="-1.861729906235516E-2"/>
                  <c:y val="-6.751449106769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6E-4DD6-83EA-3A2EE2B4C363}"/>
                </c:ext>
              </c:extLst>
            </c:dLbl>
            <c:dLbl>
              <c:idx val="3"/>
              <c:layout>
                <c:manualLayout>
                  <c:x val="7.4480884363735313E-3"/>
                  <c:y val="4.266253946552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0-4BDC-A850-1E055922504A}"/>
                </c:ext>
              </c:extLst>
            </c:dLbl>
            <c:dLbl>
              <c:idx val="4"/>
              <c:layout>
                <c:manualLayout>
                  <c:x val="-2.8856813546650477E-2"/>
                  <c:y val="-5.560016911457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E-4DD6-83EA-3A2EE2B4C363}"/>
                </c:ext>
              </c:extLst>
            </c:dLbl>
            <c:dLbl>
              <c:idx val="5"/>
              <c:layout>
                <c:manualLayout>
                  <c:x val="-1.3035920759204695E-2"/>
                  <c:y val="5.8702270788459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0-4BDC-A850-1E055922504A}"/>
                </c:ext>
              </c:extLst>
            </c:dLbl>
            <c:dLbl>
              <c:idx val="9"/>
              <c:layout>
                <c:manualLayout>
                  <c:x val="-1.6755569156119681E-2"/>
                  <c:y val="-6.950021139321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A-4B56-BF7D-B4A5A90E0B1E}"/>
                </c:ext>
              </c:extLst>
            </c:dLbl>
            <c:dLbl>
              <c:idx val="10"/>
              <c:layout>
                <c:manualLayout>
                  <c:x val="3.7234598124710251E-3"/>
                  <c:y val="6.3543050416657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A-4B56-BF7D-B4A5A90E0B1E}"/>
                </c:ext>
              </c:extLst>
            </c:dLbl>
            <c:dLbl>
              <c:idx val="11"/>
              <c:layout>
                <c:manualLayout>
                  <c:x val="4.6550552727334573E-3"/>
                  <c:y val="2.520968241144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0-4BDC-A850-1E055922504A}"/>
                </c:ext>
              </c:extLst>
            </c:dLbl>
            <c:dLbl>
              <c:idx val="13"/>
              <c:layout>
                <c:manualLayout>
                  <c:x val="2.7930331636400059E-3"/>
                  <c:y val="4.266253946552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0-4BDC-A850-1E055922504A}"/>
                </c:ext>
              </c:extLst>
            </c:dLbl>
            <c:dLbl>
              <c:idx val="14"/>
              <c:layout>
                <c:manualLayout>
                  <c:x val="-2.7925948593532687E-2"/>
                  <c:y val="-6.9500211393218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E-4DD6-83EA-3A2EE2B4C363}"/>
                </c:ext>
              </c:extLst>
            </c:dLbl>
            <c:dLbl>
              <c:idx val="15"/>
              <c:layout>
                <c:manualLayout>
                  <c:x val="-2.420248878106173E-2"/>
                  <c:y val="7.3471652044259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C-4680-BAD6-472296EE64BD}"/>
                </c:ext>
              </c:extLst>
            </c:dLbl>
            <c:dLbl>
              <c:idx val="16"/>
              <c:layout>
                <c:manualLayout>
                  <c:x val="-5.5851897187065378E-3"/>
                  <c:y val="4.765728781249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E-4DD6-83EA-3A2EE2B4C363}"/>
                </c:ext>
              </c:extLst>
            </c:dLbl>
            <c:dLbl>
              <c:idx val="17"/>
              <c:layout>
                <c:manualLayout>
                  <c:x val="-5.1197572421476732E-2"/>
                  <c:y val="-2.3828643906246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2-4ECF-95DD-818450BE9C6A}"/>
                </c:ext>
              </c:extLst>
            </c:dLbl>
            <c:dLbl>
              <c:idx val="18"/>
              <c:layout>
                <c:manualLayout>
                  <c:x val="-2.6064218687297174E-2"/>
                  <c:y val="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2-4ECF-95DD-818450BE9C6A}"/>
                </c:ext>
              </c:extLst>
            </c:dLbl>
            <c:dLbl>
              <c:idx val="19"/>
              <c:layout>
                <c:manualLayout>
                  <c:x val="-2.6063485722767159E-2"/>
                  <c:y val="-8.3911850278563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0-4BDC-A850-1E055922504A}"/>
                </c:ext>
              </c:extLst>
            </c:dLbl>
            <c:dLbl>
              <c:idx val="20"/>
              <c:layout>
                <c:manualLayout>
                  <c:x val="-1.1170379437413076E-2"/>
                  <c:y val="-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E-44AC-9254-E32850D1C67E}"/>
                </c:ext>
              </c:extLst>
            </c:dLbl>
            <c:dLbl>
              <c:idx val="21"/>
              <c:layout>
                <c:manualLayout>
                  <c:x val="-4.9335549329429074E-2"/>
                  <c:y val="5.8455228417252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0-4BDC-A850-1E055922504A}"/>
                </c:ext>
              </c:extLst>
            </c:dLbl>
            <c:dLbl>
              <c:idx val="22"/>
              <c:layout>
                <c:manualLayout>
                  <c:x val="-2.6068030102853385E-2"/>
                  <c:y val="5.0433700081805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0-4BDC-A850-1E055922504A}"/>
                </c:ext>
              </c:extLst>
            </c:dLbl>
            <c:dLbl>
              <c:idx val="23"/>
              <c:layout>
                <c:manualLayout>
                  <c:x val="-1.675556915611975E-2"/>
                  <c:y val="6.3543050416657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AA-4B56-BF7D-B4A5A90E0B1E}"/>
                </c:ext>
              </c:extLst>
            </c:dLbl>
            <c:dLbl>
              <c:idx val="24"/>
              <c:layout>
                <c:manualLayout>
                  <c:x val="4.6550552727334573E-3"/>
                  <c:y val="3.878412678683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0-4BDC-A850-1E055922504A}"/>
                </c:ext>
              </c:extLst>
            </c:dLbl>
            <c:dLbl>
              <c:idx val="25"/>
              <c:layout>
                <c:manualLayout>
                  <c:x val="-2.9787678499768201E-2"/>
                  <c:y val="-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2-4ECF-95DD-818450BE9C6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2-4ECF-95DD-818450BE9C6A}"/>
                </c:ext>
              </c:extLst>
            </c:dLbl>
            <c:dLbl>
              <c:idx val="27"/>
              <c:layout>
                <c:manualLayout>
                  <c:x val="-2.4202488781061661E-2"/>
                  <c:y val="6.1557330091136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F-463A-9009-245A41325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5.0169917235327057</c:v>
                </c:pt>
                <c:pt idx="1">
                  <c:v>5.0458858243369775</c:v>
                </c:pt>
                <c:pt idx="2">
                  <c:v>5.3022129132137348</c:v>
                </c:pt>
                <c:pt idx="3">
                  <c:v>5.2363290082997347</c:v>
                </c:pt>
                <c:pt idx="4">
                  <c:v>5.542824715688238</c:v>
                </c:pt>
                <c:pt idx="5">
                  <c:v>5.3372636983015047</c:v>
                </c:pt>
                <c:pt idx="6">
                  <c:v>5.3486019215822029</c:v>
                </c:pt>
                <c:pt idx="7">
                  <c:v>5.6650727981200086</c:v>
                </c:pt>
                <c:pt idx="8">
                  <c:v>6.0402981277631485</c:v>
                </c:pt>
                <c:pt idx="9">
                  <c:v>6.274059975297142</c:v>
                </c:pt>
                <c:pt idx="10">
                  <c:v>6.413514527437842</c:v>
                </c:pt>
                <c:pt idx="11">
                  <c:v>6.5634853529873904</c:v>
                </c:pt>
                <c:pt idx="12">
                  <c:v>6.8246895600183981</c:v>
                </c:pt>
                <c:pt idx="13">
                  <c:v>7.1646054860542234</c:v>
                </c:pt>
                <c:pt idx="14">
                  <c:v>7.158903520479285</c:v>
                </c:pt>
                <c:pt idx="15">
                  <c:v>6.9872655402263195</c:v>
                </c:pt>
                <c:pt idx="16">
                  <c:v>7.0572141168270974</c:v>
                </c:pt>
                <c:pt idx="17">
                  <c:v>7.2779461721441265</c:v>
                </c:pt>
                <c:pt idx="18">
                  <c:v>7.3265787309738384</c:v>
                </c:pt>
                <c:pt idx="19">
                  <c:v>7.5536211023418307</c:v>
                </c:pt>
                <c:pt idx="20">
                  <c:v>7.4143382352941183</c:v>
                </c:pt>
                <c:pt idx="21">
                  <c:v>7.1367150614677612</c:v>
                </c:pt>
                <c:pt idx="22">
                  <c:v>6.8219470600239056</c:v>
                </c:pt>
                <c:pt idx="23">
                  <c:v>7.220074741280186</c:v>
                </c:pt>
                <c:pt idx="24">
                  <c:v>7.1536062885528304</c:v>
                </c:pt>
                <c:pt idx="25">
                  <c:v>7.1748145042807678</c:v>
                </c:pt>
                <c:pt idx="26">
                  <c:v>7.1165398104619051</c:v>
                </c:pt>
                <c:pt idx="27">
                  <c:v>7.1543698049505489</c:v>
                </c:pt>
                <c:pt idx="28">
                  <c:v>7.2295812865025155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v>Middel klasse 2024</c:v>
          </c:tx>
          <c:spPr>
            <a:ln w="63500"/>
          </c:spPr>
          <c:marker>
            <c:symbol val="none"/>
          </c:marker>
          <c:val>
            <c:numRef>
              <c:f>År!$AQ$8:$AQ$36</c:f>
              <c:numCache>
                <c:formatCode>0.00</c:formatCode>
                <c:ptCount val="29"/>
                <c:pt idx="0">
                  <c:v>7.2295812865025155</c:v>
                </c:pt>
                <c:pt idx="1">
                  <c:v>7.2295812865025155</c:v>
                </c:pt>
                <c:pt idx="2">
                  <c:v>7.2295812865025155</c:v>
                </c:pt>
                <c:pt idx="3">
                  <c:v>7.2295812865025155</c:v>
                </c:pt>
                <c:pt idx="4">
                  <c:v>7.2295812865025155</c:v>
                </c:pt>
                <c:pt idx="5">
                  <c:v>7.2295812865025155</c:v>
                </c:pt>
                <c:pt idx="6">
                  <c:v>7.2295812865025155</c:v>
                </c:pt>
                <c:pt idx="7">
                  <c:v>7.2295812865025155</c:v>
                </c:pt>
                <c:pt idx="8">
                  <c:v>7.2295812865025155</c:v>
                </c:pt>
                <c:pt idx="9">
                  <c:v>7.2295812865025155</c:v>
                </c:pt>
                <c:pt idx="10">
                  <c:v>7.2295812865025155</c:v>
                </c:pt>
                <c:pt idx="11">
                  <c:v>7.2295812865025155</c:v>
                </c:pt>
                <c:pt idx="12">
                  <c:v>7.2295812865025155</c:v>
                </c:pt>
                <c:pt idx="13">
                  <c:v>7.2295812865025155</c:v>
                </c:pt>
                <c:pt idx="14">
                  <c:v>7.2295812865025155</c:v>
                </c:pt>
                <c:pt idx="15">
                  <c:v>7.2295812865025155</c:v>
                </c:pt>
                <c:pt idx="16">
                  <c:v>7.2295812865025155</c:v>
                </c:pt>
                <c:pt idx="17">
                  <c:v>7.2295812865025155</c:v>
                </c:pt>
                <c:pt idx="18">
                  <c:v>7.2295812865025155</c:v>
                </c:pt>
                <c:pt idx="19">
                  <c:v>7.2295812865025155</c:v>
                </c:pt>
                <c:pt idx="20">
                  <c:v>7.2295812865025155</c:v>
                </c:pt>
                <c:pt idx="21">
                  <c:v>7.2295812865025155</c:v>
                </c:pt>
                <c:pt idx="22">
                  <c:v>7.2295812865025155</c:v>
                </c:pt>
                <c:pt idx="23">
                  <c:v>7.2295812865025155</c:v>
                </c:pt>
                <c:pt idx="24">
                  <c:v>7.2295812865025155</c:v>
                </c:pt>
                <c:pt idx="25">
                  <c:v>7.2295812865025155</c:v>
                </c:pt>
                <c:pt idx="26">
                  <c:v>7.2295812865025155</c:v>
                </c:pt>
                <c:pt idx="27">
                  <c:v>7.2295812865025155</c:v>
                </c:pt>
                <c:pt idx="28">
                  <c:v>7.2295812865025155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89940623487111"/>
          <c:y val="0.61531551574261445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K-FAKTOR per slakt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34005823921562E-2"/>
          <c:y val="0.13877149051042947"/>
          <c:w val="0.87764926227418849"/>
          <c:h val="0.77042906909301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0</c:v>
                </c:pt>
                <c:pt idx="1">
                  <c:v>19.494005524211875</c:v>
                </c:pt>
                <c:pt idx="2">
                  <c:v>20.030425608799366</c:v>
                </c:pt>
                <c:pt idx="3">
                  <c:v>21.715214981609787</c:v>
                </c:pt>
                <c:pt idx="4">
                  <c:v>22.223637475553367</c:v>
                </c:pt>
                <c:pt idx="5">
                  <c:v>21.661251797440112</c:v>
                </c:pt>
                <c:pt idx="6">
                  <c:v>28.267911184877047</c:v>
                </c:pt>
                <c:pt idx="7">
                  <c:v>22.494046209516124</c:v>
                </c:pt>
                <c:pt idx="8">
                  <c:v>22.915198799252543</c:v>
                </c:pt>
                <c:pt idx="9">
                  <c:v>22.240393869914001</c:v>
                </c:pt>
                <c:pt idx="10">
                  <c:v>20.877809922983641</c:v>
                </c:pt>
                <c:pt idx="11">
                  <c:v>20.877257281871078</c:v>
                </c:pt>
                <c:pt idx="12">
                  <c:v>21.38382422414961</c:v>
                </c:pt>
                <c:pt idx="13">
                  <c:v>0</c:v>
                </c:pt>
                <c:pt idx="14">
                  <c:v>21.022773171272423</c:v>
                </c:pt>
                <c:pt idx="15">
                  <c:v>21.841401610446074</c:v>
                </c:pt>
                <c:pt idx="16">
                  <c:v>20.349685122368403</c:v>
                </c:pt>
                <c:pt idx="17">
                  <c:v>22.476817433445795</c:v>
                </c:pt>
                <c:pt idx="18">
                  <c:v>23.569963790302246</c:v>
                </c:pt>
                <c:pt idx="19">
                  <c:v>20.831364718043044</c:v>
                </c:pt>
                <c:pt idx="20">
                  <c:v>23.138775534199979</c:v>
                </c:pt>
                <c:pt idx="21">
                  <c:v>25.23366015247964</c:v>
                </c:pt>
                <c:pt idx="22">
                  <c:v>22.827460440313704</c:v>
                </c:pt>
                <c:pt idx="23">
                  <c:v>19.769172878554748</c:v>
                </c:pt>
                <c:pt idx="24">
                  <c:v>23.052247567718357</c:v>
                </c:pt>
                <c:pt idx="25">
                  <c:v>22.936058279426245</c:v>
                </c:pt>
                <c:pt idx="26">
                  <c:v>20.886211515702225</c:v>
                </c:pt>
                <c:pt idx="27">
                  <c:v>0</c:v>
                </c:pt>
                <c:pt idx="28">
                  <c:v>22.911864863460448</c:v>
                </c:pt>
                <c:pt idx="29">
                  <c:v>19.347724910845752</c:v>
                </c:pt>
                <c:pt idx="30">
                  <c:v>21.944906890149504</c:v>
                </c:pt>
                <c:pt idx="31">
                  <c:v>21.582332512469058</c:v>
                </c:pt>
                <c:pt idx="32">
                  <c:v>21.347096278560123</c:v>
                </c:pt>
                <c:pt idx="33">
                  <c:v>21.540277415193323</c:v>
                </c:pt>
                <c:pt idx="34">
                  <c:v>21.158061351370037</c:v>
                </c:pt>
                <c:pt idx="35">
                  <c:v>20.885998993739079</c:v>
                </c:pt>
                <c:pt idx="36">
                  <c:v>20.386426491366027</c:v>
                </c:pt>
                <c:pt idx="37">
                  <c:v>20.425771622712769</c:v>
                </c:pt>
                <c:pt idx="38">
                  <c:v>19.705643531486235</c:v>
                </c:pt>
                <c:pt idx="39">
                  <c:v>20.147424672323943</c:v>
                </c:pt>
                <c:pt idx="40">
                  <c:v>20.540928822694578</c:v>
                </c:pt>
                <c:pt idx="41">
                  <c:v>20.696852281322329</c:v>
                </c:pt>
                <c:pt idx="42">
                  <c:v>20.88939520724978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1-49D9-B2D4-B40678084029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5138122215260197E-2"/>
                  <c:y val="-5.0137730714985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1-49D9-B2D4-B40678084029}"/>
                </c:ext>
              </c:extLst>
            </c:dLbl>
            <c:dLbl>
              <c:idx val="3"/>
              <c:layout>
                <c:manualLayout>
                  <c:x val="-3.3517496287013573E-2"/>
                  <c:y val="-8.356288452497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1-49D9-B2D4-B40678084029}"/>
                </c:ext>
              </c:extLst>
            </c:dLbl>
            <c:dLbl>
              <c:idx val="4"/>
              <c:layout>
                <c:manualLayout>
                  <c:x val="-1.9551872834091252E-2"/>
                  <c:y val="6.6850307619980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1-49D9-B2D4-B40678084029}"/>
                </c:ext>
              </c:extLst>
            </c:dLbl>
            <c:dLbl>
              <c:idx val="5"/>
              <c:layout>
                <c:manualLayout>
                  <c:x val="-3.1655413159957298E-2"/>
                  <c:y val="-5.22268028281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1-49D9-B2D4-B40678084029}"/>
                </c:ext>
              </c:extLst>
            </c:dLbl>
            <c:dLbl>
              <c:idx val="6"/>
              <c:layout>
                <c:manualLayout>
                  <c:x val="-2.5138122215260215E-2"/>
                  <c:y val="7.7295668185602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742992427699675E-2"/>
                      <c:h val="4.49150504321747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541-49D9-B2D4-B40678084029}"/>
                </c:ext>
              </c:extLst>
            </c:dLbl>
            <c:dLbl>
              <c:idx val="7"/>
              <c:layout>
                <c:manualLayout>
                  <c:x val="-6.5172909446970838E-3"/>
                  <c:y val="6.6850307619980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1-49D9-B2D4-B40678084029}"/>
                </c:ext>
              </c:extLst>
            </c:dLbl>
            <c:dLbl>
              <c:idx val="8"/>
              <c:layout>
                <c:manualLayout>
                  <c:x val="-2.3276039088203908E-2"/>
                  <c:y val="-6.2672163393732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41-49D9-B2D4-B40678084029}"/>
                </c:ext>
              </c:extLst>
            </c:dLbl>
            <c:dLbl>
              <c:idx val="9"/>
              <c:layout>
                <c:manualLayout>
                  <c:x val="-1.1172498762337859E-2"/>
                  <c:y val="-4.3870514375612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1-49D9-B2D4-B40678084029}"/>
                </c:ext>
              </c:extLst>
            </c:dLbl>
            <c:dLbl>
              <c:idx val="10"/>
              <c:layout>
                <c:manualLayout>
                  <c:x val="-7.448332508225239E-3"/>
                  <c:y val="-3.969237014936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41-49D9-B2D4-B40678084029}"/>
                </c:ext>
              </c:extLst>
            </c:dLbl>
            <c:dLbl>
              <c:idx val="13"/>
              <c:layout>
                <c:manualLayout>
                  <c:x val="-2.5138122215260149E-2"/>
                  <c:y val="-4.3870521592044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F-4EBE-B2CB-205B13444190}"/>
                </c:ext>
              </c:extLst>
            </c:dLbl>
            <c:dLbl>
              <c:idx val="14"/>
              <c:layout>
                <c:manualLayout>
                  <c:x val="-1.0241457198809704E-2"/>
                  <c:y val="-3.3425153809990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1-49D9-B2D4-B40678084029}"/>
                </c:ext>
              </c:extLst>
            </c:dLbl>
            <c:dLbl>
              <c:idx val="15"/>
              <c:layout>
                <c:manualLayout>
                  <c:x val="-1.0241457198809704E-2"/>
                  <c:y val="4.80486586018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41-49D9-B2D4-B40678084029}"/>
                </c:ext>
              </c:extLst>
            </c:dLbl>
            <c:dLbl>
              <c:idx val="16"/>
              <c:layout>
                <c:manualLayout>
                  <c:x val="-2.2344997524675718E-2"/>
                  <c:y val="-6.0583091280607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41-49D9-B2D4-B40678084029}"/>
                </c:ext>
              </c:extLst>
            </c:dLbl>
            <c:dLbl>
              <c:idx val="17"/>
              <c:layout>
                <c:manualLayout>
                  <c:x val="-6.5172909446970838E-3"/>
                  <c:y val="5.849401916748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41-49D9-B2D4-B40678084029}"/>
                </c:ext>
              </c:extLst>
            </c:dLbl>
            <c:dLbl>
              <c:idx val="18"/>
              <c:layout>
                <c:manualLayout>
                  <c:x val="-4.0965828795238815E-2"/>
                  <c:y val="-6.267216339373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41-49D9-B2D4-B40678084029}"/>
                </c:ext>
              </c:extLst>
            </c:dLbl>
            <c:dLbl>
              <c:idx val="19"/>
              <c:layout>
                <c:manualLayout>
                  <c:x val="-3.6310620977598039E-2"/>
                  <c:y val="-8.356288452497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41-49D9-B2D4-B40678084029}"/>
                </c:ext>
              </c:extLst>
            </c:dLbl>
            <c:dLbl>
              <c:idx val="20"/>
              <c:layout>
                <c:manualLayout>
                  <c:x val="-2.1413955961147563E-2"/>
                  <c:y val="-6.0583091280607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0-4061-A21D-3283BB496373}"/>
                </c:ext>
              </c:extLst>
            </c:dLbl>
            <c:dLbl>
              <c:idx val="21"/>
              <c:layout>
                <c:manualLayout>
                  <c:x val="-3.0724371596429111E-2"/>
                  <c:y val="5.640494705435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41-49D9-B2D4-B40678084029}"/>
                </c:ext>
              </c:extLst>
            </c:dLbl>
            <c:dLbl>
              <c:idx val="23"/>
              <c:layout>
                <c:manualLayout>
                  <c:x val="-3.3517496287013573E-2"/>
                  <c:y val="-8.9830100864349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41-49D9-B2D4-B40678084029}"/>
                </c:ext>
              </c:extLst>
            </c:dLbl>
            <c:dLbl>
              <c:idx val="24"/>
              <c:layout>
                <c:manualLayout>
                  <c:x val="-2.700020534231656E-2"/>
                  <c:y val="-5.849401916748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41-49D9-B2D4-B40678084029}"/>
                </c:ext>
              </c:extLst>
            </c:dLbl>
            <c:dLbl>
              <c:idx val="25"/>
              <c:layout>
                <c:manualLayout>
                  <c:x val="-1.9551872834091322E-2"/>
                  <c:y val="-4.8048658601861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0-4061-A21D-3283BB496373}"/>
                </c:ext>
              </c:extLst>
            </c:dLbl>
            <c:dLbl>
              <c:idx val="26"/>
              <c:layout>
                <c:manualLayout>
                  <c:x val="-8.3793740717535304E-3"/>
                  <c:y val="-7.102845184622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0-4061-A21D-3283BB496373}"/>
                </c:ext>
              </c:extLst>
            </c:dLbl>
            <c:dLbl>
              <c:idx val="30"/>
              <c:layout>
                <c:manualLayout>
                  <c:x val="-1.3965623452922392E-2"/>
                  <c:y val="4.3870521592044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C1-42C1-B3C8-BC21922C482E}"/>
                </c:ext>
              </c:extLst>
            </c:dLbl>
            <c:dLbl>
              <c:idx val="31"/>
              <c:layout>
                <c:manualLayout>
                  <c:x val="-1.6758748143506787E-2"/>
                  <c:y val="-0.12116620249231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12-4269-BC0D-94BA3D812377}"/>
                </c:ext>
              </c:extLst>
            </c:dLbl>
            <c:dLbl>
              <c:idx val="32"/>
              <c:layout>
                <c:manualLayout>
                  <c:x val="-2.9793330032900956E-2"/>
                  <c:y val="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2-4269-BC0D-94BA3D812377}"/>
                </c:ext>
              </c:extLst>
            </c:dLbl>
            <c:dLbl>
              <c:idx val="33"/>
              <c:layout>
                <c:manualLayout>
                  <c:x val="-2.2344997524675853E-2"/>
                  <c:y val="-5.8494028789392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2-4269-BC0D-94BA3D812377}"/>
                </c:ext>
              </c:extLst>
            </c:dLbl>
            <c:dLbl>
              <c:idx val="34"/>
              <c:layout>
                <c:manualLayout>
                  <c:x val="-3.7241662541126195E-3"/>
                  <c:y val="-6.0583101246156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2-4269-BC0D-94BA3D812377}"/>
                </c:ext>
              </c:extLst>
            </c:dLbl>
            <c:dLbl>
              <c:idx val="35"/>
              <c:layout>
                <c:manualLayout>
                  <c:x val="-2.9793330032900956E-2"/>
                  <c:y val="3.5514231764988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94-44C1-A99F-3F04777BAFE9}"/>
                </c:ext>
              </c:extLst>
            </c:dLbl>
            <c:dLbl>
              <c:idx val="36"/>
              <c:layout>
                <c:manualLayout>
                  <c:x val="-1.8620831270563098E-3"/>
                  <c:y val="-6.893939107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B-49F0-AE7A-A3DF4C24E9FE}"/>
                </c:ext>
              </c:extLst>
            </c:dLbl>
            <c:dLbl>
              <c:idx val="37"/>
              <c:layout>
                <c:manualLayout>
                  <c:x val="-9.3104156352815486E-3"/>
                  <c:y val="-4.595959404880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B-49F0-AE7A-A3DF4C24E9FE}"/>
                </c:ext>
              </c:extLst>
            </c:dLbl>
            <c:dLbl>
              <c:idx val="38"/>
              <c:layout>
                <c:manualLayout>
                  <c:x val="-4.6552078176407878E-2"/>
                  <c:y val="3.133608685146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4-4906-9373-2D2B2967BC80}"/>
                </c:ext>
              </c:extLst>
            </c:dLbl>
            <c:dLbl>
              <c:idx val="39"/>
              <c:layout>
                <c:manualLayout>
                  <c:x val="-3.6310620977598039E-2"/>
                  <c:y val="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4-4906-9373-2D2B2967BC80}"/>
                </c:ext>
              </c:extLst>
            </c:dLbl>
            <c:dLbl>
              <c:idx val="40"/>
              <c:layout>
                <c:manualLayout>
                  <c:x val="-2.0482914397619543E-2"/>
                  <c:y val="5.6404956332628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4-4906-9373-2D2B2967BC80}"/>
                </c:ext>
              </c:extLst>
            </c:dLbl>
            <c:dLbl>
              <c:idx val="41"/>
              <c:layout>
                <c:manualLayout>
                  <c:x val="-1.9551872834091252E-2"/>
                  <c:y val="-6.267217370292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9F-4EBE-B2CB-205B13444190}"/>
                </c:ext>
              </c:extLst>
            </c:dLbl>
            <c:dLbl>
              <c:idx val="42"/>
              <c:layout>
                <c:manualLayout>
                  <c:x val="-2.7931246905844647E-3"/>
                  <c:y val="-6.2672173702920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7-4857-A209-9F905B824DB9}"/>
                </c:ext>
              </c:extLst>
            </c:dLbl>
            <c:dLbl>
              <c:idx val="43"/>
              <c:layout>
                <c:manualLayout>
                  <c:x val="1.4896665016450341E-2"/>
                  <c:y val="-7.7295680900268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7-4857-A209-9F905B824DB9}"/>
                </c:ext>
              </c:extLst>
            </c:dLbl>
            <c:dLbl>
              <c:idx val="44"/>
              <c:layout>
                <c:manualLayout>
                  <c:x val="-2.7931246905844646E-2"/>
                  <c:y val="5.2226811419100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7-4857-A209-9F905B824DB9}"/>
                </c:ext>
              </c:extLst>
            </c:dLbl>
            <c:dLbl>
              <c:idx val="45"/>
              <c:layout>
                <c:manualLayout>
                  <c:x val="-1.8620831270563232E-2"/>
                  <c:y val="-4.1781449135280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7-4857-A209-9F905B824DB9}"/>
                </c:ext>
              </c:extLst>
            </c:dLbl>
            <c:dLbl>
              <c:idx val="46"/>
              <c:layout>
                <c:manualLayout>
                  <c:x val="-3.3517496287013573E-2"/>
                  <c:y val="6.476124615968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7-4857-A209-9F905B824DB9}"/>
                </c:ext>
              </c:extLst>
            </c:dLbl>
            <c:dLbl>
              <c:idx val="47"/>
              <c:layout>
                <c:manualLayout>
                  <c:x val="-2.3276039088203873E-2"/>
                  <c:y val="5.2226811419100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B7-4857-A209-9F905B824D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0</c:v>
                </c:pt>
                <c:pt idx="1">
                  <c:v>20.620148461165375</c:v>
                </c:pt>
                <c:pt idx="2">
                  <c:v>18.573113468921441</c:v>
                </c:pt>
                <c:pt idx="3">
                  <c:v>23.078386681222632</c:v>
                </c:pt>
                <c:pt idx="4">
                  <c:v>22.02841832567475</c:v>
                </c:pt>
                <c:pt idx="5">
                  <c:v>22.883931089875464</c:v>
                </c:pt>
                <c:pt idx="6">
                  <c:v>22.271301417973238</c:v>
                </c:pt>
                <c:pt idx="7">
                  <c:v>22.233680382105121</c:v>
                </c:pt>
                <c:pt idx="8">
                  <c:v>22.804600755130764</c:v>
                </c:pt>
                <c:pt idx="9">
                  <c:v>22.981154836259822</c:v>
                </c:pt>
                <c:pt idx="10">
                  <c:v>22.64829529910125</c:v>
                </c:pt>
                <c:pt idx="11">
                  <c:v>22.412442091294512</c:v>
                </c:pt>
                <c:pt idx="12">
                  <c:v>0</c:v>
                </c:pt>
                <c:pt idx="13">
                  <c:v>23.375235596862407</c:v>
                </c:pt>
                <c:pt idx="14">
                  <c:v>21.885817917756381</c:v>
                </c:pt>
                <c:pt idx="15">
                  <c:v>20.518059673356845</c:v>
                </c:pt>
                <c:pt idx="16">
                  <c:v>22.305239740201088</c:v>
                </c:pt>
                <c:pt idx="17">
                  <c:v>22.299023097179887</c:v>
                </c:pt>
                <c:pt idx="18">
                  <c:v>23.20941171346594</c:v>
                </c:pt>
                <c:pt idx="19">
                  <c:v>24.020903735437528</c:v>
                </c:pt>
                <c:pt idx="20">
                  <c:v>23.684207387522338</c:v>
                </c:pt>
                <c:pt idx="21">
                  <c:v>23.154537540708095</c:v>
                </c:pt>
                <c:pt idx="22">
                  <c:v>21.641236676560329</c:v>
                </c:pt>
                <c:pt idx="23">
                  <c:v>22.965837120299621</c:v>
                </c:pt>
                <c:pt idx="24">
                  <c:v>23.085693701928015</c:v>
                </c:pt>
                <c:pt idx="25">
                  <c:v>22.476051806986479</c:v>
                </c:pt>
                <c:pt idx="26">
                  <c:v>22.538017774070781</c:v>
                </c:pt>
                <c:pt idx="27">
                  <c:v>18.404798705037077</c:v>
                </c:pt>
                <c:pt idx="28">
                  <c:v>22.410454627069875</c:v>
                </c:pt>
                <c:pt idx="29">
                  <c:v>29.711077260542087</c:v>
                </c:pt>
                <c:pt idx="30">
                  <c:v>21.722333188363248</c:v>
                </c:pt>
                <c:pt idx="31">
                  <c:v>21.82201018984652</c:v>
                </c:pt>
                <c:pt idx="32">
                  <c:v>21.254394440665749</c:v>
                </c:pt>
                <c:pt idx="33">
                  <c:v>21.324054604458681</c:v>
                </c:pt>
                <c:pt idx="34">
                  <c:v>21.131786733356122</c:v>
                </c:pt>
                <c:pt idx="35">
                  <c:v>20.922396533024525</c:v>
                </c:pt>
                <c:pt idx="36">
                  <c:v>20.656836825026549</c:v>
                </c:pt>
                <c:pt idx="37">
                  <c:v>20.12337506254033</c:v>
                </c:pt>
                <c:pt idx="38">
                  <c:v>19.992290000538404</c:v>
                </c:pt>
                <c:pt idx="39">
                  <c:v>19.699048004691157</c:v>
                </c:pt>
                <c:pt idx="40">
                  <c:v>19.818068869309265</c:v>
                </c:pt>
                <c:pt idx="41">
                  <c:v>20.932664367798413</c:v>
                </c:pt>
                <c:pt idx="42">
                  <c:v>20.697729629054248</c:v>
                </c:pt>
                <c:pt idx="43">
                  <c:v>20.634893764191059</c:v>
                </c:pt>
                <c:pt idx="44">
                  <c:v>20.227934259556235</c:v>
                </c:pt>
                <c:pt idx="45">
                  <c:v>20.210866793352377</c:v>
                </c:pt>
                <c:pt idx="46">
                  <c:v>20.191292302598871</c:v>
                </c:pt>
                <c:pt idx="47">
                  <c:v>19.890880935964997</c:v>
                </c:pt>
                <c:pt idx="48">
                  <c:v>20.168016226798244</c:v>
                </c:pt>
                <c:pt idx="49">
                  <c:v>21.009635222619977</c:v>
                </c:pt>
                <c:pt idx="50">
                  <c:v>19.909249683984299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1-49D9-B2D4-B40678084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5854115730436442E-2"/>
              <c:y val="0.379336573095411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8.4371719590514718E-2"/>
          <c:h val="0.141933615611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#,##0</c:formatCode>
                <c:ptCount val="10"/>
                <c:pt idx="0">
                  <c:v>100898</c:v>
                </c:pt>
                <c:pt idx="1">
                  <c:v>3011</c:v>
                </c:pt>
                <c:pt idx="2">
                  <c:v>3266</c:v>
                </c:pt>
                <c:pt idx="3">
                  <c:v>0</c:v>
                </c:pt>
                <c:pt idx="4">
                  <c:v>0</c:v>
                </c:pt>
                <c:pt idx="5">
                  <c:v>23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102048</c:v>
                </c:pt>
                <c:pt idx="1">
                  <c:v>3472</c:v>
                </c:pt>
                <c:pt idx="2">
                  <c:v>3438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93331</c:v>
                </c:pt>
                <c:pt idx="1">
                  <c:v>2844</c:v>
                </c:pt>
                <c:pt idx="2">
                  <c:v>2867</c:v>
                </c:pt>
                <c:pt idx="3">
                  <c:v>0</c:v>
                </c:pt>
                <c:pt idx="4">
                  <c:v>0</c:v>
                </c:pt>
                <c:pt idx="5">
                  <c:v>67</c:v>
                </c:pt>
                <c:pt idx="6">
                  <c:v>27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01136285379807"/>
          <c:y val="0.31025291748585615"/>
          <c:w val="5.7663339151992767E-2"/>
          <c:h val="0.177407200396319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sau, antall%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95.934000494536164</c:v>
                </c:pt>
                <c:pt idx="1">
                  <c:v>1.5531564998531644</c:v>
                </c:pt>
                <c:pt idx="2">
                  <c:v>2.488221640980941</c:v>
                </c:pt>
                <c:pt idx="3">
                  <c:v>0</c:v>
                </c:pt>
                <c:pt idx="4">
                  <c:v>0</c:v>
                </c:pt>
                <c:pt idx="5">
                  <c:v>1.9449578465313436E-2</c:v>
                </c:pt>
                <c:pt idx="6">
                  <c:v>5.1717861644288285E-3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E-4CB0-9C63-0D7D2FC1EE7A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95.516793500681374</c:v>
                </c:pt>
                <c:pt idx="1">
                  <c:v>1.7989446261791251</c:v>
                </c:pt>
                <c:pt idx="2">
                  <c:v>2.6508702841133158</c:v>
                </c:pt>
                <c:pt idx="3">
                  <c:v>0</c:v>
                </c:pt>
                <c:pt idx="4">
                  <c:v>0</c:v>
                </c:pt>
                <c:pt idx="5">
                  <c:v>2.9169799336186613E-2</c:v>
                </c:pt>
                <c:pt idx="6">
                  <c:v>2.6702672585709785E-3</c:v>
                </c:pt>
                <c:pt idx="7">
                  <c:v>1.5515224313857837E-3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95.925643246241762</c:v>
                </c:pt>
                <c:pt idx="1">
                  <c:v>1.615986365859575</c:v>
                </c:pt>
                <c:pt idx="2">
                  <c:v>2.374902656000129</c:v>
                </c:pt>
                <c:pt idx="3">
                  <c:v>0</c:v>
                </c:pt>
                <c:pt idx="4">
                  <c:v>0</c:v>
                </c:pt>
                <c:pt idx="5">
                  <c:v>6.686146781012961E-2</c:v>
                </c:pt>
                <c:pt idx="6">
                  <c:v>1.5908005758045147E-2</c:v>
                </c:pt>
                <c:pt idx="7">
                  <c:v>6.9825833036735445E-4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15942128790987"/>
          <c:y val="0.28435648906043359"/>
          <c:w val="6.0515280717880857E-2"/>
          <c:h val="0.203303473914740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Variant!$U$33:$U$42</c:f>
              <c:numCache>
                <c:formatCode>0.0</c:formatCode>
                <c:ptCount val="10"/>
                <c:pt idx="0">
                  <c:v>32.191082677555315</c:v>
                </c:pt>
                <c:pt idx="1">
                  <c:v>17.464254400531413</c:v>
                </c:pt>
                <c:pt idx="2">
                  <c:v>25.793986527862742</c:v>
                </c:pt>
                <c:pt idx="3">
                  <c:v>0</c:v>
                </c:pt>
                <c:pt idx="4">
                  <c:v>0</c:v>
                </c:pt>
                <c:pt idx="5">
                  <c:v>28.630434782608695</c:v>
                </c:pt>
                <c:pt idx="6">
                  <c:v>17.509999999999994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4-444E-A07D-20FE5D6DB84E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Variant!$U$22:$U$31</c:f>
              <c:numCache>
                <c:formatCode>0.0</c:formatCode>
                <c:ptCount val="10"/>
                <c:pt idx="0">
                  <c:v>31.792727931953898</c:v>
                </c:pt>
                <c:pt idx="1">
                  <c:v>17.599107142857122</c:v>
                </c:pt>
                <c:pt idx="2">
                  <c:v>26.189979639325141</c:v>
                </c:pt>
                <c:pt idx="3">
                  <c:v>0</c:v>
                </c:pt>
                <c:pt idx="4">
                  <c:v>0</c:v>
                </c:pt>
                <c:pt idx="5">
                  <c:v>30.962499999999999</c:v>
                </c:pt>
                <c:pt idx="6">
                  <c:v>18.140000000000004</c:v>
                </c:pt>
                <c:pt idx="7">
                  <c:v>17.566666666666663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Variant!$U$11:$U$20</c:f>
              <c:numCache>
                <c:formatCode>0.0</c:formatCode>
                <c:ptCount val="10"/>
                <c:pt idx="0">
                  <c:v>31.794091995156887</c:v>
                </c:pt>
                <c:pt idx="1">
                  <c:v>17.577039381153355</c:v>
                </c:pt>
                <c:pt idx="2">
                  <c:v>25.624520404604073</c:v>
                </c:pt>
                <c:pt idx="3">
                  <c:v>0</c:v>
                </c:pt>
                <c:pt idx="4">
                  <c:v>0</c:v>
                </c:pt>
                <c:pt idx="5">
                  <c:v>30.870149253731352</c:v>
                </c:pt>
                <c:pt idx="6">
                  <c:v>18.225925925925928</c:v>
                </c:pt>
                <c:pt idx="7">
                  <c:v>21.6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41428455939374"/>
          <c:y val="0.3466600703587418"/>
          <c:w val="6.1465927906510211E-2"/>
          <c:h val="0.207475215301633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Variant!$D$11:$D$20</c15:sqref>
                  </c15:fullRef>
                </c:ext>
              </c:extLst>
              <c:f>(Variant!$D$11:$D$12,Variant!$D$14:$D$20)</c:f>
              <c:strCache>
                <c:ptCount val="9"/>
                <c:pt idx="0">
                  <c:v>Ordinær</c:v>
                </c:pt>
                <c:pt idx="1">
                  <c:v>Villsau</c:v>
                </c:pt>
                <c:pt idx="2">
                  <c:v>Nødslakt</c:v>
                </c:pt>
                <c:pt idx="3">
                  <c:v>Spesial</c:v>
                </c:pt>
                <c:pt idx="4">
                  <c:v>Gult fett Ordinær</c:v>
                </c:pt>
                <c:pt idx="5">
                  <c:v>Gult fett Villsau</c:v>
                </c:pt>
                <c:pt idx="6">
                  <c:v>Gult fett Økologisk</c:v>
                </c:pt>
                <c:pt idx="7">
                  <c:v>Gult fett Spesial</c:v>
                </c:pt>
                <c:pt idx="8">
                  <c:v>Lyngenlam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Variant!$M$33:$M$42</c15:sqref>
                  </c15:fullRef>
                </c:ext>
              </c:extLst>
              <c:f>(Variant!$M$33:$M$34,Variant!$M$36:$M$42)</c:f>
              <c:numCache>
                <c:formatCode>0.00</c:formatCode>
                <c:ptCount val="9"/>
                <c:pt idx="0">
                  <c:v>7.1937798568851692</c:v>
                </c:pt>
                <c:pt idx="1">
                  <c:v>5.5609432082364654</c:v>
                </c:pt>
                <c:pt idx="2">
                  <c:v>0</c:v>
                </c:pt>
                <c:pt idx="3">
                  <c:v>0</c:v>
                </c:pt>
                <c:pt idx="4">
                  <c:v>6.6521739130434794</c:v>
                </c:pt>
                <c:pt idx="5">
                  <c:v>5.7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4-4D00-AC95-BCB17217089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Variant!$D$11:$D$20</c15:sqref>
                  </c15:fullRef>
                </c:ext>
              </c:extLst>
              <c:f>(Variant!$D$11:$D$12,Variant!$D$14:$D$20)</c:f>
              <c:strCache>
                <c:ptCount val="9"/>
                <c:pt idx="0">
                  <c:v>Ordinær</c:v>
                </c:pt>
                <c:pt idx="1">
                  <c:v>Villsau</c:v>
                </c:pt>
                <c:pt idx="2">
                  <c:v>Nødslakt</c:v>
                </c:pt>
                <c:pt idx="3">
                  <c:v>Spesial</c:v>
                </c:pt>
                <c:pt idx="4">
                  <c:v>Gult fett Ordinær</c:v>
                </c:pt>
                <c:pt idx="5">
                  <c:v>Gult fett Villsau</c:v>
                </c:pt>
                <c:pt idx="6">
                  <c:v>Gult fett Økologisk</c:v>
                </c:pt>
                <c:pt idx="7">
                  <c:v>Gult fett Spesial</c:v>
                </c:pt>
                <c:pt idx="8">
                  <c:v>Lyngenlam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Variant!$M$22:$M$31</c15:sqref>
                  </c15:fullRef>
                </c:ext>
              </c:extLst>
              <c:f>(Variant!$M$22:$M$23,Variant!$M$25:$M$31)</c:f>
              <c:numCache>
                <c:formatCode>0.00</c:formatCode>
                <c:ptCount val="9"/>
                <c:pt idx="0">
                  <c:v>7.2378194575101933</c:v>
                </c:pt>
                <c:pt idx="1">
                  <c:v>5.6163594470046085</c:v>
                </c:pt>
                <c:pt idx="2">
                  <c:v>0</c:v>
                </c:pt>
                <c:pt idx="3">
                  <c:v>0</c:v>
                </c:pt>
                <c:pt idx="4">
                  <c:v>7.15625</c:v>
                </c:pt>
                <c:pt idx="5">
                  <c:v>5.8</c:v>
                </c:pt>
                <c:pt idx="6">
                  <c:v>6.333333333333333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Variant!$D$11:$D$20</c15:sqref>
                  </c15:fullRef>
                </c:ext>
              </c:extLst>
              <c:f>(Variant!$D$11:$D$12,Variant!$D$14:$D$20)</c:f>
              <c:strCache>
                <c:ptCount val="9"/>
                <c:pt idx="0">
                  <c:v>Ordinær</c:v>
                </c:pt>
                <c:pt idx="1">
                  <c:v>Villsau</c:v>
                </c:pt>
                <c:pt idx="2">
                  <c:v>Nødslakt</c:v>
                </c:pt>
                <c:pt idx="3">
                  <c:v>Spesial</c:v>
                </c:pt>
                <c:pt idx="4">
                  <c:v>Gult fett Ordinær</c:v>
                </c:pt>
                <c:pt idx="5">
                  <c:v>Gult fett Villsau</c:v>
                </c:pt>
                <c:pt idx="6">
                  <c:v>Gult fett Økologisk</c:v>
                </c:pt>
                <c:pt idx="7">
                  <c:v>Gult fett Spesial</c:v>
                </c:pt>
                <c:pt idx="8">
                  <c:v>Lyngenlam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Variant!$M$11:$M$20</c15:sqref>
                  </c15:fullRef>
                </c:ext>
              </c:extLst>
              <c:f>(Variant!$M$11:$M$12,Variant!$M$14:$M$20)</c:f>
              <c:numCache>
                <c:formatCode>0.00</c:formatCode>
                <c:ptCount val="9"/>
                <c:pt idx="0">
                  <c:v>7.3107541974263652</c:v>
                </c:pt>
                <c:pt idx="1">
                  <c:v>5.5014064697608998</c:v>
                </c:pt>
                <c:pt idx="2">
                  <c:v>0</c:v>
                </c:pt>
                <c:pt idx="3">
                  <c:v>0</c:v>
                </c:pt>
                <c:pt idx="4">
                  <c:v>7.2835820895522367</c:v>
                </c:pt>
                <c:pt idx="5">
                  <c:v>6.2222222222222223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87918045350307"/>
          <c:y val="0.28039312756375084"/>
          <c:w val="6.8341893324974243E-2"/>
          <c:h val="0.17973469096144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SAU: middel FETTGRUPPE innen de ulike VARIANTER</a:t>
            </a:r>
          </a:p>
        </c:rich>
      </c:tx>
      <c:layout>
        <c:manualLayout>
          <c:xMode val="edge"/>
          <c:yMode val="edge"/>
          <c:x val="0.18906396546632473"/>
          <c:y val="5.0322479054075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Variant!$T$33:$T$42</c:f>
              <c:numCache>
                <c:formatCode>0.00</c:formatCode>
                <c:ptCount val="10"/>
                <c:pt idx="0">
                  <c:v>7.0280580388114755</c:v>
                </c:pt>
                <c:pt idx="1">
                  <c:v>7.1607439388907315</c:v>
                </c:pt>
                <c:pt idx="2">
                  <c:v>7.1858542559706065</c:v>
                </c:pt>
                <c:pt idx="3">
                  <c:v>0</c:v>
                </c:pt>
                <c:pt idx="4">
                  <c:v>0</c:v>
                </c:pt>
                <c:pt idx="5">
                  <c:v>30.739130434782606</c:v>
                </c:pt>
                <c:pt idx="6">
                  <c:v>31.1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2-44DD-BF3C-610AB8E2E682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Variant!$T$22:$T$31</c:f>
              <c:numCache>
                <c:formatCode>0.00</c:formatCode>
                <c:ptCount val="10"/>
                <c:pt idx="0">
                  <c:v>6.9795390404515523</c:v>
                </c:pt>
                <c:pt idx="1">
                  <c:v>7.0394585253456237</c:v>
                </c:pt>
                <c:pt idx="2">
                  <c:v>7.116637579988363</c:v>
                </c:pt>
                <c:pt idx="3">
                  <c:v>0</c:v>
                </c:pt>
                <c:pt idx="4">
                  <c:v>0</c:v>
                </c:pt>
                <c:pt idx="5">
                  <c:v>31.03125</c:v>
                </c:pt>
                <c:pt idx="6">
                  <c:v>36.799999999999997</c:v>
                </c:pt>
                <c:pt idx="7">
                  <c:v>18.333333333333329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Variant!$T$11:$T$20</c:f>
              <c:numCache>
                <c:formatCode>0.00</c:formatCode>
                <c:ptCount val="10"/>
                <c:pt idx="0">
                  <c:v>6.7611404570828562</c:v>
                </c:pt>
                <c:pt idx="1">
                  <c:v>6.7805907172995799</c:v>
                </c:pt>
                <c:pt idx="2">
                  <c:v>6.6086501569584941</c:v>
                </c:pt>
                <c:pt idx="3">
                  <c:v>0</c:v>
                </c:pt>
                <c:pt idx="4">
                  <c:v>0</c:v>
                </c:pt>
                <c:pt idx="5">
                  <c:v>22.104477611940304</c:v>
                </c:pt>
                <c:pt idx="6">
                  <c:v>26.222222222222221</c:v>
                </c:pt>
                <c:pt idx="7">
                  <c:v>37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69963290809954"/>
          <c:y val="0.24600292521045788"/>
          <c:w val="6.1568164663933916E-2"/>
          <c:h val="0.16053330028467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#,##0</c:formatCode>
                <c:ptCount val="14"/>
                <c:pt idx="0">
                  <c:v>678</c:v>
                </c:pt>
                <c:pt idx="1">
                  <c:v>1764</c:v>
                </c:pt>
                <c:pt idx="2">
                  <c:v>4917</c:v>
                </c:pt>
                <c:pt idx="3">
                  <c:v>18667</c:v>
                </c:pt>
                <c:pt idx="4">
                  <c:v>487</c:v>
                </c:pt>
                <c:pt idx="5">
                  <c:v>2513</c:v>
                </c:pt>
                <c:pt idx="6">
                  <c:v>4230</c:v>
                </c:pt>
                <c:pt idx="7">
                  <c:v>23797</c:v>
                </c:pt>
                <c:pt idx="8">
                  <c:v>20032</c:v>
                </c:pt>
                <c:pt idx="9">
                  <c:v>5740</c:v>
                </c:pt>
                <c:pt idx="10">
                  <c:v>11312</c:v>
                </c:pt>
                <c:pt idx="11">
                  <c:v>8719</c:v>
                </c:pt>
                <c:pt idx="12">
                  <c:v>5048</c:v>
                </c:pt>
                <c:pt idx="13">
                  <c:v>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#,##0</c:formatCode>
                <c:ptCount val="14"/>
                <c:pt idx="0">
                  <c:v>595</c:v>
                </c:pt>
                <c:pt idx="1">
                  <c:v>1555</c:v>
                </c:pt>
                <c:pt idx="2">
                  <c:v>4329</c:v>
                </c:pt>
                <c:pt idx="3">
                  <c:v>15885</c:v>
                </c:pt>
                <c:pt idx="4">
                  <c:v>530</c:v>
                </c:pt>
                <c:pt idx="5">
                  <c:v>1990</c:v>
                </c:pt>
                <c:pt idx="6">
                  <c:v>4179</c:v>
                </c:pt>
                <c:pt idx="7">
                  <c:v>22826</c:v>
                </c:pt>
                <c:pt idx="8">
                  <c:v>18281</c:v>
                </c:pt>
                <c:pt idx="9">
                  <c:v>5497</c:v>
                </c:pt>
                <c:pt idx="10">
                  <c:v>10167</c:v>
                </c:pt>
                <c:pt idx="11">
                  <c:v>7700</c:v>
                </c:pt>
                <c:pt idx="12">
                  <c:v>4554</c:v>
                </c:pt>
                <c:pt idx="13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40808370803514"/>
          <c:y val="0.19088678686679819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Fylker!$G$39:$G$52</c:f>
              <c:numCache>
                <c:formatCode>#,##0</c:formatCode>
                <c:ptCount val="14"/>
                <c:pt idx="0">
                  <c:v>541</c:v>
                </c:pt>
                <c:pt idx="1">
                  <c:v>1686</c:v>
                </c:pt>
                <c:pt idx="2">
                  <c:v>4987</c:v>
                </c:pt>
                <c:pt idx="3">
                  <c:v>18194</c:v>
                </c:pt>
                <c:pt idx="4">
                  <c:v>705</c:v>
                </c:pt>
                <c:pt idx="5">
                  <c:v>2311</c:v>
                </c:pt>
                <c:pt idx="6">
                  <c:v>4085</c:v>
                </c:pt>
                <c:pt idx="7">
                  <c:v>22224</c:v>
                </c:pt>
                <c:pt idx="8">
                  <c:v>18844</c:v>
                </c:pt>
                <c:pt idx="9">
                  <c:v>5982</c:v>
                </c:pt>
                <c:pt idx="10">
                  <c:v>11473</c:v>
                </c:pt>
                <c:pt idx="11">
                  <c:v>9122</c:v>
                </c:pt>
                <c:pt idx="12">
                  <c:v>5235</c:v>
                </c:pt>
                <c:pt idx="13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#,##0</c:formatCode>
                <c:ptCount val="14"/>
                <c:pt idx="0">
                  <c:v>678</c:v>
                </c:pt>
                <c:pt idx="1">
                  <c:v>1764</c:v>
                </c:pt>
                <c:pt idx="2">
                  <c:v>4917</c:v>
                </c:pt>
                <c:pt idx="3">
                  <c:v>18667</c:v>
                </c:pt>
                <c:pt idx="4">
                  <c:v>487</c:v>
                </c:pt>
                <c:pt idx="5">
                  <c:v>2513</c:v>
                </c:pt>
                <c:pt idx="6">
                  <c:v>4230</c:v>
                </c:pt>
                <c:pt idx="7">
                  <c:v>23797</c:v>
                </c:pt>
                <c:pt idx="8">
                  <c:v>20032</c:v>
                </c:pt>
                <c:pt idx="9">
                  <c:v>5740</c:v>
                </c:pt>
                <c:pt idx="10">
                  <c:v>11312</c:v>
                </c:pt>
                <c:pt idx="11">
                  <c:v>8719</c:v>
                </c:pt>
                <c:pt idx="12">
                  <c:v>5048</c:v>
                </c:pt>
                <c:pt idx="13">
                  <c:v>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7"/>
              <c:layout>
                <c:manualLayout>
                  <c:x val="5.4453397912084943E-2"/>
                  <c:y val="-5.7744569850696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F-460B-A89A-880DD41D2BF9}"/>
                </c:ext>
              </c:extLst>
            </c:dLbl>
            <c:dLbl>
              <c:idx val="8"/>
              <c:layout>
                <c:manualLayout>
                  <c:x val="2.634841834455723E-3"/>
                  <c:y val="-5.5819750855673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1F-460B-A89A-880DD41D2B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#,##0</c:formatCode>
                <c:ptCount val="14"/>
                <c:pt idx="0">
                  <c:v>595</c:v>
                </c:pt>
                <c:pt idx="1">
                  <c:v>1555</c:v>
                </c:pt>
                <c:pt idx="2">
                  <c:v>4329</c:v>
                </c:pt>
                <c:pt idx="3">
                  <c:v>15885</c:v>
                </c:pt>
                <c:pt idx="4">
                  <c:v>530</c:v>
                </c:pt>
                <c:pt idx="5">
                  <c:v>1990</c:v>
                </c:pt>
                <c:pt idx="6">
                  <c:v>4179</c:v>
                </c:pt>
                <c:pt idx="7">
                  <c:v>22826</c:v>
                </c:pt>
                <c:pt idx="8">
                  <c:v>18281</c:v>
                </c:pt>
                <c:pt idx="9">
                  <c:v>5497</c:v>
                </c:pt>
                <c:pt idx="10">
                  <c:v>10167</c:v>
                </c:pt>
                <c:pt idx="11">
                  <c:v>7700</c:v>
                </c:pt>
                <c:pt idx="12">
                  <c:v>4554</c:v>
                </c:pt>
                <c:pt idx="13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39080658732588"/>
          <c:y val="0.20067632380184186"/>
          <c:w val="6.4351343779708969E-2"/>
          <c:h val="0.15561661424945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0.63909181472555376</c:v>
                </c:pt>
                <c:pt idx="1">
                  <c:v>1.6069179647234777</c:v>
                </c:pt>
                <c:pt idx="2">
                  <c:v>4.8373701989194444</c:v>
                </c:pt>
                <c:pt idx="3">
                  <c:v>18.019249035174514</c:v>
                </c:pt>
                <c:pt idx="4">
                  <c:v>0.4471416989685843</c:v>
                </c:pt>
                <c:pt idx="5">
                  <c:v>2.4108892144534471</c:v>
                </c:pt>
                <c:pt idx="6">
                  <c:v>3.791856052869528</c:v>
                </c:pt>
                <c:pt idx="7">
                  <c:v>22.771706501710703</c:v>
                </c:pt>
                <c:pt idx="8">
                  <c:v>17.596684393619981</c:v>
                </c:pt>
                <c:pt idx="9">
                  <c:v>4.8700905410492927</c:v>
                </c:pt>
                <c:pt idx="10">
                  <c:v>9.6527570619848024</c:v>
                </c:pt>
                <c:pt idx="11">
                  <c:v>7.6191115473234863</c:v>
                </c:pt>
                <c:pt idx="12">
                  <c:v>4.7263274146579963</c:v>
                </c:pt>
                <c:pt idx="13">
                  <c:v>1.0108065598191773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0.60712915289950187</c:v>
                </c:pt>
                <c:pt idx="1">
                  <c:v>1.4989860707161125</c:v>
                </c:pt>
                <c:pt idx="2">
                  <c:v>4.5913556265235904</c:v>
                </c:pt>
                <c:pt idx="3">
                  <c:v>16.89930953242234</c:v>
                </c:pt>
                <c:pt idx="4">
                  <c:v>0.51718313538032989</c:v>
                </c:pt>
                <c:pt idx="5">
                  <c:v>2.0381158533411812</c:v>
                </c:pt>
                <c:pt idx="6">
                  <c:v>4.013488669950422</c:v>
                </c:pt>
                <c:pt idx="7">
                  <c:v>23.928828080070804</c:v>
                </c:pt>
                <c:pt idx="8">
                  <c:v>17.813575370359771</c:v>
                </c:pt>
                <c:pt idx="9">
                  <c:v>5.0328844114150968</c:v>
                </c:pt>
                <c:pt idx="10">
                  <c:v>9.7693872556863752</c:v>
                </c:pt>
                <c:pt idx="11">
                  <c:v>7.3835872439840511</c:v>
                </c:pt>
                <c:pt idx="12">
                  <c:v>4.8454893320027663</c:v>
                </c:pt>
                <c:pt idx="13">
                  <c:v>1.0606802652476524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17040523243396"/>
          <c:y val="0.25794573611350691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Fylker!$I$39:$I$52</c:f>
              <c:numCache>
                <c:formatCode>0.0</c:formatCode>
                <c:ptCount val="14"/>
                <c:pt idx="0">
                  <c:v>0.47140136788397935</c:v>
                </c:pt>
                <c:pt idx="1">
                  <c:v>1.539219259776569</c:v>
                </c:pt>
                <c:pt idx="2">
                  <c:v>4.8358590114854652</c:v>
                </c:pt>
                <c:pt idx="3">
                  <c:v>17.728340391925396</c:v>
                </c:pt>
                <c:pt idx="4">
                  <c:v>0.62758192600323481</c:v>
                </c:pt>
                <c:pt idx="5">
                  <c:v>2.1520833043078702</c:v>
                </c:pt>
                <c:pt idx="6">
                  <c:v>3.6379244734264402</c:v>
                </c:pt>
                <c:pt idx="7">
                  <c:v>21.603480903315635</c:v>
                </c:pt>
                <c:pt idx="8">
                  <c:v>17.189719981273228</c:v>
                </c:pt>
                <c:pt idx="9">
                  <c:v>5.135944002746692</c:v>
                </c:pt>
                <c:pt idx="10">
                  <c:v>10.362516838542712</c:v>
                </c:pt>
                <c:pt idx="11">
                  <c:v>8.1024542594575006</c:v>
                </c:pt>
                <c:pt idx="12">
                  <c:v>4.9803435353200083</c:v>
                </c:pt>
                <c:pt idx="13">
                  <c:v>1.1882437154402461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0.63909181472555376</c:v>
                </c:pt>
                <c:pt idx="1">
                  <c:v>1.6069179647234777</c:v>
                </c:pt>
                <c:pt idx="2">
                  <c:v>4.8373701989194444</c:v>
                </c:pt>
                <c:pt idx="3">
                  <c:v>18.019249035174514</c:v>
                </c:pt>
                <c:pt idx="4">
                  <c:v>0.4471416989685843</c:v>
                </c:pt>
                <c:pt idx="5">
                  <c:v>2.4108892144534471</c:v>
                </c:pt>
                <c:pt idx="6">
                  <c:v>3.791856052869528</c:v>
                </c:pt>
                <c:pt idx="7">
                  <c:v>22.771706501710703</c:v>
                </c:pt>
                <c:pt idx="8">
                  <c:v>17.596684393619981</c:v>
                </c:pt>
                <c:pt idx="9">
                  <c:v>4.8700905410492927</c:v>
                </c:pt>
                <c:pt idx="10">
                  <c:v>9.6527570619848024</c:v>
                </c:pt>
                <c:pt idx="11">
                  <c:v>7.6191115473234863</c:v>
                </c:pt>
                <c:pt idx="12">
                  <c:v>4.7263274146579963</c:v>
                </c:pt>
                <c:pt idx="13">
                  <c:v>1.0108065598191773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0.60712915289950187</c:v>
                </c:pt>
                <c:pt idx="1">
                  <c:v>1.4989860707161125</c:v>
                </c:pt>
                <c:pt idx="2">
                  <c:v>4.5913556265235904</c:v>
                </c:pt>
                <c:pt idx="3">
                  <c:v>16.89930953242234</c:v>
                </c:pt>
                <c:pt idx="4">
                  <c:v>0.51718313538032989</c:v>
                </c:pt>
                <c:pt idx="5">
                  <c:v>2.0381158533411812</c:v>
                </c:pt>
                <c:pt idx="6">
                  <c:v>4.013488669950422</c:v>
                </c:pt>
                <c:pt idx="7">
                  <c:v>23.928828080070804</c:v>
                </c:pt>
                <c:pt idx="8">
                  <c:v>17.813575370359771</c:v>
                </c:pt>
                <c:pt idx="9">
                  <c:v>5.0328844114150968</c:v>
                </c:pt>
                <c:pt idx="10">
                  <c:v>9.7693872556863752</c:v>
                </c:pt>
                <c:pt idx="11">
                  <c:v>7.3835872439840511</c:v>
                </c:pt>
                <c:pt idx="12">
                  <c:v>4.8454893320027663</c:v>
                </c:pt>
                <c:pt idx="13">
                  <c:v>1.0606802652476524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00479672566754"/>
          <c:y val="0.34544161665726458"/>
          <c:w val="6.0934793427440626E-2"/>
          <c:h val="0.157902711449802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32.017404129793526</c:v>
                </c:pt>
                <c:pt idx="1">
                  <c:v>30.941950113378713</c:v>
                </c:pt>
                <c:pt idx="2">
                  <c:v>33.416554809843277</c:v>
                </c:pt>
                <c:pt idx="3">
                  <c:v>32.787984143140108</c:v>
                </c:pt>
                <c:pt idx="4">
                  <c:v>31.186652977412749</c:v>
                </c:pt>
                <c:pt idx="5">
                  <c:v>32.586470354158322</c:v>
                </c:pt>
                <c:pt idx="6">
                  <c:v>30.448368794326207</c:v>
                </c:pt>
                <c:pt idx="7">
                  <c:v>32.503185275454875</c:v>
                </c:pt>
                <c:pt idx="8">
                  <c:v>29.837270367411957</c:v>
                </c:pt>
                <c:pt idx="9">
                  <c:v>28.818919860627176</c:v>
                </c:pt>
                <c:pt idx="10">
                  <c:v>28.984414780764009</c:v>
                </c:pt>
                <c:pt idx="11">
                  <c:v>29.681798371372928</c:v>
                </c:pt>
                <c:pt idx="12">
                  <c:v>31.80218898573694</c:v>
                </c:pt>
                <c:pt idx="13">
                  <c:v>31.383638025594145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31.564705882352921</c:v>
                </c:pt>
                <c:pt idx="1">
                  <c:v>29.819807073954955</c:v>
                </c:pt>
                <c:pt idx="2">
                  <c:v>32.808847308847191</c:v>
                </c:pt>
                <c:pt idx="3">
                  <c:v>32.909354737173494</c:v>
                </c:pt>
                <c:pt idx="4">
                  <c:v>30.186037735849055</c:v>
                </c:pt>
                <c:pt idx="5">
                  <c:v>31.68206030150748</c:v>
                </c:pt>
                <c:pt idx="6">
                  <c:v>29.708949509452008</c:v>
                </c:pt>
                <c:pt idx="7">
                  <c:v>32.428677823534493</c:v>
                </c:pt>
                <c:pt idx="8">
                  <c:v>30.143159564575221</c:v>
                </c:pt>
                <c:pt idx="9">
                  <c:v>28.322321266145114</c:v>
                </c:pt>
                <c:pt idx="10">
                  <c:v>29.724333628405638</c:v>
                </c:pt>
                <c:pt idx="11">
                  <c:v>29.662948051947975</c:v>
                </c:pt>
                <c:pt idx="12">
                  <c:v>32.914119455423787</c:v>
                </c:pt>
                <c:pt idx="13">
                  <c:v>31.278551000953321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57963928638558"/>
          <c:y val="5.699097006758478E-2"/>
          <c:w val="6.4195793205318749E-2"/>
          <c:h val="0.16698600935976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General</c:formatCode>
                <c:ptCount val="4"/>
                <c:pt idx="0">
                  <c:v>33047</c:v>
                </c:pt>
                <c:pt idx="1">
                  <c:v>41068</c:v>
                </c:pt>
                <c:pt idx="2">
                  <c:v>17455</c:v>
                </c:pt>
                <c:pt idx="3">
                  <c:v>15638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33256</c:v>
                </c:pt>
                <c:pt idx="1">
                  <c:v>43829</c:v>
                </c:pt>
                <c:pt idx="2">
                  <c:v>17052</c:v>
                </c:pt>
                <c:pt idx="3">
                  <c:v>14861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7367997362630618E-4"/>
                  <c:y val="-4.3475700848837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4D-46C3-84F2-1FB7F70BEDD7}"/>
                </c:ext>
              </c:extLst>
            </c:dLbl>
            <c:dLbl>
              <c:idx val="1"/>
              <c:layout>
                <c:manualLayout>
                  <c:x val="1.8499919498899817E-2"/>
                  <c:y val="-4.782327093372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B0-4C83-AF8B-AB35E893283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29063</c:v>
                </c:pt>
                <c:pt idx="1">
                  <c:v>41107</c:v>
                </c:pt>
                <c:pt idx="2">
                  <c:v>15664</c:v>
                </c:pt>
                <c:pt idx="3">
                  <c:v>13303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90455636227031"/>
          <c:y val="0.3047833198455962"/>
          <c:w val="7.5135356849876947E-2"/>
          <c:h val="0.1915780720888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Fylker!$M$39:$M$52</c:f>
              <c:numCache>
                <c:formatCode>0.0</c:formatCode>
                <c:ptCount val="14"/>
                <c:pt idx="0">
                  <c:v>29.501164510166362</c:v>
                </c:pt>
                <c:pt idx="1">
                  <c:v>30.909252669039144</c:v>
                </c:pt>
                <c:pt idx="2">
                  <c:v>32.830677762181686</c:v>
                </c:pt>
                <c:pt idx="3">
                  <c:v>32.990240189073141</c:v>
                </c:pt>
                <c:pt idx="4">
                  <c:v>30.138865248226978</c:v>
                </c:pt>
                <c:pt idx="5">
                  <c:v>31.528602336650739</c:v>
                </c:pt>
                <c:pt idx="6">
                  <c:v>30.151380660954743</c:v>
                </c:pt>
                <c:pt idx="7">
                  <c:v>32.911455633549622</c:v>
                </c:pt>
                <c:pt idx="8">
                  <c:v>30.884551050732362</c:v>
                </c:pt>
                <c:pt idx="9">
                  <c:v>29.068288197927114</c:v>
                </c:pt>
                <c:pt idx="10">
                  <c:v>30.579743746186743</c:v>
                </c:pt>
                <c:pt idx="11">
                  <c:v>30.072678140758516</c:v>
                </c:pt>
                <c:pt idx="12">
                  <c:v>32.209812798471802</c:v>
                </c:pt>
                <c:pt idx="13">
                  <c:v>31.405230288836918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B-448F-8A64-33D52CB924C1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32.017404129793526</c:v>
                </c:pt>
                <c:pt idx="1">
                  <c:v>30.941950113378713</c:v>
                </c:pt>
                <c:pt idx="2">
                  <c:v>33.416554809843277</c:v>
                </c:pt>
                <c:pt idx="3">
                  <c:v>32.787984143140108</c:v>
                </c:pt>
                <c:pt idx="4">
                  <c:v>31.186652977412749</c:v>
                </c:pt>
                <c:pt idx="5">
                  <c:v>32.586470354158322</c:v>
                </c:pt>
                <c:pt idx="6">
                  <c:v>30.448368794326207</c:v>
                </c:pt>
                <c:pt idx="7">
                  <c:v>32.503185275454875</c:v>
                </c:pt>
                <c:pt idx="8">
                  <c:v>29.837270367411957</c:v>
                </c:pt>
                <c:pt idx="9">
                  <c:v>28.818919860627176</c:v>
                </c:pt>
                <c:pt idx="10">
                  <c:v>28.984414780764009</c:v>
                </c:pt>
                <c:pt idx="11">
                  <c:v>29.681798371372928</c:v>
                </c:pt>
                <c:pt idx="12">
                  <c:v>31.80218898573694</c:v>
                </c:pt>
                <c:pt idx="13">
                  <c:v>31.383638025594145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31.564705882352921</c:v>
                </c:pt>
                <c:pt idx="1">
                  <c:v>29.819807073954955</c:v>
                </c:pt>
                <c:pt idx="2">
                  <c:v>32.808847308847191</c:v>
                </c:pt>
                <c:pt idx="3">
                  <c:v>32.909354737173494</c:v>
                </c:pt>
                <c:pt idx="4">
                  <c:v>30.186037735849055</c:v>
                </c:pt>
                <c:pt idx="5">
                  <c:v>31.68206030150748</c:v>
                </c:pt>
                <c:pt idx="6">
                  <c:v>29.708949509452008</c:v>
                </c:pt>
                <c:pt idx="7">
                  <c:v>32.428677823534493</c:v>
                </c:pt>
                <c:pt idx="8">
                  <c:v>30.143159564575221</c:v>
                </c:pt>
                <c:pt idx="9">
                  <c:v>28.322321266145114</c:v>
                </c:pt>
                <c:pt idx="10">
                  <c:v>29.724333628405638</c:v>
                </c:pt>
                <c:pt idx="11">
                  <c:v>29.662948051947975</c:v>
                </c:pt>
                <c:pt idx="12">
                  <c:v>32.914119455423787</c:v>
                </c:pt>
                <c:pt idx="13">
                  <c:v>31.278551000953321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39644589067012"/>
          <c:y val="7.0096587721417039E-2"/>
          <c:w val="6.7925886264575699E-2"/>
          <c:h val="0.17694918037887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6.9306784660766976</c:v>
                </c:pt>
                <c:pt idx="1">
                  <c:v>6.8095238095238084</c:v>
                </c:pt>
                <c:pt idx="2">
                  <c:v>7.1519219035997521</c:v>
                </c:pt>
                <c:pt idx="3">
                  <c:v>7.209621256763274</c:v>
                </c:pt>
                <c:pt idx="4">
                  <c:v>7.1868583162217679</c:v>
                </c:pt>
                <c:pt idx="5">
                  <c:v>7.4428969359331489</c:v>
                </c:pt>
                <c:pt idx="6">
                  <c:v>7.1848699763593364</c:v>
                </c:pt>
                <c:pt idx="7">
                  <c:v>7.4133714333739551</c:v>
                </c:pt>
                <c:pt idx="8">
                  <c:v>7.0334464856230019</c:v>
                </c:pt>
                <c:pt idx="9">
                  <c:v>6.9675958188153322</c:v>
                </c:pt>
                <c:pt idx="10">
                  <c:v>6.8007425742574252</c:v>
                </c:pt>
                <c:pt idx="11">
                  <c:v>6.9009060672095401</c:v>
                </c:pt>
                <c:pt idx="12">
                  <c:v>7.5408082408874817</c:v>
                </c:pt>
                <c:pt idx="13">
                  <c:v>7.5758683729433294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7.4705882352941186</c:v>
                </c:pt>
                <c:pt idx="1">
                  <c:v>7.0771704180064301</c:v>
                </c:pt>
                <c:pt idx="2">
                  <c:v>7.2148302148302177</c:v>
                </c:pt>
                <c:pt idx="3">
                  <c:v>7.3570034623858991</c:v>
                </c:pt>
                <c:pt idx="4">
                  <c:v>7.2584905660377359</c:v>
                </c:pt>
                <c:pt idx="5">
                  <c:v>7.3829145728643217</c:v>
                </c:pt>
                <c:pt idx="6">
                  <c:v>6.9990428332136858</c:v>
                </c:pt>
                <c:pt idx="7">
                  <c:v>7.4343730833260322</c:v>
                </c:pt>
                <c:pt idx="8">
                  <c:v>7.1418412559487985</c:v>
                </c:pt>
                <c:pt idx="9">
                  <c:v>6.91686374386029</c:v>
                </c:pt>
                <c:pt idx="10">
                  <c:v>6.8780367856791598</c:v>
                </c:pt>
                <c:pt idx="11">
                  <c:v>7.0435064935064942</c:v>
                </c:pt>
                <c:pt idx="12">
                  <c:v>7.7263943785682914</c:v>
                </c:pt>
                <c:pt idx="13">
                  <c:v>7.3908484270734016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75368910777289"/>
          <c:y val="0.16056582596382163"/>
          <c:w val="5.6655898184390679E-2"/>
          <c:h val="0.167899656136161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Fylker!$U$39:$U$52</c:f>
              <c:numCache>
                <c:formatCode>0.00</c:formatCode>
                <c:ptCount val="14"/>
                <c:pt idx="0">
                  <c:v>6.0517560073937151</c:v>
                </c:pt>
                <c:pt idx="1">
                  <c:v>6.6180308422301284</c:v>
                </c:pt>
                <c:pt idx="2">
                  <c:v>6.6775616603168242</c:v>
                </c:pt>
                <c:pt idx="3">
                  <c:v>7.0021985269869207</c:v>
                </c:pt>
                <c:pt idx="4">
                  <c:v>6.6212765957446802</c:v>
                </c:pt>
                <c:pt idx="5">
                  <c:v>6.7836434443963629</c:v>
                </c:pt>
                <c:pt idx="6">
                  <c:v>7.1402692778457775</c:v>
                </c:pt>
                <c:pt idx="7">
                  <c:v>7.5292026637868972</c:v>
                </c:pt>
                <c:pt idx="8">
                  <c:v>7.1179155168754003</c:v>
                </c:pt>
                <c:pt idx="9">
                  <c:v>6.9568706118355088</c:v>
                </c:pt>
                <c:pt idx="10">
                  <c:v>7.0672012551207182</c:v>
                </c:pt>
                <c:pt idx="11">
                  <c:v>6.7996053497040148</c:v>
                </c:pt>
                <c:pt idx="12">
                  <c:v>7.4510028653295137</c:v>
                </c:pt>
                <c:pt idx="13">
                  <c:v>7.4254488680718191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6.9306784660766976</c:v>
                </c:pt>
                <c:pt idx="1">
                  <c:v>6.8095238095238084</c:v>
                </c:pt>
                <c:pt idx="2">
                  <c:v>7.1519219035997521</c:v>
                </c:pt>
                <c:pt idx="3">
                  <c:v>7.209621256763274</c:v>
                </c:pt>
                <c:pt idx="4">
                  <c:v>7.1868583162217679</c:v>
                </c:pt>
                <c:pt idx="5">
                  <c:v>7.4428969359331489</c:v>
                </c:pt>
                <c:pt idx="6">
                  <c:v>7.1848699763593364</c:v>
                </c:pt>
                <c:pt idx="7">
                  <c:v>7.4133714333739551</c:v>
                </c:pt>
                <c:pt idx="8">
                  <c:v>7.0334464856230019</c:v>
                </c:pt>
                <c:pt idx="9">
                  <c:v>6.9675958188153322</c:v>
                </c:pt>
                <c:pt idx="10">
                  <c:v>6.8007425742574252</c:v>
                </c:pt>
                <c:pt idx="11">
                  <c:v>6.9009060672095401</c:v>
                </c:pt>
                <c:pt idx="12">
                  <c:v>7.5408082408874817</c:v>
                </c:pt>
                <c:pt idx="13">
                  <c:v>7.5758683729433294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7.4705882352941186</c:v>
                </c:pt>
                <c:pt idx="1">
                  <c:v>7.0771704180064301</c:v>
                </c:pt>
                <c:pt idx="2">
                  <c:v>7.2148302148302177</c:v>
                </c:pt>
                <c:pt idx="3">
                  <c:v>7.3570034623858991</c:v>
                </c:pt>
                <c:pt idx="4">
                  <c:v>7.2584905660377359</c:v>
                </c:pt>
                <c:pt idx="5">
                  <c:v>7.3829145728643217</c:v>
                </c:pt>
                <c:pt idx="6">
                  <c:v>6.9990428332136858</c:v>
                </c:pt>
                <c:pt idx="7">
                  <c:v>7.4343730833260322</c:v>
                </c:pt>
                <c:pt idx="8">
                  <c:v>7.1418412559487985</c:v>
                </c:pt>
                <c:pt idx="9">
                  <c:v>6.91686374386029</c:v>
                </c:pt>
                <c:pt idx="10">
                  <c:v>6.8780367856791598</c:v>
                </c:pt>
                <c:pt idx="11">
                  <c:v>7.0435064935064942</c:v>
                </c:pt>
                <c:pt idx="12">
                  <c:v>7.7263943785682914</c:v>
                </c:pt>
                <c:pt idx="13">
                  <c:v>7.3908484270734016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71743911314381"/>
          <c:y val="0.15030206136977348"/>
          <c:w val="5.3962825607451824E-2"/>
          <c:h val="0.17427734470272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VOKSEN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Fylker!$X$24:$X$37</c:f>
              <c:numCache>
                <c:formatCode>0.00</c:formatCode>
                <c:ptCount val="14"/>
                <c:pt idx="0">
                  <c:v>7.6666666666666687</c:v>
                </c:pt>
                <c:pt idx="1">
                  <c:v>7.4835600907029507</c:v>
                </c:pt>
                <c:pt idx="2">
                  <c:v>6.6664632906243666</c:v>
                </c:pt>
                <c:pt idx="3">
                  <c:v>7.0222853163336385</c:v>
                </c:pt>
                <c:pt idx="4">
                  <c:v>7.9363449691991805</c:v>
                </c:pt>
                <c:pt idx="5">
                  <c:v>7.415041782729805</c:v>
                </c:pt>
                <c:pt idx="6">
                  <c:v>7.0929078014184404</c:v>
                </c:pt>
                <c:pt idx="7">
                  <c:v>7.2170441652309103</c:v>
                </c:pt>
                <c:pt idx="8">
                  <c:v>6.8932208466453684</c:v>
                </c:pt>
                <c:pt idx="9">
                  <c:v>7.1871080139372818</c:v>
                </c:pt>
                <c:pt idx="10">
                  <c:v>6.6231435643564369</c:v>
                </c:pt>
                <c:pt idx="11">
                  <c:v>6.8010092900562</c:v>
                </c:pt>
                <c:pt idx="12">
                  <c:v>6.7739698890649773</c:v>
                </c:pt>
                <c:pt idx="13">
                  <c:v>7.4277879341864717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Fylker!$X$9:$X$22</c:f>
              <c:numCache>
                <c:formatCode>0.00</c:formatCode>
                <c:ptCount val="14"/>
                <c:pt idx="0">
                  <c:v>7.6756302521008415</c:v>
                </c:pt>
                <c:pt idx="1">
                  <c:v>6.8662379421221864</c:v>
                </c:pt>
                <c:pt idx="2">
                  <c:v>6.2323862323862311</c:v>
                </c:pt>
                <c:pt idx="3">
                  <c:v>6.7612842304060443</c:v>
                </c:pt>
                <c:pt idx="4">
                  <c:v>7.2566037735849021</c:v>
                </c:pt>
                <c:pt idx="5">
                  <c:v>7</c:v>
                </c:pt>
                <c:pt idx="6">
                  <c:v>6.6489590811198847</c:v>
                </c:pt>
                <c:pt idx="7">
                  <c:v>7.0220362744239022</c:v>
                </c:pt>
                <c:pt idx="8">
                  <c:v>6.6703681417865539</c:v>
                </c:pt>
                <c:pt idx="9">
                  <c:v>6.8140804074949992</c:v>
                </c:pt>
                <c:pt idx="10">
                  <c:v>6.5589652798268947</c:v>
                </c:pt>
                <c:pt idx="11">
                  <c:v>6.6044155844155856</c:v>
                </c:pt>
                <c:pt idx="12">
                  <c:v>6.8814229249011856</c:v>
                </c:pt>
                <c:pt idx="13">
                  <c:v>7.3708293612964733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18829755688527"/>
          <c:y val="4.0840312092440718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Fylker!$X$39:$X$52</c:f>
              <c:numCache>
                <c:formatCode>0.00</c:formatCode>
                <c:ptCount val="14"/>
                <c:pt idx="0">
                  <c:v>7.0924214417744897</c:v>
                </c:pt>
                <c:pt idx="1">
                  <c:v>7.4051008303677364</c:v>
                </c:pt>
                <c:pt idx="2">
                  <c:v>6.6757569681171027</c:v>
                </c:pt>
                <c:pt idx="3">
                  <c:v>7.1817632186435088</c:v>
                </c:pt>
                <c:pt idx="4">
                  <c:v>7.6368794326241121</c:v>
                </c:pt>
                <c:pt idx="5">
                  <c:v>7.0735612289052368</c:v>
                </c:pt>
                <c:pt idx="6">
                  <c:v>6.8898408812729492</c:v>
                </c:pt>
                <c:pt idx="7">
                  <c:v>7.2145878329733613</c:v>
                </c:pt>
                <c:pt idx="8">
                  <c:v>6.9579707068562966</c:v>
                </c:pt>
                <c:pt idx="9">
                  <c:v>7.2933801404212657</c:v>
                </c:pt>
                <c:pt idx="10">
                  <c:v>6.7081844330166485</c:v>
                </c:pt>
                <c:pt idx="11">
                  <c:v>6.9752247314185487</c:v>
                </c:pt>
                <c:pt idx="12">
                  <c:v>6.8305635148042008</c:v>
                </c:pt>
                <c:pt idx="13">
                  <c:v>7.7041373926619823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Fylker!$X$24:$X$37</c:f>
              <c:numCache>
                <c:formatCode>0.00</c:formatCode>
                <c:ptCount val="14"/>
                <c:pt idx="0">
                  <c:v>7.6666666666666687</c:v>
                </c:pt>
                <c:pt idx="1">
                  <c:v>7.4835600907029507</c:v>
                </c:pt>
                <c:pt idx="2">
                  <c:v>6.6664632906243666</c:v>
                </c:pt>
                <c:pt idx="3">
                  <c:v>7.0222853163336385</c:v>
                </c:pt>
                <c:pt idx="4">
                  <c:v>7.9363449691991805</c:v>
                </c:pt>
                <c:pt idx="5">
                  <c:v>7.415041782729805</c:v>
                </c:pt>
                <c:pt idx="6">
                  <c:v>7.0929078014184404</c:v>
                </c:pt>
                <c:pt idx="7">
                  <c:v>7.2170441652309103</c:v>
                </c:pt>
                <c:pt idx="8">
                  <c:v>6.8932208466453684</c:v>
                </c:pt>
                <c:pt idx="9">
                  <c:v>7.1871080139372818</c:v>
                </c:pt>
                <c:pt idx="10">
                  <c:v>6.6231435643564369</c:v>
                </c:pt>
                <c:pt idx="11">
                  <c:v>6.8010092900562</c:v>
                </c:pt>
                <c:pt idx="12">
                  <c:v>6.7739698890649773</c:v>
                </c:pt>
                <c:pt idx="13">
                  <c:v>7.4277879341864717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Fylker!$X$9:$X$22</c:f>
              <c:numCache>
                <c:formatCode>0.00</c:formatCode>
                <c:ptCount val="14"/>
                <c:pt idx="0">
                  <c:v>7.6756302521008415</c:v>
                </c:pt>
                <c:pt idx="1">
                  <c:v>6.8662379421221864</c:v>
                </c:pt>
                <c:pt idx="2">
                  <c:v>6.2323862323862311</c:v>
                </c:pt>
                <c:pt idx="3">
                  <c:v>6.7612842304060443</c:v>
                </c:pt>
                <c:pt idx="4">
                  <c:v>7.2566037735849021</c:v>
                </c:pt>
                <c:pt idx="5">
                  <c:v>7</c:v>
                </c:pt>
                <c:pt idx="6">
                  <c:v>6.6489590811198847</c:v>
                </c:pt>
                <c:pt idx="7">
                  <c:v>7.0220362744239022</c:v>
                </c:pt>
                <c:pt idx="8">
                  <c:v>6.6703681417865539</c:v>
                </c:pt>
                <c:pt idx="9">
                  <c:v>6.8140804074949992</c:v>
                </c:pt>
                <c:pt idx="10">
                  <c:v>6.5589652798268947</c:v>
                </c:pt>
                <c:pt idx="11">
                  <c:v>6.6044155844155856</c:v>
                </c:pt>
                <c:pt idx="12">
                  <c:v>6.8814229249011856</c:v>
                </c:pt>
                <c:pt idx="13">
                  <c:v>7.3708293612964733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</a:t>
            </a:r>
            <a:r>
              <a:rPr lang="nb-NO" sz="2400" baseline="0"/>
              <a:t> SAU: a</a:t>
            </a:r>
            <a:r>
              <a:rPr lang="nb-NO" sz="2400"/>
              <a:t>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Fylker!$E$39:$E$52</c:f>
              <c:numCache>
                <c:formatCode>General</c:formatCode>
                <c:ptCount val="14"/>
                <c:pt idx="0">
                  <c:v>90</c:v>
                </c:pt>
                <c:pt idx="1">
                  <c:v>203</c:v>
                </c:pt>
                <c:pt idx="2">
                  <c:v>420</c:v>
                </c:pt>
                <c:pt idx="3">
                  <c:v>1500</c:v>
                </c:pt>
                <c:pt idx="4">
                  <c:v>81</c:v>
                </c:pt>
                <c:pt idx="5">
                  <c:v>263</c:v>
                </c:pt>
                <c:pt idx="6">
                  <c:v>529</c:v>
                </c:pt>
                <c:pt idx="7">
                  <c:v>2057</c:v>
                </c:pt>
                <c:pt idx="8">
                  <c:v>2698</c:v>
                </c:pt>
                <c:pt idx="9">
                  <c:v>739</c:v>
                </c:pt>
                <c:pt idx="10">
                  <c:v>906</c:v>
                </c:pt>
                <c:pt idx="11">
                  <c:v>660</c:v>
                </c:pt>
                <c:pt idx="12">
                  <c:v>350</c:v>
                </c:pt>
                <c:pt idx="1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3-4F14-AD16-A6CDEE37D046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87</c:v>
                </c:pt>
                <c:pt idx="1">
                  <c:v>206</c:v>
                </c:pt>
                <c:pt idx="2">
                  <c:v>401</c:v>
                </c:pt>
                <c:pt idx="3">
                  <c:v>1498</c:v>
                </c:pt>
                <c:pt idx="4">
                  <c:v>67</c:v>
                </c:pt>
                <c:pt idx="5">
                  <c:v>249</c:v>
                </c:pt>
                <c:pt idx="6">
                  <c:v>562</c:v>
                </c:pt>
                <c:pt idx="7">
                  <c:v>2069</c:v>
                </c:pt>
                <c:pt idx="8">
                  <c:v>2783</c:v>
                </c:pt>
                <c:pt idx="9">
                  <c:v>742</c:v>
                </c:pt>
                <c:pt idx="10">
                  <c:v>884</c:v>
                </c:pt>
                <c:pt idx="11">
                  <c:v>640</c:v>
                </c:pt>
                <c:pt idx="12">
                  <c:v>339</c:v>
                </c:pt>
                <c:pt idx="13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3-4F14-AD16-A6CDEE37D046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81</c:v>
                </c:pt>
                <c:pt idx="1">
                  <c:v>197</c:v>
                </c:pt>
                <c:pt idx="2">
                  <c:v>390</c:v>
                </c:pt>
                <c:pt idx="3">
                  <c:v>1412</c:v>
                </c:pt>
                <c:pt idx="4">
                  <c:v>78</c:v>
                </c:pt>
                <c:pt idx="5">
                  <c:v>234</c:v>
                </c:pt>
                <c:pt idx="6">
                  <c:v>553</c:v>
                </c:pt>
                <c:pt idx="7">
                  <c:v>2044</c:v>
                </c:pt>
                <c:pt idx="8">
                  <c:v>2701</c:v>
                </c:pt>
                <c:pt idx="9">
                  <c:v>722</c:v>
                </c:pt>
                <c:pt idx="10">
                  <c:v>865</c:v>
                </c:pt>
                <c:pt idx="11">
                  <c:v>623</c:v>
                </c:pt>
                <c:pt idx="12">
                  <c:v>331</c:v>
                </c:pt>
                <c:pt idx="1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3-4F14-AD16-A6CDEE37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  <c:maj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41128812245888"/>
          <c:y val="0.12273928349276694"/>
          <c:w val="6.2662190827750847E-2"/>
          <c:h val="0.18460449920412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</a:t>
            </a:r>
            <a:r>
              <a:rPr lang="nb-NO" sz="2800"/>
              <a:t>SAU: antall SLAKT</a:t>
            </a:r>
            <a:r>
              <a:rPr lang="nb-NO" sz="2800" baseline="0"/>
              <a:t> per </a:t>
            </a:r>
            <a:r>
              <a:rPr lang="nb-NO" sz="28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04775331974991E-2"/>
          <c:y val="0.15952080527684426"/>
          <c:w val="0.88293417314566436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Fylker!$AJ$39:$AJ$52</c:f>
              <c:numCache>
                <c:formatCode>0</c:formatCode>
                <c:ptCount val="14"/>
                <c:pt idx="0">
                  <c:v>6.0111111111111111</c:v>
                </c:pt>
                <c:pt idx="1">
                  <c:v>8.3054187192118221</c:v>
                </c:pt>
                <c:pt idx="2">
                  <c:v>11.873809523809523</c:v>
                </c:pt>
                <c:pt idx="3">
                  <c:v>12.129333333333333</c:v>
                </c:pt>
                <c:pt idx="4">
                  <c:v>8.7037037037037042</c:v>
                </c:pt>
                <c:pt idx="5">
                  <c:v>8.7870722433460084</c:v>
                </c:pt>
                <c:pt idx="6">
                  <c:v>7.7221172022684312</c:v>
                </c:pt>
                <c:pt idx="7">
                  <c:v>10.804083616917842</c:v>
                </c:pt>
                <c:pt idx="8">
                  <c:v>6.9844329132690879</c:v>
                </c:pt>
                <c:pt idx="9">
                  <c:v>8.0947225981055482</c:v>
                </c:pt>
                <c:pt idx="10">
                  <c:v>12.66335540838852</c:v>
                </c:pt>
                <c:pt idx="11">
                  <c:v>13.82121212121212</c:v>
                </c:pt>
                <c:pt idx="12">
                  <c:v>14.957142857142857</c:v>
                </c:pt>
                <c:pt idx="13">
                  <c:v>13.923913043478262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B-4CB0-A36C-7AB067DCCD85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Fylker!$AJ$39:$AJ$52</c:f>
              <c:numCache>
                <c:formatCode>0</c:formatCode>
                <c:ptCount val="14"/>
                <c:pt idx="0">
                  <c:v>6.0111111111111111</c:v>
                </c:pt>
                <c:pt idx="1">
                  <c:v>8.3054187192118221</c:v>
                </c:pt>
                <c:pt idx="2">
                  <c:v>11.873809523809523</c:v>
                </c:pt>
                <c:pt idx="3">
                  <c:v>12.129333333333333</c:v>
                </c:pt>
                <c:pt idx="4">
                  <c:v>8.7037037037037042</c:v>
                </c:pt>
                <c:pt idx="5">
                  <c:v>8.7870722433460084</c:v>
                </c:pt>
                <c:pt idx="6">
                  <c:v>7.7221172022684312</c:v>
                </c:pt>
                <c:pt idx="7">
                  <c:v>10.804083616917842</c:v>
                </c:pt>
                <c:pt idx="8">
                  <c:v>6.9844329132690879</c:v>
                </c:pt>
                <c:pt idx="9">
                  <c:v>8.0947225981055482</c:v>
                </c:pt>
                <c:pt idx="10">
                  <c:v>12.66335540838852</c:v>
                </c:pt>
                <c:pt idx="11">
                  <c:v>13.82121212121212</c:v>
                </c:pt>
                <c:pt idx="12">
                  <c:v>14.957142857142857</c:v>
                </c:pt>
                <c:pt idx="13">
                  <c:v>13.923913043478262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B-4CB0-A36C-7AB067DCCD85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Fylker!$AJ$9:$AJ$22</c:f>
              <c:numCache>
                <c:formatCode>0</c:formatCode>
                <c:ptCount val="14"/>
                <c:pt idx="0">
                  <c:v>7.3456790123456788</c:v>
                </c:pt>
                <c:pt idx="1">
                  <c:v>7.8934010152284264</c:v>
                </c:pt>
                <c:pt idx="2">
                  <c:v>11.1</c:v>
                </c:pt>
                <c:pt idx="3">
                  <c:v>11.25</c:v>
                </c:pt>
                <c:pt idx="4">
                  <c:v>6.7948717948717947</c:v>
                </c:pt>
                <c:pt idx="5">
                  <c:v>8.5042735042735043</c:v>
                </c:pt>
                <c:pt idx="6">
                  <c:v>7.556962025316456</c:v>
                </c:pt>
                <c:pt idx="7">
                  <c:v>11.167318982387476</c:v>
                </c:pt>
                <c:pt idx="8">
                  <c:v>6.7682339874120698</c:v>
                </c:pt>
                <c:pt idx="9">
                  <c:v>7.6135734072022156</c:v>
                </c:pt>
                <c:pt idx="10">
                  <c:v>11.753757225433526</c:v>
                </c:pt>
                <c:pt idx="11">
                  <c:v>12.359550561797754</c:v>
                </c:pt>
                <c:pt idx="12">
                  <c:v>13.758308157099698</c:v>
                </c:pt>
                <c:pt idx="13">
                  <c:v>11.655555555555555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B-4CB0-A36C-7AB067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78596513910244"/>
          <c:y val="0.19763083195300779"/>
          <c:w val="6.8429184697482548E-2"/>
          <c:h val="0.200199848365214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LENGDE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Fylker!$Q$24:$Q$37</c:f>
              <c:numCache>
                <c:formatCode>0.0</c:formatCode>
                <c:ptCount val="14"/>
                <c:pt idx="0">
                  <c:v>114.43609271523179</c:v>
                </c:pt>
                <c:pt idx="1">
                  <c:v>112.83646616541348</c:v>
                </c:pt>
                <c:pt idx="2">
                  <c:v>116.07665083135396</c:v>
                </c:pt>
                <c:pt idx="3">
                  <c:v>115.18337320574122</c:v>
                </c:pt>
                <c:pt idx="4">
                  <c:v>112.71666666666675</c:v>
                </c:pt>
                <c:pt idx="5">
                  <c:v>113.3710467706014</c:v>
                </c:pt>
                <c:pt idx="6">
                  <c:v>113.57826420890945</c:v>
                </c:pt>
                <c:pt idx="7">
                  <c:v>115.5402086485627</c:v>
                </c:pt>
                <c:pt idx="8">
                  <c:v>111.34819277108436</c:v>
                </c:pt>
                <c:pt idx="9">
                  <c:v>107.50732323232317</c:v>
                </c:pt>
                <c:pt idx="10">
                  <c:v>114.67343219029938</c:v>
                </c:pt>
                <c:pt idx="11">
                  <c:v>0</c:v>
                </c:pt>
                <c:pt idx="12">
                  <c:v>0</c:v>
                </c:pt>
                <c:pt idx="13">
                  <c:v>113.93117483811272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C-4D52-8470-7122BAD95A2C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Fylker!$Q$9:$Q$22</c:f>
              <c:numCache>
                <c:formatCode>0.0</c:formatCode>
                <c:ptCount val="14"/>
                <c:pt idx="0">
                  <c:v>113.35159663865548</c:v>
                </c:pt>
                <c:pt idx="1">
                  <c:v>112.44954954954956</c:v>
                </c:pt>
                <c:pt idx="2">
                  <c:v>115.95868208092485</c:v>
                </c:pt>
                <c:pt idx="3">
                  <c:v>115.7836732116928</c:v>
                </c:pt>
                <c:pt idx="4">
                  <c:v>112.10735849056601</c:v>
                </c:pt>
                <c:pt idx="5">
                  <c:v>113.75334034718576</c:v>
                </c:pt>
                <c:pt idx="6">
                  <c:v>112.56184873949586</c:v>
                </c:pt>
                <c:pt idx="7">
                  <c:v>114.1566622103395</c:v>
                </c:pt>
                <c:pt idx="8">
                  <c:v>112.25496135837967</c:v>
                </c:pt>
                <c:pt idx="9">
                  <c:v>110.40854538549188</c:v>
                </c:pt>
                <c:pt idx="10">
                  <c:v>113.31066520613436</c:v>
                </c:pt>
                <c:pt idx="11">
                  <c:v>112.04165084002956</c:v>
                </c:pt>
                <c:pt idx="12">
                  <c:v>113.68220511659491</c:v>
                </c:pt>
                <c:pt idx="13">
                  <c:v>113.80191021967528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FC-4D52-8470-7122BAD95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9515217269033"/>
          <c:y val="0.15440470764122713"/>
          <c:w val="5.756134375467966E-2"/>
          <c:h val="0.122994266309553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K-FAKTOR innen de ulike FYLKENE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5273214656848"/>
          <c:y val="0.14204492042319927"/>
          <c:w val="0.87248650945298123"/>
          <c:h val="0.683971704016361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Fylker!$S$24:$S$37</c:f>
              <c:numCache>
                <c:formatCode>0.00</c:formatCode>
                <c:ptCount val="14"/>
                <c:pt idx="0">
                  <c:v>21.710652681240724</c:v>
                </c:pt>
                <c:pt idx="1">
                  <c:v>20.802503157650278</c:v>
                </c:pt>
                <c:pt idx="2">
                  <c:v>21.040567116372525</c:v>
                </c:pt>
                <c:pt idx="3">
                  <c:v>20.946333607876465</c:v>
                </c:pt>
                <c:pt idx="4">
                  <c:v>21.67444067760238</c:v>
                </c:pt>
                <c:pt idx="5">
                  <c:v>22.020801365278391</c:v>
                </c:pt>
                <c:pt idx="6">
                  <c:v>20.403160148631049</c:v>
                </c:pt>
                <c:pt idx="7">
                  <c:v>21.335796968654968</c:v>
                </c:pt>
                <c:pt idx="8">
                  <c:v>19.795687101232446</c:v>
                </c:pt>
                <c:pt idx="9">
                  <c:v>18.463717335940476</c:v>
                </c:pt>
                <c:pt idx="10">
                  <c:v>19.51413124559889</c:v>
                </c:pt>
                <c:pt idx="11">
                  <c:v>0</c:v>
                </c:pt>
                <c:pt idx="12">
                  <c:v>0</c:v>
                </c:pt>
                <c:pt idx="13">
                  <c:v>20.887169768798142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8-464C-8EDA-A075F7256724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Fylker!$S$9:$S$22</c:f>
              <c:numCache>
                <c:formatCode>0.00</c:formatCode>
                <c:ptCount val="14"/>
                <c:pt idx="0">
                  <c:v>21.726331308095354</c:v>
                </c:pt>
                <c:pt idx="1">
                  <c:v>20.623673727640035</c:v>
                </c:pt>
                <c:pt idx="2">
                  <c:v>20.959370142527181</c:v>
                </c:pt>
                <c:pt idx="3">
                  <c:v>21.205374951808647</c:v>
                </c:pt>
                <c:pt idx="4">
                  <c:v>21.478457352071061</c:v>
                </c:pt>
                <c:pt idx="5">
                  <c:v>20.997082340648603</c:v>
                </c:pt>
                <c:pt idx="6">
                  <c:v>20.786242226270581</c:v>
                </c:pt>
                <c:pt idx="7">
                  <c:v>21.649329551250343</c:v>
                </c:pt>
                <c:pt idx="8">
                  <c:v>20.892671213200803</c:v>
                </c:pt>
                <c:pt idx="9">
                  <c:v>20.616475491302765</c:v>
                </c:pt>
                <c:pt idx="10">
                  <c:v>20.002749308951319</c:v>
                </c:pt>
                <c:pt idx="11">
                  <c:v>20.586420527539005</c:v>
                </c:pt>
                <c:pt idx="12">
                  <c:v>22.091546438379059</c:v>
                </c:pt>
                <c:pt idx="13">
                  <c:v>21.321099166353889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8-464C-8EDA-A075F725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222670069296979"/>
          <c:y val="0.15440470764122713"/>
          <c:w val="5.756134375467966E-2"/>
          <c:h val="0.122994266309553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 OVERFETE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Fylker!$Y$39:$Y$52</c:f>
              <c:numCache>
                <c:formatCode>0.0</c:formatCode>
                <c:ptCount val="14"/>
                <c:pt idx="0">
                  <c:v>28.650646950092423</c:v>
                </c:pt>
                <c:pt idx="1">
                  <c:v>31.376037959667848</c:v>
                </c:pt>
                <c:pt idx="2">
                  <c:v>18.668538199318235</c:v>
                </c:pt>
                <c:pt idx="3">
                  <c:v>24.381664284929094</c:v>
                </c:pt>
                <c:pt idx="4">
                  <c:v>35.319148936170222</c:v>
                </c:pt>
                <c:pt idx="5">
                  <c:v>22.414539160536563</c:v>
                </c:pt>
                <c:pt idx="6">
                  <c:v>21.59118727050183</c:v>
                </c:pt>
                <c:pt idx="7">
                  <c:v>26.58837293016559</c:v>
                </c:pt>
                <c:pt idx="8">
                  <c:v>20.29293143706219</c:v>
                </c:pt>
                <c:pt idx="9">
                  <c:v>27.39886325643597</c:v>
                </c:pt>
                <c:pt idx="10">
                  <c:v>17.963915279351525</c:v>
                </c:pt>
                <c:pt idx="11">
                  <c:v>21.037053277789951</c:v>
                </c:pt>
                <c:pt idx="12">
                  <c:v>19.980897803247377</c:v>
                </c:pt>
                <c:pt idx="13">
                  <c:v>34.192037470726007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2-49AB-9DB0-15F2EACCADED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Fylker!$Y$24:$Y$37</c:f>
              <c:numCache>
                <c:formatCode>0.0</c:formatCode>
                <c:ptCount val="14"/>
                <c:pt idx="0">
                  <c:v>37.610619469026553</c:v>
                </c:pt>
                <c:pt idx="1">
                  <c:v>30.725623582766438</c:v>
                </c:pt>
                <c:pt idx="2">
                  <c:v>18.81228391295506</c:v>
                </c:pt>
                <c:pt idx="3">
                  <c:v>23.249584828842345</c:v>
                </c:pt>
                <c:pt idx="4">
                  <c:v>38.809034907597528</c:v>
                </c:pt>
                <c:pt idx="5">
                  <c:v>26.343016315161162</c:v>
                </c:pt>
                <c:pt idx="6">
                  <c:v>24.539007092198581</c:v>
                </c:pt>
                <c:pt idx="7">
                  <c:v>26.247005925116603</c:v>
                </c:pt>
                <c:pt idx="8">
                  <c:v>19.244209265175719</c:v>
                </c:pt>
                <c:pt idx="9">
                  <c:v>25.470383275261323</c:v>
                </c:pt>
                <c:pt idx="10">
                  <c:v>15.61173974540311</c:v>
                </c:pt>
                <c:pt idx="11">
                  <c:v>16.79091638949421</c:v>
                </c:pt>
                <c:pt idx="12">
                  <c:v>18.958003169572113</c:v>
                </c:pt>
                <c:pt idx="13">
                  <c:v>28.793418647166369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2-49AB-9DB0-15F2EACCADED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Fylker!$Y$9:$Y$22</c:f>
              <c:numCache>
                <c:formatCode>0.0</c:formatCode>
                <c:ptCount val="14"/>
                <c:pt idx="0">
                  <c:v>32.436974789915958</c:v>
                </c:pt>
                <c:pt idx="1">
                  <c:v>22.700964630225076</c:v>
                </c:pt>
                <c:pt idx="2">
                  <c:v>12.705012705012704</c:v>
                </c:pt>
                <c:pt idx="3">
                  <c:v>19.068303430909666</c:v>
                </c:pt>
                <c:pt idx="4">
                  <c:v>28.301886792452819</c:v>
                </c:pt>
                <c:pt idx="5">
                  <c:v>21.758793969849243</c:v>
                </c:pt>
                <c:pt idx="6">
                  <c:v>20.650873414692505</c:v>
                </c:pt>
                <c:pt idx="7">
                  <c:v>25.961622710943661</c:v>
                </c:pt>
                <c:pt idx="8">
                  <c:v>17.236475028718338</c:v>
                </c:pt>
                <c:pt idx="9">
                  <c:v>18.628342732399489</c:v>
                </c:pt>
                <c:pt idx="10">
                  <c:v>15.697845972263204</c:v>
                </c:pt>
                <c:pt idx="11">
                  <c:v>15.584415584415581</c:v>
                </c:pt>
                <c:pt idx="12">
                  <c:v>21.783047870004392</c:v>
                </c:pt>
                <c:pt idx="13">
                  <c:v>28.503336510962821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F2-49AB-9DB0-15F2EACCA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47950796946464"/>
          <c:y val="0.12509459224369868"/>
          <c:w val="6.4548279775283254E-2"/>
          <c:h val="0.1407399716771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Regioner!$AI$20:$AI$23</c:f>
              <c:numCache>
                <c:formatCode>0</c:formatCode>
                <c:ptCount val="4"/>
                <c:pt idx="0">
                  <c:v>10.487781656616948</c:v>
                </c:pt>
                <c:pt idx="1">
                  <c:v>8.6386201093815735</c:v>
                </c:pt>
                <c:pt idx="2">
                  <c:v>10.610942249240122</c:v>
                </c:pt>
                <c:pt idx="3">
                  <c:v>14.190562613430128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10.836102965135224</c:v>
                </c:pt>
                <c:pt idx="1">
                  <c:v>9.0331821929101395</c:v>
                </c:pt>
                <c:pt idx="2">
                  <c:v>10.487084870848708</c:v>
                </c:pt>
                <c:pt idx="3">
                  <c:v>13.967105263157896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9.8685908319185067</c:v>
                </c:pt>
                <c:pt idx="1">
                  <c:v>8.6632244467860904</c:v>
                </c:pt>
                <c:pt idx="2">
                  <c:v>9.8701953371140512</c:v>
                </c:pt>
                <c:pt idx="3">
                  <c:v>12.742337164750959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91394257535999"/>
          <c:y val="0.15480579284648993"/>
          <c:w val="7.7046289668336904E-2"/>
          <c:h val="0.20675717406046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 baseline="0"/>
              <a:t>VOKSEN sau: antall PRODUSENTER i </a:t>
            </a:r>
            <a:r>
              <a:rPr lang="nb-NO" sz="2600"/>
              <a:t>regionene, hittil i år</a:t>
            </a:r>
          </a:p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6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Regioner!$E$20:$E$23</c:f>
              <c:numCache>
                <c:formatCode>General</c:formatCode>
                <c:ptCount val="4"/>
                <c:pt idx="0">
                  <c:v>3151</c:v>
                </c:pt>
                <c:pt idx="1">
                  <c:v>4754</c:v>
                </c:pt>
                <c:pt idx="2">
                  <c:v>1645</c:v>
                </c:pt>
                <c:pt idx="3">
                  <c:v>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3069</c:v>
                </c:pt>
                <c:pt idx="1">
                  <c:v>4852</c:v>
                </c:pt>
                <c:pt idx="2">
                  <c:v>1626</c:v>
                </c:pt>
                <c:pt idx="3">
                  <c:v>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2945</c:v>
                </c:pt>
                <c:pt idx="1">
                  <c:v>4745</c:v>
                </c:pt>
                <c:pt idx="2">
                  <c:v>1587</c:v>
                </c:pt>
                <c:pt idx="3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5236682809015"/>
          <c:y val="0.31940938445364631"/>
          <c:w val="7.8056372493216744E-2"/>
          <c:h val="0.1889566392756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Regioner!$Z$20:$Z$23</c:f>
              <c:numCache>
                <c:formatCode>0.0</c:formatCode>
                <c:ptCount val="4"/>
                <c:pt idx="0">
                  <c:v>23.648137501134755</c:v>
                </c:pt>
                <c:pt idx="1">
                  <c:v>23.699717541638258</c:v>
                </c:pt>
                <c:pt idx="2">
                  <c:v>21.197364651962189</c:v>
                </c:pt>
                <c:pt idx="3">
                  <c:v>21.761094769152077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23.908467644936255</c:v>
                </c:pt>
                <c:pt idx="1">
                  <c:v>23.046384813707807</c:v>
                </c:pt>
                <c:pt idx="2">
                  <c:v>18.930330752990844</c:v>
                </c:pt>
                <c:pt idx="3">
                  <c:v>18.410604939102349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19.168702473935937</c:v>
                </c:pt>
                <c:pt idx="1">
                  <c:v>22.081397328922076</c:v>
                </c:pt>
                <c:pt idx="2">
                  <c:v>16.726251276813077</c:v>
                </c:pt>
                <c:pt idx="3">
                  <c:v>18.725099601593623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944280740404324"/>
          <c:y val="0.19035122618758696"/>
          <c:w val="9.0532008842310274E-2"/>
          <c:h val="0.191763868765234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0.00</c:formatCode>
                <c:ptCount val="4"/>
                <c:pt idx="0">
                  <c:v>7.0767391896389995</c:v>
                </c:pt>
                <c:pt idx="1">
                  <c:v>7.0968393883315439</c:v>
                </c:pt>
                <c:pt idx="2">
                  <c:v>6.9087367516470932</c:v>
                </c:pt>
                <c:pt idx="3">
                  <c:v>6.9865072259879781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0.00</c:formatCode>
                <c:ptCount val="4"/>
                <c:pt idx="0">
                  <c:v>7.0593276401250922</c:v>
                </c:pt>
                <c:pt idx="1">
                  <c:v>7.0690410458828623</c:v>
                </c:pt>
                <c:pt idx="2">
                  <c:v>6.8129838142153396</c:v>
                </c:pt>
                <c:pt idx="3">
                  <c:v>6.8379651436646247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0.00</c:formatCode>
                <c:ptCount val="4"/>
                <c:pt idx="0">
                  <c:v>6.7160650999552685</c:v>
                </c:pt>
                <c:pt idx="1">
                  <c:v>6.8656433210888643</c:v>
                </c:pt>
                <c:pt idx="2">
                  <c:v>6.6484933605720116</c:v>
                </c:pt>
                <c:pt idx="3">
                  <c:v>6.7596782680598357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19121467684541"/>
          <c:y val="0.17727205705934956"/>
          <c:w val="6.7904072904592508E-2"/>
          <c:h val="0.1552506379915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Regioner!$O$20:$O$23</c:f>
              <c:numCache>
                <c:formatCode>0.00</c:formatCode>
                <c:ptCount val="4"/>
                <c:pt idx="0">
                  <c:v>6.906799406905316</c:v>
                </c:pt>
                <c:pt idx="1">
                  <c:v>7.3404840751923652</c:v>
                </c:pt>
                <c:pt idx="2">
                  <c:v>7.029389859639072</c:v>
                </c:pt>
                <c:pt idx="3">
                  <c:v>7.0689346463742195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Regioner!$O$15:$O$18</c:f>
              <c:numCache>
                <c:formatCode>0.00</c:formatCode>
                <c:ptCount val="4"/>
                <c:pt idx="0">
                  <c:v>7.1883269184508052</c:v>
                </c:pt>
                <c:pt idx="1">
                  <c:v>7.2397271213123746</c:v>
                </c:pt>
                <c:pt idx="2">
                  <c:v>6.8569082805535997</c:v>
                </c:pt>
                <c:pt idx="3">
                  <c:v>7.1679563959356685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0.00</c:formatCode>
                <c:ptCount val="4"/>
                <c:pt idx="0">
                  <c:v>7.2716856484189503</c:v>
                </c:pt>
                <c:pt idx="1">
                  <c:v>7.3042790765563028</c:v>
                </c:pt>
                <c:pt idx="2">
                  <c:v>6.891662410623085</c:v>
                </c:pt>
                <c:pt idx="3">
                  <c:v>7.3046681199729395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355572293502935"/>
          <c:y val="0.11639993077788353"/>
          <c:w val="9.466895285989578E-2"/>
          <c:h val="0.200813879034351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0.00</c:formatCode>
                <c:ptCount val="4"/>
                <c:pt idx="0">
                  <c:v>32.207627923865999</c:v>
                </c:pt>
                <c:pt idx="1">
                  <c:v>31.981413022304395</c:v>
                </c:pt>
                <c:pt idx="2">
                  <c:v>30.061753079346804</c:v>
                </c:pt>
                <c:pt idx="3">
                  <c:v>30.897265634991861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32.431025980274434</c:v>
                </c:pt>
                <c:pt idx="1">
                  <c:v>31.284731570421641</c:v>
                </c:pt>
                <c:pt idx="2">
                  <c:v>28.928706310110471</c:v>
                </c:pt>
                <c:pt idx="3">
                  <c:v>30.527336652984278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2472324723247195E-2"/>
                  <c:y val="-1.980742950166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B6-4488-8B21-E276D8E7B0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32.107662663867991</c:v>
                </c:pt>
                <c:pt idx="1">
                  <c:v>31.412267983555232</c:v>
                </c:pt>
                <c:pt idx="2">
                  <c:v>29.232322522982599</c:v>
                </c:pt>
                <c:pt idx="3">
                  <c:v>30.903315041719846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99325914518988"/>
          <c:y val="0.21749476047566943"/>
          <c:w val="7.9040396703179625E-2"/>
          <c:h val="0.189604236121195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31.437296763904119</c:v>
                </c:pt>
                <c:pt idx="1">
                  <c:v>38.793200884588622</c:v>
                </c:pt>
                <c:pt idx="2">
                  <c:v>15.49846084128937</c:v>
                </c:pt>
                <c:pt idx="3">
                  <c:v>14.271041510217888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31.752515979834634</c:v>
                </c:pt>
                <c:pt idx="1">
                  <c:v>40.368390895330805</c:v>
                </c:pt>
                <c:pt idx="2">
                  <c:v>14.522847603034021</c:v>
                </c:pt>
                <c:pt idx="3">
                  <c:v>13.356245521800528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30.165568041233303</c:v>
                </c:pt>
                <c:pt idx="1">
                  <c:v>41.742403450430785</c:v>
                </c:pt>
                <c:pt idx="2">
                  <c:v>14.802271667101444</c:v>
                </c:pt>
                <c:pt idx="3">
                  <c:v>13.289756841234452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55075190757734"/>
          <c:y val="0.29085350990044684"/>
          <c:w val="7.8056372493216744E-2"/>
          <c:h val="0.189613120686065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 baseline="0"/>
              <a:t>Voksen sau, middel LENGDE i </a:t>
            </a:r>
            <a:r>
              <a:rPr lang="nb-NO" sz="26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6307149272122"/>
          <c:y val="0.13394692135999053"/>
          <c:w val="0.84196537103949542"/>
          <c:h val="0.74521055860154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</c:formatCode>
                <c:ptCount val="4"/>
                <c:pt idx="0">
                  <c:v>114.89100774317522</c:v>
                </c:pt>
                <c:pt idx="1">
                  <c:v>115.51268196202538</c:v>
                </c:pt>
                <c:pt idx="2">
                  <c:v>113.8923203963664</c:v>
                </c:pt>
                <c:pt idx="3">
                  <c:v>113.93117483811272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6-4480-AFFB-8B3CCA6149A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</c:formatCode>
                <c:ptCount val="4"/>
                <c:pt idx="0">
                  <c:v>114.9154865266871</c:v>
                </c:pt>
                <c:pt idx="1">
                  <c:v>113.31737993875498</c:v>
                </c:pt>
                <c:pt idx="2">
                  <c:v>112.31232688790197</c:v>
                </c:pt>
                <c:pt idx="3">
                  <c:v>112.78007961654065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6-4480-AFFB-8B3CCA61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2.3363478769397858E-2"/>
              <c:y val="0.3249057073411578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5507007247436"/>
          <c:y val="0.1400978766639781"/>
          <c:w val="8.2300382213496531E-2"/>
          <c:h val="0.136499249875205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385541794380143"/>
          <c:y val="9.42845365435320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96065858788427E-2"/>
          <c:y val="0.1318413197755787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695419746262728E-2"/>
                  <c:y val="4.9776288896250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AE-4ED6-98B3-1D6ACA85E8A6}"/>
                </c:ext>
              </c:extLst>
            </c:dLbl>
            <c:dLbl>
              <c:idx val="1"/>
              <c:layout>
                <c:manualLayout>
                  <c:x val="-2.6538870115814257E-2"/>
                  <c:y val="-6.5704701343050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E-4ED6-98B3-1D6ACA85E8A6}"/>
                </c:ext>
              </c:extLst>
            </c:dLbl>
            <c:dLbl>
              <c:idx val="2"/>
              <c:layout>
                <c:manualLayout>
                  <c:x val="-1.9904152586860728E-2"/>
                  <c:y val="7.565995912230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E-4ED6-98B3-1D6ACA85E8A6}"/>
                </c:ext>
              </c:extLst>
            </c:dLbl>
            <c:dLbl>
              <c:idx val="3"/>
              <c:layout>
                <c:manualLayout>
                  <c:x val="-2.6538870115814257E-2"/>
                  <c:y val="-7.1677856010600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E-4ED6-98B3-1D6ACA85E8A6}"/>
                </c:ext>
              </c:extLst>
            </c:dLbl>
            <c:dLbl>
              <c:idx val="4"/>
              <c:layout>
                <c:manualLayout>
                  <c:x val="-2.8434503695515274E-2"/>
                  <c:y val="-4.7785237340400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E-4ED6-98B3-1D6ACA85E8A6}"/>
                </c:ext>
              </c:extLst>
            </c:dLbl>
            <c:dLbl>
              <c:idx val="5"/>
              <c:layout>
                <c:manualLayout>
                  <c:x val="-6.6347175289535642E-3"/>
                  <c:y val="-6.5704701343050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C-4A92-BDB7-5D3E14074AB5}"/>
                </c:ext>
              </c:extLst>
            </c:dLbl>
            <c:dLbl>
              <c:idx val="6"/>
              <c:layout>
                <c:manualLayout>
                  <c:x val="-1.5165068637608182E-2"/>
                  <c:y val="-6.968680445475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E-4ED6-98B3-1D6ACA85E8A6}"/>
                </c:ext>
              </c:extLst>
            </c:dLbl>
            <c:dLbl>
              <c:idx val="7"/>
              <c:layout>
                <c:manualLayout>
                  <c:x val="-4.5495205912824438E-2"/>
                  <c:y val="6.5704701343050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C-4A92-BDB7-5D3E14074AB5}"/>
                </c:ext>
              </c:extLst>
            </c:dLbl>
            <c:dLbl>
              <c:idx val="8"/>
              <c:layout>
                <c:manualLayout>
                  <c:x val="-3.5069221224468906E-2"/>
                  <c:y val="-7.5659959122300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E-4ED6-98B3-1D6ACA85E8A6}"/>
                </c:ext>
              </c:extLst>
            </c:dLbl>
            <c:dLbl>
              <c:idx val="9"/>
              <c:layout>
                <c:manualLayout>
                  <c:x val="-1.3269435057907128E-2"/>
                  <c:y val="-5.774049511965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E-4ED6-98B3-1D6ACA85E8A6}"/>
                </c:ext>
              </c:extLst>
            </c:dLbl>
            <c:dLbl>
              <c:idx val="10"/>
              <c:layout>
                <c:manualLayout>
                  <c:x val="-3.5069221224468837E-2"/>
                  <c:y val="5.1767340452100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AE-4ED6-98B3-1D6ACA85E8A6}"/>
                </c:ext>
              </c:extLst>
            </c:dLbl>
            <c:dLbl>
              <c:idx val="11"/>
              <c:layout>
                <c:manualLayout>
                  <c:x val="-1.5165068637608147E-2"/>
                  <c:y val="-6.172259823135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E-4ED6-98B3-1D6ACA85E8A6}"/>
                </c:ext>
              </c:extLst>
            </c:dLbl>
            <c:dLbl>
              <c:idx val="15"/>
              <c:layout>
                <c:manualLayout>
                  <c:x val="-5.6869007391030617E-2"/>
                  <c:y val="-3.9821031117000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8-46AA-BC3F-4AA85E2EDFFB}"/>
                </c:ext>
              </c:extLst>
            </c:dLbl>
            <c:dLbl>
              <c:idx val="17"/>
              <c:layout>
                <c:manualLayout>
                  <c:x val="-2.8434503695515204E-2"/>
                  <c:y val="-4.7785237340400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AE-4ED6-98B3-1D6ACA85E8A6}"/>
                </c:ext>
              </c:extLst>
            </c:dLbl>
            <c:dLbl>
              <c:idx val="18"/>
              <c:layout>
                <c:manualLayout>
                  <c:x val="-1.1373801478206248E-2"/>
                  <c:y val="-6.1722598231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E-4ED6-98B3-1D6ACA85E8A6}"/>
                </c:ext>
              </c:extLst>
            </c:dLbl>
            <c:dLbl>
              <c:idx val="19"/>
              <c:layout>
                <c:manualLayout>
                  <c:x val="-2.6538870115814257E-2"/>
                  <c:y val="6.1722598231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AE-4ED6-98B3-1D6ACA85E8A6}"/>
                </c:ext>
              </c:extLst>
            </c:dLbl>
            <c:dLbl>
              <c:idx val="20"/>
              <c:layout>
                <c:manualLayout>
                  <c:x val="-2.0851969376711202E-2"/>
                  <c:y val="-5.774049511965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28-46AA-BC3F-4AA85E2EDFFB}"/>
                </c:ext>
              </c:extLst>
            </c:dLbl>
            <c:dLbl>
              <c:idx val="21"/>
              <c:layout>
                <c:manualLayout>
                  <c:x val="-1.042598468835574E-2"/>
                  <c:y val="-4.9776288896250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8-46AA-BC3F-4AA85E2EDFFB}"/>
                </c:ext>
              </c:extLst>
            </c:dLbl>
            <c:dLbl>
              <c:idx val="22"/>
              <c:layout>
                <c:manualLayout>
                  <c:x val="-2.7486686905664765E-2"/>
                  <c:y val="6.3713649787200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8-46AA-BC3F-4AA85E2EDFFB}"/>
                </c:ext>
              </c:extLst>
            </c:dLbl>
            <c:dLbl>
              <c:idx val="23"/>
              <c:layout>
                <c:manualLayout>
                  <c:x val="-2.1799786166561849E-2"/>
                  <c:y val="-6.5704701343050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E-4ED6-98B3-1D6ACA85E8A6}"/>
                </c:ext>
              </c:extLst>
            </c:dLbl>
            <c:dLbl>
              <c:idx val="24"/>
              <c:layout>
                <c:manualLayout>
                  <c:x val="-1.3269435057907128E-2"/>
                  <c:y val="6.3713649787200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AE-4ED6-98B3-1D6ACA85E8A6}"/>
                </c:ext>
              </c:extLst>
            </c:dLbl>
            <c:dLbl>
              <c:idx val="25"/>
              <c:layout>
                <c:manualLayout>
                  <c:x val="-1.8956335797010181E-2"/>
                  <c:y val="-5.973154667550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E-4ED6-98B3-1D6ACA85E8A6}"/>
                </c:ext>
              </c:extLst>
            </c:dLbl>
            <c:dLbl>
              <c:idx val="26"/>
              <c:layout>
                <c:manualLayout>
                  <c:x val="-3.7912671594020501E-2"/>
                  <c:y val="6.1722598231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AE-4ED6-98B3-1D6ACA85E8A6}"/>
                </c:ext>
              </c:extLst>
            </c:dLbl>
            <c:dLbl>
              <c:idx val="27"/>
              <c:layout>
                <c:manualLayout>
                  <c:x val="-2.5591053325963748E-2"/>
                  <c:y val="-5.973154667550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80-4945-985E-45F7AB2327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7.7906068904994621</c:v>
                </c:pt>
                <c:pt idx="1">
                  <c:v>8.3334629043942261</c:v>
                </c:pt>
                <c:pt idx="2">
                  <c:v>8.2805998239383189</c:v>
                </c:pt>
                <c:pt idx="3">
                  <c:v>8.0658309606160792</c:v>
                </c:pt>
                <c:pt idx="4">
                  <c:v>8.5732682978032475</c:v>
                </c:pt>
                <c:pt idx="5">
                  <c:v>8.1659209768736218</c:v>
                </c:pt>
                <c:pt idx="6">
                  <c:v>7.8537128599700816</c:v>
                </c:pt>
                <c:pt idx="7">
                  <c:v>7.7341203864809023</c:v>
                </c:pt>
                <c:pt idx="8">
                  <c:v>8.0306859826321304</c:v>
                </c:pt>
                <c:pt idx="9">
                  <c:v>8.0817016623807891</c:v>
                </c:pt>
                <c:pt idx="10">
                  <c:v>7.9152027114434302</c:v>
                </c:pt>
                <c:pt idx="11">
                  <c:v>7.8513898761644656</c:v>
                </c:pt>
                <c:pt idx="12">
                  <c:v>8.0127625325770371</c:v>
                </c:pt>
                <c:pt idx="13">
                  <c:v>8.0870149597970364</c:v>
                </c:pt>
                <c:pt idx="14">
                  <c:v>7.6942862650888291</c:v>
                </c:pt>
                <c:pt idx="15">
                  <c:v>7.3526507518214244</c:v>
                </c:pt>
                <c:pt idx="16">
                  <c:v>7.2683384423999184</c:v>
                </c:pt>
                <c:pt idx="17">
                  <c:v>7.6235311900840896</c:v>
                </c:pt>
                <c:pt idx="18">
                  <c:v>7.6652905737636132</c:v>
                </c:pt>
                <c:pt idx="19">
                  <c:v>7.6008215810583506</c:v>
                </c:pt>
                <c:pt idx="20">
                  <c:v>7.679404105392158</c:v>
                </c:pt>
                <c:pt idx="21">
                  <c:v>7.2582735783247951</c:v>
                </c:pt>
                <c:pt idx="22">
                  <c:v>6.96880010494709</c:v>
                </c:pt>
                <c:pt idx="23">
                  <c:v>7.3510540436949023</c:v>
                </c:pt>
                <c:pt idx="24">
                  <c:v>7.1683923647630676</c:v>
                </c:pt>
                <c:pt idx="25">
                  <c:v>7.1238438430129447</c:v>
                </c:pt>
                <c:pt idx="26">
                  <c:v>7.0439239608984421</c:v>
                </c:pt>
                <c:pt idx="27">
                  <c:v>6.9945136608011138</c:v>
                </c:pt>
                <c:pt idx="28">
                  <c:v>6.7732632619506328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v>Fettgruppe i 2024</c:v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0.00</c:formatCode>
                <c:ptCount val="29"/>
                <c:pt idx="0">
                  <c:v>6.7732632619506328</c:v>
                </c:pt>
                <c:pt idx="1">
                  <c:v>6.7732632619506328</c:v>
                </c:pt>
                <c:pt idx="2">
                  <c:v>6.7732632619506328</c:v>
                </c:pt>
                <c:pt idx="3">
                  <c:v>6.7732632619506328</c:v>
                </c:pt>
                <c:pt idx="4">
                  <c:v>6.7732632619506328</c:v>
                </c:pt>
                <c:pt idx="5">
                  <c:v>6.7732632619506328</c:v>
                </c:pt>
                <c:pt idx="6">
                  <c:v>6.7732632619506328</c:v>
                </c:pt>
                <c:pt idx="7">
                  <c:v>6.7732632619506328</c:v>
                </c:pt>
                <c:pt idx="8">
                  <c:v>6.7732632619506328</c:v>
                </c:pt>
                <c:pt idx="9">
                  <c:v>6.7732632619506328</c:v>
                </c:pt>
                <c:pt idx="10">
                  <c:v>6.7732632619506328</c:v>
                </c:pt>
                <c:pt idx="11">
                  <c:v>6.7732632619506328</c:v>
                </c:pt>
                <c:pt idx="12">
                  <c:v>6.7732632619506328</c:v>
                </c:pt>
                <c:pt idx="13">
                  <c:v>6.7732632619506328</c:v>
                </c:pt>
                <c:pt idx="14">
                  <c:v>6.7732632619506328</c:v>
                </c:pt>
                <c:pt idx="15">
                  <c:v>6.7732632619506328</c:v>
                </c:pt>
                <c:pt idx="16">
                  <c:v>6.7732632619506328</c:v>
                </c:pt>
                <c:pt idx="17">
                  <c:v>6.7732632619506328</c:v>
                </c:pt>
                <c:pt idx="18">
                  <c:v>6.7732632619506328</c:v>
                </c:pt>
                <c:pt idx="19">
                  <c:v>6.7732632619506328</c:v>
                </c:pt>
                <c:pt idx="20">
                  <c:v>6.7732632619506328</c:v>
                </c:pt>
                <c:pt idx="21">
                  <c:v>6.7732632619506328</c:v>
                </c:pt>
                <c:pt idx="22">
                  <c:v>6.7732632619506328</c:v>
                </c:pt>
                <c:pt idx="23">
                  <c:v>6.7732632619506328</c:v>
                </c:pt>
                <c:pt idx="24">
                  <c:v>6.7732632619506328</c:v>
                </c:pt>
                <c:pt idx="25">
                  <c:v>6.7732632619506328</c:v>
                </c:pt>
                <c:pt idx="26">
                  <c:v>6.7732632619506328</c:v>
                </c:pt>
                <c:pt idx="27">
                  <c:v>6.7732632619506328</c:v>
                </c:pt>
                <c:pt idx="28">
                  <c:v>6.7732632619506328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5743045823438"/>
          <c:y val="0.17332229214244832"/>
          <c:w val="0.14742306797309046"/>
          <c:h val="9.243757878673949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 baseline="0"/>
              <a:t>Voksen sau, middel K-FAKTOR i </a:t>
            </a:r>
            <a:r>
              <a:rPr lang="nb-NO" sz="26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6307149272122"/>
          <c:y val="0.13394692135999053"/>
          <c:w val="0.84196537103949542"/>
          <c:h val="0.74521055860154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20.95333860930899</c:v>
                </c:pt>
                <c:pt idx="1">
                  <c:v>21.331426714695905</c:v>
                </c:pt>
                <c:pt idx="2">
                  <c:v>19.394576774567575</c:v>
                </c:pt>
                <c:pt idx="3">
                  <c:v>20.887169768798142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3-4043-8852-944D5F8DEC60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21.073833931075271</c:v>
                </c:pt>
                <c:pt idx="1">
                  <c:v>21.317786051958361</c:v>
                </c:pt>
                <c:pt idx="2">
                  <c:v>20.218859336742128</c:v>
                </c:pt>
                <c:pt idx="3">
                  <c:v>21.218384496531922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3-4043-8852-944D5F8DE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2.3363478769397858E-2"/>
              <c:y val="0.3249057073411578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69393679901421"/>
          <c:y val="0.25669705703532725"/>
          <c:w val="8.2300382213496531E-2"/>
          <c:h val="0.136499249875205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utvikling i markedsandeler (antalls%)</a:t>
            </a:r>
          </a:p>
        </c:rich>
      </c:tx>
      <c:layout>
        <c:manualLayout>
          <c:xMode val="edge"/>
          <c:yMode val="edge"/>
          <c:x val="0.14911547318415416"/>
          <c:y val="3.818984154163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71.212784452521234</c:v>
                </c:pt>
                <c:pt idx="1">
                  <c:v>72.712760377964059</c:v>
                </c:pt>
                <c:pt idx="2">
                  <c:v>72.23870817026031</c:v>
                </c:pt>
                <c:pt idx="3">
                  <c:v>71.356186954020203</c:v>
                </c:pt>
                <c:pt idx="4">
                  <c:v>70.356144325068954</c:v>
                </c:pt>
                <c:pt idx="5">
                  <c:v>73.102481163253998</c:v>
                </c:pt>
                <c:pt idx="6">
                  <c:v>73.374265174784497</c:v>
                </c:pt>
                <c:pt idx="7">
                  <c:v>73.401191390793571</c:v>
                </c:pt>
                <c:pt idx="8">
                  <c:v>70.981596523814886</c:v>
                </c:pt>
                <c:pt idx="9">
                  <c:v>69.57944682095885</c:v>
                </c:pt>
                <c:pt idx="10">
                  <c:v>69.179835481658571</c:v>
                </c:pt>
                <c:pt idx="11">
                  <c:v>69.464831197404251</c:v>
                </c:pt>
                <c:pt idx="12">
                  <c:v>70.33865465908049</c:v>
                </c:pt>
                <c:pt idx="13">
                  <c:v>69.637850432265623</c:v>
                </c:pt>
                <c:pt idx="14">
                  <c:v>67.562528716976075</c:v>
                </c:pt>
                <c:pt idx="15">
                  <c:v>65.994135135522811</c:v>
                </c:pt>
                <c:pt idx="16">
                  <c:v>65.294699717678412</c:v>
                </c:pt>
                <c:pt idx="17">
                  <c:v>66.203304281065556</c:v>
                </c:pt>
                <c:pt idx="18">
                  <c:v>68.484135444602799</c:v>
                </c:pt>
                <c:pt idx="19">
                  <c:v>69.34776935262559</c:v>
                </c:pt>
                <c:pt idx="20">
                  <c:v>68.471430846601677</c:v>
                </c:pt>
                <c:pt idx="21">
                  <c:v>70.344872547319994</c:v>
                </c:pt>
                <c:pt idx="22">
                  <c:v>67.718922034248095</c:v>
                </c:pt>
                <c:pt idx="23">
                  <c:v>68.018186601141011</c:v>
                </c:pt>
                <c:pt idx="24">
                  <c:v>65.919920318506414</c:v>
                </c:pt>
                <c:pt idx="25">
                  <c:v>64.968305675382993</c:v>
                </c:pt>
                <c:pt idx="26">
                  <c:v>64.963384625273491</c:v>
                </c:pt>
                <c:pt idx="27">
                  <c:v>63.838607810384488</c:v>
                </c:pt>
                <c:pt idx="28">
                  <c:v>65.190390155075136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28.787215547478755</c:v>
                </c:pt>
                <c:pt idx="1">
                  <c:v>27.287239622035941</c:v>
                </c:pt>
                <c:pt idx="2">
                  <c:v>27.761291829739687</c:v>
                </c:pt>
                <c:pt idx="3">
                  <c:v>28.643813045979805</c:v>
                </c:pt>
                <c:pt idx="4">
                  <c:v>29.643855674931039</c:v>
                </c:pt>
                <c:pt idx="5">
                  <c:v>26.897518836745999</c:v>
                </c:pt>
                <c:pt idx="6">
                  <c:v>26.625734825215503</c:v>
                </c:pt>
                <c:pt idx="7">
                  <c:v>26.598808609206444</c:v>
                </c:pt>
                <c:pt idx="8">
                  <c:v>29.018403476185128</c:v>
                </c:pt>
                <c:pt idx="9">
                  <c:v>30.420553179041153</c:v>
                </c:pt>
                <c:pt idx="10">
                  <c:v>30.820164518341429</c:v>
                </c:pt>
                <c:pt idx="11">
                  <c:v>30.535168802595763</c:v>
                </c:pt>
                <c:pt idx="12">
                  <c:v>29.661345340919528</c:v>
                </c:pt>
                <c:pt idx="13">
                  <c:v>30.362149567734377</c:v>
                </c:pt>
                <c:pt idx="14">
                  <c:v>32.437471283023903</c:v>
                </c:pt>
                <c:pt idx="15">
                  <c:v>34.005864864477161</c:v>
                </c:pt>
                <c:pt idx="16">
                  <c:v>34.705300282321581</c:v>
                </c:pt>
                <c:pt idx="17">
                  <c:v>33.796695718934423</c:v>
                </c:pt>
                <c:pt idx="18">
                  <c:v>31.515864555397194</c:v>
                </c:pt>
                <c:pt idx="19">
                  <c:v>30.65223064737442</c:v>
                </c:pt>
                <c:pt idx="20">
                  <c:v>31.528569153398344</c:v>
                </c:pt>
                <c:pt idx="21">
                  <c:v>29.655127452679999</c:v>
                </c:pt>
                <c:pt idx="22">
                  <c:v>32.281077965751926</c:v>
                </c:pt>
                <c:pt idx="23">
                  <c:v>31.981813398859</c:v>
                </c:pt>
                <c:pt idx="24">
                  <c:v>34.080079681493579</c:v>
                </c:pt>
                <c:pt idx="25">
                  <c:v>35.031694324617</c:v>
                </c:pt>
                <c:pt idx="26">
                  <c:v>35.03661537472653</c:v>
                </c:pt>
                <c:pt idx="27">
                  <c:v>36.161392189615491</c:v>
                </c:pt>
                <c:pt idx="28">
                  <c:v>34.809609844924857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736589172103111"/>
          <c:y val="0.18247967927922892"/>
          <c:w val="9.5764019100296804E-2"/>
          <c:h val="0.14153486216285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Organisasjon!$AC$16:$AC$44</c:f>
              <c:numCache>
                <c:formatCode>0</c:formatCode>
                <c:ptCount val="29"/>
                <c:pt idx="0">
                  <c:v>87.7626708479212</c:v>
                </c:pt>
                <c:pt idx="1">
                  <c:v>89.233094994892753</c:v>
                </c:pt>
                <c:pt idx="2">
                  <c:v>88.684877833656998</c:v>
                </c:pt>
                <c:pt idx="3">
                  <c:v>88.553110254655493</c:v>
                </c:pt>
                <c:pt idx="4">
                  <c:v>90.774918175610438</c:v>
                </c:pt>
                <c:pt idx="5">
                  <c:v>90.012750033116944</c:v>
                </c:pt>
                <c:pt idx="6">
                  <c:v>89.952969052918746</c:v>
                </c:pt>
                <c:pt idx="7">
                  <c:v>90.813657591913611</c:v>
                </c:pt>
                <c:pt idx="8">
                  <c:v>91.894272265552345</c:v>
                </c:pt>
                <c:pt idx="9">
                  <c:v>92.540281110730177</c:v>
                </c:pt>
                <c:pt idx="10">
                  <c:v>92.307837725433828</c:v>
                </c:pt>
                <c:pt idx="11">
                  <c:v>91.765714719897517</c:v>
                </c:pt>
                <c:pt idx="12">
                  <c:v>92.508354586228137</c:v>
                </c:pt>
                <c:pt idx="13">
                  <c:v>92.445561911791856</c:v>
                </c:pt>
                <c:pt idx="14">
                  <c:v>91.683813633785277</c:v>
                </c:pt>
                <c:pt idx="15">
                  <c:v>89.977754779153742</c:v>
                </c:pt>
                <c:pt idx="16">
                  <c:v>88.680572421689462</c:v>
                </c:pt>
                <c:pt idx="17">
                  <c:v>89.611038652348284</c:v>
                </c:pt>
                <c:pt idx="18">
                  <c:v>89.441464262653341</c:v>
                </c:pt>
                <c:pt idx="19">
                  <c:v>89.89086528240378</c:v>
                </c:pt>
                <c:pt idx="20">
                  <c:v>88.440988563763284</c:v>
                </c:pt>
                <c:pt idx="21">
                  <c:v>86.875183184692048</c:v>
                </c:pt>
                <c:pt idx="22">
                  <c:v>85.292762147215029</c:v>
                </c:pt>
                <c:pt idx="23">
                  <c:v>88.174095227161885</c:v>
                </c:pt>
                <c:pt idx="24">
                  <c:v>87.393264894943854</c:v>
                </c:pt>
                <c:pt idx="25">
                  <c:v>87.611642174347281</c:v>
                </c:pt>
                <c:pt idx="26">
                  <c:v>86.649712064076681</c:v>
                </c:pt>
                <c:pt idx="27">
                  <c:v>85.752617225301279</c:v>
                </c:pt>
                <c:pt idx="28">
                  <c:v>85.646962077363426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Organisasjon!$AC$47:$AC$75</c:f>
              <c:numCache>
                <c:formatCode>0</c:formatCode>
                <c:ptCount val="29"/>
                <c:pt idx="0">
                  <c:v>82.951093819323546</c:v>
                </c:pt>
                <c:pt idx="1">
                  <c:v>85.293993588662048</c:v>
                </c:pt>
                <c:pt idx="2">
                  <c:v>84.128883381052091</c:v>
                </c:pt>
                <c:pt idx="3">
                  <c:v>84.26242354324026</c:v>
                </c:pt>
                <c:pt idx="4">
                  <c:v>86.198845580128406</c:v>
                </c:pt>
                <c:pt idx="5">
                  <c:v>85.554491643454085</c:v>
                </c:pt>
                <c:pt idx="6">
                  <c:v>85.856502027010848</c:v>
                </c:pt>
                <c:pt idx="7">
                  <c:v>87.156918417565763</c:v>
                </c:pt>
                <c:pt idx="8">
                  <c:v>88.179127941924449</c:v>
                </c:pt>
                <c:pt idx="9">
                  <c:v>89.330525767377253</c:v>
                </c:pt>
                <c:pt idx="10">
                  <c:v>88.690378626454702</c:v>
                </c:pt>
                <c:pt idx="11">
                  <c:v>88.845801820896938</c:v>
                </c:pt>
                <c:pt idx="12">
                  <c:v>89.410513521725903</c:v>
                </c:pt>
                <c:pt idx="13">
                  <c:v>88.819716650014101</c:v>
                </c:pt>
                <c:pt idx="14">
                  <c:v>86.518828265753243</c:v>
                </c:pt>
                <c:pt idx="15">
                  <c:v>84.934492959939519</c:v>
                </c:pt>
                <c:pt idx="16">
                  <c:v>83.164143931840812</c:v>
                </c:pt>
                <c:pt idx="17">
                  <c:v>83.954830729763188</c:v>
                </c:pt>
                <c:pt idx="18">
                  <c:v>84.003519122289518</c:v>
                </c:pt>
                <c:pt idx="19">
                  <c:v>84.701779578439925</c:v>
                </c:pt>
                <c:pt idx="20">
                  <c:v>82.887261116589187</c:v>
                </c:pt>
                <c:pt idx="21">
                  <c:v>80.63079926399945</c:v>
                </c:pt>
                <c:pt idx="22">
                  <c:v>77.5368923611111</c:v>
                </c:pt>
                <c:pt idx="23">
                  <c:v>80.65120839822346</c:v>
                </c:pt>
                <c:pt idx="24">
                  <c:v>81.091997839027769</c:v>
                </c:pt>
                <c:pt idx="25">
                  <c:v>81.240890628212938</c:v>
                </c:pt>
                <c:pt idx="26">
                  <c:v>80.85846867749423</c:v>
                </c:pt>
                <c:pt idx="27">
                  <c:v>79.412197274242573</c:v>
                </c:pt>
                <c:pt idx="28">
                  <c:v>77.921065092053595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09461106573122"/>
          <c:y val="0.4814902892641626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Voksen sau,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Organisasjon!$AK$16:$AK$44</c:f>
              <c:numCache>
                <c:formatCode>0.00</c:formatCode>
                <c:ptCount val="29"/>
                <c:pt idx="0">
                  <c:v>5.9508555194394503</c:v>
                </c:pt>
                <c:pt idx="1">
                  <c:v>5.9843441958662158</c:v>
                </c:pt>
                <c:pt idx="2">
                  <c:v>5.6849267495567988</c:v>
                </c:pt>
                <c:pt idx="3">
                  <c:v>5.693625158294525</c:v>
                </c:pt>
                <c:pt idx="4">
                  <c:v>5.5424228987170192</c:v>
                </c:pt>
                <c:pt idx="5">
                  <c:v>5.7204239027059929</c:v>
                </c:pt>
                <c:pt idx="6">
                  <c:v>5.6943156698347517</c:v>
                </c:pt>
                <c:pt idx="7">
                  <c:v>5.4553295975672302</c:v>
                </c:pt>
                <c:pt idx="8">
                  <c:v>5.2579133074260715</c:v>
                </c:pt>
                <c:pt idx="9">
                  <c:v>5.1752441535255542</c:v>
                </c:pt>
                <c:pt idx="10">
                  <c:v>4.9461531886782639</c:v>
                </c:pt>
                <c:pt idx="11">
                  <c:v>4.8295847632567241</c:v>
                </c:pt>
                <c:pt idx="12">
                  <c:v>4.7474720146422582</c:v>
                </c:pt>
                <c:pt idx="13">
                  <c:v>4.5768299465444313</c:v>
                </c:pt>
                <c:pt idx="14">
                  <c:v>4.5036323265504352</c:v>
                </c:pt>
                <c:pt idx="15">
                  <c:v>4.5214646894777291</c:v>
                </c:pt>
                <c:pt idx="16">
                  <c:v>4.3899597717180807</c:v>
                </c:pt>
                <c:pt idx="17">
                  <c:v>4.3143583912291179</c:v>
                </c:pt>
                <c:pt idx="18">
                  <c:v>4.3148589413657055</c:v>
                </c:pt>
                <c:pt idx="19">
                  <c:v>4.2866658292386468</c:v>
                </c:pt>
                <c:pt idx="20">
                  <c:v>4.3227455865581907</c:v>
                </c:pt>
                <c:pt idx="21">
                  <c:v>4.3544897959183162</c:v>
                </c:pt>
                <c:pt idx="22">
                  <c:v>4.484606537942228</c:v>
                </c:pt>
                <c:pt idx="23">
                  <c:v>4.4196228208574642</c:v>
                </c:pt>
                <c:pt idx="24">
                  <c:v>4.4243747236184134</c:v>
                </c:pt>
                <c:pt idx="25">
                  <c:v>4.4546522252763125</c:v>
                </c:pt>
                <c:pt idx="26">
                  <c:v>4.4925623192313457</c:v>
                </c:pt>
                <c:pt idx="27">
                  <c:v>4.3779888429451708</c:v>
                </c:pt>
                <c:pt idx="28">
                  <c:v>4.3321862365572974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Organisasjon!$AK$47:$AK$75</c:f>
              <c:numCache>
                <c:formatCode>0.00</c:formatCode>
                <c:ptCount val="29"/>
                <c:pt idx="0">
                  <c:v>6.0919957386363262</c:v>
                </c:pt>
                <c:pt idx="1">
                  <c:v>6.1677915035966748</c:v>
                </c:pt>
                <c:pt idx="2">
                  <c:v>5.827634628951488</c:v>
                </c:pt>
                <c:pt idx="3">
                  <c:v>5.8899415621994571</c:v>
                </c:pt>
                <c:pt idx="4">
                  <c:v>5.644083925473292</c:v>
                </c:pt>
                <c:pt idx="5">
                  <c:v>5.8354914877742567</c:v>
                </c:pt>
                <c:pt idx="6">
                  <c:v>5.9228761502760126</c:v>
                </c:pt>
                <c:pt idx="7">
                  <c:v>5.6903021818032142</c:v>
                </c:pt>
                <c:pt idx="8">
                  <c:v>5.1745309912307329</c:v>
                </c:pt>
                <c:pt idx="9">
                  <c:v>4.9922842103811123</c:v>
                </c:pt>
                <c:pt idx="10">
                  <c:v>5.0489097783044148</c:v>
                </c:pt>
                <c:pt idx="11">
                  <c:v>4.9597504991917933</c:v>
                </c:pt>
                <c:pt idx="12">
                  <c:v>4.7441892679530078</c:v>
                </c:pt>
                <c:pt idx="13">
                  <c:v>4.6245404127447101</c:v>
                </c:pt>
                <c:pt idx="14">
                  <c:v>4.61659755753052</c:v>
                </c:pt>
                <c:pt idx="15">
                  <c:v>4.6096303858696004</c:v>
                </c:pt>
                <c:pt idx="16">
                  <c:v>4.421462409201971</c:v>
                </c:pt>
                <c:pt idx="17">
                  <c:v>4.3766127241617729</c:v>
                </c:pt>
                <c:pt idx="18">
                  <c:v>4.3878647522001009</c:v>
                </c:pt>
                <c:pt idx="19">
                  <c:v>4.3089141567267681</c:v>
                </c:pt>
                <c:pt idx="20">
                  <c:v>4.3614478047879786</c:v>
                </c:pt>
                <c:pt idx="21">
                  <c:v>4.4366609342940615</c:v>
                </c:pt>
                <c:pt idx="22">
                  <c:v>4.4389865380064633</c:v>
                </c:pt>
                <c:pt idx="23">
                  <c:v>4.4434870073345474</c:v>
                </c:pt>
                <c:pt idx="24">
                  <c:v>4.438267216478244</c:v>
                </c:pt>
                <c:pt idx="25">
                  <c:v>4.4123513234663649</c:v>
                </c:pt>
                <c:pt idx="26">
                  <c:v>4.3392085567756791</c:v>
                </c:pt>
                <c:pt idx="27">
                  <c:v>4.3170283284127695</c:v>
                </c:pt>
                <c:pt idx="28">
                  <c:v>4.2862147477360271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Organisasjon!$AL$16:$AL$44</c:f>
              <c:numCache>
                <c:formatCode>0</c:formatCode>
                <c:ptCount val="29"/>
                <c:pt idx="0">
                  <c:v>8.474667799284024</c:v>
                </c:pt>
                <c:pt idx="1">
                  <c:v>7.8946519579381977</c:v>
                </c:pt>
                <c:pt idx="2">
                  <c:v>7.8592948077051252</c:v>
                </c:pt>
                <c:pt idx="3">
                  <c:v>7.4197902051179261</c:v>
                </c:pt>
                <c:pt idx="4">
                  <c:v>7.8419750350838315</c:v>
                </c:pt>
                <c:pt idx="5">
                  <c:v>8.6071403121214285</c:v>
                </c:pt>
                <c:pt idx="6">
                  <c:v>8.3084265473527221</c:v>
                </c:pt>
                <c:pt idx="7">
                  <c:v>7.6958833151581247</c:v>
                </c:pt>
                <c:pt idx="8">
                  <c:v>8.9355543896467289</c:v>
                </c:pt>
                <c:pt idx="9">
                  <c:v>9.4637560252132005</c:v>
                </c:pt>
                <c:pt idx="10">
                  <c:v>10.22974279636434</c:v>
                </c:pt>
                <c:pt idx="11">
                  <c:v>9.5409072079536035</c:v>
                </c:pt>
                <c:pt idx="12">
                  <c:v>9.8205764870992116</c:v>
                </c:pt>
                <c:pt idx="13">
                  <c:v>9.7103819016687201</c:v>
                </c:pt>
                <c:pt idx="14">
                  <c:v>10.474021435228332</c:v>
                </c:pt>
                <c:pt idx="15">
                  <c:v>10.387124675645619</c:v>
                </c:pt>
                <c:pt idx="16">
                  <c:v>10.204680056649929</c:v>
                </c:pt>
                <c:pt idx="17">
                  <c:v>10.493604502430289</c:v>
                </c:pt>
                <c:pt idx="18">
                  <c:v>10.157921291624621</c:v>
                </c:pt>
                <c:pt idx="19">
                  <c:v>10.520129224652088</c:v>
                </c:pt>
                <c:pt idx="20">
                  <c:v>10.825252276642875</c:v>
                </c:pt>
                <c:pt idx="21">
                  <c:v>14.299485091605796</c:v>
                </c:pt>
                <c:pt idx="22">
                  <c:v>11.544464149987332</c:v>
                </c:pt>
                <c:pt idx="23">
                  <c:v>9.783237399971922</c:v>
                </c:pt>
                <c:pt idx="24">
                  <c:v>10.390344631159214</c:v>
                </c:pt>
                <c:pt idx="25">
                  <c:v>10.199359720605354</c:v>
                </c:pt>
                <c:pt idx="26">
                  <c:v>10.142010080047436</c:v>
                </c:pt>
                <c:pt idx="27">
                  <c:v>10.310204081632653</c:v>
                </c:pt>
                <c:pt idx="28">
                  <c:v>9.624657534246575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Organisasjon!$AL$47:$AL$75</c:f>
              <c:numCache>
                <c:formatCode>0</c:formatCode>
                <c:ptCount val="29"/>
                <c:pt idx="0">
                  <c:v>8.0486196950968267</c:v>
                </c:pt>
                <c:pt idx="1">
                  <c:v>6.9159859976662776</c:v>
                </c:pt>
                <c:pt idx="2">
                  <c:v>7.0944368652417769</c:v>
                </c:pt>
                <c:pt idx="3">
                  <c:v>7.0310682583409854</c:v>
                </c:pt>
                <c:pt idx="4">
                  <c:v>7.0331458111601037</c:v>
                </c:pt>
                <c:pt idx="5">
                  <c:v>8.148962582018088</c:v>
                </c:pt>
                <c:pt idx="6">
                  <c:v>7.6658698050753955</c:v>
                </c:pt>
                <c:pt idx="7">
                  <c:v>6.6732631578947368</c:v>
                </c:pt>
                <c:pt idx="8">
                  <c:v>8.1534401508011314</c:v>
                </c:pt>
                <c:pt idx="9">
                  <c:v>8.7611259033853184</c:v>
                </c:pt>
                <c:pt idx="10">
                  <c:v>9.5589502546024292</c:v>
                </c:pt>
                <c:pt idx="11">
                  <c:v>8.8392591015541839</c:v>
                </c:pt>
                <c:pt idx="12">
                  <c:v>8.940910119990944</c:v>
                </c:pt>
                <c:pt idx="13">
                  <c:v>8.911643835616438</c:v>
                </c:pt>
                <c:pt idx="14">
                  <c:v>9.4950369588173178</c:v>
                </c:pt>
                <c:pt idx="15">
                  <c:v>9.5795866183677809</c:v>
                </c:pt>
                <c:pt idx="16">
                  <c:v>9.4521310773184837</c:v>
                </c:pt>
                <c:pt idx="17">
                  <c:v>9.5993843447669303</c:v>
                </c:pt>
                <c:pt idx="18">
                  <c:v>9.1081781758189955</c:v>
                </c:pt>
                <c:pt idx="19">
                  <c:v>9.4220826286542643</c:v>
                </c:pt>
                <c:pt idx="20">
                  <c:v>9.9798500468603564</c:v>
                </c:pt>
                <c:pt idx="21">
                  <c:v>11.837308813635326</c:v>
                </c:pt>
                <c:pt idx="22">
                  <c:v>10.515746234596074</c:v>
                </c:pt>
                <c:pt idx="23">
                  <c:v>8.897613548883756</c:v>
                </c:pt>
                <c:pt idx="24">
                  <c:v>9.6285367039377743</c:v>
                </c:pt>
                <c:pt idx="25">
                  <c:v>9.8320464656450817</c:v>
                </c:pt>
                <c:pt idx="26">
                  <c:v>9.7291196388261856</c:v>
                </c:pt>
                <c:pt idx="27">
                  <c:v>9.9308666017526779</c:v>
                </c:pt>
                <c:pt idx="28">
                  <c:v>9.3692588726513577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43780423578994"/>
          <c:y val="0.47199761828947245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663987679"/>
          <c:y val="3.7701505130814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#,##0</c:formatCode>
                <c:ptCount val="29"/>
                <c:pt idx="0">
                  <c:v>16481</c:v>
                </c:pt>
                <c:pt idx="1">
                  <c:v>15501</c:v>
                </c:pt>
                <c:pt idx="2">
                  <c:v>15003</c:v>
                </c:pt>
                <c:pt idx="3">
                  <c:v>14967</c:v>
                </c:pt>
                <c:pt idx="4">
                  <c:v>13539</c:v>
                </c:pt>
                <c:pt idx="5">
                  <c:v>14033</c:v>
                </c:pt>
                <c:pt idx="6">
                  <c:v>13410</c:v>
                </c:pt>
                <c:pt idx="7">
                  <c:v>11004</c:v>
                </c:pt>
                <c:pt idx="8">
                  <c:v>11436</c:v>
                </c:pt>
                <c:pt idx="9">
                  <c:v>10788</c:v>
                </c:pt>
                <c:pt idx="10">
                  <c:v>10342</c:v>
                </c:pt>
                <c:pt idx="11">
                  <c:v>9656</c:v>
                </c:pt>
                <c:pt idx="12">
                  <c:v>9263</c:v>
                </c:pt>
                <c:pt idx="13">
                  <c:v>8929</c:v>
                </c:pt>
                <c:pt idx="14">
                  <c:v>8584</c:v>
                </c:pt>
                <c:pt idx="15">
                  <c:v>8093</c:v>
                </c:pt>
                <c:pt idx="16">
                  <c:v>7767</c:v>
                </c:pt>
                <c:pt idx="17">
                  <c:v>7818</c:v>
                </c:pt>
                <c:pt idx="18">
                  <c:v>7928</c:v>
                </c:pt>
                <c:pt idx="19">
                  <c:v>8048</c:v>
                </c:pt>
                <c:pt idx="20">
                  <c:v>8126</c:v>
                </c:pt>
                <c:pt idx="21">
                  <c:v>8351</c:v>
                </c:pt>
                <c:pt idx="22">
                  <c:v>7894</c:v>
                </c:pt>
                <c:pt idx="23">
                  <c:v>7123</c:v>
                </c:pt>
                <c:pt idx="24">
                  <c:v>7022</c:v>
                </c:pt>
                <c:pt idx="25">
                  <c:v>6872</c:v>
                </c:pt>
                <c:pt idx="26">
                  <c:v>6746</c:v>
                </c:pt>
                <c:pt idx="27">
                  <c:v>6615</c:v>
                </c:pt>
                <c:pt idx="28">
                  <c:v>6570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7281</c:v>
                </c:pt>
                <c:pt idx="1">
                  <c:v>6856</c:v>
                </c:pt>
                <c:pt idx="2">
                  <c:v>6597</c:v>
                </c:pt>
                <c:pt idx="3">
                  <c:v>6534</c:v>
                </c:pt>
                <c:pt idx="4">
                  <c:v>6577</c:v>
                </c:pt>
                <c:pt idx="5">
                  <c:v>5639</c:v>
                </c:pt>
                <c:pt idx="6">
                  <c:v>5438</c:v>
                </c:pt>
                <c:pt idx="7">
                  <c:v>4750</c:v>
                </c:pt>
                <c:pt idx="8">
                  <c:v>5305</c:v>
                </c:pt>
                <c:pt idx="9">
                  <c:v>5258</c:v>
                </c:pt>
                <c:pt idx="10">
                  <c:v>5106</c:v>
                </c:pt>
                <c:pt idx="11">
                  <c:v>4697</c:v>
                </c:pt>
                <c:pt idx="12">
                  <c:v>4417</c:v>
                </c:pt>
                <c:pt idx="13">
                  <c:v>4380</c:v>
                </c:pt>
                <c:pt idx="14">
                  <c:v>4735</c:v>
                </c:pt>
                <c:pt idx="15">
                  <c:v>4693</c:v>
                </c:pt>
                <c:pt idx="16">
                  <c:v>4669</c:v>
                </c:pt>
                <c:pt idx="17">
                  <c:v>4548</c:v>
                </c:pt>
                <c:pt idx="18">
                  <c:v>4243</c:v>
                </c:pt>
                <c:pt idx="19">
                  <c:v>4139</c:v>
                </c:pt>
                <c:pt idx="20">
                  <c:v>4268</c:v>
                </c:pt>
                <c:pt idx="21">
                  <c:v>4459</c:v>
                </c:pt>
                <c:pt idx="22">
                  <c:v>4382</c:v>
                </c:pt>
                <c:pt idx="23">
                  <c:v>3897</c:v>
                </c:pt>
                <c:pt idx="24">
                  <c:v>4114</c:v>
                </c:pt>
                <c:pt idx="25">
                  <c:v>4046</c:v>
                </c:pt>
                <c:pt idx="26">
                  <c:v>3987</c:v>
                </c:pt>
                <c:pt idx="27">
                  <c:v>4108</c:v>
                </c:pt>
                <c:pt idx="28">
                  <c:v>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25914169074375"/>
          <c:y val="0.33137098493681005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480842964732584"/>
          <c:y val="3.3063584573425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Organisasjon!$AA$16:$AA$44</c:f>
              <c:numCache>
                <c:formatCode>0</c:formatCode>
                <c:ptCount val="29"/>
                <c:pt idx="0">
                  <c:v>41.7724509740748</c:v>
                </c:pt>
                <c:pt idx="1">
                  <c:v>47.177936670071489</c:v>
                </c:pt>
                <c:pt idx="2">
                  <c:v>47.102524742818837</c:v>
                </c:pt>
                <c:pt idx="3">
                  <c:v>40.944782624356151</c:v>
                </c:pt>
                <c:pt idx="4">
                  <c:v>48.217758835856735</c:v>
                </c:pt>
                <c:pt idx="5">
                  <c:v>43.615048350774927</c:v>
                </c:pt>
                <c:pt idx="6">
                  <c:v>39.723199540460975</c:v>
                </c:pt>
                <c:pt idx="7">
                  <c:v>38.475299785677592</c:v>
                </c:pt>
                <c:pt idx="8">
                  <c:v>42.885102801726248</c:v>
                </c:pt>
                <c:pt idx="9">
                  <c:v>43.306724129487243</c:v>
                </c:pt>
                <c:pt idx="10">
                  <c:v>41.408937956066374</c:v>
                </c:pt>
                <c:pt idx="11">
                  <c:v>40.785003310647255</c:v>
                </c:pt>
                <c:pt idx="12">
                  <c:v>41.856477002902125</c:v>
                </c:pt>
                <c:pt idx="13">
                  <c:v>43.69579258165713</c:v>
                </c:pt>
                <c:pt idx="14">
                  <c:v>35.849581243257077</c:v>
                </c:pt>
                <c:pt idx="15">
                  <c:v>31.029109120540554</c:v>
                </c:pt>
                <c:pt idx="16">
                  <c:v>29.461359643450809</c:v>
                </c:pt>
                <c:pt idx="17">
                  <c:v>34.069162227720966</c:v>
                </c:pt>
                <c:pt idx="18">
                  <c:v>36.041573535985698</c:v>
                </c:pt>
                <c:pt idx="19">
                  <c:v>35.109725273427351</c:v>
                </c:pt>
                <c:pt idx="20">
                  <c:v>36.337903280813038</c:v>
                </c:pt>
                <c:pt idx="21">
                  <c:v>28.761043420005858</c:v>
                </c:pt>
                <c:pt idx="22">
                  <c:v>23.351841285168767</c:v>
                </c:pt>
                <c:pt idx="23">
                  <c:v>28.272536807967168</c:v>
                </c:pt>
                <c:pt idx="24">
                  <c:v>24.935239374460327</c:v>
                </c:pt>
                <c:pt idx="25">
                  <c:v>24.060493651020121</c:v>
                </c:pt>
                <c:pt idx="26">
                  <c:v>22.248531088310095</c:v>
                </c:pt>
                <c:pt idx="27">
                  <c:v>21.250109967449639</c:v>
                </c:pt>
                <c:pt idx="28">
                  <c:v>19.212765284498847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Organisasjon!$AA$47:$AA$75</c:f>
              <c:numCache>
                <c:formatCode>0</c:formatCode>
                <c:ptCount val="29"/>
                <c:pt idx="0">
                  <c:v>34.853759257363222</c:v>
                </c:pt>
                <c:pt idx="1">
                  <c:v>40.861734435633551</c:v>
                </c:pt>
                <c:pt idx="2">
                  <c:v>37.778300072646473</c:v>
                </c:pt>
                <c:pt idx="3">
                  <c:v>39.208985437844191</c:v>
                </c:pt>
                <c:pt idx="4">
                  <c:v>43.052943338305553</c:v>
                </c:pt>
                <c:pt idx="5">
                  <c:v>37.846013231197773</c:v>
                </c:pt>
                <c:pt idx="6">
                  <c:v>34.315254155971878</c:v>
                </c:pt>
                <c:pt idx="7">
                  <c:v>32.632973689191751</c:v>
                </c:pt>
                <c:pt idx="8">
                  <c:v>35.700744439820596</c:v>
                </c:pt>
                <c:pt idx="9">
                  <c:v>37.118482177744966</c:v>
                </c:pt>
                <c:pt idx="10">
                  <c:v>34.471807900344203</c:v>
                </c:pt>
                <c:pt idx="11">
                  <c:v>34.609085216050872</c:v>
                </c:pt>
                <c:pt idx="12">
                  <c:v>35.115972855261809</c:v>
                </c:pt>
                <c:pt idx="13">
                  <c:v>36.579304690902561</c:v>
                </c:pt>
                <c:pt idx="14">
                  <c:v>34.435819302030737</c:v>
                </c:pt>
                <c:pt idx="15">
                  <c:v>29.310229775118454</c:v>
                </c:pt>
                <c:pt idx="16">
                  <c:v>26.055923139671901</c:v>
                </c:pt>
                <c:pt idx="17">
                  <c:v>31.066471208026009</c:v>
                </c:pt>
                <c:pt idx="18">
                  <c:v>32.256895927133478</c:v>
                </c:pt>
                <c:pt idx="19">
                  <c:v>33.442740653366847</c:v>
                </c:pt>
                <c:pt idx="20">
                  <c:v>30.879936141240552</c:v>
                </c:pt>
                <c:pt idx="21">
                  <c:v>26.357190708446161</c:v>
                </c:pt>
                <c:pt idx="22">
                  <c:v>21.462673611111111</c:v>
                </c:pt>
                <c:pt idx="23">
                  <c:v>27.971967468420154</c:v>
                </c:pt>
                <c:pt idx="24">
                  <c:v>24.926915717033808</c:v>
                </c:pt>
                <c:pt idx="25">
                  <c:v>26.211361055151198</c:v>
                </c:pt>
                <c:pt idx="26">
                  <c:v>24.307811291569998</c:v>
                </c:pt>
                <c:pt idx="27">
                  <c:v>23.34297480145112</c:v>
                </c:pt>
                <c:pt idx="28">
                  <c:v>21.196000334233904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20596990893646"/>
          <c:y val="0.21478088942848864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Organisasjon!$W$16:$W$44</c:f>
              <c:numCache>
                <c:formatCode>0.00</c:formatCode>
                <c:ptCount val="29"/>
                <c:pt idx="0">
                  <c:v>7.9234701548639315</c:v>
                </c:pt>
                <c:pt idx="1">
                  <c:v>8.4625372829417742</c:v>
                </c:pt>
                <c:pt idx="2">
                  <c:v>8.4674378567248727</c:v>
                </c:pt>
                <c:pt idx="3">
                  <c:v>8.0920289594064059</c:v>
                </c:pt>
                <c:pt idx="4">
                  <c:v>8.6753632061032793</c:v>
                </c:pt>
                <c:pt idx="5">
                  <c:v>8.2522602331434616</c:v>
                </c:pt>
                <c:pt idx="6">
                  <c:v>7.9077331801536577</c:v>
                </c:pt>
                <c:pt idx="7">
                  <c:v>7.7974741838921631</c:v>
                </c:pt>
                <c:pt idx="8">
                  <c:v>8.1262195778327992</c:v>
                </c:pt>
                <c:pt idx="9">
                  <c:v>8.1746118810911383</c:v>
                </c:pt>
                <c:pt idx="10">
                  <c:v>8.0143200120987554</c:v>
                </c:pt>
                <c:pt idx="11">
                  <c:v>7.9512086576139458</c:v>
                </c:pt>
                <c:pt idx="12">
                  <c:v>8.1308701961129195</c:v>
                </c:pt>
                <c:pt idx="13">
                  <c:v>8.2060343236759561</c:v>
                </c:pt>
                <c:pt idx="14">
                  <c:v>7.7064253856677292</c:v>
                </c:pt>
                <c:pt idx="15">
                  <c:v>7.3477748831233747</c:v>
                </c:pt>
                <c:pt idx="16">
                  <c:v>7.3240453067288254</c:v>
                </c:pt>
                <c:pt idx="17">
                  <c:v>7.6598081400309619</c:v>
                </c:pt>
                <c:pt idx="18">
                  <c:v>7.6883474891968397</c:v>
                </c:pt>
                <c:pt idx="19">
                  <c:v>7.5466893440105807</c:v>
                </c:pt>
                <c:pt idx="20">
                  <c:v>7.7560648432348849</c:v>
                </c:pt>
                <c:pt idx="21">
                  <c:v>7.2621362475400932</c:v>
                </c:pt>
                <c:pt idx="22">
                  <c:v>6.9283895887284377</c:v>
                </c:pt>
                <c:pt idx="23">
                  <c:v>7.3051545504118476</c:v>
                </c:pt>
                <c:pt idx="24">
                  <c:v>7.1017255794191421</c:v>
                </c:pt>
                <c:pt idx="25">
                  <c:v>7.0191610786132097</c:v>
                </c:pt>
                <c:pt idx="26">
                  <c:v>6.9562688181472705</c:v>
                </c:pt>
                <c:pt idx="27">
                  <c:v>6.9057945514794286</c:v>
                </c:pt>
                <c:pt idx="28">
                  <c:v>6.7104880285922155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Organisasjon!$W$47:$W$75</c:f>
              <c:numCache>
                <c:formatCode>0.00</c:formatCode>
                <c:ptCount val="29"/>
                <c:pt idx="0">
                  <c:v>7.4739428688440688</c:v>
                </c:pt>
                <c:pt idx="1">
                  <c:v>8.0003374388392103</c:v>
                </c:pt>
                <c:pt idx="2">
                  <c:v>7.8098799196615518</c:v>
                </c:pt>
                <c:pt idx="3">
                  <c:v>8.002503210639734</c:v>
                </c:pt>
                <c:pt idx="4">
                  <c:v>8.3389324858940252</c:v>
                </c:pt>
                <c:pt idx="5">
                  <c:v>7.9389798050139282</c:v>
                </c:pt>
                <c:pt idx="6">
                  <c:v>7.7093338450836004</c:v>
                </c:pt>
                <c:pt idx="7">
                  <c:v>7.5648621364123922</c:v>
                </c:pt>
                <c:pt idx="8">
                  <c:v>7.8049891339529278</c:v>
                </c:pt>
                <c:pt idx="9">
                  <c:v>7.8757869144271249</c:v>
                </c:pt>
                <c:pt idx="10">
                  <c:v>7.7003564989345987</c:v>
                </c:pt>
                <c:pt idx="11">
                  <c:v>7.6298954670263504</c:v>
                </c:pt>
                <c:pt idx="12">
                  <c:v>7.7407069786285856</c:v>
                </c:pt>
                <c:pt idx="13">
                  <c:v>7.8226372556554704</c:v>
                </c:pt>
                <c:pt idx="14">
                  <c:v>7.6700104539691694</c:v>
                </c:pt>
                <c:pt idx="15">
                  <c:v>7.3617679115599364</c:v>
                </c:pt>
                <c:pt idx="16">
                  <c:v>7.1682905827970638</c:v>
                </c:pt>
                <c:pt idx="17">
                  <c:v>7.5553621329424177</c:v>
                </c:pt>
                <c:pt idx="18">
                  <c:v>7.617243699218549</c:v>
                </c:pt>
                <c:pt idx="19">
                  <c:v>7.7183445304887428</c:v>
                </c:pt>
                <c:pt idx="20">
                  <c:v>7.5210827816124324</c:v>
                </c:pt>
                <c:pt idx="21">
                  <c:v>7.2495346947931392</c:v>
                </c:pt>
                <c:pt idx="22">
                  <c:v>7.0487196180555562</c:v>
                </c:pt>
                <c:pt idx="23">
                  <c:v>7.4433004556728388</c:v>
                </c:pt>
                <c:pt idx="24">
                  <c:v>7.2911859597392672</c:v>
                </c:pt>
                <c:pt idx="25">
                  <c:v>7.3082865306233264</c:v>
                </c:pt>
                <c:pt idx="26">
                  <c:v>7.1985305491105942</c:v>
                </c:pt>
                <c:pt idx="27">
                  <c:v>7.1428326306500631</c:v>
                </c:pt>
                <c:pt idx="28">
                  <c:v>6.8838258641339181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08283495592399"/>
          <c:y val="0.16503189374055516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Organisasjon!$P$16:$P$44</c:f>
              <c:numCache>
                <c:formatCode>0.00</c:formatCode>
                <c:ptCount val="29"/>
                <c:pt idx="0">
                  <c:v>5.1058129461377115</c:v>
                </c:pt>
                <c:pt idx="1">
                  <c:v>5.1322655771195116</c:v>
                </c:pt>
                <c:pt idx="2">
                  <c:v>5.3871752902563754</c:v>
                </c:pt>
                <c:pt idx="3">
                  <c:v>5.333087202391674</c:v>
                </c:pt>
                <c:pt idx="4">
                  <c:v>5.6287927664884956</c:v>
                </c:pt>
                <c:pt idx="5">
                  <c:v>5.4147734799311156</c:v>
                </c:pt>
                <c:pt idx="6">
                  <c:v>5.448858332734976</c:v>
                </c:pt>
                <c:pt idx="7">
                  <c:v>5.7781320296863106</c:v>
                </c:pt>
                <c:pt idx="8">
                  <c:v>6.0739232974840238</c:v>
                </c:pt>
                <c:pt idx="9">
                  <c:v>6.2653313090748819</c:v>
                </c:pt>
                <c:pt idx="10">
                  <c:v>6.5246890241597058</c:v>
                </c:pt>
                <c:pt idx="11">
                  <c:v>6.6674481965113372</c:v>
                </c:pt>
                <c:pt idx="12">
                  <c:v>6.8829808284231833</c:v>
                </c:pt>
                <c:pt idx="13">
                  <c:v>7.2581195792581648</c:v>
                </c:pt>
                <c:pt idx="14">
                  <c:v>7.3133946545952018</c:v>
                </c:pt>
                <c:pt idx="15">
                  <c:v>7.1235858820170606</c:v>
                </c:pt>
                <c:pt idx="16">
                  <c:v>7.1915064077290154</c:v>
                </c:pt>
                <c:pt idx="17">
                  <c:v>7.417984129499386</c:v>
                </c:pt>
                <c:pt idx="18">
                  <c:v>7.4645234192619068</c:v>
                </c:pt>
                <c:pt idx="19">
                  <c:v>7.6631941983795153</c:v>
                </c:pt>
                <c:pt idx="20">
                  <c:v>7.5560330127549262</c:v>
                </c:pt>
                <c:pt idx="21">
                  <c:v>7.2793200184231459</c:v>
                </c:pt>
                <c:pt idx="22">
                  <c:v>6.9326800684721084</c:v>
                </c:pt>
                <c:pt idx="23">
                  <c:v>7.3671899664208</c:v>
                </c:pt>
                <c:pt idx="24">
                  <c:v>7.2836309809350208</c:v>
                </c:pt>
                <c:pt idx="25">
                  <c:v>7.2825082037380495</c:v>
                </c:pt>
                <c:pt idx="26">
                  <c:v>7.1556607910199084</c:v>
                </c:pt>
                <c:pt idx="27">
                  <c:v>7.2621330752763855</c:v>
                </c:pt>
                <c:pt idx="28">
                  <c:v>7.361451118069394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4.805296747551278</c:v>
                </c:pt>
                <c:pt idx="1">
                  <c:v>4.8229500590517969</c:v>
                </c:pt>
                <c:pt idx="2">
                  <c:v>5.088158625699756</c:v>
                </c:pt>
                <c:pt idx="3">
                  <c:v>5.0024379094926115</c:v>
                </c:pt>
                <c:pt idx="4">
                  <c:v>5.3455044641892036</c:v>
                </c:pt>
                <c:pt idx="5">
                  <c:v>5.1335306406685239</c:v>
                </c:pt>
                <c:pt idx="6">
                  <c:v>5.0806486434619913</c:v>
                </c:pt>
                <c:pt idx="7">
                  <c:v>5.3630197488800553</c:v>
                </c:pt>
                <c:pt idx="8">
                  <c:v>5.9608591112960641</c:v>
                </c:pt>
                <c:pt idx="9">
                  <c:v>6.2934051144010752</c:v>
                </c:pt>
                <c:pt idx="10">
                  <c:v>6.1725331912801176</c:v>
                </c:pt>
                <c:pt idx="11">
                  <c:v>6.3327954140372844</c:v>
                </c:pt>
                <c:pt idx="12">
                  <c:v>6.6904183125696362</c:v>
                </c:pt>
                <c:pt idx="13">
                  <c:v>6.9568826377680404</c:v>
                </c:pt>
                <c:pt idx="14">
                  <c:v>6.8499521786516606</c:v>
                </c:pt>
                <c:pt idx="15">
                  <c:v>6.7323664835287023</c:v>
                </c:pt>
                <c:pt idx="16">
                  <c:v>6.8160291851717583</c:v>
                </c:pt>
                <c:pt idx="17">
                  <c:v>7.0147968299051753</c:v>
                </c:pt>
                <c:pt idx="18">
                  <c:v>7.0391243595714963</c:v>
                </c:pt>
                <c:pt idx="19">
                  <c:v>7.3157341402123155</c:v>
                </c:pt>
                <c:pt idx="20">
                  <c:v>7.1217072827158763</c:v>
                </c:pt>
                <c:pt idx="21">
                  <c:v>6.8140863194206718</c:v>
                </c:pt>
                <c:pt idx="22">
                  <c:v>6.6029513888888882</c:v>
                </c:pt>
                <c:pt idx="23">
                  <c:v>6.9244102209148055</c:v>
                </c:pt>
                <c:pt idx="24">
                  <c:v>6.9141137236883941</c:v>
                </c:pt>
                <c:pt idx="25">
                  <c:v>6.985066789071821</c:v>
                </c:pt>
                <c:pt idx="26">
                  <c:v>7.0475380252642479</c:v>
                </c:pt>
                <c:pt idx="27">
                  <c:v>6.97421315815276</c:v>
                </c:pt>
                <c:pt idx="28">
                  <c:v>6.9973261287357609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95135843165075"/>
          <c:y val="0.5801797312649351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Organisasjon!$Y$16:$Y$44</c:f>
              <c:numCache>
                <c:formatCode>0.0</c:formatCode>
                <c:ptCount val="29"/>
                <c:pt idx="0">
                  <c:v>30.383955151748999</c:v>
                </c:pt>
                <c:pt idx="1">
                  <c:v>30.713243718079124</c:v>
                </c:pt>
                <c:pt idx="2">
                  <c:v>30.625696912129879</c:v>
                </c:pt>
                <c:pt idx="3">
                  <c:v>30.364599466915799</c:v>
                </c:pt>
                <c:pt idx="4">
                  <c:v>31.197149921118559</c:v>
                </c:pt>
                <c:pt idx="5">
                  <c:v>30.97479964233646</c:v>
                </c:pt>
                <c:pt idx="6">
                  <c:v>31.027519386802432</c:v>
                </c:pt>
                <c:pt idx="7">
                  <c:v>31.521614680198944</c:v>
                </c:pt>
                <c:pt idx="8">
                  <c:v>31.936162134126494</c:v>
                </c:pt>
                <c:pt idx="9">
                  <c:v>32.424619227190391</c:v>
                </c:pt>
                <c:pt idx="10">
                  <c:v>32.272111421981599</c:v>
                </c:pt>
                <c:pt idx="11">
                  <c:v>32.201006219674682</c:v>
                </c:pt>
                <c:pt idx="12">
                  <c:v>32.676758860258246</c:v>
                </c:pt>
                <c:pt idx="13">
                  <c:v>33.21917904594924</c:v>
                </c:pt>
                <c:pt idx="14">
                  <c:v>32.936840583256107</c:v>
                </c:pt>
                <c:pt idx="15">
                  <c:v>32.209042028002202</c:v>
                </c:pt>
                <c:pt idx="16">
                  <c:v>31.570423827983181</c:v>
                </c:pt>
                <c:pt idx="17">
                  <c:v>32.0038420751101</c:v>
                </c:pt>
                <c:pt idx="18">
                  <c:v>32.208365618635945</c:v>
                </c:pt>
                <c:pt idx="19">
                  <c:v>32.84955271301331</c:v>
                </c:pt>
                <c:pt idx="20">
                  <c:v>32.662808357774345</c:v>
                </c:pt>
                <c:pt idx="21">
                  <c:v>31.697724741447519</c:v>
                </c:pt>
                <c:pt idx="22">
                  <c:v>31.090342360531789</c:v>
                </c:pt>
                <c:pt idx="23">
                  <c:v>32.560200901185503</c:v>
                </c:pt>
                <c:pt idx="24">
                  <c:v>32.225512808212898</c:v>
                </c:pt>
                <c:pt idx="25">
                  <c:v>32.441041375374702</c:v>
                </c:pt>
                <c:pt idx="26">
                  <c:v>32.147252038937204</c:v>
                </c:pt>
                <c:pt idx="27">
                  <c:v>31.793537579543116</c:v>
                </c:pt>
                <c:pt idx="28">
                  <c:v>31.891177214789558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Organisasjon!$Y$47:$Y$75</c:f>
              <c:numCache>
                <c:formatCode>0.0</c:formatCode>
                <c:ptCount val="29"/>
                <c:pt idx="0">
                  <c:v>29.273847308965383</c:v>
                </c:pt>
                <c:pt idx="1">
                  <c:v>29.746950396490753</c:v>
                </c:pt>
                <c:pt idx="2">
                  <c:v>29.651929404726111</c:v>
                </c:pt>
                <c:pt idx="3">
                  <c:v>29.4640669554427</c:v>
                </c:pt>
                <c:pt idx="4">
                  <c:v>30.170475819876007</c:v>
                </c:pt>
                <c:pt idx="5">
                  <c:v>29.956674355849497</c:v>
                </c:pt>
                <c:pt idx="6">
                  <c:v>30.092052678293204</c:v>
                </c:pt>
                <c:pt idx="7">
                  <c:v>30.517202978105907</c:v>
                </c:pt>
                <c:pt idx="8">
                  <c:v>30.844650205761567</c:v>
                </c:pt>
                <c:pt idx="9">
                  <c:v>31.418466982156225</c:v>
                </c:pt>
                <c:pt idx="10">
                  <c:v>31.164563186362741</c:v>
                </c:pt>
                <c:pt idx="11">
                  <c:v>31.409085216050919</c:v>
                </c:pt>
                <c:pt idx="12">
                  <c:v>31.74061075660914</c:v>
                </c:pt>
                <c:pt idx="13">
                  <c:v>32.172384905080321</c:v>
                </c:pt>
                <c:pt idx="14">
                  <c:v>31.623472497164119</c:v>
                </c:pt>
                <c:pt idx="15">
                  <c:v>31.033721111283977</c:v>
                </c:pt>
                <c:pt idx="16">
                  <c:v>30.136816822260471</c:v>
                </c:pt>
                <c:pt idx="17">
                  <c:v>30.701049063172661</c:v>
                </c:pt>
                <c:pt idx="18">
                  <c:v>30.886725663716877</c:v>
                </c:pt>
                <c:pt idx="19">
                  <c:v>31.522870403610177</c:v>
                </c:pt>
                <c:pt idx="20">
                  <c:v>31.06095459454372</c:v>
                </c:pt>
                <c:pt idx="21">
                  <c:v>30.231790576281298</c:v>
                </c:pt>
                <c:pt idx="22">
                  <c:v>29.310412326388853</c:v>
                </c:pt>
                <c:pt idx="23">
                  <c:v>30.768526850089483</c:v>
                </c:pt>
                <c:pt idx="24">
                  <c:v>30.686684270848513</c:v>
                </c:pt>
                <c:pt idx="25">
                  <c:v>30.820568691262004</c:v>
                </c:pt>
                <c:pt idx="26">
                  <c:v>30.580737303428595</c:v>
                </c:pt>
                <c:pt idx="27">
                  <c:v>30.107875772134552</c:v>
                </c:pt>
                <c:pt idx="28">
                  <c:v>29.992042447705863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3432022961993"/>
          <c:y val="0.6688815059196022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7088488823706E-2"/>
          <c:y val="0.14470126340067002"/>
          <c:w val="0.83184949505329842"/>
          <c:h val="0.72271549133664947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År!$U$8:$U$36</c:f>
              <c:numCache>
                <c:formatCode>0.0</c:formatCode>
                <c:ptCount val="29"/>
                <c:pt idx="0">
                  <c:v>39.727547371553371</c:v>
                </c:pt>
                <c:pt idx="1">
                  <c:v>45.414067883456717</c:v>
                </c:pt>
                <c:pt idx="2">
                  <c:v>44.453146343684558</c:v>
                </c:pt>
                <c:pt idx="3">
                  <c:v>40.436834763333394</c:v>
                </c:pt>
                <c:pt idx="4">
                  <c:v>46.650418718161511</c:v>
                </c:pt>
                <c:pt idx="5">
                  <c:v>42.025117551098752</c:v>
                </c:pt>
                <c:pt idx="6">
                  <c:v>38.250720103459763</c:v>
                </c:pt>
                <c:pt idx="7">
                  <c:v>36.884094394824025</c:v>
                </c:pt>
                <c:pt idx="8">
                  <c:v>40.748482202405093</c:v>
                </c:pt>
                <c:pt idx="9">
                  <c:v>41.38268505207175</c:v>
                </c:pt>
                <c:pt idx="10">
                  <c:v>39.218907660862591</c:v>
                </c:pt>
                <c:pt idx="11">
                  <c:v>38.866399790489744</c:v>
                </c:pt>
                <c:pt idx="12">
                  <c:v>39.816035566457153</c:v>
                </c:pt>
                <c:pt idx="13">
                  <c:v>41.486595035669694</c:v>
                </c:pt>
                <c:pt idx="14">
                  <c:v>35.378295815167434</c:v>
                </c:pt>
                <c:pt idx="15">
                  <c:v>30.43016586575725</c:v>
                </c:pt>
                <c:pt idx="16">
                  <c:v>28.243379318309376</c:v>
                </c:pt>
                <c:pt idx="17">
                  <c:v>33.026245654232</c:v>
                </c:pt>
                <c:pt idx="18">
                  <c:v>34.814311366191745</c:v>
                </c:pt>
                <c:pt idx="19">
                  <c:v>34.584034157070775</c:v>
                </c:pt>
                <c:pt idx="20">
                  <c:v>34.557291666666657</c:v>
                </c:pt>
                <c:pt idx="21">
                  <c:v>28.024206614774297</c:v>
                </c:pt>
                <c:pt idx="22">
                  <c:v>22.717400810424746</c:v>
                </c:pt>
                <c:pt idx="23">
                  <c:v>28.172671521655808</c:v>
                </c:pt>
                <c:pt idx="24">
                  <c:v>24.932310469314078</c:v>
                </c:pt>
                <c:pt idx="25">
                  <c:v>24.83925160593666</c:v>
                </c:pt>
                <c:pt idx="26">
                  <c:v>22.993619879113499</c:v>
                </c:pt>
                <c:pt idx="27">
                  <c:v>22.033431806088185</c:v>
                </c:pt>
                <c:pt idx="28">
                  <c:v>19.931004569434219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7.7906068904994621</c:v>
                </c:pt>
                <c:pt idx="1">
                  <c:v>8.3334629043942261</c:v>
                </c:pt>
                <c:pt idx="2">
                  <c:v>8.2805998239383189</c:v>
                </c:pt>
                <c:pt idx="3">
                  <c:v>8.0658309606160792</c:v>
                </c:pt>
                <c:pt idx="4">
                  <c:v>8.5732682978032475</c:v>
                </c:pt>
                <c:pt idx="5">
                  <c:v>8.1659209768736218</c:v>
                </c:pt>
                <c:pt idx="6">
                  <c:v>7.8537128599700816</c:v>
                </c:pt>
                <c:pt idx="7">
                  <c:v>7.7341203864809023</c:v>
                </c:pt>
                <c:pt idx="8">
                  <c:v>8.0306859826321304</c:v>
                </c:pt>
                <c:pt idx="9">
                  <c:v>8.0817016623807891</c:v>
                </c:pt>
                <c:pt idx="10">
                  <c:v>7.9152027114434302</c:v>
                </c:pt>
                <c:pt idx="11">
                  <c:v>7.8513898761644656</c:v>
                </c:pt>
                <c:pt idx="12">
                  <c:v>8.0127625325770371</c:v>
                </c:pt>
                <c:pt idx="13">
                  <c:v>8.0870149597970364</c:v>
                </c:pt>
                <c:pt idx="14">
                  <c:v>7.6942862650888291</c:v>
                </c:pt>
                <c:pt idx="15">
                  <c:v>7.3526507518214244</c:v>
                </c:pt>
                <c:pt idx="16">
                  <c:v>7.2683384423999184</c:v>
                </c:pt>
                <c:pt idx="17">
                  <c:v>7.6235311900840896</c:v>
                </c:pt>
                <c:pt idx="18">
                  <c:v>7.6652905737636132</c:v>
                </c:pt>
                <c:pt idx="19">
                  <c:v>7.6008215810583506</c:v>
                </c:pt>
                <c:pt idx="20">
                  <c:v>7.679404105392158</c:v>
                </c:pt>
                <c:pt idx="21">
                  <c:v>7.2582735783247951</c:v>
                </c:pt>
                <c:pt idx="22">
                  <c:v>6.96880010494709</c:v>
                </c:pt>
                <c:pt idx="23">
                  <c:v>7.3510540436949023</c:v>
                </c:pt>
                <c:pt idx="24">
                  <c:v>7.1683923647630676</c:v>
                </c:pt>
                <c:pt idx="25">
                  <c:v>7.1238438430129447</c:v>
                </c:pt>
                <c:pt idx="26">
                  <c:v>7.0439239608984421</c:v>
                </c:pt>
                <c:pt idx="27">
                  <c:v>6.9945136608011138</c:v>
                </c:pt>
                <c:pt idx="28">
                  <c:v>6.7732632619506328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9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6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7624135696046"/>
          <c:y val="0.23331337683111686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sau: middel LENGDE innen ORGANISASJON</a:t>
            </a:r>
            <a:endParaRPr lang="nb-NO" sz="2400"/>
          </a:p>
        </c:rich>
      </c:tx>
      <c:layout>
        <c:manualLayout>
          <c:xMode val="edge"/>
          <c:yMode val="edge"/>
          <c:x val="0.21106603808809682"/>
          <c:y val="2.1297218522953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4400118430241E-2"/>
          <c:y val="0.11639065148163484"/>
          <c:w val="0.87369349875084878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Organisasjon!$S$42:$S$44</c:f>
              <c:numCache>
                <c:formatCode>0.00</c:formatCode>
                <c:ptCount val="3"/>
                <c:pt idx="0">
                  <c:v>114.5359920239282</c:v>
                </c:pt>
                <c:pt idx="1">
                  <c:v>115.02935257648132</c:v>
                </c:pt>
                <c:pt idx="2">
                  <c:v>113.80825635762299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5-4D99-8370-BACFBFBAEB25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Organisasjon!$S$73:$S$75</c:f>
              <c:numCache>
                <c:formatCode>0.00</c:formatCode>
                <c:ptCount val="3"/>
                <c:pt idx="0">
                  <c:v>115.28471237194604</c:v>
                </c:pt>
                <c:pt idx="1">
                  <c:v>114.9215758995384</c:v>
                </c:pt>
                <c:pt idx="2">
                  <c:v>113.1494165958657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5-4D99-8370-BACFBFBAE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46305963461261"/>
          <c:y val="0.4972821255065511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sau: middel K-faktor innen ORGANISASJON</a:t>
            </a:r>
            <a:endParaRPr lang="nb-NO" sz="2400"/>
          </a:p>
        </c:rich>
      </c:tx>
      <c:layout>
        <c:manualLayout>
          <c:xMode val="edge"/>
          <c:yMode val="edge"/>
          <c:x val="0.21106603808809682"/>
          <c:y val="2.1297218522953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4400118430241E-2"/>
          <c:y val="0.11639065148163484"/>
          <c:w val="0.87369349875084878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Organisasjon!$U$42:$U$44</c:f>
              <c:numCache>
                <c:formatCode>0.00</c:formatCode>
                <c:ptCount val="3"/>
                <c:pt idx="0">
                  <c:v>20.508599347888264</c:v>
                </c:pt>
                <c:pt idx="1">
                  <c:v>21.401870649277235</c:v>
                </c:pt>
                <c:pt idx="2">
                  <c:v>21.456521972458663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0A2-A44C-EDF964F68969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Organisasjon!$U$73:$U$75</c:f>
              <c:numCache>
                <c:formatCode>0.00</c:formatCode>
                <c:ptCount val="3"/>
                <c:pt idx="0">
                  <c:v>20.310943929961219</c:v>
                </c:pt>
                <c:pt idx="1">
                  <c:v>20.491441983303275</c:v>
                </c:pt>
                <c:pt idx="2">
                  <c:v>20.385252777246276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0A2-A44C-EDF964F68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11960263904794"/>
          <c:y val="0.36305151744624875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096565030282128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61.257001683293694</c:v>
                </c:pt>
                <c:pt idx="1">
                  <c:v>38.742998316706306</c:v>
                </c:pt>
                <c:pt idx="2">
                  <c:v>64.550151629038353</c:v>
                </c:pt>
                <c:pt idx="3">
                  <c:v>35.449848370961675</c:v>
                </c:pt>
                <c:pt idx="4">
                  <c:v>60.440068080999659</c:v>
                </c:pt>
                <c:pt idx="5">
                  <c:v>39.559931919000334</c:v>
                </c:pt>
                <c:pt idx="6">
                  <c:v>79.163731200668678</c:v>
                </c:pt>
                <c:pt idx="7">
                  <c:v>20.836268799331336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60.410057725069613</c:v>
                </c:pt>
                <c:pt idx="1">
                  <c:v>39.589942274930358</c:v>
                </c:pt>
                <c:pt idx="2">
                  <c:v>63.05734082032356</c:v>
                </c:pt>
                <c:pt idx="3">
                  <c:v>36.942659179676461</c:v>
                </c:pt>
                <c:pt idx="4">
                  <c:v>60.440229859659439</c:v>
                </c:pt>
                <c:pt idx="5">
                  <c:v>39.559770140340561</c:v>
                </c:pt>
                <c:pt idx="6">
                  <c:v>78.04602166678518</c:v>
                </c:pt>
                <c:pt idx="7">
                  <c:v>21.953978333214799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60.146472413183361</c:v>
                </c:pt>
                <c:pt idx="1">
                  <c:v>39.853527586816639</c:v>
                </c:pt>
                <c:pt idx="2">
                  <c:v>65.92779122411919</c:v>
                </c:pt>
                <c:pt idx="3">
                  <c:v>34.07220877588081</c:v>
                </c:pt>
                <c:pt idx="4">
                  <c:v>60.126391394011442</c:v>
                </c:pt>
                <c:pt idx="5">
                  <c:v>39.873608605988551</c:v>
                </c:pt>
                <c:pt idx="6">
                  <c:v>79.963454751903811</c:v>
                </c:pt>
                <c:pt idx="7">
                  <c:v>20.036545248096164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0.11048934425483112"/>
          <c:w val="6.1113765870969131E-2"/>
          <c:h val="0.17303362637211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antall SLAKT per produsent innen ORG innen REGION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80026900091424E-2"/>
          <c:y val="0.15732085635509846"/>
          <c:w val="0.87635903427740791"/>
          <c:h val="0.629217774739869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Regorg!$AO$28:$AO$35</c:f>
              <c:numCache>
                <c:formatCode>0</c:formatCode>
                <c:ptCount val="8"/>
                <c:pt idx="0">
                  <c:v>60.135564499046808</c:v>
                </c:pt>
                <c:pt idx="1">
                  <c:v>39.864435500953192</c:v>
                </c:pt>
                <c:pt idx="2">
                  <c:v>63.095354046946518</c:v>
                </c:pt>
                <c:pt idx="3">
                  <c:v>36.904645953053475</c:v>
                </c:pt>
                <c:pt idx="4">
                  <c:v>59.220853623603581</c:v>
                </c:pt>
                <c:pt idx="5">
                  <c:v>40.779146376396447</c:v>
                </c:pt>
                <c:pt idx="6">
                  <c:v>78.628980688067514</c:v>
                </c:pt>
                <c:pt idx="7">
                  <c:v>21.371019311932471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2E-4627-903C-3BD62FD83A34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Regorg!$AO$19:$AO$26</c:f>
              <c:numCache>
                <c:formatCode>0</c:formatCode>
                <c:ptCount val="8"/>
                <c:pt idx="0">
                  <c:v>59.312605244166491</c:v>
                </c:pt>
                <c:pt idx="1">
                  <c:v>40.68739475583353</c:v>
                </c:pt>
                <c:pt idx="2">
                  <c:v>61.363480800383314</c:v>
                </c:pt>
                <c:pt idx="3">
                  <c:v>38.636519199616693</c:v>
                </c:pt>
                <c:pt idx="4">
                  <c:v>59.359605911330064</c:v>
                </c:pt>
                <c:pt idx="5">
                  <c:v>40.64039408866995</c:v>
                </c:pt>
                <c:pt idx="6">
                  <c:v>77.114595249310256</c:v>
                </c:pt>
                <c:pt idx="7">
                  <c:v>22.88540475068972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E-4627-903C-3BD62FD83A34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Regorg!$AO$10:$AO$17</c:f>
              <c:numCache>
                <c:formatCode>0</c:formatCode>
                <c:ptCount val="8"/>
                <c:pt idx="0">
                  <c:v>58.899631834291007</c:v>
                </c:pt>
                <c:pt idx="1">
                  <c:v>41.100368165708979</c:v>
                </c:pt>
                <c:pt idx="2">
                  <c:v>64.03045709976405</c:v>
                </c:pt>
                <c:pt idx="3">
                  <c:v>35.969542900235979</c:v>
                </c:pt>
                <c:pt idx="4">
                  <c:v>59.205822267620007</c:v>
                </c:pt>
                <c:pt idx="5">
                  <c:v>40.794177732379978</c:v>
                </c:pt>
                <c:pt idx="6">
                  <c:v>79.087423889348258</c:v>
                </c:pt>
                <c:pt idx="7">
                  <c:v>20.912576110651734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E-4627-903C-3BD62FD8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09839429226847"/>
          <c:y val="0.21069087554276575"/>
          <c:w val="6.6049751204079465E-2"/>
          <c:h val="0.165806596559592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1986</c:v>
                </c:pt>
                <c:pt idx="1">
                  <c:v>1194</c:v>
                </c:pt>
                <c:pt idx="2">
                  <c:v>2927</c:v>
                </c:pt>
                <c:pt idx="3">
                  <c:v>1859</c:v>
                </c:pt>
                <c:pt idx="4">
                  <c:v>1004</c:v>
                </c:pt>
                <c:pt idx="5">
                  <c:v>661</c:v>
                </c:pt>
                <c:pt idx="6">
                  <c:v>839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0-47EC-9A58-E37A7B1F334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1867</c:v>
                </c:pt>
                <c:pt idx="1">
                  <c:v>1243</c:v>
                </c:pt>
                <c:pt idx="2">
                  <c:v>2969</c:v>
                </c:pt>
                <c:pt idx="3">
                  <c:v>1914</c:v>
                </c:pt>
                <c:pt idx="4">
                  <c:v>972</c:v>
                </c:pt>
                <c:pt idx="5">
                  <c:v>677</c:v>
                </c:pt>
                <c:pt idx="6">
                  <c:v>807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0-47EC-9A58-E37A7B1F3343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1804</c:v>
                </c:pt>
                <c:pt idx="1">
                  <c:v>1182</c:v>
                </c:pt>
                <c:pt idx="2">
                  <c:v>2987</c:v>
                </c:pt>
                <c:pt idx="3">
                  <c:v>1785</c:v>
                </c:pt>
                <c:pt idx="4">
                  <c:v>973</c:v>
                </c:pt>
                <c:pt idx="5">
                  <c:v>627</c:v>
                </c:pt>
                <c:pt idx="6">
                  <c:v>807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0-47EC-9A58-E37A7B1F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5111358738351277E-2"/>
          <c:h val="0.18340582912219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Voksen sau, andelen% av slakt over 40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20484547469611E-2"/>
          <c:y val="0.17869457035450603"/>
          <c:w val="0.89431939705471264"/>
          <c:h val="0.6283241542599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Regorg!$AG$28:$AG$35</c:f>
              <c:numCache>
                <c:formatCode>0</c:formatCode>
                <c:ptCount val="8"/>
                <c:pt idx="0">
                  <c:v>7.7898038735701789</c:v>
                </c:pt>
                <c:pt idx="1">
                  <c:v>7.8916044273302353</c:v>
                </c:pt>
                <c:pt idx="2">
                  <c:v>8.4987958401933881</c:v>
                </c:pt>
                <c:pt idx="3">
                  <c:v>9.2072754545208344</c:v>
                </c:pt>
                <c:pt idx="4">
                  <c:v>8.708640586086748</c:v>
                </c:pt>
                <c:pt idx="5">
                  <c:v>8.4362556839803773</c:v>
                </c:pt>
                <c:pt idx="6">
                  <c:v>8.487838383490999</c:v>
                </c:pt>
                <c:pt idx="7">
                  <c:v>8.5036258208137188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D-43E5-8717-5A11F2A9A207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Regorg!$AG$19:$AG$26</c:f>
              <c:numCache>
                <c:formatCode>0</c:formatCode>
                <c:ptCount val="8"/>
                <c:pt idx="0">
                  <c:v>7.5064370211943459</c:v>
                </c:pt>
                <c:pt idx="1">
                  <c:v>7.8684780122294242</c:v>
                </c:pt>
                <c:pt idx="2">
                  <c:v>8.5363794185280941</c:v>
                </c:pt>
                <c:pt idx="3">
                  <c:v>9.015395995284825</c:v>
                </c:pt>
                <c:pt idx="4">
                  <c:v>8.471129275602383</c:v>
                </c:pt>
                <c:pt idx="5">
                  <c:v>8.3615888096517317</c:v>
                </c:pt>
                <c:pt idx="6">
                  <c:v>8.5560715234470379</c:v>
                </c:pt>
                <c:pt idx="7">
                  <c:v>9.0203194970410703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D-43E5-8717-5A11F2A9A207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Regorg!$AG$10:$AG$17</c:f>
              <c:numCache>
                <c:formatCode>0</c:formatCode>
                <c:ptCount val="8"/>
                <c:pt idx="0">
                  <c:v>7.523567750447774</c:v>
                </c:pt>
                <c:pt idx="1">
                  <c:v>8.1694201630019361</c:v>
                </c:pt>
                <c:pt idx="2">
                  <c:v>8.697500844810806</c:v>
                </c:pt>
                <c:pt idx="3">
                  <c:v>9.5360701400046324</c:v>
                </c:pt>
                <c:pt idx="4">
                  <c:v>8.8649423237120502</c:v>
                </c:pt>
                <c:pt idx="5">
                  <c:v>8.6499272593493099</c:v>
                </c:pt>
                <c:pt idx="6">
                  <c:v>8.8941612348752894</c:v>
                </c:pt>
                <c:pt idx="7">
                  <c:v>9.0007357714201781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D-43E5-8717-5A11F2A9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301404926554"/>
          <c:y val="3.6210494729840344E-2"/>
          <c:w val="5.3834905039524927E-2"/>
          <c:h val="0.18869966239297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</a:t>
            </a:r>
            <a:r>
              <a:rPr lang="nb-NO" sz="2400" baseline="0"/>
              <a:t> sau</a:t>
            </a:r>
            <a:r>
              <a:rPr lang="nb-NO" sz="2400"/>
              <a:t>, andelen av overfete slakt innen ORG innen REGION, hittil i år</a:t>
            </a:r>
          </a:p>
        </c:rich>
      </c:tx>
      <c:layout>
        <c:manualLayout>
          <c:xMode val="edge"/>
          <c:yMode val="edge"/>
          <c:x val="0.13962654557560836"/>
          <c:y val="2.2890754487531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2083866178164E-2"/>
          <c:y val="0.14936199982627585"/>
          <c:w val="0.86264075418980579"/>
          <c:h val="0.649493299044618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Regorg!$AC$28:$AC$35</c:f>
              <c:numCache>
                <c:formatCode>0</c:formatCode>
                <c:ptCount val="8"/>
                <c:pt idx="0">
                  <c:v>21.793388013888187</c:v>
                </c:pt>
                <c:pt idx="1">
                  <c:v>26.446030059207526</c:v>
                </c:pt>
                <c:pt idx="2">
                  <c:v>22.916023464032119</c:v>
                </c:pt>
                <c:pt idx="3">
                  <c:v>25.039588281868561</c:v>
                </c:pt>
                <c:pt idx="4">
                  <c:v>20.644287510883235</c:v>
                </c:pt>
                <c:pt idx="5">
                  <c:v>22.000561955605512</c:v>
                </c:pt>
                <c:pt idx="6">
                  <c:v>22.926154847104755</c:v>
                </c:pt>
                <c:pt idx="7">
                  <c:v>17.474566128067021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D-4A57-B8E6-DAE593CC3C75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Regorg!$AC$19:$AC$26</c:f>
              <c:numCache>
                <c:formatCode>0</c:formatCode>
                <c:ptCount val="8"/>
                <c:pt idx="0">
                  <c:v>20.567807351077317</c:v>
                </c:pt>
                <c:pt idx="1">
                  <c:v>28.778360801123345</c:v>
                </c:pt>
                <c:pt idx="2">
                  <c:v>22.457705893288718</c:v>
                </c:pt>
                <c:pt idx="3">
                  <c:v>23.981339317349718</c:v>
                </c:pt>
                <c:pt idx="4">
                  <c:v>20.420865441612328</c:v>
                </c:pt>
                <c:pt idx="5">
                  <c:v>16.753246753246756</c:v>
                </c:pt>
                <c:pt idx="6">
                  <c:v>20.322862129144848</c:v>
                </c:pt>
                <c:pt idx="7">
                  <c:v>11.96706850926198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2D-4A57-B8E6-DAE593CC3C75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Regorg!$AC$10:$AC$17</c:f>
              <c:numCache>
                <c:formatCode>0</c:formatCode>
                <c:ptCount val="8"/>
                <c:pt idx="0">
                  <c:v>17.116485570744249</c:v>
                </c:pt>
                <c:pt idx="1">
                  <c:v>22.109669317706153</c:v>
                </c:pt>
                <c:pt idx="2">
                  <c:v>20.751491204741463</c:v>
                </c:pt>
                <c:pt idx="3">
                  <c:v>24.44880292168267</c:v>
                </c:pt>
                <c:pt idx="4">
                  <c:v>18.481777010998488</c:v>
                </c:pt>
                <c:pt idx="5">
                  <c:v>14.178403755868549</c:v>
                </c:pt>
                <c:pt idx="6">
                  <c:v>19.418306244653547</c:v>
                </c:pt>
                <c:pt idx="7">
                  <c:v>16.103522645578725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2D-4A57-B8E6-DAE593CC3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03378609455237"/>
          <c:y val="0.17626593072029442"/>
          <c:w val="6.7892864396859764E-2"/>
          <c:h val="0.14052671947477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fettgruppe innen org innen REGION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Regorg!$AA$28:$AA$35</c:f>
              <c:numCache>
                <c:formatCode>0.00</c:formatCode>
                <c:ptCount val="8"/>
                <c:pt idx="0">
                  <c:v>6.9617571579530004</c:v>
                </c:pt>
                <c:pt idx="1">
                  <c:v>7.2501897677243052</c:v>
                </c:pt>
                <c:pt idx="2">
                  <c:v>6.9849490583513392</c:v>
                </c:pt>
                <c:pt idx="3">
                  <c:v>7.2881367115333857</c:v>
                </c:pt>
                <c:pt idx="4">
                  <c:v>6.91902873174035</c:v>
                </c:pt>
                <c:pt idx="5">
                  <c:v>6.8937903905591451</c:v>
                </c:pt>
                <c:pt idx="6">
                  <c:v>6.9182661027976557</c:v>
                </c:pt>
                <c:pt idx="7">
                  <c:v>7.2375822860562513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2-47D7-ADED-1D855F9C239D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Regorg!$AA$19:$AA$26</c:f>
              <c:numCache>
                <c:formatCode>0.00</c:formatCode>
                <c:ptCount val="8"/>
                <c:pt idx="0">
                  <c:v>6.8706717363751597</c:v>
                </c:pt>
                <c:pt idx="1">
                  <c:v>7.3343433596925571</c:v>
                </c:pt>
                <c:pt idx="2">
                  <c:v>6.9414389291689877</c:v>
                </c:pt>
                <c:pt idx="3">
                  <c:v>7.2717019014999389</c:v>
                </c:pt>
                <c:pt idx="4">
                  <c:v>6.9566291246789183</c:v>
                </c:pt>
                <c:pt idx="5">
                  <c:v>6.603174603174601</c:v>
                </c:pt>
                <c:pt idx="6">
                  <c:v>6.8376963350785358</c:v>
                </c:pt>
                <c:pt idx="7">
                  <c:v>6.8388709203175555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2-47D7-ADED-1D855F9C239D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Regorg!$AA$10:$AA$17</c:f>
              <c:numCache>
                <c:formatCode>0.00</c:formatCode>
                <c:ptCount val="8"/>
                <c:pt idx="0">
                  <c:v>6.581843673326321</c:v>
                </c:pt>
                <c:pt idx="1">
                  <c:v>6.9084135621598994</c:v>
                </c:pt>
                <c:pt idx="2">
                  <c:v>6.7616351962311452</c:v>
                </c:pt>
                <c:pt idx="3">
                  <c:v>7.0507912890572175</c:v>
                </c:pt>
                <c:pt idx="4">
                  <c:v>6.7833728703903402</c:v>
                </c:pt>
                <c:pt idx="5">
                  <c:v>6.4527386541471055</c:v>
                </c:pt>
                <c:pt idx="6">
                  <c:v>6.7275924341792592</c:v>
                </c:pt>
                <c:pt idx="7">
                  <c:v>6.8810208483105688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2-47D7-ADED-1D855F9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995176469854956"/>
          <c:y val="8.6582414801194177E-2"/>
          <c:w val="7.039985510344228E-2"/>
          <c:h val="0.17111233639453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klasse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5007042245632E-2"/>
          <c:y val="0.17454564278884185"/>
          <c:w val="0.8551625970438671"/>
          <c:h val="0.602479767075019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0.00</c:formatCode>
                <c:ptCount val="8"/>
                <c:pt idx="0">
                  <c:v>6.967091028027979</c:v>
                </c:pt>
                <c:pt idx="1">
                  <c:v>6.81584940033399</c:v>
                </c:pt>
                <c:pt idx="2">
                  <c:v>7.4181846248842236</c:v>
                </c:pt>
                <c:pt idx="3">
                  <c:v>7.2076405384006348</c:v>
                </c:pt>
                <c:pt idx="4">
                  <c:v>7.0397600851310811</c:v>
                </c:pt>
                <c:pt idx="5">
                  <c:v>7.0143298679404307</c:v>
                </c:pt>
                <c:pt idx="6">
                  <c:v>7.0046356538711789</c:v>
                </c:pt>
                <c:pt idx="7">
                  <c:v>7.3055056852184306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3-4DA1-A739-B0C6302C8302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0.00</c:formatCode>
                <c:ptCount val="8"/>
                <c:pt idx="0">
                  <c:v>7.2737135614702142</c:v>
                </c:pt>
                <c:pt idx="1">
                  <c:v>7.0638533737343892</c:v>
                </c:pt>
                <c:pt idx="2">
                  <c:v>7.4026770775237027</c:v>
                </c:pt>
                <c:pt idx="3">
                  <c:v>6.9809259477973331</c:v>
                </c:pt>
                <c:pt idx="4">
                  <c:v>6.9410195613515109</c:v>
                </c:pt>
                <c:pt idx="5">
                  <c:v>6.7340548340548327</c:v>
                </c:pt>
                <c:pt idx="6">
                  <c:v>7.1959860383944143</c:v>
                </c:pt>
                <c:pt idx="7">
                  <c:v>7.0735077918259313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3-4DA1-A739-B0C6302C8302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0.00</c:formatCode>
                <c:ptCount val="8"/>
                <c:pt idx="0">
                  <c:v>7.3700198621334252</c:v>
                </c:pt>
                <c:pt idx="1">
                  <c:v>7.1307660108832156</c:v>
                </c:pt>
                <c:pt idx="2">
                  <c:v>7.4741461190684255</c:v>
                </c:pt>
                <c:pt idx="3">
                  <c:v>7.0018936832138516</c:v>
                </c:pt>
                <c:pt idx="4">
                  <c:v>7.0232909208540004</c:v>
                </c:pt>
                <c:pt idx="5">
                  <c:v>6.7006259780907662</c:v>
                </c:pt>
                <c:pt idx="6">
                  <c:v>7.3636536450907712</c:v>
                </c:pt>
                <c:pt idx="7">
                  <c:v>7.0815959741193364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93-4DA1-A739-B0C6302C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57055109269957"/>
          <c:y val="0.20903349885720127"/>
          <c:w val="6.9131970671602927E-2"/>
          <c:h val="0.149668987806592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</a:t>
            </a:r>
            <a:r>
              <a:rPr lang="nb-NO" sz="2800" baseline="0"/>
              <a:t>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Regorg!$O$28:$O$35</c:f>
              <c:numCache>
                <c:formatCode>0.0</c:formatCode>
                <c:ptCount val="8"/>
                <c:pt idx="0">
                  <c:v>32.808251396366614</c:v>
                </c:pt>
                <c:pt idx="1">
                  <c:v>31.301586458175255</c:v>
                </c:pt>
                <c:pt idx="2">
                  <c:v>32.718812519296122</c:v>
                </c:pt>
                <c:pt idx="3">
                  <c:v>30.720691475323239</c:v>
                </c:pt>
                <c:pt idx="4">
                  <c:v>30.680652026700045</c:v>
                </c:pt>
                <c:pt idx="5">
                  <c:v>29.162967125596978</c:v>
                </c:pt>
                <c:pt idx="6">
                  <c:v>31.107395901106099</c:v>
                </c:pt>
                <c:pt idx="7">
                  <c:v>30.124147217235201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Regorg!$O$19:$O$26</c:f>
              <c:numCache>
                <c:formatCode>0.0</c:formatCode>
                <c:ptCount val="8"/>
                <c:pt idx="0">
                  <c:v>33.031092522180053</c:v>
                </c:pt>
                <c:pt idx="1">
                  <c:v>31.556270785603513</c:v>
                </c:pt>
                <c:pt idx="2">
                  <c:v>32.148306376649927</c:v>
                </c:pt>
                <c:pt idx="3">
                  <c:v>29.913180583441591</c:v>
                </c:pt>
                <c:pt idx="4">
                  <c:v>29.45534479351921</c:v>
                </c:pt>
                <c:pt idx="5">
                  <c:v>28.159494949494899</c:v>
                </c:pt>
                <c:pt idx="6">
                  <c:v>30.896060209424192</c:v>
                </c:pt>
                <c:pt idx="7">
                  <c:v>29.284886798000606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Regorg!$O$10:$O$17</c:f>
              <c:numCache>
                <c:formatCode>0.0</c:formatCode>
                <c:ptCount val="8"/>
                <c:pt idx="0">
                  <c:v>32.787346652646399</c:v>
                </c:pt>
                <c:pt idx="1">
                  <c:v>31.133629133528757</c:v>
                </c:pt>
                <c:pt idx="2">
                  <c:v>32.343068272482114</c:v>
                </c:pt>
                <c:pt idx="3">
                  <c:v>29.755322602461657</c:v>
                </c:pt>
                <c:pt idx="4">
                  <c:v>29.686844942851</c:v>
                </c:pt>
                <c:pt idx="5">
                  <c:v>28.572660406885777</c:v>
                </c:pt>
                <c:pt idx="6">
                  <c:v>31.245623039634847</c:v>
                </c:pt>
                <c:pt idx="7">
                  <c:v>29.608770668583691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30449395279001"/>
          <c:y val="0.16961230521977144"/>
          <c:w val="5.9545770111057494E-2"/>
          <c:h val="0.17876695733023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22809</c:v>
                </c:pt>
                <c:pt idx="1">
                  <c:v>21574</c:v>
                </c:pt>
                <c:pt idx="2">
                  <c:v>20950</c:v>
                </c:pt>
                <c:pt idx="3">
                  <c:v>20818</c:v>
                </c:pt>
                <c:pt idx="4">
                  <c:v>20072</c:v>
                </c:pt>
                <c:pt idx="5">
                  <c:v>19112</c:v>
                </c:pt>
                <c:pt idx="6">
                  <c:v>18380</c:v>
                </c:pt>
                <c:pt idx="7">
                  <c:v>15464</c:v>
                </c:pt>
                <c:pt idx="8">
                  <c:v>16215</c:v>
                </c:pt>
                <c:pt idx="9">
                  <c:v>15620</c:v>
                </c:pt>
                <c:pt idx="10">
                  <c:v>15063</c:v>
                </c:pt>
                <c:pt idx="11">
                  <c:v>14071</c:v>
                </c:pt>
                <c:pt idx="12">
                  <c:v>13428</c:v>
                </c:pt>
                <c:pt idx="13">
                  <c:v>13079</c:v>
                </c:pt>
                <c:pt idx="14">
                  <c:v>13006</c:v>
                </c:pt>
                <c:pt idx="15">
                  <c:v>12580</c:v>
                </c:pt>
                <c:pt idx="16">
                  <c:v>12259</c:v>
                </c:pt>
                <c:pt idx="17">
                  <c:v>12200</c:v>
                </c:pt>
                <c:pt idx="18">
                  <c:v>12002</c:v>
                </c:pt>
                <c:pt idx="19">
                  <c:v>12080</c:v>
                </c:pt>
                <c:pt idx="20">
                  <c:v>12253</c:v>
                </c:pt>
                <c:pt idx="21">
                  <c:v>12624</c:v>
                </c:pt>
                <c:pt idx="22">
                  <c:v>12114</c:v>
                </c:pt>
                <c:pt idx="23">
                  <c:v>10888</c:v>
                </c:pt>
                <c:pt idx="24">
                  <c:v>10995</c:v>
                </c:pt>
                <c:pt idx="25">
                  <c:v>10788</c:v>
                </c:pt>
                <c:pt idx="26">
                  <c:v>10641</c:v>
                </c:pt>
                <c:pt idx="27">
                  <c:v>10611</c:v>
                </c:pt>
                <c:pt idx="28">
                  <c:v>10320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</c:formatCode>
                <c:ptCount val="29"/>
                <c:pt idx="0">
                  <c:v>8.6927528607128757</c:v>
                </c:pt>
                <c:pt idx="1">
                  <c:v>7.8701677945675348</c:v>
                </c:pt>
                <c:pt idx="2">
                  <c:v>7.8622911694510744</c:v>
                </c:pt>
                <c:pt idx="3">
                  <c:v>7.5412143337496396</c:v>
                </c:pt>
                <c:pt idx="4">
                  <c:v>7.5941361100039853</c:v>
                </c:pt>
                <c:pt idx="5">
                  <c:v>8.7241523650062796</c:v>
                </c:pt>
                <c:pt idx="6">
                  <c:v>8.3298694232861799</c:v>
                </c:pt>
                <c:pt idx="7">
                  <c:v>7.5260928608380757</c:v>
                </c:pt>
                <c:pt idx="8">
                  <c:v>8.9695343817452979</c:v>
                </c:pt>
                <c:pt idx="9">
                  <c:v>9.4853393085787445</c:v>
                </c:pt>
                <c:pt idx="10">
                  <c:v>10.263825267211047</c:v>
                </c:pt>
                <c:pt idx="11">
                  <c:v>9.4979034894463794</c:v>
                </c:pt>
                <c:pt idx="12">
                  <c:v>9.7155198093535891</c:v>
                </c:pt>
                <c:pt idx="13">
                  <c:v>9.6136554782475727</c:v>
                </c:pt>
                <c:pt idx="14">
                  <c:v>10.369675534368753</c:v>
                </c:pt>
                <c:pt idx="15">
                  <c:v>10.255961844197138</c:v>
                </c:pt>
                <c:pt idx="16">
                  <c:v>10.065400929929032</c:v>
                </c:pt>
                <c:pt idx="17">
                  <c:v>10.303032786885247</c:v>
                </c:pt>
                <c:pt idx="18">
                  <c:v>9.9298450258290281</c:v>
                </c:pt>
                <c:pt idx="19">
                  <c:v>10.237086092715233</c:v>
                </c:pt>
                <c:pt idx="20">
                  <c:v>10.655349710275035</c:v>
                </c:pt>
                <c:pt idx="21">
                  <c:v>13.640491128010156</c:v>
                </c:pt>
                <c:pt idx="22">
                  <c:v>11.326729403995378</c:v>
                </c:pt>
                <c:pt idx="23">
                  <c:v>9.584864070536371</c:v>
                </c:pt>
                <c:pt idx="24">
                  <c:v>10.238544793087767</c:v>
                </c:pt>
                <c:pt idx="25">
                  <c:v>10.184506859473487</c:v>
                </c:pt>
                <c:pt idx="26">
                  <c:v>10.074992951790245</c:v>
                </c:pt>
                <c:pt idx="27">
                  <c:v>10.272170389218735</c:v>
                </c:pt>
                <c:pt idx="28">
                  <c:v>9.6062984496124031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  <c:majorUnit val="1000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1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36645496219131"/>
          <c:y val="0.43578920320493353"/>
          <c:w val="0.15845860887912749"/>
          <c:h val="0.13226931392232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LENGDE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3419670278353"/>
          <c:y val="0.17662896598244193"/>
          <c:w val="0.83994340738332918"/>
          <c:h val="0.600396423949544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0.0</c:formatCode>
                <c:ptCount val="8"/>
                <c:pt idx="0">
                  <c:v>0</c:v>
                </c:pt>
                <c:pt idx="1">
                  <c:v>114.14835051546396</c:v>
                </c:pt>
                <c:pt idx="2">
                  <c:v>0</c:v>
                </c:pt>
                <c:pt idx="3">
                  <c:v>116.11949794416788</c:v>
                </c:pt>
                <c:pt idx="4">
                  <c:v>0</c:v>
                </c:pt>
                <c:pt idx="5">
                  <c:v>114.44775212636679</c:v>
                </c:pt>
                <c:pt idx="6">
                  <c:v>114.5359920239282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4-4728-B59B-6264BF4D18A7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0.0</c:formatCode>
                <c:ptCount val="8"/>
                <c:pt idx="0">
                  <c:v>114.85826840584762</c:v>
                </c:pt>
                <c:pt idx="1">
                  <c:v>114.95065390749588</c:v>
                </c:pt>
                <c:pt idx="2">
                  <c:v>115.4748846315203</c:v>
                </c:pt>
                <c:pt idx="3">
                  <c:v>115.56192384769548</c:v>
                </c:pt>
                <c:pt idx="4">
                  <c:v>113.09130434782608</c:v>
                </c:pt>
                <c:pt idx="5">
                  <c:v>113.89742382271444</c:v>
                </c:pt>
                <c:pt idx="6">
                  <c:v>113.93117483811272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4-4728-B59B-6264BF4D18A7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0"/>
                  <c:y val="-9.3750015378939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14-4728-B59B-6264BF4D18A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0.0</c:formatCode>
                <c:ptCount val="8"/>
                <c:pt idx="0">
                  <c:v>115.32920411160109</c:v>
                </c:pt>
                <c:pt idx="1">
                  <c:v>114.32279535509824</c:v>
                </c:pt>
                <c:pt idx="2">
                  <c:v>113.6977463682768</c:v>
                </c:pt>
                <c:pt idx="3">
                  <c:v>112.6582023542221</c:v>
                </c:pt>
                <c:pt idx="4">
                  <c:v>112.22000874699344</c:v>
                </c:pt>
                <c:pt idx="5">
                  <c:v>112.44935086011019</c:v>
                </c:pt>
                <c:pt idx="6">
                  <c:v>112.93027099158299</c:v>
                </c:pt>
                <c:pt idx="7">
                  <c:v>112.21008959875321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4-4728-B59B-6264BF4D1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76658017243668"/>
          <c:y val="0.15070015595475"/>
          <c:w val="6.9131970671602927E-2"/>
          <c:h val="0.149668987806592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K-FAKTOR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3419670278353"/>
          <c:y val="0.17662896598244193"/>
          <c:w val="0.83994340738332918"/>
          <c:h val="0.600396423949544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Regorg!$Y$28:$Y$35</c:f>
              <c:numCache>
                <c:formatCode>0.00</c:formatCode>
                <c:ptCount val="8"/>
                <c:pt idx="0">
                  <c:v>0</c:v>
                </c:pt>
                <c:pt idx="1">
                  <c:v>19.643801365346675</c:v>
                </c:pt>
                <c:pt idx="2">
                  <c:v>0</c:v>
                </c:pt>
                <c:pt idx="3">
                  <c:v>21.021052270152435</c:v>
                </c:pt>
                <c:pt idx="4">
                  <c:v>0</c:v>
                </c:pt>
                <c:pt idx="5">
                  <c:v>18.727952867834286</c:v>
                </c:pt>
                <c:pt idx="6">
                  <c:v>20.508599347888264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C-434C-AD60-0BBFC35EB856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Regorg!$Y$19:$Y$26</c:f>
              <c:numCache>
                <c:formatCode>0.00</c:formatCode>
                <c:ptCount val="8"/>
                <c:pt idx="0">
                  <c:v>21.124969947321919</c:v>
                </c:pt>
                <c:pt idx="1">
                  <c:v>20.690293416426396</c:v>
                </c:pt>
                <c:pt idx="2">
                  <c:v>21.900690530511607</c:v>
                </c:pt>
                <c:pt idx="3">
                  <c:v>20.702339820890849</c:v>
                </c:pt>
                <c:pt idx="4">
                  <c:v>20.112265510717776</c:v>
                </c:pt>
                <c:pt idx="5">
                  <c:v>19.392130108421597</c:v>
                </c:pt>
                <c:pt idx="6">
                  <c:v>20.887169768798142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C-434C-AD60-0BBFC35EB856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2.8535980613508603E-3"/>
                  <c:y val="-3.5416672476488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C-434C-AD60-0BBFC35EB85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Regorg!$Y$10:$Y$17</c:f>
              <c:numCache>
                <c:formatCode>0.00</c:formatCode>
                <c:ptCount val="8"/>
                <c:pt idx="0">
                  <c:v>21.361404875261876</c:v>
                </c:pt>
                <c:pt idx="1">
                  <c:v>20.645808650242078</c:v>
                </c:pt>
                <c:pt idx="2">
                  <c:v>21.816090095533351</c:v>
                </c:pt>
                <c:pt idx="3">
                  <c:v>20.473743089048284</c:v>
                </c:pt>
                <c:pt idx="4">
                  <c:v>20.614125539646245</c:v>
                </c:pt>
                <c:pt idx="5">
                  <c:v>19.52299956179068</c:v>
                </c:pt>
                <c:pt idx="6">
                  <c:v>21.413594818152017</c:v>
                </c:pt>
                <c:pt idx="7">
                  <c:v>20.385452046061431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5C-434C-AD60-0BBFC35EB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13134527675221"/>
          <c:y val="0.18611682843123831"/>
          <c:w val="6.9131970671602927E-2"/>
          <c:h val="0.149668987806592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91.415046976977678</c:v>
                </c:pt>
                <c:pt idx="1">
                  <c:v>86.328402458231693</c:v>
                </c:pt>
                <c:pt idx="2">
                  <c:v>81.291708565682427</c:v>
                </c:pt>
                <c:pt idx="3">
                  <c:v>79.248465539052617</c:v>
                </c:pt>
                <c:pt idx="4">
                  <c:v>70.89167280766398</c:v>
                </c:pt>
                <c:pt idx="5">
                  <c:v>80.244252873563198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91.114616193480558</c:v>
                </c:pt>
                <c:pt idx="1">
                  <c:v>86.490633591202624</c:v>
                </c:pt>
                <c:pt idx="2">
                  <c:v>81.324245374878302</c:v>
                </c:pt>
                <c:pt idx="3">
                  <c:v>77.176482422169684</c:v>
                </c:pt>
                <c:pt idx="4">
                  <c:v>69.728141072740627</c:v>
                </c:pt>
                <c:pt idx="5">
                  <c:v>79.691657002524053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1348</c:v>
                </c:pt>
                <c:pt idx="1">
                  <c:v>3650</c:v>
                </c:pt>
                <c:pt idx="2">
                  <c:v>1743</c:v>
                </c:pt>
                <c:pt idx="3">
                  <c:v>2278</c:v>
                </c:pt>
                <c:pt idx="4">
                  <c:v>142</c:v>
                </c:pt>
                <c:pt idx="5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1253</c:v>
                </c:pt>
                <c:pt idx="1">
                  <c:v>3655</c:v>
                </c:pt>
                <c:pt idx="2">
                  <c:v>1737</c:v>
                </c:pt>
                <c:pt idx="3">
                  <c:v>2268</c:v>
                </c:pt>
                <c:pt idx="4">
                  <c:v>129</c:v>
                </c:pt>
                <c:pt idx="5">
                  <c:v>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sau: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15192</c:v>
                </c:pt>
                <c:pt idx="1">
                  <c:v>31281</c:v>
                </c:pt>
                <c:pt idx="2">
                  <c:v>21945</c:v>
                </c:pt>
                <c:pt idx="3">
                  <c:v>19522</c:v>
                </c:pt>
                <c:pt idx="4">
                  <c:v>1469</c:v>
                </c:pt>
                <c:pt idx="5">
                  <c:v>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13943</c:v>
                </c:pt>
                <c:pt idx="1">
                  <c:v>32381</c:v>
                </c:pt>
                <c:pt idx="2">
                  <c:v>21878</c:v>
                </c:pt>
                <c:pt idx="3">
                  <c:v>21343</c:v>
                </c:pt>
                <c:pt idx="4">
                  <c:v>1357</c:v>
                </c:pt>
                <c:pt idx="5">
                  <c:v>18096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11412</c:v>
                </c:pt>
                <c:pt idx="1">
                  <c:v>31282</c:v>
                </c:pt>
                <c:pt idx="2">
                  <c:v>20540</c:v>
                </c:pt>
                <c:pt idx="3">
                  <c:v>19883</c:v>
                </c:pt>
                <c:pt idx="4">
                  <c:v>1361</c:v>
                </c:pt>
                <c:pt idx="5">
                  <c:v>14659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61574366793255"/>
          <c:y val="0.28849691336825151"/>
          <c:w val="6.046559205859818E-2"/>
          <c:h val="0.18664566964926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1540</c:v>
                </c:pt>
                <c:pt idx="1">
                  <c:v>3600</c:v>
                </c:pt>
                <c:pt idx="2">
                  <c:v>1782</c:v>
                </c:pt>
                <c:pt idx="3">
                  <c:v>2201</c:v>
                </c:pt>
                <c:pt idx="4">
                  <c:v>138</c:v>
                </c:pt>
                <c:pt idx="5">
                  <c:v>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1348</c:v>
                </c:pt>
                <c:pt idx="1">
                  <c:v>3650</c:v>
                </c:pt>
                <c:pt idx="2">
                  <c:v>1743</c:v>
                </c:pt>
                <c:pt idx="3">
                  <c:v>2278</c:v>
                </c:pt>
                <c:pt idx="4">
                  <c:v>142</c:v>
                </c:pt>
                <c:pt idx="5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1253</c:v>
                </c:pt>
                <c:pt idx="1">
                  <c:v>3655</c:v>
                </c:pt>
                <c:pt idx="2">
                  <c:v>1737</c:v>
                </c:pt>
                <c:pt idx="3">
                  <c:v>2268</c:v>
                </c:pt>
                <c:pt idx="4">
                  <c:v>129</c:v>
                </c:pt>
                <c:pt idx="5">
                  <c:v>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09279423442752"/>
          <c:y val="0.18782590315914297"/>
          <c:w val="6.3820171993035399E-2"/>
          <c:h val="0.20659012548142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andels% over 40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78388069159474E-2"/>
          <c:y val="0.17655497467054182"/>
          <c:w val="0.89016149790612054"/>
          <c:h val="0.662032634053055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Bedrifter!$AE$25:$AE$30</c:f>
              <c:numCache>
                <c:formatCode>0</c:formatCode>
                <c:ptCount val="6"/>
                <c:pt idx="0">
                  <c:v>7.64332354081004</c:v>
                </c:pt>
                <c:pt idx="1">
                  <c:v>8.5483393363830178</c:v>
                </c:pt>
                <c:pt idx="2">
                  <c:v>8.5287784444750638</c:v>
                </c:pt>
                <c:pt idx="3">
                  <c:v>8.9442811622456819</c:v>
                </c:pt>
                <c:pt idx="4">
                  <c:v>8.5881228402667329</c:v>
                </c:pt>
                <c:pt idx="5">
                  <c:v>8.2036641164738597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3-416F-B0EB-59CCB615900E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Bedrifter!$AE$18:$AE$23</c:f>
              <c:numCache>
                <c:formatCode>0</c:formatCode>
                <c:ptCount val="6"/>
                <c:pt idx="0">
                  <c:v>7.5553113853007101</c:v>
                </c:pt>
                <c:pt idx="1">
                  <c:v>8.4800823561900884</c:v>
                </c:pt>
                <c:pt idx="2">
                  <c:v>8.4515415270077288</c:v>
                </c:pt>
                <c:pt idx="3">
                  <c:v>8.860567653353268</c:v>
                </c:pt>
                <c:pt idx="4">
                  <c:v>8.0959099521707429</c:v>
                </c:pt>
                <c:pt idx="5">
                  <c:v>8.3365311909139521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3-416F-B0EB-59CCB615900E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Bedrifter!$AE$11:$AE$16</c:f>
              <c:numCache>
                <c:formatCode>0</c:formatCode>
                <c:ptCount val="6"/>
                <c:pt idx="0">
                  <c:v>7.3423803811266541</c:v>
                </c:pt>
                <c:pt idx="1">
                  <c:v>8.7238729046724064</c:v>
                </c:pt>
                <c:pt idx="2">
                  <c:v>8.7414768554215989</c:v>
                </c:pt>
                <c:pt idx="3">
                  <c:v>9.1897226497991813</c:v>
                </c:pt>
                <c:pt idx="4">
                  <c:v>9.038344305418212</c:v>
                </c:pt>
                <c:pt idx="5">
                  <c:v>8.5483910413049795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3-416F-B0EB-59CCB615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61715480961993"/>
          <c:y val="0.13723075710052887"/>
          <c:w val="5.4813495665724528E-2"/>
          <c:h val="0.15451078993304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</a:t>
            </a:r>
            <a:r>
              <a:rPr lang="nb-NO" sz="2800"/>
              <a:t>sau,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Bedrifter!$AA$25:$AA$30</c:f>
              <c:numCache>
                <c:formatCode>0.0</c:formatCode>
                <c:ptCount val="6"/>
                <c:pt idx="0">
                  <c:v>22.077409162717224</c:v>
                </c:pt>
                <c:pt idx="1">
                  <c:v>22.598382404654593</c:v>
                </c:pt>
                <c:pt idx="2">
                  <c:v>21.868307131465027</c:v>
                </c:pt>
                <c:pt idx="3">
                  <c:v>27.128367995082478</c:v>
                </c:pt>
                <c:pt idx="4">
                  <c:v>19.537100068073524</c:v>
                </c:pt>
                <c:pt idx="5">
                  <c:v>21.607955503118152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5-4952-8E15-8CEAA0297F2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Bedrifter!$AA$18:$AA$23</c:f>
              <c:numCache>
                <c:formatCode>0.0</c:formatCode>
                <c:ptCount val="6"/>
                <c:pt idx="0">
                  <c:v>19.708814458868247</c:v>
                </c:pt>
                <c:pt idx="1">
                  <c:v>22.136438034649945</c:v>
                </c:pt>
                <c:pt idx="2">
                  <c:v>20.920559466130356</c:v>
                </c:pt>
                <c:pt idx="3">
                  <c:v>26.046010401536805</c:v>
                </c:pt>
                <c:pt idx="4">
                  <c:v>19.675755342667649</c:v>
                </c:pt>
                <c:pt idx="5">
                  <c:v>20.429929266136167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5-4952-8E15-8CEAA0297F2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8904414986396328E-3"/>
                  <c:y val="-0.128798493305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3-4AB6-AB6B-CB8903D426E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Bedrifter!$AA$11:$AA$16</c:f>
              <c:numCache>
                <c:formatCode>0.0</c:formatCode>
                <c:ptCount val="6"/>
                <c:pt idx="0">
                  <c:v>16.088328075709779</c:v>
                </c:pt>
                <c:pt idx="1">
                  <c:v>20.241672527332003</c:v>
                </c:pt>
                <c:pt idx="2">
                  <c:v>19.381694255111977</c:v>
                </c:pt>
                <c:pt idx="3">
                  <c:v>23.502489563949101</c:v>
                </c:pt>
                <c:pt idx="4">
                  <c:v>14.548126377663477</c:v>
                </c:pt>
                <c:pt idx="5">
                  <c:v>18.684767037314955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5-4952-8E15-8CEAA029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68855334158102"/>
          <c:y val="0.15122390064014576"/>
          <c:w val="5.7273334728899013E-2"/>
          <c:h val="0.17077745973516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6.9801211163770391</c:v>
                </c:pt>
                <c:pt idx="1">
                  <c:v>6.9654103129695324</c:v>
                </c:pt>
                <c:pt idx="2">
                  <c:v>6.9267259056732762</c:v>
                </c:pt>
                <c:pt idx="3">
                  <c:v>7.3895092715910256</c:v>
                </c:pt>
                <c:pt idx="4">
                  <c:v>6.8148400272294039</c:v>
                </c:pt>
                <c:pt idx="5">
                  <c:v>7.020731501769764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6.8081474575055596</c:v>
                </c:pt>
                <c:pt idx="1">
                  <c:v>6.9357339180383555</c:v>
                </c:pt>
                <c:pt idx="2">
                  <c:v>6.9237133193162093</c:v>
                </c:pt>
                <c:pt idx="3">
                  <c:v>7.3482640678442559</c:v>
                </c:pt>
                <c:pt idx="4">
                  <c:v>6.9255711127487123</c:v>
                </c:pt>
                <c:pt idx="5">
                  <c:v>6.9168324491600384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6.4941289870311953</c:v>
                </c:pt>
                <c:pt idx="1">
                  <c:v>6.7368135029729554</c:v>
                </c:pt>
                <c:pt idx="2">
                  <c:v>6.7906037000973711</c:v>
                </c:pt>
                <c:pt idx="3">
                  <c:v>6.9782226022230036</c:v>
                </c:pt>
                <c:pt idx="4">
                  <c:v>6.3350477590007346</c:v>
                </c:pt>
                <c:pt idx="5">
                  <c:v>6.8067398867589866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8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474788267893933"/>
          <c:y val="0.16106479393943862"/>
          <c:w val="6.0824338219576696E-2"/>
          <c:h val="0.184261645220416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</c:formatCode>
                <c:ptCount val="6"/>
                <c:pt idx="0">
                  <c:v>32.919470115850444</c:v>
                </c:pt>
                <c:pt idx="1">
                  <c:v>32.4237319778779</c:v>
                </c:pt>
                <c:pt idx="2">
                  <c:v>31.218561859193422</c:v>
                </c:pt>
                <c:pt idx="3">
                  <c:v>30.766622272308151</c:v>
                </c:pt>
                <c:pt idx="4">
                  <c:v>28.396255956432913</c:v>
                </c:pt>
                <c:pt idx="5">
                  <c:v>30.557149278049337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</c:formatCode>
                <c:ptCount val="6"/>
                <c:pt idx="0">
                  <c:v>32.973578139568204</c:v>
                </c:pt>
                <c:pt idx="1">
                  <c:v>32.027018930854489</c:v>
                </c:pt>
                <c:pt idx="2">
                  <c:v>30.695920559466209</c:v>
                </c:pt>
                <c:pt idx="3">
                  <c:v>30.232464976807321</c:v>
                </c:pt>
                <c:pt idx="4">
                  <c:v>27.342667649226208</c:v>
                </c:pt>
                <c:pt idx="5">
                  <c:v>30.168291335101799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</c:formatCode>
                <c:ptCount val="6"/>
                <c:pt idx="0">
                  <c:v>32.677190676480855</c:v>
                </c:pt>
                <c:pt idx="1">
                  <c:v>32.162607889521119</c:v>
                </c:pt>
                <c:pt idx="2">
                  <c:v>31.041085686465653</c:v>
                </c:pt>
                <c:pt idx="3">
                  <c:v>30.063506513101427</c:v>
                </c:pt>
                <c:pt idx="4">
                  <c:v>26.924246877296088</c:v>
                </c:pt>
                <c:pt idx="5">
                  <c:v>30.179937239920903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389515826655"/>
          <c:y val="0.15428218316223832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</a:t>
            </a:r>
            <a:r>
              <a:rPr lang="nb-NO" sz="2800" baseline="0"/>
              <a:t> </a:t>
            </a:r>
            <a:r>
              <a:rPr lang="nb-NO" sz="2800"/>
              <a:t>middel KROPPSLENGDE i cm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2191671692578E-2"/>
          <c:y val="0.16397961413265758"/>
          <c:w val="0.88456901324139681"/>
          <c:h val="0.73013797250634493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2.767870958860948E-2"/>
                  <c:y val="5.658493675885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1-4FF6-AB25-1042EE5CBF2A}"/>
                </c:ext>
              </c:extLst>
            </c:dLbl>
            <c:dLbl>
              <c:idx val="1"/>
              <c:layout>
                <c:manualLayout>
                  <c:x val="-7.1428927970605032E-3"/>
                  <c:y val="-4.6480483766201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1-4FF6-AB25-1042EE5CB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</c:formatCode>
                <c:ptCount val="3"/>
                <c:pt idx="0">
                  <c:v>115.20874974711684</c:v>
                </c:pt>
                <c:pt idx="1">
                  <c:v>114.98208976517228</c:v>
                </c:pt>
                <c:pt idx="2">
                  <c:v>113.5676636364573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1-4FF6-AB25-1042EE5C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7.4884413453835145E-3"/>
              <c:y val="0.3262102941533496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sau: ANTALL%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14.771418467268145</c:v>
                </c:pt>
                <c:pt idx="1">
                  <c:v>29.956980929096087</c:v>
                </c:pt>
                <c:pt idx="2">
                  <c:v>20.234985228909089</c:v>
                </c:pt>
                <c:pt idx="3">
                  <c:v>17.740201238127973</c:v>
                </c:pt>
                <c:pt idx="4">
                  <c:v>1.2320754154288911</c:v>
                </c:pt>
                <c:pt idx="5">
                  <c:v>16.064338721169818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9-45A6-8F41-C7BA9721187B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13.535358040665615</c:v>
                </c:pt>
                <c:pt idx="1">
                  <c:v>30.531927100526168</c:v>
                </c:pt>
                <c:pt idx="2">
                  <c:v>19.771322669192724</c:v>
                </c:pt>
                <c:pt idx="3">
                  <c:v>18.996625733118226</c:v>
                </c:pt>
                <c:pt idx="4">
                  <c:v>1.0923660017863097</c:v>
                </c:pt>
                <c:pt idx="5">
                  <c:v>16.072400454710941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9-45A6-8F41-C7BA9721187B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12.055045385175122</c:v>
                </c:pt>
                <c:pt idx="1">
                  <c:v>32.524313775311434</c:v>
                </c:pt>
                <c:pt idx="2">
                  <c:v>20.611030994588315</c:v>
                </c:pt>
                <c:pt idx="3">
                  <c:v>19.323416771970997</c:v>
                </c:pt>
                <c:pt idx="4">
                  <c:v>1.1845790940809344</c:v>
                </c:pt>
                <c:pt idx="5">
                  <c:v>14.301613978873176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9-45A6-8F41-C7BA97211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61574366793255"/>
          <c:y val="0.28849691336825151"/>
          <c:w val="6.046559205859818E-2"/>
          <c:h val="0.18664566964926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KLASSE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6.8737493417588196</c:v>
                </c:pt>
                <c:pt idx="1">
                  <c:v>7.3726543269077052</c:v>
                </c:pt>
                <c:pt idx="2">
                  <c:v>7.0415128730918193</c:v>
                </c:pt>
                <c:pt idx="3">
                  <c:v>7.0821637127343502</c:v>
                </c:pt>
                <c:pt idx="4">
                  <c:v>6.6630360789652814</c:v>
                </c:pt>
                <c:pt idx="5">
                  <c:v>7.0412944547446488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5-4DFF-B7A7-9E581201DA6E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7.1489636376676478</c:v>
                </c:pt>
                <c:pt idx="1">
                  <c:v>7.3888700163676253</c:v>
                </c:pt>
                <c:pt idx="2">
                  <c:v>7.146677027150564</c:v>
                </c:pt>
                <c:pt idx="3">
                  <c:v>6.9516469099939089</c:v>
                </c:pt>
                <c:pt idx="4">
                  <c:v>6.6779661016949143</c:v>
                </c:pt>
                <c:pt idx="5">
                  <c:v>7.0230437665782501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5-4DFF-B7A7-9E581201DA6E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7.3176480897301106</c:v>
                </c:pt>
                <c:pt idx="1">
                  <c:v>7.4430663001086899</c:v>
                </c:pt>
                <c:pt idx="2">
                  <c:v>7.261489776046739</c:v>
                </c:pt>
                <c:pt idx="3">
                  <c:v>7.0026655937232816</c:v>
                </c:pt>
                <c:pt idx="4">
                  <c:v>6.3423952975753108</c:v>
                </c:pt>
                <c:pt idx="5">
                  <c:v>7.0508902380789937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5-4DFF-B7A7-9E581201D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389515826655"/>
          <c:y val="0.15428218316223832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LENGDE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00941308392849E-2"/>
          <c:y val="0.2065331932025512"/>
          <c:w val="0.87932277269091885"/>
          <c:h val="0.61128986380552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Bedrifter!$S$25:$S$30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114.5359920239282</c:v>
                </c:pt>
                <c:pt idx="3">
                  <c:v>115.93423594016252</c:v>
                </c:pt>
                <c:pt idx="4">
                  <c:v>0</c:v>
                </c:pt>
                <c:pt idx="5">
                  <c:v>114.33242642976111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0-4801-88D9-9B2C725F0FAC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Bedrifter!$S$18:$S$23</c:f>
              <c:numCache>
                <c:formatCode>0.0</c:formatCode>
                <c:ptCount val="6"/>
                <c:pt idx="0">
                  <c:v>114.95799853141681</c:v>
                </c:pt>
                <c:pt idx="1">
                  <c:v>115.23679214041312</c:v>
                </c:pt>
                <c:pt idx="2">
                  <c:v>113.9253222836094</c:v>
                </c:pt>
                <c:pt idx="3">
                  <c:v>115.17448685977416</c:v>
                </c:pt>
                <c:pt idx="4">
                  <c:v>0</c:v>
                </c:pt>
                <c:pt idx="5">
                  <c:v>114.3881246206757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0-4801-88D9-9B2C725F0FAC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6.9926395586125617E-3"/>
                  <c:y val="-8.8702156492604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0-4801-88D9-9B2C725F0FA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Bedrifter!$S$11:$S$16</c:f>
              <c:numCache>
                <c:formatCode>0.0</c:formatCode>
                <c:ptCount val="6"/>
                <c:pt idx="0">
                  <c:v>115.35946893348545</c:v>
                </c:pt>
                <c:pt idx="1">
                  <c:v>113.62219584569776</c:v>
                </c:pt>
                <c:pt idx="2">
                  <c:v>113.19438448223184</c:v>
                </c:pt>
                <c:pt idx="3">
                  <c:v>113.16431132885518</c:v>
                </c:pt>
                <c:pt idx="4">
                  <c:v>111.01146216017624</c:v>
                </c:pt>
                <c:pt idx="5">
                  <c:v>113.33421201413404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0-4801-88D9-9B2C725F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1886744724136039E-3"/>
              <c:y val="0.437604056971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54694932137576"/>
          <c:y val="0.18089285704931579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K-FAKTOR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00941308392849E-2"/>
          <c:y val="0.2065331932025512"/>
          <c:w val="0.87932277269091885"/>
          <c:h val="0.61128986380552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Bedrifter!$U$25:$U$30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20.508599347888264</c:v>
                </c:pt>
                <c:pt idx="3">
                  <c:v>20.888309698634799</c:v>
                </c:pt>
                <c:pt idx="4">
                  <c:v>0</c:v>
                </c:pt>
                <c:pt idx="5">
                  <c:v>18.678123947616484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F-4DF9-8013-6704B1F6AFF6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Bedrifter!$U$18:$U$23</c:f>
              <c:numCache>
                <c:formatCode>0.00</c:formatCode>
                <c:ptCount val="6"/>
                <c:pt idx="0">
                  <c:v>21.187058473235581</c:v>
                </c:pt>
                <c:pt idx="1">
                  <c:v>21.675890962912984</c:v>
                </c:pt>
                <c:pt idx="2">
                  <c:v>20.887169768798142</c:v>
                </c:pt>
                <c:pt idx="3">
                  <c:v>20.564463072861596</c:v>
                </c:pt>
                <c:pt idx="4">
                  <c:v>0</c:v>
                </c:pt>
                <c:pt idx="5">
                  <c:v>20.290914462144627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F-4DF9-8013-6704B1F6AFF6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6.9926395586125617E-3"/>
                  <c:y val="-8.8702156492604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F-4DF9-8013-6704B1F6AFF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Bedrifter!$U$11:$U$16</c:f>
              <c:numCache>
                <c:formatCode>0.00</c:formatCode>
                <c:ptCount val="6"/>
                <c:pt idx="0">
                  <c:v>21.142952353835483</c:v>
                </c:pt>
                <c:pt idx="1">
                  <c:v>21.769673809727134</c:v>
                </c:pt>
                <c:pt idx="2">
                  <c:v>21.112634221001528</c:v>
                </c:pt>
                <c:pt idx="3">
                  <c:v>20.442411701757873</c:v>
                </c:pt>
                <c:pt idx="4">
                  <c:v>18.776442214806483</c:v>
                </c:pt>
                <c:pt idx="5">
                  <c:v>20.453814837084185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F-4DF9-8013-6704B1F6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9.1886744724136039E-3"/>
              <c:y val="0.437604056971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54694932137576"/>
          <c:y val="0.26515990571729053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7719287207783"/>
          <c:y val="0.14318248307511597"/>
          <c:w val="0.87489135817781927"/>
          <c:h val="0.64030815360858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(Slakteri!$G$35:$G$42,Slakteri!$G$44:$G$51,Slakteri!$G$54:$G$59)</c:f>
              <c:numCache>
                <c:formatCode>#,##0</c:formatCode>
                <c:ptCount val="22"/>
                <c:pt idx="0">
                  <c:v>2628</c:v>
                </c:pt>
                <c:pt idx="1">
                  <c:v>3863</c:v>
                </c:pt>
                <c:pt idx="2">
                  <c:v>11315</c:v>
                </c:pt>
                <c:pt idx="3">
                  <c:v>11679</c:v>
                </c:pt>
                <c:pt idx="4">
                  <c:v>7722</c:v>
                </c:pt>
                <c:pt idx="5">
                  <c:v>6228</c:v>
                </c:pt>
                <c:pt idx="6">
                  <c:v>10927</c:v>
                </c:pt>
                <c:pt idx="7">
                  <c:v>10829</c:v>
                </c:pt>
                <c:pt idx="8">
                  <c:v>1357</c:v>
                </c:pt>
                <c:pt idx="9">
                  <c:v>5719</c:v>
                </c:pt>
                <c:pt idx="10">
                  <c:v>4286</c:v>
                </c:pt>
                <c:pt idx="11">
                  <c:v>2053</c:v>
                </c:pt>
                <c:pt idx="12">
                  <c:v>1616</c:v>
                </c:pt>
                <c:pt idx="13">
                  <c:v>3845</c:v>
                </c:pt>
                <c:pt idx="14">
                  <c:v>1409</c:v>
                </c:pt>
                <c:pt idx="15">
                  <c:v>3045</c:v>
                </c:pt>
                <c:pt idx="16">
                  <c:v>9860</c:v>
                </c:pt>
                <c:pt idx="17">
                  <c:v>1243</c:v>
                </c:pt>
                <c:pt idx="18">
                  <c:v>357</c:v>
                </c:pt>
                <c:pt idx="19">
                  <c:v>5177</c:v>
                </c:pt>
                <c:pt idx="20">
                  <c:v>0</c:v>
                </c:pt>
                <c:pt idx="21">
                  <c:v>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6.658571521446892E-3"/>
                  <c:y val="-5.409760844270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6-45EE-8C39-1FEC740E4A78}"/>
                </c:ext>
              </c:extLst>
            </c:dLbl>
            <c:dLbl>
              <c:idx val="3"/>
              <c:layout>
                <c:manualLayout>
                  <c:x val="-2.8536735091915602E-3"/>
                  <c:y val="-5.193370410499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6-45EE-8C39-1FEC740E4A78}"/>
                </c:ext>
              </c:extLst>
            </c:dLbl>
            <c:dLbl>
              <c:idx val="5"/>
              <c:layout>
                <c:manualLayout>
                  <c:x val="-1.9024490061277182E-3"/>
                  <c:y val="-5.626151278041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6-45EE-8C39-1FEC740E4A78}"/>
                </c:ext>
              </c:extLst>
            </c:dLbl>
            <c:dLbl>
              <c:idx val="7"/>
              <c:layout>
                <c:manualLayout>
                  <c:x val="-1.9024490061277531E-3"/>
                  <c:y val="-4.3278086754162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6-45EE-8C39-1FEC740E4A78}"/>
                </c:ext>
              </c:extLst>
            </c:dLbl>
            <c:dLbl>
              <c:idx val="9"/>
              <c:layout>
                <c:manualLayout>
                  <c:x val="-6.658571521446892E-3"/>
                  <c:y val="-6.0589321455827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6-45EE-8C39-1FEC740E4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(Slakteri!$G$9:$G$16,Slakteri!$G$18:$G$25,Slakteri!$G$28:$G$33)</c:f>
              <c:numCache>
                <c:formatCode>#,##0</c:formatCode>
                <c:ptCount val="22"/>
                <c:pt idx="0">
                  <c:v>59</c:v>
                </c:pt>
                <c:pt idx="1">
                  <c:v>3268</c:v>
                </c:pt>
                <c:pt idx="2">
                  <c:v>11353</c:v>
                </c:pt>
                <c:pt idx="3">
                  <c:v>10912</c:v>
                </c:pt>
                <c:pt idx="4">
                  <c:v>7257</c:v>
                </c:pt>
                <c:pt idx="5">
                  <c:v>5689</c:v>
                </c:pt>
                <c:pt idx="6">
                  <c:v>11077</c:v>
                </c:pt>
                <c:pt idx="7">
                  <c:v>10514</c:v>
                </c:pt>
                <c:pt idx="8">
                  <c:v>1361</c:v>
                </c:pt>
                <c:pt idx="9">
                  <c:v>5034</c:v>
                </c:pt>
                <c:pt idx="10">
                  <c:v>3680</c:v>
                </c:pt>
                <c:pt idx="11">
                  <c:v>2036</c:v>
                </c:pt>
                <c:pt idx="12">
                  <c:v>1788</c:v>
                </c:pt>
                <c:pt idx="13">
                  <c:v>3908</c:v>
                </c:pt>
                <c:pt idx="14">
                  <c:v>1461</c:v>
                </c:pt>
                <c:pt idx="15">
                  <c:v>2782</c:v>
                </c:pt>
                <c:pt idx="16">
                  <c:v>9427</c:v>
                </c:pt>
                <c:pt idx="17">
                  <c:v>1338</c:v>
                </c:pt>
                <c:pt idx="18">
                  <c:v>0</c:v>
                </c:pt>
                <c:pt idx="19">
                  <c:v>5132</c:v>
                </c:pt>
                <c:pt idx="20">
                  <c:v>0</c:v>
                </c:pt>
                <c:pt idx="21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38825105972562E-2"/>
          <c:y val="0.15125526026462449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(Slakteri!$I$35:$I$42,Slakteri!$I$44:$I$51,Slakteri!$I$54:$I$59)</c:f>
              <c:numCache>
                <c:formatCode>0.0</c:formatCode>
                <c:ptCount val="22"/>
                <c:pt idx="0">
                  <c:v>2.5447293686341497</c:v>
                </c:pt>
                <c:pt idx="1">
                  <c:v>3.6584545644236872</c:v>
                </c:pt>
                <c:pt idx="2">
                  <c:v>10.990628672031463</c:v>
                </c:pt>
                <c:pt idx="3">
                  <c:v>11.605458444333848</c:v>
                </c:pt>
                <c:pt idx="4">
                  <c:v>7.0320501992580269</c:v>
                </c:pt>
                <c:pt idx="5">
                  <c:v>5.8315427895976066</c:v>
                </c:pt>
                <c:pt idx="6">
                  <c:v>9.7997542441461736</c:v>
                </c:pt>
                <c:pt idx="7">
                  <c:v>9.1537497640147212</c:v>
                </c:pt>
                <c:pt idx="8">
                  <c:v>1.0923660017863113</c:v>
                </c:pt>
                <c:pt idx="9">
                  <c:v>5.4965950044363447</c:v>
                </c:pt>
                <c:pt idx="10">
                  <c:v>4.0113331795059173</c:v>
                </c:pt>
                <c:pt idx="11">
                  <c:v>2.0946642127882122</c:v>
                </c:pt>
                <c:pt idx="12">
                  <c:v>1.3675948936658804</c:v>
                </c:pt>
                <c:pt idx="13">
                  <c:v>3.3132364073423406</c:v>
                </c:pt>
                <c:pt idx="14">
                  <c:v>1.3371002649290811</c:v>
                </c:pt>
                <c:pt idx="15">
                  <c:v>2.6060248089025619</c:v>
                </c:pt>
                <c:pt idx="16">
                  <c:v>8.861660209963409</c:v>
                </c:pt>
                <c:pt idx="17">
                  <c:v>1.0120725079130961</c:v>
                </c:pt>
                <c:pt idx="18">
                  <c:v>0.32667054547274554</c:v>
                </c:pt>
                <c:pt idx="19">
                  <c:v>4.3739360423886371</c:v>
                </c:pt>
                <c:pt idx="20">
                  <c:v>0</c:v>
                </c:pt>
                <c:pt idx="21">
                  <c:v>0.99922460679247327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(Slakteri!$I$9:$I$16,Slakteri!$I$18:$I$25,Slakteri!$I$28:$I$33)</c:f>
              <c:numCache>
                <c:formatCode>0.0</c:formatCode>
                <c:ptCount val="22"/>
                <c:pt idx="0">
                  <c:v>6.3308755286639914E-2</c:v>
                </c:pt>
                <c:pt idx="1">
                  <c:v>3.4448283787702345</c:v>
                </c:pt>
                <c:pt idx="2">
                  <c:v>11.991736629888488</c:v>
                </c:pt>
                <c:pt idx="3">
                  <c:v>11.958048898125764</c:v>
                </c:pt>
                <c:pt idx="4">
                  <c:v>7.2640848564901566</c:v>
                </c:pt>
                <c:pt idx="5">
                  <c:v>5.9005641345427726</c:v>
                </c:pt>
                <c:pt idx="6">
                  <c:v>11.007725775850599</c:v>
                </c:pt>
                <c:pt idx="7">
                  <c:v>9.6931413252232019</c:v>
                </c:pt>
                <c:pt idx="8">
                  <c:v>1.1845790940809351</c:v>
                </c:pt>
                <c:pt idx="9">
                  <c:v>5.4429042891487667</c:v>
                </c:pt>
                <c:pt idx="10">
                  <c:v>3.729711312205195</c:v>
                </c:pt>
                <c:pt idx="11">
                  <c:v>2.2944542448449345</c:v>
                </c:pt>
                <c:pt idx="12">
                  <c:v>1.6580693609740187</c:v>
                </c:pt>
                <c:pt idx="13">
                  <c:v>3.8106995804954527</c:v>
                </c:pt>
                <c:pt idx="14">
                  <c:v>1.5461023446286331</c:v>
                </c:pt>
                <c:pt idx="15">
                  <c:v>2.6628178408882577</c:v>
                </c:pt>
                <c:pt idx="16">
                  <c:v>9.4053489820783778</c:v>
                </c:pt>
                <c:pt idx="17">
                  <c:v>1.1126099958912656</c:v>
                </c:pt>
                <c:pt idx="18">
                  <c:v>0</c:v>
                </c:pt>
                <c:pt idx="19">
                  <c:v>4.8151926788907087</c:v>
                </c:pt>
                <c:pt idx="20">
                  <c:v>0</c:v>
                </c:pt>
                <c:pt idx="21">
                  <c:v>0.94758504447032821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Slakteri!$O$35:$O$59</c15:sqref>
                  </c15:fullRef>
                </c:ext>
              </c:extLst>
              <c:f>(Slakteri!$O$35:$O$42,Slakteri!$O$44:$O$51,Slakteri!$O$54:$O$59)</c:f>
              <c:numCache>
                <c:formatCode>0.0</c:formatCode>
                <c:ptCount val="22"/>
                <c:pt idx="0">
                  <c:v>32.89037290715374</c:v>
                </c:pt>
                <c:pt idx="1">
                  <c:v>32.168107688325058</c:v>
                </c:pt>
                <c:pt idx="2">
                  <c:v>32.992903225806351</c:v>
                </c:pt>
                <c:pt idx="3">
                  <c:v>33.752752804178563</c:v>
                </c:pt>
                <c:pt idx="4">
                  <c:v>30.931766381766401</c:v>
                </c:pt>
                <c:pt idx="5">
                  <c:v>31.804415542710423</c:v>
                </c:pt>
                <c:pt idx="6">
                  <c:v>30.462588084561126</c:v>
                </c:pt>
                <c:pt idx="7">
                  <c:v>28.711986332994591</c:v>
                </c:pt>
                <c:pt idx="8">
                  <c:v>27.342667649226208</c:v>
                </c:pt>
                <c:pt idx="9">
                  <c:v>32.645716034271757</c:v>
                </c:pt>
                <c:pt idx="10">
                  <c:v>31.789897340177273</c:v>
                </c:pt>
                <c:pt idx="11">
                  <c:v>34.655966877739914</c:v>
                </c:pt>
                <c:pt idx="12">
                  <c:v>28.745420792079202</c:v>
                </c:pt>
                <c:pt idx="13">
                  <c:v>29.269050715214451</c:v>
                </c:pt>
                <c:pt idx="14">
                  <c:v>32.233356990773608</c:v>
                </c:pt>
                <c:pt idx="15">
                  <c:v>29.069917898193779</c:v>
                </c:pt>
                <c:pt idx="16">
                  <c:v>30.527464503042687</c:v>
                </c:pt>
                <c:pt idx="17">
                  <c:v>27.656234915526955</c:v>
                </c:pt>
                <c:pt idx="18">
                  <c:v>31.080952380952397</c:v>
                </c:pt>
                <c:pt idx="19">
                  <c:v>28.69768205524424</c:v>
                </c:pt>
                <c:pt idx="20">
                  <c:v>0</c:v>
                </c:pt>
                <c:pt idx="21">
                  <c:v>31.368114602587767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Slakteri!$O$9:$O$33</c15:sqref>
                  </c15:fullRef>
                </c:ext>
              </c:extLst>
              <c:f>(Slakteri!$O$9:$O$16,Slakteri!$O$18:$O$25,Slakteri!$O$28:$O$33)</c:f>
              <c:numCache>
                <c:formatCode>0.0</c:formatCode>
                <c:ptCount val="22"/>
                <c:pt idx="0">
                  <c:v>33.193220338983053</c:v>
                </c:pt>
                <c:pt idx="1">
                  <c:v>32.607925336597333</c:v>
                </c:pt>
                <c:pt idx="2">
                  <c:v>32.674508940368149</c:v>
                </c:pt>
                <c:pt idx="3">
                  <c:v>33.899523460410649</c:v>
                </c:pt>
                <c:pt idx="4">
                  <c:v>30.964310321069387</c:v>
                </c:pt>
                <c:pt idx="5">
                  <c:v>32.084496396554897</c:v>
                </c:pt>
                <c:pt idx="6">
                  <c:v>30.740651801028939</c:v>
                </c:pt>
                <c:pt idx="7">
                  <c:v>28.518993722655523</c:v>
                </c:pt>
                <c:pt idx="8">
                  <c:v>26.924246877296088</c:v>
                </c:pt>
                <c:pt idx="9">
                  <c:v>33.446841477949867</c:v>
                </c:pt>
                <c:pt idx="10">
                  <c:v>31.351983695652148</c:v>
                </c:pt>
                <c:pt idx="11">
                  <c:v>34.860952848723038</c:v>
                </c:pt>
                <c:pt idx="12">
                  <c:v>28.68618568232662</c:v>
                </c:pt>
                <c:pt idx="13">
                  <c:v>30.163920163766676</c:v>
                </c:pt>
                <c:pt idx="14">
                  <c:v>32.736002737850804</c:v>
                </c:pt>
                <c:pt idx="15">
                  <c:v>29.60887850467283</c:v>
                </c:pt>
                <c:pt idx="16">
                  <c:v>30.86306354089324</c:v>
                </c:pt>
                <c:pt idx="17">
                  <c:v>25.723168908819098</c:v>
                </c:pt>
                <c:pt idx="18">
                  <c:v>0</c:v>
                </c:pt>
                <c:pt idx="19">
                  <c:v>29.024493374902541</c:v>
                </c:pt>
                <c:pt idx="20">
                  <c:v>0</c:v>
                </c:pt>
                <c:pt idx="21">
                  <c:v>30.953220696937706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Slakteri!$AA$35:$AA$59</c15:sqref>
                  </c15:fullRef>
                </c:ext>
              </c:extLst>
              <c:f>(Slakteri!$AA$35:$AA$51,Slakteri!$AA$54:$AA$57,Slakteri!$AA$59)</c:f>
              <c:numCache>
                <c:formatCode>0</c:formatCode>
                <c:ptCount val="22"/>
                <c:pt idx="0">
                  <c:v>20.205479452054796</c:v>
                </c:pt>
                <c:pt idx="1">
                  <c:v>32.668910173440331</c:v>
                </c:pt>
                <c:pt idx="2">
                  <c:v>19.59346000883782</c:v>
                </c:pt>
                <c:pt idx="3">
                  <c:v>25.798441647401319</c:v>
                </c:pt>
                <c:pt idx="4">
                  <c:v>16.355866355866358</c:v>
                </c:pt>
                <c:pt idx="5">
                  <c:v>29.89723827874117</c:v>
                </c:pt>
                <c:pt idx="6">
                  <c:v>21.32332753729294</c:v>
                </c:pt>
                <c:pt idx="7">
                  <c:v>22.356634961676971</c:v>
                </c:pt>
                <c:pt idx="8">
                  <c:v>12.474603819585536</c:v>
                </c:pt>
                <c:pt idx="9">
                  <c:v>19.675755342667649</c:v>
                </c:pt>
                <c:pt idx="10">
                  <c:v>17.240776359503418</c:v>
                </c:pt>
                <c:pt idx="11">
                  <c:v>29.771348576761557</c:v>
                </c:pt>
                <c:pt idx="12">
                  <c:v>27.374573794447155</c:v>
                </c:pt>
                <c:pt idx="13">
                  <c:v>36.386138613861391</c:v>
                </c:pt>
                <c:pt idx="14">
                  <c:v>10.481144343302992</c:v>
                </c:pt>
                <c:pt idx="15">
                  <c:v>19.730305180979421</c:v>
                </c:pt>
                <c:pt idx="16">
                  <c:v>12.57799671592775</c:v>
                </c:pt>
                <c:pt idx="17">
                  <c:v>21.855983772819471</c:v>
                </c:pt>
                <c:pt idx="18">
                  <c:v>36.363636363636367</c:v>
                </c:pt>
                <c:pt idx="19">
                  <c:v>6.7226890756302486</c:v>
                </c:pt>
                <c:pt idx="20">
                  <c:v>21.595518640139076</c:v>
                </c:pt>
                <c:pt idx="21">
                  <c:v>28.927911275415894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Slakteri!$AA$9:$AA$33</c15:sqref>
                  </c15:fullRef>
                </c:ext>
              </c:extLst>
              <c:f>(Slakteri!$AA$9:$AA$25,Slakteri!$AA$28:$AA$31,Slakteri!$AA$33)</c:f>
              <c:numCache>
                <c:formatCode>0</c:formatCode>
                <c:ptCount val="22"/>
                <c:pt idx="0">
                  <c:v>27.118644067796598</c:v>
                </c:pt>
                <c:pt idx="1">
                  <c:v>24.265605875153003</c:v>
                </c:pt>
                <c:pt idx="2">
                  <c:v>16.031005020699379</c:v>
                </c:pt>
                <c:pt idx="3">
                  <c:v>23.08467741935484</c:v>
                </c:pt>
                <c:pt idx="4">
                  <c:v>20.54568003307152</c:v>
                </c:pt>
                <c:pt idx="5">
                  <c:v>34.733696607488142</c:v>
                </c:pt>
                <c:pt idx="6">
                  <c:v>16.629051187144537</c:v>
                </c:pt>
                <c:pt idx="7">
                  <c:v>18.527677382537568</c:v>
                </c:pt>
                <c:pt idx="8">
                  <c:v>0</c:v>
                </c:pt>
                <c:pt idx="9">
                  <c:v>14.548126377663477</c:v>
                </c:pt>
                <c:pt idx="10">
                  <c:v>18.792212951926896</c:v>
                </c:pt>
                <c:pt idx="11">
                  <c:v>20.353260869565219</c:v>
                </c:pt>
                <c:pt idx="12">
                  <c:v>23.575638506876224</c:v>
                </c:pt>
                <c:pt idx="13">
                  <c:v>20.861297539149888</c:v>
                </c:pt>
                <c:pt idx="14">
                  <c:v>12.180143295803481</c:v>
                </c:pt>
                <c:pt idx="15">
                  <c:v>21.081451060917175</c:v>
                </c:pt>
                <c:pt idx="16">
                  <c:v>16.103522645578725</c:v>
                </c:pt>
                <c:pt idx="17">
                  <c:v>19.486581096849477</c:v>
                </c:pt>
                <c:pt idx="18">
                  <c:v>25.336322869955158</c:v>
                </c:pt>
                <c:pt idx="19">
                  <c:v>0</c:v>
                </c:pt>
                <c:pt idx="20">
                  <c:v>17.96570537802026</c:v>
                </c:pt>
                <c:pt idx="21">
                  <c:v>29.144667370644139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51548743352977"/>
          <c:y val="0.2062099695566137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Voksen sau: middel FETTGRUPPE</a:t>
            </a:r>
            <a:r>
              <a:rPr lang="nb-NO" sz="2600" baseline="0"/>
              <a:t> per </a:t>
            </a:r>
            <a:r>
              <a:rPr lang="nb-NO" sz="26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Slakteri!$Y$35:$Y$59</c:f>
              <c:numCache>
                <c:formatCode>0.00</c:formatCode>
                <c:ptCount val="25"/>
                <c:pt idx="0">
                  <c:v>7.2343987823439857</c:v>
                </c:pt>
                <c:pt idx="1">
                  <c:v>7.3875226507895393</c:v>
                </c:pt>
                <c:pt idx="2">
                  <c:v>6.7091471498011499</c:v>
                </c:pt>
                <c:pt idx="3">
                  <c:v>7.1544652795616068</c:v>
                </c:pt>
                <c:pt idx="4">
                  <c:v>6.5411810411810407</c:v>
                </c:pt>
                <c:pt idx="5">
                  <c:v>7.3969171483622365</c:v>
                </c:pt>
                <c:pt idx="6">
                  <c:v>6.9051889814221683</c:v>
                </c:pt>
                <c:pt idx="7">
                  <c:v>7.30723058454151</c:v>
                </c:pt>
                <c:pt idx="8">
                  <c:v>6.6635514018691602</c:v>
                </c:pt>
                <c:pt idx="9">
                  <c:v>6.9255711127487123</c:v>
                </c:pt>
                <c:pt idx="10">
                  <c:v>6.5289386256338542</c:v>
                </c:pt>
                <c:pt idx="11">
                  <c:v>7.3812412505832947</c:v>
                </c:pt>
                <c:pt idx="12">
                  <c:v>7.3380418899171937</c:v>
                </c:pt>
                <c:pt idx="13">
                  <c:v>7.7710396039603955</c:v>
                </c:pt>
                <c:pt idx="14">
                  <c:v>6.2135240572171631</c:v>
                </c:pt>
                <c:pt idx="15">
                  <c:v>6.7068843151171045</c:v>
                </c:pt>
                <c:pt idx="16">
                  <c:v>6.8738916256157605</c:v>
                </c:pt>
                <c:pt idx="17">
                  <c:v>0</c:v>
                </c:pt>
                <c:pt idx="18">
                  <c:v>5.0700389105058363</c:v>
                </c:pt>
                <c:pt idx="19">
                  <c:v>7.0307302231237294</c:v>
                </c:pt>
                <c:pt idx="20">
                  <c:v>7.8519710378117438</c:v>
                </c:pt>
                <c:pt idx="21">
                  <c:v>6.5462184873949596</c:v>
                </c:pt>
                <c:pt idx="22">
                  <c:v>7.056403322387486</c:v>
                </c:pt>
                <c:pt idx="23">
                  <c:v>0</c:v>
                </c:pt>
                <c:pt idx="24">
                  <c:v>7.4380776340110915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Slakteri!$Y$9:$Y$33</c:f>
              <c:numCache>
                <c:formatCode>0.00</c:formatCode>
                <c:ptCount val="25"/>
                <c:pt idx="0">
                  <c:v>7.491525423728814</c:v>
                </c:pt>
                <c:pt idx="1">
                  <c:v>6.9669522643818853</c:v>
                </c:pt>
                <c:pt idx="2">
                  <c:v>6.4889456531313279</c:v>
                </c:pt>
                <c:pt idx="3">
                  <c:v>6.8280791788856305</c:v>
                </c:pt>
                <c:pt idx="4">
                  <c:v>6.7020807496210546</c:v>
                </c:pt>
                <c:pt idx="5">
                  <c:v>7.3926876428194754</c:v>
                </c:pt>
                <c:pt idx="6">
                  <c:v>6.6463844001083352</c:v>
                </c:pt>
                <c:pt idx="7">
                  <c:v>6.8420201635914006</c:v>
                </c:pt>
                <c:pt idx="8">
                  <c:v>6</c:v>
                </c:pt>
                <c:pt idx="9">
                  <c:v>6.3350477590007346</c:v>
                </c:pt>
                <c:pt idx="10">
                  <c:v>6.5288041319030592</c:v>
                </c:pt>
                <c:pt idx="11">
                  <c:v>6.72663043478261</c:v>
                </c:pt>
                <c:pt idx="12">
                  <c:v>6.8634577603143399</c:v>
                </c:pt>
                <c:pt idx="13">
                  <c:v>6.8775167785234883</c:v>
                </c:pt>
                <c:pt idx="14">
                  <c:v>6.4347492323439122</c:v>
                </c:pt>
                <c:pt idx="15">
                  <c:v>6.9007529089664628</c:v>
                </c:pt>
                <c:pt idx="16">
                  <c:v>6.8810208483105688</c:v>
                </c:pt>
                <c:pt idx="17">
                  <c:v>0</c:v>
                </c:pt>
                <c:pt idx="18">
                  <c:v>5.4</c:v>
                </c:pt>
                <c:pt idx="19">
                  <c:v>6.8892542696510004</c:v>
                </c:pt>
                <c:pt idx="20">
                  <c:v>7.2683109118086717</c:v>
                </c:pt>
                <c:pt idx="21">
                  <c:v>0</c:v>
                </c:pt>
                <c:pt idx="22">
                  <c:v>6.7509742790335148</c:v>
                </c:pt>
                <c:pt idx="23">
                  <c:v>0</c:v>
                </c:pt>
                <c:pt idx="24">
                  <c:v>7.4149947201689521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29635133058472"/>
          <c:y val="0.1726709689561171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Slakteri!$V$35:$V$59</c:f>
              <c:numCache>
                <c:formatCode>0.00</c:formatCode>
                <c:ptCount val="25"/>
                <c:pt idx="0">
                  <c:v>7.4117199391172015</c:v>
                </c:pt>
                <c:pt idx="1">
                  <c:v>7.0722236603675901</c:v>
                </c:pt>
                <c:pt idx="2">
                  <c:v>7.0879363676535601</c:v>
                </c:pt>
                <c:pt idx="3">
                  <c:v>7.5953420669577891</c:v>
                </c:pt>
                <c:pt idx="4">
                  <c:v>7.3517223517223504</c:v>
                </c:pt>
                <c:pt idx="5">
                  <c:v>7.3514771997430941</c:v>
                </c:pt>
                <c:pt idx="6">
                  <c:v>7.1409352978859726</c:v>
                </c:pt>
                <c:pt idx="7">
                  <c:v>6.7297996121525516</c:v>
                </c:pt>
                <c:pt idx="8">
                  <c:v>7.366111336854936</c:v>
                </c:pt>
                <c:pt idx="9">
                  <c:v>6.6779661016949143</c:v>
                </c:pt>
                <c:pt idx="10">
                  <c:v>7.6198636125196701</c:v>
                </c:pt>
                <c:pt idx="11">
                  <c:v>6.9311712552496489</c:v>
                </c:pt>
                <c:pt idx="12">
                  <c:v>7.6736483195323917</c:v>
                </c:pt>
                <c:pt idx="13">
                  <c:v>7.2048267326732685</c:v>
                </c:pt>
                <c:pt idx="14">
                  <c:v>6.690507152145643</c:v>
                </c:pt>
                <c:pt idx="15">
                  <c:v>7.4116394606103615</c:v>
                </c:pt>
                <c:pt idx="16">
                  <c:v>7.0341543513957268</c:v>
                </c:pt>
                <c:pt idx="17">
                  <c:v>0</c:v>
                </c:pt>
                <c:pt idx="18">
                  <c:v>5.1011673151750978</c:v>
                </c:pt>
                <c:pt idx="19">
                  <c:v>7.1138945233265689</c:v>
                </c:pt>
                <c:pt idx="20">
                  <c:v>6.8037007240547087</c:v>
                </c:pt>
                <c:pt idx="21">
                  <c:v>7.4033613445378146</c:v>
                </c:pt>
                <c:pt idx="22">
                  <c:v>6.5955186401390797</c:v>
                </c:pt>
                <c:pt idx="23">
                  <c:v>0</c:v>
                </c:pt>
                <c:pt idx="24">
                  <c:v>7.5730129390018446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Slakteri!$V$9:$V$33</c:f>
              <c:numCache>
                <c:formatCode>0.00</c:formatCode>
                <c:ptCount val="25"/>
                <c:pt idx="0">
                  <c:v>7.8644067796610173</c:v>
                </c:pt>
                <c:pt idx="1">
                  <c:v>7.3984088127294978</c:v>
                </c:pt>
                <c:pt idx="2">
                  <c:v>7.3148066590328558</c:v>
                </c:pt>
                <c:pt idx="3">
                  <c:v>7.6379215542521983</c:v>
                </c:pt>
                <c:pt idx="4">
                  <c:v>7.2731156125120604</c:v>
                </c:pt>
                <c:pt idx="5">
                  <c:v>7.380910529091226</c:v>
                </c:pt>
                <c:pt idx="6">
                  <c:v>7.3116367247449698</c:v>
                </c:pt>
                <c:pt idx="7">
                  <c:v>6.7925622978885274</c:v>
                </c:pt>
                <c:pt idx="8">
                  <c:v>6.5</c:v>
                </c:pt>
                <c:pt idx="9">
                  <c:v>6.3423952975753108</c:v>
                </c:pt>
                <c:pt idx="10">
                  <c:v>7.6680572109654301</c:v>
                </c:pt>
                <c:pt idx="11">
                  <c:v>7.0182065217391294</c:v>
                </c:pt>
                <c:pt idx="12">
                  <c:v>7.7195481335952882</c:v>
                </c:pt>
                <c:pt idx="13">
                  <c:v>7.1129753914988783</c:v>
                </c:pt>
                <c:pt idx="14">
                  <c:v>6.8362333674513813</c:v>
                </c:pt>
                <c:pt idx="15">
                  <c:v>7.3347022587269022</c:v>
                </c:pt>
                <c:pt idx="16">
                  <c:v>7.0815959741193364</c:v>
                </c:pt>
                <c:pt idx="17">
                  <c:v>0</c:v>
                </c:pt>
                <c:pt idx="18">
                  <c:v>4.8727272727272739</c:v>
                </c:pt>
                <c:pt idx="19">
                  <c:v>7.1744987800997118</c:v>
                </c:pt>
                <c:pt idx="20">
                  <c:v>6.553064275037368</c:v>
                </c:pt>
                <c:pt idx="21">
                  <c:v>0</c:v>
                </c:pt>
                <c:pt idx="22">
                  <c:v>7.0122759158222925</c:v>
                </c:pt>
                <c:pt idx="23">
                  <c:v>0</c:v>
                </c:pt>
                <c:pt idx="24">
                  <c:v>7.3167898627243924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ax val="8.5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07260189774331"/>
          <c:y val="0.200522894309876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</a:t>
            </a:r>
            <a:r>
              <a:rPr lang="nb-NO" sz="2800" baseline="0"/>
              <a:t> </a:t>
            </a:r>
            <a:r>
              <a:rPr lang="nb-NO" sz="2800"/>
              <a:t>middel K-FAKTOR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2191671692578E-2"/>
          <c:y val="0.16397961413265758"/>
          <c:w val="0.88456901324139681"/>
          <c:h val="0.73013797250634493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0357294387507169E-2"/>
                  <c:y val="-0.1071072017221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FD-4C86-B7E4-95941239A37D}"/>
                </c:ext>
              </c:extLst>
            </c:dLbl>
            <c:dLbl>
              <c:idx val="1"/>
              <c:layout>
                <c:manualLayout>
                  <c:x val="-2.1428678391181444E-2"/>
                  <c:y val="5.4564046160323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D-4C86-B7E4-95941239A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20.331417947671635</c:v>
                </c:pt>
                <c:pt idx="1">
                  <c:v>20.985725571537952</c:v>
                </c:pt>
                <c:pt idx="2">
                  <c:v>21.072143768717694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D-4C86-B7E4-95941239A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2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7.4884413453835145E-3"/>
              <c:y val="0.3262102941533496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K-faktor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Slakteri!$T$35:$T$59</c:f>
              <c:numCache>
                <c:formatCode>0.00</c:formatCode>
                <c:ptCount val="25"/>
                <c:pt idx="0">
                  <c:v>0</c:v>
                </c:pt>
                <c:pt idx="1">
                  <c:v>21.742515999135122</c:v>
                </c:pt>
                <c:pt idx="2">
                  <c:v>21.187058473235581</c:v>
                </c:pt>
                <c:pt idx="3">
                  <c:v>21.675890962912984</c:v>
                </c:pt>
                <c:pt idx="4">
                  <c:v>0</c:v>
                </c:pt>
                <c:pt idx="5">
                  <c:v>20.555827401285839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20.578687186120387</c:v>
                </c:pt>
                <c:pt idx="12">
                  <c:v>0</c:v>
                </c:pt>
                <c:pt idx="13">
                  <c:v>0</c:v>
                </c:pt>
                <c:pt idx="14">
                  <c:v>19.45027179990014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20.887169768798142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1-4A33-94CD-E2ADE9B8D50B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Slakteri!$T$9:$T$33</c:f>
              <c:numCache>
                <c:formatCode>0.00</c:formatCode>
                <c:ptCount val="25"/>
                <c:pt idx="0">
                  <c:v>21.933859943152964</c:v>
                </c:pt>
                <c:pt idx="1">
                  <c:v>21.328603734620927</c:v>
                </c:pt>
                <c:pt idx="2">
                  <c:v>21.13748247366086</c:v>
                </c:pt>
                <c:pt idx="3">
                  <c:v>22.3018995984798</c:v>
                </c:pt>
                <c:pt idx="4">
                  <c:v>21.103977408048987</c:v>
                </c:pt>
                <c:pt idx="5">
                  <c:v>21.266923661765777</c:v>
                </c:pt>
                <c:pt idx="6">
                  <c:v>21.493174187413953</c:v>
                </c:pt>
                <c:pt idx="7">
                  <c:v>19.959597764106547</c:v>
                </c:pt>
                <c:pt idx="8">
                  <c:v>0</c:v>
                </c:pt>
                <c:pt idx="9">
                  <c:v>18.776442214806483</c:v>
                </c:pt>
                <c:pt idx="10">
                  <c:v>22.019877737544181</c:v>
                </c:pt>
                <c:pt idx="11">
                  <c:v>20.476047674604164</c:v>
                </c:pt>
                <c:pt idx="12">
                  <c:v>22.333321847472423</c:v>
                </c:pt>
                <c:pt idx="13">
                  <c:v>20.724751394435518</c:v>
                </c:pt>
                <c:pt idx="14">
                  <c:v>19.856482731956465</c:v>
                </c:pt>
                <c:pt idx="15">
                  <c:v>20.963694523688613</c:v>
                </c:pt>
                <c:pt idx="16">
                  <c:v>20.385666847937088</c:v>
                </c:pt>
                <c:pt idx="17">
                  <c:v>0</c:v>
                </c:pt>
                <c:pt idx="18">
                  <c:v>16.003113639190875</c:v>
                </c:pt>
                <c:pt idx="19">
                  <c:v>20.923824402343836</c:v>
                </c:pt>
                <c:pt idx="20">
                  <c:v>18.94177782066873</c:v>
                </c:pt>
                <c:pt idx="21">
                  <c:v>0</c:v>
                </c:pt>
                <c:pt idx="22">
                  <c:v>20.473550228279176</c:v>
                </c:pt>
                <c:pt idx="23">
                  <c:v>0</c:v>
                </c:pt>
                <c:pt idx="24">
                  <c:v>21.281470937469919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1-4A33-94CD-E2ADE9B8D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ax val="27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4504393447302498E-2"/>
              <c:y val="0.327877279118934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07260189774331"/>
          <c:y val="0.200522894309876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LENGDE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Slakteri!$R$35:$R$59</c:f>
              <c:numCache>
                <c:formatCode>0.0</c:formatCode>
                <c:ptCount val="25"/>
                <c:pt idx="0">
                  <c:v>0</c:v>
                </c:pt>
                <c:pt idx="1">
                  <c:v>115.63761384335172</c:v>
                </c:pt>
                <c:pt idx="2">
                  <c:v>114.95799853141681</c:v>
                </c:pt>
                <c:pt idx="3">
                  <c:v>115.27376994309978</c:v>
                </c:pt>
                <c:pt idx="4">
                  <c:v>0</c:v>
                </c:pt>
                <c:pt idx="5">
                  <c:v>115.09718739955022</c:v>
                </c:pt>
                <c:pt idx="6">
                  <c:v>111.78437500000003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115.2888915318743</c:v>
                </c:pt>
                <c:pt idx="12">
                  <c:v>0</c:v>
                </c:pt>
                <c:pt idx="13">
                  <c:v>0</c:v>
                </c:pt>
                <c:pt idx="14">
                  <c:v>114.031313394018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112.66000000000003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113.93117483811272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1-4812-AC13-2DFEED71E7B9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Slakteri!$R$9:$R$33</c:f>
              <c:numCache>
                <c:formatCode>0.0</c:formatCode>
                <c:ptCount val="25"/>
                <c:pt idx="0">
                  <c:v>114.84576271186444</c:v>
                </c:pt>
                <c:pt idx="1">
                  <c:v>115.06896019746971</c:v>
                </c:pt>
                <c:pt idx="2">
                  <c:v>115.36213883016232</c:v>
                </c:pt>
                <c:pt idx="3">
                  <c:v>115.0273553719008</c:v>
                </c:pt>
                <c:pt idx="4">
                  <c:v>112.70916784203069</c:v>
                </c:pt>
                <c:pt idx="5">
                  <c:v>114.48579975365116</c:v>
                </c:pt>
                <c:pt idx="6">
                  <c:v>112.30601994560244</c:v>
                </c:pt>
                <c:pt idx="7">
                  <c:v>111.76118874425758</c:v>
                </c:pt>
                <c:pt idx="8">
                  <c:v>0</c:v>
                </c:pt>
                <c:pt idx="9">
                  <c:v>111.01146216017624</c:v>
                </c:pt>
                <c:pt idx="10">
                  <c:v>114.61509931090382</c:v>
                </c:pt>
                <c:pt idx="11">
                  <c:v>115.1135496183208</c:v>
                </c:pt>
                <c:pt idx="12">
                  <c:v>116.10680137999007</c:v>
                </c:pt>
                <c:pt idx="13">
                  <c:v>109.76835607537376</c:v>
                </c:pt>
                <c:pt idx="14">
                  <c:v>114.69623173545236</c:v>
                </c:pt>
                <c:pt idx="15">
                  <c:v>116.3543463381244</c:v>
                </c:pt>
                <c:pt idx="16">
                  <c:v>112.20970003895577</c:v>
                </c:pt>
                <c:pt idx="17">
                  <c:v>0</c:v>
                </c:pt>
                <c:pt idx="18">
                  <c:v>103.31743119266061</c:v>
                </c:pt>
                <c:pt idx="19">
                  <c:v>113.55254111405888</c:v>
                </c:pt>
                <c:pt idx="20">
                  <c:v>108.91854354354352</c:v>
                </c:pt>
                <c:pt idx="21">
                  <c:v>0</c:v>
                </c:pt>
                <c:pt idx="22">
                  <c:v>110.71403872752398</c:v>
                </c:pt>
                <c:pt idx="23">
                  <c:v>0</c:v>
                </c:pt>
                <c:pt idx="24">
                  <c:v>113.59047619047622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1-4812-AC13-2DFEED71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ax val="12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504393447302498E-2"/>
              <c:y val="0.327877279118934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09326891039969"/>
          <c:y val="0.1643854624470428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andelen av overfete slakt innen KLASSE</a:t>
            </a:r>
          </a:p>
        </c:rich>
      </c:tx>
      <c:layout>
        <c:manualLayout>
          <c:xMode val="edge"/>
          <c:yMode val="edge"/>
          <c:x val="0.10058748958706182"/>
          <c:y val="3.355726988228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Klasse!$W$259:$W$273</c:f>
              <c:numCache>
                <c:formatCode>0.0</c:formatCode>
                <c:ptCount val="15"/>
                <c:pt idx="0">
                  <c:v>0.16666666666666663</c:v>
                </c:pt>
                <c:pt idx="1">
                  <c:v>0.25201612903225801</c:v>
                </c:pt>
                <c:pt idx="2">
                  <c:v>0.47758434755815743</c:v>
                </c:pt>
                <c:pt idx="3">
                  <c:v>2.6931567328918322</c:v>
                </c:pt>
                <c:pt idx="4">
                  <c:v>10.717402688078201</c:v>
                </c:pt>
                <c:pt idx="5">
                  <c:v>25.102560108012671</c:v>
                </c:pt>
                <c:pt idx="6">
                  <c:v>41.219921656407379</c:v>
                </c:pt>
                <c:pt idx="7">
                  <c:v>59.042553191489361</c:v>
                </c:pt>
                <c:pt idx="8">
                  <c:v>71.428571428571445</c:v>
                </c:pt>
                <c:pt idx="9">
                  <c:v>75.951443569553803</c:v>
                </c:pt>
                <c:pt idx="10">
                  <c:v>81.890475329839148</c:v>
                </c:pt>
                <c:pt idx="11">
                  <c:v>84.103863204559815</c:v>
                </c:pt>
                <c:pt idx="12">
                  <c:v>81.542056074766364</c:v>
                </c:pt>
                <c:pt idx="13">
                  <c:v>87.179487179487182</c:v>
                </c:pt>
                <c:pt idx="14">
                  <c:v>78.431372549019613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Klasse!$W$184:$W$198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0.28866971373586731</c:v>
                </c:pt>
                <c:pt idx="3">
                  <c:v>1.3474355259345117</c:v>
                </c:pt>
                <c:pt idx="4">
                  <c:v>5.3103219382675082</c:v>
                </c:pt>
                <c:pt idx="5">
                  <c:v>10.761505212306128</c:v>
                </c:pt>
                <c:pt idx="6">
                  <c:v>20.189402742272829</c:v>
                </c:pt>
                <c:pt idx="7">
                  <c:v>38.659085705563605</c:v>
                </c:pt>
                <c:pt idx="8">
                  <c:v>56.858578841989136</c:v>
                </c:pt>
                <c:pt idx="9">
                  <c:v>70.875785822675084</c:v>
                </c:pt>
                <c:pt idx="10">
                  <c:v>78.934010152284259</c:v>
                </c:pt>
                <c:pt idx="11">
                  <c:v>81.224489795918373</c:v>
                </c:pt>
                <c:pt idx="12">
                  <c:v>81.599999999999994</c:v>
                </c:pt>
                <c:pt idx="13">
                  <c:v>86.17021276595743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Klasse!$W$109:$W$123</c:f>
              <c:numCache>
                <c:formatCode>0.0</c:formatCode>
                <c:ptCount val="15"/>
                <c:pt idx="0">
                  <c:v>0</c:v>
                </c:pt>
                <c:pt idx="1">
                  <c:v>6.3593004769475381E-2</c:v>
                </c:pt>
                <c:pt idx="2">
                  <c:v>0.25169409486931271</c:v>
                </c:pt>
                <c:pt idx="3">
                  <c:v>1.0875990069748196</c:v>
                </c:pt>
                <c:pt idx="4">
                  <c:v>3.9143692824693503</c:v>
                </c:pt>
                <c:pt idx="5">
                  <c:v>8.3257355988396196</c:v>
                </c:pt>
                <c:pt idx="6">
                  <c:v>16.368071326436198</c:v>
                </c:pt>
                <c:pt idx="7">
                  <c:v>32.055308855915378</c:v>
                </c:pt>
                <c:pt idx="8">
                  <c:v>49.934144670986761</c:v>
                </c:pt>
                <c:pt idx="9">
                  <c:v>63.047285464098067</c:v>
                </c:pt>
                <c:pt idx="10">
                  <c:v>73.798165137614689</c:v>
                </c:pt>
                <c:pt idx="11">
                  <c:v>77.815699658703068</c:v>
                </c:pt>
                <c:pt idx="12">
                  <c:v>89.411764705882348</c:v>
                </c:pt>
                <c:pt idx="13">
                  <c:v>80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Klasse!$W$28:$W$42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0.1249479383590171</c:v>
                </c:pt>
                <c:pt idx="3">
                  <c:v>0.40178571428571441</c:v>
                </c:pt>
                <c:pt idx="4">
                  <c:v>2.501519141178854</c:v>
                </c:pt>
                <c:pt idx="5">
                  <c:v>6.5987599645704149</c:v>
                </c:pt>
                <c:pt idx="6">
                  <c:v>14.25128050617656</c:v>
                </c:pt>
                <c:pt idx="7">
                  <c:v>26.688262195121958</c:v>
                </c:pt>
                <c:pt idx="8">
                  <c:v>42.188586404235977</c:v>
                </c:pt>
                <c:pt idx="9">
                  <c:v>61.075949367088619</c:v>
                </c:pt>
                <c:pt idx="10">
                  <c:v>72.096689437729893</c:v>
                </c:pt>
                <c:pt idx="11">
                  <c:v>85.479452054794521</c:v>
                </c:pt>
                <c:pt idx="12">
                  <c:v>93.939393939393923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Klasse!$W$10:$W$24</c:f>
              <c:numCache>
                <c:formatCode>0.0</c:formatCode>
                <c:ptCount val="15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0.10427528675703857</c:v>
                </c:pt>
                <c:pt idx="4">
                  <c:v>0.4654687161723316</c:v>
                </c:pt>
                <c:pt idx="5">
                  <c:v>2.9575828006972698</c:v>
                </c:pt>
                <c:pt idx="6">
                  <c:v>7.671713441654358</c:v>
                </c:pt>
                <c:pt idx="7">
                  <c:v>19.414394922832827</c:v>
                </c:pt>
                <c:pt idx="8">
                  <c:v>40.965647822558843</c:v>
                </c:pt>
                <c:pt idx="9">
                  <c:v>74.30934914936789</c:v>
                </c:pt>
                <c:pt idx="10">
                  <c:v>95.338610378188235</c:v>
                </c:pt>
                <c:pt idx="11">
                  <c:v>95.928753180661602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1.4642823393045666E-2"/>
              <c:y val="0.227374048813313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Klasse!$U$259:$U$273</c:f>
              <c:numCache>
                <c:formatCode>0.00</c:formatCode>
                <c:ptCount val="15"/>
                <c:pt idx="0">
                  <c:v>2.5358333333333327</c:v>
                </c:pt>
                <c:pt idx="1">
                  <c:v>3.5997983870967745</c:v>
                </c:pt>
                <c:pt idx="2">
                  <c:v>4.2731474349098741</c:v>
                </c:pt>
                <c:pt idx="3">
                  <c:v>5.2602649006622508</c:v>
                </c:pt>
                <c:pt idx="4">
                  <c:v>6.3425845115494255</c:v>
                </c:pt>
                <c:pt idx="5">
                  <c:v>7.37098198057849</c:v>
                </c:pt>
                <c:pt idx="6">
                  <c:v>8.2400671516508108</c:v>
                </c:pt>
                <c:pt idx="7">
                  <c:v>9.2602413464591962</c:v>
                </c:pt>
                <c:pt idx="8">
                  <c:v>10.183041474654376</c:v>
                </c:pt>
                <c:pt idx="9">
                  <c:v>10.66847112860893</c:v>
                </c:pt>
                <c:pt idx="10">
                  <c:v>11.350804265317189</c:v>
                </c:pt>
                <c:pt idx="11">
                  <c:v>11.774540848638379</c:v>
                </c:pt>
                <c:pt idx="12">
                  <c:v>11.775700934579438</c:v>
                </c:pt>
                <c:pt idx="13">
                  <c:v>12.249084249084248</c:v>
                </c:pt>
                <c:pt idx="14">
                  <c:v>11.607843137254902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Klasse!$U$184:$U$198</c:f>
              <c:numCache>
                <c:formatCode>0.00</c:formatCode>
                <c:ptCount val="15"/>
                <c:pt idx="0">
                  <c:v>2.6641123882503202</c:v>
                </c:pt>
                <c:pt idx="1">
                  <c:v>3.6647812971342386</c:v>
                </c:pt>
                <c:pt idx="2">
                  <c:v>4.4224200144334844</c:v>
                </c:pt>
                <c:pt idx="3">
                  <c:v>5.0821501014198791</c:v>
                </c:pt>
                <c:pt idx="4">
                  <c:v>5.9137902422834392</c:v>
                </c:pt>
                <c:pt idx="5">
                  <c:v>6.5510424612255278</c:v>
                </c:pt>
                <c:pt idx="6">
                  <c:v>7.2171740646060893</c:v>
                </c:pt>
                <c:pt idx="7">
                  <c:v>8.16740441120354</c:v>
                </c:pt>
                <c:pt idx="8">
                  <c:v>9.0518939239161522</c:v>
                </c:pt>
                <c:pt idx="9">
                  <c:v>9.8829395187513569</c:v>
                </c:pt>
                <c:pt idx="10">
                  <c:v>10.635998307952622</c:v>
                </c:pt>
                <c:pt idx="11">
                  <c:v>10.983673469387757</c:v>
                </c:pt>
                <c:pt idx="12">
                  <c:v>11.208</c:v>
                </c:pt>
                <c:pt idx="13">
                  <c:v>11.723404255319153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Klasse!$U$109:$U$123</c:f>
              <c:numCache>
                <c:formatCode>0.00</c:formatCode>
                <c:ptCount val="15"/>
                <c:pt idx="0">
                  <c:v>2.6880877742946718</c:v>
                </c:pt>
                <c:pt idx="1">
                  <c:v>3.582829888712241</c:v>
                </c:pt>
                <c:pt idx="2">
                  <c:v>4.2067763794772501</c:v>
                </c:pt>
                <c:pt idx="3">
                  <c:v>4.8779997635654322</c:v>
                </c:pt>
                <c:pt idx="4">
                  <c:v>5.686974920654678</c:v>
                </c:pt>
                <c:pt idx="5">
                  <c:v>6.3108992954828018</c:v>
                </c:pt>
                <c:pt idx="6">
                  <c:v>6.9881402977542253</c:v>
                </c:pt>
                <c:pt idx="7">
                  <c:v>7.8186577132748445</c:v>
                </c:pt>
                <c:pt idx="8">
                  <c:v>8.6612928718191871</c:v>
                </c:pt>
                <c:pt idx="9">
                  <c:v>9.417863397548162</c:v>
                </c:pt>
                <c:pt idx="10">
                  <c:v>10.229724770642202</c:v>
                </c:pt>
                <c:pt idx="11">
                  <c:v>10.742320819112628</c:v>
                </c:pt>
                <c:pt idx="12">
                  <c:v>11.788235294117648</c:v>
                </c:pt>
                <c:pt idx="13">
                  <c:v>11.525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Klasse!$U$28:$U$42</c:f>
              <c:numCache>
                <c:formatCode>0.00</c:formatCode>
                <c:ptCount val="15"/>
                <c:pt idx="0">
                  <c:v>2.6790123456790118</c:v>
                </c:pt>
                <c:pt idx="1">
                  <c:v>3.5906940063091497</c:v>
                </c:pt>
                <c:pt idx="2">
                  <c:v>4.2211578508954588</c:v>
                </c:pt>
                <c:pt idx="3">
                  <c:v>4.7620535714285692</c:v>
                </c:pt>
                <c:pt idx="4">
                  <c:v>5.501924245493214</c:v>
                </c:pt>
                <c:pt idx="5">
                  <c:v>6.173051372896369</c:v>
                </c:pt>
                <c:pt idx="6">
                  <c:v>6.7821633021994598</c:v>
                </c:pt>
                <c:pt idx="7">
                  <c:v>7.4981326219512194</c:v>
                </c:pt>
                <c:pt idx="8">
                  <c:v>8.3338503503235817</c:v>
                </c:pt>
                <c:pt idx="9">
                  <c:v>9.2543512658227822</c:v>
                </c:pt>
                <c:pt idx="10">
                  <c:v>9.9779295848660006</c:v>
                </c:pt>
                <c:pt idx="11">
                  <c:v>11.197260273972603</c:v>
                </c:pt>
                <c:pt idx="12">
                  <c:v>12.151515151515152</c:v>
                </c:pt>
                <c:pt idx="13">
                  <c:v>13.69230769230769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Klasse!$U$10:$U$24</c:f>
              <c:numCache>
                <c:formatCode>0.00</c:formatCode>
                <c:ptCount val="15"/>
                <c:pt idx="0">
                  <c:v>2.71</c:v>
                </c:pt>
                <c:pt idx="1">
                  <c:v>2.9446428571428558</c:v>
                </c:pt>
                <c:pt idx="2">
                  <c:v>3.6453794139744553</c:v>
                </c:pt>
                <c:pt idx="3">
                  <c:v>4.4551616266944736</c:v>
                </c:pt>
                <c:pt idx="4">
                  <c:v>5.0440571552284066</c:v>
                </c:pt>
                <c:pt idx="5">
                  <c:v>5.6502614758861123</c:v>
                </c:pt>
                <c:pt idx="6">
                  <c:v>6.2399833825701609</c:v>
                </c:pt>
                <c:pt idx="7">
                  <c:v>7.2360690417808513</c:v>
                </c:pt>
                <c:pt idx="8">
                  <c:v>8.3174871517446594</c:v>
                </c:pt>
                <c:pt idx="9">
                  <c:v>9.646168253472764</c:v>
                </c:pt>
                <c:pt idx="10">
                  <c:v>11.0325417766051</c:v>
                </c:pt>
                <c:pt idx="11">
                  <c:v>12.381679389312978</c:v>
                </c:pt>
                <c:pt idx="12">
                  <c:v>13.603174603174605</c:v>
                </c:pt>
                <c:pt idx="13">
                  <c:v>13.666666666666663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Klasse!$U$28:$U$30</c:f>
              <c:numCache>
                <c:formatCode>0.00</c:formatCode>
                <c:ptCount val="3"/>
                <c:pt idx="0">
                  <c:v>2.6790123456790118</c:v>
                </c:pt>
                <c:pt idx="1">
                  <c:v>3.5906940063091497</c:v>
                </c:pt>
                <c:pt idx="2">
                  <c:v>4.2211578508954588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Klasse!$U$10:$U$12</c:f>
              <c:numCache>
                <c:formatCode>0.00</c:formatCode>
                <c:ptCount val="3"/>
                <c:pt idx="0">
                  <c:v>2.71</c:v>
                </c:pt>
                <c:pt idx="1">
                  <c:v>2.9446428571428558</c:v>
                </c:pt>
                <c:pt idx="2">
                  <c:v>3.6453794139744553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Klasse!$U$31:$U$33</c:f>
              <c:numCache>
                <c:formatCode>0.00</c:formatCode>
                <c:ptCount val="3"/>
                <c:pt idx="0">
                  <c:v>4.7620535714285692</c:v>
                </c:pt>
                <c:pt idx="1">
                  <c:v>5.501924245493214</c:v>
                </c:pt>
                <c:pt idx="2">
                  <c:v>6.173051372896369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Klasse!$U$13:$U$15</c:f>
              <c:numCache>
                <c:formatCode>0.00</c:formatCode>
                <c:ptCount val="3"/>
                <c:pt idx="0">
                  <c:v>4.4551616266944736</c:v>
                </c:pt>
                <c:pt idx="1">
                  <c:v>5.0440571552284066</c:v>
                </c:pt>
                <c:pt idx="2">
                  <c:v>5.6502614758861123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Klasse!$N$259:$N$273</c:f>
              <c:numCache>
                <c:formatCode>0.0</c:formatCode>
                <c:ptCount val="15"/>
                <c:pt idx="0">
                  <c:v>19.631583333333356</c:v>
                </c:pt>
                <c:pt idx="1">
                  <c:v>22.226033266129061</c:v>
                </c:pt>
                <c:pt idx="2">
                  <c:v>24.05248806039133</c:v>
                </c:pt>
                <c:pt idx="3">
                  <c:v>25.846379690949249</c:v>
                </c:pt>
                <c:pt idx="4">
                  <c:v>27.860894862396215</c:v>
                </c:pt>
                <c:pt idx="5">
                  <c:v>30.125466064288226</c:v>
                </c:pt>
                <c:pt idx="6">
                  <c:v>32.49679350867379</c:v>
                </c:pt>
                <c:pt idx="7">
                  <c:v>35.156879167989999</c:v>
                </c:pt>
                <c:pt idx="8">
                  <c:v>38.032509984639127</c:v>
                </c:pt>
                <c:pt idx="9">
                  <c:v>39.794553805774157</c:v>
                </c:pt>
                <c:pt idx="10">
                  <c:v>42.091324778601134</c:v>
                </c:pt>
                <c:pt idx="11">
                  <c:v>43.995313489550405</c:v>
                </c:pt>
                <c:pt idx="12">
                  <c:v>45.425000000000011</c:v>
                </c:pt>
                <c:pt idx="13">
                  <c:v>47.122344322344304</c:v>
                </c:pt>
                <c:pt idx="14">
                  <c:v>47.096078431372526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Klasse!$N$184:$N$198</c:f>
              <c:numCache>
                <c:formatCode>0.0</c:formatCode>
                <c:ptCount val="15"/>
                <c:pt idx="0">
                  <c:v>17.808812260536403</c:v>
                </c:pt>
                <c:pt idx="1">
                  <c:v>19.900867269984925</c:v>
                </c:pt>
                <c:pt idx="2">
                  <c:v>21.6782294924224</c:v>
                </c:pt>
                <c:pt idx="3">
                  <c:v>23.207041437264561</c:v>
                </c:pt>
                <c:pt idx="4">
                  <c:v>25.278659143710705</c:v>
                </c:pt>
                <c:pt idx="5">
                  <c:v>27.724243579964472</c:v>
                </c:pt>
                <c:pt idx="6">
                  <c:v>30.094376016732713</c:v>
                </c:pt>
                <c:pt idx="7">
                  <c:v>32.784259329924403</c:v>
                </c:pt>
                <c:pt idx="8">
                  <c:v>36.535071303068925</c:v>
                </c:pt>
                <c:pt idx="9">
                  <c:v>39.689096032950495</c:v>
                </c:pt>
                <c:pt idx="10">
                  <c:v>42.350317258883365</c:v>
                </c:pt>
                <c:pt idx="11">
                  <c:v>44.294938775510197</c:v>
                </c:pt>
                <c:pt idx="12">
                  <c:v>45.789599999999993</c:v>
                </c:pt>
                <c:pt idx="13">
                  <c:v>47.530851063829758</c:v>
                </c:pt>
                <c:pt idx="14">
                  <c:v>49.72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Klasse!$N$109:$N$123</c:f>
              <c:numCache>
                <c:formatCode>0.0</c:formatCode>
                <c:ptCount val="15"/>
                <c:pt idx="0">
                  <c:v>17.143996865203778</c:v>
                </c:pt>
                <c:pt idx="1">
                  <c:v>19.652426073131934</c:v>
                </c:pt>
                <c:pt idx="2">
                  <c:v>21.232050338819047</c:v>
                </c:pt>
                <c:pt idx="3">
                  <c:v>22.549739921976563</c:v>
                </c:pt>
                <c:pt idx="4">
                  <c:v>24.343778082021288</c:v>
                </c:pt>
                <c:pt idx="5">
                  <c:v>26.785968503937102</c:v>
                </c:pt>
                <c:pt idx="6">
                  <c:v>30.286643115485045</c:v>
                </c:pt>
                <c:pt idx="7">
                  <c:v>33.908875410664727</c:v>
                </c:pt>
                <c:pt idx="8">
                  <c:v>38.063509825614993</c:v>
                </c:pt>
                <c:pt idx="9">
                  <c:v>41.569385288966807</c:v>
                </c:pt>
                <c:pt idx="10">
                  <c:v>44.065625688073446</c:v>
                </c:pt>
                <c:pt idx="11">
                  <c:v>47.156638225255982</c:v>
                </c:pt>
                <c:pt idx="12">
                  <c:v>49.210823529411762</c:v>
                </c:pt>
                <c:pt idx="13">
                  <c:v>50.577500000000001</c:v>
                </c:pt>
                <c:pt idx="14">
                  <c:v>52.85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Klasse!$N$28:$N$44</c:f>
              <c:numCache>
                <c:formatCode>0.0</c:formatCode>
                <c:ptCount val="17"/>
                <c:pt idx="0">
                  <c:v>16.042901234567911</c:v>
                </c:pt>
                <c:pt idx="1">
                  <c:v>18.478470031545736</c:v>
                </c:pt>
                <c:pt idx="2">
                  <c:v>19.975260308204913</c:v>
                </c:pt>
                <c:pt idx="3">
                  <c:v>21.400066964285656</c:v>
                </c:pt>
                <c:pt idx="4">
                  <c:v>23.169910877050874</c:v>
                </c:pt>
                <c:pt idx="5">
                  <c:v>25.747724756421562</c:v>
                </c:pt>
                <c:pt idx="6">
                  <c:v>29.443903786280973</c:v>
                </c:pt>
                <c:pt idx="7">
                  <c:v>33.759291158536683</c:v>
                </c:pt>
                <c:pt idx="8">
                  <c:v>38.722319088623763</c:v>
                </c:pt>
                <c:pt idx="9">
                  <c:v>42.862559335443024</c:v>
                </c:pt>
                <c:pt idx="10">
                  <c:v>45.890278507619485</c:v>
                </c:pt>
                <c:pt idx="11">
                  <c:v>49.507671232876739</c:v>
                </c:pt>
                <c:pt idx="12">
                  <c:v>52.066666666666649</c:v>
                </c:pt>
                <c:pt idx="13">
                  <c:v>54.161538461538491</c:v>
                </c:pt>
                <c:pt idx="14">
                  <c:v>0</c:v>
                </c:pt>
                <c:pt idx="16">
                  <c:v>26.413362068965512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Klasse!$N$10:$N$26</c:f>
              <c:numCache>
                <c:formatCode>0.0</c:formatCode>
                <c:ptCount val="17"/>
                <c:pt idx="0">
                  <c:v>10.9155</c:v>
                </c:pt>
                <c:pt idx="1">
                  <c:v>14.485892857142874</c:v>
                </c:pt>
                <c:pt idx="2">
                  <c:v>16.905860255447021</c:v>
                </c:pt>
                <c:pt idx="3">
                  <c:v>17.878284671532853</c:v>
                </c:pt>
                <c:pt idx="4">
                  <c:v>21.687962762502689</c:v>
                </c:pt>
                <c:pt idx="5">
                  <c:v>25.56506101104014</c:v>
                </c:pt>
                <c:pt idx="6">
                  <c:v>29.938727843426932</c:v>
                </c:pt>
                <c:pt idx="7">
                  <c:v>34.22116928698513</c:v>
                </c:pt>
                <c:pt idx="8">
                  <c:v>38.694191236137279</c:v>
                </c:pt>
                <c:pt idx="9">
                  <c:v>43.096597471515594</c:v>
                </c:pt>
                <c:pt idx="10">
                  <c:v>47.729727352682531</c:v>
                </c:pt>
                <c:pt idx="11">
                  <c:v>50.287022900763397</c:v>
                </c:pt>
                <c:pt idx="12">
                  <c:v>55.222222222222221</c:v>
                </c:pt>
                <c:pt idx="13">
                  <c:v>55.866666666666646</c:v>
                </c:pt>
                <c:pt idx="14">
                  <c:v>0</c:v>
                </c:pt>
                <c:pt idx="16">
                  <c:v>24.602000000000004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Klasse!$N$268:$N$270</c:f>
              <c:numCache>
                <c:formatCode>0.0</c:formatCode>
                <c:ptCount val="3"/>
                <c:pt idx="0">
                  <c:v>39.794553805774157</c:v>
                </c:pt>
                <c:pt idx="1">
                  <c:v>42.091324778601134</c:v>
                </c:pt>
                <c:pt idx="2">
                  <c:v>43.995313489550405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Klasse!$N$193:$N$195</c:f>
              <c:numCache>
                <c:formatCode>0.0</c:formatCode>
                <c:ptCount val="3"/>
                <c:pt idx="0">
                  <c:v>39.689096032950495</c:v>
                </c:pt>
                <c:pt idx="1">
                  <c:v>42.350317258883365</c:v>
                </c:pt>
                <c:pt idx="2">
                  <c:v>44.294938775510197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Klasse!$N$118:$N$120</c:f>
              <c:numCache>
                <c:formatCode>0.0</c:formatCode>
                <c:ptCount val="3"/>
                <c:pt idx="0">
                  <c:v>41.569385288966807</c:v>
                </c:pt>
                <c:pt idx="1">
                  <c:v>44.065625688073446</c:v>
                </c:pt>
                <c:pt idx="2">
                  <c:v>47.156638225255982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Klasse!$N$37:$N$39</c:f>
              <c:numCache>
                <c:formatCode>0.0</c:formatCode>
                <c:ptCount val="3"/>
                <c:pt idx="0">
                  <c:v>42.862559335443024</c:v>
                </c:pt>
                <c:pt idx="1">
                  <c:v>45.890278507619485</c:v>
                </c:pt>
                <c:pt idx="2">
                  <c:v>49.507671232876739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Klasse!$N$19:$N$21</c:f>
              <c:numCache>
                <c:formatCode>0.0</c:formatCode>
                <c:ptCount val="3"/>
                <c:pt idx="0">
                  <c:v>43.096597471515594</c:v>
                </c:pt>
                <c:pt idx="1">
                  <c:v>47.729727352682531</c:v>
                </c:pt>
                <c:pt idx="2">
                  <c:v>50.287022900763397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67636605332871"/>
          <c:y val="0.64434090625369433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</c:v>
                </c:pt>
              </c:strCache>
            </c:strRef>
          </c:cat>
          <c:val>
            <c:numRef>
              <c:f>Klasse!$N$40:$N$44</c:f>
              <c:numCache>
                <c:formatCode>0.0</c:formatCode>
                <c:ptCount val="5"/>
                <c:pt idx="0">
                  <c:v>52.066666666666649</c:v>
                </c:pt>
                <c:pt idx="1">
                  <c:v>54.161538461538491</c:v>
                </c:pt>
                <c:pt idx="2">
                  <c:v>0</c:v>
                </c:pt>
                <c:pt idx="4">
                  <c:v>26.413362068965512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</c:v>
                </c:pt>
              </c:strCache>
            </c:strRef>
          </c:cat>
          <c:val>
            <c:numRef>
              <c:f>Klasse!$N$22:$N$26</c:f>
              <c:numCache>
                <c:formatCode>0.0</c:formatCode>
                <c:ptCount val="5"/>
                <c:pt idx="0">
                  <c:v>55.222222222222221</c:v>
                </c:pt>
                <c:pt idx="1">
                  <c:v>55.866666666666646</c:v>
                </c:pt>
                <c:pt idx="2">
                  <c:v>0</c:v>
                </c:pt>
                <c:pt idx="4">
                  <c:v>24.602000000000004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533674964923003"/>
          <c:y val="0.36350147000543764"/>
          <c:w val="0.21316789635970551"/>
          <c:h val="0.109318971490524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Voksen sau: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Klasse!$N$28:$N$30</c:f>
              <c:numCache>
                <c:formatCode>0.0</c:formatCode>
                <c:ptCount val="3"/>
                <c:pt idx="0">
                  <c:v>16.042901234567911</c:v>
                </c:pt>
                <c:pt idx="1">
                  <c:v>18.478470031545736</c:v>
                </c:pt>
                <c:pt idx="2">
                  <c:v>19.975260308204913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Klasse!$N$10:$N$12</c:f>
              <c:numCache>
                <c:formatCode>0.0</c:formatCode>
                <c:ptCount val="3"/>
                <c:pt idx="0">
                  <c:v>10.9155</c:v>
                </c:pt>
                <c:pt idx="1">
                  <c:v>14.485892857142874</c:v>
                </c:pt>
                <c:pt idx="2">
                  <c:v>16.905860255447021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60890564414921"/>
          <c:y val="0.24719471083047234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VOKSEN</a:t>
            </a:r>
            <a:r>
              <a:rPr lang="nb-NO" sz="2800" baseline="0"/>
              <a:t> SAU, </a:t>
            </a:r>
            <a:r>
              <a:rPr lang="nb-NO" sz="2800"/>
              <a:t>antall i ulike måneder</a:t>
            </a:r>
          </a:p>
        </c:rich>
      </c:tx>
      <c:layout>
        <c:manualLayout>
          <c:xMode val="edge"/>
          <c:yMode val="edge"/>
          <c:x val="0.13162359057188636"/>
          <c:y val="4.4976903060270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66434552370267"/>
          <c:y val="0.1703389399069124"/>
          <c:w val="0.86173514131724394"/>
          <c:h val="0.71903631654849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1268</c:v>
                </c:pt>
                <c:pt idx="1">
                  <c:v>1470</c:v>
                </c:pt>
                <c:pt idx="2">
                  <c:v>12228</c:v>
                </c:pt>
                <c:pt idx="3">
                  <c:v>574</c:v>
                </c:pt>
                <c:pt idx="4">
                  <c:v>1400</c:v>
                </c:pt>
                <c:pt idx="5">
                  <c:v>1268</c:v>
                </c:pt>
                <c:pt idx="6">
                  <c:v>304</c:v>
                </c:pt>
                <c:pt idx="7">
                  <c:v>11922</c:v>
                </c:pt>
                <c:pt idx="8">
                  <c:v>13565</c:v>
                </c:pt>
                <c:pt idx="9">
                  <c:v>40630</c:v>
                </c:pt>
                <c:pt idx="10">
                  <c:v>23142</c:v>
                </c:pt>
                <c:pt idx="11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C-494F-998A-B7C00274E84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7453389484815374E-2"/>
                  <c:y val="-7.158687443549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D-4F3B-B4A5-9F39CDBD2E8C}"/>
                </c:ext>
              </c:extLst>
            </c:dLbl>
            <c:dLbl>
              <c:idx val="4"/>
              <c:layout>
                <c:manualLayout>
                  <c:x val="-6.1007532188478691E-3"/>
                  <c:y val="-4.6320918752379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F-4CC3-AA2A-729A4CB2FE90}"/>
                </c:ext>
              </c:extLst>
            </c:dLbl>
            <c:dLbl>
              <c:idx val="5"/>
              <c:layout>
                <c:manualLayout>
                  <c:x val="-1.016792203141386E-3"/>
                  <c:y val="-6.948137812856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43-4990-98D6-A7FAFFEA0559}"/>
                </c:ext>
              </c:extLst>
            </c:dLbl>
            <c:dLbl>
              <c:idx val="7"/>
              <c:layout>
                <c:manualLayout>
                  <c:x val="-1.0167922031413114E-3"/>
                  <c:y val="-0.15580672671254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E-46B1-96FB-4569DE6C3C68}"/>
                </c:ext>
              </c:extLst>
            </c:dLbl>
            <c:dLbl>
              <c:idx val="8"/>
              <c:layout>
                <c:manualLayout>
                  <c:x val="-6.1007532188478691E-3"/>
                  <c:y val="-4.84264150593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C-4354-8549-0E473C60033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1327</c:v>
                </c:pt>
                <c:pt idx="1">
                  <c:v>1322</c:v>
                </c:pt>
                <c:pt idx="2">
                  <c:v>10846</c:v>
                </c:pt>
                <c:pt idx="3">
                  <c:v>1431</c:v>
                </c:pt>
                <c:pt idx="4">
                  <c:v>1004</c:v>
                </c:pt>
                <c:pt idx="5">
                  <c:v>475</c:v>
                </c:pt>
                <c:pt idx="6">
                  <c:v>195</c:v>
                </c:pt>
                <c:pt idx="7">
                  <c:v>10446</c:v>
                </c:pt>
                <c:pt idx="8">
                  <c:v>14876</c:v>
                </c:pt>
                <c:pt idx="9">
                  <c:v>38942</c:v>
                </c:pt>
                <c:pt idx="10">
                  <c:v>16190</c:v>
                </c:pt>
                <c:pt idx="11">
                  <c:v>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C-494F-998A-B7C00274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31452905587804"/>
          <c:y val="0.28915294723062579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Klasse!$N$31:$N$33</c:f>
              <c:numCache>
                <c:formatCode>0.0</c:formatCode>
                <c:ptCount val="3"/>
                <c:pt idx="0">
                  <c:v>21.400066964285656</c:v>
                </c:pt>
                <c:pt idx="1">
                  <c:v>23.169910877050874</c:v>
                </c:pt>
                <c:pt idx="2">
                  <c:v>25.747724756421562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Klasse!$N$13:$N$15</c:f>
              <c:numCache>
                <c:formatCode>0.0</c:formatCode>
                <c:ptCount val="3"/>
                <c:pt idx="0">
                  <c:v>17.878284671532853</c:v>
                </c:pt>
                <c:pt idx="1">
                  <c:v>21.687962762502689</c:v>
                </c:pt>
                <c:pt idx="2">
                  <c:v>25.56506101104014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Klasse!$N$265:$N$267</c:f>
              <c:numCache>
                <c:formatCode>0.0</c:formatCode>
                <c:ptCount val="3"/>
                <c:pt idx="0">
                  <c:v>32.49679350867379</c:v>
                </c:pt>
                <c:pt idx="1">
                  <c:v>35.156879167989999</c:v>
                </c:pt>
                <c:pt idx="2">
                  <c:v>38.032509984639127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Klasse!$N$190:$N$192</c:f>
              <c:numCache>
                <c:formatCode>0.0</c:formatCode>
                <c:ptCount val="3"/>
                <c:pt idx="0">
                  <c:v>30.094376016732713</c:v>
                </c:pt>
                <c:pt idx="1">
                  <c:v>32.784259329924403</c:v>
                </c:pt>
                <c:pt idx="2">
                  <c:v>36.535071303068925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Klasse!$N$115:$N$117</c:f>
              <c:numCache>
                <c:formatCode>0.0</c:formatCode>
                <c:ptCount val="3"/>
                <c:pt idx="0">
                  <c:v>30.286643115485045</c:v>
                </c:pt>
                <c:pt idx="1">
                  <c:v>33.908875410664727</c:v>
                </c:pt>
                <c:pt idx="2">
                  <c:v>38.063509825614993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Klasse!$N$34:$N$36</c:f>
              <c:numCache>
                <c:formatCode>0.0</c:formatCode>
                <c:ptCount val="3"/>
                <c:pt idx="0">
                  <c:v>29.443903786280973</c:v>
                </c:pt>
                <c:pt idx="1">
                  <c:v>33.759291158536683</c:v>
                </c:pt>
                <c:pt idx="2">
                  <c:v>38.722319088623763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Klasse!$N$16:$N$18</c:f>
              <c:numCache>
                <c:formatCode>0.0</c:formatCode>
                <c:ptCount val="3"/>
                <c:pt idx="0">
                  <c:v>29.938727843426932</c:v>
                </c:pt>
                <c:pt idx="1">
                  <c:v>34.22116928698513</c:v>
                </c:pt>
                <c:pt idx="2">
                  <c:v>38.694191236137279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37487635864729"/>
          <c:y val="0.14696463990967681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Klasse!$G$109:$G$123</c:f>
              <c:numCache>
                <c:formatCode>#,##0</c:formatCode>
                <c:ptCount val="15"/>
                <c:pt idx="0">
                  <c:v>638</c:v>
                </c:pt>
                <c:pt idx="1">
                  <c:v>3145</c:v>
                </c:pt>
                <c:pt idx="2">
                  <c:v>5165</c:v>
                </c:pt>
                <c:pt idx="3">
                  <c:v>8459</c:v>
                </c:pt>
                <c:pt idx="4">
                  <c:v>16069</c:v>
                </c:pt>
                <c:pt idx="5">
                  <c:v>24130</c:v>
                </c:pt>
                <c:pt idx="6">
                  <c:v>23778</c:v>
                </c:pt>
                <c:pt idx="7">
                  <c:v>27699</c:v>
                </c:pt>
                <c:pt idx="8">
                  <c:v>18981</c:v>
                </c:pt>
                <c:pt idx="9">
                  <c:v>5710</c:v>
                </c:pt>
                <c:pt idx="10">
                  <c:v>2725</c:v>
                </c:pt>
                <c:pt idx="11">
                  <c:v>586</c:v>
                </c:pt>
                <c:pt idx="12">
                  <c:v>85</c:v>
                </c:pt>
                <c:pt idx="13">
                  <c:v>40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324</c:v>
                </c:pt>
                <c:pt idx="1">
                  <c:v>1268</c:v>
                </c:pt>
                <c:pt idx="2">
                  <c:v>2401</c:v>
                </c:pt>
                <c:pt idx="3">
                  <c:v>4480</c:v>
                </c:pt>
                <c:pt idx="4">
                  <c:v>9874</c:v>
                </c:pt>
                <c:pt idx="5">
                  <c:v>18064</c:v>
                </c:pt>
                <c:pt idx="6">
                  <c:v>19914</c:v>
                </c:pt>
                <c:pt idx="7">
                  <c:v>26240</c:v>
                </c:pt>
                <c:pt idx="8">
                  <c:v>18697</c:v>
                </c:pt>
                <c:pt idx="9">
                  <c:v>5056</c:v>
                </c:pt>
                <c:pt idx="10">
                  <c:v>1903</c:v>
                </c:pt>
                <c:pt idx="11">
                  <c:v>365</c:v>
                </c:pt>
                <c:pt idx="12">
                  <c:v>33</c:v>
                </c:pt>
                <c:pt idx="13">
                  <c:v>13</c:v>
                </c:pt>
                <c:pt idx="14">
                  <c:v>0</c:v>
                </c:pt>
                <c:pt idx="16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1957205444169065E-2"/>
                  <c:y val="-7.6873798846893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5-482B-BE11-700A5955E37E}"/>
                </c:ext>
              </c:extLst>
            </c:dLbl>
            <c:dLbl>
              <c:idx val="4"/>
              <c:layout>
                <c:manualLayout>
                  <c:x val="-7.9714702961126965E-3"/>
                  <c:y val="-7.9009182148195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5-482B-BE11-700A5955E37E}"/>
                </c:ext>
              </c:extLst>
            </c:dLbl>
            <c:dLbl>
              <c:idx val="5"/>
              <c:layout>
                <c:manualLayout>
                  <c:x val="-1.2953639231183001E-2"/>
                  <c:y val="-5.33845825325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5-482B-BE11-700A5955E37E}"/>
                </c:ext>
              </c:extLst>
            </c:dLbl>
            <c:dLbl>
              <c:idx val="6"/>
              <c:layout>
                <c:manualLayout>
                  <c:x val="-1.3950073018197156E-2"/>
                  <c:y val="-7.9009182148195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5-482B-BE11-700A5955E37E}"/>
                </c:ext>
              </c:extLst>
            </c:dLbl>
            <c:dLbl>
              <c:idx val="7"/>
              <c:layout>
                <c:manualLayout>
                  <c:x val="2.9893013610422403E-2"/>
                  <c:y val="-8.327994875080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5-482B-BE11-700A5955E37E}"/>
                </c:ext>
              </c:extLst>
            </c:dLbl>
            <c:dLbl>
              <c:idx val="8"/>
              <c:layout>
                <c:manualLayout>
                  <c:x val="5.8789593433830729E-2"/>
                  <c:y val="-0.11317531496903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5-482B-BE11-700A5955E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200</c:v>
                </c:pt>
                <c:pt idx="1">
                  <c:v>560</c:v>
                </c:pt>
                <c:pt idx="2">
                  <c:v>1331</c:v>
                </c:pt>
                <c:pt idx="3">
                  <c:v>3836</c:v>
                </c:pt>
                <c:pt idx="4">
                  <c:v>9238</c:v>
                </c:pt>
                <c:pt idx="5">
                  <c:v>17210</c:v>
                </c:pt>
                <c:pt idx="6">
                  <c:v>21664</c:v>
                </c:pt>
                <c:pt idx="7">
                  <c:v>20799</c:v>
                </c:pt>
                <c:pt idx="8">
                  <c:v>14788</c:v>
                </c:pt>
                <c:pt idx="9">
                  <c:v>6407</c:v>
                </c:pt>
                <c:pt idx="10">
                  <c:v>2274</c:v>
                </c:pt>
                <c:pt idx="11">
                  <c:v>393</c:v>
                </c:pt>
                <c:pt idx="12">
                  <c:v>126</c:v>
                </c:pt>
                <c:pt idx="13">
                  <c:v>3</c:v>
                </c:pt>
                <c:pt idx="14">
                  <c:v>0</c:v>
                </c:pt>
                <c:pt idx="16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19604858297313"/>
          <c:y val="0.21402223825160868"/>
          <c:w val="6.5726420237868344E-2"/>
          <c:h val="0.1884183199073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antalls%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Klasse!$H$109:$H$123</c:f>
              <c:numCache>
                <c:formatCode>0.0</c:formatCode>
                <c:ptCount val="15"/>
                <c:pt idx="0">
                  <c:v>0.26142456119110119</c:v>
                </c:pt>
                <c:pt idx="1">
                  <c:v>1.4772379341307789</c:v>
                </c:pt>
                <c:pt idx="2">
                  <c:v>2.6210535344781798</c:v>
                </c:pt>
                <c:pt idx="3">
                  <c:v>4.5590482931521716</c:v>
                </c:pt>
                <c:pt idx="4">
                  <c:v>9.3495446818174202</c:v>
                </c:pt>
                <c:pt idx="5">
                  <c:v>15.448215036508795</c:v>
                </c:pt>
                <c:pt idx="6">
                  <c:v>17.212347011276155</c:v>
                </c:pt>
                <c:pt idx="7">
                  <c:v>22.448695405666641</c:v>
                </c:pt>
                <c:pt idx="8">
                  <c:v>17.267980578194749</c:v>
                </c:pt>
                <c:pt idx="9">
                  <c:v>5.6731379088933842</c:v>
                </c:pt>
                <c:pt idx="10">
                  <c:v>2.8699879813063105</c:v>
                </c:pt>
                <c:pt idx="11">
                  <c:v>0.66047150174549829</c:v>
                </c:pt>
                <c:pt idx="12">
                  <c:v>9.9975408877366431E-2</c:v>
                </c:pt>
                <c:pt idx="13">
                  <c:v>4.8353841263949593E-2</c:v>
                </c:pt>
                <c:pt idx="14">
                  <c:v>2.5263214975035702E-3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Klasse!$H$28:$H$44</c:f>
              <c:numCache>
                <c:formatCode>0.0</c:formatCode>
                <c:ptCount val="17"/>
                <c:pt idx="0">
                  <c:v>0.15302957203226261</c:v>
                </c:pt>
                <c:pt idx="1">
                  <c:v>0.68981511637706261</c:v>
                </c:pt>
                <c:pt idx="2">
                  <c:v>1.4119913989131248</c:v>
                </c:pt>
                <c:pt idx="3">
                  <c:v>2.8225431498775744</c:v>
                </c:pt>
                <c:pt idx="4">
                  <c:v>6.7354238405258799</c:v>
                </c:pt>
                <c:pt idx="5">
                  <c:v>13.693051012188045</c:v>
                </c:pt>
                <c:pt idx="6">
                  <c:v>17.262406383322439</c:v>
                </c:pt>
                <c:pt idx="7">
                  <c:v>26.079820235370743</c:v>
                </c:pt>
                <c:pt idx="8">
                  <c:v>21.314773945463354</c:v>
                </c:pt>
                <c:pt idx="9">
                  <c:v>6.3801752528492122</c:v>
                </c:pt>
                <c:pt idx="10">
                  <c:v>2.5710287042690037</c:v>
                </c:pt>
                <c:pt idx="11">
                  <c:v>0.53200143817591661</c:v>
                </c:pt>
                <c:pt idx="12">
                  <c:v>5.0584930580779446E-2</c:v>
                </c:pt>
                <c:pt idx="13">
                  <c:v>2.0729164021607974E-2</c:v>
                </c:pt>
                <c:pt idx="14">
                  <c:v>0</c:v>
                </c:pt>
                <c:pt idx="16">
                  <c:v>0.27061406946742966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Klasse!$H$10:$H$26</c:f>
              <c:numCache>
                <c:formatCode>0.0</c:formatCode>
                <c:ptCount val="17"/>
                <c:pt idx="0">
                  <c:v>7.0572581528933503E-2</c:v>
                </c:pt>
                <c:pt idx="1">
                  <c:v>0.26223802785986078</c:v>
                </c:pt>
                <c:pt idx="2">
                  <c:v>0.72740738298273189</c:v>
                </c:pt>
                <c:pt idx="3">
                  <c:v>2.2170057583683485</c:v>
                </c:pt>
                <c:pt idx="4">
                  <c:v>6.4767791929362</c:v>
                </c:pt>
                <c:pt idx="5">
                  <c:v>14.222962936383176</c:v>
                </c:pt>
                <c:pt idx="6">
                  <c:v>20.966906757621285</c:v>
                </c:pt>
                <c:pt idx="7">
                  <c:v>23.009102249911273</c:v>
                </c:pt>
                <c:pt idx="8">
                  <c:v>18.497693969537096</c:v>
                </c:pt>
                <c:pt idx="9">
                  <c:v>8.9260657571851905</c:v>
                </c:pt>
                <c:pt idx="10">
                  <c:v>3.5086640604821002</c:v>
                </c:pt>
                <c:pt idx="11">
                  <c:v>0.63886758015666156</c:v>
                </c:pt>
                <c:pt idx="12">
                  <c:v>0.22492969734703824</c:v>
                </c:pt>
                <c:pt idx="13">
                  <c:v>5.4179674152577779E-3</c:v>
                </c:pt>
                <c:pt idx="14">
                  <c:v>0</c:v>
                </c:pt>
                <c:pt idx="16">
                  <c:v>0.23859099227357744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Klasse!$H$28:$H$44</c:f>
              <c:numCache>
                <c:formatCode>0.0</c:formatCode>
                <c:ptCount val="17"/>
                <c:pt idx="0">
                  <c:v>0.15302957203226261</c:v>
                </c:pt>
                <c:pt idx="1">
                  <c:v>0.68981511637706261</c:v>
                </c:pt>
                <c:pt idx="2">
                  <c:v>1.4119913989131248</c:v>
                </c:pt>
                <c:pt idx="3">
                  <c:v>2.8225431498775744</c:v>
                </c:pt>
                <c:pt idx="4">
                  <c:v>6.7354238405258799</c:v>
                </c:pt>
                <c:pt idx="5">
                  <c:v>13.693051012188045</c:v>
                </c:pt>
                <c:pt idx="6">
                  <c:v>17.262406383322439</c:v>
                </c:pt>
                <c:pt idx="7">
                  <c:v>26.079820235370743</c:v>
                </c:pt>
                <c:pt idx="8">
                  <c:v>21.314773945463354</c:v>
                </c:pt>
                <c:pt idx="9">
                  <c:v>6.3801752528492122</c:v>
                </c:pt>
                <c:pt idx="10">
                  <c:v>2.5710287042690037</c:v>
                </c:pt>
                <c:pt idx="11">
                  <c:v>0.53200143817591661</c:v>
                </c:pt>
                <c:pt idx="12">
                  <c:v>5.0584930580779446E-2</c:v>
                </c:pt>
                <c:pt idx="13">
                  <c:v>2.0729164021607974E-2</c:v>
                </c:pt>
                <c:pt idx="14">
                  <c:v>0</c:v>
                </c:pt>
                <c:pt idx="16">
                  <c:v>0.27061406946742966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6.1329887913593433E-3"/>
                  <c:y val="-3.235695169998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5-4403-A6F6-DCB64FC3800F}"/>
                </c:ext>
              </c:extLst>
            </c:dLbl>
            <c:dLbl>
              <c:idx val="6"/>
              <c:layout>
                <c:manualLayout>
                  <c:x val="-5.1108239927994525E-3"/>
                  <c:y val="-5.82425130599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5-4403-A6F6-DCB64FC3800F}"/>
                </c:ext>
              </c:extLst>
            </c:dLbl>
            <c:dLbl>
              <c:idx val="7"/>
              <c:layout>
                <c:manualLayout>
                  <c:x val="2.4531955165437373E-2"/>
                  <c:y val="-3.8828342039986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5-4403-A6F6-DCB64FC3800F}"/>
                </c:ext>
              </c:extLst>
            </c:dLbl>
            <c:dLbl>
              <c:idx val="8"/>
              <c:layout>
                <c:manualLayout>
                  <c:x val="5.7241228719353866E-2"/>
                  <c:y val="-2.1571301133325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C-42C1-AA07-8FA42CC253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Klasse!$H$10:$H$26</c:f>
              <c:numCache>
                <c:formatCode>0.0</c:formatCode>
                <c:ptCount val="17"/>
                <c:pt idx="0">
                  <c:v>7.0572581528933503E-2</c:v>
                </c:pt>
                <c:pt idx="1">
                  <c:v>0.26223802785986078</c:v>
                </c:pt>
                <c:pt idx="2">
                  <c:v>0.72740738298273189</c:v>
                </c:pt>
                <c:pt idx="3">
                  <c:v>2.2170057583683485</c:v>
                </c:pt>
                <c:pt idx="4">
                  <c:v>6.4767791929362</c:v>
                </c:pt>
                <c:pt idx="5">
                  <c:v>14.222962936383176</c:v>
                </c:pt>
                <c:pt idx="6">
                  <c:v>20.966906757621285</c:v>
                </c:pt>
                <c:pt idx="7">
                  <c:v>23.009102249911273</c:v>
                </c:pt>
                <c:pt idx="8">
                  <c:v>18.497693969537096</c:v>
                </c:pt>
                <c:pt idx="9">
                  <c:v>8.9260657571851905</c:v>
                </c:pt>
                <c:pt idx="10">
                  <c:v>3.5086640604821002</c:v>
                </c:pt>
                <c:pt idx="11">
                  <c:v>0.63886758015666156</c:v>
                </c:pt>
                <c:pt idx="12">
                  <c:v>0.22492969734703824</c:v>
                </c:pt>
                <c:pt idx="13">
                  <c:v>5.4179674152577779E-3</c:v>
                </c:pt>
                <c:pt idx="14">
                  <c:v>0</c:v>
                </c:pt>
                <c:pt idx="16">
                  <c:v>0.23859099227357744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8076730128613298E-2"/>
          <c:h val="0.135064370800815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Klasse!$AF$259:$AF$273</c:f>
              <c:numCache>
                <c:formatCode>0.0</c:formatCode>
                <c:ptCount val="15"/>
                <c:pt idx="0">
                  <c:v>1.3872832369942196</c:v>
                </c:pt>
                <c:pt idx="1">
                  <c:v>1.6588628762541806</c:v>
                </c:pt>
                <c:pt idx="2">
                  <c:v>1.8429869392390688</c:v>
                </c:pt>
                <c:pt idx="3">
                  <c:v>1.9297124600638977</c:v>
                </c:pt>
                <c:pt idx="4">
                  <c:v>2.5208272220592551</c:v>
                </c:pt>
                <c:pt idx="5">
                  <c:v>2.5113458528951487</c:v>
                </c:pt>
                <c:pt idx="6">
                  <c:v>2.4316233501156619</c:v>
                </c:pt>
                <c:pt idx="7">
                  <c:v>2.9398996382308322</c:v>
                </c:pt>
                <c:pt idx="8">
                  <c:v>2.3400431344356578</c:v>
                </c:pt>
                <c:pt idx="9">
                  <c:v>1.6178343949044587</c:v>
                </c:pt>
                <c:pt idx="10">
                  <c:v>1.7050847457627119</c:v>
                </c:pt>
                <c:pt idx="11">
                  <c:v>1.3180300500834725</c:v>
                </c:pt>
                <c:pt idx="12">
                  <c:v>1.2056338028169014</c:v>
                </c:pt>
                <c:pt idx="13">
                  <c:v>1.2079646017699115</c:v>
                </c:pt>
                <c:pt idx="14">
                  <c:v>1.1086956521739131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1-4C84-BD57-A1297A88EB8A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Klasse!$AF$184:$AF$198</c:f>
              <c:numCache>
                <c:formatCode>0.0</c:formatCode>
                <c:ptCount val="15"/>
                <c:pt idx="0">
                  <c:v>1.393238434163701</c:v>
                </c:pt>
                <c:pt idx="1">
                  <c:v>1.6141205112598904</c:v>
                </c:pt>
                <c:pt idx="2">
                  <c:v>1.713520197856554</c:v>
                </c:pt>
                <c:pt idx="3">
                  <c:v>1.9145631067961164</c:v>
                </c:pt>
                <c:pt idx="4">
                  <c:v>2.332946186604723</c:v>
                </c:pt>
                <c:pt idx="5">
                  <c:v>2.4508490419068392</c:v>
                </c:pt>
                <c:pt idx="6">
                  <c:v>2.5423929098966025</c:v>
                </c:pt>
                <c:pt idx="7">
                  <c:v>3.1711035818005811</c:v>
                </c:pt>
                <c:pt idx="8">
                  <c:v>3.2133665966386555</c:v>
                </c:pt>
                <c:pt idx="9">
                  <c:v>2.0379942566821296</c:v>
                </c:pt>
                <c:pt idx="10">
                  <c:v>1.6807678634909349</c:v>
                </c:pt>
                <c:pt idx="11">
                  <c:v>1.3018065887353878</c:v>
                </c:pt>
                <c:pt idx="12">
                  <c:v>1.179245283018868</c:v>
                </c:pt>
                <c:pt idx="13">
                  <c:v>1.1604938271604939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1-4C84-BD57-A1297A88EB8A}"/>
            </c:ext>
          </c:extLst>
        </c:ser>
        <c:ser>
          <c:idx val="10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Klasse!$AF$109:$AF$123</c:f>
              <c:numCache>
                <c:formatCode>0.0</c:formatCode>
                <c:ptCount val="15"/>
                <c:pt idx="0">
                  <c:v>1.3264033264033264</c:v>
                </c:pt>
                <c:pt idx="1">
                  <c:v>1.7540435025097603</c:v>
                </c:pt>
                <c:pt idx="2">
                  <c:v>1.8632756132756132</c:v>
                </c:pt>
                <c:pt idx="3">
                  <c:v>2.0969261279127416</c:v>
                </c:pt>
                <c:pt idx="4">
                  <c:v>2.6179537308569567</c:v>
                </c:pt>
                <c:pt idx="5">
                  <c:v>3.0398085159989923</c:v>
                </c:pt>
                <c:pt idx="6">
                  <c:v>2.9770877676223866</c:v>
                </c:pt>
                <c:pt idx="7">
                  <c:v>3.4649737302977233</c:v>
                </c:pt>
                <c:pt idx="8">
                  <c:v>2.9593077642656689</c:v>
                </c:pt>
                <c:pt idx="9">
                  <c:v>1.7607153869873573</c:v>
                </c:pt>
                <c:pt idx="10">
                  <c:v>1.5022050716648292</c:v>
                </c:pt>
                <c:pt idx="11">
                  <c:v>1.1983640081799591</c:v>
                </c:pt>
                <c:pt idx="12">
                  <c:v>1.118421052631579</c:v>
                </c:pt>
                <c:pt idx="13">
                  <c:v>1.0526315789473684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1-4C84-BD57-A1297A88EB8A}"/>
            </c:ext>
          </c:extLst>
        </c:ser>
        <c:ser>
          <c:idx val="2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Klasse!$AF$28:$AF$42</c:f>
              <c:numCache>
                <c:formatCode>0.0</c:formatCode>
                <c:ptCount val="15"/>
                <c:pt idx="0">
                  <c:v>1.296</c:v>
                </c:pt>
                <c:pt idx="1">
                  <c:v>1.427927927927928</c:v>
                </c:pt>
                <c:pt idx="2">
                  <c:v>1.5072190834902699</c:v>
                </c:pt>
                <c:pt idx="3">
                  <c:v>1.75</c:v>
                </c:pt>
                <c:pt idx="4">
                  <c:v>2.287766450417053</c:v>
                </c:pt>
                <c:pt idx="5">
                  <c:v>2.8084577114427862</c:v>
                </c:pt>
                <c:pt idx="6">
                  <c:v>2.9033386791077418</c:v>
                </c:pt>
                <c:pt idx="7">
                  <c:v>3.6622470341939986</c:v>
                </c:pt>
                <c:pt idx="8">
                  <c:v>3.240381282495667</c:v>
                </c:pt>
                <c:pt idx="9">
                  <c:v>1.8795539033457249</c:v>
                </c:pt>
                <c:pt idx="10">
                  <c:v>1.5139220365950676</c:v>
                </c:pt>
                <c:pt idx="11">
                  <c:v>1.2166666666666666</c:v>
                </c:pt>
                <c:pt idx="12">
                  <c:v>1.064516129032258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21-4C84-BD57-A1297A88EB8A}"/>
            </c:ext>
          </c:extLst>
        </c:ser>
        <c:ser>
          <c:idx val="3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Klasse!$AF$10:$AF$24</c:f>
              <c:numCache>
                <c:formatCode>0.0</c:formatCode>
                <c:ptCount val="15"/>
                <c:pt idx="0">
                  <c:v>1.9607843137254901</c:v>
                </c:pt>
                <c:pt idx="1">
                  <c:v>1.4621409921671018</c:v>
                </c:pt>
                <c:pt idx="2">
                  <c:v>1.5125</c:v>
                </c:pt>
                <c:pt idx="3">
                  <c:v>1.9266700150678051</c:v>
                </c:pt>
                <c:pt idx="4">
                  <c:v>2.2917390225750434</c:v>
                </c:pt>
                <c:pt idx="5">
                  <c:v>2.825944170771757</c:v>
                </c:pt>
                <c:pt idx="6">
                  <c:v>3.171424388815693</c:v>
                </c:pt>
                <c:pt idx="7">
                  <c:v>3.161903314077227</c:v>
                </c:pt>
                <c:pt idx="8">
                  <c:v>2.7173833149577362</c:v>
                </c:pt>
                <c:pt idx="9">
                  <c:v>1.8989330171902785</c:v>
                </c:pt>
                <c:pt idx="10">
                  <c:v>1.5089581950895818</c:v>
                </c:pt>
                <c:pt idx="11">
                  <c:v>1.1981707317073171</c:v>
                </c:pt>
                <c:pt idx="12">
                  <c:v>1.1775700934579438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21-4C84-BD57-A1297A88E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Klasse!$E$259:$E$273</c:f>
              <c:numCache>
                <c:formatCode>#,##0</c:formatCode>
                <c:ptCount val="15"/>
                <c:pt idx="0">
                  <c:v>865</c:v>
                </c:pt>
                <c:pt idx="1">
                  <c:v>2392</c:v>
                </c:pt>
                <c:pt idx="2">
                  <c:v>3522</c:v>
                </c:pt>
                <c:pt idx="3">
                  <c:v>4695</c:v>
                </c:pt>
                <c:pt idx="4">
                  <c:v>6818</c:v>
                </c:pt>
                <c:pt idx="5">
                  <c:v>7668</c:v>
                </c:pt>
                <c:pt idx="6">
                  <c:v>7349</c:v>
                </c:pt>
                <c:pt idx="7">
                  <c:v>8569</c:v>
                </c:pt>
                <c:pt idx="8">
                  <c:v>6955</c:v>
                </c:pt>
                <c:pt idx="9">
                  <c:v>3768</c:v>
                </c:pt>
                <c:pt idx="10">
                  <c:v>3245</c:v>
                </c:pt>
                <c:pt idx="11">
                  <c:v>1198</c:v>
                </c:pt>
                <c:pt idx="12">
                  <c:v>355</c:v>
                </c:pt>
                <c:pt idx="13">
                  <c:v>226</c:v>
                </c:pt>
                <c:pt idx="14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7-4119-8BD4-0FB493A4FE4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Klasse!$E$184:$E$198</c:f>
              <c:numCache>
                <c:formatCode>#,##0</c:formatCode>
                <c:ptCount val="15"/>
                <c:pt idx="0">
                  <c:v>562</c:v>
                </c:pt>
                <c:pt idx="1">
                  <c:v>1643</c:v>
                </c:pt>
                <c:pt idx="2">
                  <c:v>2426</c:v>
                </c:pt>
                <c:pt idx="3">
                  <c:v>3605</c:v>
                </c:pt>
                <c:pt idx="4">
                  <c:v>5166</c:v>
                </c:pt>
                <c:pt idx="5">
                  <c:v>6419</c:v>
                </c:pt>
                <c:pt idx="6">
                  <c:v>6770</c:v>
                </c:pt>
                <c:pt idx="7">
                  <c:v>8264</c:v>
                </c:pt>
                <c:pt idx="8">
                  <c:v>7616</c:v>
                </c:pt>
                <c:pt idx="9">
                  <c:v>4527</c:v>
                </c:pt>
                <c:pt idx="10">
                  <c:v>2813</c:v>
                </c:pt>
                <c:pt idx="11">
                  <c:v>941</c:v>
                </c:pt>
                <c:pt idx="12">
                  <c:v>212</c:v>
                </c:pt>
                <c:pt idx="13">
                  <c:v>81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7-4119-8BD4-0FB493A4FE49}"/>
            </c:ext>
          </c:extLst>
        </c:ser>
        <c:ser>
          <c:idx val="10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Klasse!$E$109:$E$123</c:f>
              <c:numCache>
                <c:formatCode>#,##0</c:formatCode>
                <c:ptCount val="15"/>
                <c:pt idx="0">
                  <c:v>481</c:v>
                </c:pt>
                <c:pt idx="1">
                  <c:v>1793</c:v>
                </c:pt>
                <c:pt idx="2">
                  <c:v>2772</c:v>
                </c:pt>
                <c:pt idx="3">
                  <c:v>4034</c:v>
                </c:pt>
                <c:pt idx="4">
                  <c:v>6138</c:v>
                </c:pt>
                <c:pt idx="5">
                  <c:v>7938</c:v>
                </c:pt>
                <c:pt idx="6">
                  <c:v>7987</c:v>
                </c:pt>
                <c:pt idx="7">
                  <c:v>7994</c:v>
                </c:pt>
                <c:pt idx="8">
                  <c:v>6414</c:v>
                </c:pt>
                <c:pt idx="9">
                  <c:v>3243</c:v>
                </c:pt>
                <c:pt idx="10">
                  <c:v>1814</c:v>
                </c:pt>
                <c:pt idx="11">
                  <c:v>489</c:v>
                </c:pt>
                <c:pt idx="12">
                  <c:v>76</c:v>
                </c:pt>
                <c:pt idx="13">
                  <c:v>38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B7-4119-8BD4-0FB493A4FE49}"/>
            </c:ext>
          </c:extLst>
        </c:ser>
        <c:ser>
          <c:idx val="2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Klasse!$E$28:$E$42</c:f>
              <c:numCache>
                <c:formatCode>#,##0</c:formatCode>
                <c:ptCount val="15"/>
                <c:pt idx="0">
                  <c:v>250</c:v>
                </c:pt>
                <c:pt idx="1">
                  <c:v>888</c:v>
                </c:pt>
                <c:pt idx="2">
                  <c:v>1593</c:v>
                </c:pt>
                <c:pt idx="3">
                  <c:v>2560</c:v>
                </c:pt>
                <c:pt idx="4">
                  <c:v>4316</c:v>
                </c:pt>
                <c:pt idx="5">
                  <c:v>6432</c:v>
                </c:pt>
                <c:pt idx="6">
                  <c:v>6859</c:v>
                </c:pt>
                <c:pt idx="7">
                  <c:v>7165</c:v>
                </c:pt>
                <c:pt idx="8">
                  <c:v>5770</c:v>
                </c:pt>
                <c:pt idx="9">
                  <c:v>2690</c:v>
                </c:pt>
                <c:pt idx="10">
                  <c:v>1257</c:v>
                </c:pt>
                <c:pt idx="11">
                  <c:v>300</c:v>
                </c:pt>
                <c:pt idx="12">
                  <c:v>31</c:v>
                </c:pt>
                <c:pt idx="13">
                  <c:v>13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7-4119-8BD4-0FB493A4FE49}"/>
            </c:ext>
          </c:extLst>
        </c:ser>
        <c:ser>
          <c:idx val="3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Klasse!$E$10:$E$24</c:f>
              <c:numCache>
                <c:formatCode>#,##0</c:formatCode>
                <c:ptCount val="15"/>
                <c:pt idx="0">
                  <c:v>102</c:v>
                </c:pt>
                <c:pt idx="1">
                  <c:v>383</c:v>
                </c:pt>
                <c:pt idx="2">
                  <c:v>880</c:v>
                </c:pt>
                <c:pt idx="3">
                  <c:v>1991</c:v>
                </c:pt>
                <c:pt idx="4">
                  <c:v>4031</c:v>
                </c:pt>
                <c:pt idx="5">
                  <c:v>6090</c:v>
                </c:pt>
                <c:pt idx="6">
                  <c:v>6831</c:v>
                </c:pt>
                <c:pt idx="7">
                  <c:v>6578</c:v>
                </c:pt>
                <c:pt idx="8">
                  <c:v>5442</c:v>
                </c:pt>
                <c:pt idx="9">
                  <c:v>3374</c:v>
                </c:pt>
                <c:pt idx="10">
                  <c:v>1507</c:v>
                </c:pt>
                <c:pt idx="11">
                  <c:v>328</c:v>
                </c:pt>
                <c:pt idx="12">
                  <c:v>107</c:v>
                </c:pt>
                <c:pt idx="13">
                  <c:v>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B7-4119-8BD4-0FB493A4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Klasse!$Z$259:$Z$273</c:f>
              <c:numCache>
                <c:formatCode>0</c:formatCode>
                <c:ptCount val="15"/>
                <c:pt idx="0">
                  <c:v>16.5</c:v>
                </c:pt>
                <c:pt idx="1">
                  <c:v>43.37197580645163</c:v>
                </c:pt>
                <c:pt idx="2">
                  <c:v>63.718995532275443</c:v>
                </c:pt>
                <c:pt idx="3">
                  <c:v>78.311258278145701</c:v>
                </c:pt>
                <c:pt idx="4">
                  <c:v>88.223657415488447</c:v>
                </c:pt>
                <c:pt idx="5">
                  <c:v>95.025185646777828</c:v>
                </c:pt>
                <c:pt idx="6">
                  <c:v>98.477895914941243</c:v>
                </c:pt>
                <c:pt idx="7">
                  <c:v>99.416481422673883</c:v>
                </c:pt>
                <c:pt idx="8">
                  <c:v>99.852534562211986</c:v>
                </c:pt>
                <c:pt idx="9">
                  <c:v>99.950787401574786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2-43A4-BF14-3CB7BF8E5E68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Klasse!$Z$184:$Z$198</c:f>
              <c:numCache>
                <c:formatCode>0</c:formatCode>
                <c:ptCount val="15"/>
                <c:pt idx="0">
                  <c:v>10.217113665389528</c:v>
                </c:pt>
                <c:pt idx="1">
                  <c:v>26.508295625942687</c:v>
                </c:pt>
                <c:pt idx="2">
                  <c:v>44.647582391147459</c:v>
                </c:pt>
                <c:pt idx="3">
                  <c:v>58.432338452622439</c:v>
                </c:pt>
                <c:pt idx="4">
                  <c:v>71.830401593096553</c:v>
                </c:pt>
                <c:pt idx="5">
                  <c:v>85.93312992626494</c:v>
                </c:pt>
                <c:pt idx="6">
                  <c:v>93.10945851731347</c:v>
                </c:pt>
                <c:pt idx="7">
                  <c:v>97.042661985804784</c:v>
                </c:pt>
                <c:pt idx="8">
                  <c:v>99.468802353614208</c:v>
                </c:pt>
                <c:pt idx="9">
                  <c:v>99.934966399306276</c:v>
                </c:pt>
                <c:pt idx="10">
                  <c:v>99.978849407783429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2-43A4-BF14-3CB7BF8E5E68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Klasse!$Z$109:$Z$123</c:f>
              <c:numCache>
                <c:formatCode>0</c:formatCode>
                <c:ptCount val="15"/>
                <c:pt idx="0">
                  <c:v>9.0909090909090917</c:v>
                </c:pt>
                <c:pt idx="1">
                  <c:v>24.483306836248008</c:v>
                </c:pt>
                <c:pt idx="2">
                  <c:v>40.813165537270095</c:v>
                </c:pt>
                <c:pt idx="3">
                  <c:v>52.122000236434559</c:v>
                </c:pt>
                <c:pt idx="4">
                  <c:v>64.695998506440972</c:v>
                </c:pt>
                <c:pt idx="5">
                  <c:v>78.068794032324902</c:v>
                </c:pt>
                <c:pt idx="6">
                  <c:v>91.668769450752805</c:v>
                </c:pt>
                <c:pt idx="7">
                  <c:v>97.577529874724718</c:v>
                </c:pt>
                <c:pt idx="8">
                  <c:v>99.652283862810165</c:v>
                </c:pt>
                <c:pt idx="9">
                  <c:v>99.9124343257443</c:v>
                </c:pt>
                <c:pt idx="10">
                  <c:v>99.853211009174302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32-43A4-BF14-3CB7BF8E5E68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Klasse!$Z$28:$Z$44</c:f>
              <c:numCache>
                <c:formatCode>0</c:formatCode>
                <c:ptCount val="17"/>
                <c:pt idx="0">
                  <c:v>8.3333333333333357</c:v>
                </c:pt>
                <c:pt idx="1">
                  <c:v>18.217665615141954</c:v>
                </c:pt>
                <c:pt idx="2">
                  <c:v>28.738025822573924</c:v>
                </c:pt>
                <c:pt idx="3">
                  <c:v>41.294642857142847</c:v>
                </c:pt>
                <c:pt idx="4">
                  <c:v>56.289244480453718</c:v>
                </c:pt>
                <c:pt idx="5">
                  <c:v>71.910983170947759</c:v>
                </c:pt>
                <c:pt idx="6">
                  <c:v>89.012754845837108</c:v>
                </c:pt>
                <c:pt idx="7">
                  <c:v>97.484756097560975</c:v>
                </c:pt>
                <c:pt idx="8">
                  <c:v>99.68978980585122</c:v>
                </c:pt>
                <c:pt idx="9">
                  <c:v>99.960443037974699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6">
                  <c:v>61.206896551724142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32-43A4-BF14-3CB7BF8E5E68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Klasse!$Z$10:$Z$26</c:f>
              <c:numCache>
                <c:formatCode>0</c:formatCode>
                <c:ptCount val="17"/>
                <c:pt idx="0">
                  <c:v>0.5</c:v>
                </c:pt>
                <c:pt idx="1">
                  <c:v>2.1428571428571423</c:v>
                </c:pt>
                <c:pt idx="2">
                  <c:v>10.142749812171298</c:v>
                </c:pt>
                <c:pt idx="3">
                  <c:v>15.77163712200208</c:v>
                </c:pt>
                <c:pt idx="4">
                  <c:v>42.108681532799309</c:v>
                </c:pt>
                <c:pt idx="5">
                  <c:v>74.520627542126689</c:v>
                </c:pt>
                <c:pt idx="6">
                  <c:v>92.614475627769565</c:v>
                </c:pt>
                <c:pt idx="7">
                  <c:v>98.485504110774556</c:v>
                </c:pt>
                <c:pt idx="8">
                  <c:v>99.743034893156604</c:v>
                </c:pt>
                <c:pt idx="9">
                  <c:v>99.984392071172167</c:v>
                </c:pt>
                <c:pt idx="10">
                  <c:v>99.956024626209356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32-43A4-BF14-3CB7BF8E5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0312003818145"/>
          <c:y val="0.22086284436386763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a</a:t>
            </a:r>
            <a:r>
              <a:rPr lang="nb-NO" sz="2800"/>
              <a:t>ntall LENGDEMÅLTE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Klasse!$L$28:$L$44</c:f>
              <c:numCache>
                <c:formatCode>#,##0</c:formatCode>
                <c:ptCount val="17"/>
                <c:pt idx="0">
                  <c:v>98</c:v>
                </c:pt>
                <c:pt idx="1">
                  <c:v>371</c:v>
                </c:pt>
                <c:pt idx="2">
                  <c:v>756</c:v>
                </c:pt>
                <c:pt idx="3">
                  <c:v>1454</c:v>
                </c:pt>
                <c:pt idx="4">
                  <c:v>3194</c:v>
                </c:pt>
                <c:pt idx="5">
                  <c:v>5493</c:v>
                </c:pt>
                <c:pt idx="6">
                  <c:v>6458</c:v>
                </c:pt>
                <c:pt idx="7">
                  <c:v>8627</c:v>
                </c:pt>
                <c:pt idx="8">
                  <c:v>5964</c:v>
                </c:pt>
                <c:pt idx="9">
                  <c:v>1852</c:v>
                </c:pt>
                <c:pt idx="10">
                  <c:v>562</c:v>
                </c:pt>
                <c:pt idx="11">
                  <c:v>143</c:v>
                </c:pt>
                <c:pt idx="12">
                  <c:v>10</c:v>
                </c:pt>
                <c:pt idx="13">
                  <c:v>3</c:v>
                </c:pt>
                <c:pt idx="14">
                  <c:v>0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A-4F2B-A1B8-766342A8FD5B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Klasse!$L$10:$L$26</c:f>
              <c:numCache>
                <c:formatCode>#,##0</c:formatCode>
                <c:ptCount val="17"/>
                <c:pt idx="0">
                  <c:v>196</c:v>
                </c:pt>
                <c:pt idx="1">
                  <c:v>542</c:v>
                </c:pt>
                <c:pt idx="2">
                  <c:v>1308</c:v>
                </c:pt>
                <c:pt idx="3">
                  <c:v>3787</c:v>
                </c:pt>
                <c:pt idx="4">
                  <c:v>9099</c:v>
                </c:pt>
                <c:pt idx="5">
                  <c:v>16852</c:v>
                </c:pt>
                <c:pt idx="6">
                  <c:v>21279</c:v>
                </c:pt>
                <c:pt idx="7">
                  <c:v>20107</c:v>
                </c:pt>
                <c:pt idx="8">
                  <c:v>14274</c:v>
                </c:pt>
                <c:pt idx="9">
                  <c:v>6254</c:v>
                </c:pt>
                <c:pt idx="10">
                  <c:v>2211</c:v>
                </c:pt>
                <c:pt idx="11">
                  <c:v>384</c:v>
                </c:pt>
                <c:pt idx="12">
                  <c:v>124</c:v>
                </c:pt>
                <c:pt idx="13">
                  <c:v>2</c:v>
                </c:pt>
                <c:pt idx="14">
                  <c:v>0</c:v>
                </c:pt>
                <c:pt idx="16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A-4F2B-A1B8-766342A8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7069647538413938E-2"/>
          <c:h val="0.1423336797942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middel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8176017443"/>
          <c:y val="2.61637298468829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Klasse!$Q$28:$Q$42</c:f>
              <c:numCache>
                <c:formatCode>0.0</c:formatCode>
                <c:ptCount val="15"/>
                <c:pt idx="0">
                  <c:v>108.99795918367356</c:v>
                </c:pt>
                <c:pt idx="1">
                  <c:v>111.51078167115898</c:v>
                </c:pt>
                <c:pt idx="2">
                  <c:v>111.83902116402112</c:v>
                </c:pt>
                <c:pt idx="3">
                  <c:v>112.58734525447043</c:v>
                </c:pt>
                <c:pt idx="4">
                  <c:v>113.1709768315592</c:v>
                </c:pt>
                <c:pt idx="5">
                  <c:v>113.5312579646826</c:v>
                </c:pt>
                <c:pt idx="6">
                  <c:v>114.60743264168484</c:v>
                </c:pt>
                <c:pt idx="7">
                  <c:v>115.7329546771759</c:v>
                </c:pt>
                <c:pt idx="8">
                  <c:v>116.96515761234052</c:v>
                </c:pt>
                <c:pt idx="9">
                  <c:v>117.21123110151171</c:v>
                </c:pt>
                <c:pt idx="10">
                  <c:v>117.25249110320281</c:v>
                </c:pt>
                <c:pt idx="11">
                  <c:v>117.5132867132867</c:v>
                </c:pt>
                <c:pt idx="12">
                  <c:v>116.31</c:v>
                </c:pt>
                <c:pt idx="13">
                  <c:v>119.8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9-4D73-9180-DA09307C0059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0"/>
                  <c:y val="-0.14140730466070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9-4D73-9180-DA09307C0059}"/>
                </c:ext>
              </c:extLst>
            </c:dLbl>
            <c:dLbl>
              <c:idx val="2"/>
              <c:layout>
                <c:manualLayout>
                  <c:x val="-3.013959378314317E-3"/>
                  <c:y val="-5.356337297753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9-4D73-9180-DA09307C0059}"/>
                </c:ext>
              </c:extLst>
            </c:dLbl>
            <c:dLbl>
              <c:idx val="3"/>
              <c:layout>
                <c:manualLayout>
                  <c:x val="-4.0186125044190894E-3"/>
                  <c:y val="-8.5701396764063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9-4D73-9180-DA09307C0059}"/>
                </c:ext>
              </c:extLst>
            </c:dLbl>
            <c:dLbl>
              <c:idx val="4"/>
              <c:layout>
                <c:manualLayout>
                  <c:x val="-2.0093062522095447E-3"/>
                  <c:y val="-8.1416326925860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9-4D73-9180-DA09307C0059}"/>
                </c:ext>
              </c:extLst>
            </c:dLbl>
            <c:dLbl>
              <c:idx val="5"/>
              <c:layout>
                <c:manualLayout>
                  <c:x val="-2.0093062522095447E-3"/>
                  <c:y val="-5.7848442815743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9-4D73-9180-DA09307C0059}"/>
                </c:ext>
              </c:extLst>
            </c:dLbl>
            <c:dLbl>
              <c:idx val="6"/>
              <c:layout>
                <c:manualLayout>
                  <c:x val="-1.0046531261047723E-3"/>
                  <c:y val="-3.85656285438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9-4D73-9180-DA09307C0059}"/>
                </c:ext>
              </c:extLst>
            </c:dLbl>
            <c:dLbl>
              <c:idx val="7"/>
              <c:layout>
                <c:manualLayout>
                  <c:x val="-3.013959378314317E-3"/>
                  <c:y val="-4.71357682202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9-4D73-9180-DA09307C0059}"/>
                </c:ext>
              </c:extLst>
            </c:dLbl>
            <c:dLbl>
              <c:idx val="8"/>
              <c:layout>
                <c:manualLayout>
                  <c:x val="-1.0046531261048461E-3"/>
                  <c:y val="-8.7843931683165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19-4D73-9180-DA09307C0059}"/>
                </c:ext>
              </c:extLst>
            </c:dLbl>
            <c:dLbl>
              <c:idx val="11"/>
              <c:layout>
                <c:manualLayout>
                  <c:x val="-1.0046531261047723E-3"/>
                  <c:y val="-9.4271536440470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19-4D73-9180-DA09307C0059}"/>
                </c:ext>
              </c:extLst>
            </c:dLbl>
            <c:dLbl>
              <c:idx val="12"/>
              <c:layout>
                <c:manualLayout>
                  <c:x val="-3.0139593783144645E-3"/>
                  <c:y val="-7.9273792006758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19-4D73-9180-DA09307C005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Klasse!$Q$10:$Q$24</c:f>
              <c:numCache>
                <c:formatCode>0.0</c:formatCode>
                <c:ptCount val="15"/>
                <c:pt idx="0">
                  <c:v>99.694897959183606</c:v>
                </c:pt>
                <c:pt idx="1">
                  <c:v>104.03376383763836</c:v>
                </c:pt>
                <c:pt idx="2">
                  <c:v>106.56429663608532</c:v>
                </c:pt>
                <c:pt idx="3">
                  <c:v>105.93723263797172</c:v>
                </c:pt>
                <c:pt idx="4">
                  <c:v>109.60538520716575</c:v>
                </c:pt>
                <c:pt idx="5">
                  <c:v>112.05122240683524</c:v>
                </c:pt>
                <c:pt idx="6">
                  <c:v>114.01529677146478</c:v>
                </c:pt>
                <c:pt idx="7">
                  <c:v>115.25861640224778</c:v>
                </c:pt>
                <c:pt idx="8">
                  <c:v>116.09026201485251</c:v>
                </c:pt>
                <c:pt idx="9">
                  <c:v>116.58207547169772</c:v>
                </c:pt>
                <c:pt idx="10">
                  <c:v>117.1429217548619</c:v>
                </c:pt>
                <c:pt idx="11">
                  <c:v>116.75494791666652</c:v>
                </c:pt>
                <c:pt idx="12">
                  <c:v>116.6354838709678</c:v>
                </c:pt>
                <c:pt idx="13">
                  <c:v>117.15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19-4D73-9180-DA09307C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03361608913221"/>
          <c:y val="0.17031566793610456"/>
          <c:w val="8.7069647538413938E-2"/>
          <c:h val="0.1423336797942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3" Type="http://schemas.openxmlformats.org/officeDocument/2006/relationships/chart" Target="../charts/chart84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0" Type="http://schemas.openxmlformats.org/officeDocument/2006/relationships/chart" Target="../charts/chart101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26" Type="http://schemas.openxmlformats.org/officeDocument/2006/relationships/chart" Target="../charts/chart156.xml"/><Relationship Id="rId39" Type="http://schemas.openxmlformats.org/officeDocument/2006/relationships/chart" Target="../charts/chart169.xml"/><Relationship Id="rId21" Type="http://schemas.openxmlformats.org/officeDocument/2006/relationships/chart" Target="../charts/chart151.xml"/><Relationship Id="rId34" Type="http://schemas.openxmlformats.org/officeDocument/2006/relationships/chart" Target="../charts/chart164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5" Type="http://schemas.openxmlformats.org/officeDocument/2006/relationships/chart" Target="../charts/chart155.xml"/><Relationship Id="rId33" Type="http://schemas.openxmlformats.org/officeDocument/2006/relationships/chart" Target="../charts/chart163.xml"/><Relationship Id="rId38" Type="http://schemas.openxmlformats.org/officeDocument/2006/relationships/chart" Target="../charts/chart168.xml"/><Relationship Id="rId2" Type="http://schemas.openxmlformats.org/officeDocument/2006/relationships/chart" Target="../charts/chart132.xml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29" Type="http://schemas.openxmlformats.org/officeDocument/2006/relationships/chart" Target="../charts/chart159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32" Type="http://schemas.openxmlformats.org/officeDocument/2006/relationships/chart" Target="../charts/chart162.xml"/><Relationship Id="rId37" Type="http://schemas.openxmlformats.org/officeDocument/2006/relationships/chart" Target="../charts/chart167.xml"/><Relationship Id="rId40" Type="http://schemas.openxmlformats.org/officeDocument/2006/relationships/chart" Target="../charts/chart170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28" Type="http://schemas.openxmlformats.org/officeDocument/2006/relationships/chart" Target="../charts/chart158.xml"/><Relationship Id="rId36" Type="http://schemas.openxmlformats.org/officeDocument/2006/relationships/chart" Target="../charts/chart166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31" Type="http://schemas.openxmlformats.org/officeDocument/2006/relationships/chart" Target="../charts/chart161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Relationship Id="rId27" Type="http://schemas.openxmlformats.org/officeDocument/2006/relationships/chart" Target="../charts/chart157.xml"/><Relationship Id="rId30" Type="http://schemas.openxmlformats.org/officeDocument/2006/relationships/chart" Target="../charts/chart160.xml"/><Relationship Id="rId35" Type="http://schemas.openxmlformats.org/officeDocument/2006/relationships/chart" Target="../charts/chart165.xml"/><Relationship Id="rId8" Type="http://schemas.openxmlformats.org/officeDocument/2006/relationships/chart" Target="../charts/chart138.xml"/><Relationship Id="rId3" Type="http://schemas.openxmlformats.org/officeDocument/2006/relationships/chart" Target="../charts/chart13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13" Type="http://schemas.openxmlformats.org/officeDocument/2006/relationships/chart" Target="../charts/chart183.xml"/><Relationship Id="rId18" Type="http://schemas.openxmlformats.org/officeDocument/2006/relationships/chart" Target="../charts/chart188.xml"/><Relationship Id="rId26" Type="http://schemas.openxmlformats.org/officeDocument/2006/relationships/chart" Target="../charts/chart196.xml"/><Relationship Id="rId3" Type="http://schemas.openxmlformats.org/officeDocument/2006/relationships/chart" Target="../charts/chart173.xml"/><Relationship Id="rId21" Type="http://schemas.openxmlformats.org/officeDocument/2006/relationships/chart" Target="../charts/chart191.xml"/><Relationship Id="rId7" Type="http://schemas.openxmlformats.org/officeDocument/2006/relationships/chart" Target="../charts/chart177.xml"/><Relationship Id="rId12" Type="http://schemas.openxmlformats.org/officeDocument/2006/relationships/chart" Target="../charts/chart182.xml"/><Relationship Id="rId17" Type="http://schemas.openxmlformats.org/officeDocument/2006/relationships/chart" Target="../charts/chart187.xml"/><Relationship Id="rId25" Type="http://schemas.openxmlformats.org/officeDocument/2006/relationships/chart" Target="../charts/chart195.xml"/><Relationship Id="rId2" Type="http://schemas.openxmlformats.org/officeDocument/2006/relationships/chart" Target="../charts/chart172.xml"/><Relationship Id="rId16" Type="http://schemas.openxmlformats.org/officeDocument/2006/relationships/chart" Target="../charts/chart186.xml"/><Relationship Id="rId20" Type="http://schemas.openxmlformats.org/officeDocument/2006/relationships/chart" Target="../charts/chart190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chart" Target="../charts/chart181.xml"/><Relationship Id="rId24" Type="http://schemas.openxmlformats.org/officeDocument/2006/relationships/chart" Target="../charts/chart194.xml"/><Relationship Id="rId5" Type="http://schemas.openxmlformats.org/officeDocument/2006/relationships/chart" Target="../charts/chart175.xml"/><Relationship Id="rId15" Type="http://schemas.openxmlformats.org/officeDocument/2006/relationships/chart" Target="../charts/chart185.xml"/><Relationship Id="rId23" Type="http://schemas.openxmlformats.org/officeDocument/2006/relationships/chart" Target="../charts/chart193.xml"/><Relationship Id="rId10" Type="http://schemas.openxmlformats.org/officeDocument/2006/relationships/chart" Target="../charts/chart180.xml"/><Relationship Id="rId19" Type="http://schemas.openxmlformats.org/officeDocument/2006/relationships/chart" Target="../charts/chart189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Relationship Id="rId14" Type="http://schemas.openxmlformats.org/officeDocument/2006/relationships/chart" Target="../charts/chart184.xml"/><Relationship Id="rId22" Type="http://schemas.openxmlformats.org/officeDocument/2006/relationships/chart" Target="../charts/chart192.xml"/><Relationship Id="rId27" Type="http://schemas.openxmlformats.org/officeDocument/2006/relationships/chart" Target="../charts/chart197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0.xml"/><Relationship Id="rId18" Type="http://schemas.openxmlformats.org/officeDocument/2006/relationships/chart" Target="../charts/chart215.xml"/><Relationship Id="rId26" Type="http://schemas.openxmlformats.org/officeDocument/2006/relationships/chart" Target="../charts/chart223.xml"/><Relationship Id="rId3" Type="http://schemas.openxmlformats.org/officeDocument/2006/relationships/chart" Target="../charts/chart200.xml"/><Relationship Id="rId21" Type="http://schemas.openxmlformats.org/officeDocument/2006/relationships/chart" Target="../charts/chart218.xml"/><Relationship Id="rId7" Type="http://schemas.openxmlformats.org/officeDocument/2006/relationships/chart" Target="../charts/chart204.xml"/><Relationship Id="rId12" Type="http://schemas.openxmlformats.org/officeDocument/2006/relationships/chart" Target="../charts/chart209.xml"/><Relationship Id="rId17" Type="http://schemas.openxmlformats.org/officeDocument/2006/relationships/chart" Target="../charts/chart214.xml"/><Relationship Id="rId25" Type="http://schemas.openxmlformats.org/officeDocument/2006/relationships/chart" Target="../charts/chart222.xml"/><Relationship Id="rId33" Type="http://schemas.openxmlformats.org/officeDocument/2006/relationships/chart" Target="../charts/chart230.xml"/><Relationship Id="rId2" Type="http://schemas.openxmlformats.org/officeDocument/2006/relationships/chart" Target="../charts/chart199.xml"/><Relationship Id="rId16" Type="http://schemas.openxmlformats.org/officeDocument/2006/relationships/chart" Target="../charts/chart213.xml"/><Relationship Id="rId20" Type="http://schemas.openxmlformats.org/officeDocument/2006/relationships/chart" Target="../charts/chart217.xml"/><Relationship Id="rId29" Type="http://schemas.openxmlformats.org/officeDocument/2006/relationships/chart" Target="../charts/chart226.xml"/><Relationship Id="rId1" Type="http://schemas.openxmlformats.org/officeDocument/2006/relationships/chart" Target="../charts/chart198.xml"/><Relationship Id="rId6" Type="http://schemas.openxmlformats.org/officeDocument/2006/relationships/chart" Target="../charts/chart203.xml"/><Relationship Id="rId11" Type="http://schemas.openxmlformats.org/officeDocument/2006/relationships/chart" Target="../charts/chart208.xml"/><Relationship Id="rId24" Type="http://schemas.openxmlformats.org/officeDocument/2006/relationships/chart" Target="../charts/chart221.xml"/><Relationship Id="rId32" Type="http://schemas.openxmlformats.org/officeDocument/2006/relationships/chart" Target="../charts/chart229.xml"/><Relationship Id="rId5" Type="http://schemas.openxmlformats.org/officeDocument/2006/relationships/chart" Target="../charts/chart202.xml"/><Relationship Id="rId15" Type="http://schemas.openxmlformats.org/officeDocument/2006/relationships/chart" Target="../charts/chart212.xml"/><Relationship Id="rId23" Type="http://schemas.openxmlformats.org/officeDocument/2006/relationships/chart" Target="../charts/chart220.xml"/><Relationship Id="rId28" Type="http://schemas.openxmlformats.org/officeDocument/2006/relationships/chart" Target="../charts/chart225.xml"/><Relationship Id="rId10" Type="http://schemas.openxmlformats.org/officeDocument/2006/relationships/chart" Target="../charts/chart207.xml"/><Relationship Id="rId19" Type="http://schemas.openxmlformats.org/officeDocument/2006/relationships/chart" Target="../charts/chart216.xml"/><Relationship Id="rId31" Type="http://schemas.openxmlformats.org/officeDocument/2006/relationships/chart" Target="../charts/chart228.xml"/><Relationship Id="rId4" Type="http://schemas.openxmlformats.org/officeDocument/2006/relationships/chart" Target="../charts/chart201.xml"/><Relationship Id="rId9" Type="http://schemas.openxmlformats.org/officeDocument/2006/relationships/chart" Target="../charts/chart206.xml"/><Relationship Id="rId14" Type="http://schemas.openxmlformats.org/officeDocument/2006/relationships/chart" Target="../charts/chart211.xml"/><Relationship Id="rId22" Type="http://schemas.openxmlformats.org/officeDocument/2006/relationships/chart" Target="../charts/chart219.xml"/><Relationship Id="rId27" Type="http://schemas.openxmlformats.org/officeDocument/2006/relationships/chart" Target="../charts/chart224.xml"/><Relationship Id="rId30" Type="http://schemas.openxmlformats.org/officeDocument/2006/relationships/chart" Target="../charts/chart227.xml"/><Relationship Id="rId8" Type="http://schemas.openxmlformats.org/officeDocument/2006/relationships/chart" Target="../charts/chart20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8.xml"/><Relationship Id="rId3" Type="http://schemas.openxmlformats.org/officeDocument/2006/relationships/chart" Target="../charts/chart233.xml"/><Relationship Id="rId7" Type="http://schemas.openxmlformats.org/officeDocument/2006/relationships/chart" Target="../charts/chart237.xml"/><Relationship Id="rId12" Type="http://schemas.openxmlformats.org/officeDocument/2006/relationships/chart" Target="../charts/chart242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11" Type="http://schemas.openxmlformats.org/officeDocument/2006/relationships/chart" Target="../charts/chart241.xml"/><Relationship Id="rId5" Type="http://schemas.openxmlformats.org/officeDocument/2006/relationships/chart" Target="../charts/chart235.xml"/><Relationship Id="rId10" Type="http://schemas.openxmlformats.org/officeDocument/2006/relationships/chart" Target="../charts/chart240.xml"/><Relationship Id="rId4" Type="http://schemas.openxmlformats.org/officeDocument/2006/relationships/chart" Target="../charts/chart234.xml"/><Relationship Id="rId9" Type="http://schemas.openxmlformats.org/officeDocument/2006/relationships/chart" Target="../charts/chart239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55.xml"/><Relationship Id="rId18" Type="http://schemas.openxmlformats.org/officeDocument/2006/relationships/chart" Target="../charts/chart260.xml"/><Relationship Id="rId26" Type="http://schemas.openxmlformats.org/officeDocument/2006/relationships/chart" Target="../charts/chart268.xml"/><Relationship Id="rId39" Type="http://schemas.openxmlformats.org/officeDocument/2006/relationships/chart" Target="../charts/chart281.xml"/><Relationship Id="rId21" Type="http://schemas.openxmlformats.org/officeDocument/2006/relationships/chart" Target="../charts/chart263.xml"/><Relationship Id="rId34" Type="http://schemas.openxmlformats.org/officeDocument/2006/relationships/chart" Target="../charts/chart276.xml"/><Relationship Id="rId42" Type="http://schemas.openxmlformats.org/officeDocument/2006/relationships/chart" Target="../charts/chart284.xml"/><Relationship Id="rId7" Type="http://schemas.openxmlformats.org/officeDocument/2006/relationships/chart" Target="../charts/chart249.xml"/><Relationship Id="rId2" Type="http://schemas.openxmlformats.org/officeDocument/2006/relationships/chart" Target="../charts/chart244.xml"/><Relationship Id="rId16" Type="http://schemas.openxmlformats.org/officeDocument/2006/relationships/chart" Target="../charts/chart258.xml"/><Relationship Id="rId20" Type="http://schemas.openxmlformats.org/officeDocument/2006/relationships/chart" Target="../charts/chart262.xml"/><Relationship Id="rId29" Type="http://schemas.openxmlformats.org/officeDocument/2006/relationships/chart" Target="../charts/chart271.xml"/><Relationship Id="rId41" Type="http://schemas.openxmlformats.org/officeDocument/2006/relationships/chart" Target="../charts/chart283.xml"/><Relationship Id="rId1" Type="http://schemas.openxmlformats.org/officeDocument/2006/relationships/chart" Target="../charts/chart243.xml"/><Relationship Id="rId6" Type="http://schemas.openxmlformats.org/officeDocument/2006/relationships/chart" Target="../charts/chart248.xml"/><Relationship Id="rId11" Type="http://schemas.openxmlformats.org/officeDocument/2006/relationships/chart" Target="../charts/chart253.xml"/><Relationship Id="rId24" Type="http://schemas.openxmlformats.org/officeDocument/2006/relationships/chart" Target="../charts/chart266.xml"/><Relationship Id="rId32" Type="http://schemas.openxmlformats.org/officeDocument/2006/relationships/chart" Target="../charts/chart274.xml"/><Relationship Id="rId37" Type="http://schemas.openxmlformats.org/officeDocument/2006/relationships/chart" Target="../charts/chart279.xml"/><Relationship Id="rId40" Type="http://schemas.openxmlformats.org/officeDocument/2006/relationships/chart" Target="../charts/chart282.xml"/><Relationship Id="rId5" Type="http://schemas.openxmlformats.org/officeDocument/2006/relationships/chart" Target="../charts/chart247.xml"/><Relationship Id="rId15" Type="http://schemas.openxmlformats.org/officeDocument/2006/relationships/chart" Target="../charts/chart257.xml"/><Relationship Id="rId23" Type="http://schemas.openxmlformats.org/officeDocument/2006/relationships/chart" Target="../charts/chart265.xml"/><Relationship Id="rId28" Type="http://schemas.openxmlformats.org/officeDocument/2006/relationships/chart" Target="../charts/chart270.xml"/><Relationship Id="rId36" Type="http://schemas.openxmlformats.org/officeDocument/2006/relationships/chart" Target="../charts/chart278.xml"/><Relationship Id="rId10" Type="http://schemas.openxmlformats.org/officeDocument/2006/relationships/chart" Target="../charts/chart252.xml"/><Relationship Id="rId19" Type="http://schemas.openxmlformats.org/officeDocument/2006/relationships/chart" Target="../charts/chart261.xml"/><Relationship Id="rId31" Type="http://schemas.openxmlformats.org/officeDocument/2006/relationships/chart" Target="../charts/chart273.xml"/><Relationship Id="rId4" Type="http://schemas.openxmlformats.org/officeDocument/2006/relationships/chart" Target="../charts/chart246.xml"/><Relationship Id="rId9" Type="http://schemas.openxmlformats.org/officeDocument/2006/relationships/chart" Target="../charts/chart251.xml"/><Relationship Id="rId14" Type="http://schemas.openxmlformats.org/officeDocument/2006/relationships/chart" Target="../charts/chart256.xml"/><Relationship Id="rId22" Type="http://schemas.openxmlformats.org/officeDocument/2006/relationships/chart" Target="../charts/chart264.xml"/><Relationship Id="rId27" Type="http://schemas.openxmlformats.org/officeDocument/2006/relationships/chart" Target="../charts/chart269.xml"/><Relationship Id="rId30" Type="http://schemas.openxmlformats.org/officeDocument/2006/relationships/chart" Target="../charts/chart272.xml"/><Relationship Id="rId35" Type="http://schemas.openxmlformats.org/officeDocument/2006/relationships/chart" Target="../charts/chart277.xml"/><Relationship Id="rId8" Type="http://schemas.openxmlformats.org/officeDocument/2006/relationships/chart" Target="../charts/chart250.xml"/><Relationship Id="rId3" Type="http://schemas.openxmlformats.org/officeDocument/2006/relationships/chart" Target="../charts/chart245.xml"/><Relationship Id="rId12" Type="http://schemas.openxmlformats.org/officeDocument/2006/relationships/chart" Target="../charts/chart254.xml"/><Relationship Id="rId17" Type="http://schemas.openxmlformats.org/officeDocument/2006/relationships/chart" Target="../charts/chart259.xml"/><Relationship Id="rId25" Type="http://schemas.openxmlformats.org/officeDocument/2006/relationships/chart" Target="../charts/chart267.xml"/><Relationship Id="rId33" Type="http://schemas.openxmlformats.org/officeDocument/2006/relationships/chart" Target="../charts/chart275.xml"/><Relationship Id="rId38" Type="http://schemas.openxmlformats.org/officeDocument/2006/relationships/chart" Target="../charts/chart28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Relationship Id="rId6" Type="http://schemas.openxmlformats.org/officeDocument/2006/relationships/chart" Target="../charts/chart290.xml"/><Relationship Id="rId5" Type="http://schemas.openxmlformats.org/officeDocument/2006/relationships/chart" Target="../charts/chart289.xml"/><Relationship Id="rId4" Type="http://schemas.openxmlformats.org/officeDocument/2006/relationships/chart" Target="../charts/chart28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8.xml"/><Relationship Id="rId3" Type="http://schemas.openxmlformats.org/officeDocument/2006/relationships/chart" Target="../charts/chart293.xml"/><Relationship Id="rId7" Type="http://schemas.openxmlformats.org/officeDocument/2006/relationships/chart" Target="../charts/chart297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5" Type="http://schemas.openxmlformats.org/officeDocument/2006/relationships/chart" Target="../charts/chart295.xml"/><Relationship Id="rId4" Type="http://schemas.openxmlformats.org/officeDocument/2006/relationships/chart" Target="../charts/chart29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2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Relationship Id="rId5" Type="http://schemas.openxmlformats.org/officeDocument/2006/relationships/chart" Target="../charts/chart304.xml"/><Relationship Id="rId4" Type="http://schemas.openxmlformats.org/officeDocument/2006/relationships/chart" Target="../charts/chart303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2.xml"/><Relationship Id="rId13" Type="http://schemas.openxmlformats.org/officeDocument/2006/relationships/chart" Target="../charts/chart317.xml"/><Relationship Id="rId3" Type="http://schemas.openxmlformats.org/officeDocument/2006/relationships/chart" Target="../charts/chart307.xml"/><Relationship Id="rId7" Type="http://schemas.openxmlformats.org/officeDocument/2006/relationships/chart" Target="../charts/chart311.xml"/><Relationship Id="rId12" Type="http://schemas.openxmlformats.org/officeDocument/2006/relationships/chart" Target="../charts/chart316.xml"/><Relationship Id="rId2" Type="http://schemas.openxmlformats.org/officeDocument/2006/relationships/chart" Target="../charts/chart306.xml"/><Relationship Id="rId1" Type="http://schemas.openxmlformats.org/officeDocument/2006/relationships/chart" Target="../charts/chart305.xml"/><Relationship Id="rId6" Type="http://schemas.openxmlformats.org/officeDocument/2006/relationships/chart" Target="../charts/chart310.xml"/><Relationship Id="rId11" Type="http://schemas.openxmlformats.org/officeDocument/2006/relationships/chart" Target="../charts/chart315.xml"/><Relationship Id="rId5" Type="http://schemas.openxmlformats.org/officeDocument/2006/relationships/chart" Target="../charts/chart309.xml"/><Relationship Id="rId15" Type="http://schemas.openxmlformats.org/officeDocument/2006/relationships/chart" Target="../charts/chart319.xml"/><Relationship Id="rId10" Type="http://schemas.openxmlformats.org/officeDocument/2006/relationships/chart" Target="../charts/chart314.xml"/><Relationship Id="rId4" Type="http://schemas.openxmlformats.org/officeDocument/2006/relationships/chart" Target="../charts/chart308.xml"/><Relationship Id="rId9" Type="http://schemas.openxmlformats.org/officeDocument/2006/relationships/chart" Target="../charts/chart313.xml"/><Relationship Id="rId14" Type="http://schemas.openxmlformats.org/officeDocument/2006/relationships/chart" Target="../charts/chart3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10" Type="http://schemas.openxmlformats.org/officeDocument/2006/relationships/chart" Target="../charts/chart61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316787</xdr:colOff>
      <xdr:row>0</xdr:row>
      <xdr:rowOff>162675</xdr:rowOff>
    </xdr:from>
    <xdr:to>
      <xdr:col>23</xdr:col>
      <xdr:colOff>445214</xdr:colOff>
      <xdr:row>34</xdr:row>
      <xdr:rowOff>171235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37</xdr:row>
      <xdr:rowOff>59932</xdr:rowOff>
    </xdr:from>
    <xdr:to>
      <xdr:col>23</xdr:col>
      <xdr:colOff>299664</xdr:colOff>
      <xdr:row>70</xdr:row>
      <xdr:rowOff>102741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372440</xdr:colOff>
      <xdr:row>75</xdr:row>
      <xdr:rowOff>102741</xdr:rowOff>
    </xdr:from>
    <xdr:to>
      <xdr:col>22</xdr:col>
      <xdr:colOff>796249</xdr:colOff>
      <xdr:row>109</xdr:row>
      <xdr:rowOff>85619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351033</xdr:colOff>
      <xdr:row>186</xdr:row>
      <xdr:rowOff>94179</xdr:rowOff>
    </xdr:from>
    <xdr:to>
      <xdr:col>22</xdr:col>
      <xdr:colOff>530831</xdr:colOff>
      <xdr:row>220</xdr:row>
      <xdr:rowOff>59932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85618</xdr:colOff>
      <xdr:row>222</xdr:row>
      <xdr:rowOff>145550</xdr:rowOff>
    </xdr:from>
    <xdr:to>
      <xdr:col>24</xdr:col>
      <xdr:colOff>81680</xdr:colOff>
      <xdr:row>256</xdr:row>
      <xdr:rowOff>94179</xdr:rowOff>
    </xdr:to>
    <xdr:graphicFrame macro="">
      <xdr:nvGraphicFramePr>
        <xdr:cNvPr id="18" name="Diagram 1028">
          <a:extLst>
            <a:ext uri="{FF2B5EF4-FFF2-40B4-BE49-F238E27FC236}">
              <a16:creationId xmlns:a16="http://schemas.microsoft.com/office/drawing/2014/main" id="{FBB3387C-9909-429F-8617-A4858B92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59932</xdr:colOff>
      <xdr:row>259</xdr:row>
      <xdr:rowOff>171235</xdr:rowOff>
    </xdr:from>
    <xdr:to>
      <xdr:col>23</xdr:col>
      <xdr:colOff>470899</xdr:colOff>
      <xdr:row>293</xdr:row>
      <xdr:rowOff>179799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5</xdr:row>
      <xdr:rowOff>0</xdr:rowOff>
    </xdr:from>
    <xdr:to>
      <xdr:col>24</xdr:col>
      <xdr:colOff>484633</xdr:colOff>
      <xdr:row>10</xdr:row>
      <xdr:rowOff>40890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640674" y="963202"/>
          <a:ext cx="484633" cy="1004092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24</xdr:col>
      <xdr:colOff>2783</xdr:colOff>
      <xdr:row>145</xdr:row>
      <xdr:rowOff>68493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5BBFB9A4-9D98-4312-A27E-3526D1535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24</xdr:col>
      <xdr:colOff>2783</xdr:colOff>
      <xdr:row>182</xdr:row>
      <xdr:rowOff>68492</xdr:rowOff>
    </xdr:to>
    <xdr:graphicFrame macro="">
      <xdr:nvGraphicFramePr>
        <xdr:cNvPr id="7" name="Diagram 1034">
          <a:extLst>
            <a:ext uri="{FF2B5EF4-FFF2-40B4-BE49-F238E27FC236}">
              <a16:creationId xmlns:a16="http://schemas.microsoft.com/office/drawing/2014/main" id="{9DB682A0-FFE0-404D-86ED-13A49032D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630182</xdr:colOff>
      <xdr:row>273</xdr:row>
      <xdr:rowOff>36611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41A3FFB-CBCF-4E93-942A-BA8AAFE3034A}"/>
            </a:ext>
          </a:extLst>
        </xdr:cNvPr>
        <xdr:cNvSpPr/>
      </xdr:nvSpPr>
      <xdr:spPr bwMode="auto">
        <a:xfrm>
          <a:off x="14640674" y="50514607"/>
          <a:ext cx="63018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701842</xdr:colOff>
      <xdr:row>394</xdr:row>
      <xdr:rowOff>4010</xdr:rowOff>
    </xdr:from>
    <xdr:to>
      <xdr:col>15</xdr:col>
      <xdr:colOff>92242</xdr:colOff>
      <xdr:row>425</xdr:row>
      <xdr:rowOff>28073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661737</xdr:colOff>
      <xdr:row>359</xdr:row>
      <xdr:rowOff>40304</xdr:rowOff>
    </xdr:from>
    <xdr:to>
      <xdr:col>14</xdr:col>
      <xdr:colOff>790074</xdr:colOff>
      <xdr:row>390</xdr:row>
      <xdr:rowOff>20052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352927</xdr:colOff>
      <xdr:row>327</xdr:row>
      <xdr:rowOff>1</xdr:rowOff>
    </xdr:from>
    <xdr:to>
      <xdr:col>6</xdr:col>
      <xdr:colOff>192506</xdr:colOff>
      <xdr:row>356</xdr:row>
      <xdr:rowOff>64170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385010</xdr:colOff>
      <xdr:row>326</xdr:row>
      <xdr:rowOff>172453</xdr:rowOff>
    </xdr:from>
    <xdr:to>
      <xdr:col>11</xdr:col>
      <xdr:colOff>1195136</xdr:colOff>
      <xdr:row>356</xdr:row>
      <xdr:rowOff>20054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637674</xdr:colOff>
      <xdr:row>162</xdr:row>
      <xdr:rowOff>24062</xdr:rowOff>
    </xdr:from>
    <xdr:to>
      <xdr:col>14</xdr:col>
      <xdr:colOff>838200</xdr:colOff>
      <xdr:row>193</xdr:row>
      <xdr:rowOff>64168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368968</xdr:colOff>
      <xdr:row>129</xdr:row>
      <xdr:rowOff>20052</xdr:rowOff>
    </xdr:from>
    <xdr:to>
      <xdr:col>6</xdr:col>
      <xdr:colOff>184484</xdr:colOff>
      <xdr:row>160</xdr:row>
      <xdr:rowOff>92244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597569</xdr:colOff>
      <xdr:row>128</xdr:row>
      <xdr:rowOff>188495</xdr:rowOff>
    </xdr:from>
    <xdr:to>
      <xdr:col>11</xdr:col>
      <xdr:colOff>822159</xdr:colOff>
      <xdr:row>159</xdr:row>
      <xdr:rowOff>188497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84220</xdr:colOff>
      <xdr:row>95</xdr:row>
      <xdr:rowOff>192504</xdr:rowOff>
    </xdr:from>
    <xdr:to>
      <xdr:col>4</xdr:col>
      <xdr:colOff>826167</xdr:colOff>
      <xdr:row>125</xdr:row>
      <xdr:rowOff>180473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854242</xdr:colOff>
      <xdr:row>95</xdr:row>
      <xdr:rowOff>176463</xdr:rowOff>
    </xdr:from>
    <xdr:to>
      <xdr:col>10</xdr:col>
      <xdr:colOff>156410</xdr:colOff>
      <xdr:row>125</xdr:row>
      <xdr:rowOff>184485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268706</xdr:colOff>
      <xdr:row>95</xdr:row>
      <xdr:rowOff>172451</xdr:rowOff>
    </xdr:from>
    <xdr:to>
      <xdr:col>15</xdr:col>
      <xdr:colOff>717885</xdr:colOff>
      <xdr:row>126</xdr:row>
      <xdr:rowOff>36094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4010</xdr:colOff>
      <xdr:row>63</xdr:row>
      <xdr:rowOff>140568</xdr:rowOff>
    </xdr:from>
    <xdr:to>
      <xdr:col>14</xdr:col>
      <xdr:colOff>910389</xdr:colOff>
      <xdr:row>93</xdr:row>
      <xdr:rowOff>112294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822158</xdr:colOff>
      <xdr:row>31</xdr:row>
      <xdr:rowOff>180473</xdr:rowOff>
    </xdr:from>
    <xdr:to>
      <xdr:col>14</xdr:col>
      <xdr:colOff>493295</xdr:colOff>
      <xdr:row>60</xdr:row>
      <xdr:rowOff>180474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866274</xdr:colOff>
      <xdr:row>493</xdr:row>
      <xdr:rowOff>16041</xdr:rowOff>
    </xdr:from>
    <xdr:to>
      <xdr:col>14</xdr:col>
      <xdr:colOff>753979</xdr:colOff>
      <xdr:row>523</xdr:row>
      <xdr:rowOff>168440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704C98A0-275E-4D12-B6CF-99D26F8C8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753979</xdr:colOff>
      <xdr:row>460</xdr:row>
      <xdr:rowOff>56147</xdr:rowOff>
    </xdr:from>
    <xdr:to>
      <xdr:col>14</xdr:col>
      <xdr:colOff>737937</xdr:colOff>
      <xdr:row>491</xdr:row>
      <xdr:rowOff>8020</xdr:rowOff>
    </xdr:to>
    <xdr:graphicFrame macro="">
      <xdr:nvGraphicFramePr>
        <xdr:cNvPr id="21" name="Diagram 9">
          <a:extLst>
            <a:ext uri="{FF2B5EF4-FFF2-40B4-BE49-F238E27FC236}">
              <a16:creationId xmlns:a16="http://schemas.microsoft.com/office/drawing/2014/main" id="{083FD30C-5B18-4EC6-A537-3D0537C8C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778042</xdr:colOff>
      <xdr:row>426</xdr:row>
      <xdr:rowOff>176463</xdr:rowOff>
    </xdr:from>
    <xdr:to>
      <xdr:col>14</xdr:col>
      <xdr:colOff>770021</xdr:colOff>
      <xdr:row>457</xdr:row>
      <xdr:rowOff>128338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4B89FF99-C2E1-4D8D-89EA-E23B7745B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514</xdr:row>
      <xdr:rowOff>0</xdr:rowOff>
    </xdr:from>
    <xdr:to>
      <xdr:col>15</xdr:col>
      <xdr:colOff>484632</xdr:colOff>
      <xdr:row>519</xdr:row>
      <xdr:rowOff>15883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1D56282C-B389-4328-A82C-D50F5137616F}"/>
            </a:ext>
          </a:extLst>
        </xdr:cNvPr>
        <xdr:cNvSpPr/>
      </xdr:nvSpPr>
      <xdr:spPr bwMode="auto">
        <a:xfrm>
          <a:off x="13667874" y="92811600"/>
          <a:ext cx="48463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228</xdr:row>
      <xdr:rowOff>0</xdr:rowOff>
    </xdr:from>
    <xdr:to>
      <xdr:col>14</xdr:col>
      <xdr:colOff>802105</xdr:colOff>
      <xdr:row>258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9BCF15-569F-42F6-A23A-5BAEA34E8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802105</xdr:colOff>
      <xdr:row>291</xdr:row>
      <xdr:rowOff>152401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786DD5D-C6C0-4F5C-9ED8-634E172AD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294</xdr:row>
      <xdr:rowOff>0</xdr:rowOff>
    </xdr:from>
    <xdr:to>
      <xdr:col>14</xdr:col>
      <xdr:colOff>802105</xdr:colOff>
      <xdr:row>324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98AF0AF-9387-458D-8D28-7088CEC1F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15</xdr:col>
      <xdr:colOff>200526</xdr:colOff>
      <xdr:row>226</xdr:row>
      <xdr:rowOff>40105</xdr:rowOff>
    </xdr:to>
    <xdr:graphicFrame macro="">
      <xdr:nvGraphicFramePr>
        <xdr:cNvPr id="5" name="Diagram 3">
          <a:extLst>
            <a:ext uri="{FF2B5EF4-FFF2-40B4-BE49-F238E27FC236}">
              <a16:creationId xmlns:a16="http://schemas.microsoft.com/office/drawing/2014/main" id="{AF1FE33B-3B6E-4DE7-880D-10E88DCDF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198873</xdr:colOff>
      <xdr:row>5</xdr:row>
      <xdr:rowOff>0</xdr:rowOff>
    </xdr:from>
    <xdr:to>
      <xdr:col>57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1140907</xdr:colOff>
      <xdr:row>24</xdr:row>
      <xdr:rowOff>83737</xdr:rowOff>
    </xdr:from>
    <xdr:to>
      <xdr:col>51</xdr:col>
      <xdr:colOff>31400</xdr:colOff>
      <xdr:row>37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125605</xdr:colOff>
      <xdr:row>23</xdr:row>
      <xdr:rowOff>136070</xdr:rowOff>
    </xdr:from>
    <xdr:to>
      <xdr:col>57</xdr:col>
      <xdr:colOff>293079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1151374</xdr:colOff>
      <xdr:row>37</xdr:row>
      <xdr:rowOff>146539</xdr:rowOff>
    </xdr:from>
    <xdr:to>
      <xdr:col>51</xdr:col>
      <xdr:colOff>94203</xdr:colOff>
      <xdr:row>59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198873</xdr:colOff>
      <xdr:row>37</xdr:row>
      <xdr:rowOff>125605</xdr:rowOff>
    </xdr:from>
    <xdr:to>
      <xdr:col>57</xdr:col>
      <xdr:colOff>282610</xdr:colOff>
      <xdr:row>59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1172308</xdr:colOff>
      <xdr:row>59</xdr:row>
      <xdr:rowOff>177940</xdr:rowOff>
    </xdr:from>
    <xdr:to>
      <xdr:col>51</xdr:col>
      <xdr:colOff>115137</xdr:colOff>
      <xdr:row>78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188406</xdr:colOff>
      <xdr:row>59</xdr:row>
      <xdr:rowOff>177939</xdr:rowOff>
    </xdr:from>
    <xdr:to>
      <xdr:col>57</xdr:col>
      <xdr:colOff>272143</xdr:colOff>
      <xdr:row>78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1193242</xdr:colOff>
      <xdr:row>79</xdr:row>
      <xdr:rowOff>83737</xdr:rowOff>
    </xdr:from>
    <xdr:to>
      <xdr:col>51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79</xdr:row>
      <xdr:rowOff>62803</xdr:rowOff>
    </xdr:from>
    <xdr:to>
      <xdr:col>57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10467</xdr:colOff>
      <xdr:row>102</xdr:row>
      <xdr:rowOff>94204</xdr:rowOff>
    </xdr:from>
    <xdr:to>
      <xdr:col>51</xdr:col>
      <xdr:colOff>157005</xdr:colOff>
      <xdr:row>121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240741</xdr:colOff>
      <xdr:row>102</xdr:row>
      <xdr:rowOff>41868</xdr:rowOff>
    </xdr:from>
    <xdr:to>
      <xdr:col>57</xdr:col>
      <xdr:colOff>324478</xdr:colOff>
      <xdr:row>121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1172308</xdr:colOff>
      <xdr:row>122</xdr:row>
      <xdr:rowOff>188407</xdr:rowOff>
    </xdr:from>
    <xdr:to>
      <xdr:col>51</xdr:col>
      <xdr:colOff>115137</xdr:colOff>
      <xdr:row>142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51</xdr:col>
      <xdr:colOff>209340</xdr:colOff>
      <xdr:row>122</xdr:row>
      <xdr:rowOff>83737</xdr:rowOff>
    </xdr:from>
    <xdr:to>
      <xdr:col>57</xdr:col>
      <xdr:colOff>293077</xdr:colOff>
      <xdr:row>141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1172308</xdr:colOff>
      <xdr:row>142</xdr:row>
      <xdr:rowOff>177940</xdr:rowOff>
    </xdr:from>
    <xdr:to>
      <xdr:col>51</xdr:col>
      <xdr:colOff>115137</xdr:colOff>
      <xdr:row>165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167472</xdr:colOff>
      <xdr:row>142</xdr:row>
      <xdr:rowOff>115138</xdr:rowOff>
    </xdr:from>
    <xdr:to>
      <xdr:col>57</xdr:col>
      <xdr:colOff>251209</xdr:colOff>
      <xdr:row>164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1172308</xdr:colOff>
      <xdr:row>165</xdr:row>
      <xdr:rowOff>167473</xdr:rowOff>
    </xdr:from>
    <xdr:to>
      <xdr:col>51</xdr:col>
      <xdr:colOff>115137</xdr:colOff>
      <xdr:row>184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51</xdr:col>
      <xdr:colOff>230274</xdr:colOff>
      <xdr:row>165</xdr:row>
      <xdr:rowOff>167473</xdr:rowOff>
    </xdr:from>
    <xdr:to>
      <xdr:col>57</xdr:col>
      <xdr:colOff>314011</xdr:colOff>
      <xdr:row>184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44</xdr:col>
      <xdr:colOff>1151374</xdr:colOff>
      <xdr:row>185</xdr:row>
      <xdr:rowOff>104671</xdr:rowOff>
    </xdr:from>
    <xdr:to>
      <xdr:col>51</xdr:col>
      <xdr:colOff>94203</xdr:colOff>
      <xdr:row>208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146538</xdr:colOff>
      <xdr:row>185</xdr:row>
      <xdr:rowOff>83737</xdr:rowOff>
    </xdr:from>
    <xdr:to>
      <xdr:col>57</xdr:col>
      <xdr:colOff>230275</xdr:colOff>
      <xdr:row>207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1161841</xdr:colOff>
      <xdr:row>209</xdr:row>
      <xdr:rowOff>20934</xdr:rowOff>
    </xdr:from>
    <xdr:to>
      <xdr:col>51</xdr:col>
      <xdr:colOff>104670</xdr:colOff>
      <xdr:row>229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157005</xdr:colOff>
      <xdr:row>208</xdr:row>
      <xdr:rowOff>157006</xdr:rowOff>
    </xdr:from>
    <xdr:to>
      <xdr:col>57</xdr:col>
      <xdr:colOff>240742</xdr:colOff>
      <xdr:row>228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44</xdr:col>
      <xdr:colOff>1151374</xdr:colOff>
      <xdr:row>230</xdr:row>
      <xdr:rowOff>10467</xdr:rowOff>
    </xdr:from>
    <xdr:to>
      <xdr:col>51</xdr:col>
      <xdr:colOff>94203</xdr:colOff>
      <xdr:row>263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51</xdr:col>
      <xdr:colOff>230275</xdr:colOff>
      <xdr:row>229</xdr:row>
      <xdr:rowOff>167473</xdr:rowOff>
    </xdr:from>
    <xdr:to>
      <xdr:col>57</xdr:col>
      <xdr:colOff>314012</xdr:colOff>
      <xdr:row>262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1161841</xdr:colOff>
      <xdr:row>263</xdr:row>
      <xdr:rowOff>167472</xdr:rowOff>
    </xdr:from>
    <xdr:to>
      <xdr:col>51</xdr:col>
      <xdr:colOff>104670</xdr:colOff>
      <xdr:row>289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51</xdr:col>
      <xdr:colOff>198874</xdr:colOff>
      <xdr:row>263</xdr:row>
      <xdr:rowOff>157005</xdr:rowOff>
    </xdr:from>
    <xdr:to>
      <xdr:col>57</xdr:col>
      <xdr:colOff>282611</xdr:colOff>
      <xdr:row>289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1078104</xdr:colOff>
      <xdr:row>290</xdr:row>
      <xdr:rowOff>167473</xdr:rowOff>
    </xdr:from>
    <xdr:to>
      <xdr:col>51</xdr:col>
      <xdr:colOff>20933</xdr:colOff>
      <xdr:row>319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125604</xdr:colOff>
      <xdr:row>290</xdr:row>
      <xdr:rowOff>157006</xdr:rowOff>
    </xdr:from>
    <xdr:to>
      <xdr:col>57</xdr:col>
      <xdr:colOff>209341</xdr:colOff>
      <xdr:row>319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1119973</xdr:colOff>
      <xdr:row>320</xdr:row>
      <xdr:rowOff>146539</xdr:rowOff>
    </xdr:from>
    <xdr:to>
      <xdr:col>51</xdr:col>
      <xdr:colOff>62802</xdr:colOff>
      <xdr:row>346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51</xdr:col>
      <xdr:colOff>177940</xdr:colOff>
      <xdr:row>320</xdr:row>
      <xdr:rowOff>125605</xdr:rowOff>
    </xdr:from>
    <xdr:to>
      <xdr:col>57</xdr:col>
      <xdr:colOff>261677</xdr:colOff>
      <xdr:row>346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441960</xdr:colOff>
      <xdr:row>1</xdr:row>
      <xdr:rowOff>30480</xdr:rowOff>
    </xdr:from>
    <xdr:to>
      <xdr:col>12</xdr:col>
      <xdr:colOff>845820</xdr:colOff>
      <xdr:row>30</xdr:row>
      <xdr:rowOff>129539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30480</xdr:rowOff>
    </xdr:from>
    <xdr:to>
      <xdr:col>12</xdr:col>
      <xdr:colOff>861060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160020</xdr:rowOff>
    </xdr:from>
    <xdr:to>
      <xdr:col>12</xdr:col>
      <xdr:colOff>792480</xdr:colOff>
      <xdr:row>94</xdr:row>
      <xdr:rowOff>179069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30480</xdr:rowOff>
    </xdr:from>
    <xdr:to>
      <xdr:col>12</xdr:col>
      <xdr:colOff>822960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15240</xdr:rowOff>
    </xdr:from>
    <xdr:to>
      <xdr:col>12</xdr:col>
      <xdr:colOff>891540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182880</xdr:rowOff>
    </xdr:from>
    <xdr:to>
      <xdr:col>12</xdr:col>
      <xdr:colOff>746760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167640</xdr:rowOff>
    </xdr:from>
    <xdr:to>
      <xdr:col>12</xdr:col>
      <xdr:colOff>784860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224</xdr:row>
      <xdr:rowOff>144780</xdr:rowOff>
    </xdr:from>
    <xdr:to>
      <xdr:col>12</xdr:col>
      <xdr:colOff>800100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144780</xdr:rowOff>
    </xdr:from>
    <xdr:to>
      <xdr:col>12</xdr:col>
      <xdr:colOff>792480</xdr:colOff>
      <xdr:row>286</xdr:row>
      <xdr:rowOff>179069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182880</xdr:rowOff>
    </xdr:from>
    <xdr:to>
      <xdr:col>12</xdr:col>
      <xdr:colOff>701040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160020</xdr:rowOff>
    </xdr:from>
    <xdr:to>
      <xdr:col>12</xdr:col>
      <xdr:colOff>762000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352</xdr:row>
      <xdr:rowOff>175260</xdr:rowOff>
    </xdr:from>
    <xdr:to>
      <xdr:col>12</xdr:col>
      <xdr:colOff>762000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30480</xdr:rowOff>
    </xdr:from>
    <xdr:to>
      <xdr:col>12</xdr:col>
      <xdr:colOff>838200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15240</xdr:rowOff>
    </xdr:from>
    <xdr:to>
      <xdr:col>12</xdr:col>
      <xdr:colOff>845820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137160</xdr:rowOff>
    </xdr:from>
    <xdr:to>
      <xdr:col>12</xdr:col>
      <xdr:colOff>876300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34290</xdr:colOff>
      <xdr:row>0</xdr:row>
      <xdr:rowOff>133350</xdr:rowOff>
    </xdr:from>
    <xdr:to>
      <xdr:col>25</xdr:col>
      <xdr:colOff>800100</xdr:colOff>
      <xdr:row>30</xdr:row>
      <xdr:rowOff>99059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118110</xdr:colOff>
      <xdr:row>11</xdr:row>
      <xdr:rowOff>26670</xdr:rowOff>
    </xdr:from>
    <xdr:to>
      <xdr:col>13</xdr:col>
      <xdr:colOff>842010</xdr:colOff>
      <xdr:row>14</xdr:row>
      <xdr:rowOff>3810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2005310" y="212217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43</xdr:row>
      <xdr:rowOff>137160</xdr:rowOff>
    </xdr:from>
    <xdr:to>
      <xdr:col>13</xdr:col>
      <xdr:colOff>777240</xdr:colOff>
      <xdr:row>46</xdr:row>
      <xdr:rowOff>76200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1986260" y="8328660"/>
          <a:ext cx="67818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</xdr:colOff>
      <xdr:row>32</xdr:row>
      <xdr:rowOff>140970</xdr:rowOff>
    </xdr:from>
    <xdr:to>
      <xdr:col>25</xdr:col>
      <xdr:colOff>617220</xdr:colOff>
      <xdr:row>62</xdr:row>
      <xdr:rowOff>60959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49530</xdr:colOff>
      <xdr:row>64</xdr:row>
      <xdr:rowOff>102870</xdr:rowOff>
    </xdr:from>
    <xdr:to>
      <xdr:col>25</xdr:col>
      <xdr:colOff>685800</xdr:colOff>
      <xdr:row>94</xdr:row>
      <xdr:rowOff>80009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190500</xdr:colOff>
      <xdr:row>74</xdr:row>
      <xdr:rowOff>148590</xdr:rowOff>
    </xdr:from>
    <xdr:to>
      <xdr:col>13</xdr:col>
      <xdr:colOff>872490</xdr:colOff>
      <xdr:row>77</xdr:row>
      <xdr:rowOff>57150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2077700" y="14245590"/>
          <a:ext cx="681990" cy="4800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96</xdr:row>
      <xdr:rowOff>144780</xdr:rowOff>
    </xdr:from>
    <xdr:to>
      <xdr:col>25</xdr:col>
      <xdr:colOff>742950</xdr:colOff>
      <xdr:row>126</xdr:row>
      <xdr:rowOff>190499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213360</xdr:colOff>
      <xdr:row>108</xdr:row>
      <xdr:rowOff>45720</xdr:rowOff>
    </xdr:from>
    <xdr:to>
      <xdr:col>13</xdr:col>
      <xdr:colOff>872490</xdr:colOff>
      <xdr:row>110</xdr:row>
      <xdr:rowOff>148590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2100560" y="20619720"/>
          <a:ext cx="65913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128</xdr:row>
      <xdr:rowOff>175261</xdr:rowOff>
    </xdr:from>
    <xdr:to>
      <xdr:col>25</xdr:col>
      <xdr:colOff>876300</xdr:colOff>
      <xdr:row>158</xdr:row>
      <xdr:rowOff>114301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B1EE1D6-9A34-4E4A-9900-E18FCB1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160</xdr:row>
      <xdr:rowOff>175260</xdr:rowOff>
    </xdr:from>
    <xdr:to>
      <xdr:col>25</xdr:col>
      <xdr:colOff>845820</xdr:colOff>
      <xdr:row>190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6072BCA-FAFC-4AD7-B146-7EB04D3C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114300</xdr:colOff>
      <xdr:row>139</xdr:row>
      <xdr:rowOff>72390</xdr:rowOff>
    </xdr:from>
    <xdr:to>
      <xdr:col>13</xdr:col>
      <xdr:colOff>853440</xdr:colOff>
      <xdr:row>141</xdr:row>
      <xdr:rowOff>160020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DD888B6D-EDAA-4950-B069-D3F017566318}"/>
            </a:ext>
          </a:extLst>
        </xdr:cNvPr>
        <xdr:cNvSpPr/>
      </xdr:nvSpPr>
      <xdr:spPr bwMode="auto">
        <a:xfrm>
          <a:off x="12001500" y="26551890"/>
          <a:ext cx="739140" cy="4686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137160</xdr:colOff>
      <xdr:row>173</xdr:row>
      <xdr:rowOff>129540</xdr:rowOff>
    </xdr:from>
    <xdr:to>
      <xdr:col>13</xdr:col>
      <xdr:colOff>902970</xdr:colOff>
      <xdr:row>176</xdr:row>
      <xdr:rowOff>11430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0A33E560-31C5-4946-82C6-AAEB017DE6BA}"/>
            </a:ext>
          </a:extLst>
        </xdr:cNvPr>
        <xdr:cNvSpPr/>
      </xdr:nvSpPr>
      <xdr:spPr bwMode="auto">
        <a:xfrm>
          <a:off x="12024360" y="33086040"/>
          <a:ext cx="765810" cy="4533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</xdr:colOff>
      <xdr:row>192</xdr:row>
      <xdr:rowOff>182880</xdr:rowOff>
    </xdr:from>
    <xdr:to>
      <xdr:col>25</xdr:col>
      <xdr:colOff>777240</xdr:colOff>
      <xdr:row>222</xdr:row>
      <xdr:rowOff>129539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FF5A4E9-045C-43C0-AF37-03C0D094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910590</xdr:colOff>
      <xdr:row>224</xdr:row>
      <xdr:rowOff>121920</xdr:rowOff>
    </xdr:from>
    <xdr:to>
      <xdr:col>25</xdr:col>
      <xdr:colOff>845820</xdr:colOff>
      <xdr:row>254</xdr:row>
      <xdr:rowOff>110489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CD512A0-3F2E-4E20-98D7-B5ECB108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68580</xdr:colOff>
      <xdr:row>203</xdr:row>
      <xdr:rowOff>45720</xdr:rowOff>
    </xdr:from>
    <xdr:to>
      <xdr:col>13</xdr:col>
      <xdr:colOff>861060</xdr:colOff>
      <xdr:row>205</xdr:row>
      <xdr:rowOff>156210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FDCB9CF6-173E-4483-8B7E-2D612EECFE1D}"/>
            </a:ext>
          </a:extLst>
        </xdr:cNvPr>
        <xdr:cNvSpPr/>
      </xdr:nvSpPr>
      <xdr:spPr bwMode="auto">
        <a:xfrm>
          <a:off x="11955780" y="38717220"/>
          <a:ext cx="79248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57150</xdr:colOff>
      <xdr:row>234</xdr:row>
      <xdr:rowOff>72390</xdr:rowOff>
    </xdr:from>
    <xdr:to>
      <xdr:col>14</xdr:col>
      <xdr:colOff>7620</xdr:colOff>
      <xdr:row>237</xdr:row>
      <xdr:rowOff>15240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43A2A8B9-E271-4E37-91A3-46AF5A612C74}"/>
            </a:ext>
          </a:extLst>
        </xdr:cNvPr>
        <xdr:cNvSpPr/>
      </xdr:nvSpPr>
      <xdr:spPr bwMode="auto">
        <a:xfrm>
          <a:off x="11944350" y="44649390"/>
          <a:ext cx="86487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64770</xdr:colOff>
      <xdr:row>256</xdr:row>
      <xdr:rowOff>160020</xdr:rowOff>
    </xdr:from>
    <xdr:to>
      <xdr:col>25</xdr:col>
      <xdr:colOff>830580</xdr:colOff>
      <xdr:row>286</xdr:row>
      <xdr:rowOff>160019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8AF96D8-F692-4219-8908-E715DCCB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45720</xdr:colOff>
      <xdr:row>265</xdr:row>
      <xdr:rowOff>118110</xdr:rowOff>
    </xdr:from>
    <xdr:to>
      <xdr:col>13</xdr:col>
      <xdr:colOff>765810</xdr:colOff>
      <xdr:row>268</xdr:row>
      <xdr:rowOff>64770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13FCBA9-722E-4E89-BABC-3FC166DA0C09}"/>
            </a:ext>
          </a:extLst>
        </xdr:cNvPr>
        <xdr:cNvSpPr/>
      </xdr:nvSpPr>
      <xdr:spPr bwMode="auto">
        <a:xfrm>
          <a:off x="11932920" y="50600610"/>
          <a:ext cx="72009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288</xdr:row>
      <xdr:rowOff>95250</xdr:rowOff>
    </xdr:from>
    <xdr:to>
      <xdr:col>25</xdr:col>
      <xdr:colOff>891540</xdr:colOff>
      <xdr:row>318</xdr:row>
      <xdr:rowOff>118109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4854C888-B074-4A09-A6EB-3FD8FA34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57150</xdr:colOff>
      <xdr:row>298</xdr:row>
      <xdr:rowOff>182880</xdr:rowOff>
    </xdr:from>
    <xdr:to>
      <xdr:col>13</xdr:col>
      <xdr:colOff>834390</xdr:colOff>
      <xdr:row>301</xdr:row>
      <xdr:rowOff>95250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43501039-ECEE-40CE-A85E-0CB3D9B520BD}"/>
            </a:ext>
          </a:extLst>
        </xdr:cNvPr>
        <xdr:cNvSpPr/>
      </xdr:nvSpPr>
      <xdr:spPr bwMode="auto">
        <a:xfrm>
          <a:off x="11944350" y="56951880"/>
          <a:ext cx="7772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26670</xdr:colOff>
      <xdr:row>320</xdr:row>
      <xdr:rowOff>175260</xdr:rowOff>
    </xdr:from>
    <xdr:to>
      <xdr:col>25</xdr:col>
      <xdr:colOff>784860</xdr:colOff>
      <xdr:row>350</xdr:row>
      <xdr:rowOff>175259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F3E2B05-BE9B-4088-8F1D-30EBAC4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68580</xdr:colOff>
      <xdr:row>332</xdr:row>
      <xdr:rowOff>19050</xdr:rowOff>
    </xdr:from>
    <xdr:to>
      <xdr:col>13</xdr:col>
      <xdr:colOff>811530</xdr:colOff>
      <xdr:row>334</xdr:row>
      <xdr:rowOff>171450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F7E23DA9-36E1-49D0-8A7A-0E4566E5C253}"/>
            </a:ext>
          </a:extLst>
        </xdr:cNvPr>
        <xdr:cNvSpPr/>
      </xdr:nvSpPr>
      <xdr:spPr bwMode="auto">
        <a:xfrm>
          <a:off x="11955780" y="63265050"/>
          <a:ext cx="74295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910590</xdr:colOff>
      <xdr:row>352</xdr:row>
      <xdr:rowOff>118110</xdr:rowOff>
    </xdr:from>
    <xdr:to>
      <xdr:col>25</xdr:col>
      <xdr:colOff>880110</xdr:colOff>
      <xdr:row>382</xdr:row>
      <xdr:rowOff>140969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0F5625F-2E50-4BE7-B53C-82567583D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60960</xdr:colOff>
      <xdr:row>365</xdr:row>
      <xdr:rowOff>156210</xdr:rowOff>
    </xdr:from>
    <xdr:to>
      <xdr:col>13</xdr:col>
      <xdr:colOff>842010</xdr:colOff>
      <xdr:row>368</xdr:row>
      <xdr:rowOff>102870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1ED5C2C9-C352-4CF7-B150-3E4E68D91493}"/>
            </a:ext>
          </a:extLst>
        </xdr:cNvPr>
        <xdr:cNvSpPr/>
      </xdr:nvSpPr>
      <xdr:spPr bwMode="auto">
        <a:xfrm>
          <a:off x="11948160" y="69688710"/>
          <a:ext cx="78105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872490</xdr:colOff>
      <xdr:row>384</xdr:row>
      <xdr:rowOff>140970</xdr:rowOff>
    </xdr:from>
    <xdr:to>
      <xdr:col>25</xdr:col>
      <xdr:colOff>842010</xdr:colOff>
      <xdr:row>414</xdr:row>
      <xdr:rowOff>163829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5DCAA64-EE20-488E-86A7-DF92A7B7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53340</xdr:colOff>
      <xdr:row>397</xdr:row>
      <xdr:rowOff>182880</xdr:rowOff>
    </xdr:from>
    <xdr:to>
      <xdr:col>13</xdr:col>
      <xdr:colOff>704850</xdr:colOff>
      <xdr:row>400</xdr:row>
      <xdr:rowOff>45720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8D01A78F-260B-48B0-818E-51EC8FD06102}"/>
            </a:ext>
          </a:extLst>
        </xdr:cNvPr>
        <xdr:cNvSpPr/>
      </xdr:nvSpPr>
      <xdr:spPr bwMode="auto">
        <a:xfrm>
          <a:off x="11940540" y="75811380"/>
          <a:ext cx="651510" cy="4343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34290</xdr:colOff>
      <xdr:row>416</xdr:row>
      <xdr:rowOff>114300</xdr:rowOff>
    </xdr:from>
    <xdr:to>
      <xdr:col>26</xdr:col>
      <xdr:colOff>3810</xdr:colOff>
      <xdr:row>446</xdr:row>
      <xdr:rowOff>137159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9331AA1F-AD65-40F0-9503-D3137ED15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156210</xdr:colOff>
      <xdr:row>430</xdr:row>
      <xdr:rowOff>22860</xdr:rowOff>
    </xdr:from>
    <xdr:to>
      <xdr:col>13</xdr:col>
      <xdr:colOff>830580</xdr:colOff>
      <xdr:row>432</xdr:row>
      <xdr:rowOff>118110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4FDDC70D-7D3F-411A-A0F1-A265606C29E0}"/>
            </a:ext>
          </a:extLst>
        </xdr:cNvPr>
        <xdr:cNvSpPr/>
      </xdr:nvSpPr>
      <xdr:spPr bwMode="auto">
        <a:xfrm>
          <a:off x="12043410" y="81937860"/>
          <a:ext cx="674370" cy="4762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448</xdr:row>
      <xdr:rowOff>163830</xdr:rowOff>
    </xdr:from>
    <xdr:to>
      <xdr:col>26</xdr:col>
      <xdr:colOff>7620</xdr:colOff>
      <xdr:row>478</xdr:row>
      <xdr:rowOff>186689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D28C759-C395-4B93-9FC8-E8A2D9FA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102870</xdr:colOff>
      <xdr:row>463</xdr:row>
      <xdr:rowOff>163830</xdr:rowOff>
    </xdr:from>
    <xdr:to>
      <xdr:col>14</xdr:col>
      <xdr:colOff>7620</xdr:colOff>
      <xdr:row>466</xdr:row>
      <xdr:rowOff>99060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F0C54017-293F-4968-9210-A4D59E3254AA}"/>
            </a:ext>
          </a:extLst>
        </xdr:cNvPr>
        <xdr:cNvSpPr/>
      </xdr:nvSpPr>
      <xdr:spPr bwMode="auto">
        <a:xfrm>
          <a:off x="11990070" y="88365330"/>
          <a:ext cx="81915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106680</xdr:colOff>
      <xdr:row>13</xdr:row>
      <xdr:rowOff>76200</xdr:rowOff>
    </xdr:from>
    <xdr:to>
      <xdr:col>26</xdr:col>
      <xdr:colOff>830580</xdr:colOff>
      <xdr:row>16</xdr:row>
      <xdr:rowOff>53340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2C9BF3AD-F9A9-4649-943C-3443E11EAA5D}"/>
            </a:ext>
          </a:extLst>
        </xdr:cNvPr>
        <xdr:cNvSpPr/>
      </xdr:nvSpPr>
      <xdr:spPr bwMode="auto">
        <a:xfrm>
          <a:off x="23881080" y="25527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0</xdr:row>
      <xdr:rowOff>129540</xdr:rowOff>
    </xdr:from>
    <xdr:to>
      <xdr:col>38</xdr:col>
      <xdr:colOff>758190</xdr:colOff>
      <xdr:row>30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A40E6F1C-1B2F-4AFE-9A96-60763F4C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38100</xdr:colOff>
      <xdr:row>13</xdr:row>
      <xdr:rowOff>7620</xdr:rowOff>
    </xdr:from>
    <xdr:to>
      <xdr:col>40</xdr:col>
      <xdr:colOff>762000</xdr:colOff>
      <xdr:row>15</xdr:row>
      <xdr:rowOff>175260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29ED492D-6A85-48E9-944B-9F87B59286D9}"/>
            </a:ext>
          </a:extLst>
        </xdr:cNvPr>
        <xdr:cNvSpPr/>
      </xdr:nvSpPr>
      <xdr:spPr bwMode="auto">
        <a:xfrm>
          <a:off x="36614100" y="248412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32</xdr:row>
      <xdr:rowOff>121920</xdr:rowOff>
    </xdr:from>
    <xdr:to>
      <xdr:col>38</xdr:col>
      <xdr:colOff>807720</xdr:colOff>
      <xdr:row>62</xdr:row>
      <xdr:rowOff>87629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4CCB6F6-A998-4CCC-88A9-5D49F8BD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133350</xdr:colOff>
      <xdr:row>44</xdr:row>
      <xdr:rowOff>76200</xdr:rowOff>
    </xdr:from>
    <xdr:to>
      <xdr:col>26</xdr:col>
      <xdr:colOff>857250</xdr:colOff>
      <xdr:row>47</xdr:row>
      <xdr:rowOff>53340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1299B088-E15E-4659-BF0B-E16D28EA7E4A}"/>
            </a:ext>
          </a:extLst>
        </xdr:cNvPr>
        <xdr:cNvSpPr/>
      </xdr:nvSpPr>
      <xdr:spPr bwMode="auto">
        <a:xfrm>
          <a:off x="23907750" y="84582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723900</xdr:colOff>
      <xdr:row>47</xdr:row>
      <xdr:rowOff>167640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4A3A1819-3D24-4A09-81AC-2B78BAB68400}"/>
            </a:ext>
          </a:extLst>
        </xdr:cNvPr>
        <xdr:cNvSpPr/>
      </xdr:nvSpPr>
      <xdr:spPr bwMode="auto">
        <a:xfrm>
          <a:off x="37490400" y="8572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</xdr:colOff>
      <xdr:row>64</xdr:row>
      <xdr:rowOff>121920</xdr:rowOff>
    </xdr:from>
    <xdr:to>
      <xdr:col>38</xdr:col>
      <xdr:colOff>784860</xdr:colOff>
      <xdr:row>94</xdr:row>
      <xdr:rowOff>87629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55FDDDE2-7443-4C68-8894-372A732B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26</xdr:col>
      <xdr:colOff>106680</xdr:colOff>
      <xdr:row>74</xdr:row>
      <xdr:rowOff>140970</xdr:rowOff>
    </xdr:from>
    <xdr:to>
      <xdr:col>26</xdr:col>
      <xdr:colOff>830580</xdr:colOff>
      <xdr:row>77</xdr:row>
      <xdr:rowOff>118110</xdr:rowOff>
    </xdr:to>
    <xdr:sp macro="" textlink="">
      <xdr:nvSpPr>
        <xdr:cNvPr id="59" name="Pil: høyre 58">
          <a:extLst>
            <a:ext uri="{FF2B5EF4-FFF2-40B4-BE49-F238E27FC236}">
              <a16:creationId xmlns:a16="http://schemas.microsoft.com/office/drawing/2014/main" id="{DB57CDB4-7CDF-47E0-B114-827B213F80F3}"/>
            </a:ext>
          </a:extLst>
        </xdr:cNvPr>
        <xdr:cNvSpPr/>
      </xdr:nvSpPr>
      <xdr:spPr bwMode="auto">
        <a:xfrm>
          <a:off x="23881080" y="1423797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77</xdr:row>
      <xdr:rowOff>41910</xdr:rowOff>
    </xdr:from>
    <xdr:to>
      <xdr:col>41</xdr:col>
      <xdr:colOff>864870</xdr:colOff>
      <xdr:row>80</xdr:row>
      <xdr:rowOff>19050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F0CCA138-C2B6-4488-A4F9-35481C064147}"/>
            </a:ext>
          </a:extLst>
        </xdr:cNvPr>
        <xdr:cNvSpPr/>
      </xdr:nvSpPr>
      <xdr:spPr bwMode="auto">
        <a:xfrm>
          <a:off x="37631370" y="147104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910590</xdr:colOff>
      <xdr:row>96</xdr:row>
      <xdr:rowOff>102870</xdr:rowOff>
    </xdr:from>
    <xdr:to>
      <xdr:col>38</xdr:col>
      <xdr:colOff>762000</xdr:colOff>
      <xdr:row>126</xdr:row>
      <xdr:rowOff>68579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8ECAB448-E740-4BFE-966C-FE6D6166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114300</xdr:colOff>
      <xdr:row>107</xdr:row>
      <xdr:rowOff>95250</xdr:rowOff>
    </xdr:from>
    <xdr:to>
      <xdr:col>26</xdr:col>
      <xdr:colOff>838200</xdr:colOff>
      <xdr:row>110</xdr:row>
      <xdr:rowOff>72390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D77B7A9B-7660-4462-B298-8E53785A6261}"/>
            </a:ext>
          </a:extLst>
        </xdr:cNvPr>
        <xdr:cNvSpPr/>
      </xdr:nvSpPr>
      <xdr:spPr bwMode="auto">
        <a:xfrm>
          <a:off x="23888700" y="2047875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128</xdr:row>
      <xdr:rowOff>148590</xdr:rowOff>
    </xdr:from>
    <xdr:to>
      <xdr:col>38</xdr:col>
      <xdr:colOff>773430</xdr:colOff>
      <xdr:row>158</xdr:row>
      <xdr:rowOff>114299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CD6A8057-896E-49D6-A2BC-41240C71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148590</xdr:colOff>
      <xdr:row>140</xdr:row>
      <xdr:rowOff>49530</xdr:rowOff>
    </xdr:from>
    <xdr:to>
      <xdr:col>26</xdr:col>
      <xdr:colOff>872490</xdr:colOff>
      <xdr:row>143</xdr:row>
      <xdr:rowOff>26670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E099184E-E8C5-43AD-8842-30328975DEB3}"/>
            </a:ext>
          </a:extLst>
        </xdr:cNvPr>
        <xdr:cNvSpPr/>
      </xdr:nvSpPr>
      <xdr:spPr bwMode="auto">
        <a:xfrm>
          <a:off x="23922990" y="267195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87630</xdr:colOff>
      <xdr:row>160</xdr:row>
      <xdr:rowOff>95250</xdr:rowOff>
    </xdr:from>
    <xdr:to>
      <xdr:col>38</xdr:col>
      <xdr:colOff>853440</xdr:colOff>
      <xdr:row>190</xdr:row>
      <xdr:rowOff>60959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FC0F1E0B-81F1-4636-A341-333582EF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102870</xdr:colOff>
      <xdr:row>174</xdr:row>
      <xdr:rowOff>0</xdr:rowOff>
    </xdr:from>
    <xdr:to>
      <xdr:col>26</xdr:col>
      <xdr:colOff>826770</xdr:colOff>
      <xdr:row>176</xdr:row>
      <xdr:rowOff>167640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F73B94F1-B4D8-4E9B-AE29-0354436D442F}"/>
            </a:ext>
          </a:extLst>
        </xdr:cNvPr>
        <xdr:cNvSpPr/>
      </xdr:nvSpPr>
      <xdr:spPr bwMode="auto">
        <a:xfrm>
          <a:off x="23877270" y="33147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45720</xdr:colOff>
      <xdr:row>192</xdr:row>
      <xdr:rowOff>160020</xdr:rowOff>
    </xdr:from>
    <xdr:to>
      <xdr:col>38</xdr:col>
      <xdr:colOff>811530</xdr:colOff>
      <xdr:row>222</xdr:row>
      <xdr:rowOff>125729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534E7E7-4BBC-4F8E-9D7C-4BB300A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26</xdr:col>
      <xdr:colOff>114300</xdr:colOff>
      <xdr:row>206</xdr:row>
      <xdr:rowOff>156210</xdr:rowOff>
    </xdr:from>
    <xdr:to>
      <xdr:col>26</xdr:col>
      <xdr:colOff>838200</xdr:colOff>
      <xdr:row>209</xdr:row>
      <xdr:rowOff>133350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A58981AE-0134-41A1-944A-67CCFAE55D80}"/>
            </a:ext>
          </a:extLst>
        </xdr:cNvPr>
        <xdr:cNvSpPr/>
      </xdr:nvSpPr>
      <xdr:spPr bwMode="auto">
        <a:xfrm>
          <a:off x="23888700" y="393992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206</xdr:row>
      <xdr:rowOff>38100</xdr:rowOff>
    </xdr:from>
    <xdr:to>
      <xdr:col>41</xdr:col>
      <xdr:colOff>864870</xdr:colOff>
      <xdr:row>209</xdr:row>
      <xdr:rowOff>15240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DF49344-4FBD-4276-B7D2-1D5510309841}"/>
            </a:ext>
          </a:extLst>
        </xdr:cNvPr>
        <xdr:cNvSpPr/>
      </xdr:nvSpPr>
      <xdr:spPr bwMode="auto">
        <a:xfrm>
          <a:off x="37631370" y="392811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152400</xdr:colOff>
      <xdr:row>234</xdr:row>
      <xdr:rowOff>7620</xdr:rowOff>
    </xdr:from>
    <xdr:to>
      <xdr:col>26</xdr:col>
      <xdr:colOff>807720</xdr:colOff>
      <xdr:row>236</xdr:row>
      <xdr:rowOff>137160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2FFD2144-8F7C-4499-9EAC-BA677F3E43BB}"/>
            </a:ext>
          </a:extLst>
        </xdr:cNvPr>
        <xdr:cNvSpPr/>
      </xdr:nvSpPr>
      <xdr:spPr bwMode="auto">
        <a:xfrm>
          <a:off x="23926800" y="44584620"/>
          <a:ext cx="65532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268</xdr:row>
      <xdr:rowOff>15240</xdr:rowOff>
    </xdr:from>
    <xdr:to>
      <xdr:col>26</xdr:col>
      <xdr:colOff>819150</xdr:colOff>
      <xdr:row>270</xdr:row>
      <xdr:rowOff>152400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BCF6DA37-2340-4CCB-BED8-92C00DCF8029}"/>
            </a:ext>
          </a:extLst>
        </xdr:cNvPr>
        <xdr:cNvSpPr/>
      </xdr:nvSpPr>
      <xdr:spPr bwMode="auto">
        <a:xfrm>
          <a:off x="23873460" y="51069240"/>
          <a:ext cx="72009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76200</xdr:colOff>
      <xdr:row>299</xdr:row>
      <xdr:rowOff>0</xdr:rowOff>
    </xdr:from>
    <xdr:to>
      <xdr:col>26</xdr:col>
      <xdr:colOff>853440</xdr:colOff>
      <xdr:row>301</xdr:row>
      <xdr:rowOff>102870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0EDB3149-1176-4896-AA5A-35B58548D0C0}"/>
            </a:ext>
          </a:extLst>
        </xdr:cNvPr>
        <xdr:cNvSpPr/>
      </xdr:nvSpPr>
      <xdr:spPr bwMode="auto">
        <a:xfrm>
          <a:off x="23850600" y="56959500"/>
          <a:ext cx="7772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137160</xdr:colOff>
      <xdr:row>331</xdr:row>
      <xdr:rowOff>0</xdr:rowOff>
    </xdr:from>
    <xdr:to>
      <xdr:col>26</xdr:col>
      <xdr:colOff>880110</xdr:colOff>
      <xdr:row>333</xdr:row>
      <xdr:rowOff>152400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4C66F05B-86DB-48FE-B620-EDDC4B744F99}"/>
            </a:ext>
          </a:extLst>
        </xdr:cNvPr>
        <xdr:cNvSpPr/>
      </xdr:nvSpPr>
      <xdr:spPr bwMode="auto">
        <a:xfrm>
          <a:off x="23911560" y="63055500"/>
          <a:ext cx="74295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76200</xdr:colOff>
      <xdr:row>366</xdr:row>
      <xdr:rowOff>7620</xdr:rowOff>
    </xdr:from>
    <xdr:to>
      <xdr:col>26</xdr:col>
      <xdr:colOff>857250</xdr:colOff>
      <xdr:row>368</xdr:row>
      <xdr:rowOff>144780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E87A1689-4176-439A-A4EA-4E863281752C}"/>
            </a:ext>
          </a:extLst>
        </xdr:cNvPr>
        <xdr:cNvSpPr/>
      </xdr:nvSpPr>
      <xdr:spPr bwMode="auto">
        <a:xfrm>
          <a:off x="23850600" y="69730620"/>
          <a:ext cx="78105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182880</xdr:colOff>
      <xdr:row>429</xdr:row>
      <xdr:rowOff>182880</xdr:rowOff>
    </xdr:from>
    <xdr:to>
      <xdr:col>26</xdr:col>
      <xdr:colOff>857250</xdr:colOff>
      <xdr:row>432</xdr:row>
      <xdr:rowOff>87630</xdr:rowOff>
    </xdr:to>
    <xdr:sp macro="" textlink="">
      <xdr:nvSpPr>
        <xdr:cNvPr id="70" name="Pil: høyre 69">
          <a:extLst>
            <a:ext uri="{FF2B5EF4-FFF2-40B4-BE49-F238E27FC236}">
              <a16:creationId xmlns:a16="http://schemas.microsoft.com/office/drawing/2014/main" id="{4C0755EE-DB6B-4164-BE75-5AB3BE63817B}"/>
            </a:ext>
          </a:extLst>
        </xdr:cNvPr>
        <xdr:cNvSpPr/>
      </xdr:nvSpPr>
      <xdr:spPr bwMode="auto">
        <a:xfrm>
          <a:off x="23957280" y="81907380"/>
          <a:ext cx="674370" cy="4762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225</xdr:row>
      <xdr:rowOff>0</xdr:rowOff>
    </xdr:from>
    <xdr:to>
      <xdr:col>38</xdr:col>
      <xdr:colOff>765810</xdr:colOff>
      <xdr:row>254</xdr:row>
      <xdr:rowOff>156209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438AE63-1118-4ABF-A386-4EA0DA30D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0</xdr:colOff>
      <xdr:row>257</xdr:row>
      <xdr:rowOff>0</xdr:rowOff>
    </xdr:from>
    <xdr:to>
      <xdr:col>38</xdr:col>
      <xdr:colOff>765810</xdr:colOff>
      <xdr:row>286</xdr:row>
      <xdr:rowOff>156209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B9FBBD2-FDDC-48FC-97AB-81E23E9CA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289</xdr:row>
      <xdr:rowOff>0</xdr:rowOff>
    </xdr:from>
    <xdr:to>
      <xdr:col>38</xdr:col>
      <xdr:colOff>765810</xdr:colOff>
      <xdr:row>318</xdr:row>
      <xdr:rowOff>156209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A1B54912-6CBD-4E42-86DA-A9D40B86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39</xdr:col>
      <xdr:colOff>83820</xdr:colOff>
      <xdr:row>300</xdr:row>
      <xdr:rowOff>0</xdr:rowOff>
    </xdr:from>
    <xdr:to>
      <xdr:col>39</xdr:col>
      <xdr:colOff>861060</xdr:colOff>
      <xdr:row>302</xdr:row>
      <xdr:rowOff>102870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E2F7B10C-5809-4AD5-ABC6-E78A046C3D92}"/>
            </a:ext>
          </a:extLst>
        </xdr:cNvPr>
        <xdr:cNvSpPr/>
      </xdr:nvSpPr>
      <xdr:spPr bwMode="auto">
        <a:xfrm>
          <a:off x="35745420" y="57150000"/>
          <a:ext cx="7772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838200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32</xdr:row>
      <xdr:rowOff>152400</xdr:rowOff>
    </xdr:from>
    <xdr:to>
      <xdr:col>11</xdr:col>
      <xdr:colOff>773430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598170</xdr:colOff>
      <xdr:row>65</xdr:row>
      <xdr:rowOff>3810</xdr:rowOff>
    </xdr:from>
    <xdr:to>
      <xdr:col>11</xdr:col>
      <xdr:colOff>781050</xdr:colOff>
      <xdr:row>93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96</xdr:row>
      <xdr:rowOff>152400</xdr:rowOff>
    </xdr:from>
    <xdr:to>
      <xdr:col>11</xdr:col>
      <xdr:colOff>819150</xdr:colOff>
      <xdr:row>125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64770</xdr:colOff>
      <xdr:row>96</xdr:row>
      <xdr:rowOff>87630</xdr:rowOff>
    </xdr:from>
    <xdr:to>
      <xdr:col>26</xdr:col>
      <xdr:colOff>902970</xdr:colOff>
      <xdr:row>125</xdr:row>
      <xdr:rowOff>125730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11</xdr:col>
      <xdr:colOff>720090</xdr:colOff>
      <xdr:row>157</xdr:row>
      <xdr:rowOff>182880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160</xdr:row>
      <xdr:rowOff>118110</xdr:rowOff>
    </xdr:from>
    <xdr:to>
      <xdr:col>12</xdr:col>
      <xdr:colOff>739140</xdr:colOff>
      <xdr:row>189</xdr:row>
      <xdr:rowOff>110490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895350</xdr:colOff>
      <xdr:row>192</xdr:row>
      <xdr:rowOff>179070</xdr:rowOff>
    </xdr:from>
    <xdr:to>
      <xdr:col>12</xdr:col>
      <xdr:colOff>883920</xdr:colOff>
      <xdr:row>221</xdr:row>
      <xdr:rowOff>179070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225</xdr:row>
      <xdr:rowOff>26670</xdr:rowOff>
    </xdr:from>
    <xdr:to>
      <xdr:col>12</xdr:col>
      <xdr:colOff>800100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256</xdr:row>
      <xdr:rowOff>152400</xdr:rowOff>
    </xdr:from>
    <xdr:to>
      <xdr:col>12</xdr:col>
      <xdr:colOff>853440</xdr:colOff>
      <xdr:row>285</xdr:row>
      <xdr:rowOff>179070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902970</xdr:colOff>
      <xdr:row>288</xdr:row>
      <xdr:rowOff>186690</xdr:rowOff>
    </xdr:from>
    <xdr:to>
      <xdr:col>12</xdr:col>
      <xdr:colOff>834390</xdr:colOff>
      <xdr:row>317</xdr:row>
      <xdr:rowOff>186690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144780</xdr:rowOff>
    </xdr:from>
    <xdr:to>
      <xdr:col>13</xdr:col>
      <xdr:colOff>826770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838200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902970</xdr:colOff>
      <xdr:row>384</xdr:row>
      <xdr:rowOff>171450</xdr:rowOff>
    </xdr:from>
    <xdr:to>
      <xdr:col>13</xdr:col>
      <xdr:colOff>826770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13</xdr:col>
      <xdr:colOff>838200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13</xdr:col>
      <xdr:colOff>838200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76200</xdr:colOff>
      <xdr:row>0</xdr:row>
      <xdr:rowOff>91440</xdr:rowOff>
    </xdr:from>
    <xdr:to>
      <xdr:col>26</xdr:col>
      <xdr:colOff>0</xdr:colOff>
      <xdr:row>29</xdr:row>
      <xdr:rowOff>99060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38100</xdr:colOff>
      <xdr:row>32</xdr:row>
      <xdr:rowOff>114300</xdr:rowOff>
    </xdr:from>
    <xdr:to>
      <xdr:col>25</xdr:col>
      <xdr:colOff>876300</xdr:colOff>
      <xdr:row>61</xdr:row>
      <xdr:rowOff>121920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30480</xdr:colOff>
      <xdr:row>64</xdr:row>
      <xdr:rowOff>95250</xdr:rowOff>
    </xdr:from>
    <xdr:to>
      <xdr:col>25</xdr:col>
      <xdr:colOff>868680</xdr:colOff>
      <xdr:row>93</xdr:row>
      <xdr:rowOff>102870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175260</xdr:colOff>
      <xdr:row>108</xdr:row>
      <xdr:rowOff>125730</xdr:rowOff>
    </xdr:from>
    <xdr:to>
      <xdr:col>12</xdr:col>
      <xdr:colOff>822960</xdr:colOff>
      <xdr:row>111</xdr:row>
      <xdr:rowOff>49530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148060" y="20699730"/>
          <a:ext cx="64770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76200</xdr:colOff>
      <xdr:row>75</xdr:row>
      <xdr:rowOff>175260</xdr:rowOff>
    </xdr:from>
    <xdr:to>
      <xdr:col>12</xdr:col>
      <xdr:colOff>864870</xdr:colOff>
      <xdr:row>78</xdr:row>
      <xdr:rowOff>53340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049000" y="14462760"/>
          <a:ext cx="788670" cy="4495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194310</xdr:colOff>
      <xdr:row>41</xdr:row>
      <xdr:rowOff>144780</xdr:rowOff>
    </xdr:from>
    <xdr:to>
      <xdr:col>13</xdr:col>
      <xdr:colOff>19050</xdr:colOff>
      <xdr:row>44</xdr:row>
      <xdr:rowOff>95250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1167110" y="7955280"/>
          <a:ext cx="739140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95250</xdr:colOff>
      <xdr:row>10</xdr:row>
      <xdr:rowOff>49530</xdr:rowOff>
    </xdr:from>
    <xdr:to>
      <xdr:col>12</xdr:col>
      <xdr:colOff>826770</xdr:colOff>
      <xdr:row>12</xdr:row>
      <xdr:rowOff>179070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1068050" y="1954530"/>
          <a:ext cx="731520" cy="51054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198120</xdr:colOff>
      <xdr:row>139</xdr:row>
      <xdr:rowOff>22860</xdr:rowOff>
    </xdr:from>
    <xdr:to>
      <xdr:col>12</xdr:col>
      <xdr:colOff>845820</xdr:colOff>
      <xdr:row>141</xdr:row>
      <xdr:rowOff>137160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9C41C0A3-817F-4655-B55E-E5E5675A741D}"/>
            </a:ext>
          </a:extLst>
        </xdr:cNvPr>
        <xdr:cNvSpPr/>
      </xdr:nvSpPr>
      <xdr:spPr bwMode="auto">
        <a:xfrm>
          <a:off x="11170920" y="26502360"/>
          <a:ext cx="64770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83819</xdr:rowOff>
    </xdr:from>
    <xdr:to>
      <xdr:col>8</xdr:col>
      <xdr:colOff>868680</xdr:colOff>
      <xdr:row>20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38100</xdr:rowOff>
    </xdr:from>
    <xdr:to>
      <xdr:col>8</xdr:col>
      <xdr:colOff>800100</xdr:colOff>
      <xdr:row>40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0</xdr:row>
      <xdr:rowOff>76200</xdr:rowOff>
    </xdr:from>
    <xdr:to>
      <xdr:col>17</xdr:col>
      <xdr:colOff>822960</xdr:colOff>
      <xdr:row>19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22860</xdr:colOff>
      <xdr:row>20</xdr:row>
      <xdr:rowOff>45720</xdr:rowOff>
    </xdr:from>
    <xdr:to>
      <xdr:col>17</xdr:col>
      <xdr:colOff>838200</xdr:colOff>
      <xdr:row>39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732117</xdr:colOff>
      <xdr:row>0</xdr:row>
      <xdr:rowOff>141940</xdr:rowOff>
    </xdr:from>
    <xdr:to>
      <xdr:col>13</xdr:col>
      <xdr:colOff>691028</xdr:colOff>
      <xdr:row>27</xdr:row>
      <xdr:rowOff>22411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588F27E-E078-455E-BBDA-7A7E9FF24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896471</xdr:colOff>
      <xdr:row>335</xdr:row>
      <xdr:rowOff>22412</xdr:rowOff>
    </xdr:from>
    <xdr:to>
      <xdr:col>13</xdr:col>
      <xdr:colOff>799353</xdr:colOff>
      <xdr:row>364</xdr:row>
      <xdr:rowOff>130735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F138512-697F-4CF3-A78E-BC121F61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896471</xdr:colOff>
      <xdr:row>58</xdr:row>
      <xdr:rowOff>14941</xdr:rowOff>
    </xdr:from>
    <xdr:to>
      <xdr:col>14</xdr:col>
      <xdr:colOff>11206</xdr:colOff>
      <xdr:row>86</xdr:row>
      <xdr:rowOff>194235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BB7CB71B-C365-4D0D-9FE7-2BF916E73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118</xdr:row>
      <xdr:rowOff>149412</xdr:rowOff>
    </xdr:from>
    <xdr:to>
      <xdr:col>14</xdr:col>
      <xdr:colOff>26147</xdr:colOff>
      <xdr:row>148</xdr:row>
      <xdr:rowOff>97116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81CD36F-89DE-48EE-A459-8AD2B60D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881529</xdr:colOff>
      <xdr:row>28</xdr:row>
      <xdr:rowOff>149412</xdr:rowOff>
    </xdr:from>
    <xdr:to>
      <xdr:col>13</xdr:col>
      <xdr:colOff>862853</xdr:colOff>
      <xdr:row>56</xdr:row>
      <xdr:rowOff>100853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9DD553A0-BFFC-4287-8D62-EF2B21512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88</xdr:row>
      <xdr:rowOff>171824</xdr:rowOff>
    </xdr:from>
    <xdr:to>
      <xdr:col>14</xdr:col>
      <xdr:colOff>26147</xdr:colOff>
      <xdr:row>117</xdr:row>
      <xdr:rowOff>186765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3A3CFB-2B6F-43E2-A49D-D573AB0D8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896471</xdr:colOff>
      <xdr:row>150</xdr:row>
      <xdr:rowOff>44824</xdr:rowOff>
    </xdr:from>
    <xdr:to>
      <xdr:col>14</xdr:col>
      <xdr:colOff>11206</xdr:colOff>
      <xdr:row>179</xdr:row>
      <xdr:rowOff>186765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D2E7B30-8845-4C16-80E5-121963F56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242</xdr:row>
      <xdr:rowOff>164353</xdr:rowOff>
    </xdr:from>
    <xdr:to>
      <xdr:col>14</xdr:col>
      <xdr:colOff>26147</xdr:colOff>
      <xdr:row>272</xdr:row>
      <xdr:rowOff>112059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9A67E9A-0823-41BC-9338-4D2BCC85B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889000</xdr:colOff>
      <xdr:row>181</xdr:row>
      <xdr:rowOff>67236</xdr:rowOff>
    </xdr:from>
    <xdr:to>
      <xdr:col>14</xdr:col>
      <xdr:colOff>3735</xdr:colOff>
      <xdr:row>211</xdr:row>
      <xdr:rowOff>14942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60E71D4-C9D5-444C-B907-CAE863AF2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211</xdr:row>
      <xdr:rowOff>134471</xdr:rowOff>
    </xdr:from>
    <xdr:to>
      <xdr:col>14</xdr:col>
      <xdr:colOff>26147</xdr:colOff>
      <xdr:row>241</xdr:row>
      <xdr:rowOff>82177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65546475-F0A0-4BBF-B80E-F8F5F4D99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273</xdr:row>
      <xdr:rowOff>186765</xdr:rowOff>
    </xdr:from>
    <xdr:to>
      <xdr:col>14</xdr:col>
      <xdr:colOff>26147</xdr:colOff>
      <xdr:row>303</xdr:row>
      <xdr:rowOff>134470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C48908AA-2F26-426B-B9B2-6095DEC40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305</xdr:row>
      <xdr:rowOff>22412</xdr:rowOff>
    </xdr:from>
    <xdr:to>
      <xdr:col>14</xdr:col>
      <xdr:colOff>26147</xdr:colOff>
      <xdr:row>334</xdr:row>
      <xdr:rowOff>164352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8352469-8731-4DBC-B21B-11A0D84F8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230274</xdr:colOff>
      <xdr:row>0</xdr:row>
      <xdr:rowOff>157006</xdr:rowOff>
    </xdr:from>
    <xdr:to>
      <xdr:col>37</xdr:col>
      <xdr:colOff>697105</xdr:colOff>
      <xdr:row>19</xdr:row>
      <xdr:rowOff>94203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1172308</xdr:colOff>
      <xdr:row>0</xdr:row>
      <xdr:rowOff>73269</xdr:rowOff>
    </xdr:from>
    <xdr:to>
      <xdr:col>49</xdr:col>
      <xdr:colOff>94203</xdr:colOff>
      <xdr:row>19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146539</xdr:colOff>
      <xdr:row>0</xdr:row>
      <xdr:rowOff>52336</xdr:rowOff>
    </xdr:from>
    <xdr:to>
      <xdr:col>55</xdr:col>
      <xdr:colOff>293078</xdr:colOff>
      <xdr:row>19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242834</xdr:colOff>
      <xdr:row>26</xdr:row>
      <xdr:rowOff>188406</xdr:rowOff>
    </xdr:from>
    <xdr:to>
      <xdr:col>37</xdr:col>
      <xdr:colOff>552659</xdr:colOff>
      <xdr:row>40</xdr:row>
      <xdr:rowOff>157003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1151374</xdr:colOff>
      <xdr:row>19</xdr:row>
      <xdr:rowOff>41868</xdr:rowOff>
    </xdr:from>
    <xdr:to>
      <xdr:col>49</xdr:col>
      <xdr:colOff>73269</xdr:colOff>
      <xdr:row>39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136072</xdr:colOff>
      <xdr:row>19</xdr:row>
      <xdr:rowOff>83736</xdr:rowOff>
    </xdr:from>
    <xdr:to>
      <xdr:col>55</xdr:col>
      <xdr:colOff>282612</xdr:colOff>
      <xdr:row>39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439615</xdr:colOff>
      <xdr:row>39</xdr:row>
      <xdr:rowOff>20934</xdr:rowOff>
    </xdr:from>
    <xdr:to>
      <xdr:col>42</xdr:col>
      <xdr:colOff>1088571</xdr:colOff>
      <xdr:row>61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39</xdr:row>
      <xdr:rowOff>146539</xdr:rowOff>
    </xdr:from>
    <xdr:to>
      <xdr:col>49</xdr:col>
      <xdr:colOff>94203</xdr:colOff>
      <xdr:row>61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39</xdr:row>
      <xdr:rowOff>125605</xdr:rowOff>
    </xdr:from>
    <xdr:to>
      <xdr:col>55</xdr:col>
      <xdr:colOff>282610</xdr:colOff>
      <xdr:row>61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61</xdr:row>
      <xdr:rowOff>136071</xdr:rowOff>
    </xdr:from>
    <xdr:to>
      <xdr:col>42</xdr:col>
      <xdr:colOff>1099039</xdr:colOff>
      <xdr:row>81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61</xdr:row>
      <xdr:rowOff>177940</xdr:rowOff>
    </xdr:from>
    <xdr:to>
      <xdr:col>49</xdr:col>
      <xdr:colOff>115137</xdr:colOff>
      <xdr:row>80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61</xdr:row>
      <xdr:rowOff>177939</xdr:rowOff>
    </xdr:from>
    <xdr:to>
      <xdr:col>55</xdr:col>
      <xdr:colOff>272143</xdr:colOff>
      <xdr:row>80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450082</xdr:colOff>
      <xdr:row>81</xdr:row>
      <xdr:rowOff>94204</xdr:rowOff>
    </xdr:from>
    <xdr:to>
      <xdr:col>42</xdr:col>
      <xdr:colOff>1099038</xdr:colOff>
      <xdr:row>100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1193242</xdr:colOff>
      <xdr:row>81</xdr:row>
      <xdr:rowOff>83737</xdr:rowOff>
    </xdr:from>
    <xdr:to>
      <xdr:col>49</xdr:col>
      <xdr:colOff>136071</xdr:colOff>
      <xdr:row>100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198873</xdr:colOff>
      <xdr:row>81</xdr:row>
      <xdr:rowOff>62803</xdr:rowOff>
    </xdr:from>
    <xdr:to>
      <xdr:col>55</xdr:col>
      <xdr:colOff>282610</xdr:colOff>
      <xdr:row>100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471017</xdr:colOff>
      <xdr:row>104</xdr:row>
      <xdr:rowOff>104671</xdr:rowOff>
    </xdr:from>
    <xdr:to>
      <xdr:col>42</xdr:col>
      <xdr:colOff>1119973</xdr:colOff>
      <xdr:row>124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10467</xdr:colOff>
      <xdr:row>104</xdr:row>
      <xdr:rowOff>94204</xdr:rowOff>
    </xdr:from>
    <xdr:to>
      <xdr:col>49</xdr:col>
      <xdr:colOff>157005</xdr:colOff>
      <xdr:row>123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49</xdr:col>
      <xdr:colOff>240741</xdr:colOff>
      <xdr:row>104</xdr:row>
      <xdr:rowOff>41868</xdr:rowOff>
    </xdr:from>
    <xdr:to>
      <xdr:col>55</xdr:col>
      <xdr:colOff>324478</xdr:colOff>
      <xdr:row>123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211434</xdr:colOff>
      <xdr:row>102</xdr:row>
      <xdr:rowOff>94203</xdr:rowOff>
    </xdr:from>
    <xdr:to>
      <xdr:col>37</xdr:col>
      <xdr:colOff>410306</xdr:colOff>
      <xdr:row>115</xdr:row>
      <xdr:rowOff>190499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429149</xdr:colOff>
      <xdr:row>124</xdr:row>
      <xdr:rowOff>125605</xdr:rowOff>
    </xdr:from>
    <xdr:to>
      <xdr:col>42</xdr:col>
      <xdr:colOff>1078105</xdr:colOff>
      <xdr:row>144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42</xdr:col>
      <xdr:colOff>1172308</xdr:colOff>
      <xdr:row>124</xdr:row>
      <xdr:rowOff>188407</xdr:rowOff>
    </xdr:from>
    <xdr:to>
      <xdr:col>49</xdr:col>
      <xdr:colOff>115137</xdr:colOff>
      <xdr:row>144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49</xdr:col>
      <xdr:colOff>261675</xdr:colOff>
      <xdr:row>124</xdr:row>
      <xdr:rowOff>136072</xdr:rowOff>
    </xdr:from>
    <xdr:to>
      <xdr:col>55</xdr:col>
      <xdr:colOff>345412</xdr:colOff>
      <xdr:row>143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29</xdr:col>
      <xdr:colOff>253302</xdr:colOff>
      <xdr:row>117</xdr:row>
      <xdr:rowOff>33495</xdr:rowOff>
    </xdr:from>
    <xdr:to>
      <xdr:col>36</xdr:col>
      <xdr:colOff>494043</xdr:colOff>
      <xdr:row>130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439616</xdr:colOff>
      <xdr:row>144</xdr:row>
      <xdr:rowOff>157006</xdr:rowOff>
    </xdr:from>
    <xdr:to>
      <xdr:col>42</xdr:col>
      <xdr:colOff>1088572</xdr:colOff>
      <xdr:row>167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42</xdr:col>
      <xdr:colOff>1172308</xdr:colOff>
      <xdr:row>144</xdr:row>
      <xdr:rowOff>177940</xdr:rowOff>
    </xdr:from>
    <xdr:to>
      <xdr:col>49</xdr:col>
      <xdr:colOff>115137</xdr:colOff>
      <xdr:row>167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49</xdr:col>
      <xdr:colOff>167472</xdr:colOff>
      <xdr:row>144</xdr:row>
      <xdr:rowOff>115138</xdr:rowOff>
    </xdr:from>
    <xdr:to>
      <xdr:col>55</xdr:col>
      <xdr:colOff>251209</xdr:colOff>
      <xdr:row>166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207247</xdr:colOff>
      <xdr:row>132</xdr:row>
      <xdr:rowOff>2093</xdr:rowOff>
    </xdr:from>
    <xdr:to>
      <xdr:col>36</xdr:col>
      <xdr:colOff>447988</xdr:colOff>
      <xdr:row>145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418682</xdr:colOff>
      <xdr:row>167</xdr:row>
      <xdr:rowOff>146539</xdr:rowOff>
    </xdr:from>
    <xdr:to>
      <xdr:col>42</xdr:col>
      <xdr:colOff>1067638</xdr:colOff>
      <xdr:row>187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42</xdr:col>
      <xdr:colOff>1172308</xdr:colOff>
      <xdr:row>167</xdr:row>
      <xdr:rowOff>167473</xdr:rowOff>
    </xdr:from>
    <xdr:to>
      <xdr:col>49</xdr:col>
      <xdr:colOff>115137</xdr:colOff>
      <xdr:row>186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49</xdr:col>
      <xdr:colOff>230274</xdr:colOff>
      <xdr:row>167</xdr:row>
      <xdr:rowOff>167473</xdr:rowOff>
    </xdr:from>
    <xdr:to>
      <xdr:col>55</xdr:col>
      <xdr:colOff>314011</xdr:colOff>
      <xdr:row>186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29</xdr:col>
      <xdr:colOff>167473</xdr:colOff>
      <xdr:row>147</xdr:row>
      <xdr:rowOff>8375</xdr:rowOff>
    </xdr:from>
    <xdr:to>
      <xdr:col>36</xdr:col>
      <xdr:colOff>389373</xdr:colOff>
      <xdr:row>160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439616</xdr:colOff>
      <xdr:row>187</xdr:row>
      <xdr:rowOff>115138</xdr:rowOff>
    </xdr:from>
    <xdr:to>
      <xdr:col>42</xdr:col>
      <xdr:colOff>1088572</xdr:colOff>
      <xdr:row>210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42</xdr:col>
      <xdr:colOff>1151374</xdr:colOff>
      <xdr:row>187</xdr:row>
      <xdr:rowOff>104671</xdr:rowOff>
    </xdr:from>
    <xdr:to>
      <xdr:col>49</xdr:col>
      <xdr:colOff>94203</xdr:colOff>
      <xdr:row>210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146538</xdr:colOff>
      <xdr:row>187</xdr:row>
      <xdr:rowOff>73270</xdr:rowOff>
    </xdr:from>
    <xdr:to>
      <xdr:col>55</xdr:col>
      <xdr:colOff>230275</xdr:colOff>
      <xdr:row>209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29</xdr:col>
      <xdr:colOff>217715</xdr:colOff>
      <xdr:row>162</xdr:row>
      <xdr:rowOff>60712</xdr:rowOff>
    </xdr:from>
    <xdr:to>
      <xdr:col>36</xdr:col>
      <xdr:colOff>450082</xdr:colOff>
      <xdr:row>174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439616</xdr:colOff>
      <xdr:row>211</xdr:row>
      <xdr:rowOff>10467</xdr:rowOff>
    </xdr:from>
    <xdr:to>
      <xdr:col>42</xdr:col>
      <xdr:colOff>1088572</xdr:colOff>
      <xdr:row>231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42</xdr:col>
      <xdr:colOff>1161841</xdr:colOff>
      <xdr:row>211</xdr:row>
      <xdr:rowOff>20934</xdr:rowOff>
    </xdr:from>
    <xdr:to>
      <xdr:col>49</xdr:col>
      <xdr:colOff>104670</xdr:colOff>
      <xdr:row>231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49</xdr:col>
      <xdr:colOff>157005</xdr:colOff>
      <xdr:row>210</xdr:row>
      <xdr:rowOff>157006</xdr:rowOff>
    </xdr:from>
    <xdr:to>
      <xdr:col>55</xdr:col>
      <xdr:colOff>240742</xdr:colOff>
      <xdr:row>230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30</xdr:col>
      <xdr:colOff>695011</xdr:colOff>
      <xdr:row>215</xdr:row>
      <xdr:rowOff>161193</xdr:rowOff>
    </xdr:from>
    <xdr:to>
      <xdr:col>37</xdr:col>
      <xdr:colOff>889698</xdr:colOff>
      <xdr:row>229</xdr:row>
      <xdr:rowOff>146538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36</xdr:col>
      <xdr:colOff>439616</xdr:colOff>
      <xdr:row>231</xdr:row>
      <xdr:rowOff>157005</xdr:rowOff>
    </xdr:from>
    <xdr:to>
      <xdr:col>42</xdr:col>
      <xdr:colOff>1088572</xdr:colOff>
      <xdr:row>236</xdr:row>
      <xdr:rowOff>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1151374</xdr:colOff>
      <xdr:row>232</xdr:row>
      <xdr:rowOff>10467</xdr:rowOff>
    </xdr:from>
    <xdr:to>
      <xdr:col>49</xdr:col>
      <xdr:colOff>94203</xdr:colOff>
      <xdr:row>236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49</xdr:col>
      <xdr:colOff>230275</xdr:colOff>
      <xdr:row>231</xdr:row>
      <xdr:rowOff>167473</xdr:rowOff>
    </xdr:from>
    <xdr:to>
      <xdr:col>55</xdr:col>
      <xdr:colOff>314012</xdr:colOff>
      <xdr:row>236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</xdr:row>
      <xdr:rowOff>19050</xdr:rowOff>
    </xdr:from>
    <xdr:to>
      <xdr:col>12</xdr:col>
      <xdr:colOff>765810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9E85CE-D021-40AF-AE6E-677792BA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742950</xdr:colOff>
      <xdr:row>59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455AF8A-C40E-4A84-9CE2-807284C8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742950</xdr:colOff>
      <xdr:row>91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844BF37-A16F-4BA4-A389-B452B296B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742950</xdr:colOff>
      <xdr:row>123</xdr:row>
      <xdr:rowOff>114300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E632D53-49A2-4FD8-9DF4-90F583B80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742950</xdr:colOff>
      <xdr:row>155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C934AB4-28DC-47F8-987D-0A49B9CD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742950</xdr:colOff>
      <xdr:row>187</xdr:row>
      <xdr:rowOff>114300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B4D256D-1D71-4EFE-8FCB-98C78572C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169740</xdr:rowOff>
    </xdr:from>
    <xdr:to>
      <xdr:col>15</xdr:col>
      <xdr:colOff>653142</xdr:colOff>
      <xdr:row>31</xdr:row>
      <xdr:rowOff>16746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887604</xdr:colOff>
      <xdr:row>65</xdr:row>
      <xdr:rowOff>0</xdr:rowOff>
    </xdr:from>
    <xdr:to>
      <xdr:col>15</xdr:col>
      <xdr:colOff>711758</xdr:colOff>
      <xdr:row>65</xdr:row>
      <xdr:rowOff>0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79817528-9ADA-4157-9243-E7986DFA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866115</xdr:colOff>
      <xdr:row>64</xdr:row>
      <xdr:rowOff>148457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B908B38D-C6FD-4C02-8291-EEEFC7BF0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15</xdr:col>
      <xdr:colOff>866115</xdr:colOff>
      <xdr:row>98</xdr:row>
      <xdr:rowOff>156830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3BFC5DA7-B57D-4699-8B1E-8A7A84A39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866115</xdr:colOff>
      <xdr:row>133</xdr:row>
      <xdr:rowOff>64721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883D8E-0C12-4AC6-9AE6-3D38C1F76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15</xdr:col>
      <xdr:colOff>866115</xdr:colOff>
      <xdr:row>168</xdr:row>
      <xdr:rowOff>64721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743EE01-6C48-4B7D-A7F2-E475D5A2C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170</xdr:row>
      <xdr:rowOff>0</xdr:rowOff>
    </xdr:from>
    <xdr:to>
      <xdr:col>15</xdr:col>
      <xdr:colOff>866115</xdr:colOff>
      <xdr:row>203</xdr:row>
      <xdr:rowOff>64720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A6F9CA6-D4D6-4667-ABD2-45668613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205</xdr:row>
      <xdr:rowOff>0</xdr:rowOff>
    </xdr:from>
    <xdr:to>
      <xdr:col>15</xdr:col>
      <xdr:colOff>866115</xdr:colOff>
      <xdr:row>238</xdr:row>
      <xdr:rowOff>64720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D8BF22B-C302-4572-9B5C-3A5C52D30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856161</xdr:colOff>
      <xdr:row>43</xdr:row>
      <xdr:rowOff>0</xdr:rowOff>
    </xdr:from>
    <xdr:to>
      <xdr:col>56</xdr:col>
      <xdr:colOff>512989</xdr:colOff>
      <xdr:row>53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768539</xdr:colOff>
      <xdr:row>1</xdr:row>
      <xdr:rowOff>0</xdr:rowOff>
    </xdr:from>
    <xdr:to>
      <xdr:col>14</xdr:col>
      <xdr:colOff>457200</xdr:colOff>
      <xdr:row>31</xdr:row>
      <xdr:rowOff>56148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3D2D34-45DB-422F-A233-1D026CB48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409074</xdr:colOff>
      <xdr:row>53</xdr:row>
      <xdr:rowOff>136358</xdr:rowOff>
    </xdr:from>
    <xdr:to>
      <xdr:col>10</xdr:col>
      <xdr:colOff>893706</xdr:colOff>
      <xdr:row>58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862263</xdr:colOff>
      <xdr:row>332</xdr:row>
      <xdr:rowOff>52139</xdr:rowOff>
    </xdr:from>
    <xdr:to>
      <xdr:col>13</xdr:col>
      <xdr:colOff>910389</xdr:colOff>
      <xdr:row>362</xdr:row>
      <xdr:rowOff>156412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100264</xdr:colOff>
      <xdr:row>298</xdr:row>
      <xdr:rowOff>168443</xdr:rowOff>
    </xdr:from>
    <xdr:to>
      <xdr:col>14</xdr:col>
      <xdr:colOff>116306</xdr:colOff>
      <xdr:row>329</xdr:row>
      <xdr:rowOff>72190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8021</xdr:colOff>
      <xdr:row>266</xdr:row>
      <xdr:rowOff>32086</xdr:rowOff>
    </xdr:from>
    <xdr:to>
      <xdr:col>13</xdr:col>
      <xdr:colOff>753979</xdr:colOff>
      <xdr:row>296</xdr:row>
      <xdr:rowOff>184485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8DE7F4A-024F-4939-9B20-FA3AADE6C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8021</xdr:colOff>
      <xdr:row>232</xdr:row>
      <xdr:rowOff>0</xdr:rowOff>
    </xdr:from>
    <xdr:to>
      <xdr:col>14</xdr:col>
      <xdr:colOff>256674</xdr:colOff>
      <xdr:row>262</xdr:row>
      <xdr:rowOff>176464</xdr:rowOff>
    </xdr:to>
    <xdr:graphicFrame macro="">
      <xdr:nvGraphicFramePr>
        <xdr:cNvPr id="21" name="Diagram 6">
          <a:extLst>
            <a:ext uri="{FF2B5EF4-FFF2-40B4-BE49-F238E27FC236}">
              <a16:creationId xmlns:a16="http://schemas.microsoft.com/office/drawing/2014/main" id="{EFE8063C-02C6-4706-88C2-D3DD2477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705853</xdr:colOff>
      <xdr:row>199</xdr:row>
      <xdr:rowOff>16042</xdr:rowOff>
    </xdr:from>
    <xdr:to>
      <xdr:col>15</xdr:col>
      <xdr:colOff>40106</xdr:colOff>
      <xdr:row>229</xdr:row>
      <xdr:rowOff>80211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1092C850-C3E3-49B8-A68D-1B30E3EC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902370</xdr:colOff>
      <xdr:row>99</xdr:row>
      <xdr:rowOff>188494</xdr:rowOff>
    </xdr:from>
    <xdr:to>
      <xdr:col>14</xdr:col>
      <xdr:colOff>4012</xdr:colOff>
      <xdr:row>130</xdr:row>
      <xdr:rowOff>124326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36D12C12-8041-4011-A35E-8B982CEC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890338</xdr:colOff>
      <xdr:row>100</xdr:row>
      <xdr:rowOff>0</xdr:rowOff>
    </xdr:from>
    <xdr:to>
      <xdr:col>13</xdr:col>
      <xdr:colOff>842212</xdr:colOff>
      <xdr:row>100</xdr:row>
      <xdr:rowOff>8021</xdr:rowOff>
    </xdr:to>
    <xdr:graphicFrame macro="">
      <xdr:nvGraphicFramePr>
        <xdr:cNvPr id="35" name="Diagram 8">
          <a:extLst>
            <a:ext uri="{FF2B5EF4-FFF2-40B4-BE49-F238E27FC236}">
              <a16:creationId xmlns:a16="http://schemas.microsoft.com/office/drawing/2014/main" id="{B66F1712-2FE2-4157-9053-1EA9CEEB5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66</xdr:row>
      <xdr:rowOff>164431</xdr:rowOff>
    </xdr:from>
    <xdr:to>
      <xdr:col>14</xdr:col>
      <xdr:colOff>441158</xdr:colOff>
      <xdr:row>97</xdr:row>
      <xdr:rowOff>188495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4011</xdr:colOff>
      <xdr:row>34</xdr:row>
      <xdr:rowOff>28074</xdr:rowOff>
    </xdr:from>
    <xdr:to>
      <xdr:col>14</xdr:col>
      <xdr:colOff>164432</xdr:colOff>
      <xdr:row>64</xdr:row>
      <xdr:rowOff>124327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818147</xdr:colOff>
      <xdr:row>133</xdr:row>
      <xdr:rowOff>8021</xdr:rowOff>
    </xdr:from>
    <xdr:to>
      <xdr:col>15</xdr:col>
      <xdr:colOff>208547</xdr:colOff>
      <xdr:row>163</xdr:row>
      <xdr:rowOff>40106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9021ED8-0732-43DD-94C4-CFB119606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882315</xdr:colOff>
      <xdr:row>166</xdr:row>
      <xdr:rowOff>32083</xdr:rowOff>
    </xdr:from>
    <xdr:to>
      <xdr:col>15</xdr:col>
      <xdr:colOff>433136</xdr:colOff>
      <xdr:row>197</xdr:row>
      <xdr:rowOff>48125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EE1CD85-350A-4BF3-A5F3-178BDFD9A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339</xdr:row>
      <xdr:rowOff>24063</xdr:rowOff>
    </xdr:from>
    <xdr:to>
      <xdr:col>15</xdr:col>
      <xdr:colOff>211916</xdr:colOff>
      <xdr:row>344</xdr:row>
      <xdr:rowOff>39944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B1BDAA2-AB0C-4759-B058-5F991C36DC42}"/>
            </a:ext>
          </a:extLst>
        </xdr:cNvPr>
        <xdr:cNvSpPr/>
      </xdr:nvSpPr>
      <xdr:spPr bwMode="auto">
        <a:xfrm>
          <a:off x="13443284" y="72069158"/>
          <a:ext cx="211916" cy="978407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16213</xdr:colOff>
      <xdr:row>1</xdr:row>
      <xdr:rowOff>11367</xdr:rowOff>
    </xdr:from>
    <xdr:to>
      <xdr:col>25</xdr:col>
      <xdr:colOff>445852</xdr:colOff>
      <xdr:row>29</xdr:row>
      <xdr:rowOff>182393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510702</xdr:colOff>
      <xdr:row>32</xdr:row>
      <xdr:rowOff>186446</xdr:rowOff>
    </xdr:from>
    <xdr:to>
      <xdr:col>25</xdr:col>
      <xdr:colOff>405320</xdr:colOff>
      <xdr:row>62</xdr:row>
      <xdr:rowOff>183185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429639</xdr:colOff>
      <xdr:row>66</xdr:row>
      <xdr:rowOff>44586</xdr:rowOff>
    </xdr:from>
    <xdr:to>
      <xdr:col>25</xdr:col>
      <xdr:colOff>324257</xdr:colOff>
      <xdr:row>96</xdr:row>
      <xdr:rowOff>130495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514755</xdr:colOff>
      <xdr:row>99</xdr:row>
      <xdr:rowOff>4054</xdr:rowOff>
    </xdr:from>
    <xdr:to>
      <xdr:col>25</xdr:col>
      <xdr:colOff>174287</xdr:colOff>
      <xdr:row>129</xdr:row>
      <xdr:rowOff>102122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24319</xdr:colOff>
      <xdr:row>132</xdr:row>
      <xdr:rowOff>4053</xdr:rowOff>
    </xdr:from>
    <xdr:to>
      <xdr:col>25</xdr:col>
      <xdr:colOff>218872</xdr:colOff>
      <xdr:row>162</xdr:row>
      <xdr:rowOff>106175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878791</xdr:colOff>
      <xdr:row>1</xdr:row>
      <xdr:rowOff>12949</xdr:rowOff>
    </xdr:from>
    <xdr:to>
      <xdr:col>16</xdr:col>
      <xdr:colOff>459691</xdr:colOff>
      <xdr:row>32</xdr:row>
      <xdr:rowOff>8467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863598</xdr:colOff>
      <xdr:row>35</xdr:row>
      <xdr:rowOff>153894</xdr:rowOff>
    </xdr:from>
    <xdr:to>
      <xdr:col>16</xdr:col>
      <xdr:colOff>693269</xdr:colOff>
      <xdr:row>68</xdr:row>
      <xdr:rowOff>171823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833718</xdr:colOff>
      <xdr:row>72</xdr:row>
      <xdr:rowOff>23908</xdr:rowOff>
    </xdr:from>
    <xdr:to>
      <xdr:col>16</xdr:col>
      <xdr:colOff>215153</xdr:colOff>
      <xdr:row>106</xdr:row>
      <xdr:rowOff>12452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4482</xdr:colOff>
      <xdr:row>109</xdr:row>
      <xdr:rowOff>12450</xdr:rowOff>
    </xdr:from>
    <xdr:to>
      <xdr:col>16</xdr:col>
      <xdr:colOff>802341</xdr:colOff>
      <xdr:row>143</xdr:row>
      <xdr:rowOff>39346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826246</xdr:colOff>
      <xdr:row>146</xdr:row>
      <xdr:rowOff>168338</xdr:rowOff>
    </xdr:from>
    <xdr:to>
      <xdr:col>16</xdr:col>
      <xdr:colOff>323725</xdr:colOff>
      <xdr:row>180</xdr:row>
      <xdr:rowOff>152898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904936</xdr:colOff>
      <xdr:row>185</xdr:row>
      <xdr:rowOff>8965</xdr:rowOff>
    </xdr:from>
    <xdr:to>
      <xdr:col>16</xdr:col>
      <xdr:colOff>29881</xdr:colOff>
      <xdr:row>217</xdr:row>
      <xdr:rowOff>165848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119031</xdr:colOff>
      <xdr:row>223</xdr:row>
      <xdr:rowOff>7819</xdr:rowOff>
    </xdr:from>
    <xdr:to>
      <xdr:col>16</xdr:col>
      <xdr:colOff>552824</xdr:colOff>
      <xdr:row>256</xdr:row>
      <xdr:rowOff>46318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19921</xdr:colOff>
      <xdr:row>260</xdr:row>
      <xdr:rowOff>172820</xdr:rowOff>
    </xdr:from>
    <xdr:to>
      <xdr:col>16</xdr:col>
      <xdr:colOff>420843</xdr:colOff>
      <xdr:row>293</xdr:row>
      <xdr:rowOff>97616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905437</xdr:colOff>
      <xdr:row>375</xdr:row>
      <xdr:rowOff>103589</xdr:rowOff>
    </xdr:from>
    <xdr:to>
      <xdr:col>16</xdr:col>
      <xdr:colOff>179296</xdr:colOff>
      <xdr:row>409</xdr:row>
      <xdr:rowOff>121520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900455</xdr:colOff>
      <xdr:row>413</xdr:row>
      <xdr:rowOff>43332</xdr:rowOff>
    </xdr:from>
    <xdr:to>
      <xdr:col>16</xdr:col>
      <xdr:colOff>174314</xdr:colOff>
      <xdr:row>447</xdr:row>
      <xdr:rowOff>61262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10458</xdr:colOff>
      <xdr:row>487</xdr:row>
      <xdr:rowOff>179292</xdr:rowOff>
    </xdr:from>
    <xdr:to>
      <xdr:col>16</xdr:col>
      <xdr:colOff>494552</xdr:colOff>
      <xdr:row>521</xdr:row>
      <xdr:rowOff>6971</xdr:rowOff>
    </xdr:to>
    <xdr:graphicFrame macro="">
      <xdr:nvGraphicFramePr>
        <xdr:cNvPr id="50" name="Diagram 9">
          <a:extLst>
            <a:ext uri="{FF2B5EF4-FFF2-40B4-BE49-F238E27FC236}">
              <a16:creationId xmlns:a16="http://schemas.microsoft.com/office/drawing/2014/main" id="{B9770A34-6901-48DF-9EE9-0AA42095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913901</xdr:colOff>
      <xdr:row>526</xdr:row>
      <xdr:rowOff>29385</xdr:rowOff>
    </xdr:from>
    <xdr:to>
      <xdr:col>16</xdr:col>
      <xdr:colOff>886510</xdr:colOff>
      <xdr:row>558</xdr:row>
      <xdr:rowOff>181785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D9D1A41E-0266-477D-B972-9A58A833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299</xdr:row>
      <xdr:rowOff>0</xdr:rowOff>
    </xdr:from>
    <xdr:to>
      <xdr:col>16</xdr:col>
      <xdr:colOff>400922</xdr:colOff>
      <xdr:row>331</xdr:row>
      <xdr:rowOff>166844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36CD0A9-B9A5-4AE3-BB3F-CED78EC5D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16</xdr:col>
      <xdr:colOff>400922</xdr:colOff>
      <xdr:row>369</xdr:row>
      <xdr:rowOff>166844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508CECA-EC28-4718-ADDC-1815A4CC1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887506</xdr:colOff>
      <xdr:row>450</xdr:row>
      <xdr:rowOff>26894</xdr:rowOff>
    </xdr:from>
    <xdr:to>
      <xdr:col>16</xdr:col>
      <xdr:colOff>161365</xdr:colOff>
      <xdr:row>484</xdr:row>
      <xdr:rowOff>98612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62416BF-C8CC-419F-B500-57D05D15F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83737</xdr:colOff>
      <xdr:row>386</xdr:row>
      <xdr:rowOff>50241</xdr:rowOff>
    </xdr:from>
    <xdr:to>
      <xdr:col>23</xdr:col>
      <xdr:colOff>443803</xdr:colOff>
      <xdr:row>417</xdr:row>
      <xdr:rowOff>159099</xdr:rowOff>
    </xdr:to>
    <xdr:graphicFrame macro="">
      <xdr:nvGraphicFramePr>
        <xdr:cNvPr id="9" name="Diagram 37">
          <a:extLst>
            <a:ext uri="{FF2B5EF4-FFF2-40B4-BE49-F238E27FC236}">
              <a16:creationId xmlns:a16="http://schemas.microsoft.com/office/drawing/2014/main" id="{040FABF5-5368-4C12-B46C-C53D61D86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25121</xdr:colOff>
      <xdr:row>351</xdr:row>
      <xdr:rowOff>50241</xdr:rowOff>
    </xdr:from>
    <xdr:to>
      <xdr:col>23</xdr:col>
      <xdr:colOff>527539</xdr:colOff>
      <xdr:row>383</xdr:row>
      <xdr:rowOff>50242</xdr:rowOff>
    </xdr:to>
    <xdr:graphicFrame macro="">
      <xdr:nvGraphicFramePr>
        <xdr:cNvPr id="10" name="Diagram 36">
          <a:extLst>
            <a:ext uri="{FF2B5EF4-FFF2-40B4-BE49-F238E27FC236}">
              <a16:creationId xmlns:a16="http://schemas.microsoft.com/office/drawing/2014/main" id="{08E3D925-016A-47D7-9247-BEEA75691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24</xdr:col>
      <xdr:colOff>108857</xdr:colOff>
      <xdr:row>243</xdr:row>
      <xdr:rowOff>66989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23</xdr:col>
      <xdr:colOff>217714</xdr:colOff>
      <xdr:row>208</xdr:row>
      <xdr:rowOff>16747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175847</xdr:colOff>
      <xdr:row>35</xdr:row>
      <xdr:rowOff>180033</xdr:rowOff>
    </xdr:from>
    <xdr:to>
      <xdr:col>23</xdr:col>
      <xdr:colOff>468924</xdr:colOff>
      <xdr:row>68</xdr:row>
      <xdr:rowOff>4186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393</xdr:row>
      <xdr:rowOff>0</xdr:rowOff>
    </xdr:from>
    <xdr:to>
      <xdr:col>25</xdr:col>
      <xdr:colOff>276329</xdr:colOff>
      <xdr:row>398</xdr:row>
      <xdr:rowOff>96296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3013928E-528D-484C-9F7C-261043F67B37}"/>
            </a:ext>
          </a:extLst>
        </xdr:cNvPr>
        <xdr:cNvSpPr/>
      </xdr:nvSpPr>
      <xdr:spPr bwMode="auto">
        <a:xfrm>
          <a:off x="14712462" y="62241165"/>
          <a:ext cx="276329" cy="1059263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400"/>
        </a:p>
      </xdr:txBody>
    </xdr:sp>
    <xdr:clientData/>
  </xdr:twoCellAnchor>
  <xdr:twoCellAnchor>
    <xdr:from>
      <xdr:col>1</xdr:col>
      <xdr:colOff>0</xdr:colOff>
      <xdr:row>105</xdr:row>
      <xdr:rowOff>0</xdr:rowOff>
    </xdr:from>
    <xdr:to>
      <xdr:col>24</xdr:col>
      <xdr:colOff>401934</xdr:colOff>
      <xdr:row>105</xdr:row>
      <xdr:rowOff>0</xdr:rowOff>
    </xdr:to>
    <xdr:graphicFrame macro="">
      <xdr:nvGraphicFramePr>
        <xdr:cNvPr id="7" name="Diagram 37">
          <a:extLst>
            <a:ext uri="{FF2B5EF4-FFF2-40B4-BE49-F238E27FC236}">
              <a16:creationId xmlns:a16="http://schemas.microsoft.com/office/drawing/2014/main" id="{87A0840E-E676-436C-A948-5A3C35B7D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105</xdr:row>
      <xdr:rowOff>192593</xdr:rowOff>
    </xdr:from>
    <xdr:to>
      <xdr:col>24</xdr:col>
      <xdr:colOff>418681</xdr:colOff>
      <xdr:row>138</xdr:row>
      <xdr:rowOff>167471</xdr:rowOff>
    </xdr:to>
    <xdr:graphicFrame macro="">
      <xdr:nvGraphicFramePr>
        <xdr:cNvPr id="8" name="Diagram 37">
          <a:extLst>
            <a:ext uri="{FF2B5EF4-FFF2-40B4-BE49-F238E27FC236}">
              <a16:creationId xmlns:a16="http://schemas.microsoft.com/office/drawing/2014/main" id="{E5138BFC-2CD7-4AC8-8D95-A6BCE1BFC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360066</xdr:colOff>
      <xdr:row>172</xdr:row>
      <xdr:rowOff>108858</xdr:rowOff>
    </xdr:to>
    <xdr:graphicFrame macro="">
      <xdr:nvGraphicFramePr>
        <xdr:cNvPr id="15" name="Diagram 37">
          <a:extLst>
            <a:ext uri="{FF2B5EF4-FFF2-40B4-BE49-F238E27FC236}">
              <a16:creationId xmlns:a16="http://schemas.microsoft.com/office/drawing/2014/main" id="{EDC52C63-581E-4D52-8DFF-07F55179D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331388</xdr:colOff>
      <xdr:row>1</xdr:row>
      <xdr:rowOff>39343</xdr:rowOff>
    </xdr:from>
    <xdr:to>
      <xdr:col>14</xdr:col>
      <xdr:colOff>595313</xdr:colOff>
      <xdr:row>31</xdr:row>
      <xdr:rowOff>23812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817563</xdr:colOff>
      <xdr:row>298</xdr:row>
      <xdr:rowOff>190498</xdr:rowOff>
    </xdr:from>
    <xdr:to>
      <xdr:col>14</xdr:col>
      <xdr:colOff>611188</xdr:colOff>
      <xdr:row>330</xdr:row>
      <xdr:rowOff>23811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793750</xdr:colOff>
      <xdr:row>266</xdr:row>
      <xdr:rowOff>83344</xdr:rowOff>
    </xdr:from>
    <xdr:to>
      <xdr:col>14</xdr:col>
      <xdr:colOff>285750</xdr:colOff>
      <xdr:row>297</xdr:row>
      <xdr:rowOff>3969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865188</xdr:colOff>
      <xdr:row>232</xdr:row>
      <xdr:rowOff>166687</xdr:rowOff>
    </xdr:from>
    <xdr:to>
      <xdr:col>14</xdr:col>
      <xdr:colOff>301625</xdr:colOff>
      <xdr:row>264</xdr:row>
      <xdr:rowOff>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833438</xdr:colOff>
      <xdr:row>198</xdr:row>
      <xdr:rowOff>186530</xdr:rowOff>
    </xdr:from>
    <xdr:to>
      <xdr:col>14</xdr:col>
      <xdr:colOff>563563</xdr:colOff>
      <xdr:row>229</xdr:row>
      <xdr:rowOff>43655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666749</xdr:colOff>
      <xdr:row>100</xdr:row>
      <xdr:rowOff>43657</xdr:rowOff>
    </xdr:from>
    <xdr:to>
      <xdr:col>14</xdr:col>
      <xdr:colOff>119061</xdr:colOff>
      <xdr:row>130</xdr:row>
      <xdr:rowOff>107157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797719</xdr:colOff>
      <xdr:row>34</xdr:row>
      <xdr:rowOff>23812</xdr:rowOff>
    </xdr:from>
    <xdr:to>
      <xdr:col>14</xdr:col>
      <xdr:colOff>424656</xdr:colOff>
      <xdr:row>64</xdr:row>
      <xdr:rowOff>158750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132</xdr:row>
      <xdr:rowOff>190499</xdr:rowOff>
    </xdr:from>
    <xdr:to>
      <xdr:col>14</xdr:col>
      <xdr:colOff>825500</xdr:colOff>
      <xdr:row>163</xdr:row>
      <xdr:rowOff>174624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9487F842-DC8F-4FD6-A125-5A61E8773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103188</xdr:colOff>
      <xdr:row>196</xdr:row>
      <xdr:rowOff>166688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69A24392-C19A-4410-A915-99944206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304</xdr:row>
      <xdr:rowOff>0</xdr:rowOff>
    </xdr:from>
    <xdr:to>
      <xdr:col>15</xdr:col>
      <xdr:colOff>484632</xdr:colOff>
      <xdr:row>309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F3BCEEEB-2133-422B-8374-4E7287D730C3}"/>
            </a:ext>
          </a:extLst>
        </xdr:cNvPr>
        <xdr:cNvSpPr/>
      </xdr:nvSpPr>
      <xdr:spPr bwMode="auto">
        <a:xfrm>
          <a:off x="13692188" y="5802312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899102</xdr:colOff>
      <xdr:row>1</xdr:row>
      <xdr:rowOff>129885</xdr:rowOff>
    </xdr:from>
    <xdr:to>
      <xdr:col>16</xdr:col>
      <xdr:colOff>51953</xdr:colOff>
      <xdr:row>33</xdr:row>
      <xdr:rowOff>155863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471921</xdr:colOff>
      <xdr:row>290</xdr:row>
      <xdr:rowOff>138546</xdr:rowOff>
    </xdr:from>
    <xdr:to>
      <xdr:col>15</xdr:col>
      <xdr:colOff>389659</xdr:colOff>
      <xdr:row>324</xdr:row>
      <xdr:rowOff>95250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914054</xdr:colOff>
      <xdr:row>253</xdr:row>
      <xdr:rowOff>190499</xdr:rowOff>
    </xdr:from>
    <xdr:to>
      <xdr:col>15</xdr:col>
      <xdr:colOff>913534</xdr:colOff>
      <xdr:row>288</xdr:row>
      <xdr:rowOff>8658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662940</xdr:colOff>
      <xdr:row>216</xdr:row>
      <xdr:rowOff>177511</xdr:rowOff>
    </xdr:from>
    <xdr:to>
      <xdr:col>15</xdr:col>
      <xdr:colOff>389658</xdr:colOff>
      <xdr:row>249</xdr:row>
      <xdr:rowOff>168852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142875</xdr:colOff>
      <xdr:row>179</xdr:row>
      <xdr:rowOff>186170</xdr:rowOff>
    </xdr:from>
    <xdr:to>
      <xdr:col>16</xdr:col>
      <xdr:colOff>12989</xdr:colOff>
      <xdr:row>212</xdr:row>
      <xdr:rowOff>151533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879417</xdr:colOff>
      <xdr:row>143</xdr:row>
      <xdr:rowOff>21648</xdr:rowOff>
    </xdr:from>
    <xdr:to>
      <xdr:col>15</xdr:col>
      <xdr:colOff>774987</xdr:colOff>
      <xdr:row>176</xdr:row>
      <xdr:rowOff>64943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105</xdr:row>
      <xdr:rowOff>151534</xdr:rowOff>
    </xdr:from>
    <xdr:to>
      <xdr:col>15</xdr:col>
      <xdr:colOff>701386</xdr:colOff>
      <xdr:row>138</xdr:row>
      <xdr:rowOff>151534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805294</xdr:colOff>
      <xdr:row>71</xdr:row>
      <xdr:rowOff>8660</xdr:rowOff>
    </xdr:from>
    <xdr:to>
      <xdr:col>15</xdr:col>
      <xdr:colOff>450270</xdr:colOff>
      <xdr:row>103</xdr:row>
      <xdr:rowOff>25977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662420</xdr:colOff>
      <xdr:row>37</xdr:row>
      <xdr:rowOff>95251</xdr:rowOff>
    </xdr:from>
    <xdr:to>
      <xdr:col>15</xdr:col>
      <xdr:colOff>749011</xdr:colOff>
      <xdr:row>70</xdr:row>
      <xdr:rowOff>34636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90920</xdr:colOff>
      <xdr:row>305</xdr:row>
      <xdr:rowOff>12988</xdr:rowOff>
    </xdr:from>
    <xdr:to>
      <xdr:col>16</xdr:col>
      <xdr:colOff>558234</xdr:colOff>
      <xdr:row>310</xdr:row>
      <xdr:rowOff>38896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672D37C-2E77-47E4-AE1E-69360DE1DBE2}"/>
            </a:ext>
          </a:extLst>
        </xdr:cNvPr>
        <xdr:cNvSpPr/>
      </xdr:nvSpPr>
      <xdr:spPr bwMode="auto">
        <a:xfrm>
          <a:off x="14707465" y="58223727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328</xdr:row>
      <xdr:rowOff>0</xdr:rowOff>
    </xdr:from>
    <xdr:to>
      <xdr:col>15</xdr:col>
      <xdr:colOff>835602</xdr:colOff>
      <xdr:row>361</xdr:row>
      <xdr:rowOff>147204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23415B0A-BAED-42D2-A838-5F938C852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365</xdr:row>
      <xdr:rowOff>0</xdr:rowOff>
    </xdr:from>
    <xdr:to>
      <xdr:col>15</xdr:col>
      <xdr:colOff>835602</xdr:colOff>
      <xdr:row>398</xdr:row>
      <xdr:rowOff>147204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8D3275A2-8BE8-40AF-BF81-5DE980777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334673</xdr:colOff>
      <xdr:row>0</xdr:row>
      <xdr:rowOff>184288</xdr:rowOff>
    </xdr:from>
    <xdr:to>
      <xdr:col>15</xdr:col>
      <xdr:colOff>906945</xdr:colOff>
      <xdr:row>30</xdr:row>
      <xdr:rowOff>91108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646043</xdr:colOff>
      <xdr:row>310</xdr:row>
      <xdr:rowOff>41413</xdr:rowOff>
    </xdr:from>
    <xdr:to>
      <xdr:col>15</xdr:col>
      <xdr:colOff>513522</xdr:colOff>
      <xdr:row>340</xdr:row>
      <xdr:rowOff>99392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5D11920-2E40-415B-BC2A-4391EA2C5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37271</xdr:colOff>
      <xdr:row>275</xdr:row>
      <xdr:rowOff>33130</xdr:rowOff>
    </xdr:from>
    <xdr:to>
      <xdr:col>15</xdr:col>
      <xdr:colOff>815837</xdr:colOff>
      <xdr:row>305</xdr:row>
      <xdr:rowOff>91109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049BE1EB-200B-4CE6-8836-80817B3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869675</xdr:colOff>
      <xdr:row>239</xdr:row>
      <xdr:rowOff>173935</xdr:rowOff>
    </xdr:from>
    <xdr:to>
      <xdr:col>15</xdr:col>
      <xdr:colOff>857252</xdr:colOff>
      <xdr:row>272</xdr:row>
      <xdr:rowOff>99391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F9D16BD0-EF72-4A8F-BF59-1B38F3D86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840685</xdr:colOff>
      <xdr:row>205</xdr:row>
      <xdr:rowOff>4142</xdr:rowOff>
    </xdr:from>
    <xdr:to>
      <xdr:col>16</xdr:col>
      <xdr:colOff>389283</xdr:colOff>
      <xdr:row>236</xdr:row>
      <xdr:rowOff>62120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E887586-714C-4A5A-B07C-9177C16A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865532</xdr:colOff>
      <xdr:row>170</xdr:row>
      <xdr:rowOff>16566</xdr:rowOff>
    </xdr:from>
    <xdr:to>
      <xdr:col>15</xdr:col>
      <xdr:colOff>836543</xdr:colOff>
      <xdr:row>202</xdr:row>
      <xdr:rowOff>115958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447F4E8-7EF0-4089-93E8-C7530246D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902804</xdr:colOff>
      <xdr:row>66</xdr:row>
      <xdr:rowOff>37273</xdr:rowOff>
    </xdr:from>
    <xdr:to>
      <xdr:col>15</xdr:col>
      <xdr:colOff>588065</xdr:colOff>
      <xdr:row>97</xdr:row>
      <xdr:rowOff>12424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BAEB3A35-6693-44D3-8F95-611D709A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886239</xdr:colOff>
      <xdr:row>32</xdr:row>
      <xdr:rowOff>33131</xdr:rowOff>
    </xdr:from>
    <xdr:to>
      <xdr:col>15</xdr:col>
      <xdr:colOff>646044</xdr:colOff>
      <xdr:row>62</xdr:row>
      <xdr:rowOff>149088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16566</xdr:colOff>
      <xdr:row>326</xdr:row>
      <xdr:rowOff>41413</xdr:rowOff>
    </xdr:from>
    <xdr:to>
      <xdr:col>16</xdr:col>
      <xdr:colOff>501198</xdr:colOff>
      <xdr:row>331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886239</xdr:colOff>
      <xdr:row>99</xdr:row>
      <xdr:rowOff>173935</xdr:rowOff>
    </xdr:from>
    <xdr:to>
      <xdr:col>15</xdr:col>
      <xdr:colOff>571500</xdr:colOff>
      <xdr:row>131</xdr:row>
      <xdr:rowOff>173934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5C6E917A-B6AB-484A-B492-0378B6D09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15</xdr:col>
      <xdr:colOff>596348</xdr:colOff>
      <xdr:row>166</xdr:row>
      <xdr:rowOff>190499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67BD9C3-1A1C-408E-A9FE-F994509AF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497760</xdr:colOff>
      <xdr:row>31</xdr:row>
      <xdr:rowOff>0</xdr:rowOff>
    </xdr:from>
    <xdr:to>
      <xdr:col>45</xdr:col>
      <xdr:colOff>197414</xdr:colOff>
      <xdr:row>39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455865</xdr:colOff>
      <xdr:row>41</xdr:row>
      <xdr:rowOff>53443</xdr:rowOff>
    </xdr:from>
    <xdr:to>
      <xdr:col>46</xdr:col>
      <xdr:colOff>56030</xdr:colOff>
      <xdr:row>72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890336</xdr:colOff>
      <xdr:row>296</xdr:row>
      <xdr:rowOff>72190</xdr:rowOff>
    </xdr:from>
    <xdr:to>
      <xdr:col>15</xdr:col>
      <xdr:colOff>88231</xdr:colOff>
      <xdr:row>327</xdr:row>
      <xdr:rowOff>27874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858252</xdr:colOff>
      <xdr:row>263</xdr:row>
      <xdr:rowOff>48127</xdr:rowOff>
    </xdr:from>
    <xdr:to>
      <xdr:col>15</xdr:col>
      <xdr:colOff>120315</xdr:colOff>
      <xdr:row>294</xdr:row>
      <xdr:rowOff>16042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48325E1-8D4F-409F-984D-C174E11FA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826169</xdr:colOff>
      <xdr:row>230</xdr:row>
      <xdr:rowOff>40105</xdr:rowOff>
    </xdr:from>
    <xdr:to>
      <xdr:col>15</xdr:col>
      <xdr:colOff>46381</xdr:colOff>
      <xdr:row>259</xdr:row>
      <xdr:rowOff>176463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43E2AAD-0BAF-469A-8DE6-F03D80C4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890337</xdr:colOff>
      <xdr:row>197</xdr:row>
      <xdr:rowOff>8021</xdr:rowOff>
    </xdr:from>
    <xdr:to>
      <xdr:col>14</xdr:col>
      <xdr:colOff>818148</xdr:colOff>
      <xdr:row>227</xdr:row>
      <xdr:rowOff>72190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310</xdr:row>
      <xdr:rowOff>0</xdr:rowOff>
    </xdr:from>
    <xdr:to>
      <xdr:col>16</xdr:col>
      <xdr:colOff>488642</xdr:colOff>
      <xdr:row>315</xdr:row>
      <xdr:rowOff>15881</xdr:rowOff>
    </xdr:to>
    <xdr:sp macro="" textlink="">
      <xdr:nvSpPr>
        <xdr:cNvPr id="12" name="Pil: opp 11">
          <a:extLst>
            <a:ext uri="{FF2B5EF4-FFF2-40B4-BE49-F238E27FC236}">
              <a16:creationId xmlns:a16="http://schemas.microsoft.com/office/drawing/2014/main" id="{5B7964BB-7D37-486C-9C2E-7776E02C6F8F}"/>
            </a:ext>
          </a:extLst>
        </xdr:cNvPr>
        <xdr:cNvSpPr/>
      </xdr:nvSpPr>
      <xdr:spPr bwMode="auto">
        <a:xfrm>
          <a:off x="14281484" y="474726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31</xdr:row>
      <xdr:rowOff>168441</xdr:rowOff>
    </xdr:from>
    <xdr:to>
      <xdr:col>16</xdr:col>
      <xdr:colOff>137414</xdr:colOff>
      <xdr:row>62</xdr:row>
      <xdr:rowOff>176464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3997A0E-EF96-4C67-A4C0-70B706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14</xdr:col>
      <xdr:colOff>826168</xdr:colOff>
      <xdr:row>127</xdr:row>
      <xdr:rowOff>144379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963A7D1-F1DB-4F28-A157-C395F963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131</xdr:row>
      <xdr:rowOff>48127</xdr:rowOff>
    </xdr:from>
    <xdr:to>
      <xdr:col>14</xdr:col>
      <xdr:colOff>818147</xdr:colOff>
      <xdr:row>161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A1AF5A9-AFEE-4FA6-8889-61848905E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14</xdr:col>
      <xdr:colOff>826168</xdr:colOff>
      <xdr:row>193</xdr:row>
      <xdr:rowOff>144378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EB4DD65-B8FB-4A80-8ED7-D34E1DEC7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287777</xdr:colOff>
      <xdr:row>34</xdr:row>
      <xdr:rowOff>60798</xdr:rowOff>
    </xdr:from>
    <xdr:to>
      <xdr:col>27</xdr:col>
      <xdr:colOff>449904</xdr:colOff>
      <xdr:row>64</xdr:row>
      <xdr:rowOff>93223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88767</xdr:colOff>
      <xdr:row>0</xdr:row>
      <xdr:rowOff>137808</xdr:rowOff>
    </xdr:from>
    <xdr:to>
      <xdr:col>27</xdr:col>
      <xdr:colOff>381000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433690</xdr:colOff>
      <xdr:row>66</xdr:row>
      <xdr:rowOff>190497</xdr:rowOff>
    </xdr:from>
    <xdr:to>
      <xdr:col>27</xdr:col>
      <xdr:colOff>267510</xdr:colOff>
      <xdr:row>97</xdr:row>
      <xdr:rowOff>81062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389107</xdr:colOff>
      <xdr:row>232</xdr:row>
      <xdr:rowOff>4053</xdr:rowOff>
    </xdr:from>
    <xdr:to>
      <xdr:col>27</xdr:col>
      <xdr:colOff>154022</xdr:colOff>
      <xdr:row>262</xdr:row>
      <xdr:rowOff>194551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24319</xdr:colOff>
      <xdr:row>199</xdr:row>
      <xdr:rowOff>8108</xdr:rowOff>
    </xdr:from>
    <xdr:to>
      <xdr:col>27</xdr:col>
      <xdr:colOff>137809</xdr:colOff>
      <xdr:row>229</xdr:row>
      <xdr:rowOff>190502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433692</xdr:colOff>
      <xdr:row>100</xdr:row>
      <xdr:rowOff>28373</xdr:rowOff>
    </xdr:from>
    <xdr:to>
      <xdr:col>27</xdr:col>
      <xdr:colOff>24321</xdr:colOff>
      <xdr:row>130</xdr:row>
      <xdr:rowOff>166180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239</xdr:row>
      <xdr:rowOff>89170</xdr:rowOff>
    </xdr:from>
    <xdr:to>
      <xdr:col>28</xdr:col>
      <xdr:colOff>816994</xdr:colOff>
      <xdr:row>244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</xdr:col>
      <xdr:colOff>0</xdr:colOff>
      <xdr:row>133</xdr:row>
      <xdr:rowOff>0</xdr:rowOff>
    </xdr:from>
    <xdr:to>
      <xdr:col>27</xdr:col>
      <xdr:colOff>60800</xdr:colOff>
      <xdr:row>163</xdr:row>
      <xdr:rowOff>137807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1B82E1B2-35EC-4246-AA68-B14B80192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166</xdr:row>
      <xdr:rowOff>0</xdr:rowOff>
    </xdr:from>
    <xdr:to>
      <xdr:col>27</xdr:col>
      <xdr:colOff>60800</xdr:colOff>
      <xdr:row>196</xdr:row>
      <xdr:rowOff>137807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328DC8D-F682-48D1-A351-7F0961FD3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109"/>
  <sheetViews>
    <sheetView workbookViewId="0">
      <pane xSplit="3" ySplit="1" topLeftCell="D2079" activePane="bottomRight" state="frozen"/>
      <selection pane="topRight" activeCell="D1" sqref="D1"/>
      <selection pane="bottomLeft" activeCell="A2" sqref="A2"/>
      <selection pane="bottomRight" sqref="A1:AK2109"/>
    </sheetView>
  </sheetViews>
  <sheetFormatPr baseColWidth="10" defaultColWidth="8.90625" defaultRowHeight="15"/>
  <cols>
    <col min="1" max="34" width="13" customWidth="1"/>
  </cols>
  <sheetData>
    <row r="1" spans="1:38">
      <c r="A1" s="515" t="s">
        <v>410</v>
      </c>
      <c r="B1" s="515" t="s">
        <v>411</v>
      </c>
      <c r="C1" s="515" t="s">
        <v>9</v>
      </c>
      <c r="D1" s="515" t="s">
        <v>66</v>
      </c>
      <c r="E1" s="515" t="s">
        <v>23</v>
      </c>
      <c r="F1" s="515" t="s">
        <v>444</v>
      </c>
      <c r="G1" s="515" t="s">
        <v>82</v>
      </c>
      <c r="H1" s="515" t="s">
        <v>25</v>
      </c>
      <c r="I1" s="515" t="s">
        <v>26</v>
      </c>
      <c r="J1" s="515" t="s">
        <v>41</v>
      </c>
      <c r="K1" s="515" t="s">
        <v>42</v>
      </c>
      <c r="L1" s="515" t="s">
        <v>27</v>
      </c>
      <c r="M1" s="515" t="s">
        <v>107</v>
      </c>
      <c r="N1" s="515" t="s">
        <v>108</v>
      </c>
      <c r="O1" s="515" t="s">
        <v>674</v>
      </c>
      <c r="P1" s="515" t="s">
        <v>584</v>
      </c>
      <c r="Q1" s="515" t="s">
        <v>67</v>
      </c>
      <c r="R1" s="515" t="s">
        <v>73</v>
      </c>
      <c r="S1" s="515" t="s">
        <v>10</v>
      </c>
      <c r="T1" s="515" t="s">
        <v>11</v>
      </c>
      <c r="U1" s="515" t="s">
        <v>12</v>
      </c>
      <c r="V1" s="515" t="s">
        <v>13</v>
      </c>
      <c r="W1" s="515" t="s">
        <v>14</v>
      </c>
      <c r="X1" s="515" t="s">
        <v>475</v>
      </c>
      <c r="Y1" s="515" t="s">
        <v>15</v>
      </c>
      <c r="Z1" s="515" t="s">
        <v>16</v>
      </c>
      <c r="AA1" s="515" t="s">
        <v>17</v>
      </c>
      <c r="AB1" s="515" t="s">
        <v>18</v>
      </c>
      <c r="AC1" s="515" t="s">
        <v>19</v>
      </c>
      <c r="AD1" s="515" t="s">
        <v>20</v>
      </c>
      <c r="AE1" s="515" t="s">
        <v>21</v>
      </c>
      <c r="AF1" s="515" t="s">
        <v>24</v>
      </c>
      <c r="AG1" s="515" t="s">
        <v>74</v>
      </c>
      <c r="AH1" s="515" t="s">
        <v>577</v>
      </c>
      <c r="AI1" s="515" t="s">
        <v>656</v>
      </c>
      <c r="AJ1" s="515" t="s">
        <v>657</v>
      </c>
      <c r="AK1" s="515" t="s">
        <v>658</v>
      </c>
      <c r="AL1" s="515" t="s">
        <v>658</v>
      </c>
    </row>
    <row r="2" spans="1:38">
      <c r="A2" s="515">
        <v>1</v>
      </c>
      <c r="B2" s="515">
        <v>1</v>
      </c>
      <c r="C2" s="515">
        <v>1996</v>
      </c>
      <c r="D2" s="515">
        <v>99</v>
      </c>
      <c r="E2" s="515">
        <v>99</v>
      </c>
      <c r="F2" s="515">
        <v>99</v>
      </c>
      <c r="G2" s="515">
        <v>99</v>
      </c>
      <c r="H2" s="515">
        <v>99</v>
      </c>
      <c r="I2" s="515">
        <v>99</v>
      </c>
      <c r="J2" s="515">
        <v>999</v>
      </c>
      <c r="K2" s="515">
        <v>99</v>
      </c>
      <c r="L2" s="515">
        <v>99</v>
      </c>
      <c r="M2" s="515">
        <v>99</v>
      </c>
      <c r="N2" s="515">
        <v>99</v>
      </c>
      <c r="O2" s="515">
        <v>99</v>
      </c>
      <c r="P2" s="515">
        <v>9999</v>
      </c>
      <c r="Q2" s="515">
        <v>22809</v>
      </c>
      <c r="R2" s="515">
        <v>198273</v>
      </c>
      <c r="S2" s="515">
        <v>5.0169917235327057</v>
      </c>
      <c r="T2" s="515">
        <v>7.7906068904994621</v>
      </c>
      <c r="U2" s="515">
        <v>30.055849258345432</v>
      </c>
      <c r="V2" s="515">
        <v>4.1427728435036553</v>
      </c>
      <c r="W2" s="515">
        <v>39.727547371553371</v>
      </c>
      <c r="X2" s="515">
        <v>99.472948913871278</v>
      </c>
      <c r="Y2" s="515">
        <v>86.340550654905101</v>
      </c>
      <c r="Z2" s="515">
        <v>6.6166394619768818</v>
      </c>
      <c r="AA2" s="515">
        <v>1.9848059189154923</v>
      </c>
      <c r="AB2" s="515">
        <v>3.4139045078271777</v>
      </c>
      <c r="AC2" s="515">
        <v>71.330651714856813</v>
      </c>
      <c r="AD2" s="515">
        <v>76.695797013164139</v>
      </c>
      <c r="AE2" s="515">
        <v>71.196791245935742</v>
      </c>
      <c r="AF2" s="515">
        <v>100</v>
      </c>
      <c r="AG2" s="515">
        <v>100</v>
      </c>
      <c r="AH2" s="515"/>
      <c r="AI2" s="515"/>
      <c r="AJ2" s="515"/>
      <c r="AK2" s="515"/>
      <c r="AL2" s="515"/>
    </row>
    <row r="3" spans="1:38">
      <c r="A3" s="515">
        <v>1</v>
      </c>
      <c r="B3" s="515">
        <v>2</v>
      </c>
      <c r="C3" s="515">
        <v>1997</v>
      </c>
      <c r="D3" s="515">
        <v>99</v>
      </c>
      <c r="E3" s="515">
        <v>99</v>
      </c>
      <c r="F3" s="515">
        <v>99</v>
      </c>
      <c r="G3" s="515">
        <v>99</v>
      </c>
      <c r="H3" s="515">
        <v>99</v>
      </c>
      <c r="I3" s="515">
        <v>99</v>
      </c>
      <c r="J3" s="515">
        <v>999</v>
      </c>
      <c r="K3" s="515">
        <v>99</v>
      </c>
      <c r="L3" s="515">
        <v>99</v>
      </c>
      <c r="M3" s="515">
        <v>99</v>
      </c>
      <c r="N3" s="515">
        <v>99</v>
      </c>
      <c r="O3" s="515">
        <v>99</v>
      </c>
      <c r="P3" s="515">
        <v>9999</v>
      </c>
      <c r="Q3" s="515">
        <v>21574</v>
      </c>
      <c r="R3" s="515">
        <v>169791</v>
      </c>
      <c r="S3" s="515">
        <v>5.0458858243369775</v>
      </c>
      <c r="T3" s="515">
        <v>8.3334629043942261</v>
      </c>
      <c r="U3" s="515">
        <v>30.4433957041302</v>
      </c>
      <c r="V3" s="515">
        <v>2.695078066564188</v>
      </c>
      <c r="W3" s="515">
        <v>45.414067883456717</v>
      </c>
      <c r="X3" s="515">
        <v>99.473470325282236</v>
      </c>
      <c r="Y3" s="515">
        <v>88.133057700349255</v>
      </c>
      <c r="Z3" s="515">
        <v>6.5452642120067352</v>
      </c>
      <c r="AA3" s="515">
        <v>2.0102356936428611</v>
      </c>
      <c r="AB3" s="515">
        <v>3.1496217964976694</v>
      </c>
      <c r="AC3" s="515">
        <v>73.707159581086245</v>
      </c>
      <c r="AD3" s="515">
        <v>77.332692016321104</v>
      </c>
      <c r="AE3" s="515">
        <v>73.161674670401908</v>
      </c>
      <c r="AF3" s="515">
        <v>100</v>
      </c>
      <c r="AG3" s="515">
        <v>100</v>
      </c>
      <c r="AH3" s="515"/>
      <c r="AI3" s="515"/>
      <c r="AJ3" s="515"/>
      <c r="AK3" s="515"/>
      <c r="AL3" s="515"/>
    </row>
    <row r="4" spans="1:38">
      <c r="A4" s="515">
        <v>1</v>
      </c>
      <c r="B4" s="515">
        <v>3</v>
      </c>
      <c r="C4" s="515">
        <v>1998</v>
      </c>
      <c r="D4" s="515">
        <v>99</v>
      </c>
      <c r="E4" s="515">
        <v>99</v>
      </c>
      <c r="F4" s="515">
        <v>99</v>
      </c>
      <c r="G4" s="515">
        <v>99</v>
      </c>
      <c r="H4" s="515">
        <v>99</v>
      </c>
      <c r="I4" s="515">
        <v>99</v>
      </c>
      <c r="J4" s="515">
        <v>999</v>
      </c>
      <c r="K4" s="515">
        <v>99</v>
      </c>
      <c r="L4" s="515">
        <v>99</v>
      </c>
      <c r="M4" s="515">
        <v>99</v>
      </c>
      <c r="N4" s="515">
        <v>99</v>
      </c>
      <c r="O4" s="515">
        <v>99</v>
      </c>
      <c r="P4" s="515">
        <v>9999</v>
      </c>
      <c r="Q4" s="515">
        <v>20950</v>
      </c>
      <c r="R4" s="515">
        <v>164715</v>
      </c>
      <c r="S4" s="515">
        <v>5.3022129132137348</v>
      </c>
      <c r="T4" s="515">
        <v>8.2805998239383189</v>
      </c>
      <c r="U4" s="515">
        <v>30.349011322587561</v>
      </c>
      <c r="V4" s="515">
        <v>3.5880156634186324</v>
      </c>
      <c r="W4" s="515">
        <v>44.453146343684558</v>
      </c>
      <c r="X4" s="515">
        <v>99.393497859939913</v>
      </c>
      <c r="Y4" s="515">
        <v>87.390340891843508</v>
      </c>
      <c r="Z4" s="515">
        <v>6.6445688099024807</v>
      </c>
      <c r="AA4" s="515">
        <v>2.1979409039238358</v>
      </c>
      <c r="AB4" s="515">
        <v>3.1685702192691991</v>
      </c>
      <c r="AC4" s="515">
        <v>74.845163386218047</v>
      </c>
      <c r="AD4" s="515">
        <v>75.23615807073385</v>
      </c>
      <c r="AE4" s="515">
        <v>69.891826779777233</v>
      </c>
      <c r="AF4" s="515">
        <v>100</v>
      </c>
      <c r="AG4" s="515">
        <v>100</v>
      </c>
      <c r="AH4" s="515"/>
      <c r="AI4" s="515"/>
      <c r="AJ4" s="515"/>
      <c r="AK4" s="515"/>
      <c r="AL4" s="515"/>
    </row>
    <row r="5" spans="1:38">
      <c r="A5" s="515">
        <v>1</v>
      </c>
      <c r="B5" s="515">
        <v>4</v>
      </c>
      <c r="C5" s="515">
        <v>1999</v>
      </c>
      <c r="D5" s="515">
        <v>99</v>
      </c>
      <c r="E5" s="515">
        <v>99</v>
      </c>
      <c r="F5" s="515">
        <v>99</v>
      </c>
      <c r="G5" s="515">
        <v>99</v>
      </c>
      <c r="H5" s="515">
        <v>99</v>
      </c>
      <c r="I5" s="515">
        <v>99</v>
      </c>
      <c r="J5" s="515">
        <v>999</v>
      </c>
      <c r="K5" s="515">
        <v>99</v>
      </c>
      <c r="L5" s="515">
        <v>99</v>
      </c>
      <c r="M5" s="515">
        <v>99</v>
      </c>
      <c r="N5" s="515">
        <v>99</v>
      </c>
      <c r="O5" s="515">
        <v>99</v>
      </c>
      <c r="P5" s="515">
        <v>9999</v>
      </c>
      <c r="Q5" s="515">
        <v>20818</v>
      </c>
      <c r="R5" s="515">
        <v>156993</v>
      </c>
      <c r="S5" s="515">
        <v>5.2363290082997347</v>
      </c>
      <c r="T5" s="515">
        <v>8.0658309606160792</v>
      </c>
      <c r="U5" s="515">
        <v>30.10107584414606</v>
      </c>
      <c r="V5" s="515">
        <v>4.2912741332416084</v>
      </c>
      <c r="W5" s="515">
        <v>40.436834763333394</v>
      </c>
      <c r="X5" s="515">
        <v>99.372583490983686</v>
      </c>
      <c r="Y5" s="515">
        <v>87.297522819488762</v>
      </c>
      <c r="Z5" s="515">
        <v>6.5252326795111379</v>
      </c>
      <c r="AA5" s="515">
        <v>2.0762624080827714</v>
      </c>
      <c r="AB5" s="515">
        <v>3.0675167913481927</v>
      </c>
      <c r="AC5" s="515">
        <v>74.380785912348998</v>
      </c>
      <c r="AD5" s="515">
        <v>77.805804348177219</v>
      </c>
      <c r="AE5" s="515">
        <v>74.063169307544356</v>
      </c>
      <c r="AF5" s="515">
        <v>100</v>
      </c>
      <c r="AG5" s="515">
        <v>100</v>
      </c>
      <c r="AH5" s="515"/>
      <c r="AI5" s="515"/>
      <c r="AJ5" s="515"/>
      <c r="AK5" s="515"/>
      <c r="AL5" s="515"/>
    </row>
    <row r="6" spans="1:38">
      <c r="A6" s="515">
        <v>1</v>
      </c>
      <c r="B6" s="515">
        <v>5</v>
      </c>
      <c r="C6" s="515">
        <v>2000</v>
      </c>
      <c r="D6" s="515">
        <v>99</v>
      </c>
      <c r="E6" s="515">
        <v>99</v>
      </c>
      <c r="F6" s="515">
        <v>99</v>
      </c>
      <c r="G6" s="515">
        <v>99</v>
      </c>
      <c r="H6" s="515">
        <v>99</v>
      </c>
      <c r="I6" s="515">
        <v>99</v>
      </c>
      <c r="J6" s="515">
        <v>999</v>
      </c>
      <c r="K6" s="515">
        <v>99</v>
      </c>
      <c r="L6" s="515">
        <v>99</v>
      </c>
      <c r="M6" s="515">
        <v>99</v>
      </c>
      <c r="N6" s="515">
        <v>99</v>
      </c>
      <c r="O6" s="515">
        <v>99</v>
      </c>
      <c r="P6" s="515">
        <v>9999</v>
      </c>
      <c r="Q6" s="515">
        <v>20072</v>
      </c>
      <c r="R6" s="515">
        <v>152429.5</v>
      </c>
      <c r="S6" s="515">
        <v>5.542824715688238</v>
      </c>
      <c r="T6" s="515">
        <v>8.5732682978032475</v>
      </c>
      <c r="U6" s="515">
        <v>30.885590387687007</v>
      </c>
      <c r="V6" s="515">
        <v>3.7656752793914561</v>
      </c>
      <c r="W6" s="515">
        <v>46.650418718161511</v>
      </c>
      <c r="X6" s="515">
        <v>99.356095768863653</v>
      </c>
      <c r="Y6" s="515">
        <v>89.386240852328484</v>
      </c>
      <c r="Z6" s="515">
        <v>6.6571261641327153</v>
      </c>
      <c r="AA6" s="515">
        <v>2.1210328290959071</v>
      </c>
      <c r="AB6" s="515">
        <v>3.0708143890766322</v>
      </c>
      <c r="AC6" s="515">
        <v>74.716645691719393</v>
      </c>
      <c r="AD6" s="515">
        <v>77.54609352379731</v>
      </c>
      <c r="AE6" s="515">
        <v>75.63982117231879</v>
      </c>
      <c r="AF6" s="515">
        <v>100</v>
      </c>
      <c r="AG6" s="515">
        <v>100</v>
      </c>
      <c r="AH6" s="515"/>
      <c r="AI6" s="515"/>
      <c r="AJ6" s="515"/>
      <c r="AK6" s="515"/>
      <c r="AL6" s="515"/>
    </row>
    <row r="7" spans="1:38">
      <c r="A7" s="515">
        <v>1</v>
      </c>
      <c r="B7" s="515">
        <v>6</v>
      </c>
      <c r="C7" s="515">
        <v>2001</v>
      </c>
      <c r="D7" s="515">
        <v>99</v>
      </c>
      <c r="E7" s="515">
        <v>99</v>
      </c>
      <c r="F7" s="515">
        <v>99</v>
      </c>
      <c r="G7" s="515">
        <v>99</v>
      </c>
      <c r="H7" s="515">
        <v>99</v>
      </c>
      <c r="I7" s="515">
        <v>99</v>
      </c>
      <c r="J7" s="515">
        <v>999</v>
      </c>
      <c r="K7" s="515">
        <v>99</v>
      </c>
      <c r="L7" s="515">
        <v>99</v>
      </c>
      <c r="M7" s="515">
        <v>99</v>
      </c>
      <c r="N7" s="515">
        <v>99</v>
      </c>
      <c r="O7" s="515">
        <v>99</v>
      </c>
      <c r="P7" s="515">
        <v>9999</v>
      </c>
      <c r="Q7" s="515">
        <v>19112</v>
      </c>
      <c r="R7" s="515">
        <v>166736</v>
      </c>
      <c r="S7" s="515">
        <v>5.3372636983015047</v>
      </c>
      <c r="T7" s="515">
        <v>8.1659209768736218</v>
      </c>
      <c r="U7" s="515">
        <v>30.69420700988368</v>
      </c>
      <c r="V7" s="515">
        <v>3.8450004798004032</v>
      </c>
      <c r="W7" s="515">
        <v>42.025117551098752</v>
      </c>
      <c r="X7" s="515">
        <v>99.308487669129633</v>
      </c>
      <c r="Y7" s="515">
        <v>88.784065828615297</v>
      </c>
      <c r="Z7" s="515">
        <v>6.6564936311692975</v>
      </c>
      <c r="AA7" s="515">
        <v>2.1278290283964689</v>
      </c>
      <c r="AB7" s="515">
        <v>3.0950586023117608</v>
      </c>
      <c r="AC7" s="515">
        <v>77.566033888501408</v>
      </c>
      <c r="AD7" s="515">
        <v>79.081802411049338</v>
      </c>
      <c r="AE7" s="515">
        <v>78.368662826319749</v>
      </c>
      <c r="AF7" s="515">
        <v>100</v>
      </c>
      <c r="AG7" s="515">
        <v>100</v>
      </c>
      <c r="AH7" s="515"/>
      <c r="AI7" s="515"/>
      <c r="AJ7" s="515"/>
      <c r="AK7" s="515"/>
      <c r="AL7" s="515"/>
    </row>
    <row r="8" spans="1:38">
      <c r="A8" s="515">
        <v>1</v>
      </c>
      <c r="B8" s="515">
        <v>7</v>
      </c>
      <c r="C8" s="515">
        <v>2002</v>
      </c>
      <c r="D8" s="515">
        <v>99</v>
      </c>
      <c r="E8" s="515">
        <v>99</v>
      </c>
      <c r="F8" s="515">
        <v>99</v>
      </c>
      <c r="G8" s="515">
        <v>99</v>
      </c>
      <c r="H8" s="515">
        <v>99</v>
      </c>
      <c r="I8" s="515">
        <v>99</v>
      </c>
      <c r="J8" s="515">
        <v>999</v>
      </c>
      <c r="K8" s="515">
        <v>99</v>
      </c>
      <c r="L8" s="515">
        <v>99</v>
      </c>
      <c r="M8" s="515">
        <v>99</v>
      </c>
      <c r="N8" s="515">
        <v>99</v>
      </c>
      <c r="O8" s="515">
        <v>99</v>
      </c>
      <c r="P8" s="515">
        <v>9999</v>
      </c>
      <c r="Q8" s="515">
        <v>18380</v>
      </c>
      <c r="R8" s="515">
        <v>153103</v>
      </c>
      <c r="S8" s="515">
        <v>5.3486019215822029</v>
      </c>
      <c r="T8" s="515">
        <v>7.8537128599700816</v>
      </c>
      <c r="U8" s="515">
        <v>30.772809807776262</v>
      </c>
      <c r="V8" s="515">
        <v>5.0515012769181524</v>
      </c>
      <c r="W8" s="515">
        <v>38.250720103459763</v>
      </c>
      <c r="X8" s="515">
        <v>99.166574136365625</v>
      </c>
      <c r="Y8" s="515">
        <v>88.837579929851145</v>
      </c>
      <c r="Z8" s="515">
        <v>6.7522923265309522</v>
      </c>
      <c r="AA8" s="515">
        <v>2.2405569973698145</v>
      </c>
      <c r="AB8" s="515">
        <v>3.1025780379690442</v>
      </c>
      <c r="AC8" s="515">
        <v>74.93848722639305</v>
      </c>
      <c r="AD8" s="515">
        <v>77.944090845471393</v>
      </c>
      <c r="AE8" s="515">
        <v>77.24402026890256</v>
      </c>
      <c r="AF8" s="515">
        <v>100</v>
      </c>
      <c r="AG8" s="515">
        <v>100</v>
      </c>
      <c r="AH8" s="515"/>
      <c r="AI8" s="515"/>
      <c r="AJ8" s="515"/>
      <c r="AK8" s="515"/>
      <c r="AL8" s="515"/>
    </row>
    <row r="9" spans="1:38">
      <c r="A9" s="515">
        <v>1</v>
      </c>
      <c r="B9" s="515">
        <v>8</v>
      </c>
      <c r="C9" s="515">
        <v>2003</v>
      </c>
      <c r="D9" s="515">
        <v>99</v>
      </c>
      <c r="E9" s="515">
        <v>99</v>
      </c>
      <c r="F9" s="515">
        <v>99</v>
      </c>
      <c r="G9" s="515">
        <v>99</v>
      </c>
      <c r="H9" s="515">
        <v>99</v>
      </c>
      <c r="I9" s="515">
        <v>99</v>
      </c>
      <c r="J9" s="515">
        <v>999</v>
      </c>
      <c r="K9" s="515">
        <v>99</v>
      </c>
      <c r="L9" s="515">
        <v>99</v>
      </c>
      <c r="M9" s="515">
        <v>99</v>
      </c>
      <c r="N9" s="515">
        <v>99</v>
      </c>
      <c r="O9" s="515">
        <v>99</v>
      </c>
      <c r="P9" s="515">
        <v>9999</v>
      </c>
      <c r="Q9" s="515">
        <v>15464</v>
      </c>
      <c r="R9" s="515">
        <v>116383.5</v>
      </c>
      <c r="S9" s="515">
        <v>5.6650727981200086</v>
      </c>
      <c r="T9" s="515">
        <v>7.7341203864809023</v>
      </c>
      <c r="U9" s="515">
        <v>31.248054921874552</v>
      </c>
      <c r="V9" s="515">
        <v>7.2699308750810916</v>
      </c>
      <c r="W9" s="515">
        <v>36.884094394824025</v>
      </c>
      <c r="X9" s="515">
        <v>99.221968749865766</v>
      </c>
      <c r="Y9" s="515">
        <v>89.817714710418571</v>
      </c>
      <c r="Z9" s="515">
        <v>6.923367196909239</v>
      </c>
      <c r="AA9" s="515">
        <v>2.2169230228108097</v>
      </c>
      <c r="AB9" s="515">
        <v>3.117400686289471</v>
      </c>
      <c r="AC9" s="515">
        <v>77.839539200394384</v>
      </c>
      <c r="AD9" s="515">
        <v>77.541710482212892</v>
      </c>
      <c r="AE9" s="515">
        <v>77.292710634470396</v>
      </c>
      <c r="AF9" s="515">
        <v>100</v>
      </c>
      <c r="AG9" s="515">
        <v>100</v>
      </c>
      <c r="AH9" s="515"/>
      <c r="AI9" s="515"/>
      <c r="AJ9" s="515"/>
      <c r="AK9" s="515"/>
      <c r="AL9" s="515"/>
    </row>
    <row r="10" spans="1:38">
      <c r="A10" s="515">
        <v>1</v>
      </c>
      <c r="B10" s="515">
        <v>9</v>
      </c>
      <c r="C10" s="515">
        <v>2004</v>
      </c>
      <c r="D10" s="515">
        <v>99</v>
      </c>
      <c r="E10" s="515">
        <v>99</v>
      </c>
      <c r="F10" s="515">
        <v>99</v>
      </c>
      <c r="G10" s="515">
        <v>99</v>
      </c>
      <c r="H10" s="515">
        <v>99</v>
      </c>
      <c r="I10" s="515">
        <v>99</v>
      </c>
      <c r="J10" s="515">
        <v>999</v>
      </c>
      <c r="K10" s="515">
        <v>99</v>
      </c>
      <c r="L10" s="515">
        <v>99</v>
      </c>
      <c r="M10" s="515">
        <v>99</v>
      </c>
      <c r="N10" s="515">
        <v>99</v>
      </c>
      <c r="O10" s="515">
        <v>99</v>
      </c>
      <c r="P10" s="515">
        <v>9999</v>
      </c>
      <c r="Q10" s="515">
        <v>16215</v>
      </c>
      <c r="R10" s="515">
        <v>145441</v>
      </c>
      <c r="S10" s="515">
        <v>6.0402981277631485</v>
      </c>
      <c r="T10" s="515">
        <v>8.0306859826321304</v>
      </c>
      <c r="U10" s="515">
        <v>31.611547637873677</v>
      </c>
      <c r="V10" s="515">
        <v>8.7795050914116359</v>
      </c>
      <c r="W10" s="515">
        <v>40.748482202405093</v>
      </c>
      <c r="X10" s="515">
        <v>99.366065964892982</v>
      </c>
      <c r="Y10" s="515">
        <v>90.789392262154394</v>
      </c>
      <c r="Z10" s="515">
        <v>6.9144068869618236</v>
      </c>
      <c r="AA10" s="515">
        <v>2.2393953087574752</v>
      </c>
      <c r="AB10" s="515">
        <v>3.1447436357676999</v>
      </c>
      <c r="AC10" s="515">
        <v>77.887034112061627</v>
      </c>
      <c r="AD10" s="515">
        <v>76.371862231036005</v>
      </c>
      <c r="AE10" s="515">
        <v>75.403825196256108</v>
      </c>
      <c r="AF10" s="515">
        <v>100</v>
      </c>
      <c r="AG10" s="515">
        <v>100</v>
      </c>
      <c r="AH10" s="515"/>
      <c r="AI10" s="515"/>
      <c r="AJ10" s="515"/>
      <c r="AK10" s="515"/>
      <c r="AL10" s="515"/>
    </row>
    <row r="11" spans="1:38">
      <c r="A11" s="515">
        <v>1</v>
      </c>
      <c r="B11" s="515">
        <v>10</v>
      </c>
      <c r="C11" s="515">
        <v>2005</v>
      </c>
      <c r="D11" s="515">
        <v>99</v>
      </c>
      <c r="E11" s="515">
        <v>99</v>
      </c>
      <c r="F11" s="515">
        <v>99</v>
      </c>
      <c r="G11" s="515">
        <v>99</v>
      </c>
      <c r="H11" s="515">
        <v>99</v>
      </c>
      <c r="I11" s="515">
        <v>99</v>
      </c>
      <c r="J11" s="515">
        <v>999</v>
      </c>
      <c r="K11" s="515">
        <v>99</v>
      </c>
      <c r="L11" s="515">
        <v>99</v>
      </c>
      <c r="M11" s="515">
        <v>99</v>
      </c>
      <c r="N11" s="515">
        <v>99</v>
      </c>
      <c r="O11" s="515">
        <v>99</v>
      </c>
      <c r="P11" s="515">
        <v>9999</v>
      </c>
      <c r="Q11" s="515">
        <v>15620</v>
      </c>
      <c r="R11" s="515">
        <v>148161</v>
      </c>
      <c r="S11" s="515">
        <v>6.274059975297142</v>
      </c>
      <c r="T11" s="515">
        <v>8.0817016623807891</v>
      </c>
      <c r="U11" s="515">
        <v>32.111787852403495</v>
      </c>
      <c r="V11" s="515">
        <v>10.385324073136657</v>
      </c>
      <c r="W11" s="515">
        <v>41.38268505207175</v>
      </c>
      <c r="X11" s="515">
        <v>99.13877471129382</v>
      </c>
      <c r="Y11" s="515">
        <v>91.542308704719872</v>
      </c>
      <c r="Z11" s="515">
        <v>7.1127875856050524</v>
      </c>
      <c r="AA11" s="515">
        <v>2.3052045196754838</v>
      </c>
      <c r="AB11" s="515">
        <v>3.1663409921380121</v>
      </c>
      <c r="AC11" s="515">
        <v>77.465910439160083</v>
      </c>
      <c r="AD11" s="515">
        <v>77.007936745986513</v>
      </c>
      <c r="AE11" s="515">
        <v>75.318658199145403</v>
      </c>
      <c r="AF11" s="515">
        <v>100</v>
      </c>
      <c r="AG11" s="515">
        <v>100</v>
      </c>
      <c r="AH11" s="515"/>
      <c r="AI11" s="515"/>
      <c r="AJ11" s="515"/>
      <c r="AK11" s="515"/>
      <c r="AL11" s="515"/>
    </row>
    <row r="12" spans="1:38">
      <c r="A12" s="515">
        <v>1</v>
      </c>
      <c r="B12" s="515">
        <v>11</v>
      </c>
      <c r="C12" s="515">
        <v>2006</v>
      </c>
      <c r="D12" s="515">
        <v>99</v>
      </c>
      <c r="E12" s="515">
        <v>99</v>
      </c>
      <c r="F12" s="515">
        <v>99</v>
      </c>
      <c r="G12" s="515">
        <v>99</v>
      </c>
      <c r="H12" s="515">
        <v>99</v>
      </c>
      <c r="I12" s="515">
        <v>99</v>
      </c>
      <c r="J12" s="515">
        <v>999</v>
      </c>
      <c r="K12" s="515">
        <v>99</v>
      </c>
      <c r="L12" s="515">
        <v>99</v>
      </c>
      <c r="M12" s="515">
        <v>99</v>
      </c>
      <c r="N12" s="515">
        <v>99</v>
      </c>
      <c r="O12" s="515">
        <v>99</v>
      </c>
      <c r="P12" s="515">
        <v>9999</v>
      </c>
      <c r="Q12" s="515">
        <v>15063</v>
      </c>
      <c r="R12" s="515">
        <v>154604</v>
      </c>
      <c r="S12" s="515">
        <v>6.413514527437842</v>
      </c>
      <c r="T12" s="515">
        <v>7.9152027114434302</v>
      </c>
      <c r="U12" s="515">
        <v>31.922461902666925</v>
      </c>
      <c r="V12" s="515">
        <v>13.482833561874211</v>
      </c>
      <c r="W12" s="515">
        <v>39.218907660862591</v>
      </c>
      <c r="X12" s="515">
        <v>99.111277845333888</v>
      </c>
      <c r="Y12" s="515">
        <v>91.165817184548942</v>
      </c>
      <c r="Z12" s="515">
        <v>7.040874834875642</v>
      </c>
      <c r="AA12" s="515">
        <v>2.3189264214657439</v>
      </c>
      <c r="AB12" s="515">
        <v>3.1821480163483513</v>
      </c>
      <c r="AC12" s="515">
        <v>76.869904249558275</v>
      </c>
      <c r="AD12" s="515">
        <v>75.838447217034727</v>
      </c>
      <c r="AE12" s="515">
        <v>74.354919862662896</v>
      </c>
      <c r="AF12" s="515">
        <v>100</v>
      </c>
      <c r="AG12" s="515">
        <v>100</v>
      </c>
      <c r="AH12" s="515"/>
      <c r="AI12" s="515"/>
      <c r="AJ12" s="515"/>
      <c r="AK12" s="515"/>
      <c r="AL12" s="515"/>
    </row>
    <row r="13" spans="1:38">
      <c r="A13" s="515">
        <v>1</v>
      </c>
      <c r="B13" s="515">
        <v>12</v>
      </c>
      <c r="C13" s="515">
        <v>2007</v>
      </c>
      <c r="D13" s="515">
        <v>99</v>
      </c>
      <c r="E13" s="515">
        <v>99</v>
      </c>
      <c r="F13" s="515">
        <v>99</v>
      </c>
      <c r="G13" s="515">
        <v>99</v>
      </c>
      <c r="H13" s="515">
        <v>99</v>
      </c>
      <c r="I13" s="515">
        <v>99</v>
      </c>
      <c r="J13" s="515">
        <v>999</v>
      </c>
      <c r="K13" s="515">
        <v>99</v>
      </c>
      <c r="L13" s="515">
        <v>99</v>
      </c>
      <c r="M13" s="515">
        <v>99</v>
      </c>
      <c r="N13" s="515">
        <v>99</v>
      </c>
      <c r="O13" s="515">
        <v>99</v>
      </c>
      <c r="P13" s="515">
        <v>9999</v>
      </c>
      <c r="Q13" s="515">
        <v>14071</v>
      </c>
      <c r="R13" s="515">
        <v>133645</v>
      </c>
      <c r="S13" s="515">
        <v>6.5634853529873904</v>
      </c>
      <c r="T13" s="515">
        <v>7.8513898761644656</v>
      </c>
      <c r="U13" s="515">
        <v>31.954988963297847</v>
      </c>
      <c r="V13" s="515">
        <v>14.859515881626701</v>
      </c>
      <c r="W13" s="515">
        <v>38.866399790489744</v>
      </c>
      <c r="X13" s="515">
        <v>98.814022223053598</v>
      </c>
      <c r="Y13" s="515">
        <v>90.85861798047064</v>
      </c>
      <c r="Z13" s="515">
        <v>7.176248629911294</v>
      </c>
      <c r="AA13" s="515">
        <v>2.377722514767922</v>
      </c>
      <c r="AB13" s="515">
        <v>3.2052412443139446</v>
      </c>
      <c r="AC13" s="515">
        <v>76.843821879203674</v>
      </c>
      <c r="AD13" s="515">
        <v>75.518882306979151</v>
      </c>
      <c r="AE13" s="515">
        <v>73.120579700233691</v>
      </c>
      <c r="AF13" s="515">
        <v>100</v>
      </c>
      <c r="AG13" s="515">
        <v>100</v>
      </c>
      <c r="AH13" s="515"/>
      <c r="AI13" s="515"/>
      <c r="AJ13" s="515"/>
      <c r="AK13" s="515"/>
      <c r="AL13" s="515"/>
    </row>
    <row r="14" spans="1:38">
      <c r="A14" s="515">
        <v>1</v>
      </c>
      <c r="B14" s="515">
        <v>13</v>
      </c>
      <c r="C14" s="515">
        <v>2008</v>
      </c>
      <c r="D14" s="515">
        <v>99</v>
      </c>
      <c r="E14" s="515">
        <v>99</v>
      </c>
      <c r="F14" s="515">
        <v>99</v>
      </c>
      <c r="G14" s="515">
        <v>99</v>
      </c>
      <c r="H14" s="515">
        <v>99</v>
      </c>
      <c r="I14" s="515">
        <v>99</v>
      </c>
      <c r="J14" s="515">
        <v>999</v>
      </c>
      <c r="K14" s="515">
        <v>99</v>
      </c>
      <c r="L14" s="515">
        <v>99</v>
      </c>
      <c r="M14" s="515">
        <v>99</v>
      </c>
      <c r="N14" s="515">
        <v>99</v>
      </c>
      <c r="O14" s="515">
        <v>99</v>
      </c>
      <c r="P14" s="515">
        <v>9999</v>
      </c>
      <c r="Q14" s="515">
        <v>13428</v>
      </c>
      <c r="R14" s="515">
        <v>130460</v>
      </c>
      <c r="S14" s="515">
        <v>6.8246895600183981</v>
      </c>
      <c r="T14" s="515">
        <v>8.0127625325770371</v>
      </c>
      <c r="U14" s="515">
        <v>32.393374214318101</v>
      </c>
      <c r="V14" s="515">
        <v>15.781082324084013</v>
      </c>
      <c r="W14" s="515">
        <v>39.816035566457153</v>
      </c>
      <c r="X14" s="515">
        <v>98.679288670856963</v>
      </c>
      <c r="Y14" s="515">
        <v>91.57059635137206</v>
      </c>
      <c r="Z14" s="515">
        <v>7.2588417872430444</v>
      </c>
      <c r="AA14" s="515">
        <v>2.3443407233831097</v>
      </c>
      <c r="AB14" s="515">
        <v>3.0095353474731246</v>
      </c>
      <c r="AC14" s="515">
        <v>74.32019894775631</v>
      </c>
      <c r="AD14" s="515">
        <v>73.869931832203918</v>
      </c>
      <c r="AE14" s="515">
        <v>69.760204940453136</v>
      </c>
      <c r="AF14" s="515">
        <v>100</v>
      </c>
      <c r="AG14" s="515">
        <v>100</v>
      </c>
      <c r="AH14" s="515"/>
      <c r="AI14" s="515"/>
      <c r="AJ14" s="515"/>
      <c r="AK14" s="515"/>
      <c r="AL14" s="515"/>
    </row>
    <row r="15" spans="1:38">
      <c r="A15" s="515">
        <v>1</v>
      </c>
      <c r="B15" s="515">
        <v>14</v>
      </c>
      <c r="C15" s="515">
        <v>2009</v>
      </c>
      <c r="D15" s="515">
        <v>99</v>
      </c>
      <c r="E15" s="515">
        <v>99</v>
      </c>
      <c r="F15" s="515">
        <v>99</v>
      </c>
      <c r="G15" s="515">
        <v>99</v>
      </c>
      <c r="H15" s="515">
        <v>99</v>
      </c>
      <c r="I15" s="515">
        <v>99</v>
      </c>
      <c r="J15" s="515">
        <v>999</v>
      </c>
      <c r="K15" s="515">
        <v>99</v>
      </c>
      <c r="L15" s="515">
        <v>99</v>
      </c>
      <c r="M15" s="515">
        <v>99</v>
      </c>
      <c r="N15" s="515">
        <v>99</v>
      </c>
      <c r="O15" s="515">
        <v>99</v>
      </c>
      <c r="P15" s="515">
        <v>9999</v>
      </c>
      <c r="Q15" s="515">
        <v>13079</v>
      </c>
      <c r="R15" s="515">
        <v>125737</v>
      </c>
      <c r="S15" s="515">
        <v>7.1646054860542234</v>
      </c>
      <c r="T15" s="515">
        <v>8.0870149597970364</v>
      </c>
      <c r="U15" s="515">
        <v>32.894218885451465</v>
      </c>
      <c r="V15" s="515">
        <v>17.749747488806005</v>
      </c>
      <c r="W15" s="515">
        <v>41.486595035669694</v>
      </c>
      <c r="X15" s="515">
        <v>98.246339581825566</v>
      </c>
      <c r="Y15" s="515">
        <v>91.319977413171941</v>
      </c>
      <c r="Z15" s="515">
        <v>7.5959733563661613</v>
      </c>
      <c r="AA15" s="515">
        <v>2.3649744901074876</v>
      </c>
      <c r="AB15" s="515">
        <v>3.0407950893088009</v>
      </c>
      <c r="AC15" s="515">
        <v>74.460266877706431</v>
      </c>
      <c r="AD15" s="515">
        <v>72.975170620230102</v>
      </c>
      <c r="AE15" s="515">
        <v>68.141642622665941</v>
      </c>
      <c r="AF15" s="515">
        <v>100</v>
      </c>
      <c r="AG15" s="515">
        <v>100</v>
      </c>
      <c r="AH15" s="515"/>
      <c r="AI15" s="515"/>
      <c r="AJ15" s="515"/>
      <c r="AK15" s="515"/>
      <c r="AL15" s="515"/>
    </row>
    <row r="16" spans="1:38">
      <c r="A16" s="515">
        <v>1</v>
      </c>
      <c r="B16" s="515">
        <v>15</v>
      </c>
      <c r="C16" s="515">
        <v>2010</v>
      </c>
      <c r="D16" s="515">
        <v>99</v>
      </c>
      <c r="E16" s="515">
        <v>99</v>
      </c>
      <c r="F16" s="515">
        <v>99</v>
      </c>
      <c r="G16" s="515">
        <v>99</v>
      </c>
      <c r="H16" s="515">
        <v>99</v>
      </c>
      <c r="I16" s="515">
        <v>99</v>
      </c>
      <c r="J16" s="515">
        <v>999</v>
      </c>
      <c r="K16" s="515">
        <v>99</v>
      </c>
      <c r="L16" s="515">
        <v>99</v>
      </c>
      <c r="M16" s="515">
        <v>99</v>
      </c>
      <c r="N16" s="515">
        <v>99</v>
      </c>
      <c r="O16" s="515">
        <v>99</v>
      </c>
      <c r="P16" s="515">
        <v>9999</v>
      </c>
      <c r="Q16" s="515">
        <v>13006</v>
      </c>
      <c r="R16" s="515">
        <v>134868</v>
      </c>
      <c r="S16" s="515">
        <v>7.158903520479285</v>
      </c>
      <c r="T16" s="515">
        <v>7.6942862650888291</v>
      </c>
      <c r="U16" s="515">
        <v>32.499022006702383</v>
      </c>
      <c r="V16" s="515">
        <v>20.376219711124953</v>
      </c>
      <c r="W16" s="515">
        <v>35.378295815167434</v>
      </c>
      <c r="X16" s="515">
        <v>97.380401577839038</v>
      </c>
      <c r="Y16" s="515">
        <v>89.96203695465195</v>
      </c>
      <c r="Z16" s="515">
        <v>7.873755180029411</v>
      </c>
      <c r="AA16" s="515">
        <v>2.2787850016664155</v>
      </c>
      <c r="AB16" s="515">
        <v>2.8883091998226713</v>
      </c>
      <c r="AC16" s="515">
        <v>75.765940724023267</v>
      </c>
      <c r="AD16" s="515">
        <v>70.243308807066043</v>
      </c>
      <c r="AE16" s="515">
        <v>68.132144699338767</v>
      </c>
      <c r="AF16" s="515">
        <v>100</v>
      </c>
      <c r="AG16" s="515">
        <v>100</v>
      </c>
      <c r="AH16" s="515"/>
      <c r="AI16" s="515"/>
      <c r="AJ16" s="515"/>
      <c r="AK16" s="515"/>
      <c r="AL16" s="515"/>
    </row>
    <row r="17" spans="1:38">
      <c r="A17" s="515">
        <v>1</v>
      </c>
      <c r="B17" s="515">
        <v>16</v>
      </c>
      <c r="C17" s="515">
        <v>2011</v>
      </c>
      <c r="D17" s="515">
        <v>99</v>
      </c>
      <c r="E17" s="515">
        <v>99</v>
      </c>
      <c r="F17" s="515">
        <v>99</v>
      </c>
      <c r="G17" s="515">
        <v>99</v>
      </c>
      <c r="H17" s="515">
        <v>99</v>
      </c>
      <c r="I17" s="515">
        <v>99</v>
      </c>
      <c r="J17" s="515">
        <v>999</v>
      </c>
      <c r="K17" s="515">
        <v>99</v>
      </c>
      <c r="L17" s="515">
        <v>99</v>
      </c>
      <c r="M17" s="515">
        <v>99</v>
      </c>
      <c r="N17" s="515">
        <v>99</v>
      </c>
      <c r="O17" s="515">
        <v>99</v>
      </c>
      <c r="P17" s="515">
        <v>9999</v>
      </c>
      <c r="Q17" s="515">
        <v>12580</v>
      </c>
      <c r="R17" s="515">
        <v>129020</v>
      </c>
      <c r="S17" s="515">
        <v>6.9872655402263195</v>
      </c>
      <c r="T17" s="515">
        <v>7.3526507518214244</v>
      </c>
      <c r="U17" s="515">
        <v>31.799501627654259</v>
      </c>
      <c r="V17" s="515">
        <v>22.832894124941873</v>
      </c>
      <c r="W17" s="515">
        <v>30.43016586575725</v>
      </c>
      <c r="X17" s="515">
        <v>96.844675244148235</v>
      </c>
      <c r="Y17" s="515">
        <v>88.220430940939394</v>
      </c>
      <c r="Z17" s="515">
        <v>7.8409349193127644</v>
      </c>
      <c r="AA17" s="515">
        <v>2.2749913801131525</v>
      </c>
      <c r="AB17" s="515">
        <v>2.7913875110569646</v>
      </c>
      <c r="AC17" s="515">
        <v>73.756291556445177</v>
      </c>
      <c r="AD17" s="515">
        <v>69.192843288887502</v>
      </c>
      <c r="AE17" s="515">
        <v>67.0057057018672</v>
      </c>
      <c r="AF17" s="515">
        <v>100</v>
      </c>
      <c r="AG17" s="515">
        <v>100</v>
      </c>
      <c r="AH17" s="515"/>
      <c r="AI17" s="515"/>
      <c r="AJ17" s="515"/>
      <c r="AK17" s="515"/>
      <c r="AL17" s="515"/>
    </row>
    <row r="18" spans="1:38">
      <c r="A18" s="515">
        <v>1</v>
      </c>
      <c r="B18" s="515">
        <v>17</v>
      </c>
      <c r="C18" s="515">
        <v>2012</v>
      </c>
      <c r="D18" s="515">
        <v>99</v>
      </c>
      <c r="E18" s="515">
        <v>99</v>
      </c>
      <c r="F18" s="515">
        <v>99</v>
      </c>
      <c r="G18" s="515">
        <v>99</v>
      </c>
      <c r="H18" s="515">
        <v>99</v>
      </c>
      <c r="I18" s="515">
        <v>99</v>
      </c>
      <c r="J18" s="515">
        <v>999</v>
      </c>
      <c r="K18" s="515">
        <v>99</v>
      </c>
      <c r="L18" s="515">
        <v>99</v>
      </c>
      <c r="M18" s="515">
        <v>99</v>
      </c>
      <c r="N18" s="515">
        <v>99</v>
      </c>
      <c r="O18" s="515">
        <v>99</v>
      </c>
      <c r="P18" s="515">
        <v>9999</v>
      </c>
      <c r="Q18" s="515">
        <v>12259</v>
      </c>
      <c r="R18" s="515">
        <v>123391.75</v>
      </c>
      <c r="S18" s="515">
        <v>7.0572141168270974</v>
      </c>
      <c r="T18" s="515">
        <v>7.2683384423999184</v>
      </c>
      <c r="U18" s="515">
        <v>31.057683354032395</v>
      </c>
      <c r="V18" s="515">
        <v>24.289306213746055</v>
      </c>
      <c r="W18" s="515">
        <v>28.243379318309376</v>
      </c>
      <c r="X18" s="515">
        <v>96.472414079547491</v>
      </c>
      <c r="Y18" s="515">
        <v>86.707579720686354</v>
      </c>
      <c r="Z18" s="515">
        <v>7.6754044318954113</v>
      </c>
      <c r="AA18" s="515">
        <v>2.2613899634097896</v>
      </c>
      <c r="AB18" s="515">
        <v>2.5615729218534899</v>
      </c>
      <c r="AC18" s="515">
        <v>73.489723480757007</v>
      </c>
      <c r="AD18" s="515">
        <v>66.388933804420631</v>
      </c>
      <c r="AE18" s="515">
        <v>66.406373769758517</v>
      </c>
      <c r="AF18" s="515">
        <v>100</v>
      </c>
      <c r="AG18" s="515">
        <v>100</v>
      </c>
      <c r="AH18" s="515"/>
      <c r="AI18" s="515"/>
      <c r="AJ18" s="515"/>
      <c r="AK18" s="515"/>
      <c r="AL18" s="515"/>
    </row>
    <row r="19" spans="1:38">
      <c r="A19" s="515">
        <v>1</v>
      </c>
      <c r="B19" s="515">
        <v>18</v>
      </c>
      <c r="C19" s="515">
        <v>2013</v>
      </c>
      <c r="D19" s="515">
        <v>99</v>
      </c>
      <c r="E19" s="515">
        <v>99</v>
      </c>
      <c r="F19" s="515">
        <v>99</v>
      </c>
      <c r="G19" s="515">
        <v>99</v>
      </c>
      <c r="H19" s="515">
        <v>99</v>
      </c>
      <c r="I19" s="515">
        <v>99</v>
      </c>
      <c r="J19" s="515">
        <v>999</v>
      </c>
      <c r="K19" s="515">
        <v>99</v>
      </c>
      <c r="L19" s="515">
        <v>99</v>
      </c>
      <c r="M19" s="515">
        <v>99</v>
      </c>
      <c r="N19" s="515">
        <v>99</v>
      </c>
      <c r="O19" s="515">
        <v>99</v>
      </c>
      <c r="P19" s="515">
        <v>9999</v>
      </c>
      <c r="Q19" s="515">
        <v>12200</v>
      </c>
      <c r="R19" s="515">
        <v>125697</v>
      </c>
      <c r="S19" s="515">
        <v>7.2779461721441265</v>
      </c>
      <c r="T19" s="515">
        <v>7.6235311900840896</v>
      </c>
      <c r="U19" s="515">
        <v>31.551346491960619</v>
      </c>
      <c r="V19" s="515">
        <v>22.146908836328628</v>
      </c>
      <c r="W19" s="515">
        <v>33.026245654232</v>
      </c>
      <c r="X19" s="515">
        <v>96.514634398593444</v>
      </c>
      <c r="Y19" s="515">
        <v>87.646483209623113</v>
      </c>
      <c r="Z19" s="515">
        <v>7.8034569764325132</v>
      </c>
      <c r="AA19" s="515">
        <v>2.1933087409306871</v>
      </c>
      <c r="AB19" s="515">
        <v>2.5269955000901896</v>
      </c>
      <c r="AC19" s="515">
        <v>73.617060556789937</v>
      </c>
      <c r="AD19" s="515">
        <v>67.202497586379437</v>
      </c>
      <c r="AE19" s="515">
        <v>67.766298524973109</v>
      </c>
      <c r="AF19" s="515">
        <v>100</v>
      </c>
      <c r="AG19" s="515">
        <v>100</v>
      </c>
      <c r="AH19" s="515"/>
      <c r="AI19" s="515"/>
      <c r="AJ19" s="515"/>
      <c r="AK19" s="515"/>
      <c r="AL19" s="515"/>
    </row>
    <row r="20" spans="1:38">
      <c r="A20" s="515">
        <v>1</v>
      </c>
      <c r="B20" s="515">
        <v>19</v>
      </c>
      <c r="C20" s="515">
        <v>2014</v>
      </c>
      <c r="D20" s="515">
        <v>99</v>
      </c>
      <c r="E20" s="515">
        <v>99</v>
      </c>
      <c r="F20" s="515">
        <v>99</v>
      </c>
      <c r="G20" s="515">
        <v>99</v>
      </c>
      <c r="H20" s="515">
        <v>99</v>
      </c>
      <c r="I20" s="515">
        <v>99</v>
      </c>
      <c r="J20" s="515">
        <v>999</v>
      </c>
      <c r="K20" s="515">
        <v>99</v>
      </c>
      <c r="L20" s="515">
        <v>99</v>
      </c>
      <c r="M20" s="515">
        <v>99</v>
      </c>
      <c r="N20" s="515">
        <v>99</v>
      </c>
      <c r="O20" s="515">
        <v>99</v>
      </c>
      <c r="P20" s="515">
        <v>9999</v>
      </c>
      <c r="Q20" s="515">
        <v>12002</v>
      </c>
      <c r="R20" s="515">
        <v>119178</v>
      </c>
      <c r="S20" s="515">
        <v>7.3265787309738384</v>
      </c>
      <c r="T20" s="515">
        <v>7.6652905737636132</v>
      </c>
      <c r="U20" s="515">
        <v>31.779795767674901</v>
      </c>
      <c r="V20" s="515">
        <v>21.749819597576735</v>
      </c>
      <c r="W20" s="515">
        <v>34.814311366191745</v>
      </c>
      <c r="X20" s="515">
        <v>96.506905636946399</v>
      </c>
      <c r="Y20" s="515">
        <v>87.678094950410298</v>
      </c>
      <c r="Z20" s="515">
        <v>7.9137373124592818</v>
      </c>
      <c r="AA20" s="515">
        <v>2.1741700251416014</v>
      </c>
      <c r="AB20" s="515">
        <v>2.5899003761425345</v>
      </c>
      <c r="AC20" s="515">
        <v>73.192225702735655</v>
      </c>
      <c r="AD20" s="515">
        <v>64.834058634650034</v>
      </c>
      <c r="AE20" s="515">
        <v>66.860273020058685</v>
      </c>
      <c r="AF20" s="515">
        <v>100</v>
      </c>
      <c r="AG20" s="515">
        <v>100</v>
      </c>
      <c r="AH20" s="515"/>
      <c r="AI20" s="515"/>
      <c r="AJ20" s="515"/>
      <c r="AK20" s="515"/>
      <c r="AL20" s="515"/>
    </row>
    <row r="21" spans="1:38">
      <c r="A21" s="515">
        <v>1</v>
      </c>
      <c r="B21" s="515">
        <v>20</v>
      </c>
      <c r="C21" s="515">
        <v>2015</v>
      </c>
      <c r="D21" s="515">
        <v>99</v>
      </c>
      <c r="E21" s="515">
        <v>99</v>
      </c>
      <c r="F21" s="515">
        <v>99</v>
      </c>
      <c r="G21" s="515">
        <v>99</v>
      </c>
      <c r="H21" s="515">
        <v>99</v>
      </c>
      <c r="I21" s="515">
        <v>99</v>
      </c>
      <c r="J21" s="515">
        <v>999</v>
      </c>
      <c r="K21" s="515">
        <v>99</v>
      </c>
      <c r="L21" s="515">
        <v>99</v>
      </c>
      <c r="M21" s="515">
        <v>99</v>
      </c>
      <c r="N21" s="515">
        <v>99</v>
      </c>
      <c r="O21" s="515">
        <v>99</v>
      </c>
      <c r="P21" s="515">
        <v>9999</v>
      </c>
      <c r="Q21" s="515">
        <v>12080</v>
      </c>
      <c r="R21" s="515">
        <v>123664</v>
      </c>
      <c r="S21" s="515">
        <v>7.5536211023418307</v>
      </c>
      <c r="T21" s="515">
        <v>7.6008215810583506</v>
      </c>
      <c r="U21" s="515">
        <v>32.431177464743193</v>
      </c>
      <c r="V21" s="515">
        <v>22.659787812136113</v>
      </c>
      <c r="W21" s="515">
        <v>34.584034157070775</v>
      </c>
      <c r="X21" s="515">
        <v>96.53415707077238</v>
      </c>
      <c r="Y21" s="515">
        <v>88.254463708112326</v>
      </c>
      <c r="Z21" s="515">
        <v>8.1337679212154388</v>
      </c>
      <c r="AA21" s="515">
        <v>2.0538118269122463</v>
      </c>
      <c r="AB21" s="515">
        <v>2.9858625524571463</v>
      </c>
      <c r="AC21" s="515">
        <v>73.419698437546913</v>
      </c>
      <c r="AD21" s="515">
        <v>53.77512560382791</v>
      </c>
      <c r="AE21" s="515">
        <v>56.284691830210157</v>
      </c>
      <c r="AF21" s="515">
        <v>100</v>
      </c>
      <c r="AG21" s="515">
        <v>100</v>
      </c>
      <c r="AH21" s="515"/>
      <c r="AI21" s="515"/>
      <c r="AJ21" s="515"/>
      <c r="AK21" s="515"/>
      <c r="AL21" s="515"/>
    </row>
    <row r="22" spans="1:38">
      <c r="A22" s="515">
        <v>1</v>
      </c>
      <c r="B22" s="515">
        <v>21</v>
      </c>
      <c r="C22" s="515">
        <v>2016</v>
      </c>
      <c r="D22" s="515">
        <v>99</v>
      </c>
      <c r="E22" s="515">
        <v>99</v>
      </c>
      <c r="F22" s="515">
        <v>99</v>
      </c>
      <c r="G22" s="515">
        <v>99</v>
      </c>
      <c r="H22" s="515">
        <v>99</v>
      </c>
      <c r="I22" s="515">
        <v>99</v>
      </c>
      <c r="J22" s="515">
        <v>999</v>
      </c>
      <c r="K22" s="515">
        <v>99</v>
      </c>
      <c r="L22" s="515">
        <v>99</v>
      </c>
      <c r="M22" s="515">
        <v>99</v>
      </c>
      <c r="N22" s="515">
        <v>99</v>
      </c>
      <c r="O22" s="515">
        <v>99</v>
      </c>
      <c r="P22" s="515">
        <v>9999</v>
      </c>
      <c r="Q22" s="515">
        <v>12253</v>
      </c>
      <c r="R22" s="515">
        <v>130560</v>
      </c>
      <c r="S22" s="515">
        <v>7.4143382352941183</v>
      </c>
      <c r="T22" s="515">
        <v>7.679404105392158</v>
      </c>
      <c r="U22" s="515">
        <v>32.140218290440821</v>
      </c>
      <c r="V22" s="515">
        <v>22.469362745098035</v>
      </c>
      <c r="W22" s="515">
        <v>34.557291666666657</v>
      </c>
      <c r="X22" s="515">
        <v>95.744485294117638</v>
      </c>
      <c r="Y22" s="515">
        <v>86.629136029411754</v>
      </c>
      <c r="Z22" s="515">
        <v>8.4403202656676264</v>
      </c>
      <c r="AA22" s="515">
        <v>2.0505371255463651</v>
      </c>
      <c r="AB22" s="515">
        <v>2.5504466304958542</v>
      </c>
      <c r="AC22" s="515">
        <v>75.042723917109399</v>
      </c>
      <c r="AD22" s="515">
        <v>64.440254492235951</v>
      </c>
      <c r="AE22" s="515">
        <v>67.484829945233088</v>
      </c>
      <c r="AF22" s="515">
        <v>100</v>
      </c>
      <c r="AG22" s="515">
        <v>100</v>
      </c>
      <c r="AH22" s="515"/>
      <c r="AI22" s="515"/>
      <c r="AJ22" s="515"/>
      <c r="AK22" s="515"/>
      <c r="AL22" s="515"/>
    </row>
    <row r="23" spans="1:38">
      <c r="A23" s="515">
        <v>1</v>
      </c>
      <c r="B23" s="515">
        <v>22</v>
      </c>
      <c r="C23" s="515">
        <v>2017</v>
      </c>
      <c r="D23" s="515">
        <v>99</v>
      </c>
      <c r="E23" s="515">
        <v>99</v>
      </c>
      <c r="F23" s="515">
        <v>99</v>
      </c>
      <c r="G23" s="515">
        <v>99</v>
      </c>
      <c r="H23" s="515">
        <v>99</v>
      </c>
      <c r="I23" s="515">
        <v>99</v>
      </c>
      <c r="J23" s="515">
        <v>999</v>
      </c>
      <c r="K23" s="515">
        <v>99</v>
      </c>
      <c r="L23" s="515">
        <v>99</v>
      </c>
      <c r="M23" s="515">
        <v>99</v>
      </c>
      <c r="N23" s="515">
        <v>99</v>
      </c>
      <c r="O23" s="515">
        <v>99</v>
      </c>
      <c r="P23" s="515">
        <v>9999</v>
      </c>
      <c r="Q23" s="515">
        <v>12624</v>
      </c>
      <c r="R23" s="515">
        <v>172197.5600000002</v>
      </c>
      <c r="S23" s="515">
        <v>7.1367150614677612</v>
      </c>
      <c r="T23" s="515">
        <v>7.2582735783247951</v>
      </c>
      <c r="U23" s="515">
        <v>31.248381800531991</v>
      </c>
      <c r="V23" s="515">
        <v>25.00906516909992</v>
      </c>
      <c r="W23" s="515">
        <v>28.024206614774297</v>
      </c>
      <c r="X23" s="515">
        <v>95.776618437566583</v>
      </c>
      <c r="Y23" s="515">
        <v>84.961134176349418</v>
      </c>
      <c r="Z23" s="515">
        <v>8.1606427311469343</v>
      </c>
      <c r="AA23" s="515">
        <v>2.070308168709964</v>
      </c>
      <c r="AB23" s="515">
        <v>2.0577567650127686</v>
      </c>
      <c r="AC23" s="515">
        <v>75.062809647912403</v>
      </c>
      <c r="AD23" s="515">
        <v>70.636906805768874</v>
      </c>
      <c r="AE23" s="515">
        <v>79.631291745393654</v>
      </c>
      <c r="AF23" s="515">
        <v>100</v>
      </c>
      <c r="AG23" s="515">
        <v>100</v>
      </c>
      <c r="AH23" s="515">
        <v>2.7183892733439396</v>
      </c>
      <c r="AI23" s="515"/>
      <c r="AJ23" s="515"/>
      <c r="AK23" s="515"/>
      <c r="AL23" s="515"/>
    </row>
    <row r="24" spans="1:38">
      <c r="A24" s="515">
        <v>1</v>
      </c>
      <c r="B24" s="515">
        <v>23</v>
      </c>
      <c r="C24" s="515">
        <v>2018</v>
      </c>
      <c r="D24" s="515">
        <v>99</v>
      </c>
      <c r="E24" s="515">
        <v>99</v>
      </c>
      <c r="F24" s="515">
        <v>99</v>
      </c>
      <c r="G24" s="515">
        <v>99</v>
      </c>
      <c r="H24" s="515">
        <v>99</v>
      </c>
      <c r="I24" s="515">
        <v>99</v>
      </c>
      <c r="J24" s="515">
        <v>999</v>
      </c>
      <c r="K24" s="515">
        <v>99</v>
      </c>
      <c r="L24" s="515">
        <v>99</v>
      </c>
      <c r="M24" s="515">
        <v>99</v>
      </c>
      <c r="N24" s="515">
        <v>99</v>
      </c>
      <c r="O24" s="515">
        <v>99</v>
      </c>
      <c r="P24" s="515">
        <v>9999</v>
      </c>
      <c r="Q24" s="515">
        <v>12114</v>
      </c>
      <c r="R24" s="515">
        <v>137212</v>
      </c>
      <c r="S24" s="515">
        <v>6.8219470600239056</v>
      </c>
      <c r="T24" s="515">
        <v>6.96880010494709</v>
      </c>
      <c r="U24" s="515">
        <v>30.492587237267976</v>
      </c>
      <c r="V24" s="515">
        <v>25.507244264350057</v>
      </c>
      <c r="W24" s="515">
        <v>22.717400810424746</v>
      </c>
      <c r="X24" s="515">
        <v>94.980759700317762</v>
      </c>
      <c r="Y24" s="515">
        <v>82.688103081363153</v>
      </c>
      <c r="Z24" s="515">
        <v>8.1680119607753561</v>
      </c>
      <c r="AA24" s="515">
        <v>2.0253167439867035</v>
      </c>
      <c r="AB24" s="515">
        <v>2.3314965394002969</v>
      </c>
      <c r="AC24" s="515">
        <v>74.258790508434487</v>
      </c>
      <c r="AD24" s="515">
        <v>56.668385914853445</v>
      </c>
      <c r="AE24" s="515">
        <v>64.352119997984758</v>
      </c>
      <c r="AF24" s="515">
        <v>100</v>
      </c>
      <c r="AG24" s="515">
        <v>100</v>
      </c>
      <c r="AH24" s="515">
        <v>2.3518351164621167</v>
      </c>
      <c r="AI24" s="515"/>
      <c r="AJ24" s="515"/>
      <c r="AK24" s="515"/>
      <c r="AL24" s="515"/>
    </row>
    <row r="25" spans="1:38">
      <c r="A25" s="515">
        <v>1</v>
      </c>
      <c r="B25" s="515">
        <v>24</v>
      </c>
      <c r="C25" s="515">
        <v>2019</v>
      </c>
      <c r="D25" s="515">
        <v>99</v>
      </c>
      <c r="E25" s="515">
        <v>99</v>
      </c>
      <c r="F25" s="515">
        <v>99</v>
      </c>
      <c r="G25" s="515">
        <v>99</v>
      </c>
      <c r="H25" s="515">
        <v>99</v>
      </c>
      <c r="I25" s="515">
        <v>99</v>
      </c>
      <c r="J25" s="515">
        <v>999</v>
      </c>
      <c r="K25" s="515">
        <v>99</v>
      </c>
      <c r="L25" s="515">
        <v>99</v>
      </c>
      <c r="M25" s="515">
        <v>99</v>
      </c>
      <c r="N25" s="515">
        <v>99</v>
      </c>
      <c r="O25" s="515">
        <v>99</v>
      </c>
      <c r="P25" s="515">
        <v>9999</v>
      </c>
      <c r="Q25" s="515">
        <v>10888</v>
      </c>
      <c r="R25" s="515">
        <v>104360</v>
      </c>
      <c r="S25" s="515">
        <v>7.220074741280186</v>
      </c>
      <c r="T25" s="515">
        <v>7.3510540436949023</v>
      </c>
      <c r="U25" s="515">
        <v>31.9649105021083</v>
      </c>
      <c r="V25" s="515">
        <v>25.42065925642008</v>
      </c>
      <c r="W25" s="515">
        <v>28.172671521655808</v>
      </c>
      <c r="X25" s="515">
        <v>95.702376389421246</v>
      </c>
      <c r="Y25" s="515">
        <v>85.674587964737427</v>
      </c>
      <c r="Z25" s="515">
        <v>8.5697383207751603</v>
      </c>
      <c r="AA25" s="515">
        <v>1.918232064362982</v>
      </c>
      <c r="AB25" s="515">
        <v>2.3927088046945442</v>
      </c>
      <c r="AC25" s="515">
        <v>74.745750928367954</v>
      </c>
      <c r="AD25" s="515">
        <v>57.361595913173048</v>
      </c>
      <c r="AE25" s="515">
        <v>62.005321004190058</v>
      </c>
      <c r="AF25" s="515">
        <v>100</v>
      </c>
      <c r="AG25" s="515">
        <v>100</v>
      </c>
      <c r="AH25" s="515">
        <v>1.7247987734764278</v>
      </c>
      <c r="AI25" s="515"/>
      <c r="AJ25" s="515"/>
      <c r="AK25" s="515"/>
      <c r="AL25" s="515"/>
    </row>
    <row r="26" spans="1:38">
      <c r="A26" s="515">
        <v>1</v>
      </c>
      <c r="B26" s="515">
        <v>25</v>
      </c>
      <c r="C26" s="515">
        <v>2020</v>
      </c>
      <c r="D26" s="515">
        <v>99</v>
      </c>
      <c r="E26" s="515">
        <v>99</v>
      </c>
      <c r="F26" s="515">
        <v>99</v>
      </c>
      <c r="G26" s="515">
        <v>99</v>
      </c>
      <c r="H26" s="515">
        <v>99</v>
      </c>
      <c r="I26" s="515">
        <v>99</v>
      </c>
      <c r="J26" s="515">
        <v>999</v>
      </c>
      <c r="K26" s="515">
        <v>99</v>
      </c>
      <c r="L26" s="515">
        <v>99</v>
      </c>
      <c r="M26" s="515">
        <v>99</v>
      </c>
      <c r="N26" s="515">
        <v>99</v>
      </c>
      <c r="O26" s="515">
        <v>99</v>
      </c>
      <c r="P26" s="515">
        <v>9999</v>
      </c>
      <c r="Q26" s="515">
        <v>10995</v>
      </c>
      <c r="R26" s="515">
        <v>112572.8</v>
      </c>
      <c r="S26" s="515">
        <v>7.1536062885528304</v>
      </c>
      <c r="T26" s="515">
        <v>7.1683923647630676</v>
      </c>
      <c r="U26" s="515">
        <v>31.684034153898804</v>
      </c>
      <c r="V26" s="515">
        <v>26.409576736120975</v>
      </c>
      <c r="W26" s="515">
        <v>24.932310469314078</v>
      </c>
      <c r="X26" s="515">
        <v>95.852639358708288</v>
      </c>
      <c r="Y26" s="515">
        <v>85.175992779783385</v>
      </c>
      <c r="Z26" s="515">
        <v>8.4698131233270431</v>
      </c>
      <c r="AA26" s="515">
        <v>1.9080850145464037</v>
      </c>
      <c r="AB26" s="515">
        <v>2.3172993513979554</v>
      </c>
      <c r="AC26" s="515">
        <v>74.378850790996196</v>
      </c>
      <c r="AD26" s="515">
        <v>53.483147892110281</v>
      </c>
      <c r="AE26" s="515">
        <v>60.467005485952242</v>
      </c>
      <c r="AF26" s="515">
        <v>100</v>
      </c>
      <c r="AG26" s="515">
        <v>100</v>
      </c>
      <c r="AH26" s="515">
        <v>2.5849938883993282</v>
      </c>
      <c r="AI26" s="515"/>
      <c r="AJ26" s="515"/>
      <c r="AK26" s="515"/>
      <c r="AL26" s="515"/>
    </row>
    <row r="27" spans="1:38">
      <c r="A27" s="515">
        <v>1</v>
      </c>
      <c r="B27" s="515">
        <v>26</v>
      </c>
      <c r="C27" s="515">
        <v>2021</v>
      </c>
      <c r="D27" s="515">
        <v>99</v>
      </c>
      <c r="E27" s="515">
        <v>99</v>
      </c>
      <c r="F27" s="515">
        <v>99</v>
      </c>
      <c r="G27" s="515">
        <v>99</v>
      </c>
      <c r="H27" s="515">
        <v>99</v>
      </c>
      <c r="I27" s="515">
        <v>99</v>
      </c>
      <c r="J27" s="515">
        <v>999</v>
      </c>
      <c r="K27" s="515">
        <v>99</v>
      </c>
      <c r="L27" s="515">
        <v>99</v>
      </c>
      <c r="M27" s="515">
        <v>99</v>
      </c>
      <c r="N27" s="515">
        <v>99</v>
      </c>
      <c r="O27" s="515">
        <v>99</v>
      </c>
      <c r="P27" s="515">
        <v>9999</v>
      </c>
      <c r="Q27" s="515">
        <v>10788</v>
      </c>
      <c r="R27" s="515">
        <v>109870.45999999998</v>
      </c>
      <c r="S27" s="515">
        <v>7.1748145042807678</v>
      </c>
      <c r="T27" s="515">
        <v>7.1238438430129447</v>
      </c>
      <c r="U27" s="515">
        <v>31.854321807699701</v>
      </c>
      <c r="V27" s="515">
        <v>26.203585567949752</v>
      </c>
      <c r="W27" s="515">
        <v>24.83925160593666</v>
      </c>
      <c r="X27" s="515">
        <v>95.568909058904481</v>
      </c>
      <c r="Y27" s="515">
        <v>85.305003728936782</v>
      </c>
      <c r="Z27" s="515">
        <v>8.6577757550548569</v>
      </c>
      <c r="AA27" s="515">
        <v>1.9030762452378596</v>
      </c>
      <c r="AB27" s="515">
        <v>2.3851110822038901</v>
      </c>
      <c r="AC27" s="515">
        <v>74.768935664166847</v>
      </c>
      <c r="AD27" s="515">
        <v>54.465744092183883</v>
      </c>
      <c r="AE27" s="515">
        <v>60.54186019752489</v>
      </c>
      <c r="AF27" s="515">
        <v>100</v>
      </c>
      <c r="AG27" s="515">
        <v>100</v>
      </c>
      <c r="AH27" s="515">
        <v>2.6822496237842275</v>
      </c>
      <c r="AI27" s="515"/>
      <c r="AJ27" s="515"/>
      <c r="AK27" s="515"/>
      <c r="AL27" s="515"/>
    </row>
    <row r="28" spans="1:38">
      <c r="A28" s="515">
        <v>1</v>
      </c>
      <c r="B28" s="515">
        <v>27</v>
      </c>
      <c r="C28" s="515">
        <v>2022</v>
      </c>
      <c r="D28" s="515">
        <v>99</v>
      </c>
      <c r="E28" s="515">
        <v>99</v>
      </c>
      <c r="F28" s="515">
        <v>99</v>
      </c>
      <c r="G28" s="515">
        <v>99</v>
      </c>
      <c r="H28" s="515">
        <v>99</v>
      </c>
      <c r="I28" s="515">
        <v>99</v>
      </c>
      <c r="J28" s="515">
        <v>999</v>
      </c>
      <c r="K28" s="515">
        <v>99</v>
      </c>
      <c r="L28" s="515">
        <v>99</v>
      </c>
      <c r="M28" s="515">
        <v>99</v>
      </c>
      <c r="N28" s="515">
        <v>99</v>
      </c>
      <c r="O28" s="515">
        <v>99</v>
      </c>
      <c r="P28" s="515">
        <v>9999</v>
      </c>
      <c r="Q28" s="515">
        <v>10641</v>
      </c>
      <c r="R28" s="515">
        <v>107208</v>
      </c>
      <c r="S28" s="515">
        <v>7.1165398104619051</v>
      </c>
      <c r="T28" s="515">
        <v>7.0439239608984421</v>
      </c>
      <c r="U28" s="515">
        <v>31.580455656293953</v>
      </c>
      <c r="V28" s="515">
        <v>27.027833743750463</v>
      </c>
      <c r="W28" s="515">
        <v>22.993619879113499</v>
      </c>
      <c r="X28" s="515">
        <v>96.034810835012323</v>
      </c>
      <c r="Y28" s="515">
        <v>84.55432430415641</v>
      </c>
      <c r="Z28" s="515">
        <v>8.4948744119786905</v>
      </c>
      <c r="AA28" s="515">
        <v>1.9231755329049487</v>
      </c>
      <c r="AB28" s="515">
        <v>2.2853981202856257</v>
      </c>
      <c r="AC28" s="515">
        <v>74.13354232055751</v>
      </c>
      <c r="AD28" s="515">
        <v>52.505159931482638</v>
      </c>
      <c r="AE28" s="515">
        <v>58.853244435591847</v>
      </c>
      <c r="AF28" s="515">
        <v>100</v>
      </c>
      <c r="AG28" s="515">
        <v>100</v>
      </c>
      <c r="AH28" s="515">
        <v>2.9727259159764201</v>
      </c>
      <c r="AI28" s="515">
        <v>9886</v>
      </c>
      <c r="AJ28" s="515">
        <v>115.20874974711684</v>
      </c>
      <c r="AK28" s="515">
        <v>20.31953688658848</v>
      </c>
      <c r="AL28" s="515">
        <v>20.331417947671635</v>
      </c>
    </row>
    <row r="29" spans="1:38" s="517" customFormat="1">
      <c r="A29" s="517">
        <v>1</v>
      </c>
      <c r="B29" s="517">
        <v>28</v>
      </c>
      <c r="C29" s="517">
        <v>2023</v>
      </c>
      <c r="D29" s="517">
        <v>99</v>
      </c>
      <c r="E29" s="517">
        <v>99</v>
      </c>
      <c r="F29" s="517">
        <v>99</v>
      </c>
      <c r="G29" s="517">
        <v>99</v>
      </c>
      <c r="H29" s="517">
        <v>99</v>
      </c>
      <c r="I29" s="517">
        <v>99</v>
      </c>
      <c r="J29" s="517">
        <v>999</v>
      </c>
      <c r="K29" s="517">
        <v>99</v>
      </c>
      <c r="L29" s="517">
        <v>99</v>
      </c>
      <c r="M29" s="517">
        <v>99</v>
      </c>
      <c r="N29" s="517">
        <v>99</v>
      </c>
      <c r="O29" s="517">
        <v>99</v>
      </c>
      <c r="P29" s="517">
        <v>9999</v>
      </c>
      <c r="Q29" s="517">
        <v>10611</v>
      </c>
      <c r="R29" s="517">
        <v>108998</v>
      </c>
      <c r="S29" s="517">
        <v>7.1543698049505489</v>
      </c>
      <c r="T29" s="517">
        <v>6.9945136608011138</v>
      </c>
      <c r="U29" s="517">
        <v>31.162624543569802</v>
      </c>
      <c r="V29" s="517">
        <v>28.011523147213712</v>
      </c>
      <c r="W29" s="517">
        <v>22.033431806088185</v>
      </c>
      <c r="X29" s="517">
        <v>95.56138644745775</v>
      </c>
      <c r="Y29" s="517">
        <v>83.379511550670642</v>
      </c>
      <c r="Z29" s="517">
        <v>8.4811660315960822</v>
      </c>
      <c r="AA29" s="517">
        <v>1.8743404955531795</v>
      </c>
      <c r="AB29" s="517">
        <v>2.2738058859392254</v>
      </c>
      <c r="AC29" s="517">
        <v>74.846557189069145</v>
      </c>
      <c r="AD29" s="517">
        <v>49.161115409733711</v>
      </c>
      <c r="AE29" s="517">
        <v>57.54251135031285</v>
      </c>
      <c r="AF29" s="517">
        <v>100</v>
      </c>
      <c r="AG29" s="517">
        <v>100</v>
      </c>
      <c r="AH29" s="517">
        <v>3.0670287528211526</v>
      </c>
      <c r="AI29" s="517">
        <v>35047</v>
      </c>
      <c r="AJ29" s="517">
        <v>114.98208976517228</v>
      </c>
      <c r="AK29" s="517">
        <v>20.875843559905757</v>
      </c>
      <c r="AL29" s="517">
        <v>20.985725571537952</v>
      </c>
    </row>
    <row r="30" spans="1:38">
      <c r="A30" s="515">
        <v>1</v>
      </c>
      <c r="B30" s="515">
        <v>29</v>
      </c>
      <c r="C30" s="515">
        <v>2024</v>
      </c>
      <c r="D30" s="515">
        <v>99</v>
      </c>
      <c r="E30" s="515">
        <v>99</v>
      </c>
      <c r="F30" s="515">
        <v>99</v>
      </c>
      <c r="G30" s="515">
        <v>99</v>
      </c>
      <c r="H30" s="515">
        <v>99</v>
      </c>
      <c r="I30" s="515">
        <v>99</v>
      </c>
      <c r="J30" s="515">
        <v>999</v>
      </c>
      <c r="K30" s="515">
        <v>99</v>
      </c>
      <c r="L30" s="515">
        <v>99</v>
      </c>
      <c r="M30" s="515">
        <v>99</v>
      </c>
      <c r="N30" s="515">
        <v>99</v>
      </c>
      <c r="O30" s="515">
        <v>99</v>
      </c>
      <c r="P30" s="515">
        <v>9999</v>
      </c>
      <c r="Q30" s="515">
        <v>10320</v>
      </c>
      <c r="R30" s="515">
        <v>99137</v>
      </c>
      <c r="S30" s="515">
        <v>7.2295812865025155</v>
      </c>
      <c r="T30" s="515">
        <v>6.7732632619506328</v>
      </c>
      <c r="U30" s="515">
        <v>31.203395301451486</v>
      </c>
      <c r="V30" s="515">
        <v>31.544226676215743</v>
      </c>
      <c r="W30" s="515">
        <v>19.931004569434219</v>
      </c>
      <c r="X30" s="515">
        <v>95.15216316814103</v>
      </c>
      <c r="Y30" s="515">
        <v>82.848986755701731</v>
      </c>
      <c r="Z30" s="515">
        <v>8.7252250750596989</v>
      </c>
      <c r="AA30" s="515">
        <v>1.8232485982814639</v>
      </c>
      <c r="AB30" s="515">
        <v>2.2907554569804844</v>
      </c>
      <c r="AC30" s="515">
        <v>82.874721200125691</v>
      </c>
      <c r="AD30" s="515">
        <v>48.741173242749319</v>
      </c>
      <c r="AE30" s="515">
        <v>67.913924927434905</v>
      </c>
      <c r="AF30" s="515">
        <v>100</v>
      </c>
      <c r="AG30" s="515">
        <v>100</v>
      </c>
      <c r="AH30" s="515">
        <v>2.8758183120328433</v>
      </c>
      <c r="AI30" s="515">
        <v>96693</v>
      </c>
      <c r="AJ30" s="515">
        <v>113.5676636364573</v>
      </c>
      <c r="AK30" s="515">
        <v>20.870484181472463</v>
      </c>
      <c r="AL30" s="515">
        <v>21.072143768717694</v>
      </c>
    </row>
    <row r="31" spans="1:38">
      <c r="A31" s="515">
        <v>2</v>
      </c>
      <c r="B31" s="515">
        <v>1</v>
      </c>
      <c r="C31" s="515">
        <v>2024</v>
      </c>
      <c r="D31" s="515">
        <v>1</v>
      </c>
      <c r="E31" s="515">
        <v>99</v>
      </c>
      <c r="F31" s="515">
        <v>99</v>
      </c>
      <c r="G31" s="515">
        <v>99</v>
      </c>
      <c r="H31" s="515">
        <v>99</v>
      </c>
      <c r="I31" s="515">
        <v>99</v>
      </c>
      <c r="J31" s="515">
        <v>999</v>
      </c>
      <c r="K31" s="515">
        <v>99</v>
      </c>
      <c r="L31" s="515">
        <v>99</v>
      </c>
      <c r="M31" s="515">
        <v>99</v>
      </c>
      <c r="N31" s="515">
        <v>99</v>
      </c>
      <c r="O31" s="515">
        <v>99</v>
      </c>
      <c r="P31" s="515">
        <v>9999</v>
      </c>
      <c r="Q31" s="515">
        <v>264</v>
      </c>
      <c r="R31" s="515">
        <v>1327</v>
      </c>
      <c r="S31" s="515">
        <v>7.3195177091183119</v>
      </c>
      <c r="T31" s="515">
        <v>7.3127354935945741</v>
      </c>
      <c r="U31" s="515">
        <v>30.193142426525927</v>
      </c>
      <c r="V31" s="515">
        <v>20.497362471740775</v>
      </c>
      <c r="W31" s="515">
        <v>24.717407686510928</v>
      </c>
      <c r="X31" s="515">
        <v>89.75131876412965</v>
      </c>
      <c r="Y31" s="515">
        <v>75.28259231348909</v>
      </c>
      <c r="Z31" s="515">
        <v>9.9148563522308226</v>
      </c>
      <c r="AA31" s="515">
        <v>1.8566819574128863</v>
      </c>
      <c r="AB31" s="515">
        <v>2.0371853542115166</v>
      </c>
      <c r="AC31" s="515">
        <v>75.688191870441557</v>
      </c>
      <c r="AD31" s="515">
        <v>55.752682381389214</v>
      </c>
      <c r="AE31" s="515">
        <v>63.463644864951853</v>
      </c>
      <c r="AF31" s="515">
        <v>1.3385517011811936</v>
      </c>
      <c r="AG31" s="515">
        <v>1.2952142473146959</v>
      </c>
      <c r="AH31" s="515">
        <v>0.75357950263752815</v>
      </c>
      <c r="AI31" s="515">
        <v>925</v>
      </c>
      <c r="AJ31" s="515">
        <v>114.89589189189196</v>
      </c>
      <c r="AK31" s="515">
        <v>21.293489853864063</v>
      </c>
      <c r="AL31" s="515">
        <v>21.293489853864063</v>
      </c>
    </row>
    <row r="32" spans="1:38">
      <c r="A32" s="515">
        <v>2</v>
      </c>
      <c r="B32" s="515">
        <v>2</v>
      </c>
      <c r="C32" s="515">
        <v>2024</v>
      </c>
      <c r="D32" s="515">
        <v>2</v>
      </c>
      <c r="E32" s="515">
        <v>99</v>
      </c>
      <c r="F32" s="515">
        <v>99</v>
      </c>
      <c r="G32" s="515">
        <v>99</v>
      </c>
      <c r="H32" s="515">
        <v>99</v>
      </c>
      <c r="I32" s="515">
        <v>99</v>
      </c>
      <c r="J32" s="515">
        <v>999</v>
      </c>
      <c r="K32" s="515">
        <v>99</v>
      </c>
      <c r="L32" s="515">
        <v>99</v>
      </c>
      <c r="M32" s="515">
        <v>99</v>
      </c>
      <c r="N32" s="515">
        <v>99</v>
      </c>
      <c r="O32" s="515">
        <v>99</v>
      </c>
      <c r="P32" s="515">
        <v>9999</v>
      </c>
      <c r="Q32" s="515">
        <v>329</v>
      </c>
      <c r="R32" s="515">
        <v>1322</v>
      </c>
      <c r="S32" s="515">
        <v>7.8638426626323747</v>
      </c>
      <c r="T32" s="515">
        <v>7.6202723146747342</v>
      </c>
      <c r="U32" s="515">
        <v>34.245310136157343</v>
      </c>
      <c r="V32" s="515">
        <v>20.574886535552189</v>
      </c>
      <c r="W32" s="515">
        <v>32.7534039334342</v>
      </c>
      <c r="X32" s="515">
        <v>97.730711043872944</v>
      </c>
      <c r="Y32" s="515">
        <v>90.468986384266245</v>
      </c>
      <c r="Z32" s="515">
        <v>8.3217282951069098</v>
      </c>
      <c r="AA32" s="515">
        <v>1.7493226870115679</v>
      </c>
      <c r="AB32" s="515">
        <v>2.0770660206491258</v>
      </c>
      <c r="AC32" s="515">
        <v>72.957406112696972</v>
      </c>
      <c r="AD32" s="515">
        <v>53.976313853866891</v>
      </c>
      <c r="AE32" s="515">
        <v>61.344654413649614</v>
      </c>
      <c r="AF32" s="515">
        <v>1.33350817555504</v>
      </c>
      <c r="AG32" s="515">
        <v>1.4635074356430537</v>
      </c>
      <c r="AH32" s="515">
        <v>0.15128593040847205</v>
      </c>
      <c r="AI32" s="515">
        <v>1182</v>
      </c>
      <c r="AJ32" s="515">
        <v>114.7831641285954</v>
      </c>
      <c r="AK32" s="515">
        <v>22.616731280518831</v>
      </c>
      <c r="AL32" s="515">
        <v>22.616731280518831</v>
      </c>
    </row>
    <row r="33" spans="1:38">
      <c r="A33" s="515">
        <v>2</v>
      </c>
      <c r="B33" s="515">
        <v>3</v>
      </c>
      <c r="C33" s="515">
        <v>2024</v>
      </c>
      <c r="D33" s="515">
        <v>3</v>
      </c>
      <c r="E33" s="515">
        <v>99</v>
      </c>
      <c r="F33" s="515">
        <v>99</v>
      </c>
      <c r="G33" s="515">
        <v>99</v>
      </c>
      <c r="H33" s="515">
        <v>99</v>
      </c>
      <c r="I33" s="515">
        <v>99</v>
      </c>
      <c r="J33" s="515">
        <v>999</v>
      </c>
      <c r="K33" s="515">
        <v>99</v>
      </c>
      <c r="L33" s="515">
        <v>99</v>
      </c>
      <c r="M33" s="515">
        <v>99</v>
      </c>
      <c r="N33" s="515">
        <v>99</v>
      </c>
      <c r="O33" s="515">
        <v>99</v>
      </c>
      <c r="P33" s="515">
        <v>9999</v>
      </c>
      <c r="Q33" s="515">
        <v>2542</v>
      </c>
      <c r="R33" s="515">
        <v>10846</v>
      </c>
      <c r="S33" s="515">
        <v>8.068688917573299</v>
      </c>
      <c r="T33" s="515">
        <v>7.8558915729301155</v>
      </c>
      <c r="U33" s="515">
        <v>35.444440346671563</v>
      </c>
      <c r="V33" s="515">
        <v>21.030794763046284</v>
      </c>
      <c r="W33" s="515">
        <v>37.866494560206547</v>
      </c>
      <c r="X33" s="515">
        <v>98.782961460446245</v>
      </c>
      <c r="Y33" s="515">
        <v>93.509127789046644</v>
      </c>
      <c r="Z33" s="515">
        <v>8.5593380640386485</v>
      </c>
      <c r="AA33" s="515">
        <v>1.7371489302063676</v>
      </c>
      <c r="AB33" s="515">
        <v>2.2302828895305264</v>
      </c>
      <c r="AC33" s="515">
        <v>73.054891691033617</v>
      </c>
      <c r="AD33" s="515">
        <v>55.233571199640352</v>
      </c>
      <c r="AE33" s="515">
        <v>61.988880401967421</v>
      </c>
      <c r="AF33" s="515">
        <v>10.940415788252622</v>
      </c>
      <c r="AG33" s="515">
        <v>12.427394872521003</v>
      </c>
      <c r="AH33" s="515">
        <v>1.6780379863544164</v>
      </c>
      <c r="AI33" s="515">
        <v>9398</v>
      </c>
      <c r="AJ33" s="515">
        <v>115.49360502234536</v>
      </c>
      <c r="AK33" s="515">
        <v>22.792849885635967</v>
      </c>
      <c r="AL33" s="515">
        <v>22.792849885635967</v>
      </c>
    </row>
    <row r="34" spans="1:38">
      <c r="A34" s="515">
        <v>2</v>
      </c>
      <c r="B34" s="515">
        <v>4</v>
      </c>
      <c r="C34" s="515">
        <v>2024</v>
      </c>
      <c r="D34" s="515">
        <v>4</v>
      </c>
      <c r="E34" s="515">
        <v>99</v>
      </c>
      <c r="F34" s="515">
        <v>99</v>
      </c>
      <c r="G34" s="515">
        <v>99</v>
      </c>
      <c r="H34" s="515">
        <v>99</v>
      </c>
      <c r="I34" s="515">
        <v>99</v>
      </c>
      <c r="J34" s="515">
        <v>999</v>
      </c>
      <c r="K34" s="515">
        <v>99</v>
      </c>
      <c r="L34" s="515">
        <v>99</v>
      </c>
      <c r="M34" s="515">
        <v>99</v>
      </c>
      <c r="N34" s="515">
        <v>99</v>
      </c>
      <c r="O34" s="515">
        <v>99</v>
      </c>
      <c r="P34" s="515">
        <v>9999</v>
      </c>
      <c r="Q34" s="515">
        <v>443</v>
      </c>
      <c r="R34" s="515">
        <v>1431</v>
      </c>
      <c r="S34" s="515">
        <v>7.7030048916841372</v>
      </c>
      <c r="T34" s="515">
        <v>7.7798742138364769</v>
      </c>
      <c r="U34" s="515">
        <v>32.86694619147444</v>
      </c>
      <c r="V34" s="515">
        <v>18.867924528301881</v>
      </c>
      <c r="W34" s="515">
        <v>36.617749825296997</v>
      </c>
      <c r="X34" s="515">
        <v>94.828791055206153</v>
      </c>
      <c r="Y34" s="515">
        <v>83.508036338224997</v>
      </c>
      <c r="Z34" s="515">
        <v>9.7568971306277827</v>
      </c>
      <c r="AA34" s="515">
        <v>1.9409121097015516</v>
      </c>
      <c r="AB34" s="515">
        <v>2.3658501525552205</v>
      </c>
      <c r="AC34" s="515">
        <v>78.334840188288197</v>
      </c>
      <c r="AD34" s="515">
        <v>50.547181152290385</v>
      </c>
      <c r="AE34" s="515">
        <v>60.712751067983248</v>
      </c>
      <c r="AF34" s="515">
        <v>1.4434570342051909</v>
      </c>
      <c r="AG34" s="515">
        <v>1.5204122568905349</v>
      </c>
      <c r="AH34" s="515">
        <v>0.76869322152341013</v>
      </c>
      <c r="AI34" s="515">
        <v>1147</v>
      </c>
      <c r="AJ34" s="515">
        <v>113.93478639930252</v>
      </c>
      <c r="AK34" s="515">
        <v>22.273181137950822</v>
      </c>
      <c r="AL34" s="515">
        <v>22.273181137950822</v>
      </c>
    </row>
    <row r="35" spans="1:38">
      <c r="A35" s="515">
        <v>2</v>
      </c>
      <c r="B35" s="515">
        <v>5</v>
      </c>
      <c r="C35" s="515">
        <v>2024</v>
      </c>
      <c r="D35" s="515">
        <v>5</v>
      </c>
      <c r="E35" s="515">
        <v>99</v>
      </c>
      <c r="F35" s="515">
        <v>99</v>
      </c>
      <c r="G35" s="515">
        <v>99</v>
      </c>
      <c r="H35" s="515">
        <v>99</v>
      </c>
      <c r="I35" s="515">
        <v>99</v>
      </c>
      <c r="J35" s="515">
        <v>999</v>
      </c>
      <c r="K35" s="515">
        <v>99</v>
      </c>
      <c r="L35" s="515">
        <v>99</v>
      </c>
      <c r="M35" s="515">
        <v>99</v>
      </c>
      <c r="N35" s="515">
        <v>99</v>
      </c>
      <c r="O35" s="515">
        <v>99</v>
      </c>
      <c r="P35" s="515">
        <v>9999</v>
      </c>
      <c r="Q35" s="515">
        <v>395</v>
      </c>
      <c r="R35" s="515">
        <v>1004</v>
      </c>
      <c r="S35" s="515">
        <v>8.0607569721115517</v>
      </c>
      <c r="T35" s="515">
        <v>7.9053784860557794</v>
      </c>
      <c r="U35" s="515">
        <v>35.892629482071726</v>
      </c>
      <c r="V35" s="515">
        <v>18.127490039840637</v>
      </c>
      <c r="W35" s="515">
        <v>38.745019920318725</v>
      </c>
      <c r="X35" s="515">
        <v>98.505976095617527</v>
      </c>
      <c r="Y35" s="515">
        <v>91.135458167330711</v>
      </c>
      <c r="Z35" s="515">
        <v>9.4054481889820085</v>
      </c>
      <c r="AA35" s="515">
        <v>1.8807299762927936</v>
      </c>
      <c r="AB35" s="515">
        <v>2.3625588287486323</v>
      </c>
      <c r="AC35" s="515">
        <v>78.334772092412493</v>
      </c>
      <c r="AD35" s="515">
        <v>55.711369647600577</v>
      </c>
      <c r="AE35" s="515">
        <v>63.74585778295355</v>
      </c>
      <c r="AF35" s="515">
        <v>1.0127399457316641</v>
      </c>
      <c r="AG35" s="515">
        <v>1.164934113184446</v>
      </c>
      <c r="AH35" s="515">
        <v>0.49800796812748993</v>
      </c>
      <c r="AI35" s="515">
        <v>975</v>
      </c>
      <c r="AJ35" s="515">
        <v>114.99117948717939</v>
      </c>
      <c r="AK35" s="515">
        <v>23.296670744049312</v>
      </c>
      <c r="AL35" s="515">
        <v>23.296670744049312</v>
      </c>
    </row>
    <row r="36" spans="1:38">
      <c r="A36" s="515">
        <v>2</v>
      </c>
      <c r="B36" s="515">
        <v>6</v>
      </c>
      <c r="C36" s="515">
        <v>2024</v>
      </c>
      <c r="D36" s="515">
        <v>6</v>
      </c>
      <c r="E36" s="515">
        <v>99</v>
      </c>
      <c r="F36" s="515">
        <v>99</v>
      </c>
      <c r="G36" s="515">
        <v>99</v>
      </c>
      <c r="H36" s="515">
        <v>99</v>
      </c>
      <c r="I36" s="515">
        <v>99</v>
      </c>
      <c r="J36" s="515">
        <v>999</v>
      </c>
      <c r="K36" s="515">
        <v>99</v>
      </c>
      <c r="L36" s="515">
        <v>99</v>
      </c>
      <c r="M36" s="515">
        <v>99</v>
      </c>
      <c r="N36" s="515">
        <v>99</v>
      </c>
      <c r="O36" s="515">
        <v>99</v>
      </c>
      <c r="P36" s="515">
        <v>9999</v>
      </c>
      <c r="Q36" s="515">
        <v>175</v>
      </c>
      <c r="R36" s="515">
        <v>475</v>
      </c>
      <c r="S36" s="515">
        <v>7.6863157894736851</v>
      </c>
      <c r="T36" s="515">
        <v>7.7347368421052636</v>
      </c>
      <c r="U36" s="515">
        <v>34.654315789473721</v>
      </c>
      <c r="V36" s="515">
        <v>16.631578947368421</v>
      </c>
      <c r="W36" s="515">
        <v>37.26315789473685</v>
      </c>
      <c r="X36" s="515">
        <v>97.473684210526315</v>
      </c>
      <c r="Y36" s="515">
        <v>88.421052631578945</v>
      </c>
      <c r="Z36" s="515">
        <v>9.5022367065123223</v>
      </c>
      <c r="AA36" s="515">
        <v>1.9489598049548471</v>
      </c>
      <c r="AB36" s="515">
        <v>2.6087209376910967</v>
      </c>
      <c r="AC36" s="515">
        <v>79.432650141697636</v>
      </c>
      <c r="AD36" s="515">
        <v>66.806746741464181</v>
      </c>
      <c r="AE36" s="515">
        <v>69.500985925108893</v>
      </c>
      <c r="AF36" s="515">
        <v>0.47913493448460198</v>
      </c>
      <c r="AG36" s="515">
        <v>0.53212457057921025</v>
      </c>
      <c r="AH36" s="515">
        <v>2.3157894736842111</v>
      </c>
      <c r="AI36" s="515">
        <v>469</v>
      </c>
      <c r="AJ36" s="515">
        <v>114.71364605543712</v>
      </c>
      <c r="AK36" s="515">
        <v>22.579992856435421</v>
      </c>
      <c r="AL36" s="515">
        <v>22.579992856435421</v>
      </c>
    </row>
    <row r="37" spans="1:38">
      <c r="A37" s="515">
        <v>2</v>
      </c>
      <c r="B37" s="515">
        <v>7</v>
      </c>
      <c r="C37" s="515">
        <v>2024</v>
      </c>
      <c r="D37" s="515">
        <v>7</v>
      </c>
      <c r="E37" s="515">
        <v>99</v>
      </c>
      <c r="F37" s="515">
        <v>99</v>
      </c>
      <c r="G37" s="515">
        <v>99</v>
      </c>
      <c r="H37" s="515">
        <v>99</v>
      </c>
      <c r="I37" s="515">
        <v>99</v>
      </c>
      <c r="J37" s="515">
        <v>999</v>
      </c>
      <c r="K37" s="515">
        <v>99</v>
      </c>
      <c r="L37" s="515">
        <v>99</v>
      </c>
      <c r="M37" s="515">
        <v>99</v>
      </c>
      <c r="N37" s="515">
        <v>99</v>
      </c>
      <c r="O37" s="515">
        <v>99</v>
      </c>
      <c r="P37" s="515">
        <v>9999</v>
      </c>
      <c r="Q37" s="515">
        <v>64</v>
      </c>
      <c r="R37" s="515">
        <v>195</v>
      </c>
      <c r="S37" s="515">
        <v>7.497435897435901</v>
      </c>
      <c r="T37" s="515">
        <v>7.0820512820512809</v>
      </c>
      <c r="U37" s="515">
        <v>32.663076923076915</v>
      </c>
      <c r="V37" s="515">
        <v>23.589743589743595</v>
      </c>
      <c r="W37" s="515">
        <v>29.743589743589748</v>
      </c>
      <c r="X37" s="515">
        <v>98.461538461538439</v>
      </c>
      <c r="Y37" s="515">
        <v>83.076923076923109</v>
      </c>
      <c r="Z37" s="515">
        <v>8.9039991458308201</v>
      </c>
      <c r="AA37" s="515">
        <v>1.8766428262119872</v>
      </c>
      <c r="AB37" s="515">
        <v>2.594557597274588</v>
      </c>
      <c r="AC37" s="515">
        <v>79.873552495833749</v>
      </c>
      <c r="AD37" s="515">
        <v>48.746952819208715</v>
      </c>
      <c r="AE37" s="515">
        <v>73.83527275799689</v>
      </c>
      <c r="AF37" s="515">
        <v>0.19669749941999456</v>
      </c>
      <c r="AG37" s="515">
        <v>0.20589892516707328</v>
      </c>
      <c r="AH37" s="515">
        <v>0</v>
      </c>
      <c r="AI37" s="515">
        <v>195</v>
      </c>
      <c r="AJ37" s="515">
        <v>114.59128205128202</v>
      </c>
      <c r="AK37" s="515">
        <v>21.360860170636787</v>
      </c>
      <c r="AL37" s="515">
        <v>21.360860170636787</v>
      </c>
    </row>
    <row r="38" spans="1:38">
      <c r="A38" s="515">
        <v>2</v>
      </c>
      <c r="B38" s="515">
        <v>8</v>
      </c>
      <c r="C38" s="515">
        <v>2024</v>
      </c>
      <c r="D38" s="515">
        <v>8</v>
      </c>
      <c r="E38" s="515">
        <v>99</v>
      </c>
      <c r="F38" s="515">
        <v>99</v>
      </c>
      <c r="G38" s="515">
        <v>99</v>
      </c>
      <c r="H38" s="515">
        <v>99</v>
      </c>
      <c r="I38" s="515">
        <v>99</v>
      </c>
      <c r="J38" s="515">
        <v>999</v>
      </c>
      <c r="K38" s="515">
        <v>99</v>
      </c>
      <c r="L38" s="515">
        <v>99</v>
      </c>
      <c r="M38" s="515">
        <v>99</v>
      </c>
      <c r="N38" s="515">
        <v>99</v>
      </c>
      <c r="O38" s="515">
        <v>99</v>
      </c>
      <c r="P38" s="515">
        <v>9999</v>
      </c>
      <c r="Q38" s="515">
        <v>1710</v>
      </c>
      <c r="R38" s="515">
        <v>10446</v>
      </c>
      <c r="S38" s="515">
        <v>7.3452996362243921</v>
      </c>
      <c r="T38" s="515">
        <v>6.5549492628757422</v>
      </c>
      <c r="U38" s="515">
        <v>32.398267279341162</v>
      </c>
      <c r="V38" s="515">
        <v>32.816389048439603</v>
      </c>
      <c r="W38" s="515">
        <v>20.811793988129423</v>
      </c>
      <c r="X38" s="515">
        <v>96.869615163699024</v>
      </c>
      <c r="Y38" s="515">
        <v>86.597740762014141</v>
      </c>
      <c r="Z38" s="515">
        <v>8.688771600623971</v>
      </c>
      <c r="AA38" s="515">
        <v>1.9265048774163631</v>
      </c>
      <c r="AB38" s="515">
        <v>2.4318779095317655</v>
      </c>
      <c r="AC38" s="515">
        <v>85.152264564375741</v>
      </c>
      <c r="AD38" s="515">
        <v>60.148990291659395</v>
      </c>
      <c r="AE38" s="515">
        <v>76.962560113085203</v>
      </c>
      <c r="AF38" s="515">
        <v>10.536933738160323</v>
      </c>
      <c r="AG38" s="515">
        <v>10.940424663906562</v>
      </c>
      <c r="AH38" s="515">
        <v>1.981619758759334</v>
      </c>
      <c r="AI38" s="515">
        <v>10431</v>
      </c>
      <c r="AJ38" s="515">
        <v>114.49487105742509</v>
      </c>
      <c r="AK38" s="515">
        <v>21.258731407650277</v>
      </c>
      <c r="AL38" s="515">
        <v>21.258731407650277</v>
      </c>
    </row>
    <row r="39" spans="1:38">
      <c r="A39" s="515">
        <v>2</v>
      </c>
      <c r="B39" s="515">
        <v>9</v>
      </c>
      <c r="C39" s="515">
        <v>2024</v>
      </c>
      <c r="D39" s="515">
        <v>9</v>
      </c>
      <c r="E39" s="515">
        <v>99</v>
      </c>
      <c r="F39" s="515">
        <v>99</v>
      </c>
      <c r="G39" s="515">
        <v>99</v>
      </c>
      <c r="H39" s="515">
        <v>99</v>
      </c>
      <c r="I39" s="515">
        <v>99</v>
      </c>
      <c r="J39" s="515">
        <v>999</v>
      </c>
      <c r="K39" s="515">
        <v>99</v>
      </c>
      <c r="L39" s="515">
        <v>99</v>
      </c>
      <c r="M39" s="515">
        <v>99</v>
      </c>
      <c r="N39" s="515">
        <v>99</v>
      </c>
      <c r="O39" s="515">
        <v>99</v>
      </c>
      <c r="P39" s="515">
        <v>9999</v>
      </c>
      <c r="Q39" s="515">
        <v>2967</v>
      </c>
      <c r="R39" s="515">
        <v>14876</v>
      </c>
      <c r="S39" s="515">
        <v>7.0341489647754765</v>
      </c>
      <c r="T39" s="515">
        <v>6.4766738370529691</v>
      </c>
      <c r="U39" s="515">
        <v>30.139446087657802</v>
      </c>
      <c r="V39" s="515">
        <v>35.164022586716854</v>
      </c>
      <c r="W39" s="515">
        <v>17.081204624899161</v>
      </c>
      <c r="X39" s="515">
        <v>94.588599085775755</v>
      </c>
      <c r="Y39" s="515">
        <v>80.646679214842692</v>
      </c>
      <c r="Z39" s="515">
        <v>8.4822480154299136</v>
      </c>
      <c r="AA39" s="515">
        <v>1.8229411863328424</v>
      </c>
      <c r="AB39" s="515">
        <v>2.297468500309078</v>
      </c>
      <c r="AC39" s="515">
        <v>83.953958890294629</v>
      </c>
      <c r="AD39" s="515">
        <v>46.575425405090975</v>
      </c>
      <c r="AE39" s="515">
        <v>69.227655116087519</v>
      </c>
      <c r="AF39" s="515">
        <v>15.005497442932507</v>
      </c>
      <c r="AG39" s="515">
        <v>14.493851609113651</v>
      </c>
      <c r="AH39" s="515">
        <v>4.3425652057004562</v>
      </c>
      <c r="AI39" s="515">
        <v>14842</v>
      </c>
      <c r="AJ39" s="515">
        <v>113.0054305349682</v>
      </c>
      <c r="AK39" s="515">
        <v>20.471117952884704</v>
      </c>
      <c r="AL39" s="515">
        <v>20.471452857985987</v>
      </c>
    </row>
    <row r="40" spans="1:38">
      <c r="A40" s="515">
        <v>2</v>
      </c>
      <c r="B40" s="515">
        <v>10</v>
      </c>
      <c r="C40" s="515">
        <v>2024</v>
      </c>
      <c r="D40" s="515">
        <v>10</v>
      </c>
      <c r="E40" s="515">
        <v>99</v>
      </c>
      <c r="F40" s="515">
        <v>99</v>
      </c>
      <c r="G40" s="515">
        <v>99</v>
      </c>
      <c r="H40" s="515">
        <v>99</v>
      </c>
      <c r="I40" s="515">
        <v>99</v>
      </c>
      <c r="J40" s="515">
        <v>999</v>
      </c>
      <c r="K40" s="515">
        <v>99</v>
      </c>
      <c r="L40" s="515">
        <v>99</v>
      </c>
      <c r="M40" s="515">
        <v>99</v>
      </c>
      <c r="N40" s="515">
        <v>99</v>
      </c>
      <c r="O40" s="515">
        <v>99</v>
      </c>
      <c r="P40" s="515">
        <v>9999</v>
      </c>
      <c r="Q40" s="515">
        <v>6085</v>
      </c>
      <c r="R40" s="515">
        <v>38942</v>
      </c>
      <c r="S40" s="515">
        <v>7.102228955883108</v>
      </c>
      <c r="T40" s="515">
        <v>6.6103692671151961</v>
      </c>
      <c r="U40" s="515">
        <v>30.545344358276363</v>
      </c>
      <c r="V40" s="515">
        <v>33.221200760104779</v>
      </c>
      <c r="W40" s="515">
        <v>16.411586461917725</v>
      </c>
      <c r="X40" s="515">
        <v>94.453289507472647</v>
      </c>
      <c r="Y40" s="515">
        <v>81.205382363514943</v>
      </c>
      <c r="Z40" s="515">
        <v>8.5074747590897619</v>
      </c>
      <c r="AA40" s="515">
        <v>1.765515942794472</v>
      </c>
      <c r="AB40" s="515">
        <v>2.241499861553562</v>
      </c>
      <c r="AC40" s="515">
        <v>83.647838627876141</v>
      </c>
      <c r="AD40" s="515">
        <v>42.024989854537495</v>
      </c>
      <c r="AE40" s="515">
        <v>65.781996854560546</v>
      </c>
      <c r="AF40" s="515">
        <v>39.280994986735529</v>
      </c>
      <c r="AG40" s="515">
        <v>38.452594886356891</v>
      </c>
      <c r="AH40" s="515">
        <v>3.2227415130193608</v>
      </c>
      <c r="AI40" s="515">
        <v>38884</v>
      </c>
      <c r="AJ40" s="515">
        <v>113.28389826149581</v>
      </c>
      <c r="AK40" s="515">
        <v>20.577359845777465</v>
      </c>
      <c r="AL40" s="515">
        <v>20.559864341737033</v>
      </c>
    </row>
    <row r="41" spans="1:38">
      <c r="A41" s="515">
        <v>2</v>
      </c>
      <c r="B41" s="515">
        <v>11</v>
      </c>
      <c r="C41" s="515">
        <v>2024</v>
      </c>
      <c r="D41" s="515">
        <v>11</v>
      </c>
      <c r="E41" s="515">
        <v>99</v>
      </c>
      <c r="F41" s="515">
        <v>99</v>
      </c>
      <c r="G41" s="515">
        <v>99</v>
      </c>
      <c r="H41" s="515">
        <v>99</v>
      </c>
      <c r="I41" s="515">
        <v>99</v>
      </c>
      <c r="J41" s="515">
        <v>999</v>
      </c>
      <c r="K41" s="515">
        <v>99</v>
      </c>
      <c r="L41" s="515">
        <v>99</v>
      </c>
      <c r="M41" s="515">
        <v>99</v>
      </c>
      <c r="N41" s="515">
        <v>99</v>
      </c>
      <c r="O41" s="515">
        <v>99</v>
      </c>
      <c r="P41" s="515">
        <v>9999</v>
      </c>
      <c r="Q41" s="515">
        <v>2852</v>
      </c>
      <c r="R41" s="515">
        <v>16190</v>
      </c>
      <c r="S41" s="515">
        <v>6.9394070413835696</v>
      </c>
      <c r="T41" s="515">
        <v>6.5554045707226676</v>
      </c>
      <c r="U41" s="515">
        <v>29.671383570104918</v>
      </c>
      <c r="V41" s="515">
        <v>34.830142063001865</v>
      </c>
      <c r="W41" s="515">
        <v>14.385423100679436</v>
      </c>
      <c r="X41" s="515">
        <v>94.200123533045087</v>
      </c>
      <c r="Y41" s="515">
        <v>79.468807906114876</v>
      </c>
      <c r="Z41" s="515">
        <v>8.1360811621726494</v>
      </c>
      <c r="AA41" s="515">
        <v>1.7273292553084436</v>
      </c>
      <c r="AB41" s="515">
        <v>2.0975264425684212</v>
      </c>
      <c r="AC41" s="515">
        <v>83.191818641239607</v>
      </c>
      <c r="AD41" s="515">
        <v>41.200429216901902</v>
      </c>
      <c r="AE41" s="515">
        <v>63.932736279815913</v>
      </c>
      <c r="AF41" s="515">
        <v>16.330935977485701</v>
      </c>
      <c r="AG41" s="515">
        <v>15.529126262239322</v>
      </c>
      <c r="AH41" s="515">
        <v>2.9894996911673877</v>
      </c>
      <c r="AI41" s="515">
        <v>16166</v>
      </c>
      <c r="AJ41" s="515">
        <v>112.9286589137694</v>
      </c>
      <c r="AK41" s="515">
        <v>20.195131501907952</v>
      </c>
      <c r="AL41" s="515"/>
    </row>
    <row r="42" spans="1:38">
      <c r="A42" s="515">
        <v>2</v>
      </c>
      <c r="B42" s="515">
        <v>12</v>
      </c>
      <c r="C42" s="515">
        <v>2024</v>
      </c>
      <c r="D42" s="515">
        <v>12</v>
      </c>
      <c r="E42" s="515">
        <v>99</v>
      </c>
      <c r="F42" s="515">
        <v>99</v>
      </c>
      <c r="G42" s="515">
        <v>99</v>
      </c>
      <c r="H42" s="515">
        <v>99</v>
      </c>
      <c r="I42" s="515">
        <v>99</v>
      </c>
      <c r="J42" s="515">
        <v>999</v>
      </c>
      <c r="K42" s="515">
        <v>99</v>
      </c>
      <c r="L42" s="515">
        <v>99</v>
      </c>
      <c r="M42" s="515">
        <v>99</v>
      </c>
      <c r="N42" s="515">
        <v>99</v>
      </c>
      <c r="O42" s="515">
        <v>99</v>
      </c>
      <c r="P42" s="515">
        <v>9999</v>
      </c>
      <c r="Q42" s="515">
        <v>479</v>
      </c>
      <c r="R42" s="515">
        <v>2083</v>
      </c>
      <c r="S42" s="515">
        <v>6.9971195391262606</v>
      </c>
      <c r="T42" s="515">
        <v>6.7210753720595315</v>
      </c>
      <c r="U42" s="515">
        <v>29.323043686989941</v>
      </c>
      <c r="V42" s="515">
        <v>30.484877580412871</v>
      </c>
      <c r="W42" s="515">
        <v>14.786365818530964</v>
      </c>
      <c r="X42" s="515">
        <v>91.694671147383602</v>
      </c>
      <c r="Y42" s="515">
        <v>75.516082573211747</v>
      </c>
      <c r="Z42" s="515">
        <v>8.8557597635893917</v>
      </c>
      <c r="AA42" s="515">
        <v>1.8009416000459781</v>
      </c>
      <c r="AB42" s="515">
        <v>2.0632049316765335</v>
      </c>
      <c r="AC42" s="515">
        <v>86.032042908679557</v>
      </c>
      <c r="AD42" s="515">
        <v>46.381104843791952</v>
      </c>
      <c r="AE42" s="515">
        <v>67.202100103746176</v>
      </c>
      <c r="AF42" s="515">
        <v>2.1011327758556342</v>
      </c>
      <c r="AG42" s="515">
        <v>1.9745161570835623</v>
      </c>
      <c r="AH42" s="515">
        <v>1.8242918867018725</v>
      </c>
      <c r="AI42" s="515">
        <v>2079</v>
      </c>
      <c r="AJ42" s="515">
        <v>111.99268879268888</v>
      </c>
      <c r="AK42" s="515">
        <v>20.293110172645143</v>
      </c>
      <c r="AL42" s="515"/>
    </row>
    <row r="43" spans="1:38">
      <c r="A43" s="515">
        <v>2</v>
      </c>
      <c r="B43" s="515">
        <v>13</v>
      </c>
      <c r="C43" s="515">
        <v>2023</v>
      </c>
      <c r="D43" s="515">
        <v>1</v>
      </c>
      <c r="E43" s="515">
        <v>99</v>
      </c>
      <c r="F43" s="515">
        <v>99</v>
      </c>
      <c r="G43" s="515">
        <v>99</v>
      </c>
      <c r="H43" s="515">
        <v>99</v>
      </c>
      <c r="I43" s="515">
        <v>99</v>
      </c>
      <c r="J43" s="515">
        <v>999</v>
      </c>
      <c r="K43" s="515">
        <v>99</v>
      </c>
      <c r="L43" s="515">
        <v>99</v>
      </c>
      <c r="M43" s="515">
        <v>99</v>
      </c>
      <c r="N43" s="515">
        <v>99</v>
      </c>
      <c r="O43" s="515">
        <v>99</v>
      </c>
      <c r="P43" s="515">
        <v>9999</v>
      </c>
      <c r="Q43" s="515">
        <v>269</v>
      </c>
      <c r="R43" s="515">
        <v>1268</v>
      </c>
      <c r="S43" s="515">
        <v>7.1261829652996846</v>
      </c>
      <c r="T43" s="515">
        <v>7.2902208201892753</v>
      </c>
      <c r="U43" s="515">
        <v>30.341955835962125</v>
      </c>
      <c r="V43" s="515">
        <v>22.870662460567832</v>
      </c>
      <c r="W43" s="515">
        <v>21.529968454258672</v>
      </c>
      <c r="X43" s="515">
        <v>93.296529968454266</v>
      </c>
      <c r="Y43" s="515">
        <v>74.84227129337539</v>
      </c>
      <c r="Z43" s="515">
        <v>9.6380738136396999</v>
      </c>
      <c r="AA43" s="515">
        <v>1.7919841508248933</v>
      </c>
      <c r="AB43" s="515">
        <v>2.1664197190729162</v>
      </c>
      <c r="AC43" s="515">
        <v>74.488145809288852</v>
      </c>
      <c r="AD43" s="515">
        <v>48.884152902028127</v>
      </c>
      <c r="AE43" s="515">
        <v>54.616575909642357</v>
      </c>
      <c r="AF43" s="515">
        <v>1.163324097689866</v>
      </c>
      <c r="AG43" s="515">
        <v>1.1326879206103351</v>
      </c>
      <c r="AH43" s="515">
        <v>2.6025236593059926</v>
      </c>
      <c r="AI43" s="515">
        <v>333</v>
      </c>
      <c r="AJ43" s="515">
        <v>113.77177177177184</v>
      </c>
      <c r="AK43" s="515">
        <v>19.913600241813764</v>
      </c>
      <c r="AL43" s="515">
        <v>19.913600241813764</v>
      </c>
    </row>
    <row r="44" spans="1:38">
      <c r="A44" s="515">
        <v>2</v>
      </c>
      <c r="B44" s="515">
        <v>14</v>
      </c>
      <c r="C44" s="515">
        <v>2023</v>
      </c>
      <c r="D44" s="515">
        <v>2</v>
      </c>
      <c r="E44" s="515">
        <v>99</v>
      </c>
      <c r="F44" s="515">
        <v>99</v>
      </c>
      <c r="G44" s="515">
        <v>99</v>
      </c>
      <c r="H44" s="515">
        <v>99</v>
      </c>
      <c r="I44" s="515">
        <v>99</v>
      </c>
      <c r="J44" s="515">
        <v>999</v>
      </c>
      <c r="K44" s="515">
        <v>99</v>
      </c>
      <c r="L44" s="515">
        <v>99</v>
      </c>
      <c r="M44" s="515">
        <v>99</v>
      </c>
      <c r="N44" s="515">
        <v>99</v>
      </c>
      <c r="O44" s="515">
        <v>99</v>
      </c>
      <c r="P44" s="515">
        <v>9999</v>
      </c>
      <c r="Q44" s="515">
        <v>374</v>
      </c>
      <c r="R44" s="515">
        <v>1470</v>
      </c>
      <c r="S44" s="515">
        <v>7.7278911564625856</v>
      </c>
      <c r="T44" s="515">
        <v>7.4761904761904781</v>
      </c>
      <c r="U44" s="515">
        <v>33.530408163265292</v>
      </c>
      <c r="V44" s="515">
        <v>23.809523809523821</v>
      </c>
      <c r="W44" s="515">
        <v>27.959183673469393</v>
      </c>
      <c r="X44" s="515">
        <v>94.421768707482983</v>
      </c>
      <c r="Y44" s="515">
        <v>87.482993197278915</v>
      </c>
      <c r="Z44" s="515">
        <v>9.1006118787747177</v>
      </c>
      <c r="AA44" s="515">
        <v>1.7412866582640347</v>
      </c>
      <c r="AB44" s="515">
        <v>2.1420104147225887</v>
      </c>
      <c r="AC44" s="515">
        <v>75.58079538695138</v>
      </c>
      <c r="AD44" s="515">
        <v>61.088632942333589</v>
      </c>
      <c r="AE44" s="515">
        <v>59.758244527508353</v>
      </c>
      <c r="AF44" s="515">
        <v>1.3486485990568635</v>
      </c>
      <c r="AG44" s="515">
        <v>1.4511209712765956</v>
      </c>
      <c r="AH44" s="515">
        <v>0.47619047619047639</v>
      </c>
      <c r="AI44" s="515">
        <v>324</v>
      </c>
      <c r="AJ44" s="515">
        <v>115.30987654320998</v>
      </c>
      <c r="AK44" s="515">
        <v>22.321892963523226</v>
      </c>
      <c r="AL44" s="515">
        <v>22.321892963523226</v>
      </c>
    </row>
    <row r="45" spans="1:38">
      <c r="A45" s="515">
        <v>2</v>
      </c>
      <c r="B45" s="515">
        <v>15</v>
      </c>
      <c r="C45" s="515">
        <v>2023</v>
      </c>
      <c r="D45" s="515">
        <v>3</v>
      </c>
      <c r="E45" s="515">
        <v>99</v>
      </c>
      <c r="F45" s="515">
        <v>99</v>
      </c>
      <c r="G45" s="515">
        <v>99</v>
      </c>
      <c r="H45" s="515">
        <v>99</v>
      </c>
      <c r="I45" s="515">
        <v>99</v>
      </c>
      <c r="J45" s="515">
        <v>999</v>
      </c>
      <c r="K45" s="515">
        <v>99</v>
      </c>
      <c r="L45" s="515">
        <v>99</v>
      </c>
      <c r="M45" s="515">
        <v>99</v>
      </c>
      <c r="N45" s="515">
        <v>99</v>
      </c>
      <c r="O45" s="515">
        <v>99</v>
      </c>
      <c r="P45" s="515">
        <v>9999</v>
      </c>
      <c r="Q45" s="515">
        <v>2761</v>
      </c>
      <c r="R45" s="515">
        <v>12228</v>
      </c>
      <c r="S45" s="515">
        <v>7.6730454694144541</v>
      </c>
      <c r="T45" s="515">
        <v>7.5451422963689891</v>
      </c>
      <c r="U45" s="515">
        <v>34.045293588485258</v>
      </c>
      <c r="V45" s="515">
        <v>23.037291462217873</v>
      </c>
      <c r="W45" s="515">
        <v>30.421982335623159</v>
      </c>
      <c r="X45" s="515">
        <v>98.045469414458623</v>
      </c>
      <c r="Y45" s="515">
        <v>90.235525024533885</v>
      </c>
      <c r="Z45" s="515">
        <v>8.5034864919817608</v>
      </c>
      <c r="AA45" s="515">
        <v>1.826163660512218</v>
      </c>
      <c r="AB45" s="515">
        <v>2.2575805758874905</v>
      </c>
      <c r="AC45" s="515">
        <v>73.136111932987802</v>
      </c>
      <c r="AD45" s="515">
        <v>62.774431105348285</v>
      </c>
      <c r="AE45" s="515">
        <v>60.71801288697867</v>
      </c>
      <c r="AF45" s="515">
        <v>11.218554468889341</v>
      </c>
      <c r="AG45" s="515">
        <v>12.25631621616942</v>
      </c>
      <c r="AH45" s="515">
        <v>2.5269872423945046</v>
      </c>
      <c r="AI45" s="515">
        <v>1905</v>
      </c>
      <c r="AJ45" s="515">
        <v>116.40062992125983</v>
      </c>
      <c r="AK45" s="515">
        <v>21.974852467489924</v>
      </c>
      <c r="AL45" s="515">
        <v>21.974852467489924</v>
      </c>
    </row>
    <row r="46" spans="1:38">
      <c r="A46" s="515">
        <v>2</v>
      </c>
      <c r="B46" s="515">
        <v>16</v>
      </c>
      <c r="C46" s="515">
        <v>2023</v>
      </c>
      <c r="D46" s="515">
        <v>4</v>
      </c>
      <c r="E46" s="515">
        <v>99</v>
      </c>
      <c r="F46" s="515">
        <v>99</v>
      </c>
      <c r="G46" s="515">
        <v>99</v>
      </c>
      <c r="H46" s="515">
        <v>99</v>
      </c>
      <c r="I46" s="515">
        <v>99</v>
      </c>
      <c r="J46" s="515">
        <v>999</v>
      </c>
      <c r="K46" s="515">
        <v>99</v>
      </c>
      <c r="L46" s="515">
        <v>99</v>
      </c>
      <c r="M46" s="515">
        <v>99</v>
      </c>
      <c r="N46" s="515">
        <v>99</v>
      </c>
      <c r="O46" s="515">
        <v>99</v>
      </c>
      <c r="P46" s="515">
        <v>9999</v>
      </c>
      <c r="Q46" s="515">
        <v>228</v>
      </c>
      <c r="R46" s="515">
        <v>574</v>
      </c>
      <c r="S46" s="515">
        <v>7.5574912891986079</v>
      </c>
      <c r="T46" s="515">
        <v>7.585365853658538</v>
      </c>
      <c r="U46" s="515">
        <v>33.441114982578377</v>
      </c>
      <c r="V46" s="515">
        <v>22.299651567944249</v>
      </c>
      <c r="W46" s="515">
        <v>35.017421602787465</v>
      </c>
      <c r="X46" s="515">
        <v>99.128919860627178</v>
      </c>
      <c r="Y46" s="515">
        <v>85.714285714285694</v>
      </c>
      <c r="Z46" s="515">
        <v>8.9934712756579049</v>
      </c>
      <c r="AA46" s="515">
        <v>1.7824164329685857</v>
      </c>
      <c r="AB46" s="515">
        <v>2.279784310802619</v>
      </c>
      <c r="AC46" s="515">
        <v>71.796973276295191</v>
      </c>
      <c r="AD46" s="515">
        <v>59.118790282539287</v>
      </c>
      <c r="AE46" s="515">
        <v>62.58117281597788</v>
      </c>
      <c r="AF46" s="515">
        <v>0.52661516725077551</v>
      </c>
      <c r="AG46" s="515">
        <v>0.56511922912593282</v>
      </c>
      <c r="AH46" s="515">
        <v>2.7874564459930311</v>
      </c>
      <c r="AI46" s="515">
        <v>68</v>
      </c>
      <c r="AJ46" s="515">
        <v>115.50882352941171</v>
      </c>
      <c r="AK46" s="515">
        <v>21.255254179205629</v>
      </c>
      <c r="AL46" s="515">
        <v>21.255254179205629</v>
      </c>
    </row>
    <row r="47" spans="1:38">
      <c r="A47" s="515">
        <v>2</v>
      </c>
      <c r="B47" s="515">
        <v>17</v>
      </c>
      <c r="C47" s="515">
        <v>2023</v>
      </c>
      <c r="D47" s="515">
        <v>5</v>
      </c>
      <c r="E47" s="515">
        <v>99</v>
      </c>
      <c r="F47" s="515">
        <v>99</v>
      </c>
      <c r="G47" s="515">
        <v>99</v>
      </c>
      <c r="H47" s="515">
        <v>99</v>
      </c>
      <c r="I47" s="515">
        <v>99</v>
      </c>
      <c r="J47" s="515">
        <v>999</v>
      </c>
      <c r="K47" s="515">
        <v>99</v>
      </c>
      <c r="L47" s="515">
        <v>99</v>
      </c>
      <c r="M47" s="515">
        <v>99</v>
      </c>
      <c r="N47" s="515">
        <v>99</v>
      </c>
      <c r="O47" s="515">
        <v>99</v>
      </c>
      <c r="P47" s="515">
        <v>9999</v>
      </c>
      <c r="Q47" s="515">
        <v>493</v>
      </c>
      <c r="R47" s="515">
        <v>1400</v>
      </c>
      <c r="S47" s="515">
        <v>7.45857142857143</v>
      </c>
      <c r="T47" s="515">
        <v>7.2357142857142884</v>
      </c>
      <c r="U47" s="515">
        <v>33.999785714285757</v>
      </c>
      <c r="V47" s="515">
        <v>24.357142857142861</v>
      </c>
      <c r="W47" s="515">
        <v>29.785714285714281</v>
      </c>
      <c r="X47" s="515">
        <v>96.357142857142875</v>
      </c>
      <c r="Y47" s="515">
        <v>88.5</v>
      </c>
      <c r="Z47" s="515">
        <v>9.3924281789606905</v>
      </c>
      <c r="AA47" s="515">
        <v>2.0247746158271447</v>
      </c>
      <c r="AB47" s="515">
        <v>2.6479391293330488</v>
      </c>
      <c r="AC47" s="515">
        <v>76.01113333875351</v>
      </c>
      <c r="AD47" s="515">
        <v>63.744772265021695</v>
      </c>
      <c r="AE47" s="515">
        <v>59.693958228610349</v>
      </c>
      <c r="AF47" s="515">
        <v>1.2844272371970129</v>
      </c>
      <c r="AG47" s="515">
        <v>1.4013662671202041</v>
      </c>
      <c r="AH47" s="515">
        <v>1.3571428571428577</v>
      </c>
      <c r="AI47" s="515">
        <v>319</v>
      </c>
      <c r="AJ47" s="515">
        <v>116.04326018808784</v>
      </c>
      <c r="AK47" s="515">
        <v>23.181442359990257</v>
      </c>
      <c r="AL47" s="515">
        <v>23.181442359990257</v>
      </c>
    </row>
    <row r="48" spans="1:38">
      <c r="A48" s="515">
        <v>2</v>
      </c>
      <c r="B48" s="515">
        <v>18</v>
      </c>
      <c r="C48" s="515">
        <v>2023</v>
      </c>
      <c r="D48" s="515">
        <v>6</v>
      </c>
      <c r="E48" s="515">
        <v>99</v>
      </c>
      <c r="F48" s="515">
        <v>99</v>
      </c>
      <c r="G48" s="515">
        <v>99</v>
      </c>
      <c r="H48" s="515">
        <v>99</v>
      </c>
      <c r="I48" s="515">
        <v>99</v>
      </c>
      <c r="J48" s="515">
        <v>999</v>
      </c>
      <c r="K48" s="515">
        <v>99</v>
      </c>
      <c r="L48" s="515">
        <v>99</v>
      </c>
      <c r="M48" s="515">
        <v>99</v>
      </c>
      <c r="N48" s="515">
        <v>99</v>
      </c>
      <c r="O48" s="515">
        <v>99</v>
      </c>
      <c r="P48" s="515">
        <v>9999</v>
      </c>
      <c r="Q48" s="515">
        <v>385</v>
      </c>
      <c r="R48" s="515">
        <v>1268</v>
      </c>
      <c r="S48" s="515">
        <v>7.2405362776025246</v>
      </c>
      <c r="T48" s="515">
        <v>7.3130914826498419</v>
      </c>
      <c r="U48" s="515">
        <v>33.273817034700251</v>
      </c>
      <c r="V48" s="515">
        <v>20.347003154574129</v>
      </c>
      <c r="W48" s="515">
        <v>30.678233438485812</v>
      </c>
      <c r="X48" s="515">
        <v>98.34384858044163</v>
      </c>
      <c r="Y48" s="515">
        <v>86.514195583596219</v>
      </c>
      <c r="Z48" s="515">
        <v>9.2053196938967261</v>
      </c>
      <c r="AA48" s="515">
        <v>2.0011109760015424</v>
      </c>
      <c r="AB48" s="515">
        <v>2.4869854748034408</v>
      </c>
      <c r="AC48" s="515">
        <v>72.674176003221746</v>
      </c>
      <c r="AD48" s="515">
        <v>67.001708161584844</v>
      </c>
      <c r="AE48" s="515">
        <v>65.914079781537396</v>
      </c>
      <c r="AF48" s="515">
        <v>1.163324097689866</v>
      </c>
      <c r="AG48" s="515">
        <v>1.2421364934930623</v>
      </c>
      <c r="AH48" s="515">
        <v>2.1293375394321776</v>
      </c>
      <c r="AI48" s="515">
        <v>516</v>
      </c>
      <c r="AJ48" s="515">
        <v>115.25077519379836</v>
      </c>
      <c r="AK48" s="515">
        <v>22.166305047480076</v>
      </c>
      <c r="AL48" s="515">
        <v>22.166305047480076</v>
      </c>
    </row>
    <row r="49" spans="1:38">
      <c r="A49" s="515">
        <v>2</v>
      </c>
      <c r="B49" s="515">
        <v>19</v>
      </c>
      <c r="C49" s="515">
        <v>2023</v>
      </c>
      <c r="D49" s="515">
        <v>7</v>
      </c>
      <c r="E49" s="515">
        <v>99</v>
      </c>
      <c r="F49" s="515">
        <v>99</v>
      </c>
      <c r="G49" s="515">
        <v>99</v>
      </c>
      <c r="H49" s="515">
        <v>99</v>
      </c>
      <c r="I49" s="515">
        <v>99</v>
      </c>
      <c r="J49" s="515">
        <v>999</v>
      </c>
      <c r="K49" s="515">
        <v>99</v>
      </c>
      <c r="L49" s="515">
        <v>99</v>
      </c>
      <c r="M49" s="515">
        <v>99</v>
      </c>
      <c r="N49" s="515">
        <v>99</v>
      </c>
      <c r="O49" s="515">
        <v>99</v>
      </c>
      <c r="P49" s="515">
        <v>9999</v>
      </c>
      <c r="Q49" s="515">
        <v>61</v>
      </c>
      <c r="R49" s="515">
        <v>304</v>
      </c>
      <c r="S49" s="515">
        <v>7.3618421052631549</v>
      </c>
      <c r="T49" s="515">
        <v>7.1875</v>
      </c>
      <c r="U49" s="515">
        <v>33.302302631578925</v>
      </c>
      <c r="V49" s="515">
        <v>18.092105263157887</v>
      </c>
      <c r="W49" s="515">
        <v>29.276315789473689</v>
      </c>
      <c r="X49" s="515">
        <v>97.69736842105263</v>
      </c>
      <c r="Y49" s="515">
        <v>81.578947368421055</v>
      </c>
      <c r="Z49" s="515">
        <v>10.202364984494352</v>
      </c>
      <c r="AA49" s="515">
        <v>2.1856269186896546</v>
      </c>
      <c r="AB49" s="515">
        <v>2.689106007285889</v>
      </c>
      <c r="AC49" s="515">
        <v>76.952778349108144</v>
      </c>
      <c r="AD49" s="515">
        <v>69.00902369564399</v>
      </c>
      <c r="AE49" s="515">
        <v>72.779836245780317</v>
      </c>
      <c r="AF49" s="515">
        <v>0.27890420007706562</v>
      </c>
      <c r="AG49" s="515">
        <v>0.29805423041948154</v>
      </c>
      <c r="AH49" s="515">
        <v>0</v>
      </c>
      <c r="AI49" s="515">
        <v>108</v>
      </c>
      <c r="AJ49" s="515">
        <v>115.82870370370372</v>
      </c>
      <c r="AK49" s="515">
        <v>22.382772193079379</v>
      </c>
      <c r="AL49" s="515">
        <v>22.382772193079379</v>
      </c>
    </row>
    <row r="50" spans="1:38">
      <c r="A50" s="515">
        <v>2</v>
      </c>
      <c r="B50" s="515">
        <v>20</v>
      </c>
      <c r="C50" s="515">
        <v>2023</v>
      </c>
      <c r="D50" s="515">
        <v>8</v>
      </c>
      <c r="E50" s="515">
        <v>99</v>
      </c>
      <c r="F50" s="515">
        <v>99</v>
      </c>
      <c r="G50" s="515">
        <v>99</v>
      </c>
      <c r="H50" s="515">
        <v>99</v>
      </c>
      <c r="I50" s="515">
        <v>99</v>
      </c>
      <c r="J50" s="515">
        <v>999</v>
      </c>
      <c r="K50" s="515">
        <v>99</v>
      </c>
      <c r="L50" s="515">
        <v>99</v>
      </c>
      <c r="M50" s="515">
        <v>99</v>
      </c>
      <c r="N50" s="515">
        <v>99</v>
      </c>
      <c r="O50" s="515">
        <v>99</v>
      </c>
      <c r="P50" s="515">
        <v>9999</v>
      </c>
      <c r="Q50" s="515">
        <v>1903</v>
      </c>
      <c r="R50" s="515">
        <v>11922</v>
      </c>
      <c r="S50" s="515">
        <v>6.9530280154336532</v>
      </c>
      <c r="T50" s="515">
        <v>6.5659285354806247</v>
      </c>
      <c r="U50" s="515">
        <v>32.090454621707757</v>
      </c>
      <c r="V50" s="515">
        <v>29.466532460996472</v>
      </c>
      <c r="W50" s="515">
        <v>20.005032712632104</v>
      </c>
      <c r="X50" s="515">
        <v>97.382989431303443</v>
      </c>
      <c r="Y50" s="515">
        <v>86.89817144774365</v>
      </c>
      <c r="Z50" s="515">
        <v>8.4085789591377011</v>
      </c>
      <c r="AA50" s="515">
        <v>1.9868654366696661</v>
      </c>
      <c r="AB50" s="515">
        <v>2.452820720980839</v>
      </c>
      <c r="AC50" s="515">
        <v>76.697814273013606</v>
      </c>
      <c r="AD50" s="515">
        <v>60.035233939918193</v>
      </c>
      <c r="AE50" s="515">
        <v>64.164024021767716</v>
      </c>
      <c r="AF50" s="515">
        <v>10.937815372759133</v>
      </c>
      <c r="AG50" s="515">
        <v>11.263475815055296</v>
      </c>
      <c r="AH50" s="515">
        <v>1.9459822177487001</v>
      </c>
      <c r="AI50" s="515">
        <v>5676</v>
      </c>
      <c r="AJ50" s="515">
        <v>115.43504228329776</v>
      </c>
      <c r="AK50" s="515">
        <v>21.360196419017445</v>
      </c>
      <c r="AL50" s="515">
        <v>21.360196419017445</v>
      </c>
    </row>
    <row r="51" spans="1:38">
      <c r="A51" s="515">
        <v>2</v>
      </c>
      <c r="B51" s="515">
        <v>21</v>
      </c>
      <c r="C51" s="515">
        <v>2023</v>
      </c>
      <c r="D51" s="515">
        <v>9</v>
      </c>
      <c r="E51" s="515">
        <v>99</v>
      </c>
      <c r="F51" s="515">
        <v>99</v>
      </c>
      <c r="G51" s="515">
        <v>99</v>
      </c>
      <c r="H51" s="515">
        <v>99</v>
      </c>
      <c r="I51" s="515">
        <v>99</v>
      </c>
      <c r="J51" s="515">
        <v>999</v>
      </c>
      <c r="K51" s="515">
        <v>99</v>
      </c>
      <c r="L51" s="515">
        <v>99</v>
      </c>
      <c r="M51" s="515">
        <v>99</v>
      </c>
      <c r="N51" s="515">
        <v>99</v>
      </c>
      <c r="O51" s="515">
        <v>99</v>
      </c>
      <c r="P51" s="515">
        <v>9999</v>
      </c>
      <c r="Q51" s="515">
        <v>2610</v>
      </c>
      <c r="R51" s="515">
        <v>13565</v>
      </c>
      <c r="S51" s="515">
        <v>6.6737928492443759</v>
      </c>
      <c r="T51" s="515">
        <v>6.8288978990047919</v>
      </c>
      <c r="U51" s="515">
        <v>29.678459270180319</v>
      </c>
      <c r="V51" s="515">
        <v>27.084408403980841</v>
      </c>
      <c r="W51" s="515">
        <v>20.818282344268336</v>
      </c>
      <c r="X51" s="515">
        <v>94.220420199041683</v>
      </c>
      <c r="Y51" s="515">
        <v>78.459270180611853</v>
      </c>
      <c r="Z51" s="515">
        <v>8.3976009150130224</v>
      </c>
      <c r="AA51" s="515">
        <v>1.9006960014506364</v>
      </c>
      <c r="AB51" s="515">
        <v>2.3514920959469872</v>
      </c>
      <c r="AC51" s="515">
        <v>73.48478935830606</v>
      </c>
      <c r="AD51" s="515">
        <v>44.749030815398449</v>
      </c>
      <c r="AE51" s="515">
        <v>56.971457478933857</v>
      </c>
      <c r="AF51" s="515">
        <v>12.445182480412482</v>
      </c>
      <c r="AG51" s="515">
        <v>11.852462581849515</v>
      </c>
      <c r="AH51" s="515">
        <v>4.2904533726502025</v>
      </c>
      <c r="AI51" s="515">
        <v>3934</v>
      </c>
      <c r="AJ51" s="515">
        <v>113.73457041179482</v>
      </c>
      <c r="AK51" s="515">
        <v>20.405477330389839</v>
      </c>
      <c r="AL51" s="515">
        <v>20.405477330389839</v>
      </c>
    </row>
    <row r="52" spans="1:38">
      <c r="A52" s="515">
        <v>2</v>
      </c>
      <c r="B52" s="515">
        <v>22</v>
      </c>
      <c r="C52" s="515">
        <v>2023</v>
      </c>
      <c r="D52" s="515">
        <v>10</v>
      </c>
      <c r="E52" s="515">
        <v>99</v>
      </c>
      <c r="F52" s="515">
        <v>99</v>
      </c>
      <c r="G52" s="515">
        <v>99</v>
      </c>
      <c r="H52" s="515">
        <v>99</v>
      </c>
      <c r="I52" s="515">
        <v>99</v>
      </c>
      <c r="J52" s="515">
        <v>999</v>
      </c>
      <c r="K52" s="515">
        <v>99</v>
      </c>
      <c r="L52" s="515">
        <v>99</v>
      </c>
      <c r="M52" s="515">
        <v>99</v>
      </c>
      <c r="N52" s="515">
        <v>99</v>
      </c>
      <c r="O52" s="515">
        <v>99</v>
      </c>
      <c r="P52" s="515">
        <v>9999</v>
      </c>
      <c r="Q52" s="515">
        <v>6041</v>
      </c>
      <c r="R52" s="515">
        <v>40630</v>
      </c>
      <c r="S52" s="515">
        <v>7.1533103618016236</v>
      </c>
      <c r="T52" s="515">
        <v>7.0039379768643855</v>
      </c>
      <c r="U52" s="515">
        <v>30.603805070145238</v>
      </c>
      <c r="V52" s="515">
        <v>28.857986709328078</v>
      </c>
      <c r="W52" s="515">
        <v>21.023873984740344</v>
      </c>
      <c r="X52" s="515">
        <v>94.582820575929134</v>
      </c>
      <c r="Y52" s="515">
        <v>81.890228894905221</v>
      </c>
      <c r="Z52" s="515">
        <v>8.4147802115541435</v>
      </c>
      <c r="AA52" s="515">
        <v>1.8298535489867187</v>
      </c>
      <c r="AB52" s="515">
        <v>2.2163854599562818</v>
      </c>
      <c r="AC52" s="515">
        <v>75.692179627836239</v>
      </c>
      <c r="AD52" s="515">
        <v>43.381394823157073</v>
      </c>
      <c r="AE52" s="515">
        <v>53.724156690602094</v>
      </c>
      <c r="AF52" s="515">
        <v>37.275913319510451</v>
      </c>
      <c r="AG52" s="515">
        <v>36.607468136932994</v>
      </c>
      <c r="AH52" s="515">
        <v>3.7509229633275889</v>
      </c>
      <c r="AI52" s="515">
        <v>13185</v>
      </c>
      <c r="AJ52" s="515">
        <v>115.08037163443348</v>
      </c>
      <c r="AK52" s="515">
        <v>20.699587333199695</v>
      </c>
      <c r="AL52" s="515">
        <v>20.696706739996003</v>
      </c>
    </row>
    <row r="53" spans="1:38">
      <c r="A53" s="515">
        <v>2</v>
      </c>
      <c r="B53" s="515">
        <v>23</v>
      </c>
      <c r="C53" s="515">
        <v>2023</v>
      </c>
      <c r="D53" s="515">
        <v>11</v>
      </c>
      <c r="E53" s="515">
        <v>99</v>
      </c>
      <c r="F53" s="515">
        <v>99</v>
      </c>
      <c r="G53" s="515">
        <v>99</v>
      </c>
      <c r="H53" s="515">
        <v>99</v>
      </c>
      <c r="I53" s="515">
        <v>99</v>
      </c>
      <c r="J53" s="515">
        <v>999</v>
      </c>
      <c r="K53" s="515">
        <v>99</v>
      </c>
      <c r="L53" s="515">
        <v>99</v>
      </c>
      <c r="M53" s="515">
        <v>99</v>
      </c>
      <c r="N53" s="515">
        <v>99</v>
      </c>
      <c r="O53" s="515">
        <v>99</v>
      </c>
      <c r="P53" s="515">
        <v>9999</v>
      </c>
      <c r="Q53" s="515">
        <v>3691</v>
      </c>
      <c r="R53" s="515">
        <v>23142</v>
      </c>
      <c r="S53" s="515">
        <v>7.1926799758015747</v>
      </c>
      <c r="T53" s="515">
        <v>6.8989283553711847</v>
      </c>
      <c r="U53" s="515">
        <v>30.630559156512007</v>
      </c>
      <c r="V53" s="515">
        <v>30.468412410336192</v>
      </c>
      <c r="W53" s="515">
        <v>19.488376112695526</v>
      </c>
      <c r="X53" s="515">
        <v>95.838734767954364</v>
      </c>
      <c r="Y53" s="515">
        <v>83.475931207328671</v>
      </c>
      <c r="Z53" s="515">
        <v>7.9160316241558446</v>
      </c>
      <c r="AA53" s="515">
        <v>1.8102427055529189</v>
      </c>
      <c r="AB53" s="515">
        <v>2.1358311832355081</v>
      </c>
      <c r="AC53" s="515">
        <v>74.532861444343553</v>
      </c>
      <c r="AD53" s="515">
        <v>44.240259458458873</v>
      </c>
      <c r="AE53" s="515">
        <v>56.06520501521991</v>
      </c>
      <c r="AF53" s="515">
        <v>21.231582230866625</v>
      </c>
      <c r="AG53" s="515">
        <v>20.869077782574205</v>
      </c>
      <c r="AH53" s="515">
        <v>2.4976233687667442</v>
      </c>
      <c r="AI53" s="515">
        <v>8248</v>
      </c>
      <c r="AJ53" s="515">
        <v>114.80037584869051</v>
      </c>
      <c r="AK53" s="515">
        <v>20.599300028332564</v>
      </c>
      <c r="AL53" s="515"/>
    </row>
    <row r="54" spans="1:38">
      <c r="A54" s="515">
        <v>2</v>
      </c>
      <c r="B54" s="515">
        <v>24</v>
      </c>
      <c r="C54" s="515">
        <v>2023</v>
      </c>
      <c r="D54" s="515">
        <v>12</v>
      </c>
      <c r="E54" s="515">
        <v>99</v>
      </c>
      <c r="F54" s="515">
        <v>99</v>
      </c>
      <c r="G54" s="515">
        <v>99</v>
      </c>
      <c r="H54" s="515">
        <v>99</v>
      </c>
      <c r="I54" s="515">
        <v>99</v>
      </c>
      <c r="J54" s="515">
        <v>999</v>
      </c>
      <c r="K54" s="515">
        <v>99</v>
      </c>
      <c r="L54" s="515">
        <v>99</v>
      </c>
      <c r="M54" s="515">
        <v>99</v>
      </c>
      <c r="N54" s="515">
        <v>99</v>
      </c>
      <c r="O54" s="515">
        <v>99</v>
      </c>
      <c r="P54" s="515">
        <v>9999</v>
      </c>
      <c r="Q54" s="515">
        <v>324</v>
      </c>
      <c r="R54" s="515">
        <v>1227</v>
      </c>
      <c r="S54" s="515">
        <v>7.2330888345558302</v>
      </c>
      <c r="T54" s="515">
        <v>7.1817440912795414</v>
      </c>
      <c r="U54" s="515">
        <v>29.363406682966581</v>
      </c>
      <c r="V54" s="515">
        <v>26.89486552567238</v>
      </c>
      <c r="W54" s="515">
        <v>20.782396088019564</v>
      </c>
      <c r="X54" s="515">
        <v>92.828035859820702</v>
      </c>
      <c r="Y54" s="515">
        <v>76.935615321923365</v>
      </c>
      <c r="Z54" s="515">
        <v>8.3471181973507065</v>
      </c>
      <c r="AA54" s="515">
        <v>1.7826787242339015</v>
      </c>
      <c r="AB54" s="515">
        <v>2.2817926915565683</v>
      </c>
      <c r="AC54" s="515">
        <v>72.401331532025253</v>
      </c>
      <c r="AD54" s="515">
        <v>39.551947543736659</v>
      </c>
      <c r="AE54" s="515">
        <v>52.153549907811808</v>
      </c>
      <c r="AF54" s="515">
        <v>1.1257087286005247</v>
      </c>
      <c r="AG54" s="515">
        <v>1.060714355372975</v>
      </c>
      <c r="AH54" s="515">
        <v>1.3039934800325998</v>
      </c>
      <c r="AI54" s="515">
        <v>431</v>
      </c>
      <c r="AJ54" s="515">
        <v>113.89118329466358</v>
      </c>
      <c r="AK54" s="515">
        <v>20.584627796620705</v>
      </c>
      <c r="AL54" s="515"/>
    </row>
    <row r="55" spans="1:38">
      <c r="A55" s="515">
        <v>2</v>
      </c>
      <c r="B55" s="515">
        <v>25</v>
      </c>
      <c r="C55" s="515">
        <v>2022</v>
      </c>
      <c r="D55" s="515">
        <v>1</v>
      </c>
      <c r="E55" s="515">
        <v>99</v>
      </c>
      <c r="F55" s="515">
        <v>99</v>
      </c>
      <c r="G55" s="515">
        <v>99</v>
      </c>
      <c r="H55" s="515">
        <v>99</v>
      </c>
      <c r="I55" s="515">
        <v>99</v>
      </c>
      <c r="J55" s="515">
        <v>999</v>
      </c>
      <c r="K55" s="515">
        <v>99</v>
      </c>
      <c r="L55" s="515">
        <v>99</v>
      </c>
      <c r="M55" s="515">
        <v>99</v>
      </c>
      <c r="N55" s="515">
        <v>99</v>
      </c>
      <c r="O55" s="515">
        <v>99</v>
      </c>
      <c r="P55" s="515">
        <v>9999</v>
      </c>
      <c r="Q55" s="515">
        <v>275</v>
      </c>
      <c r="R55" s="515">
        <v>1137</v>
      </c>
      <c r="S55" s="515">
        <v>7.4072119613016705</v>
      </c>
      <c r="T55" s="515">
        <v>7.4459102902374701</v>
      </c>
      <c r="U55" s="515">
        <v>31.796798592788072</v>
      </c>
      <c r="V55" s="515">
        <v>18.733509234828496</v>
      </c>
      <c r="W55" s="515">
        <v>27.968337730870712</v>
      </c>
      <c r="X55" s="515">
        <v>92.260334212840803</v>
      </c>
      <c r="Y55" s="515">
        <v>80.738786279683382</v>
      </c>
      <c r="Z55" s="515">
        <v>9.6148899270140635</v>
      </c>
      <c r="AA55" s="515">
        <v>1.8373772132237789</v>
      </c>
      <c r="AB55" s="515">
        <v>2.3563241282567855</v>
      </c>
      <c r="AC55" s="515">
        <v>79.398277001585342</v>
      </c>
      <c r="AD55" s="515">
        <v>57.68404506136168</v>
      </c>
      <c r="AE55" s="515">
        <v>59.370016313151915</v>
      </c>
      <c r="AF55" s="515">
        <v>1.0605551824490707</v>
      </c>
      <c r="AG55" s="515">
        <v>1.0678205501493303</v>
      </c>
      <c r="AH55" s="515">
        <v>3.0782761653474058</v>
      </c>
      <c r="AI55" s="515">
        <v>38</v>
      </c>
      <c r="AJ55" s="515">
        <v>119.72631578947372</v>
      </c>
      <c r="AK55" s="515">
        <v>22.161165224723593</v>
      </c>
      <c r="AL55" s="515">
        <v>22.161165224723593</v>
      </c>
    </row>
    <row r="56" spans="1:38">
      <c r="A56" s="515">
        <v>2</v>
      </c>
      <c r="B56" s="515">
        <v>26</v>
      </c>
      <c r="C56" s="515">
        <v>2022</v>
      </c>
      <c r="D56" s="515">
        <v>2</v>
      </c>
      <c r="E56" s="515">
        <v>99</v>
      </c>
      <c r="F56" s="515">
        <v>99</v>
      </c>
      <c r="G56" s="515">
        <v>99</v>
      </c>
      <c r="H56" s="515">
        <v>99</v>
      </c>
      <c r="I56" s="515">
        <v>99</v>
      </c>
      <c r="J56" s="515">
        <v>999</v>
      </c>
      <c r="K56" s="515">
        <v>99</v>
      </c>
      <c r="L56" s="515">
        <v>99</v>
      </c>
      <c r="M56" s="515">
        <v>99</v>
      </c>
      <c r="N56" s="515">
        <v>99</v>
      </c>
      <c r="O56" s="515">
        <v>99</v>
      </c>
      <c r="P56" s="515">
        <v>9999</v>
      </c>
      <c r="Q56" s="515">
        <v>437</v>
      </c>
      <c r="R56" s="515">
        <v>1640</v>
      </c>
      <c r="S56" s="515">
        <v>7.6731707317073186</v>
      </c>
      <c r="T56" s="515">
        <v>7.6573170731707325</v>
      </c>
      <c r="U56" s="515">
        <v>34.611402439024374</v>
      </c>
      <c r="V56" s="515">
        <v>19.939024390243901</v>
      </c>
      <c r="W56" s="515">
        <v>32.68292682926829</v>
      </c>
      <c r="X56" s="515">
        <v>97.926829268292636</v>
      </c>
      <c r="Y56" s="515">
        <v>88.902439024390262</v>
      </c>
      <c r="Z56" s="515">
        <v>8.7660207611199024</v>
      </c>
      <c r="AA56" s="515">
        <v>1.7889940476586288</v>
      </c>
      <c r="AB56" s="515">
        <v>2.1647694907876662</v>
      </c>
      <c r="AC56" s="515">
        <v>72.317205278349107</v>
      </c>
      <c r="AD56" s="515">
        <v>62.553286667334319</v>
      </c>
      <c r="AE56" s="515">
        <v>64.290857924308284</v>
      </c>
      <c r="AF56" s="515">
        <v>1.5297365868218795</v>
      </c>
      <c r="AG56" s="515">
        <v>1.6765536637100069</v>
      </c>
      <c r="AH56" s="515">
        <v>0.79268292682926844</v>
      </c>
      <c r="AI56" s="515">
        <v>115</v>
      </c>
      <c r="AJ56" s="515">
        <v>114.0504347826087</v>
      </c>
      <c r="AK56" s="515">
        <v>21.686877628660625</v>
      </c>
      <c r="AL56" s="515">
        <v>21.686877628660625</v>
      </c>
    </row>
    <row r="57" spans="1:38">
      <c r="A57" s="515">
        <v>2</v>
      </c>
      <c r="B57" s="515">
        <v>27</v>
      </c>
      <c r="C57" s="515">
        <v>2022</v>
      </c>
      <c r="D57" s="515">
        <v>3</v>
      </c>
      <c r="E57" s="515">
        <v>99</v>
      </c>
      <c r="F57" s="515">
        <v>99</v>
      </c>
      <c r="G57" s="515">
        <v>99</v>
      </c>
      <c r="H57" s="515">
        <v>99</v>
      </c>
      <c r="I57" s="515">
        <v>99</v>
      </c>
      <c r="J57" s="515">
        <v>999</v>
      </c>
      <c r="K57" s="515">
        <v>99</v>
      </c>
      <c r="L57" s="515">
        <v>99</v>
      </c>
      <c r="M57" s="515">
        <v>99</v>
      </c>
      <c r="N57" s="515">
        <v>99</v>
      </c>
      <c r="O57" s="515">
        <v>99</v>
      </c>
      <c r="P57" s="515">
        <v>9999</v>
      </c>
      <c r="Q57" s="515">
        <v>2382</v>
      </c>
      <c r="R57" s="515">
        <v>10096</v>
      </c>
      <c r="S57" s="515">
        <v>7.8740095087163233</v>
      </c>
      <c r="T57" s="515">
        <v>7.6059825673534061</v>
      </c>
      <c r="U57" s="515">
        <v>35.119631537242519</v>
      </c>
      <c r="V57" s="515">
        <v>21.255942947702057</v>
      </c>
      <c r="W57" s="515">
        <v>32.646592709984162</v>
      </c>
      <c r="X57" s="515">
        <v>98.365689381933421</v>
      </c>
      <c r="Y57" s="515">
        <v>91.541204437400978</v>
      </c>
      <c r="Z57" s="515">
        <v>8.5167299992475876</v>
      </c>
      <c r="AA57" s="515">
        <v>1.7905849719872051</v>
      </c>
      <c r="AB57" s="515">
        <v>2.282291580550162</v>
      </c>
      <c r="AC57" s="515">
        <v>75.189987405405901</v>
      </c>
      <c r="AD57" s="515">
        <v>62.042327909386138</v>
      </c>
      <c r="AE57" s="515">
        <v>60.127482241286479</v>
      </c>
      <c r="AF57" s="515">
        <v>9.4172076710693204</v>
      </c>
      <c r="AG57" s="515">
        <v>10.472580481964359</v>
      </c>
      <c r="AH57" s="515">
        <v>2.5356576862123608</v>
      </c>
      <c r="AI57" s="515">
        <v>370</v>
      </c>
      <c r="AJ57" s="515">
        <v>116.89891891891882</v>
      </c>
      <c r="AK57" s="515">
        <v>22.158288733244465</v>
      </c>
      <c r="AL57" s="515">
        <v>22.158288733244465</v>
      </c>
    </row>
    <row r="58" spans="1:38">
      <c r="A58" s="515">
        <v>2</v>
      </c>
      <c r="B58" s="515">
        <v>28</v>
      </c>
      <c r="C58" s="515">
        <v>2022</v>
      </c>
      <c r="D58" s="515">
        <v>4</v>
      </c>
      <c r="E58" s="515">
        <v>99</v>
      </c>
      <c r="F58" s="515">
        <v>99</v>
      </c>
      <c r="G58" s="515">
        <v>99</v>
      </c>
      <c r="H58" s="515">
        <v>99</v>
      </c>
      <c r="I58" s="515">
        <v>99</v>
      </c>
      <c r="J58" s="515">
        <v>999</v>
      </c>
      <c r="K58" s="515">
        <v>99</v>
      </c>
      <c r="L58" s="515">
        <v>99</v>
      </c>
      <c r="M58" s="515">
        <v>99</v>
      </c>
      <c r="N58" s="515">
        <v>99</v>
      </c>
      <c r="O58" s="515">
        <v>99</v>
      </c>
      <c r="P58" s="515">
        <v>9999</v>
      </c>
      <c r="Q58" s="515">
        <v>353</v>
      </c>
      <c r="R58" s="515">
        <v>1017</v>
      </c>
      <c r="S58" s="515">
        <v>7.6302851524090451</v>
      </c>
      <c r="T58" s="515">
        <v>7.2625368731563427</v>
      </c>
      <c r="U58" s="515">
        <v>34.218977384464118</v>
      </c>
      <c r="V58" s="515">
        <v>23.500491642084562</v>
      </c>
      <c r="W58" s="515">
        <v>28.515240904621439</v>
      </c>
      <c r="X58" s="515">
        <v>99.508357915437514</v>
      </c>
      <c r="Y58" s="515">
        <v>91.543756145526061</v>
      </c>
      <c r="Z58" s="515">
        <v>8.4431235940302471</v>
      </c>
      <c r="AA58" s="515">
        <v>2.0124947015096777</v>
      </c>
      <c r="AB58" s="515">
        <v>2.4006109216849243</v>
      </c>
      <c r="AC58" s="515">
        <v>76.468031511635246</v>
      </c>
      <c r="AD58" s="515">
        <v>70.342875794606258</v>
      </c>
      <c r="AE58" s="515">
        <v>66.99534077365729</v>
      </c>
      <c r="AF58" s="515">
        <v>0.94862323707186069</v>
      </c>
      <c r="AG58" s="515">
        <v>1.0278799473011837</v>
      </c>
      <c r="AH58" s="515">
        <v>0.68829891838741397</v>
      </c>
      <c r="AI58" s="515">
        <v>75</v>
      </c>
      <c r="AJ58" s="515">
        <v>118.5213333333333</v>
      </c>
      <c r="AK58" s="515">
        <v>22.482574762493257</v>
      </c>
      <c r="AL58" s="515">
        <v>22.482574762493257</v>
      </c>
    </row>
    <row r="59" spans="1:38">
      <c r="A59" s="515">
        <v>2</v>
      </c>
      <c r="B59" s="515">
        <v>29</v>
      </c>
      <c r="C59" s="515">
        <v>2022</v>
      </c>
      <c r="D59" s="515">
        <v>5</v>
      </c>
      <c r="E59" s="515">
        <v>99</v>
      </c>
      <c r="F59" s="515">
        <v>99</v>
      </c>
      <c r="G59" s="515">
        <v>99</v>
      </c>
      <c r="H59" s="515">
        <v>99</v>
      </c>
      <c r="I59" s="515">
        <v>99</v>
      </c>
      <c r="J59" s="515">
        <v>999</v>
      </c>
      <c r="K59" s="515">
        <v>99</v>
      </c>
      <c r="L59" s="515">
        <v>99</v>
      </c>
      <c r="M59" s="515">
        <v>99</v>
      </c>
      <c r="N59" s="515">
        <v>99</v>
      </c>
      <c r="O59" s="515">
        <v>99</v>
      </c>
      <c r="P59" s="515">
        <v>9999</v>
      </c>
      <c r="Q59" s="515">
        <v>490</v>
      </c>
      <c r="R59" s="515">
        <v>1313</v>
      </c>
      <c r="S59" s="515">
        <v>7.68012185833968</v>
      </c>
      <c r="T59" s="515">
        <v>7.6618431073876607</v>
      </c>
      <c r="U59" s="515">
        <v>35.27159177456209</v>
      </c>
      <c r="V59" s="515">
        <v>17.212490479817205</v>
      </c>
      <c r="W59" s="515">
        <v>36.938309215536954</v>
      </c>
      <c r="X59" s="515">
        <v>97.105864432597059</v>
      </c>
      <c r="Y59" s="515">
        <v>88.804265041888812</v>
      </c>
      <c r="Z59" s="515">
        <v>9.6561252209519708</v>
      </c>
      <c r="AA59" s="515">
        <v>2.146864232402844</v>
      </c>
      <c r="AB59" s="515">
        <v>2.7422754961780198</v>
      </c>
      <c r="AC59" s="515">
        <v>76.400555140886482</v>
      </c>
      <c r="AD59" s="515">
        <v>68.45502226985009</v>
      </c>
      <c r="AE59" s="515">
        <v>67.024106332711597</v>
      </c>
      <c r="AF59" s="515">
        <v>1.2247220356689799</v>
      </c>
      <c r="AG59" s="515">
        <v>1.3678680304543731</v>
      </c>
      <c r="AH59" s="515">
        <v>0.83777608530083802</v>
      </c>
      <c r="AI59" s="515">
        <v>147</v>
      </c>
      <c r="AJ59" s="515">
        <v>115.13605442176878</v>
      </c>
      <c r="AK59" s="515">
        <v>22.104075616202827</v>
      </c>
      <c r="AL59" s="515">
        <v>22.104075616202827</v>
      </c>
    </row>
    <row r="60" spans="1:38">
      <c r="A60" s="515">
        <v>2</v>
      </c>
      <c r="B60" s="515">
        <v>30</v>
      </c>
      <c r="C60" s="515">
        <v>2022</v>
      </c>
      <c r="D60" s="515">
        <v>6</v>
      </c>
      <c r="E60" s="515">
        <v>99</v>
      </c>
      <c r="F60" s="515">
        <v>99</v>
      </c>
      <c r="G60" s="515">
        <v>99</v>
      </c>
      <c r="H60" s="515">
        <v>99</v>
      </c>
      <c r="I60" s="515">
        <v>99</v>
      </c>
      <c r="J60" s="515">
        <v>999</v>
      </c>
      <c r="K60" s="515">
        <v>99</v>
      </c>
      <c r="L60" s="515">
        <v>99</v>
      </c>
      <c r="M60" s="515">
        <v>99</v>
      </c>
      <c r="N60" s="515">
        <v>99</v>
      </c>
      <c r="O60" s="515">
        <v>99</v>
      </c>
      <c r="P60" s="515">
        <v>9999</v>
      </c>
      <c r="Q60" s="515">
        <v>381</v>
      </c>
      <c r="R60" s="515">
        <v>1203</v>
      </c>
      <c r="S60" s="515">
        <v>7.8994181213632579</v>
      </c>
      <c r="T60" s="515">
        <v>7.484621778886118</v>
      </c>
      <c r="U60" s="515">
        <v>35.748877805486281</v>
      </c>
      <c r="V60" s="515">
        <v>24.023275145469661</v>
      </c>
      <c r="W60" s="515">
        <v>33.250207813798845</v>
      </c>
      <c r="X60" s="515">
        <v>99.085619285120501</v>
      </c>
      <c r="Y60" s="515">
        <v>93.433083956774723</v>
      </c>
      <c r="Z60" s="515">
        <v>8.6306268036167015</v>
      </c>
      <c r="AA60" s="515">
        <v>1.8399893365653264</v>
      </c>
      <c r="AB60" s="515">
        <v>2.4701821968316366</v>
      </c>
      <c r="AC60" s="515">
        <v>72.993339364551645</v>
      </c>
      <c r="AD60" s="515">
        <v>65.458297373563212</v>
      </c>
      <c r="AE60" s="515">
        <v>63.30993736432265</v>
      </c>
      <c r="AF60" s="515">
        <v>1.1221177524065369</v>
      </c>
      <c r="AG60" s="515">
        <v>1.2702302604729201</v>
      </c>
      <c r="AH60" s="515">
        <v>2.0781379883624278</v>
      </c>
      <c r="AI60" s="515">
        <v>79</v>
      </c>
      <c r="AJ60" s="515">
        <v>116.68860759493673</v>
      </c>
      <c r="AK60" s="515">
        <v>22.810840853586015</v>
      </c>
      <c r="AL60" s="515">
        <v>22.810840853586015</v>
      </c>
    </row>
    <row r="61" spans="1:38">
      <c r="A61" s="515">
        <v>2</v>
      </c>
      <c r="B61" s="515">
        <v>31</v>
      </c>
      <c r="C61" s="515">
        <v>2022</v>
      </c>
      <c r="D61" s="515">
        <v>7</v>
      </c>
      <c r="E61" s="515">
        <v>99</v>
      </c>
      <c r="F61" s="515">
        <v>99</v>
      </c>
      <c r="G61" s="515">
        <v>99</v>
      </c>
      <c r="H61" s="515">
        <v>99</v>
      </c>
      <c r="I61" s="515">
        <v>99</v>
      </c>
      <c r="J61" s="515">
        <v>999</v>
      </c>
      <c r="K61" s="515">
        <v>99</v>
      </c>
      <c r="L61" s="515">
        <v>99</v>
      </c>
      <c r="M61" s="515">
        <v>99</v>
      </c>
      <c r="N61" s="515">
        <v>99</v>
      </c>
      <c r="O61" s="515">
        <v>99</v>
      </c>
      <c r="P61" s="515">
        <v>9999</v>
      </c>
      <c r="Q61" s="515">
        <v>42</v>
      </c>
      <c r="R61" s="515">
        <v>133</v>
      </c>
      <c r="S61" s="515">
        <v>7.1052631578947354</v>
      </c>
      <c r="T61" s="515">
        <v>7.7067669172932352</v>
      </c>
      <c r="U61" s="515">
        <v>34.077443609022559</v>
      </c>
      <c r="V61" s="515">
        <v>14.285714285714288</v>
      </c>
      <c r="W61" s="515">
        <v>38.345864661654126</v>
      </c>
      <c r="X61" s="515">
        <v>96.240601503759379</v>
      </c>
      <c r="Y61" s="515">
        <v>78.947368421052644</v>
      </c>
      <c r="Z61" s="515">
        <v>11.103339716651062</v>
      </c>
      <c r="AA61" s="515">
        <v>2.6078630605877282</v>
      </c>
      <c r="AB61" s="515">
        <v>2.9194240725864504</v>
      </c>
      <c r="AC61" s="515">
        <v>76.382856658460867</v>
      </c>
      <c r="AD61" s="515">
        <v>75.934496596670897</v>
      </c>
      <c r="AE61" s="515">
        <v>68.646273832407275</v>
      </c>
      <c r="AF61" s="515">
        <v>0.12405790612640848</v>
      </c>
      <c r="AG61" s="515">
        <v>0.13386685569983228</v>
      </c>
      <c r="AH61" s="515">
        <v>0.75187969924812015</v>
      </c>
      <c r="AI61" s="515">
        <v>0</v>
      </c>
      <c r="AJ61" s="515"/>
      <c r="AK61" s="515"/>
      <c r="AL61" s="515"/>
    </row>
    <row r="62" spans="1:38">
      <c r="A62" s="515">
        <v>2</v>
      </c>
      <c r="B62" s="515">
        <v>32</v>
      </c>
      <c r="C62" s="515">
        <v>2022</v>
      </c>
      <c r="D62" s="515">
        <v>8</v>
      </c>
      <c r="E62" s="515">
        <v>99</v>
      </c>
      <c r="F62" s="515">
        <v>99</v>
      </c>
      <c r="G62" s="515">
        <v>99</v>
      </c>
      <c r="H62" s="515">
        <v>99</v>
      </c>
      <c r="I62" s="515">
        <v>99</v>
      </c>
      <c r="J62" s="515">
        <v>999</v>
      </c>
      <c r="K62" s="515">
        <v>99</v>
      </c>
      <c r="L62" s="515">
        <v>99</v>
      </c>
      <c r="M62" s="515">
        <v>99</v>
      </c>
      <c r="N62" s="515">
        <v>99</v>
      </c>
      <c r="O62" s="515">
        <v>99</v>
      </c>
      <c r="P62" s="515">
        <v>9999</v>
      </c>
      <c r="Q62" s="515">
        <v>1824</v>
      </c>
      <c r="R62" s="515">
        <v>10936</v>
      </c>
      <c r="S62" s="515">
        <v>7.1118324798829553</v>
      </c>
      <c r="T62" s="515">
        <v>6.8403438185808358</v>
      </c>
      <c r="U62" s="515">
        <v>32.930912582297061</v>
      </c>
      <c r="V62" s="515">
        <v>27.542062911485004</v>
      </c>
      <c r="W62" s="515">
        <v>24.039868324798832</v>
      </c>
      <c r="X62" s="515">
        <v>97.841989758595489</v>
      </c>
      <c r="Y62" s="515">
        <v>88.880760790051212</v>
      </c>
      <c r="Z62" s="515">
        <v>8.5384772288805095</v>
      </c>
      <c r="AA62" s="515">
        <v>2.0299114055279697</v>
      </c>
      <c r="AB62" s="515">
        <v>2.4637689231758455</v>
      </c>
      <c r="AC62" s="515">
        <v>75.581345280927195</v>
      </c>
      <c r="AD62" s="515">
        <v>65.691569441284798</v>
      </c>
      <c r="AE62" s="515">
        <v>68.235298656581321</v>
      </c>
      <c r="AF62" s="515">
        <v>10.200731288709799</v>
      </c>
      <c r="AG62" s="515">
        <v>10.636939314618555</v>
      </c>
      <c r="AH62" s="515">
        <v>2.0391367959034374</v>
      </c>
      <c r="AI62" s="515">
        <v>1217</v>
      </c>
      <c r="AJ62" s="515">
        <v>116.42193919474104</v>
      </c>
      <c r="AK62" s="515">
        <v>21.585508225485722</v>
      </c>
      <c r="AL62" s="515">
        <v>21.585508225485722</v>
      </c>
    </row>
    <row r="63" spans="1:38">
      <c r="A63" s="515">
        <v>2</v>
      </c>
      <c r="B63" s="515">
        <v>33</v>
      </c>
      <c r="C63" s="515">
        <v>2022</v>
      </c>
      <c r="D63" s="515">
        <v>9</v>
      </c>
      <c r="E63" s="515">
        <v>99</v>
      </c>
      <c r="F63" s="515">
        <v>99</v>
      </c>
      <c r="G63" s="515">
        <v>99</v>
      </c>
      <c r="H63" s="515">
        <v>99</v>
      </c>
      <c r="I63" s="515">
        <v>99</v>
      </c>
      <c r="J63" s="515">
        <v>999</v>
      </c>
      <c r="K63" s="515">
        <v>99</v>
      </c>
      <c r="L63" s="515">
        <v>99</v>
      </c>
      <c r="M63" s="515">
        <v>99</v>
      </c>
      <c r="N63" s="515">
        <v>99</v>
      </c>
      <c r="O63" s="515">
        <v>99</v>
      </c>
      <c r="P63" s="515">
        <v>9999</v>
      </c>
      <c r="Q63" s="515">
        <v>2819</v>
      </c>
      <c r="R63" s="515">
        <v>14788</v>
      </c>
      <c r="S63" s="515">
        <v>6.8034893156613458</v>
      </c>
      <c r="T63" s="515">
        <v>6.9134433324317008</v>
      </c>
      <c r="U63" s="515">
        <v>30.585082499323725</v>
      </c>
      <c r="V63" s="515">
        <v>26.764944549634841</v>
      </c>
      <c r="W63" s="515">
        <v>21.916418717879367</v>
      </c>
      <c r="X63" s="515">
        <v>95.915607249120924</v>
      </c>
      <c r="Y63" s="515">
        <v>82.350554503651594</v>
      </c>
      <c r="Z63" s="515">
        <v>8.2603431003974901</v>
      </c>
      <c r="AA63" s="515">
        <v>1.9662925676024672</v>
      </c>
      <c r="AB63" s="515">
        <v>2.3980314861334602</v>
      </c>
      <c r="AC63" s="515">
        <v>73.207980584710214</v>
      </c>
      <c r="AD63" s="515">
        <v>51.776639208733087</v>
      </c>
      <c r="AE63" s="515">
        <v>59.518363409474176</v>
      </c>
      <c r="AF63" s="515">
        <v>13.79374673531826</v>
      </c>
      <c r="AG63" s="515">
        <v>13.358986534774742</v>
      </c>
      <c r="AH63" s="515">
        <v>3.2188260751961035</v>
      </c>
      <c r="AI63" s="515">
        <v>1221</v>
      </c>
      <c r="AJ63" s="515">
        <v>115.82489762489747</v>
      </c>
      <c r="AK63" s="515">
        <v>19.244531738676745</v>
      </c>
      <c r="AL63" s="515">
        <v>19.244531738676745</v>
      </c>
    </row>
    <row r="64" spans="1:38">
      <c r="A64" s="515">
        <v>2</v>
      </c>
      <c r="B64" s="515">
        <v>34</v>
      </c>
      <c r="C64" s="515">
        <v>2022</v>
      </c>
      <c r="D64" s="515">
        <v>10</v>
      </c>
      <c r="E64" s="515">
        <v>99</v>
      </c>
      <c r="F64" s="515">
        <v>99</v>
      </c>
      <c r="G64" s="515">
        <v>99</v>
      </c>
      <c r="H64" s="515">
        <v>99</v>
      </c>
      <c r="I64" s="515">
        <v>99</v>
      </c>
      <c r="J64" s="515">
        <v>999</v>
      </c>
      <c r="K64" s="515">
        <v>99</v>
      </c>
      <c r="L64" s="515">
        <v>99</v>
      </c>
      <c r="M64" s="515">
        <v>99</v>
      </c>
      <c r="N64" s="515">
        <v>99</v>
      </c>
      <c r="O64" s="515">
        <v>99</v>
      </c>
      <c r="P64" s="515">
        <v>9999</v>
      </c>
      <c r="Q64" s="515">
        <v>6018</v>
      </c>
      <c r="R64" s="515">
        <v>40409</v>
      </c>
      <c r="S64" s="515">
        <v>7.0640698854215644</v>
      </c>
      <c r="T64" s="515">
        <v>7.0462025786334719</v>
      </c>
      <c r="U64" s="515">
        <v>30.982131950802952</v>
      </c>
      <c r="V64" s="515">
        <v>27.941795144645997</v>
      </c>
      <c r="W64" s="515">
        <v>22.052018114776413</v>
      </c>
      <c r="X64" s="515">
        <v>95.426761365042481</v>
      </c>
      <c r="Y64" s="515">
        <v>83.342819668885639</v>
      </c>
      <c r="Z64" s="515">
        <v>8.2957304468636295</v>
      </c>
      <c r="AA64" s="515">
        <v>1.8794177867021875</v>
      </c>
      <c r="AB64" s="515">
        <v>2.2377481174226608</v>
      </c>
      <c r="AC64" s="515">
        <v>73.053162660091147</v>
      </c>
      <c r="AD64" s="515">
        <v>45.228774724087202</v>
      </c>
      <c r="AE64" s="515">
        <v>54.279608079406309</v>
      </c>
      <c r="AF64" s="515">
        <v>37.692149839564209</v>
      </c>
      <c r="AG64" s="515">
        <v>36.978033900092406</v>
      </c>
      <c r="AH64" s="515">
        <v>3.4101314063698678</v>
      </c>
      <c r="AI64" s="515">
        <v>3242</v>
      </c>
      <c r="AJ64" s="515">
        <v>114.75601480567541</v>
      </c>
      <c r="AK64" s="515">
        <v>19.749877012641832</v>
      </c>
      <c r="AL64" s="515">
        <v>19.771899189816374</v>
      </c>
    </row>
    <row r="65" spans="1:38">
      <c r="A65" s="515">
        <v>2</v>
      </c>
      <c r="B65" s="515">
        <v>35</v>
      </c>
      <c r="C65" s="515">
        <v>2022</v>
      </c>
      <c r="D65" s="515">
        <v>11</v>
      </c>
      <c r="E65" s="515">
        <v>99</v>
      </c>
      <c r="F65" s="515">
        <v>99</v>
      </c>
      <c r="G65" s="515">
        <v>99</v>
      </c>
      <c r="H65" s="515">
        <v>99</v>
      </c>
      <c r="I65" s="515">
        <v>99</v>
      </c>
      <c r="J65" s="515">
        <v>999</v>
      </c>
      <c r="K65" s="515">
        <v>99</v>
      </c>
      <c r="L65" s="515">
        <v>99</v>
      </c>
      <c r="M65" s="515">
        <v>99</v>
      </c>
      <c r="N65" s="515">
        <v>99</v>
      </c>
      <c r="O65" s="515">
        <v>99</v>
      </c>
      <c r="P65" s="515">
        <v>9999</v>
      </c>
      <c r="Q65" s="515">
        <v>3533</v>
      </c>
      <c r="R65" s="515">
        <v>21863</v>
      </c>
      <c r="S65" s="515">
        <v>6.9567762887069478</v>
      </c>
      <c r="T65" s="515">
        <v>6.8397292228879856</v>
      </c>
      <c r="U65" s="515">
        <v>30.607373187577242</v>
      </c>
      <c r="V65" s="515">
        <v>29.986735580661389</v>
      </c>
      <c r="W65" s="515">
        <v>18.195124182408627</v>
      </c>
      <c r="X65" s="515">
        <v>95.677628870694747</v>
      </c>
      <c r="Y65" s="515">
        <v>83.268535882541286</v>
      </c>
      <c r="Z65" s="515">
        <v>8.0038884212978605</v>
      </c>
      <c r="AA65" s="515">
        <v>1.8651437168781335</v>
      </c>
      <c r="AB65" s="515">
        <v>2.1073553099704747</v>
      </c>
      <c r="AC65" s="515">
        <v>72.922335184405611</v>
      </c>
      <c r="AD65" s="515">
        <v>49.22894410611584</v>
      </c>
      <c r="AE65" s="515">
        <v>57.269688335821485</v>
      </c>
      <c r="AF65" s="515">
        <v>20.393067681516296</v>
      </c>
      <c r="AG65" s="515">
        <v>19.764700033493188</v>
      </c>
      <c r="AH65" s="515">
        <v>3.1560170150482554</v>
      </c>
      <c r="AI65" s="515">
        <v>3101</v>
      </c>
      <c r="AJ65" s="515">
        <v>114.99380844888768</v>
      </c>
      <c r="AK65" s="515">
        <v>20.434144933401779</v>
      </c>
      <c r="AL65" s="515"/>
    </row>
    <row r="66" spans="1:38">
      <c r="A66" s="515">
        <v>2</v>
      </c>
      <c r="B66" s="515">
        <v>36</v>
      </c>
      <c r="C66" s="515">
        <v>2022</v>
      </c>
      <c r="D66" s="515">
        <v>12</v>
      </c>
      <c r="E66" s="515">
        <v>99</v>
      </c>
      <c r="F66" s="515">
        <v>99</v>
      </c>
      <c r="G66" s="515">
        <v>99</v>
      </c>
      <c r="H66" s="515">
        <v>99</v>
      </c>
      <c r="I66" s="515">
        <v>99</v>
      </c>
      <c r="J66" s="515">
        <v>999</v>
      </c>
      <c r="K66" s="515">
        <v>99</v>
      </c>
      <c r="L66" s="515">
        <v>99</v>
      </c>
      <c r="M66" s="515">
        <v>99</v>
      </c>
      <c r="N66" s="515">
        <v>99</v>
      </c>
      <c r="O66" s="515">
        <v>99</v>
      </c>
      <c r="P66" s="515">
        <v>9999</v>
      </c>
      <c r="Q66" s="515">
        <v>647</v>
      </c>
      <c r="R66" s="515">
        <v>2673</v>
      </c>
      <c r="S66" s="515">
        <v>6.8174335952113747</v>
      </c>
      <c r="T66" s="515">
        <v>6.9461279461279446</v>
      </c>
      <c r="U66" s="515">
        <v>28.429816685372245</v>
      </c>
      <c r="V66" s="515">
        <v>26.187803965581743</v>
      </c>
      <c r="W66" s="515">
        <v>19.304152637485966</v>
      </c>
      <c r="X66" s="515">
        <v>89.824167601945376</v>
      </c>
      <c r="Y66" s="515">
        <v>71.979049756827521</v>
      </c>
      <c r="Z66" s="515">
        <v>8.6424952925772551</v>
      </c>
      <c r="AA66" s="515">
        <v>1.8052286774260495</v>
      </c>
      <c r="AB66" s="515">
        <v>2.1026983202670873</v>
      </c>
      <c r="AC66" s="515">
        <v>72.423900866845727</v>
      </c>
      <c r="AD66" s="515">
        <v>44.240414476237341</v>
      </c>
      <c r="AE66" s="515">
        <v>51.404995089599311</v>
      </c>
      <c r="AF66" s="515">
        <v>2.4932840832773673</v>
      </c>
      <c r="AG66" s="515">
        <v>2.2445404272691087</v>
      </c>
      <c r="AH66" s="515">
        <v>2.6936026936026938</v>
      </c>
      <c r="AI66" s="515">
        <v>281</v>
      </c>
      <c r="AJ66" s="515">
        <v>111.24804270462629</v>
      </c>
      <c r="AK66" s="515">
        <v>19.374339845806745</v>
      </c>
      <c r="AL66" s="515"/>
    </row>
    <row r="67" spans="1:38">
      <c r="A67" s="515">
        <v>3</v>
      </c>
      <c r="B67" s="515">
        <v>1</v>
      </c>
      <c r="C67" s="515">
        <v>2024</v>
      </c>
      <c r="D67" s="515">
        <v>99</v>
      </c>
      <c r="E67" s="515">
        <v>1</v>
      </c>
      <c r="F67" s="515">
        <v>99</v>
      </c>
      <c r="G67" s="515">
        <v>99</v>
      </c>
      <c r="H67" s="515">
        <v>99</v>
      </c>
      <c r="I67" s="515">
        <v>99</v>
      </c>
      <c r="J67" s="515">
        <v>999</v>
      </c>
      <c r="K67" s="515">
        <v>99</v>
      </c>
      <c r="L67" s="515">
        <v>99</v>
      </c>
      <c r="M67" s="515">
        <v>99</v>
      </c>
      <c r="N67" s="515">
        <v>99</v>
      </c>
      <c r="O67" s="515">
        <v>99</v>
      </c>
      <c r="P67" s="515">
        <v>9999</v>
      </c>
      <c r="Q67" s="515">
        <v>2</v>
      </c>
      <c r="R67" s="515">
        <v>2</v>
      </c>
      <c r="S67" s="515">
        <v>8</v>
      </c>
      <c r="T67" s="515">
        <v>7.5</v>
      </c>
      <c r="U67" s="515">
        <v>29.5</v>
      </c>
      <c r="V67" s="515">
        <v>0</v>
      </c>
      <c r="W67" s="515">
        <v>0</v>
      </c>
      <c r="X67" s="515">
        <v>100</v>
      </c>
      <c r="Y67" s="515">
        <v>100</v>
      </c>
      <c r="Z67" s="515">
        <v>6</v>
      </c>
      <c r="AA67" s="515">
        <v>1</v>
      </c>
      <c r="AB67" s="515">
        <v>0.5</v>
      </c>
      <c r="AC67" s="515">
        <v>100</v>
      </c>
      <c r="AD67" s="515">
        <v>100</v>
      </c>
      <c r="AE67" s="515">
        <v>100</v>
      </c>
      <c r="AF67" s="515">
        <v>2.0174102504614826E-3</v>
      </c>
      <c r="AG67" s="515">
        <v>1.9072796986885981E-3</v>
      </c>
      <c r="AH67" s="515">
        <v>0</v>
      </c>
      <c r="AI67" s="515">
        <v>0</v>
      </c>
      <c r="AJ67" s="515"/>
      <c r="AK67" s="515"/>
      <c r="AL67" s="515"/>
    </row>
    <row r="68" spans="1:38">
      <c r="A68" s="515">
        <v>3</v>
      </c>
      <c r="B68" s="515">
        <v>2</v>
      </c>
      <c r="C68" s="515">
        <v>2024</v>
      </c>
      <c r="D68" s="515">
        <v>99</v>
      </c>
      <c r="E68" s="515">
        <v>2</v>
      </c>
      <c r="F68" s="515">
        <v>99</v>
      </c>
      <c r="G68" s="515">
        <v>99</v>
      </c>
      <c r="H68" s="515">
        <v>99</v>
      </c>
      <c r="I68" s="515">
        <v>99</v>
      </c>
      <c r="J68" s="515">
        <v>999</v>
      </c>
      <c r="K68" s="515">
        <v>99</v>
      </c>
      <c r="L68" s="515">
        <v>99</v>
      </c>
      <c r="M68" s="515">
        <v>99</v>
      </c>
      <c r="N68" s="515">
        <v>99</v>
      </c>
      <c r="O68" s="515">
        <v>99</v>
      </c>
      <c r="P68" s="515">
        <v>9999</v>
      </c>
      <c r="Q68" s="515">
        <v>94</v>
      </c>
      <c r="R68" s="515">
        <v>588</v>
      </c>
      <c r="S68" s="515">
        <v>7.1088435374149679</v>
      </c>
      <c r="T68" s="515">
        <v>7.4166666666666687</v>
      </c>
      <c r="U68" s="515">
        <v>28.910884353741448</v>
      </c>
      <c r="V68" s="515">
        <v>21.088435374149661</v>
      </c>
      <c r="W68" s="515">
        <v>25</v>
      </c>
      <c r="X68" s="515">
        <v>90.306122448979593</v>
      </c>
      <c r="Y68" s="515">
        <v>73.299319727891117</v>
      </c>
      <c r="Z68" s="515">
        <v>9.0728954888312359</v>
      </c>
      <c r="AA68" s="515">
        <v>1.8530330044701089</v>
      </c>
      <c r="AB68" s="515">
        <v>1.9901614583710243</v>
      </c>
      <c r="AC68" s="515">
        <v>72.537306801884171</v>
      </c>
      <c r="AD68" s="515">
        <v>55.686172141305512</v>
      </c>
      <c r="AE68" s="515">
        <v>61.995215671218737</v>
      </c>
      <c r="AF68" s="515">
        <v>0.59311861363567597</v>
      </c>
      <c r="AG68" s="515">
        <v>0.54954223670892643</v>
      </c>
      <c r="AH68" s="515">
        <v>1.0204081632653061</v>
      </c>
      <c r="AI68" s="515">
        <v>436</v>
      </c>
      <c r="AJ68" s="515">
        <v>113.74747706422016</v>
      </c>
      <c r="AK68" s="515">
        <v>20.620148461165375</v>
      </c>
      <c r="AL68" s="515">
        <v>20.620148461165375</v>
      </c>
    </row>
    <row r="69" spans="1:38">
      <c r="A69" s="515">
        <v>3</v>
      </c>
      <c r="B69" s="515">
        <v>3</v>
      </c>
      <c r="C69" s="515">
        <v>2024</v>
      </c>
      <c r="D69" s="515">
        <v>99</v>
      </c>
      <c r="E69" s="515">
        <v>3</v>
      </c>
      <c r="F69" s="515">
        <v>99</v>
      </c>
      <c r="G69" s="515">
        <v>99</v>
      </c>
      <c r="H69" s="515">
        <v>99</v>
      </c>
      <c r="I69" s="515">
        <v>99</v>
      </c>
      <c r="J69" s="515">
        <v>999</v>
      </c>
      <c r="K69" s="515">
        <v>99</v>
      </c>
      <c r="L69" s="515">
        <v>99</v>
      </c>
      <c r="M69" s="515">
        <v>99</v>
      </c>
      <c r="N69" s="515">
        <v>99</v>
      </c>
      <c r="O69" s="515">
        <v>99</v>
      </c>
      <c r="P69" s="515">
        <v>9999</v>
      </c>
      <c r="Q69" s="515">
        <v>38</v>
      </c>
      <c r="R69" s="515">
        <v>151</v>
      </c>
      <c r="S69" s="515">
        <v>6.7682119205297999</v>
      </c>
      <c r="T69" s="515">
        <v>6.2516556291390719</v>
      </c>
      <c r="U69" s="515">
        <v>28.461589403973512</v>
      </c>
      <c r="V69" s="515">
        <v>27.152317880794705</v>
      </c>
      <c r="W69" s="515">
        <v>11.258278145695368</v>
      </c>
      <c r="X69" s="515">
        <v>96.026490066225151</v>
      </c>
      <c r="Y69" s="515">
        <v>76.821192052980123</v>
      </c>
      <c r="Z69" s="515">
        <v>8.01556318064641</v>
      </c>
      <c r="AA69" s="515">
        <v>1.8176606339620296</v>
      </c>
      <c r="AB69" s="515">
        <v>1.8058717439455381</v>
      </c>
      <c r="AC69" s="515">
        <v>75.72960781721531</v>
      </c>
      <c r="AD69" s="515">
        <v>66.639291184236811</v>
      </c>
      <c r="AE69" s="515">
        <v>72.391137655312292</v>
      </c>
      <c r="AF69" s="515">
        <v>0.15231447390984196</v>
      </c>
      <c r="AG69" s="515">
        <v>0.13893077900091508</v>
      </c>
      <c r="AH69" s="515">
        <v>0</v>
      </c>
      <c r="AI69" s="515">
        <v>119</v>
      </c>
      <c r="AJ69" s="515">
        <v>114.42016806722688</v>
      </c>
      <c r="AK69" s="515">
        <v>18.573113468921441</v>
      </c>
      <c r="AL69" s="515">
        <v>18.573113468921441</v>
      </c>
    </row>
    <row r="70" spans="1:38">
      <c r="A70" s="515">
        <v>3</v>
      </c>
      <c r="B70" s="515">
        <v>4</v>
      </c>
      <c r="C70" s="515">
        <v>2024</v>
      </c>
      <c r="D70" s="515">
        <v>99</v>
      </c>
      <c r="E70" s="515">
        <v>4</v>
      </c>
      <c r="F70" s="515">
        <v>99</v>
      </c>
      <c r="G70" s="515">
        <v>99</v>
      </c>
      <c r="H70" s="515">
        <v>99</v>
      </c>
      <c r="I70" s="515">
        <v>99</v>
      </c>
      <c r="J70" s="515">
        <v>999</v>
      </c>
      <c r="K70" s="515">
        <v>99</v>
      </c>
      <c r="L70" s="515">
        <v>99</v>
      </c>
      <c r="M70" s="515">
        <v>99</v>
      </c>
      <c r="N70" s="515">
        <v>99</v>
      </c>
      <c r="O70" s="515">
        <v>99</v>
      </c>
      <c r="P70" s="515">
        <v>9999</v>
      </c>
      <c r="Q70" s="515">
        <v>124</v>
      </c>
      <c r="R70" s="515">
        <v>551</v>
      </c>
      <c r="S70" s="515">
        <v>7.7967332123412003</v>
      </c>
      <c r="T70" s="515">
        <v>7.5970961887477308</v>
      </c>
      <c r="U70" s="515">
        <v>32.537386569872972</v>
      </c>
      <c r="V70" s="515">
        <v>18.511796733212346</v>
      </c>
      <c r="W70" s="515">
        <v>29.219600725952809</v>
      </c>
      <c r="X70" s="515">
        <v>89.29219600725952</v>
      </c>
      <c r="Y70" s="515">
        <v>78.765880217785849</v>
      </c>
      <c r="Z70" s="515">
        <v>10.649702826955664</v>
      </c>
      <c r="AA70" s="515">
        <v>1.7258755214076773</v>
      </c>
      <c r="AB70" s="515">
        <v>2.0120126328300887</v>
      </c>
      <c r="AC70" s="515">
        <v>77.19727284543869</v>
      </c>
      <c r="AD70" s="515">
        <v>52.066398627841053</v>
      </c>
      <c r="AE70" s="515">
        <v>60.306886501153514</v>
      </c>
      <c r="AF70" s="515">
        <v>0.55579652400213853</v>
      </c>
      <c r="AG70" s="515">
        <v>0.57955764688235756</v>
      </c>
      <c r="AH70" s="515">
        <v>0.54446460980036315</v>
      </c>
      <c r="AI70" s="515">
        <v>364</v>
      </c>
      <c r="AJ70" s="515">
        <v>116.38076923076912</v>
      </c>
      <c r="AK70" s="515">
        <v>23.078386681222632</v>
      </c>
      <c r="AL70" s="515">
        <v>23.078386681222632</v>
      </c>
    </row>
    <row r="71" spans="1:38">
      <c r="A71" s="515">
        <v>3</v>
      </c>
      <c r="B71" s="515">
        <v>5</v>
      </c>
      <c r="C71" s="515">
        <v>2024</v>
      </c>
      <c r="D71" s="515">
        <v>99</v>
      </c>
      <c r="E71" s="515">
        <v>5</v>
      </c>
      <c r="F71" s="515">
        <v>99</v>
      </c>
      <c r="G71" s="515">
        <v>99</v>
      </c>
      <c r="H71" s="515">
        <v>99</v>
      </c>
      <c r="I71" s="515">
        <v>99</v>
      </c>
      <c r="J71" s="515">
        <v>999</v>
      </c>
      <c r="K71" s="515">
        <v>99</v>
      </c>
      <c r="L71" s="515">
        <v>99</v>
      </c>
      <c r="M71" s="515">
        <v>99</v>
      </c>
      <c r="N71" s="515">
        <v>99</v>
      </c>
      <c r="O71" s="515">
        <v>99</v>
      </c>
      <c r="P71" s="515">
        <v>9999</v>
      </c>
      <c r="Q71" s="515">
        <v>29</v>
      </c>
      <c r="R71" s="515">
        <v>148</v>
      </c>
      <c r="S71" s="515">
        <v>7.1554054054054044</v>
      </c>
      <c r="T71" s="515">
        <v>7.5945945945945956</v>
      </c>
      <c r="U71" s="515">
        <v>29.745945945945941</v>
      </c>
      <c r="V71" s="515">
        <v>12.162162162162163</v>
      </c>
      <c r="W71" s="515">
        <v>37.837837837837846</v>
      </c>
      <c r="X71" s="515">
        <v>87.837837837837824</v>
      </c>
      <c r="Y71" s="515">
        <v>77.02702702702706</v>
      </c>
      <c r="Z71" s="515">
        <v>9.2882545590565595</v>
      </c>
      <c r="AA71" s="515">
        <v>1.9407188617909921</v>
      </c>
      <c r="AB71" s="515">
        <v>2.2143202173208012</v>
      </c>
      <c r="AC71" s="515">
        <v>74.582783399271605</v>
      </c>
      <c r="AD71" s="515">
        <v>63.245531672730522</v>
      </c>
      <c r="AE71" s="515">
        <v>72.219533268335951</v>
      </c>
      <c r="AF71" s="515">
        <v>0.14928835853414965</v>
      </c>
      <c r="AG71" s="515">
        <v>0.14231539229672344</v>
      </c>
      <c r="AH71" s="515">
        <v>0.67567567567567588</v>
      </c>
      <c r="AI71" s="515">
        <v>119</v>
      </c>
      <c r="AJ71" s="515">
        <v>112.60672268907562</v>
      </c>
      <c r="AK71" s="515">
        <v>22.02841832567475</v>
      </c>
      <c r="AL71" s="515">
        <v>22.02841832567475</v>
      </c>
    </row>
    <row r="72" spans="1:38">
      <c r="A72" s="515">
        <v>3</v>
      </c>
      <c r="B72" s="515">
        <v>6</v>
      </c>
      <c r="C72" s="515">
        <v>2024</v>
      </c>
      <c r="D72" s="515">
        <v>99</v>
      </c>
      <c r="E72" s="515">
        <v>6</v>
      </c>
      <c r="F72" s="515">
        <v>99</v>
      </c>
      <c r="G72" s="515">
        <v>99</v>
      </c>
      <c r="H72" s="515">
        <v>99</v>
      </c>
      <c r="I72" s="515">
        <v>99</v>
      </c>
      <c r="J72" s="515">
        <v>999</v>
      </c>
      <c r="K72" s="515">
        <v>99</v>
      </c>
      <c r="L72" s="515">
        <v>99</v>
      </c>
      <c r="M72" s="515">
        <v>99</v>
      </c>
      <c r="N72" s="515">
        <v>99</v>
      </c>
      <c r="O72" s="515">
        <v>99</v>
      </c>
      <c r="P72" s="515">
        <v>9999</v>
      </c>
      <c r="Q72" s="515">
        <v>139</v>
      </c>
      <c r="R72" s="515">
        <v>614</v>
      </c>
      <c r="S72" s="515">
        <v>7.9609120521172638</v>
      </c>
      <c r="T72" s="515">
        <v>7.7589576547231296</v>
      </c>
      <c r="U72" s="515">
        <v>35.021009771986954</v>
      </c>
      <c r="V72" s="515">
        <v>19.706840390879481</v>
      </c>
      <c r="W72" s="515">
        <v>34.039087947882742</v>
      </c>
      <c r="X72" s="515">
        <v>97.394136807817603</v>
      </c>
      <c r="Y72" s="515">
        <v>90.716612377850183</v>
      </c>
      <c r="Z72" s="515">
        <v>8.7858469040128515</v>
      </c>
      <c r="AA72" s="515">
        <v>1.725013283832538</v>
      </c>
      <c r="AB72" s="515">
        <v>2.1210614901771265</v>
      </c>
      <c r="AC72" s="515">
        <v>73.931860314800289</v>
      </c>
      <c r="AD72" s="515">
        <v>51.966124967873981</v>
      </c>
      <c r="AE72" s="515">
        <v>59.523321878600115</v>
      </c>
      <c r="AF72" s="515">
        <v>0.61934494689167507</v>
      </c>
      <c r="AG72" s="515">
        <v>0.69511940055815324</v>
      </c>
      <c r="AH72" s="515">
        <v>0</v>
      </c>
      <c r="AI72" s="515">
        <v>573</v>
      </c>
      <c r="AJ72" s="515">
        <v>115.76143106457236</v>
      </c>
      <c r="AK72" s="515">
        <v>22.883931089875464</v>
      </c>
      <c r="AL72" s="515">
        <v>22.883931089875464</v>
      </c>
    </row>
    <row r="73" spans="1:38">
      <c r="A73" s="515">
        <v>3</v>
      </c>
      <c r="B73" s="515">
        <v>7</v>
      </c>
      <c r="C73" s="515">
        <v>2024</v>
      </c>
      <c r="D73" s="515">
        <v>99</v>
      </c>
      <c r="E73" s="515">
        <v>7</v>
      </c>
      <c r="F73" s="515">
        <v>99</v>
      </c>
      <c r="G73" s="515">
        <v>99</v>
      </c>
      <c r="H73" s="515">
        <v>99</v>
      </c>
      <c r="I73" s="515">
        <v>99</v>
      </c>
      <c r="J73" s="515">
        <v>999</v>
      </c>
      <c r="K73" s="515">
        <v>99</v>
      </c>
      <c r="L73" s="515">
        <v>99</v>
      </c>
      <c r="M73" s="515">
        <v>99</v>
      </c>
      <c r="N73" s="515">
        <v>99</v>
      </c>
      <c r="O73" s="515">
        <v>99</v>
      </c>
      <c r="P73" s="515">
        <v>9999</v>
      </c>
      <c r="Q73" s="515">
        <v>37</v>
      </c>
      <c r="R73" s="515">
        <v>131</v>
      </c>
      <c r="S73" s="515">
        <v>7.9389312977099236</v>
      </c>
      <c r="T73" s="515">
        <v>7.7328244274809181</v>
      </c>
      <c r="U73" s="515">
        <v>33.795419847328247</v>
      </c>
      <c r="V73" s="515">
        <v>20.610687022900763</v>
      </c>
      <c r="W73" s="515">
        <v>30.534351145038183</v>
      </c>
      <c r="X73" s="515">
        <v>97.709923664122172</v>
      </c>
      <c r="Y73" s="515">
        <v>88.549618320610705</v>
      </c>
      <c r="Z73" s="515">
        <v>8.1445702663632016</v>
      </c>
      <c r="AA73" s="515">
        <v>1.728767487493432</v>
      </c>
      <c r="AB73" s="515">
        <v>1.7940717793129004</v>
      </c>
      <c r="AC73" s="515">
        <v>61.12063519507339</v>
      </c>
      <c r="AD73" s="515">
        <v>39.303813607154368</v>
      </c>
      <c r="AE73" s="515">
        <v>41.560978445793623</v>
      </c>
      <c r="AF73" s="515">
        <v>0.13214037140522711</v>
      </c>
      <c r="AG73" s="515">
        <v>0.14311709630566383</v>
      </c>
      <c r="AH73" s="515">
        <v>0.76335877862595458</v>
      </c>
      <c r="AI73" s="515">
        <v>115</v>
      </c>
      <c r="AJ73" s="515">
        <v>113.50608695652176</v>
      </c>
      <c r="AK73" s="515">
        <v>22.271301417973238</v>
      </c>
      <c r="AL73" s="515">
        <v>22.271301417973238</v>
      </c>
    </row>
    <row r="74" spans="1:38">
      <c r="A74" s="515">
        <v>3</v>
      </c>
      <c r="B74" s="515">
        <v>8</v>
      </c>
      <c r="C74" s="515">
        <v>2024</v>
      </c>
      <c r="D74" s="515">
        <v>99</v>
      </c>
      <c r="E74" s="515">
        <v>8</v>
      </c>
      <c r="F74" s="515">
        <v>99</v>
      </c>
      <c r="G74" s="515">
        <v>99</v>
      </c>
      <c r="H74" s="515">
        <v>99</v>
      </c>
      <c r="I74" s="515">
        <v>99</v>
      </c>
      <c r="J74" s="515">
        <v>999</v>
      </c>
      <c r="K74" s="515">
        <v>99</v>
      </c>
      <c r="L74" s="515">
        <v>99</v>
      </c>
      <c r="M74" s="515">
        <v>99</v>
      </c>
      <c r="N74" s="515">
        <v>99</v>
      </c>
      <c r="O74" s="515">
        <v>99</v>
      </c>
      <c r="P74" s="515">
        <v>9999</v>
      </c>
      <c r="Q74" s="515">
        <v>83</v>
      </c>
      <c r="R74" s="515">
        <v>302</v>
      </c>
      <c r="S74" s="515">
        <v>7.8344370860927155</v>
      </c>
      <c r="T74" s="515">
        <v>7.0860927152317892</v>
      </c>
      <c r="U74" s="515">
        <v>33.874834437086115</v>
      </c>
      <c r="V74" s="515">
        <v>27.483443708609276</v>
      </c>
      <c r="W74" s="515">
        <v>25.496688741721854</v>
      </c>
      <c r="X74" s="515">
        <v>99.66887417218544</v>
      </c>
      <c r="Y74" s="515">
        <v>94.039735099337747</v>
      </c>
      <c r="Z74" s="515">
        <v>7.1562524742981806</v>
      </c>
      <c r="AA74" s="515">
        <v>1.7470143445930908</v>
      </c>
      <c r="AB74" s="515">
        <v>1.9065602928688821</v>
      </c>
      <c r="AC74" s="515">
        <v>78.295388400217504</v>
      </c>
      <c r="AD74" s="515">
        <v>68.098485465281811</v>
      </c>
      <c r="AE74" s="515">
        <v>66.736847613261205</v>
      </c>
      <c r="AF74" s="515">
        <v>0.30462894781968392</v>
      </c>
      <c r="AG74" s="515">
        <v>0.33070936904278142</v>
      </c>
      <c r="AH74" s="515">
        <v>0.33112582781456951</v>
      </c>
      <c r="AI74" s="515">
        <v>272</v>
      </c>
      <c r="AJ74" s="515">
        <v>114.5889705882353</v>
      </c>
      <c r="AK74" s="515">
        <v>22.233680382105121</v>
      </c>
      <c r="AL74" s="515">
        <v>22.233680382105121</v>
      </c>
    </row>
    <row r="75" spans="1:38">
      <c r="A75" s="515">
        <v>3</v>
      </c>
      <c r="B75" s="515">
        <v>9</v>
      </c>
      <c r="C75" s="515">
        <v>2024</v>
      </c>
      <c r="D75" s="515">
        <v>99</v>
      </c>
      <c r="E75" s="515">
        <v>9</v>
      </c>
      <c r="F75" s="515">
        <v>99</v>
      </c>
      <c r="G75" s="515">
        <v>99</v>
      </c>
      <c r="H75" s="515">
        <v>99</v>
      </c>
      <c r="I75" s="515">
        <v>99</v>
      </c>
      <c r="J75" s="515">
        <v>999</v>
      </c>
      <c r="K75" s="515">
        <v>99</v>
      </c>
      <c r="L75" s="515">
        <v>99</v>
      </c>
      <c r="M75" s="515">
        <v>99</v>
      </c>
      <c r="N75" s="515">
        <v>99</v>
      </c>
      <c r="O75" s="515">
        <v>99</v>
      </c>
      <c r="P75" s="515">
        <v>9999</v>
      </c>
      <c r="Q75" s="515">
        <v>50</v>
      </c>
      <c r="R75" s="515">
        <v>162</v>
      </c>
      <c r="S75" s="515">
        <v>7.6666666666666687</v>
      </c>
      <c r="T75" s="515">
        <v>7.598765432098765</v>
      </c>
      <c r="U75" s="515">
        <v>33.898148148148152</v>
      </c>
      <c r="V75" s="515">
        <v>17.283950617283949</v>
      </c>
      <c r="W75" s="515">
        <v>33.333333333333343</v>
      </c>
      <c r="X75" s="515">
        <v>96.296296296296291</v>
      </c>
      <c r="Y75" s="515">
        <v>87.037037037037052</v>
      </c>
      <c r="Z75" s="515">
        <v>8.5752692951431158</v>
      </c>
      <c r="AA75" s="515">
        <v>1.8392161508052027</v>
      </c>
      <c r="AB75" s="515">
        <v>2.3159667915464155</v>
      </c>
      <c r="AC75" s="515">
        <v>75.228157444157091</v>
      </c>
      <c r="AD75" s="515">
        <v>61.702775590642688</v>
      </c>
      <c r="AE75" s="515">
        <v>75.984910034198592</v>
      </c>
      <c r="AF75" s="515">
        <v>0.16341023028738005</v>
      </c>
      <c r="AG75" s="515">
        <v>0.177522482463533</v>
      </c>
      <c r="AH75" s="515">
        <v>0</v>
      </c>
      <c r="AI75" s="515">
        <v>109</v>
      </c>
      <c r="AJ75" s="515">
        <v>114.00917431192664</v>
      </c>
      <c r="AK75" s="515">
        <v>22.804600755130764</v>
      </c>
      <c r="AL75" s="515">
        <v>22.804600755130764</v>
      </c>
    </row>
    <row r="76" spans="1:38">
      <c r="A76" s="515">
        <v>3</v>
      </c>
      <c r="B76" s="515">
        <v>10</v>
      </c>
      <c r="C76" s="515">
        <v>2024</v>
      </c>
      <c r="D76" s="515">
        <v>99</v>
      </c>
      <c r="E76" s="515">
        <v>10</v>
      </c>
      <c r="F76" s="515">
        <v>99</v>
      </c>
      <c r="G76" s="515">
        <v>99</v>
      </c>
      <c r="H76" s="515">
        <v>99</v>
      </c>
      <c r="I76" s="515">
        <v>99</v>
      </c>
      <c r="J76" s="515">
        <v>999</v>
      </c>
      <c r="K76" s="515">
        <v>99</v>
      </c>
      <c r="L76" s="515">
        <v>99</v>
      </c>
      <c r="M76" s="515">
        <v>99</v>
      </c>
      <c r="N76" s="515">
        <v>99</v>
      </c>
      <c r="O76" s="515">
        <v>99</v>
      </c>
      <c r="P76" s="515">
        <v>9999</v>
      </c>
      <c r="Q76" s="515">
        <v>1246</v>
      </c>
      <c r="R76" s="515">
        <v>5584</v>
      </c>
      <c r="S76" s="515">
        <v>8.1412965616045856</v>
      </c>
      <c r="T76" s="515">
        <v>7.9584527220630381</v>
      </c>
      <c r="U76" s="515">
        <v>35.857306590257814</v>
      </c>
      <c r="V76" s="515">
        <v>20.702005730659028</v>
      </c>
      <c r="W76" s="515">
        <v>39.523638968481379</v>
      </c>
      <c r="X76" s="515">
        <v>99.08667621776506</v>
      </c>
      <c r="Y76" s="515">
        <v>94.555873925501444</v>
      </c>
      <c r="Z76" s="515">
        <v>8.7706322639831011</v>
      </c>
      <c r="AA76" s="515">
        <v>1.7207188586638005</v>
      </c>
      <c r="AB76" s="515">
        <v>2.3231256513967158</v>
      </c>
      <c r="AC76" s="515">
        <v>69.909801260389045</v>
      </c>
      <c r="AD76" s="515">
        <v>53.102257561273113</v>
      </c>
      <c r="AE76" s="515">
        <v>62.391109943158384</v>
      </c>
      <c r="AF76" s="515">
        <v>5.6326094192884604</v>
      </c>
      <c r="AG76" s="515">
        <v>6.4726995539874768</v>
      </c>
      <c r="AH76" s="515">
        <v>1.6117478510028651</v>
      </c>
      <c r="AI76" s="515">
        <v>5225</v>
      </c>
      <c r="AJ76" s="515">
        <v>115.7802296650717</v>
      </c>
      <c r="AK76" s="515">
        <v>22.981154836259822</v>
      </c>
      <c r="AL76" s="515">
        <v>22.981154836259822</v>
      </c>
    </row>
    <row r="77" spans="1:38">
      <c r="A77" s="515">
        <v>3</v>
      </c>
      <c r="B77" s="515">
        <v>11</v>
      </c>
      <c r="C77" s="515">
        <v>2024</v>
      </c>
      <c r="D77" s="515">
        <v>99</v>
      </c>
      <c r="E77" s="515">
        <v>11</v>
      </c>
      <c r="F77" s="515">
        <v>99</v>
      </c>
      <c r="G77" s="515">
        <v>99</v>
      </c>
      <c r="H77" s="515">
        <v>99</v>
      </c>
      <c r="I77" s="515">
        <v>99</v>
      </c>
      <c r="J77" s="515">
        <v>999</v>
      </c>
      <c r="K77" s="515">
        <v>99</v>
      </c>
      <c r="L77" s="515">
        <v>99</v>
      </c>
      <c r="M77" s="515">
        <v>99</v>
      </c>
      <c r="N77" s="515">
        <v>99</v>
      </c>
      <c r="O77" s="515">
        <v>99</v>
      </c>
      <c r="P77" s="515">
        <v>9999</v>
      </c>
      <c r="Q77" s="515">
        <v>765</v>
      </c>
      <c r="R77" s="515">
        <v>3194</v>
      </c>
      <c r="S77" s="515">
        <v>8.0563556668753904</v>
      </c>
      <c r="T77" s="515">
        <v>7.7589229805886015</v>
      </c>
      <c r="U77" s="515">
        <v>35.501784596117645</v>
      </c>
      <c r="V77" s="515">
        <v>22.135253600500935</v>
      </c>
      <c r="W77" s="515">
        <v>36.725109580463368</v>
      </c>
      <c r="X77" s="515">
        <v>99.279899812147818</v>
      </c>
      <c r="Y77" s="515">
        <v>93.675641828428354</v>
      </c>
      <c r="Z77" s="515">
        <v>8.0764835585297998</v>
      </c>
      <c r="AA77" s="515">
        <v>1.6903216320497492</v>
      </c>
      <c r="AB77" s="515">
        <v>2.1374475715631842</v>
      </c>
      <c r="AC77" s="515">
        <v>75.622328868272945</v>
      </c>
      <c r="AD77" s="515">
        <v>60.40887365430865</v>
      </c>
      <c r="AE77" s="515">
        <v>62.681933051025091</v>
      </c>
      <c r="AF77" s="515">
        <v>3.2218041699869882</v>
      </c>
      <c r="AG77" s="515">
        <v>3.6656202489743439</v>
      </c>
      <c r="AH77" s="515">
        <v>2.128991859737007</v>
      </c>
      <c r="AI77" s="515">
        <v>2559</v>
      </c>
      <c r="AJ77" s="515">
        <v>115.70320437670978</v>
      </c>
      <c r="AK77" s="515">
        <v>22.64829529910125</v>
      </c>
      <c r="AL77" s="515">
        <v>22.64829529910125</v>
      </c>
    </row>
    <row r="78" spans="1:38">
      <c r="A78" s="515">
        <v>3</v>
      </c>
      <c r="B78" s="515">
        <v>12</v>
      </c>
      <c r="C78" s="515">
        <v>2024</v>
      </c>
      <c r="D78" s="515">
        <v>99</v>
      </c>
      <c r="E78" s="515">
        <v>12</v>
      </c>
      <c r="F78" s="515">
        <v>99</v>
      </c>
      <c r="G78" s="515">
        <v>99</v>
      </c>
      <c r="H78" s="515">
        <v>99</v>
      </c>
      <c r="I78" s="515">
        <v>99</v>
      </c>
      <c r="J78" s="515">
        <v>999</v>
      </c>
      <c r="K78" s="515">
        <v>99</v>
      </c>
      <c r="L78" s="515">
        <v>99</v>
      </c>
      <c r="M78" s="515">
        <v>99</v>
      </c>
      <c r="N78" s="515">
        <v>99</v>
      </c>
      <c r="O78" s="515">
        <v>99</v>
      </c>
      <c r="P78" s="515">
        <v>9999</v>
      </c>
      <c r="Q78" s="515">
        <v>546</v>
      </c>
      <c r="R78" s="515">
        <v>2068</v>
      </c>
      <c r="S78" s="515">
        <v>7.8916827852998068</v>
      </c>
      <c r="T78" s="515">
        <v>7.7287234042553212</v>
      </c>
      <c r="U78" s="515">
        <v>34.241054158607433</v>
      </c>
      <c r="V78" s="515">
        <v>20.212765957446813</v>
      </c>
      <c r="W78" s="515">
        <v>35.154738878143142</v>
      </c>
      <c r="X78" s="515">
        <v>97.195357833655692</v>
      </c>
      <c r="Y78" s="515">
        <v>90.425531914893611</v>
      </c>
      <c r="Z78" s="515">
        <v>8.5946376973047496</v>
      </c>
      <c r="AA78" s="515">
        <v>1.8366219916957951</v>
      </c>
      <c r="AB78" s="515">
        <v>2.0975731844015164</v>
      </c>
      <c r="AC78" s="515">
        <v>77.561927601266319</v>
      </c>
      <c r="AD78" s="515">
        <v>53.910506888753432</v>
      </c>
      <c r="AE78" s="515">
        <v>60.202278749794651</v>
      </c>
      <c r="AF78" s="515">
        <v>2.0860021989771722</v>
      </c>
      <c r="AG78" s="515">
        <v>2.2890750695591406</v>
      </c>
      <c r="AH78" s="515">
        <v>1.1605415860735011</v>
      </c>
      <c r="AI78" s="515">
        <v>1614</v>
      </c>
      <c r="AJ78" s="515">
        <v>114.23339529120204</v>
      </c>
      <c r="AK78" s="515">
        <v>22.412442091294512</v>
      </c>
      <c r="AL78" s="515">
        <v>22.412442091294512</v>
      </c>
    </row>
    <row r="79" spans="1:38">
      <c r="A79" s="515">
        <v>3</v>
      </c>
      <c r="B79" s="515">
        <v>13</v>
      </c>
      <c r="C79" s="515">
        <v>2024</v>
      </c>
      <c r="D79" s="515">
        <v>99</v>
      </c>
      <c r="E79" s="515">
        <v>13</v>
      </c>
      <c r="F79" s="515">
        <v>99</v>
      </c>
      <c r="G79" s="515">
        <v>99</v>
      </c>
      <c r="H79" s="515">
        <v>99</v>
      </c>
      <c r="I79" s="515">
        <v>99</v>
      </c>
      <c r="J79" s="515">
        <v>999</v>
      </c>
      <c r="K79" s="515">
        <v>99</v>
      </c>
      <c r="L79" s="515">
        <v>99</v>
      </c>
      <c r="M79" s="515">
        <v>99</v>
      </c>
      <c r="N79" s="515">
        <v>99</v>
      </c>
      <c r="O79" s="515">
        <v>99</v>
      </c>
      <c r="P79" s="515">
        <v>9999</v>
      </c>
      <c r="Q79" s="515"/>
      <c r="R79" s="515"/>
      <c r="S79" s="515"/>
      <c r="T79" s="515"/>
      <c r="U79" s="515"/>
      <c r="V79" s="515"/>
      <c r="W79" s="515"/>
      <c r="X79" s="515"/>
      <c r="Y79" s="515"/>
      <c r="Z79" s="515"/>
      <c r="AA79" s="515"/>
      <c r="AB79" s="515"/>
      <c r="AC79" s="515"/>
      <c r="AD79" s="515"/>
      <c r="AE79" s="515"/>
      <c r="AF79" s="515"/>
      <c r="AG79" s="515"/>
      <c r="AH79" s="515"/>
      <c r="AI79" s="515"/>
      <c r="AJ79" s="515"/>
      <c r="AK79" s="515"/>
      <c r="AL79" s="515"/>
    </row>
    <row r="80" spans="1:38">
      <c r="A80" s="515">
        <v>3</v>
      </c>
      <c r="B80" s="515">
        <v>14</v>
      </c>
      <c r="C80" s="515">
        <v>2024</v>
      </c>
      <c r="D80" s="515">
        <v>99</v>
      </c>
      <c r="E80" s="515">
        <v>14</v>
      </c>
      <c r="F80" s="515">
        <v>99</v>
      </c>
      <c r="G80" s="515">
        <v>99</v>
      </c>
      <c r="H80" s="515">
        <v>99</v>
      </c>
      <c r="I80" s="515">
        <v>99</v>
      </c>
      <c r="J80" s="515">
        <v>999</v>
      </c>
      <c r="K80" s="515">
        <v>99</v>
      </c>
      <c r="L80" s="515">
        <v>99</v>
      </c>
      <c r="M80" s="515">
        <v>99</v>
      </c>
      <c r="N80" s="515">
        <v>99</v>
      </c>
      <c r="O80" s="515">
        <v>99</v>
      </c>
      <c r="P80" s="515">
        <v>9999</v>
      </c>
      <c r="Q80" s="515">
        <v>82</v>
      </c>
      <c r="R80" s="515">
        <v>316</v>
      </c>
      <c r="S80" s="515">
        <v>7.6898734177215218</v>
      </c>
      <c r="T80" s="515">
        <v>7.9873417721519004</v>
      </c>
      <c r="U80" s="515">
        <v>34.57563291139239</v>
      </c>
      <c r="V80" s="515">
        <v>19.936708860759495</v>
      </c>
      <c r="W80" s="515">
        <v>38.924050632911388</v>
      </c>
      <c r="X80" s="515">
        <v>98.101265822784811</v>
      </c>
      <c r="Y80" s="515">
        <v>92.088607594936704</v>
      </c>
      <c r="Z80" s="515">
        <v>8.6434365186879241</v>
      </c>
      <c r="AA80" s="515">
        <v>1.9222280674963088</v>
      </c>
      <c r="AB80" s="515">
        <v>2.2075455806815714</v>
      </c>
      <c r="AC80" s="515">
        <v>80.166219698639011</v>
      </c>
      <c r="AD80" s="515">
        <v>67.516122969489516</v>
      </c>
      <c r="AE80" s="515">
        <v>70.978291455193002</v>
      </c>
      <c r="AF80" s="515">
        <v>0.31875081957291401</v>
      </c>
      <c r="AG80" s="515">
        <v>0.35319910610002997</v>
      </c>
      <c r="AH80" s="515">
        <v>0.31645569620253161</v>
      </c>
      <c r="AI80" s="515">
        <v>158</v>
      </c>
      <c r="AJ80" s="515">
        <v>115.6708860759494</v>
      </c>
      <c r="AK80" s="515">
        <v>23.375235596862407</v>
      </c>
      <c r="AL80" s="515">
        <v>23.375235596862407</v>
      </c>
    </row>
    <row r="81" spans="1:38">
      <c r="A81" s="515">
        <v>3</v>
      </c>
      <c r="B81" s="515">
        <v>15</v>
      </c>
      <c r="C81" s="515">
        <v>2024</v>
      </c>
      <c r="D81" s="515">
        <v>99</v>
      </c>
      <c r="E81" s="515">
        <v>15</v>
      </c>
      <c r="F81" s="515">
        <v>99</v>
      </c>
      <c r="G81" s="515">
        <v>99</v>
      </c>
      <c r="H81" s="515">
        <v>99</v>
      </c>
      <c r="I81" s="515">
        <v>99</v>
      </c>
      <c r="J81" s="515">
        <v>999</v>
      </c>
      <c r="K81" s="515">
        <v>99</v>
      </c>
      <c r="L81" s="515">
        <v>99</v>
      </c>
      <c r="M81" s="515">
        <v>99</v>
      </c>
      <c r="N81" s="515">
        <v>99</v>
      </c>
      <c r="O81" s="515">
        <v>99</v>
      </c>
      <c r="P81" s="515">
        <v>9999</v>
      </c>
      <c r="Q81" s="515">
        <v>209</v>
      </c>
      <c r="R81" s="515">
        <v>749</v>
      </c>
      <c r="S81" s="515">
        <v>7.6154873164218948</v>
      </c>
      <c r="T81" s="515">
        <v>7.6528704939919869</v>
      </c>
      <c r="U81" s="515">
        <v>31.372897196261697</v>
      </c>
      <c r="V81" s="515">
        <v>17.089452603471297</v>
      </c>
      <c r="W81" s="515">
        <v>36.315086782376511</v>
      </c>
      <c r="X81" s="515">
        <v>91.722296395193581</v>
      </c>
      <c r="Y81" s="515">
        <v>77.303070761014709</v>
      </c>
      <c r="Z81" s="515">
        <v>10.197521873176639</v>
      </c>
      <c r="AA81" s="515">
        <v>1.9897133147615171</v>
      </c>
      <c r="AB81" s="515">
        <v>2.1953179722421874</v>
      </c>
      <c r="AC81" s="515">
        <v>79.429764403437247</v>
      </c>
      <c r="AD81" s="515">
        <v>49.054704453567744</v>
      </c>
      <c r="AE81" s="515">
        <v>61.83464309995253</v>
      </c>
      <c r="AF81" s="515">
        <v>0.75552013879782531</v>
      </c>
      <c r="AG81" s="515">
        <v>0.75962424650329341</v>
      </c>
      <c r="AH81" s="515">
        <v>0.93457943925233611</v>
      </c>
      <c r="AI81" s="515">
        <v>658</v>
      </c>
      <c r="AJ81" s="515">
        <v>113.1785714285715</v>
      </c>
      <c r="AK81" s="515">
        <v>21.885817917756381</v>
      </c>
      <c r="AL81" s="515">
        <v>21.885817917756381</v>
      </c>
    </row>
    <row r="82" spans="1:38">
      <c r="A82" s="515">
        <v>3</v>
      </c>
      <c r="B82" s="515">
        <v>16</v>
      </c>
      <c r="C82" s="515">
        <v>2024</v>
      </c>
      <c r="D82" s="515">
        <v>99</v>
      </c>
      <c r="E82" s="515">
        <v>16</v>
      </c>
      <c r="F82" s="515">
        <v>99</v>
      </c>
      <c r="G82" s="515">
        <v>99</v>
      </c>
      <c r="H82" s="515">
        <v>99</v>
      </c>
      <c r="I82" s="515">
        <v>99</v>
      </c>
      <c r="J82" s="515">
        <v>999</v>
      </c>
      <c r="K82" s="515">
        <v>99</v>
      </c>
      <c r="L82" s="515">
        <v>99</v>
      </c>
      <c r="M82" s="515">
        <v>99</v>
      </c>
      <c r="N82" s="515">
        <v>99</v>
      </c>
      <c r="O82" s="515">
        <v>99</v>
      </c>
      <c r="P82" s="515">
        <v>9999</v>
      </c>
      <c r="Q82" s="515">
        <v>21</v>
      </c>
      <c r="R82" s="515">
        <v>34</v>
      </c>
      <c r="S82" s="515">
        <v>7.4117647058823524</v>
      </c>
      <c r="T82" s="515">
        <v>7.7058823529411757</v>
      </c>
      <c r="U82" s="515">
        <v>33.161764705882355</v>
      </c>
      <c r="V82" s="515">
        <v>17.647058823529413</v>
      </c>
      <c r="W82" s="515">
        <v>35.294117647058826</v>
      </c>
      <c r="X82" s="515">
        <v>94.117647058823522</v>
      </c>
      <c r="Y82" s="515">
        <v>85.294117647058812</v>
      </c>
      <c r="Z82" s="515">
        <v>10.777673401279031</v>
      </c>
      <c r="AA82" s="515">
        <v>1.9869818534181789</v>
      </c>
      <c r="AB82" s="515">
        <v>2.1492736360523654</v>
      </c>
      <c r="AC82" s="515">
        <v>81.269883426575745</v>
      </c>
      <c r="AD82" s="515">
        <v>72.083646250757198</v>
      </c>
      <c r="AE82" s="515">
        <v>79.971215611582139</v>
      </c>
      <c r="AF82" s="515">
        <v>3.4295974257845196E-2</v>
      </c>
      <c r="AG82" s="515">
        <v>3.6448438309684639E-2</v>
      </c>
      <c r="AH82" s="515">
        <v>0</v>
      </c>
      <c r="AI82" s="515">
        <v>25</v>
      </c>
      <c r="AJ82" s="515">
        <v>114.12</v>
      </c>
      <c r="AK82" s="515">
        <v>20.518059673356845</v>
      </c>
      <c r="AL82" s="515">
        <v>20.518059673356845</v>
      </c>
    </row>
    <row r="83" spans="1:38">
      <c r="A83" s="515">
        <v>3</v>
      </c>
      <c r="B83" s="515">
        <v>17</v>
      </c>
      <c r="C83" s="515">
        <v>2024</v>
      </c>
      <c r="D83" s="515">
        <v>99</v>
      </c>
      <c r="E83" s="515">
        <v>17</v>
      </c>
      <c r="F83" s="515">
        <v>99</v>
      </c>
      <c r="G83" s="515">
        <v>99</v>
      </c>
      <c r="H83" s="515">
        <v>99</v>
      </c>
      <c r="I83" s="515">
        <v>99</v>
      </c>
      <c r="J83" s="515">
        <v>999</v>
      </c>
      <c r="K83" s="515">
        <v>99</v>
      </c>
      <c r="L83" s="515">
        <v>99</v>
      </c>
      <c r="M83" s="515">
        <v>99</v>
      </c>
      <c r="N83" s="515">
        <v>99</v>
      </c>
      <c r="O83" s="515">
        <v>99</v>
      </c>
      <c r="P83" s="515">
        <v>9999</v>
      </c>
      <c r="Q83" s="515">
        <v>59</v>
      </c>
      <c r="R83" s="515">
        <v>140</v>
      </c>
      <c r="S83" s="515">
        <v>7.8</v>
      </c>
      <c r="T83" s="515">
        <v>7.35</v>
      </c>
      <c r="U83" s="515">
        <v>32.672142857142845</v>
      </c>
      <c r="V83" s="515">
        <v>25</v>
      </c>
      <c r="W83" s="515">
        <v>23.571428571428577</v>
      </c>
      <c r="X83" s="515">
        <v>99.285714285714306</v>
      </c>
      <c r="Y83" s="515">
        <v>83.571428571428555</v>
      </c>
      <c r="Z83" s="515">
        <v>9.319986724830704</v>
      </c>
      <c r="AA83" s="515">
        <v>1.7121415161804143</v>
      </c>
      <c r="AB83" s="515">
        <v>1.9417407506814996</v>
      </c>
      <c r="AC83" s="515">
        <v>75.936468555641298</v>
      </c>
      <c r="AD83" s="515">
        <v>45.550767147833838</v>
      </c>
      <c r="AE83" s="515">
        <v>54.52964605696728</v>
      </c>
      <c r="AF83" s="515">
        <v>0.14121871753230375</v>
      </c>
      <c r="AG83" s="515">
        <v>0.1478658994876528</v>
      </c>
      <c r="AH83" s="515">
        <v>2.1428571428571423</v>
      </c>
      <c r="AI83" s="515">
        <v>125</v>
      </c>
      <c r="AJ83" s="515">
        <v>112.98240000000003</v>
      </c>
      <c r="AK83" s="515">
        <v>22.305239740201088</v>
      </c>
      <c r="AL83" s="515">
        <v>22.305239740201088</v>
      </c>
    </row>
    <row r="84" spans="1:38">
      <c r="A84" s="515">
        <v>3</v>
      </c>
      <c r="B84" s="515">
        <v>18</v>
      </c>
      <c r="C84" s="515">
        <v>2024</v>
      </c>
      <c r="D84" s="515">
        <v>99</v>
      </c>
      <c r="E84" s="515">
        <v>18</v>
      </c>
      <c r="F84" s="515">
        <v>99</v>
      </c>
      <c r="G84" s="515">
        <v>99</v>
      </c>
      <c r="H84" s="515">
        <v>99</v>
      </c>
      <c r="I84" s="515">
        <v>99</v>
      </c>
      <c r="J84" s="515">
        <v>999</v>
      </c>
      <c r="K84" s="515">
        <v>99</v>
      </c>
      <c r="L84" s="515">
        <v>99</v>
      </c>
      <c r="M84" s="515">
        <v>99</v>
      </c>
      <c r="N84" s="515">
        <v>99</v>
      </c>
      <c r="O84" s="515">
        <v>99</v>
      </c>
      <c r="P84" s="515">
        <v>9999</v>
      </c>
      <c r="Q84" s="515">
        <v>90</v>
      </c>
      <c r="R84" s="515">
        <v>243</v>
      </c>
      <c r="S84" s="515">
        <v>7.9259259259259247</v>
      </c>
      <c r="T84" s="515">
        <v>8.3950617283950617</v>
      </c>
      <c r="U84" s="515">
        <v>33.683950617283941</v>
      </c>
      <c r="V84" s="515">
        <v>16.872427983539101</v>
      </c>
      <c r="W84" s="515">
        <v>46.502057613168738</v>
      </c>
      <c r="X84" s="515">
        <v>97.942386831275755</v>
      </c>
      <c r="Y84" s="515">
        <v>83.950617283950621</v>
      </c>
      <c r="Z84" s="515">
        <v>9.4329226904050429</v>
      </c>
      <c r="AA84" s="515">
        <v>1.8061015318869065</v>
      </c>
      <c r="AB84" s="515">
        <v>3.0361837604903497</v>
      </c>
      <c r="AC84" s="515">
        <v>72.943243209740132</v>
      </c>
      <c r="AD84" s="515">
        <v>27.016734626954023</v>
      </c>
      <c r="AE84" s="515">
        <v>47.361924226507718</v>
      </c>
      <c r="AF84" s="515">
        <v>0.24511534543107008</v>
      </c>
      <c r="AG84" s="515">
        <v>0.26460111507976131</v>
      </c>
      <c r="AH84" s="515">
        <v>0</v>
      </c>
      <c r="AI84" s="515">
        <v>232</v>
      </c>
      <c r="AJ84" s="515">
        <v>113.77327586206899</v>
      </c>
      <c r="AK84" s="515">
        <v>22.299023097179887</v>
      </c>
      <c r="AL84" s="515">
        <v>22.299023097179887</v>
      </c>
    </row>
    <row r="85" spans="1:38">
      <c r="A85" s="515">
        <v>3</v>
      </c>
      <c r="B85" s="515">
        <v>19</v>
      </c>
      <c r="C85" s="515">
        <v>2024</v>
      </c>
      <c r="D85" s="515">
        <v>99</v>
      </c>
      <c r="E85" s="515">
        <v>19</v>
      </c>
      <c r="F85" s="515">
        <v>99</v>
      </c>
      <c r="G85" s="515">
        <v>99</v>
      </c>
      <c r="H85" s="515">
        <v>99</v>
      </c>
      <c r="I85" s="515">
        <v>99</v>
      </c>
      <c r="J85" s="515">
        <v>999</v>
      </c>
      <c r="K85" s="515">
        <v>99</v>
      </c>
      <c r="L85" s="515">
        <v>99</v>
      </c>
      <c r="M85" s="515">
        <v>99</v>
      </c>
      <c r="N85" s="515">
        <v>99</v>
      </c>
      <c r="O85" s="515">
        <v>99</v>
      </c>
      <c r="P85" s="515">
        <v>9999</v>
      </c>
      <c r="Q85" s="515">
        <v>57</v>
      </c>
      <c r="R85" s="515">
        <v>130</v>
      </c>
      <c r="S85" s="515">
        <v>7.6692307692307713</v>
      </c>
      <c r="T85" s="515">
        <v>7.2076923076923105</v>
      </c>
      <c r="U85" s="515">
        <v>36.198461538461551</v>
      </c>
      <c r="V85" s="515">
        <v>15.38461538461538</v>
      </c>
      <c r="W85" s="515">
        <v>30.769230769230759</v>
      </c>
      <c r="X85" s="515">
        <v>97.692307692307679</v>
      </c>
      <c r="Y85" s="515">
        <v>92.307692307692321</v>
      </c>
      <c r="Z85" s="515">
        <v>8.9283040392759609</v>
      </c>
      <c r="AA85" s="515">
        <v>2.2917526431783144</v>
      </c>
      <c r="AB85" s="515">
        <v>2.4073482182241479</v>
      </c>
      <c r="AC85" s="515">
        <v>78.82862547780735</v>
      </c>
      <c r="AD85" s="515">
        <v>68.315403705699438</v>
      </c>
      <c r="AE85" s="515">
        <v>67.75235441213276</v>
      </c>
      <c r="AF85" s="515">
        <v>0.13113166627999637</v>
      </c>
      <c r="AG85" s="515">
        <v>0.15212333569642045</v>
      </c>
      <c r="AH85" s="515">
        <v>1.5384615384615381</v>
      </c>
      <c r="AI85" s="515">
        <v>129</v>
      </c>
      <c r="AJ85" s="515">
        <v>115.34651162790701</v>
      </c>
      <c r="AK85" s="515">
        <v>23.20941171346594</v>
      </c>
      <c r="AL85" s="515">
        <v>23.20941171346594</v>
      </c>
    </row>
    <row r="86" spans="1:38">
      <c r="A86" s="515">
        <v>3</v>
      </c>
      <c r="B86" s="515">
        <v>20</v>
      </c>
      <c r="C86" s="515">
        <v>2024</v>
      </c>
      <c r="D86" s="515">
        <v>99</v>
      </c>
      <c r="E86" s="515">
        <v>20</v>
      </c>
      <c r="F86" s="515">
        <v>99</v>
      </c>
      <c r="G86" s="515">
        <v>99</v>
      </c>
      <c r="H86" s="515">
        <v>99</v>
      </c>
      <c r="I86" s="515">
        <v>99</v>
      </c>
      <c r="J86" s="515">
        <v>999</v>
      </c>
      <c r="K86" s="515">
        <v>99</v>
      </c>
      <c r="L86" s="515">
        <v>99</v>
      </c>
      <c r="M86" s="515">
        <v>99</v>
      </c>
      <c r="N86" s="515">
        <v>99</v>
      </c>
      <c r="O86" s="515">
        <v>99</v>
      </c>
      <c r="P86" s="515">
        <v>9999</v>
      </c>
      <c r="Q86" s="515">
        <v>115</v>
      </c>
      <c r="R86" s="515">
        <v>262</v>
      </c>
      <c r="S86" s="515">
        <v>8.5687022900763381</v>
      </c>
      <c r="T86" s="515">
        <v>8.2824427480916007</v>
      </c>
      <c r="U86" s="515">
        <v>37.734732824427489</v>
      </c>
      <c r="V86" s="515">
        <v>16.412213740458011</v>
      </c>
      <c r="W86" s="515">
        <v>43.12977099236641</v>
      </c>
      <c r="X86" s="515">
        <v>99.618320610687022</v>
      </c>
      <c r="Y86" s="515">
        <v>93.511450381679381</v>
      </c>
      <c r="Z86" s="515">
        <v>9.7052346643679481</v>
      </c>
      <c r="AA86" s="515">
        <v>2.0021585286795403</v>
      </c>
      <c r="AB86" s="515">
        <v>2.5118795893015484</v>
      </c>
      <c r="AC86" s="515">
        <v>81.323887315854094</v>
      </c>
      <c r="AD86" s="515">
        <v>70.933669218111135</v>
      </c>
      <c r="AE86" s="515">
        <v>71.788357314821653</v>
      </c>
      <c r="AF86" s="515">
        <v>0.26428074281045422</v>
      </c>
      <c r="AG86" s="515">
        <v>0.31959865662855641</v>
      </c>
      <c r="AH86" s="515">
        <v>0.38167938931297729</v>
      </c>
      <c r="AI86" s="515">
        <v>240</v>
      </c>
      <c r="AJ86" s="515">
        <v>115.8854166666667</v>
      </c>
      <c r="AK86" s="515">
        <v>24.020903735437528</v>
      </c>
      <c r="AL86" s="515">
        <v>24.020903735437528</v>
      </c>
    </row>
    <row r="87" spans="1:38">
      <c r="A87" s="515">
        <v>3</v>
      </c>
      <c r="B87" s="515">
        <v>21</v>
      </c>
      <c r="C87" s="515">
        <v>2024</v>
      </c>
      <c r="D87" s="515">
        <v>99</v>
      </c>
      <c r="E87" s="515">
        <v>21</v>
      </c>
      <c r="F87" s="515">
        <v>99</v>
      </c>
      <c r="G87" s="515">
        <v>99</v>
      </c>
      <c r="H87" s="515">
        <v>99</v>
      </c>
      <c r="I87" s="515">
        <v>99</v>
      </c>
      <c r="J87" s="515">
        <v>999</v>
      </c>
      <c r="K87" s="515">
        <v>99</v>
      </c>
      <c r="L87" s="515">
        <v>99</v>
      </c>
      <c r="M87" s="515">
        <v>99</v>
      </c>
      <c r="N87" s="515">
        <v>99</v>
      </c>
      <c r="O87" s="515">
        <v>99</v>
      </c>
      <c r="P87" s="515">
        <v>9999</v>
      </c>
      <c r="Q87" s="515">
        <v>62</v>
      </c>
      <c r="R87" s="515">
        <v>157</v>
      </c>
      <c r="S87" s="515">
        <v>7.9936305732484083</v>
      </c>
      <c r="T87" s="515">
        <v>7.9044585987261149</v>
      </c>
      <c r="U87" s="515">
        <v>37.047133757961802</v>
      </c>
      <c r="V87" s="515">
        <v>15.923566878980891</v>
      </c>
      <c r="W87" s="515">
        <v>41.401273885350321</v>
      </c>
      <c r="X87" s="515">
        <v>98.726114649681563</v>
      </c>
      <c r="Y87" s="515">
        <v>94.267515923566876</v>
      </c>
      <c r="Z87" s="515">
        <v>8.6837908927340877</v>
      </c>
      <c r="AA87" s="515">
        <v>1.5372107061960039</v>
      </c>
      <c r="AB87" s="515">
        <v>2.2110995031018263</v>
      </c>
      <c r="AC87" s="515">
        <v>75.015460271062722</v>
      </c>
      <c r="AD87" s="515">
        <v>40.855906828524851</v>
      </c>
      <c r="AE87" s="515">
        <v>45.706545589913134</v>
      </c>
      <c r="AF87" s="515">
        <v>0.15836670466122635</v>
      </c>
      <c r="AG87" s="515">
        <v>0.18802545151614181</v>
      </c>
      <c r="AH87" s="515">
        <v>0</v>
      </c>
      <c r="AI87" s="515">
        <v>157</v>
      </c>
      <c r="AJ87" s="515">
        <v>115.78216560509549</v>
      </c>
      <c r="AK87" s="515">
        <v>23.684207387522338</v>
      </c>
      <c r="AL87" s="515">
        <v>23.684207387522338</v>
      </c>
    </row>
    <row r="88" spans="1:38">
      <c r="A88" s="515">
        <v>3</v>
      </c>
      <c r="B88" s="515">
        <v>22</v>
      </c>
      <c r="C88" s="515">
        <v>2024</v>
      </c>
      <c r="D88" s="515">
        <v>99</v>
      </c>
      <c r="E88" s="515">
        <v>22</v>
      </c>
      <c r="F88" s="515">
        <v>99</v>
      </c>
      <c r="G88" s="515">
        <v>99</v>
      </c>
      <c r="H88" s="515">
        <v>99</v>
      </c>
      <c r="I88" s="515">
        <v>99</v>
      </c>
      <c r="J88" s="515">
        <v>999</v>
      </c>
      <c r="K88" s="515">
        <v>99</v>
      </c>
      <c r="L88" s="515">
        <v>99</v>
      </c>
      <c r="M88" s="515">
        <v>99</v>
      </c>
      <c r="N88" s="515">
        <v>99</v>
      </c>
      <c r="O88" s="515">
        <v>99</v>
      </c>
      <c r="P88" s="515">
        <v>9999</v>
      </c>
      <c r="Q88" s="515">
        <v>161</v>
      </c>
      <c r="R88" s="515">
        <v>404</v>
      </c>
      <c r="S88" s="515">
        <v>7.9579207920792099</v>
      </c>
      <c r="T88" s="515">
        <v>7.7599009900990099</v>
      </c>
      <c r="U88" s="515">
        <v>35.517574257425743</v>
      </c>
      <c r="V88" s="515">
        <v>22.524752475247528</v>
      </c>
      <c r="W88" s="515">
        <v>35.148514851485153</v>
      </c>
      <c r="X88" s="515">
        <v>98.267326732673283</v>
      </c>
      <c r="Y88" s="515">
        <v>93.316831683168317</v>
      </c>
      <c r="Z88" s="515">
        <v>8.9176964490477104</v>
      </c>
      <c r="AA88" s="515">
        <v>1.7507315680677797</v>
      </c>
      <c r="AB88" s="515">
        <v>2.2938307252579984</v>
      </c>
      <c r="AC88" s="515">
        <v>81.603519220150474</v>
      </c>
      <c r="AD88" s="515">
        <v>61.677695529350885</v>
      </c>
      <c r="AE88" s="515">
        <v>66.007616849838058</v>
      </c>
      <c r="AF88" s="515">
        <v>0.4075168705932195</v>
      </c>
      <c r="AG88" s="515">
        <v>0.46386012075343319</v>
      </c>
      <c r="AH88" s="515">
        <v>0.49504950495049505</v>
      </c>
      <c r="AI88" s="515">
        <v>398</v>
      </c>
      <c r="AJ88" s="515">
        <v>115.10276381909544</v>
      </c>
      <c r="AK88" s="515">
        <v>23.154537540708095</v>
      </c>
      <c r="AL88" s="515">
        <v>23.154537540708095</v>
      </c>
    </row>
    <row r="89" spans="1:38">
      <c r="A89" s="515">
        <v>3</v>
      </c>
      <c r="B89" s="515">
        <v>23</v>
      </c>
      <c r="C89" s="515">
        <v>2024</v>
      </c>
      <c r="D89" s="515">
        <v>99</v>
      </c>
      <c r="E89" s="515">
        <v>23</v>
      </c>
      <c r="F89" s="515">
        <v>99</v>
      </c>
      <c r="G89" s="515">
        <v>99</v>
      </c>
      <c r="H89" s="515">
        <v>99</v>
      </c>
      <c r="I89" s="515">
        <v>99</v>
      </c>
      <c r="J89" s="515">
        <v>999</v>
      </c>
      <c r="K89" s="515">
        <v>99</v>
      </c>
      <c r="L89" s="515">
        <v>99</v>
      </c>
      <c r="M89" s="515">
        <v>99</v>
      </c>
      <c r="N89" s="515">
        <v>99</v>
      </c>
      <c r="O89" s="515">
        <v>99</v>
      </c>
      <c r="P89" s="515">
        <v>9999</v>
      </c>
      <c r="Q89" s="515">
        <v>41</v>
      </c>
      <c r="R89" s="515">
        <v>113</v>
      </c>
      <c r="S89" s="515">
        <v>7.3982300884955743</v>
      </c>
      <c r="T89" s="515">
        <v>7.3185840707964607</v>
      </c>
      <c r="U89" s="515">
        <v>33.477876106194685</v>
      </c>
      <c r="V89" s="515">
        <v>15.044247787610621</v>
      </c>
      <c r="W89" s="515">
        <v>31.858407079646025</v>
      </c>
      <c r="X89" s="515">
        <v>95.57522123893807</v>
      </c>
      <c r="Y89" s="515">
        <v>82.300884955752196</v>
      </c>
      <c r="Z89" s="515">
        <v>10.117764404799207</v>
      </c>
      <c r="AA89" s="515">
        <v>2.1515165386503146</v>
      </c>
      <c r="AB89" s="515">
        <v>2.6583163436196076</v>
      </c>
      <c r="AC89" s="515">
        <v>81.574074539711489</v>
      </c>
      <c r="AD89" s="515">
        <v>75.853557637463396</v>
      </c>
      <c r="AE89" s="515">
        <v>72.360887240340645</v>
      </c>
      <c r="AF89" s="515">
        <v>0.11398367915107376</v>
      </c>
      <c r="AG89" s="515">
        <v>0.12229218813794859</v>
      </c>
      <c r="AH89" s="515">
        <v>3.5398230088495577</v>
      </c>
      <c r="AI89" s="515">
        <v>107</v>
      </c>
      <c r="AJ89" s="515">
        <v>114.30373831775697</v>
      </c>
      <c r="AK89" s="515">
        <v>21.641236676560329</v>
      </c>
      <c r="AL89" s="515">
        <v>21.641236676560329</v>
      </c>
    </row>
    <row r="90" spans="1:38">
      <c r="A90" s="515">
        <v>3</v>
      </c>
      <c r="B90" s="515">
        <v>24</v>
      </c>
      <c r="C90" s="515">
        <v>2024</v>
      </c>
      <c r="D90" s="515">
        <v>99</v>
      </c>
      <c r="E90" s="515">
        <v>24</v>
      </c>
      <c r="F90" s="515">
        <v>99</v>
      </c>
      <c r="G90" s="515">
        <v>99</v>
      </c>
      <c r="H90" s="515">
        <v>99</v>
      </c>
      <c r="I90" s="515">
        <v>99</v>
      </c>
      <c r="J90" s="515">
        <v>999</v>
      </c>
      <c r="K90" s="515">
        <v>99</v>
      </c>
      <c r="L90" s="515">
        <v>99</v>
      </c>
      <c r="M90" s="515">
        <v>99</v>
      </c>
      <c r="N90" s="515">
        <v>99</v>
      </c>
      <c r="O90" s="515">
        <v>99</v>
      </c>
      <c r="P90" s="515">
        <v>9999</v>
      </c>
      <c r="Q90" s="515">
        <v>75</v>
      </c>
      <c r="R90" s="515">
        <v>201</v>
      </c>
      <c r="S90" s="515">
        <v>7.7611940298507491</v>
      </c>
      <c r="T90" s="515">
        <v>8.0497512437810936</v>
      </c>
      <c r="U90" s="515">
        <v>35.067164179104438</v>
      </c>
      <c r="V90" s="515">
        <v>16.915422885572138</v>
      </c>
      <c r="W90" s="515">
        <v>40.298507462686565</v>
      </c>
      <c r="X90" s="515">
        <v>97.5124378109453</v>
      </c>
      <c r="Y90" s="515">
        <v>90.547263681592014</v>
      </c>
      <c r="Z90" s="515">
        <v>9.3440441252617035</v>
      </c>
      <c r="AA90" s="515">
        <v>1.8615476809156837</v>
      </c>
      <c r="AB90" s="515">
        <v>2.642460868321022</v>
      </c>
      <c r="AC90" s="515">
        <v>76.098900536688021</v>
      </c>
      <c r="AD90" s="515">
        <v>63.464899677541723</v>
      </c>
      <c r="AE90" s="515">
        <v>63.554914325038254</v>
      </c>
      <c r="AF90" s="515">
        <v>0.20274973017137904</v>
      </c>
      <c r="AG90" s="515">
        <v>0.22785527044417925</v>
      </c>
      <c r="AH90" s="515">
        <v>1.9900497512437807</v>
      </c>
      <c r="AI90" s="515">
        <v>201</v>
      </c>
      <c r="AJ90" s="515">
        <v>114.6542288557213</v>
      </c>
      <c r="AK90" s="515">
        <v>22.965837120299621</v>
      </c>
      <c r="AL90" s="515">
        <v>22.965837120299621</v>
      </c>
    </row>
    <row r="91" spans="1:38">
      <c r="A91" s="515">
        <v>3</v>
      </c>
      <c r="B91" s="515">
        <v>25</v>
      </c>
      <c r="C91" s="515">
        <v>2024</v>
      </c>
      <c r="D91" s="515">
        <v>99</v>
      </c>
      <c r="E91" s="515">
        <v>25</v>
      </c>
      <c r="F91" s="515">
        <v>99</v>
      </c>
      <c r="G91" s="515">
        <v>99</v>
      </c>
      <c r="H91" s="515">
        <v>99</v>
      </c>
      <c r="I91" s="515">
        <v>99</v>
      </c>
      <c r="J91" s="515">
        <v>999</v>
      </c>
      <c r="K91" s="515">
        <v>99</v>
      </c>
      <c r="L91" s="515">
        <v>99</v>
      </c>
      <c r="M91" s="515">
        <v>99</v>
      </c>
      <c r="N91" s="515">
        <v>99</v>
      </c>
      <c r="O91" s="515">
        <v>99</v>
      </c>
      <c r="P91" s="515">
        <v>9999</v>
      </c>
      <c r="Q91" s="515">
        <v>30</v>
      </c>
      <c r="R91" s="515">
        <v>65</v>
      </c>
      <c r="S91" s="515">
        <v>7.9538461538461549</v>
      </c>
      <c r="T91" s="515">
        <v>7.5384615384615374</v>
      </c>
      <c r="U91" s="515">
        <v>36.558461538461529</v>
      </c>
      <c r="V91" s="515">
        <v>16.923076923076923</v>
      </c>
      <c r="W91" s="515">
        <v>30.769230769230759</v>
      </c>
      <c r="X91" s="515">
        <v>100</v>
      </c>
      <c r="Y91" s="515">
        <v>87.692307692307679</v>
      </c>
      <c r="Z91" s="515">
        <v>9.9316106418258983</v>
      </c>
      <c r="AA91" s="515">
        <v>1.7045709519340988</v>
      </c>
      <c r="AB91" s="515">
        <v>1.8979902170204472</v>
      </c>
      <c r="AC91" s="515">
        <v>81.932068753945515</v>
      </c>
      <c r="AD91" s="515">
        <v>72.34026946990555</v>
      </c>
      <c r="AE91" s="515">
        <v>66.866783014695017</v>
      </c>
      <c r="AF91" s="515">
        <v>6.5565833139998198E-2</v>
      </c>
      <c r="AG91" s="515">
        <v>7.6818114372774846E-2</v>
      </c>
      <c r="AH91" s="515">
        <v>4.6153846153846141</v>
      </c>
      <c r="AI91" s="515">
        <v>65</v>
      </c>
      <c r="AJ91" s="515">
        <v>115.96</v>
      </c>
      <c r="AK91" s="515">
        <v>23.085693701928015</v>
      </c>
      <c r="AL91" s="515">
        <v>23.085693701928015</v>
      </c>
    </row>
    <row r="92" spans="1:38">
      <c r="A92" s="515">
        <v>3</v>
      </c>
      <c r="B92" s="515">
        <v>26</v>
      </c>
      <c r="C92" s="515">
        <v>2024</v>
      </c>
      <c r="D92" s="515">
        <v>99</v>
      </c>
      <c r="E92" s="515">
        <v>26</v>
      </c>
      <c r="F92" s="515">
        <v>99</v>
      </c>
      <c r="G92" s="515">
        <v>99</v>
      </c>
      <c r="H92" s="515">
        <v>99</v>
      </c>
      <c r="I92" s="515">
        <v>99</v>
      </c>
      <c r="J92" s="515">
        <v>999</v>
      </c>
      <c r="K92" s="515">
        <v>99</v>
      </c>
      <c r="L92" s="515">
        <v>99</v>
      </c>
      <c r="M92" s="515">
        <v>99</v>
      </c>
      <c r="N92" s="515">
        <v>99</v>
      </c>
      <c r="O92" s="515">
        <v>99</v>
      </c>
      <c r="P92" s="515">
        <v>9999</v>
      </c>
      <c r="Q92" s="515">
        <v>29</v>
      </c>
      <c r="R92" s="515">
        <v>96</v>
      </c>
      <c r="S92" s="515">
        <v>7.6875</v>
      </c>
      <c r="T92" s="515">
        <v>7.6979166666666687</v>
      </c>
      <c r="U92" s="515">
        <v>33.885416666666657</v>
      </c>
      <c r="V92" s="515">
        <v>17.708333333333329</v>
      </c>
      <c r="W92" s="515">
        <v>41.666666666666657</v>
      </c>
      <c r="X92" s="515">
        <v>97.916666666666686</v>
      </c>
      <c r="Y92" s="515">
        <v>91.666666666666686</v>
      </c>
      <c r="Z92" s="515">
        <v>8.4638936465271701</v>
      </c>
      <c r="AA92" s="515">
        <v>1.9911915402592484</v>
      </c>
      <c r="AB92" s="515">
        <v>2.8029738361941381</v>
      </c>
      <c r="AC92" s="515">
        <v>82.894732154292043</v>
      </c>
      <c r="AD92" s="515">
        <v>64.319211303343053</v>
      </c>
      <c r="AE92" s="515">
        <v>79.68213962111939</v>
      </c>
      <c r="AF92" s="515">
        <v>9.6835692022151185E-2</v>
      </c>
      <c r="AG92" s="515">
        <v>0.10515899762430524</v>
      </c>
      <c r="AH92" s="515">
        <v>0</v>
      </c>
      <c r="AI92" s="515">
        <v>96</v>
      </c>
      <c r="AJ92" s="515">
        <v>114.45104166666664</v>
      </c>
      <c r="AK92" s="515">
        <v>22.476051806986479</v>
      </c>
      <c r="AL92" s="515">
        <v>22.476051806986479</v>
      </c>
    </row>
    <row r="93" spans="1:38">
      <c r="A93" s="515">
        <v>3</v>
      </c>
      <c r="B93" s="515">
        <v>27</v>
      </c>
      <c r="C93" s="515">
        <v>2024</v>
      </c>
      <c r="D93" s="515">
        <v>99</v>
      </c>
      <c r="E93" s="515">
        <v>27</v>
      </c>
      <c r="F93" s="515">
        <v>99</v>
      </c>
      <c r="G93" s="515">
        <v>99</v>
      </c>
      <c r="H93" s="515">
        <v>99</v>
      </c>
      <c r="I93" s="515">
        <v>99</v>
      </c>
      <c r="J93" s="515">
        <v>999</v>
      </c>
      <c r="K93" s="515">
        <v>99</v>
      </c>
      <c r="L93" s="515">
        <v>99</v>
      </c>
      <c r="M93" s="515">
        <v>99</v>
      </c>
      <c r="N93" s="515">
        <v>99</v>
      </c>
      <c r="O93" s="515">
        <v>99</v>
      </c>
      <c r="P93" s="515">
        <v>9999</v>
      </c>
      <c r="Q93" s="515">
        <v>15</v>
      </c>
      <c r="R93" s="515">
        <v>22</v>
      </c>
      <c r="S93" s="515">
        <v>7.8636363636363615</v>
      </c>
      <c r="T93" s="515">
        <v>6.6818181818181808</v>
      </c>
      <c r="U93" s="515">
        <v>34.259090909090901</v>
      </c>
      <c r="V93" s="515">
        <v>31.818181818181817</v>
      </c>
      <c r="W93" s="515">
        <v>22.727272727272723</v>
      </c>
      <c r="X93" s="515">
        <v>95.454545454545439</v>
      </c>
      <c r="Y93" s="515">
        <v>86.363636363636346</v>
      </c>
      <c r="Z93" s="515">
        <v>8.3165038049164863</v>
      </c>
      <c r="AA93" s="515">
        <v>1.1791928882793523</v>
      </c>
      <c r="AB93" s="515">
        <v>1.8187499112493244</v>
      </c>
      <c r="AC93" s="515">
        <v>80.128973634435354</v>
      </c>
      <c r="AD93" s="515">
        <v>34.953782295150027</v>
      </c>
      <c r="AE93" s="515">
        <v>61.559865188316721</v>
      </c>
      <c r="AF93" s="515">
        <v>2.2191512755076311E-2</v>
      </c>
      <c r="AG93" s="515">
        <v>2.4364689981382991E-2</v>
      </c>
      <c r="AH93" s="515">
        <v>0</v>
      </c>
      <c r="AI93" s="515">
        <v>22</v>
      </c>
      <c r="AJ93" s="515">
        <v>114.2590909090909</v>
      </c>
      <c r="AK93" s="515">
        <v>22.538017774070781</v>
      </c>
      <c r="AL93" s="515">
        <v>22.538017774070781</v>
      </c>
    </row>
    <row r="94" spans="1:38">
      <c r="A94" s="515">
        <v>3</v>
      </c>
      <c r="B94" s="515">
        <v>28</v>
      </c>
      <c r="C94" s="515">
        <v>2024</v>
      </c>
      <c r="D94" s="515">
        <v>99</v>
      </c>
      <c r="E94" s="515">
        <v>28</v>
      </c>
      <c r="F94" s="515">
        <v>99</v>
      </c>
      <c r="G94" s="515">
        <v>99</v>
      </c>
      <c r="H94" s="515">
        <v>99</v>
      </c>
      <c r="I94" s="515">
        <v>99</v>
      </c>
      <c r="J94" s="515">
        <v>999</v>
      </c>
      <c r="K94" s="515">
        <v>99</v>
      </c>
      <c r="L94" s="515">
        <v>99</v>
      </c>
      <c r="M94" s="515">
        <v>99</v>
      </c>
      <c r="N94" s="515">
        <v>99</v>
      </c>
      <c r="O94" s="515">
        <v>99</v>
      </c>
      <c r="P94" s="515">
        <v>9999</v>
      </c>
      <c r="Q94" s="515">
        <v>7</v>
      </c>
      <c r="R94" s="515">
        <v>20</v>
      </c>
      <c r="S94" s="515">
        <v>6</v>
      </c>
      <c r="T94" s="515">
        <v>4.6500000000000004</v>
      </c>
      <c r="U94" s="515">
        <v>25.18</v>
      </c>
      <c r="V94" s="515">
        <v>40</v>
      </c>
      <c r="W94" s="515">
        <v>5</v>
      </c>
      <c r="X94" s="515">
        <v>95</v>
      </c>
      <c r="Y94" s="515">
        <v>60</v>
      </c>
      <c r="Z94" s="515">
        <v>5.387912397209166</v>
      </c>
      <c r="AA94" s="515">
        <v>1.4142135623730951</v>
      </c>
      <c r="AB94" s="515">
        <v>1.4924811556599296</v>
      </c>
      <c r="AC94" s="515">
        <v>73.625344103800188</v>
      </c>
      <c r="AD94" s="515">
        <v>5.6955555999403362</v>
      </c>
      <c r="AE94" s="515">
        <v>49.746833816309127</v>
      </c>
      <c r="AF94" s="515">
        <v>2.0174102504614825E-2</v>
      </c>
      <c r="AG94" s="515">
        <v>1.6279763665416579E-2</v>
      </c>
      <c r="AH94" s="515">
        <v>0</v>
      </c>
      <c r="AI94" s="515">
        <v>20</v>
      </c>
      <c r="AJ94" s="515">
        <v>110.53999999999998</v>
      </c>
      <c r="AK94" s="515">
        <v>18.404798705037077</v>
      </c>
      <c r="AL94" s="515">
        <v>18.404798705037077</v>
      </c>
    </row>
    <row r="95" spans="1:38">
      <c r="A95" s="515">
        <v>3</v>
      </c>
      <c r="B95" s="515">
        <v>29</v>
      </c>
      <c r="C95" s="515">
        <v>2024</v>
      </c>
      <c r="D95" s="515">
        <v>99</v>
      </c>
      <c r="E95" s="515">
        <v>29</v>
      </c>
      <c r="F95" s="515">
        <v>99</v>
      </c>
      <c r="G95" s="515">
        <v>99</v>
      </c>
      <c r="H95" s="515">
        <v>99</v>
      </c>
      <c r="I95" s="515">
        <v>99</v>
      </c>
      <c r="J95" s="515">
        <v>999</v>
      </c>
      <c r="K95" s="515">
        <v>99</v>
      </c>
      <c r="L95" s="515">
        <v>99</v>
      </c>
      <c r="M95" s="515">
        <v>99</v>
      </c>
      <c r="N95" s="515">
        <v>99</v>
      </c>
      <c r="O95" s="515">
        <v>99</v>
      </c>
      <c r="P95" s="515">
        <v>9999</v>
      </c>
      <c r="Q95" s="515">
        <v>14</v>
      </c>
      <c r="R95" s="515">
        <v>38</v>
      </c>
      <c r="S95" s="515">
        <v>7.7368421052631549</v>
      </c>
      <c r="T95" s="515">
        <v>8.5263157894736867</v>
      </c>
      <c r="U95" s="515">
        <v>30.965789473684215</v>
      </c>
      <c r="V95" s="515">
        <v>13.157894736842103</v>
      </c>
      <c r="W95" s="515">
        <v>52.631578947368411</v>
      </c>
      <c r="X95" s="515">
        <v>100</v>
      </c>
      <c r="Y95" s="515">
        <v>63.15789473684211</v>
      </c>
      <c r="Z95" s="515">
        <v>11.464597137912264</v>
      </c>
      <c r="AA95" s="515">
        <v>2.3806700795576097</v>
      </c>
      <c r="AB95" s="515">
        <v>3.0412674133039275</v>
      </c>
      <c r="AC95" s="515">
        <v>74.777788033719801</v>
      </c>
      <c r="AD95" s="515">
        <v>49.97833887481837</v>
      </c>
      <c r="AE95" s="515">
        <v>78.240620876829894</v>
      </c>
      <c r="AF95" s="515">
        <v>3.8330794758768161E-2</v>
      </c>
      <c r="AG95" s="515">
        <v>3.8038915617743627E-2</v>
      </c>
      <c r="AH95" s="515">
        <v>0</v>
      </c>
      <c r="AI95" s="515">
        <v>38</v>
      </c>
      <c r="AJ95" s="515">
        <v>110.1394736842105</v>
      </c>
      <c r="AK95" s="515">
        <v>22.410454627069875</v>
      </c>
      <c r="AL95" s="515">
        <v>22.410454627069875</v>
      </c>
    </row>
    <row r="96" spans="1:38">
      <c r="A96" s="515">
        <v>3</v>
      </c>
      <c r="B96" s="515">
        <v>30</v>
      </c>
      <c r="C96" s="515">
        <v>2024</v>
      </c>
      <c r="D96" s="515">
        <v>99</v>
      </c>
      <c r="E96" s="515">
        <v>30</v>
      </c>
      <c r="F96" s="515">
        <v>99</v>
      </c>
      <c r="G96" s="515">
        <v>99</v>
      </c>
      <c r="H96" s="515">
        <v>99</v>
      </c>
      <c r="I96" s="515">
        <v>99</v>
      </c>
      <c r="J96" s="515">
        <v>999</v>
      </c>
      <c r="K96" s="515">
        <v>99</v>
      </c>
      <c r="L96" s="515">
        <v>99</v>
      </c>
      <c r="M96" s="515">
        <v>99</v>
      </c>
      <c r="N96" s="515">
        <v>99</v>
      </c>
      <c r="O96" s="515">
        <v>99</v>
      </c>
      <c r="P96" s="515">
        <v>9999</v>
      </c>
      <c r="Q96" s="515">
        <v>1</v>
      </c>
      <c r="R96" s="515">
        <v>1</v>
      </c>
      <c r="S96" s="515">
        <v>11</v>
      </c>
      <c r="T96" s="515">
        <v>13</v>
      </c>
      <c r="U96" s="515">
        <v>44.6</v>
      </c>
      <c r="V96" s="515">
        <v>0</v>
      </c>
      <c r="W96" s="515">
        <v>100</v>
      </c>
      <c r="X96" s="515">
        <v>100</v>
      </c>
      <c r="Y96" s="515">
        <v>100</v>
      </c>
      <c r="Z96" s="515">
        <v>0</v>
      </c>
      <c r="AA96" s="515">
        <v>0</v>
      </c>
      <c r="AB96" s="515">
        <v>0</v>
      </c>
      <c r="AC96" s="515"/>
      <c r="AD96" s="515"/>
      <c r="AE96" s="515"/>
      <c r="AF96" s="515">
        <v>1.0087051252307413E-3</v>
      </c>
      <c r="AG96" s="515">
        <v>1.4417741451103641E-3</v>
      </c>
      <c r="AH96" s="515">
        <v>0</v>
      </c>
      <c r="AI96" s="515">
        <v>1</v>
      </c>
      <c r="AJ96" s="515">
        <v>114.5</v>
      </c>
      <c r="AK96" s="515">
        <v>29.711077260542087</v>
      </c>
      <c r="AL96" s="515">
        <v>29.711077260542087</v>
      </c>
    </row>
    <row r="97" spans="1:38">
      <c r="A97" s="515">
        <v>3</v>
      </c>
      <c r="B97" s="515">
        <v>31</v>
      </c>
      <c r="C97" s="515">
        <v>2024</v>
      </c>
      <c r="D97" s="515">
        <v>99</v>
      </c>
      <c r="E97" s="515">
        <v>31</v>
      </c>
      <c r="F97" s="515">
        <v>99</v>
      </c>
      <c r="G97" s="515">
        <v>99</v>
      </c>
      <c r="H97" s="515">
        <v>99</v>
      </c>
      <c r="I97" s="515">
        <v>99</v>
      </c>
      <c r="J97" s="515">
        <v>999</v>
      </c>
      <c r="K97" s="515">
        <v>99</v>
      </c>
      <c r="L97" s="515">
        <v>99</v>
      </c>
      <c r="M97" s="515">
        <v>99</v>
      </c>
      <c r="N97" s="515">
        <v>99</v>
      </c>
      <c r="O97" s="515">
        <v>99</v>
      </c>
      <c r="P97" s="515">
        <v>9999</v>
      </c>
      <c r="Q97" s="515">
        <v>40</v>
      </c>
      <c r="R97" s="515">
        <v>193</v>
      </c>
      <c r="S97" s="515">
        <v>7.6735751295336785</v>
      </c>
      <c r="T97" s="515">
        <v>6.9585492227979291</v>
      </c>
      <c r="U97" s="515">
        <v>34.692227979274605</v>
      </c>
      <c r="V97" s="515">
        <v>25.906735751295344</v>
      </c>
      <c r="W97" s="515">
        <v>25.906735751295344</v>
      </c>
      <c r="X97" s="515">
        <v>99.481865284974106</v>
      </c>
      <c r="Y97" s="515">
        <v>94.30051813471502</v>
      </c>
      <c r="Z97" s="515">
        <v>7.6192415075320321</v>
      </c>
      <c r="AA97" s="515">
        <v>1.8016043989063379</v>
      </c>
      <c r="AB97" s="515">
        <v>2.2368422340924288</v>
      </c>
      <c r="AC97" s="515">
        <v>78.776398755659486</v>
      </c>
      <c r="AD97" s="515">
        <v>54.097651890085686</v>
      </c>
      <c r="AE97" s="515">
        <v>75.521988697568062</v>
      </c>
      <c r="AF97" s="515">
        <v>0.19468008916953311</v>
      </c>
      <c r="AG97" s="515">
        <v>0.21644715170405737</v>
      </c>
      <c r="AH97" s="515">
        <v>0</v>
      </c>
      <c r="AI97" s="515">
        <v>193</v>
      </c>
      <c r="AJ97" s="515">
        <v>116.61398963730576</v>
      </c>
      <c r="AK97" s="515">
        <v>21.722333188363248</v>
      </c>
      <c r="AL97" s="515">
        <v>21.722333188363248</v>
      </c>
    </row>
    <row r="98" spans="1:38">
      <c r="A98" s="515">
        <v>3</v>
      </c>
      <c r="B98" s="515">
        <v>32</v>
      </c>
      <c r="C98" s="515">
        <v>2024</v>
      </c>
      <c r="D98" s="515">
        <v>99</v>
      </c>
      <c r="E98" s="515">
        <v>32</v>
      </c>
      <c r="F98" s="515">
        <v>99</v>
      </c>
      <c r="G98" s="515">
        <v>99</v>
      </c>
      <c r="H98" s="515">
        <v>99</v>
      </c>
      <c r="I98" s="515">
        <v>99</v>
      </c>
      <c r="J98" s="515">
        <v>999</v>
      </c>
      <c r="K98" s="515">
        <v>99</v>
      </c>
      <c r="L98" s="515">
        <v>99</v>
      </c>
      <c r="M98" s="515">
        <v>99</v>
      </c>
      <c r="N98" s="515">
        <v>99</v>
      </c>
      <c r="O98" s="515">
        <v>99</v>
      </c>
      <c r="P98" s="515">
        <v>9999</v>
      </c>
      <c r="Q98" s="515">
        <v>100</v>
      </c>
      <c r="R98" s="515">
        <v>583</v>
      </c>
      <c r="S98" s="515">
        <v>7.4665523156089204</v>
      </c>
      <c r="T98" s="515">
        <v>6.4837049742710118</v>
      </c>
      <c r="U98" s="515">
        <v>33.282675814751308</v>
      </c>
      <c r="V98" s="515">
        <v>32.246998284734133</v>
      </c>
      <c r="W98" s="515">
        <v>21.955403087478551</v>
      </c>
      <c r="X98" s="515">
        <v>98.799313893653519</v>
      </c>
      <c r="Y98" s="515">
        <v>85.934819897084068</v>
      </c>
      <c r="Z98" s="515">
        <v>9.2223565918693478</v>
      </c>
      <c r="AA98" s="515">
        <v>2.0243363989669434</v>
      </c>
      <c r="AB98" s="515">
        <v>2.4423350176308243</v>
      </c>
      <c r="AC98" s="515">
        <v>81.370985275014519</v>
      </c>
      <c r="AD98" s="515">
        <v>68.042168554481194</v>
      </c>
      <c r="AE98" s="515">
        <v>77.103138201774414</v>
      </c>
      <c r="AF98" s="515">
        <v>0.58807508800952213</v>
      </c>
      <c r="AG98" s="515">
        <v>0.62726226809176011</v>
      </c>
      <c r="AH98" s="515">
        <v>0.34305317324185242</v>
      </c>
      <c r="AI98" s="515">
        <v>581</v>
      </c>
      <c r="AJ98" s="515">
        <v>114.45215146299488</v>
      </c>
      <c r="AK98" s="515">
        <v>21.82201018984652</v>
      </c>
      <c r="AL98" s="515">
        <v>21.82201018984652</v>
      </c>
    </row>
    <row r="99" spans="1:38">
      <c r="A99" s="515">
        <v>3</v>
      </c>
      <c r="B99" s="515">
        <v>33</v>
      </c>
      <c r="C99" s="515">
        <v>2024</v>
      </c>
      <c r="D99" s="515">
        <v>99</v>
      </c>
      <c r="E99" s="515">
        <v>33</v>
      </c>
      <c r="F99" s="515">
        <v>99</v>
      </c>
      <c r="G99" s="515">
        <v>99</v>
      </c>
      <c r="H99" s="515">
        <v>99</v>
      </c>
      <c r="I99" s="515">
        <v>99</v>
      </c>
      <c r="J99" s="515">
        <v>999</v>
      </c>
      <c r="K99" s="515">
        <v>99</v>
      </c>
      <c r="L99" s="515">
        <v>99</v>
      </c>
      <c r="M99" s="515">
        <v>99</v>
      </c>
      <c r="N99" s="515">
        <v>99</v>
      </c>
      <c r="O99" s="515">
        <v>99</v>
      </c>
      <c r="P99" s="515">
        <v>9999</v>
      </c>
      <c r="Q99" s="515">
        <v>246</v>
      </c>
      <c r="R99" s="515">
        <v>1444</v>
      </c>
      <c r="S99" s="515">
        <v>7.3684210526315779</v>
      </c>
      <c r="T99" s="515">
        <v>6.6516620498614962</v>
      </c>
      <c r="U99" s="515">
        <v>32.299861495844873</v>
      </c>
      <c r="V99" s="515">
        <v>29.916897506925196</v>
      </c>
      <c r="W99" s="515">
        <v>19.944598337950136</v>
      </c>
      <c r="X99" s="515">
        <v>97.229916897506939</v>
      </c>
      <c r="Y99" s="515">
        <v>85.595567867035996</v>
      </c>
      <c r="Z99" s="515">
        <v>8.7219475119876844</v>
      </c>
      <c r="AA99" s="515">
        <v>1.9544678555396988</v>
      </c>
      <c r="AB99" s="515">
        <v>2.3873202113681518</v>
      </c>
      <c r="AC99" s="515">
        <v>85.685636398548354</v>
      </c>
      <c r="AD99" s="515">
        <v>64.888331590247361</v>
      </c>
      <c r="AE99" s="515">
        <v>80.285281704574942</v>
      </c>
      <c r="AF99" s="515">
        <v>1.45657020083319</v>
      </c>
      <c r="AG99" s="515">
        <v>1.5077530919751689</v>
      </c>
      <c r="AH99" s="515">
        <v>0.13850415512465372</v>
      </c>
      <c r="AI99" s="515">
        <v>1440</v>
      </c>
      <c r="AJ99" s="515">
        <v>114.40229166666656</v>
      </c>
      <c r="AK99" s="515">
        <v>21.254394440665749</v>
      </c>
      <c r="AL99" s="515">
        <v>21.254394440665749</v>
      </c>
    </row>
    <row r="100" spans="1:38">
      <c r="A100" s="515">
        <v>3</v>
      </c>
      <c r="B100" s="515">
        <v>34</v>
      </c>
      <c r="C100" s="515">
        <v>2024</v>
      </c>
      <c r="D100" s="515">
        <v>99</v>
      </c>
      <c r="E100" s="515">
        <v>34</v>
      </c>
      <c r="F100" s="515">
        <v>99</v>
      </c>
      <c r="G100" s="515">
        <v>99</v>
      </c>
      <c r="H100" s="515">
        <v>99</v>
      </c>
      <c r="I100" s="515">
        <v>99</v>
      </c>
      <c r="J100" s="515">
        <v>999</v>
      </c>
      <c r="K100" s="515">
        <v>99</v>
      </c>
      <c r="L100" s="515">
        <v>99</v>
      </c>
      <c r="M100" s="515">
        <v>99</v>
      </c>
      <c r="N100" s="515">
        <v>99</v>
      </c>
      <c r="O100" s="515">
        <v>99</v>
      </c>
      <c r="P100" s="515">
        <v>9999</v>
      </c>
      <c r="Q100" s="515">
        <v>590</v>
      </c>
      <c r="R100" s="515">
        <v>3354</v>
      </c>
      <c r="S100" s="515">
        <v>7.360166964818128</v>
      </c>
      <c r="T100" s="515">
        <v>6.700357781753131</v>
      </c>
      <c r="U100" s="515">
        <v>32.172808586762002</v>
      </c>
      <c r="V100" s="515">
        <v>29.785330948121651</v>
      </c>
      <c r="W100" s="515">
        <v>23.166368515205718</v>
      </c>
      <c r="X100" s="515">
        <v>94.186046511627907</v>
      </c>
      <c r="Y100" s="515">
        <v>84.615384615384627</v>
      </c>
      <c r="Z100" s="515">
        <v>9.3598573217024068</v>
      </c>
      <c r="AA100" s="515">
        <v>2.0421116833223163</v>
      </c>
      <c r="AB100" s="515">
        <v>2.4914797907274751</v>
      </c>
      <c r="AC100" s="515">
        <v>86.53398154483223</v>
      </c>
      <c r="AD100" s="515">
        <v>59.239678661990162</v>
      </c>
      <c r="AE100" s="515">
        <v>78.57113760647951</v>
      </c>
      <c r="AF100" s="515">
        <v>3.3831969900239058</v>
      </c>
      <c r="AG100" s="515">
        <v>3.4883046578679551</v>
      </c>
      <c r="AH100" s="515">
        <v>3.6672629695885504</v>
      </c>
      <c r="AI100" s="515">
        <v>3348</v>
      </c>
      <c r="AJ100" s="515">
        <v>113.91129032258095</v>
      </c>
      <c r="AK100" s="515">
        <v>21.324054604458681</v>
      </c>
      <c r="AL100" s="515">
        <v>21.324054604458681</v>
      </c>
    </row>
    <row r="101" spans="1:38">
      <c r="A101" s="515">
        <v>3</v>
      </c>
      <c r="B101" s="515">
        <v>35</v>
      </c>
      <c r="C101" s="515">
        <v>2024</v>
      </c>
      <c r="D101" s="515">
        <v>99</v>
      </c>
      <c r="E101" s="515">
        <v>35</v>
      </c>
      <c r="F101" s="515">
        <v>99</v>
      </c>
      <c r="G101" s="515">
        <v>99</v>
      </c>
      <c r="H101" s="515">
        <v>99</v>
      </c>
      <c r="I101" s="515">
        <v>99</v>
      </c>
      <c r="J101" s="515">
        <v>999</v>
      </c>
      <c r="K101" s="515">
        <v>99</v>
      </c>
      <c r="L101" s="515">
        <v>99</v>
      </c>
      <c r="M101" s="515">
        <v>99</v>
      </c>
      <c r="N101" s="515">
        <v>99</v>
      </c>
      <c r="O101" s="515">
        <v>99</v>
      </c>
      <c r="P101" s="515">
        <v>9999</v>
      </c>
      <c r="Q101" s="515">
        <v>882</v>
      </c>
      <c r="R101" s="515">
        <v>4986</v>
      </c>
      <c r="S101" s="515">
        <v>7.3070597673485747</v>
      </c>
      <c r="T101" s="515">
        <v>6.4332129963898916</v>
      </c>
      <c r="U101" s="515">
        <v>32.425792218211022</v>
      </c>
      <c r="V101" s="515">
        <v>35.800240673886869</v>
      </c>
      <c r="W101" s="515">
        <v>19.2940232651424</v>
      </c>
      <c r="X101" s="515">
        <v>98.295226634576807</v>
      </c>
      <c r="Y101" s="515">
        <v>88.14681107099878</v>
      </c>
      <c r="Z101" s="515">
        <v>8.1294964801395224</v>
      </c>
      <c r="AA101" s="515">
        <v>1.8222722608263211</v>
      </c>
      <c r="AB101" s="515">
        <v>2.4003718427596596</v>
      </c>
      <c r="AC101" s="515">
        <v>84.623139194933614</v>
      </c>
      <c r="AD101" s="515">
        <v>58.98213726819435</v>
      </c>
      <c r="AE101" s="515">
        <v>74.874769398528358</v>
      </c>
      <c r="AF101" s="515">
        <v>5.0294037544004757</v>
      </c>
      <c r="AG101" s="515">
        <v>5.2264312760250737</v>
      </c>
      <c r="AH101" s="515">
        <v>1.6044925792218212</v>
      </c>
      <c r="AI101" s="515">
        <v>4983</v>
      </c>
      <c r="AJ101" s="515">
        <v>114.89052779450118</v>
      </c>
      <c r="AK101" s="515">
        <v>21.131786733356122</v>
      </c>
      <c r="AL101" s="515">
        <v>21.13178673335613</v>
      </c>
    </row>
    <row r="102" spans="1:38">
      <c r="A102" s="515">
        <v>3</v>
      </c>
      <c r="B102" s="515">
        <v>36</v>
      </c>
      <c r="C102" s="515">
        <v>2024</v>
      </c>
      <c r="D102" s="515">
        <v>99</v>
      </c>
      <c r="E102" s="515">
        <v>36</v>
      </c>
      <c r="F102" s="515">
        <v>99</v>
      </c>
      <c r="G102" s="515">
        <v>99</v>
      </c>
      <c r="H102" s="515">
        <v>99</v>
      </c>
      <c r="I102" s="515">
        <v>99</v>
      </c>
      <c r="J102" s="515">
        <v>999</v>
      </c>
      <c r="K102" s="515">
        <v>99</v>
      </c>
      <c r="L102" s="515">
        <v>99</v>
      </c>
      <c r="M102" s="515">
        <v>99</v>
      </c>
      <c r="N102" s="515">
        <v>99</v>
      </c>
      <c r="O102" s="515">
        <v>99</v>
      </c>
      <c r="P102" s="515">
        <v>9999</v>
      </c>
      <c r="Q102" s="515">
        <v>1119</v>
      </c>
      <c r="R102" s="515">
        <v>5562</v>
      </c>
      <c r="S102" s="515">
        <v>7.1848256023013297</v>
      </c>
      <c r="T102" s="515">
        <v>6.257281553398057</v>
      </c>
      <c r="U102" s="515">
        <v>31.678209277238455</v>
      </c>
      <c r="V102" s="515">
        <v>39.230492628550891</v>
      </c>
      <c r="W102" s="515">
        <v>15.857605177993523</v>
      </c>
      <c r="X102" s="515">
        <v>97.357065803667766</v>
      </c>
      <c r="Y102" s="515">
        <v>87.630348795397353</v>
      </c>
      <c r="Z102" s="515">
        <v>8.0240366041051114</v>
      </c>
      <c r="AA102" s="515">
        <v>1.8172531678393011</v>
      </c>
      <c r="AB102" s="515">
        <v>2.2953774544923458</v>
      </c>
      <c r="AC102" s="515">
        <v>84.988002608144186</v>
      </c>
      <c r="AD102" s="515">
        <v>57.882986996483503</v>
      </c>
      <c r="AE102" s="515">
        <v>74.422481797033853</v>
      </c>
      <c r="AF102" s="515">
        <v>5.6104179065333843</v>
      </c>
      <c r="AG102" s="515">
        <v>5.6957901811301559</v>
      </c>
      <c r="AH102" s="515">
        <v>2.5350593311758356</v>
      </c>
      <c r="AI102" s="515">
        <v>5552</v>
      </c>
      <c r="AJ102" s="515">
        <v>114.35039625360211</v>
      </c>
      <c r="AK102" s="515">
        <v>20.922396533024525</v>
      </c>
      <c r="AL102" s="515">
        <v>20.922396533024525</v>
      </c>
    </row>
    <row r="103" spans="1:38">
      <c r="A103" s="515">
        <v>3</v>
      </c>
      <c r="B103" s="515">
        <v>37</v>
      </c>
      <c r="C103" s="515">
        <v>2024</v>
      </c>
      <c r="D103" s="515">
        <v>99</v>
      </c>
      <c r="E103" s="515">
        <v>37</v>
      </c>
      <c r="F103" s="515">
        <v>99</v>
      </c>
      <c r="G103" s="515">
        <v>99</v>
      </c>
      <c r="H103" s="515">
        <v>99</v>
      </c>
      <c r="I103" s="515">
        <v>99</v>
      </c>
      <c r="J103" s="515">
        <v>999</v>
      </c>
      <c r="K103" s="515">
        <v>99</v>
      </c>
      <c r="L103" s="515">
        <v>99</v>
      </c>
      <c r="M103" s="515">
        <v>99</v>
      </c>
      <c r="N103" s="515">
        <v>99</v>
      </c>
      <c r="O103" s="515">
        <v>99</v>
      </c>
      <c r="P103" s="515">
        <v>9999</v>
      </c>
      <c r="Q103" s="515">
        <v>719</v>
      </c>
      <c r="R103" s="515">
        <v>3033</v>
      </c>
      <c r="S103" s="515">
        <v>7.1236399604352112</v>
      </c>
      <c r="T103" s="515">
        <v>6.4233432245301678</v>
      </c>
      <c r="U103" s="515">
        <v>30.906956808440448</v>
      </c>
      <c r="V103" s="515">
        <v>39.169139465875375</v>
      </c>
      <c r="W103" s="515">
        <v>16.188592152983848</v>
      </c>
      <c r="X103" s="515">
        <v>96.175403890537424</v>
      </c>
      <c r="Y103" s="515">
        <v>85.031322123310261</v>
      </c>
      <c r="Z103" s="515">
        <v>8.0445172366344195</v>
      </c>
      <c r="AA103" s="515">
        <v>1.7693059261237301</v>
      </c>
      <c r="AB103" s="515">
        <v>2.1816931040890464</v>
      </c>
      <c r="AC103" s="515">
        <v>84.476616756639885</v>
      </c>
      <c r="AD103" s="515">
        <v>55.793935125908419</v>
      </c>
      <c r="AE103" s="515">
        <v>74.867808752267877</v>
      </c>
      <c r="AF103" s="515">
        <v>3.0594026448248375</v>
      </c>
      <c r="AG103" s="515">
        <v>3.0303377081157281</v>
      </c>
      <c r="AH103" s="515">
        <v>6.1325420375865489</v>
      </c>
      <c r="AI103" s="515">
        <v>3028</v>
      </c>
      <c r="AJ103" s="515">
        <v>113.72064068692198</v>
      </c>
      <c r="AK103" s="515">
        <v>20.656836825026549</v>
      </c>
      <c r="AL103" s="515">
        <v>20.656836825026549</v>
      </c>
    </row>
    <row r="104" spans="1:38">
      <c r="A104" s="515">
        <v>3</v>
      </c>
      <c r="B104" s="515">
        <v>38</v>
      </c>
      <c r="C104" s="515">
        <v>2024</v>
      </c>
      <c r="D104" s="515">
        <v>99</v>
      </c>
      <c r="E104" s="515">
        <v>38</v>
      </c>
      <c r="F104" s="515">
        <v>99</v>
      </c>
      <c r="G104" s="515">
        <v>99</v>
      </c>
      <c r="H104" s="515">
        <v>99</v>
      </c>
      <c r="I104" s="515">
        <v>99</v>
      </c>
      <c r="J104" s="515">
        <v>999</v>
      </c>
      <c r="K104" s="515">
        <v>99</v>
      </c>
      <c r="L104" s="515">
        <v>99</v>
      </c>
      <c r="M104" s="515">
        <v>99</v>
      </c>
      <c r="N104" s="515">
        <v>99</v>
      </c>
      <c r="O104" s="515">
        <v>99</v>
      </c>
      <c r="P104" s="515">
        <v>9999</v>
      </c>
      <c r="Q104" s="515">
        <v>705</v>
      </c>
      <c r="R104" s="515">
        <v>2552</v>
      </c>
      <c r="S104" s="515">
        <v>6.9251567398119116</v>
      </c>
      <c r="T104" s="515">
        <v>6.6857366771159885</v>
      </c>
      <c r="U104" s="515">
        <v>29.02210031347964</v>
      </c>
      <c r="V104" s="515">
        <v>31.11285266457681</v>
      </c>
      <c r="W104" s="515">
        <v>19.083072100313476</v>
      </c>
      <c r="X104" s="515">
        <v>94.788401253918479</v>
      </c>
      <c r="Y104" s="515">
        <v>74.882445141065801</v>
      </c>
      <c r="Z104" s="515">
        <v>8.4548990997040292</v>
      </c>
      <c r="AA104" s="515">
        <v>1.8186495706152641</v>
      </c>
      <c r="AB104" s="515">
        <v>2.3270894153345272</v>
      </c>
      <c r="AC104" s="515">
        <v>81.552112095138682</v>
      </c>
      <c r="AD104" s="515">
        <v>40.701577749360595</v>
      </c>
      <c r="AE104" s="515">
        <v>65.598755476120388</v>
      </c>
      <c r="AF104" s="515">
        <v>2.5742154795888519</v>
      </c>
      <c r="AG104" s="515">
        <v>2.3942631612805396</v>
      </c>
      <c r="AH104" s="515">
        <v>2.8213166144200623</v>
      </c>
      <c r="AI104" s="515">
        <v>2545</v>
      </c>
      <c r="AJ104" s="515">
        <v>112.179489194499</v>
      </c>
      <c r="AK104" s="515">
        <v>20.12337506254033</v>
      </c>
      <c r="AL104" s="515">
        <v>20.123375062540315</v>
      </c>
    </row>
    <row r="105" spans="1:38">
      <c r="A105" s="515">
        <v>3</v>
      </c>
      <c r="B105" s="515">
        <v>39</v>
      </c>
      <c r="C105" s="515">
        <v>2024</v>
      </c>
      <c r="D105" s="515">
        <v>99</v>
      </c>
      <c r="E105" s="515">
        <v>39</v>
      </c>
      <c r="F105" s="515">
        <v>99</v>
      </c>
      <c r="G105" s="515">
        <v>99</v>
      </c>
      <c r="H105" s="515">
        <v>99</v>
      </c>
      <c r="I105" s="515">
        <v>99</v>
      </c>
      <c r="J105" s="515">
        <v>999</v>
      </c>
      <c r="K105" s="515">
        <v>99</v>
      </c>
      <c r="L105" s="515">
        <v>99</v>
      </c>
      <c r="M105" s="515">
        <v>99</v>
      </c>
      <c r="N105" s="515">
        <v>99</v>
      </c>
      <c r="O105" s="515">
        <v>99</v>
      </c>
      <c r="P105" s="515">
        <v>9999</v>
      </c>
      <c r="Q105" s="515">
        <v>714</v>
      </c>
      <c r="R105" s="515">
        <v>3068</v>
      </c>
      <c r="S105" s="515">
        <v>6.8657105606258151</v>
      </c>
      <c r="T105" s="515">
        <v>6.7258800521512399</v>
      </c>
      <c r="U105" s="515">
        <v>28.282757496740619</v>
      </c>
      <c r="V105" s="515">
        <v>29.041720990873543</v>
      </c>
      <c r="W105" s="515">
        <v>18.481095176010431</v>
      </c>
      <c r="X105" s="515">
        <v>89.537157757496757</v>
      </c>
      <c r="Y105" s="515">
        <v>71.512385919165595</v>
      </c>
      <c r="Z105" s="515">
        <v>8.9663269437915307</v>
      </c>
      <c r="AA105" s="515">
        <v>1.8429782129147103</v>
      </c>
      <c r="AB105" s="515">
        <v>2.3845209985219609</v>
      </c>
      <c r="AC105" s="515">
        <v>84.724181055980225</v>
      </c>
      <c r="AD105" s="515">
        <v>37.972375189388593</v>
      </c>
      <c r="AE105" s="515">
        <v>64.075191430075279</v>
      </c>
      <c r="AF105" s="515">
        <v>3.0947073242079144</v>
      </c>
      <c r="AG105" s="515">
        <v>2.8050427182162392</v>
      </c>
      <c r="AH105" s="515">
        <v>6.8774445893089942</v>
      </c>
      <c r="AI105" s="515">
        <v>3056</v>
      </c>
      <c r="AJ105" s="515">
        <v>111.19914921465973</v>
      </c>
      <c r="AK105" s="515">
        <v>19.992290000538404</v>
      </c>
      <c r="AL105" s="515">
        <v>19.993760212864412</v>
      </c>
    </row>
    <row r="106" spans="1:38">
      <c r="A106" s="515">
        <v>3</v>
      </c>
      <c r="B106" s="515">
        <v>40</v>
      </c>
      <c r="C106" s="515">
        <v>2024</v>
      </c>
      <c r="D106" s="515">
        <v>99</v>
      </c>
      <c r="E106" s="515">
        <v>40</v>
      </c>
      <c r="F106" s="515">
        <v>99</v>
      </c>
      <c r="G106" s="515">
        <v>99</v>
      </c>
      <c r="H106" s="515">
        <v>99</v>
      </c>
      <c r="I106" s="515">
        <v>99</v>
      </c>
      <c r="J106" s="515">
        <v>999</v>
      </c>
      <c r="K106" s="515">
        <v>99</v>
      </c>
      <c r="L106" s="515">
        <v>99</v>
      </c>
      <c r="M106" s="515">
        <v>99</v>
      </c>
      <c r="N106" s="515">
        <v>99</v>
      </c>
      <c r="O106" s="515">
        <v>99</v>
      </c>
      <c r="P106" s="515">
        <v>9999</v>
      </c>
      <c r="Q106" s="515">
        <v>821</v>
      </c>
      <c r="R106" s="515">
        <v>3283</v>
      </c>
      <c r="S106" s="515">
        <v>6.7286018885166019</v>
      </c>
      <c r="T106" s="515">
        <v>6.8361254949741106</v>
      </c>
      <c r="U106" s="515">
        <v>27.528144989339044</v>
      </c>
      <c r="V106" s="515">
        <v>26.621992080414255</v>
      </c>
      <c r="W106" s="515">
        <v>20.255863539445624</v>
      </c>
      <c r="X106" s="515">
        <v>88.69936034115139</v>
      </c>
      <c r="Y106" s="515">
        <v>67.560158391714864</v>
      </c>
      <c r="Z106" s="515">
        <v>8.9995985865568056</v>
      </c>
      <c r="AA106" s="515">
        <v>1.9001245837177565</v>
      </c>
      <c r="AB106" s="515">
        <v>2.6172088889990279</v>
      </c>
      <c r="AC106" s="515">
        <v>83.755749302825635</v>
      </c>
      <c r="AD106" s="515">
        <v>35.761199350314087</v>
      </c>
      <c r="AE106" s="515">
        <v>62.303792730926887</v>
      </c>
      <c r="AF106" s="515">
        <v>3.3115789261325239</v>
      </c>
      <c r="AG106" s="515">
        <v>2.9215290176442776</v>
      </c>
      <c r="AH106" s="515">
        <v>6.0310691440755431</v>
      </c>
      <c r="AI106" s="515">
        <v>3277</v>
      </c>
      <c r="AJ106" s="515">
        <v>110.68730546231291</v>
      </c>
      <c r="AK106" s="515">
        <v>19.699048004691157</v>
      </c>
      <c r="AL106" s="515">
        <v>19.699048004691157</v>
      </c>
    </row>
    <row r="107" spans="1:38">
      <c r="A107" s="515">
        <v>3</v>
      </c>
      <c r="B107" s="515">
        <v>41</v>
      </c>
      <c r="C107" s="515">
        <v>2024</v>
      </c>
      <c r="D107" s="515">
        <v>99</v>
      </c>
      <c r="E107" s="515">
        <v>41</v>
      </c>
      <c r="F107" s="515">
        <v>99</v>
      </c>
      <c r="G107" s="515">
        <v>99</v>
      </c>
      <c r="H107" s="515">
        <v>99</v>
      </c>
      <c r="I107" s="515">
        <v>99</v>
      </c>
      <c r="J107" s="515">
        <v>999</v>
      </c>
      <c r="K107" s="515">
        <v>99</v>
      </c>
      <c r="L107" s="515">
        <v>99</v>
      </c>
      <c r="M107" s="515">
        <v>99</v>
      </c>
      <c r="N107" s="515">
        <v>99</v>
      </c>
      <c r="O107" s="515">
        <v>99</v>
      </c>
      <c r="P107" s="515">
        <v>9999</v>
      </c>
      <c r="Q107" s="515">
        <v>1077</v>
      </c>
      <c r="R107" s="515">
        <v>5476</v>
      </c>
      <c r="S107" s="515">
        <v>6.797662527392256</v>
      </c>
      <c r="T107" s="515">
        <v>6.7660701241782295</v>
      </c>
      <c r="U107" s="515">
        <v>28.346493791088403</v>
      </c>
      <c r="V107" s="515">
        <v>26.972242512783048</v>
      </c>
      <c r="W107" s="515">
        <v>18.644996347699049</v>
      </c>
      <c r="X107" s="515">
        <v>88.476990504017564</v>
      </c>
      <c r="Y107" s="515">
        <v>69.375456537618717</v>
      </c>
      <c r="Z107" s="515">
        <v>9.4647358130256816</v>
      </c>
      <c r="AA107" s="515">
        <v>1.9537105825171079</v>
      </c>
      <c r="AB107" s="515">
        <v>2.4156831683113129</v>
      </c>
      <c r="AC107" s="515">
        <v>85.773125378719612</v>
      </c>
      <c r="AD107" s="515">
        <v>44.772907480815775</v>
      </c>
      <c r="AE107" s="515">
        <v>68.002814960676204</v>
      </c>
      <c r="AF107" s="515">
        <v>5.5236692657635391</v>
      </c>
      <c r="AG107" s="515">
        <v>5.0179365108613112</v>
      </c>
      <c r="AH107" s="515">
        <v>4.474068663257853</v>
      </c>
      <c r="AI107" s="515">
        <v>5470</v>
      </c>
      <c r="AJ107" s="515">
        <v>111.42848263254101</v>
      </c>
      <c r="AK107" s="515">
        <v>19.818068869309265</v>
      </c>
      <c r="AL107" s="515">
        <v>19.818068869309265</v>
      </c>
    </row>
    <row r="108" spans="1:38">
      <c r="A108" s="515">
        <v>3</v>
      </c>
      <c r="B108" s="515">
        <v>42</v>
      </c>
      <c r="C108" s="515">
        <v>2024</v>
      </c>
      <c r="D108" s="515">
        <v>99</v>
      </c>
      <c r="E108" s="515">
        <v>42</v>
      </c>
      <c r="F108" s="515">
        <v>99</v>
      </c>
      <c r="G108" s="515">
        <v>99</v>
      </c>
      <c r="H108" s="515">
        <v>99</v>
      </c>
      <c r="I108" s="515">
        <v>99</v>
      </c>
      <c r="J108" s="515">
        <v>999</v>
      </c>
      <c r="K108" s="515">
        <v>99</v>
      </c>
      <c r="L108" s="515">
        <v>99</v>
      </c>
      <c r="M108" s="515">
        <v>99</v>
      </c>
      <c r="N108" s="515">
        <v>99</v>
      </c>
      <c r="O108" s="515">
        <v>99</v>
      </c>
      <c r="P108" s="515">
        <v>9999</v>
      </c>
      <c r="Q108" s="515">
        <v>1956</v>
      </c>
      <c r="R108" s="515">
        <v>11816</v>
      </c>
      <c r="S108" s="515">
        <v>7.2494075829383888</v>
      </c>
      <c r="T108" s="515">
        <v>6.6179756262694642</v>
      </c>
      <c r="U108" s="515">
        <v>31.335790453622248</v>
      </c>
      <c r="V108" s="515">
        <v>35.181110358835461</v>
      </c>
      <c r="W108" s="515">
        <v>16.782329045362221</v>
      </c>
      <c r="X108" s="515">
        <v>96.453960731211907</v>
      </c>
      <c r="Y108" s="515">
        <v>85.189573459715646</v>
      </c>
      <c r="Z108" s="515">
        <v>8.1004007556158104</v>
      </c>
      <c r="AA108" s="515">
        <v>1.6943590911051722</v>
      </c>
      <c r="AB108" s="515">
        <v>2.1464165705176264</v>
      </c>
      <c r="AC108" s="515">
        <v>82.879221752696992</v>
      </c>
      <c r="AD108" s="515">
        <v>44.00876669087301</v>
      </c>
      <c r="AE108" s="515">
        <v>67.477736805201118</v>
      </c>
      <c r="AF108" s="515">
        <v>11.918859759726438</v>
      </c>
      <c r="AG108" s="515">
        <v>11.969431155446204</v>
      </c>
      <c r="AH108" s="515">
        <v>2.71665538253216</v>
      </c>
      <c r="AI108" s="515">
        <v>11801</v>
      </c>
      <c r="AJ108" s="515">
        <v>113.76945174137802</v>
      </c>
      <c r="AK108" s="515">
        <v>20.932664367798413</v>
      </c>
      <c r="AL108" s="515">
        <v>20.934085445228646</v>
      </c>
    </row>
    <row r="109" spans="1:38">
      <c r="A109" s="515">
        <v>3</v>
      </c>
      <c r="B109" s="515">
        <v>43</v>
      </c>
      <c r="C109" s="515">
        <v>2024</v>
      </c>
      <c r="D109" s="515">
        <v>99</v>
      </c>
      <c r="E109" s="515">
        <v>43</v>
      </c>
      <c r="F109" s="515">
        <v>99</v>
      </c>
      <c r="G109" s="515">
        <v>99</v>
      </c>
      <c r="H109" s="515">
        <v>99</v>
      </c>
      <c r="I109" s="515">
        <v>99</v>
      </c>
      <c r="J109" s="515">
        <v>999</v>
      </c>
      <c r="K109" s="515">
        <v>99</v>
      </c>
      <c r="L109" s="515">
        <v>99</v>
      </c>
      <c r="M109" s="515">
        <v>99</v>
      </c>
      <c r="N109" s="515">
        <v>99</v>
      </c>
      <c r="O109" s="515">
        <v>99</v>
      </c>
      <c r="P109" s="515">
        <v>9999</v>
      </c>
      <c r="Q109" s="515">
        <v>1744</v>
      </c>
      <c r="R109" s="515">
        <v>10767</v>
      </c>
      <c r="S109" s="515">
        <v>7.1476734466425196</v>
      </c>
      <c r="T109" s="515">
        <v>6.504504504504502</v>
      </c>
      <c r="U109" s="515">
        <v>31.182325624593719</v>
      </c>
      <c r="V109" s="515">
        <v>34.810067799758521</v>
      </c>
      <c r="W109" s="515">
        <v>14.535153710411439</v>
      </c>
      <c r="X109" s="515">
        <v>95.699823534875051</v>
      </c>
      <c r="Y109" s="515">
        <v>84.285316244079127</v>
      </c>
      <c r="Z109" s="515">
        <v>8.1860382319089595</v>
      </c>
      <c r="AA109" s="515">
        <v>1.7036720054648853</v>
      </c>
      <c r="AB109" s="515">
        <v>2.2497026527468296</v>
      </c>
      <c r="AC109" s="515">
        <v>83.084737708104853</v>
      </c>
      <c r="AD109" s="515">
        <v>39.823701794843174</v>
      </c>
      <c r="AE109" s="515">
        <v>62.972018694125595</v>
      </c>
      <c r="AF109" s="515">
        <v>10.860728083359392</v>
      </c>
      <c r="AG109" s="515">
        <v>10.853394521452218</v>
      </c>
      <c r="AH109" s="515">
        <v>2.5448128540912047</v>
      </c>
      <c r="AI109" s="515">
        <v>10747</v>
      </c>
      <c r="AJ109" s="515">
        <v>113.96579510561084</v>
      </c>
      <c r="AK109" s="515">
        <v>20.697729629054248</v>
      </c>
      <c r="AL109" s="515">
        <v>20.721470959681778</v>
      </c>
    </row>
    <row r="110" spans="1:38">
      <c r="A110" s="515">
        <v>3</v>
      </c>
      <c r="B110" s="515">
        <v>44</v>
      </c>
      <c r="C110" s="515">
        <v>2024</v>
      </c>
      <c r="D110" s="515">
        <v>99</v>
      </c>
      <c r="E110" s="515">
        <v>44</v>
      </c>
      <c r="F110" s="515">
        <v>99</v>
      </c>
      <c r="G110" s="515">
        <v>99</v>
      </c>
      <c r="H110" s="515">
        <v>99</v>
      </c>
      <c r="I110" s="515">
        <v>99</v>
      </c>
      <c r="J110" s="515">
        <v>999</v>
      </c>
      <c r="K110" s="515">
        <v>99</v>
      </c>
      <c r="L110" s="515">
        <v>99</v>
      </c>
      <c r="M110" s="515">
        <v>99</v>
      </c>
      <c r="N110" s="515">
        <v>99</v>
      </c>
      <c r="O110" s="515">
        <v>99</v>
      </c>
      <c r="P110" s="515">
        <v>9999</v>
      </c>
      <c r="Q110" s="515">
        <v>1586</v>
      </c>
      <c r="R110" s="515">
        <v>9781</v>
      </c>
      <c r="S110" s="515">
        <v>7.1213577343829861</v>
      </c>
      <c r="T110" s="515">
        <v>6.516102647991004</v>
      </c>
      <c r="U110" s="515">
        <v>30.870156425723341</v>
      </c>
      <c r="V110" s="515">
        <v>35.037317247725198</v>
      </c>
      <c r="W110" s="515">
        <v>14.89622737961354</v>
      </c>
      <c r="X110" s="515">
        <v>95.73663224619159</v>
      </c>
      <c r="Y110" s="515">
        <v>83.406604641652194</v>
      </c>
      <c r="Z110" s="515">
        <v>8.1642588800883988</v>
      </c>
      <c r="AA110" s="515">
        <v>1.7231130354091699</v>
      </c>
      <c r="AB110" s="515">
        <v>2.0715331889405628</v>
      </c>
      <c r="AC110" s="515">
        <v>82.996761930592498</v>
      </c>
      <c r="AD110" s="515">
        <v>48.013744488321159</v>
      </c>
      <c r="AE110" s="515">
        <v>69.917473619085186</v>
      </c>
      <c r="AF110" s="515">
        <v>9.866144829881879</v>
      </c>
      <c r="AG110" s="515">
        <v>9.7607786356226107</v>
      </c>
      <c r="AH110" s="515">
        <v>2.7911256517738474</v>
      </c>
      <c r="AI110" s="515">
        <v>9769</v>
      </c>
      <c r="AJ110" s="515">
        <v>113.69875115160238</v>
      </c>
      <c r="AK110" s="515">
        <v>20.634893764191059</v>
      </c>
      <c r="AL110" s="515"/>
    </row>
    <row r="111" spans="1:38">
      <c r="A111" s="515">
        <v>3</v>
      </c>
      <c r="B111" s="515">
        <v>45</v>
      </c>
      <c r="C111" s="515">
        <v>2024</v>
      </c>
      <c r="D111" s="515">
        <v>99</v>
      </c>
      <c r="E111" s="515">
        <v>45</v>
      </c>
      <c r="F111" s="515">
        <v>99</v>
      </c>
      <c r="G111" s="515">
        <v>99</v>
      </c>
      <c r="H111" s="515">
        <v>99</v>
      </c>
      <c r="I111" s="515">
        <v>99</v>
      </c>
      <c r="J111" s="515">
        <v>999</v>
      </c>
      <c r="K111" s="515">
        <v>99</v>
      </c>
      <c r="L111" s="515">
        <v>99</v>
      </c>
      <c r="M111" s="515">
        <v>99</v>
      </c>
      <c r="N111" s="515">
        <v>99</v>
      </c>
      <c r="O111" s="515">
        <v>99</v>
      </c>
      <c r="P111" s="515">
        <v>9999</v>
      </c>
      <c r="Q111" s="515">
        <v>1091</v>
      </c>
      <c r="R111" s="515">
        <v>6157</v>
      </c>
      <c r="S111" s="515">
        <v>6.9600454766931952</v>
      </c>
      <c r="T111" s="515">
        <v>6.5514049049861915</v>
      </c>
      <c r="U111" s="515">
        <v>29.732028585350072</v>
      </c>
      <c r="V111" s="515">
        <v>36.040279356829615</v>
      </c>
      <c r="W111" s="515">
        <v>14.000324833522821</v>
      </c>
      <c r="X111" s="515">
        <v>94.932597044014969</v>
      </c>
      <c r="Y111" s="515">
        <v>80.396296897839861</v>
      </c>
      <c r="Z111" s="515">
        <v>7.9246414539469345</v>
      </c>
      <c r="AA111" s="515">
        <v>1.6743181016802555</v>
      </c>
      <c r="AB111" s="515">
        <v>2.1041186533523724</v>
      </c>
      <c r="AC111" s="515">
        <v>81.339267543499332</v>
      </c>
      <c r="AD111" s="515">
        <v>37.766977401808838</v>
      </c>
      <c r="AE111" s="515">
        <v>62.729773702649346</v>
      </c>
      <c r="AF111" s="515">
        <v>6.2105974560456731</v>
      </c>
      <c r="AG111" s="515">
        <v>5.9177425825407699</v>
      </c>
      <c r="AH111" s="515">
        <v>3.6543771317199938</v>
      </c>
      <c r="AI111" s="515">
        <v>6148</v>
      </c>
      <c r="AJ111" s="515">
        <v>112.99692582953799</v>
      </c>
      <c r="AK111" s="515">
        <v>20.227934259556235</v>
      </c>
      <c r="AL111" s="515"/>
    </row>
    <row r="112" spans="1:38">
      <c r="A112" s="515">
        <v>3</v>
      </c>
      <c r="B112" s="515">
        <v>46</v>
      </c>
      <c r="C112" s="515">
        <v>2024</v>
      </c>
      <c r="D112" s="515">
        <v>99</v>
      </c>
      <c r="E112" s="515">
        <v>46</v>
      </c>
      <c r="F112" s="515">
        <v>99</v>
      </c>
      <c r="G112" s="515">
        <v>99</v>
      </c>
      <c r="H112" s="515">
        <v>99</v>
      </c>
      <c r="I112" s="515">
        <v>99</v>
      </c>
      <c r="J112" s="515">
        <v>999</v>
      </c>
      <c r="K112" s="515">
        <v>99</v>
      </c>
      <c r="L112" s="515">
        <v>99</v>
      </c>
      <c r="M112" s="515">
        <v>99</v>
      </c>
      <c r="N112" s="515">
        <v>99</v>
      </c>
      <c r="O112" s="515">
        <v>99</v>
      </c>
      <c r="P112" s="515">
        <v>9999</v>
      </c>
      <c r="Q112" s="515">
        <v>657</v>
      </c>
      <c r="R112" s="515">
        <v>3373</v>
      </c>
      <c r="S112" s="515">
        <v>6.9484138748888205</v>
      </c>
      <c r="T112" s="515">
        <v>6.5816780314260308</v>
      </c>
      <c r="U112" s="515">
        <v>29.988081826267443</v>
      </c>
      <c r="V112" s="515">
        <v>34.983694040913129</v>
      </c>
      <c r="W112" s="515">
        <v>14.082419211384524</v>
      </c>
      <c r="X112" s="515">
        <v>95.167506670619616</v>
      </c>
      <c r="Y112" s="515">
        <v>79.810257930625554</v>
      </c>
      <c r="Z112" s="515">
        <v>8.1264254539121303</v>
      </c>
      <c r="AA112" s="515">
        <v>1.74569259518685</v>
      </c>
      <c r="AB112" s="515">
        <v>2.1555812665272129</v>
      </c>
      <c r="AC112" s="515">
        <v>84.097735502489357</v>
      </c>
      <c r="AD112" s="515">
        <v>40.412651838900494</v>
      </c>
      <c r="AE112" s="515">
        <v>60.525414878921133</v>
      </c>
      <c r="AF112" s="515">
        <v>3.4023623874032909</v>
      </c>
      <c r="AG112" s="515">
        <v>3.2698467807866458</v>
      </c>
      <c r="AH112" s="515">
        <v>1.7788319003854132</v>
      </c>
      <c r="AI112" s="515">
        <v>3370</v>
      </c>
      <c r="AJ112" s="515">
        <v>113.35468842729978</v>
      </c>
      <c r="AK112" s="515">
        <v>20.210866793352377</v>
      </c>
      <c r="AL112" s="515"/>
    </row>
    <row r="113" spans="1:38">
      <c r="A113" s="515">
        <v>3</v>
      </c>
      <c r="B113" s="515">
        <v>47</v>
      </c>
      <c r="C113" s="515">
        <v>2024</v>
      </c>
      <c r="D113" s="515">
        <v>99</v>
      </c>
      <c r="E113" s="515">
        <v>47</v>
      </c>
      <c r="F113" s="515">
        <v>99</v>
      </c>
      <c r="G113" s="515">
        <v>99</v>
      </c>
      <c r="H113" s="515">
        <v>99</v>
      </c>
      <c r="I113" s="515">
        <v>99</v>
      </c>
      <c r="J113" s="515">
        <v>999</v>
      </c>
      <c r="K113" s="515">
        <v>99</v>
      </c>
      <c r="L113" s="515">
        <v>99</v>
      </c>
      <c r="M113" s="515">
        <v>99</v>
      </c>
      <c r="N113" s="515">
        <v>99</v>
      </c>
      <c r="O113" s="515">
        <v>99</v>
      </c>
      <c r="P113" s="515">
        <v>9999</v>
      </c>
      <c r="Q113" s="515">
        <v>656</v>
      </c>
      <c r="R113" s="515">
        <v>3062</v>
      </c>
      <c r="S113" s="515">
        <v>6.9314173742651857</v>
      </c>
      <c r="T113" s="515">
        <v>6.5362508164598285</v>
      </c>
      <c r="U113" s="515">
        <v>29.524820378837351</v>
      </c>
      <c r="V113" s="515">
        <v>34.030045721750497</v>
      </c>
      <c r="W113" s="515">
        <v>15.284128020901372</v>
      </c>
      <c r="X113" s="515">
        <v>93.272370999346862</v>
      </c>
      <c r="Y113" s="515">
        <v>79.849771391247558</v>
      </c>
      <c r="Z113" s="515">
        <v>8.2036034532572444</v>
      </c>
      <c r="AA113" s="515">
        <v>1.7619237942541306</v>
      </c>
      <c r="AB113" s="515">
        <v>1.97877999474273</v>
      </c>
      <c r="AC113" s="515">
        <v>83.461456797266379</v>
      </c>
      <c r="AD113" s="515">
        <v>48.620943386814439</v>
      </c>
      <c r="AE113" s="515">
        <v>71.95526666389965</v>
      </c>
      <c r="AF113" s="515">
        <v>3.0886550934565302</v>
      </c>
      <c r="AG113" s="515">
        <v>2.9225020535583499</v>
      </c>
      <c r="AH113" s="515">
        <v>2.3187459177008498</v>
      </c>
      <c r="AI113" s="515">
        <v>3057</v>
      </c>
      <c r="AJ113" s="515">
        <v>112.70350016355896</v>
      </c>
      <c r="AK113" s="515">
        <v>20.191292302598871</v>
      </c>
      <c r="AL113" s="515"/>
    </row>
    <row r="114" spans="1:38">
      <c r="A114" s="515">
        <v>3</v>
      </c>
      <c r="B114" s="515">
        <v>48</v>
      </c>
      <c r="C114" s="515">
        <v>2024</v>
      </c>
      <c r="D114" s="515">
        <v>99</v>
      </c>
      <c r="E114" s="515">
        <v>48</v>
      </c>
      <c r="F114" s="515">
        <v>99</v>
      </c>
      <c r="G114" s="515">
        <v>99</v>
      </c>
      <c r="H114" s="515">
        <v>99</v>
      </c>
      <c r="I114" s="515">
        <v>99</v>
      </c>
      <c r="J114" s="515">
        <v>999</v>
      </c>
      <c r="K114" s="515">
        <v>99</v>
      </c>
      <c r="L114" s="515">
        <v>99</v>
      </c>
      <c r="M114" s="515">
        <v>99</v>
      </c>
      <c r="N114" s="515">
        <v>99</v>
      </c>
      <c r="O114" s="515">
        <v>99</v>
      </c>
      <c r="P114" s="515">
        <v>9999</v>
      </c>
      <c r="Q114" s="515">
        <v>456</v>
      </c>
      <c r="R114" s="515">
        <v>2078</v>
      </c>
      <c r="S114" s="515">
        <v>6.8137632338787304</v>
      </c>
      <c r="T114" s="515">
        <v>6.6924927815206932</v>
      </c>
      <c r="U114" s="515">
        <v>28.537054860442776</v>
      </c>
      <c r="V114" s="515">
        <v>30.221366698748799</v>
      </c>
      <c r="W114" s="515">
        <v>16.265640038498557</v>
      </c>
      <c r="X114" s="515">
        <v>90.134744947064519</v>
      </c>
      <c r="Y114" s="515">
        <v>73.387872954764191</v>
      </c>
      <c r="Z114" s="515">
        <v>8.668915705386361</v>
      </c>
      <c r="AA114" s="515">
        <v>1.8194392481807484</v>
      </c>
      <c r="AB114" s="515">
        <v>2.0846502220544574</v>
      </c>
      <c r="AC114" s="515">
        <v>86.732268683298813</v>
      </c>
      <c r="AD114" s="515">
        <v>45.801193839443044</v>
      </c>
      <c r="AE114" s="515">
        <v>66.623168316469602</v>
      </c>
      <c r="AF114" s="515">
        <v>2.0960892502294799</v>
      </c>
      <c r="AG114" s="515">
        <v>1.9169777310548139</v>
      </c>
      <c r="AH114" s="515">
        <v>5.197305101058709</v>
      </c>
      <c r="AI114" s="515">
        <v>2072</v>
      </c>
      <c r="AJ114" s="515">
        <v>111.79227799227796</v>
      </c>
      <c r="AK114" s="515">
        <v>19.890880935964997</v>
      </c>
      <c r="AL114" s="515"/>
    </row>
    <row r="115" spans="1:38">
      <c r="A115" s="515">
        <v>3</v>
      </c>
      <c r="B115" s="515">
        <v>49</v>
      </c>
      <c r="C115" s="515">
        <v>2024</v>
      </c>
      <c r="D115" s="515">
        <v>99</v>
      </c>
      <c r="E115" s="515">
        <v>49</v>
      </c>
      <c r="F115" s="515">
        <v>99</v>
      </c>
      <c r="G115" s="515">
        <v>99</v>
      </c>
      <c r="H115" s="515">
        <v>99</v>
      </c>
      <c r="I115" s="515">
        <v>99</v>
      </c>
      <c r="J115" s="515">
        <v>999</v>
      </c>
      <c r="K115" s="515">
        <v>99</v>
      </c>
      <c r="L115" s="515">
        <v>99</v>
      </c>
      <c r="M115" s="515">
        <v>99</v>
      </c>
      <c r="N115" s="515">
        <v>99</v>
      </c>
      <c r="O115" s="515">
        <v>99</v>
      </c>
      <c r="P115" s="515">
        <v>9999</v>
      </c>
      <c r="Q115" s="515">
        <v>378</v>
      </c>
      <c r="R115" s="515">
        <v>1703</v>
      </c>
      <c r="S115" s="515">
        <v>6.9418672930123284</v>
      </c>
      <c r="T115" s="515">
        <v>6.692307692307689</v>
      </c>
      <c r="U115" s="515">
        <v>29.029125073399879</v>
      </c>
      <c r="V115" s="515">
        <v>30.005871990604824</v>
      </c>
      <c r="W115" s="515">
        <v>13.916617733411622</v>
      </c>
      <c r="X115" s="515">
        <v>91.015854374632994</v>
      </c>
      <c r="Y115" s="515">
        <v>74.515560775102756</v>
      </c>
      <c r="Z115" s="515">
        <v>8.923295348716362</v>
      </c>
      <c r="AA115" s="515">
        <v>1.8142200849786676</v>
      </c>
      <c r="AB115" s="515">
        <v>1.8967427701442987</v>
      </c>
      <c r="AC115" s="515">
        <v>85.892849141234692</v>
      </c>
      <c r="AD115" s="515">
        <v>49.595321999797591</v>
      </c>
      <c r="AE115" s="515">
        <v>71.661931114620003</v>
      </c>
      <c r="AF115" s="515">
        <v>1.7178248282679527</v>
      </c>
      <c r="AG115" s="515">
        <v>1.5981258229184527</v>
      </c>
      <c r="AH115" s="515">
        <v>1.467997651203758</v>
      </c>
      <c r="AI115" s="515">
        <v>1702</v>
      </c>
      <c r="AJ115" s="515">
        <v>111.78390129259698</v>
      </c>
      <c r="AK115" s="515">
        <v>20.168016226798244</v>
      </c>
      <c r="AL115" s="515"/>
    </row>
    <row r="116" spans="1:38">
      <c r="A116" s="515">
        <v>3</v>
      </c>
      <c r="B116" s="515">
        <v>50</v>
      </c>
      <c r="C116" s="515">
        <v>2024</v>
      </c>
      <c r="D116" s="515">
        <v>99</v>
      </c>
      <c r="E116" s="515">
        <v>50</v>
      </c>
      <c r="F116" s="515">
        <v>99</v>
      </c>
      <c r="G116" s="515">
        <v>99</v>
      </c>
      <c r="H116" s="515">
        <v>99</v>
      </c>
      <c r="I116" s="515">
        <v>99</v>
      </c>
      <c r="J116" s="515">
        <v>999</v>
      </c>
      <c r="K116" s="515">
        <v>99</v>
      </c>
      <c r="L116" s="515">
        <v>99</v>
      </c>
      <c r="M116" s="515">
        <v>99</v>
      </c>
      <c r="N116" s="515">
        <v>99</v>
      </c>
      <c r="O116" s="515">
        <v>99</v>
      </c>
      <c r="P116" s="515">
        <v>9999</v>
      </c>
      <c r="Q116" s="515">
        <v>83</v>
      </c>
      <c r="R116" s="515">
        <v>328</v>
      </c>
      <c r="S116" s="515">
        <v>7.301829268292682</v>
      </c>
      <c r="T116" s="515">
        <v>6.8201219512195115</v>
      </c>
      <c r="U116" s="515">
        <v>31.344817073170699</v>
      </c>
      <c r="V116" s="515">
        <v>34.451219512195124</v>
      </c>
      <c r="W116" s="515">
        <v>18.292682926829272</v>
      </c>
      <c r="X116" s="515">
        <v>95.426829268292636</v>
      </c>
      <c r="Y116" s="515">
        <v>82.621951219512198</v>
      </c>
      <c r="Z116" s="515">
        <v>8.2904130625093941</v>
      </c>
      <c r="AA116" s="515">
        <v>1.7435586178208948</v>
      </c>
      <c r="AB116" s="515">
        <v>2.8113376704556523</v>
      </c>
      <c r="AC116" s="515">
        <v>87.188462505280981</v>
      </c>
      <c r="AD116" s="515">
        <v>38.73306513756075</v>
      </c>
      <c r="AE116" s="515">
        <v>55.966275538066512</v>
      </c>
      <c r="AF116" s="515">
        <v>0.33085528107568307</v>
      </c>
      <c r="AG116" s="515">
        <v>0.33235480186758198</v>
      </c>
      <c r="AH116" s="515">
        <v>3.6585365853658542</v>
      </c>
      <c r="AI116" s="515">
        <v>325</v>
      </c>
      <c r="AJ116" s="515">
        <v>113.62953846153844</v>
      </c>
      <c r="AK116" s="515">
        <v>21.009635222619977</v>
      </c>
      <c r="AL116" s="515"/>
    </row>
    <row r="117" spans="1:38">
      <c r="A117" s="515">
        <v>3</v>
      </c>
      <c r="B117" s="515">
        <v>51</v>
      </c>
      <c r="C117" s="515">
        <v>2024</v>
      </c>
      <c r="D117" s="515">
        <v>99</v>
      </c>
      <c r="E117" s="515">
        <v>51</v>
      </c>
      <c r="F117" s="515">
        <v>99</v>
      </c>
      <c r="G117" s="515">
        <v>99</v>
      </c>
      <c r="H117" s="515">
        <v>99</v>
      </c>
      <c r="I117" s="515">
        <v>99</v>
      </c>
      <c r="J117" s="515">
        <v>999</v>
      </c>
      <c r="K117" s="515">
        <v>99</v>
      </c>
      <c r="L117" s="515">
        <v>99</v>
      </c>
      <c r="M117" s="515">
        <v>99</v>
      </c>
      <c r="N117" s="515">
        <v>99</v>
      </c>
      <c r="O117" s="515">
        <v>99</v>
      </c>
      <c r="P117" s="515">
        <v>9999</v>
      </c>
      <c r="Q117" s="515">
        <v>19</v>
      </c>
      <c r="R117" s="515">
        <v>52</v>
      </c>
      <c r="S117" s="515">
        <v>6.8846153846153859</v>
      </c>
      <c r="T117" s="515">
        <v>7.0384615384615374</v>
      </c>
      <c r="U117" s="515">
        <v>26.196153846153859</v>
      </c>
      <c r="V117" s="515">
        <v>21.153846153846157</v>
      </c>
      <c r="W117" s="515">
        <v>21.153846153846157</v>
      </c>
      <c r="X117" s="515">
        <v>90.384615384615358</v>
      </c>
      <c r="Y117" s="515">
        <v>63.461538461538481</v>
      </c>
      <c r="Z117" s="515">
        <v>7.8647940346267236</v>
      </c>
      <c r="AA117" s="515">
        <v>1.5019710915205078</v>
      </c>
      <c r="AB117" s="515">
        <v>1.6286088738261653</v>
      </c>
      <c r="AC117" s="515">
        <v>84.455585638370849</v>
      </c>
      <c r="AD117" s="515">
        <v>55.177108706634357</v>
      </c>
      <c r="AE117" s="515">
        <v>71.723194156146675</v>
      </c>
      <c r="AF117" s="515">
        <v>5.245266651199855E-2</v>
      </c>
      <c r="AG117" s="515">
        <v>4.403553229751881E-2</v>
      </c>
      <c r="AH117" s="515">
        <v>1.9230769230769225</v>
      </c>
      <c r="AI117" s="515">
        <v>52</v>
      </c>
      <c r="AJ117" s="515">
        <v>108.59615384615383</v>
      </c>
      <c r="AK117" s="515">
        <v>19.909249683984299</v>
      </c>
      <c r="AL117" s="515"/>
    </row>
    <row r="118" spans="1:38">
      <c r="A118" s="515">
        <v>3</v>
      </c>
      <c r="B118" s="515">
        <v>52</v>
      </c>
      <c r="C118" s="515">
        <v>2024</v>
      </c>
      <c r="D118" s="515">
        <v>99</v>
      </c>
      <c r="E118" s="515">
        <v>52</v>
      </c>
      <c r="F118" s="515">
        <v>99</v>
      </c>
      <c r="G118" s="515">
        <v>99</v>
      </c>
      <c r="H118" s="515">
        <v>99</v>
      </c>
      <c r="I118" s="515">
        <v>99</v>
      </c>
      <c r="J118" s="515">
        <v>999</v>
      </c>
      <c r="K118" s="515">
        <v>99</v>
      </c>
      <c r="L118" s="515">
        <v>99</v>
      </c>
      <c r="M118" s="515">
        <v>99</v>
      </c>
      <c r="N118" s="515">
        <v>99</v>
      </c>
      <c r="O118" s="515">
        <v>99</v>
      </c>
      <c r="P118" s="515">
        <v>9999</v>
      </c>
      <c r="Q118" s="515"/>
      <c r="R118" s="515"/>
      <c r="S118" s="515"/>
      <c r="T118" s="515"/>
      <c r="U118" s="515"/>
      <c r="V118" s="515"/>
      <c r="W118" s="515"/>
      <c r="X118" s="515"/>
      <c r="Y118" s="515"/>
      <c r="Z118" s="515"/>
      <c r="AA118" s="515"/>
      <c r="AB118" s="515"/>
      <c r="AC118" s="515"/>
      <c r="AD118" s="515"/>
      <c r="AE118" s="515"/>
      <c r="AF118" s="515"/>
      <c r="AG118" s="515"/>
      <c r="AH118" s="515"/>
      <c r="AI118" s="515"/>
      <c r="AJ118" s="515"/>
      <c r="AK118" s="515"/>
      <c r="AL118" s="515"/>
    </row>
    <row r="119" spans="1:38">
      <c r="A119" s="515">
        <v>3</v>
      </c>
      <c r="B119" s="515">
        <v>53</v>
      </c>
      <c r="C119" s="515">
        <v>2023</v>
      </c>
      <c r="D119" s="515">
        <v>99</v>
      </c>
      <c r="E119" s="515">
        <v>1</v>
      </c>
      <c r="F119" s="515">
        <v>99</v>
      </c>
      <c r="G119" s="515">
        <v>99</v>
      </c>
      <c r="H119" s="515">
        <v>99</v>
      </c>
      <c r="I119" s="515">
        <v>99</v>
      </c>
      <c r="J119" s="515">
        <v>999</v>
      </c>
      <c r="K119" s="515">
        <v>99</v>
      </c>
      <c r="L119" s="515">
        <v>99</v>
      </c>
      <c r="M119" s="515">
        <v>99</v>
      </c>
      <c r="N119" s="515">
        <v>99</v>
      </c>
      <c r="O119" s="515">
        <v>99</v>
      </c>
      <c r="P119" s="515">
        <v>9999</v>
      </c>
      <c r="Q119" s="515">
        <v>2</v>
      </c>
      <c r="R119" s="515">
        <v>6</v>
      </c>
      <c r="S119" s="515">
        <v>6.8333333333333313</v>
      </c>
      <c r="T119" s="515">
        <v>6.8333333333333313</v>
      </c>
      <c r="U119" s="515">
        <v>31.116666666666664</v>
      </c>
      <c r="V119" s="515">
        <v>66.666666666666686</v>
      </c>
      <c r="W119" s="515">
        <v>0</v>
      </c>
      <c r="X119" s="515">
        <v>100</v>
      </c>
      <c r="Y119" s="515">
        <v>100</v>
      </c>
      <c r="Z119" s="515">
        <v>1.3309353436170941</v>
      </c>
      <c r="AA119" s="515">
        <v>0.37267799624997328</v>
      </c>
      <c r="AB119" s="515">
        <v>1.0671873729054779</v>
      </c>
      <c r="AC119" s="515">
        <v>-16.240701613456171</v>
      </c>
      <c r="AD119" s="515">
        <v>-30.313184394249344</v>
      </c>
      <c r="AE119" s="515">
        <v>34.921514788479605</v>
      </c>
      <c r="AF119" s="515">
        <v>5.5046881594157685E-3</v>
      </c>
      <c r="AG119" s="515">
        <v>5.4965699798809921E-3</v>
      </c>
      <c r="AH119" s="515">
        <v>0</v>
      </c>
      <c r="AI119" s="515">
        <v>0</v>
      </c>
      <c r="AJ119" s="515"/>
      <c r="AK119" s="515"/>
      <c r="AL119" s="515"/>
    </row>
    <row r="120" spans="1:38">
      <c r="A120" s="515">
        <v>3</v>
      </c>
      <c r="B120" s="515">
        <v>54</v>
      </c>
      <c r="C120" s="515">
        <v>2023</v>
      </c>
      <c r="D120" s="515">
        <v>99</v>
      </c>
      <c r="E120" s="515">
        <v>2</v>
      </c>
      <c r="F120" s="515">
        <v>99</v>
      </c>
      <c r="G120" s="515">
        <v>99</v>
      </c>
      <c r="H120" s="515">
        <v>99</v>
      </c>
      <c r="I120" s="515">
        <v>99</v>
      </c>
      <c r="J120" s="515">
        <v>999</v>
      </c>
      <c r="K120" s="515">
        <v>99</v>
      </c>
      <c r="L120" s="515">
        <v>99</v>
      </c>
      <c r="M120" s="515">
        <v>99</v>
      </c>
      <c r="N120" s="515">
        <v>99</v>
      </c>
      <c r="O120" s="515">
        <v>99</v>
      </c>
      <c r="P120" s="515">
        <v>9999</v>
      </c>
      <c r="Q120" s="515">
        <v>136</v>
      </c>
      <c r="R120" s="515">
        <v>734</v>
      </c>
      <c r="S120" s="515">
        <v>6.8923705722070805</v>
      </c>
      <c r="T120" s="515">
        <v>7.1239782016348787</v>
      </c>
      <c r="U120" s="515">
        <v>28.402588555858323</v>
      </c>
      <c r="V120" s="515">
        <v>22.75204359673025</v>
      </c>
      <c r="W120" s="515">
        <v>16.757493188010901</v>
      </c>
      <c r="X120" s="515">
        <v>91.41689373297001</v>
      </c>
      <c r="Y120" s="515">
        <v>67.029972752043605</v>
      </c>
      <c r="Z120" s="515">
        <v>9.6318361958527223</v>
      </c>
      <c r="AA120" s="515">
        <v>1.781106288797794</v>
      </c>
      <c r="AB120" s="515">
        <v>2.1804550382687897</v>
      </c>
      <c r="AC120" s="515">
        <v>76.200750700909978</v>
      </c>
      <c r="AD120" s="515">
        <v>44.50876504090288</v>
      </c>
      <c r="AE120" s="515">
        <v>51.701582131006198</v>
      </c>
      <c r="AF120" s="515">
        <v>0.67340685150186241</v>
      </c>
      <c r="AG120" s="515">
        <v>0.61376402065114644</v>
      </c>
      <c r="AH120" s="515">
        <v>0.13623978201634879</v>
      </c>
      <c r="AI120" s="515">
        <v>217</v>
      </c>
      <c r="AJ120" s="515">
        <v>112.20230414746544</v>
      </c>
      <c r="AK120" s="515">
        <v>19.494005524211875</v>
      </c>
      <c r="AL120" s="515">
        <v>19.494005524211875</v>
      </c>
    </row>
    <row r="121" spans="1:38">
      <c r="A121" s="515">
        <v>3</v>
      </c>
      <c r="B121" s="515">
        <v>55</v>
      </c>
      <c r="C121" s="515">
        <v>2023</v>
      </c>
      <c r="D121" s="515">
        <v>99</v>
      </c>
      <c r="E121" s="515">
        <v>3</v>
      </c>
      <c r="F121" s="515">
        <v>99</v>
      </c>
      <c r="G121" s="515">
        <v>99</v>
      </c>
      <c r="H121" s="515">
        <v>99</v>
      </c>
      <c r="I121" s="515">
        <v>99</v>
      </c>
      <c r="J121" s="515">
        <v>999</v>
      </c>
      <c r="K121" s="515">
        <v>99</v>
      </c>
      <c r="L121" s="515">
        <v>99</v>
      </c>
      <c r="M121" s="515">
        <v>99</v>
      </c>
      <c r="N121" s="515">
        <v>99</v>
      </c>
      <c r="O121" s="515">
        <v>99</v>
      </c>
      <c r="P121" s="515">
        <v>9999</v>
      </c>
      <c r="Q121" s="515">
        <v>31</v>
      </c>
      <c r="R121" s="515">
        <v>148</v>
      </c>
      <c r="S121" s="515">
        <v>6.5743243243243237</v>
      </c>
      <c r="T121" s="515">
        <v>7.1351351351351342</v>
      </c>
      <c r="U121" s="515">
        <v>28.559459459459461</v>
      </c>
      <c r="V121" s="515">
        <v>22.297297297297295</v>
      </c>
      <c r="W121" s="515">
        <v>22.972972972972968</v>
      </c>
      <c r="X121" s="515">
        <v>89.189189189189179</v>
      </c>
      <c r="Y121" s="515">
        <v>71.621621621621614</v>
      </c>
      <c r="Z121" s="515">
        <v>8.6039104704484082</v>
      </c>
      <c r="AA121" s="515">
        <v>1.97310023654714</v>
      </c>
      <c r="AB121" s="515">
        <v>2.0455906721420849</v>
      </c>
      <c r="AC121" s="515">
        <v>51.360952702612927</v>
      </c>
      <c r="AD121" s="515">
        <v>48.522156689014949</v>
      </c>
      <c r="AE121" s="515">
        <v>54.325431916217802</v>
      </c>
      <c r="AF121" s="515">
        <v>0.13578230793225565</v>
      </c>
      <c r="AG121" s="515">
        <v>0.1244397535670111</v>
      </c>
      <c r="AH121" s="515">
        <v>14.86486486486486</v>
      </c>
      <c r="AI121" s="515">
        <v>70</v>
      </c>
      <c r="AJ121" s="515">
        <v>115.77857142857133</v>
      </c>
      <c r="AK121" s="515">
        <v>20.030425608799366</v>
      </c>
      <c r="AL121" s="515">
        <v>20.030425608799366</v>
      </c>
    </row>
    <row r="122" spans="1:38">
      <c r="A122" s="515">
        <v>3</v>
      </c>
      <c r="B122" s="515">
        <v>56</v>
      </c>
      <c r="C122" s="515">
        <v>2023</v>
      </c>
      <c r="D122" s="515">
        <v>99</v>
      </c>
      <c r="E122" s="515">
        <v>4</v>
      </c>
      <c r="F122" s="515">
        <v>99</v>
      </c>
      <c r="G122" s="515">
        <v>99</v>
      </c>
      <c r="H122" s="515">
        <v>99</v>
      </c>
      <c r="I122" s="515">
        <v>99</v>
      </c>
      <c r="J122" s="515">
        <v>999</v>
      </c>
      <c r="K122" s="515">
        <v>99</v>
      </c>
      <c r="L122" s="515">
        <v>99</v>
      </c>
      <c r="M122" s="515">
        <v>99</v>
      </c>
      <c r="N122" s="515">
        <v>99</v>
      </c>
      <c r="O122" s="515">
        <v>99</v>
      </c>
      <c r="P122" s="515">
        <v>9999</v>
      </c>
      <c r="Q122" s="515">
        <v>101</v>
      </c>
      <c r="R122" s="515">
        <v>380</v>
      </c>
      <c r="S122" s="515">
        <v>7.7973684210526306</v>
      </c>
      <c r="T122" s="515">
        <v>7.6789473684210492</v>
      </c>
      <c r="U122" s="515">
        <v>34.77000000000001</v>
      </c>
      <c r="V122" s="515">
        <v>22.631578947368421</v>
      </c>
      <c r="W122" s="515">
        <v>30.526315789473689</v>
      </c>
      <c r="X122" s="515">
        <v>98.421052631578945</v>
      </c>
      <c r="Y122" s="515">
        <v>90.789473684210492</v>
      </c>
      <c r="Z122" s="515">
        <v>8.59019300071148</v>
      </c>
      <c r="AA122" s="515">
        <v>1.5469812440779878</v>
      </c>
      <c r="AB122" s="515">
        <v>2.1477231389172213</v>
      </c>
      <c r="AC122" s="515">
        <v>75.672560884202099</v>
      </c>
      <c r="AD122" s="515">
        <v>55.493877428937409</v>
      </c>
      <c r="AE122" s="515">
        <v>59.267496897817601</v>
      </c>
      <c r="AF122" s="515">
        <v>0.34863025009633203</v>
      </c>
      <c r="AG122" s="515">
        <v>0.38898757641229592</v>
      </c>
      <c r="AH122" s="515">
        <v>2.6315789473684221</v>
      </c>
      <c r="AI122" s="515">
        <v>46</v>
      </c>
      <c r="AJ122" s="515">
        <v>118.12173913043478</v>
      </c>
      <c r="AK122" s="515">
        <v>21.715214981609787</v>
      </c>
      <c r="AL122" s="515">
        <v>21.715214981609787</v>
      </c>
    </row>
    <row r="123" spans="1:38">
      <c r="A123" s="515">
        <v>3</v>
      </c>
      <c r="B123" s="515">
        <v>57</v>
      </c>
      <c r="C123" s="515">
        <v>2023</v>
      </c>
      <c r="D123" s="515">
        <v>99</v>
      </c>
      <c r="E123" s="515">
        <v>5</v>
      </c>
      <c r="F123" s="515">
        <v>99</v>
      </c>
      <c r="G123" s="515">
        <v>99</v>
      </c>
      <c r="H123" s="515">
        <v>99</v>
      </c>
      <c r="I123" s="515">
        <v>99</v>
      </c>
      <c r="J123" s="515">
        <v>999</v>
      </c>
      <c r="K123" s="515">
        <v>99</v>
      </c>
      <c r="L123" s="515">
        <v>99</v>
      </c>
      <c r="M123" s="515">
        <v>99</v>
      </c>
      <c r="N123" s="515">
        <v>99</v>
      </c>
      <c r="O123" s="515">
        <v>99</v>
      </c>
      <c r="P123" s="515">
        <v>9999</v>
      </c>
      <c r="Q123" s="515">
        <v>44</v>
      </c>
      <c r="R123" s="515">
        <v>198</v>
      </c>
      <c r="S123" s="515">
        <v>7.5606060606060606</v>
      </c>
      <c r="T123" s="515">
        <v>7.8434343434343452</v>
      </c>
      <c r="U123" s="515">
        <v>32.449494949494955</v>
      </c>
      <c r="V123" s="515">
        <v>20.707070707070702</v>
      </c>
      <c r="W123" s="515">
        <v>36.868686868686872</v>
      </c>
      <c r="X123" s="515">
        <v>90.909090909090892</v>
      </c>
      <c r="Y123" s="515">
        <v>82.828282828282809</v>
      </c>
      <c r="Z123" s="515">
        <v>10.271195122276344</v>
      </c>
      <c r="AA123" s="515">
        <v>1.8759142246235785</v>
      </c>
      <c r="AB123" s="515">
        <v>2.4537607341871595</v>
      </c>
      <c r="AC123" s="515">
        <v>76.028186402243492</v>
      </c>
      <c r="AD123" s="515">
        <v>67.71734587688465</v>
      </c>
      <c r="AE123" s="515">
        <v>67.739396706446556</v>
      </c>
      <c r="AF123" s="515">
        <v>0.18165470926072047</v>
      </c>
      <c r="AG123" s="515">
        <v>0.18915619775434056</v>
      </c>
      <c r="AH123" s="515">
        <v>0</v>
      </c>
      <c r="AI123" s="515">
        <v>30</v>
      </c>
      <c r="AJ123" s="515">
        <v>114.73666666666664</v>
      </c>
      <c r="AK123" s="515">
        <v>22.223637475553367</v>
      </c>
      <c r="AL123" s="515">
        <v>22.223637475553367</v>
      </c>
    </row>
    <row r="124" spans="1:38">
      <c r="A124" s="515">
        <v>3</v>
      </c>
      <c r="B124" s="515">
        <v>58</v>
      </c>
      <c r="C124" s="515">
        <v>2023</v>
      </c>
      <c r="D124" s="515">
        <v>99</v>
      </c>
      <c r="E124" s="515">
        <v>6</v>
      </c>
      <c r="F124" s="515">
        <v>99</v>
      </c>
      <c r="G124" s="515">
        <v>99</v>
      </c>
      <c r="H124" s="515">
        <v>99</v>
      </c>
      <c r="I124" s="515">
        <v>99</v>
      </c>
      <c r="J124" s="515">
        <v>999</v>
      </c>
      <c r="K124" s="515">
        <v>99</v>
      </c>
      <c r="L124" s="515">
        <v>99</v>
      </c>
      <c r="M124" s="515">
        <v>99</v>
      </c>
      <c r="N124" s="515">
        <v>99</v>
      </c>
      <c r="O124" s="515">
        <v>99</v>
      </c>
      <c r="P124" s="515">
        <v>9999</v>
      </c>
      <c r="Q124" s="515">
        <v>115</v>
      </c>
      <c r="R124" s="515">
        <v>429</v>
      </c>
      <c r="S124" s="515">
        <v>7.5897435897435903</v>
      </c>
      <c r="T124" s="515">
        <v>7.3076923076923102</v>
      </c>
      <c r="U124" s="515">
        <v>32.869463869463857</v>
      </c>
      <c r="V124" s="515">
        <v>24.009324009324015</v>
      </c>
      <c r="W124" s="515">
        <v>24.009324009324015</v>
      </c>
      <c r="X124" s="515">
        <v>94.638694638694645</v>
      </c>
      <c r="Y124" s="515">
        <v>86.480186480186475</v>
      </c>
      <c r="Z124" s="515">
        <v>9.261030715981617</v>
      </c>
      <c r="AA124" s="515">
        <v>1.6986178885954828</v>
      </c>
      <c r="AB124" s="515">
        <v>1.9914646631042812</v>
      </c>
      <c r="AC124" s="515">
        <v>78.283531338387547</v>
      </c>
      <c r="AD124" s="515">
        <v>63.072509532332901</v>
      </c>
      <c r="AE124" s="515">
        <v>65.198284527055122</v>
      </c>
      <c r="AF124" s="515">
        <v>0.3935852033982275</v>
      </c>
      <c r="AG124" s="515">
        <v>0.41514265284575158</v>
      </c>
      <c r="AH124" s="515">
        <v>0</v>
      </c>
      <c r="AI124" s="515">
        <v>105</v>
      </c>
      <c r="AJ124" s="515">
        <v>115.42857142857147</v>
      </c>
      <c r="AK124" s="515">
        <v>21.661251797440112</v>
      </c>
      <c r="AL124" s="515">
        <v>21.661251797440112</v>
      </c>
    </row>
    <row r="125" spans="1:38">
      <c r="A125" s="515">
        <v>3</v>
      </c>
      <c r="B125" s="515">
        <v>59</v>
      </c>
      <c r="C125" s="515">
        <v>2023</v>
      </c>
      <c r="D125" s="515">
        <v>99</v>
      </c>
      <c r="E125" s="515">
        <v>7</v>
      </c>
      <c r="F125" s="515">
        <v>99</v>
      </c>
      <c r="G125" s="515">
        <v>99</v>
      </c>
      <c r="H125" s="515">
        <v>99</v>
      </c>
      <c r="I125" s="515">
        <v>99</v>
      </c>
      <c r="J125" s="515">
        <v>999</v>
      </c>
      <c r="K125" s="515">
        <v>99</v>
      </c>
      <c r="L125" s="515">
        <v>99</v>
      </c>
      <c r="M125" s="515">
        <v>99</v>
      </c>
      <c r="N125" s="515">
        <v>99</v>
      </c>
      <c r="O125" s="515">
        <v>99</v>
      </c>
      <c r="P125" s="515">
        <v>9999</v>
      </c>
      <c r="Q125" s="515">
        <v>64</v>
      </c>
      <c r="R125" s="515">
        <v>188</v>
      </c>
      <c r="S125" s="515">
        <v>7.8670212765957421</v>
      </c>
      <c r="T125" s="515">
        <v>7.4042553191489358</v>
      </c>
      <c r="U125" s="515">
        <v>33.350531914893629</v>
      </c>
      <c r="V125" s="515">
        <v>23.404255319148941</v>
      </c>
      <c r="W125" s="515">
        <v>23.404255319148941</v>
      </c>
      <c r="X125" s="515">
        <v>91.489361702127681</v>
      </c>
      <c r="Y125" s="515">
        <v>85.106382978723417</v>
      </c>
      <c r="Z125" s="515">
        <v>9.3834819635154485</v>
      </c>
      <c r="AA125" s="515">
        <v>1.7620037130079163</v>
      </c>
      <c r="AB125" s="515">
        <v>2.1453519719962744</v>
      </c>
      <c r="AC125" s="515">
        <v>71.651183629426697</v>
      </c>
      <c r="AD125" s="515">
        <v>42.460443385677003</v>
      </c>
      <c r="AE125" s="515">
        <v>51.516230584203448</v>
      </c>
      <c r="AF125" s="515">
        <v>0.17248022899502746</v>
      </c>
      <c r="AG125" s="515">
        <v>0.18458995242022405</v>
      </c>
      <c r="AH125" s="515">
        <v>1.5957446808510645</v>
      </c>
      <c r="AI125" s="515">
        <v>9</v>
      </c>
      <c r="AJ125" s="515">
        <v>106.05555555555556</v>
      </c>
      <c r="AK125" s="515">
        <v>28.267911184877047</v>
      </c>
      <c r="AL125" s="515">
        <v>28.267911184877047</v>
      </c>
    </row>
    <row r="126" spans="1:38">
      <c r="A126" s="515">
        <v>3</v>
      </c>
      <c r="B126" s="515">
        <v>60</v>
      </c>
      <c r="C126" s="515">
        <v>2023</v>
      </c>
      <c r="D126" s="515">
        <v>99</v>
      </c>
      <c r="E126" s="515">
        <v>8</v>
      </c>
      <c r="F126" s="515">
        <v>99</v>
      </c>
      <c r="G126" s="515">
        <v>99</v>
      </c>
      <c r="H126" s="515">
        <v>99</v>
      </c>
      <c r="I126" s="515">
        <v>99</v>
      </c>
      <c r="J126" s="515">
        <v>999</v>
      </c>
      <c r="K126" s="515">
        <v>99</v>
      </c>
      <c r="L126" s="515">
        <v>99</v>
      </c>
      <c r="M126" s="515">
        <v>99</v>
      </c>
      <c r="N126" s="515">
        <v>99</v>
      </c>
      <c r="O126" s="515">
        <v>99</v>
      </c>
      <c r="P126" s="515">
        <v>9999</v>
      </c>
      <c r="Q126" s="515">
        <v>138</v>
      </c>
      <c r="R126" s="515">
        <v>605</v>
      </c>
      <c r="S126" s="515">
        <v>7.8644628099173568</v>
      </c>
      <c r="T126" s="515">
        <v>7.5388429752066113</v>
      </c>
      <c r="U126" s="515">
        <v>34.522644628099222</v>
      </c>
      <c r="V126" s="515">
        <v>23.63636363636364</v>
      </c>
      <c r="W126" s="515">
        <v>30.082644628099175</v>
      </c>
      <c r="X126" s="515">
        <v>96.198347107437996</v>
      </c>
      <c r="Y126" s="515">
        <v>90.413223140495859</v>
      </c>
      <c r="Z126" s="515">
        <v>8.4545161063608631</v>
      </c>
      <c r="AA126" s="515">
        <v>1.7367614729450211</v>
      </c>
      <c r="AB126" s="515">
        <v>2.1274814155922313</v>
      </c>
      <c r="AC126" s="515">
        <v>74.555679688414685</v>
      </c>
      <c r="AD126" s="515">
        <v>64.987121597150704</v>
      </c>
      <c r="AE126" s="515">
        <v>56.9100525682328</v>
      </c>
      <c r="AF126" s="515">
        <v>0.55505605607442332</v>
      </c>
      <c r="AG126" s="515">
        <v>0.6149033739356754</v>
      </c>
      <c r="AH126" s="515">
        <v>0.66115702479338867</v>
      </c>
      <c r="AI126" s="515">
        <v>156</v>
      </c>
      <c r="AJ126" s="515">
        <v>115.9955128205128</v>
      </c>
      <c r="AK126" s="515">
        <v>22.494046209516124</v>
      </c>
      <c r="AL126" s="515">
        <v>22.494046209516124</v>
      </c>
    </row>
    <row r="127" spans="1:38">
      <c r="A127" s="515">
        <v>3</v>
      </c>
      <c r="B127" s="515">
        <v>61</v>
      </c>
      <c r="C127" s="515">
        <v>2023</v>
      </c>
      <c r="D127" s="515">
        <v>99</v>
      </c>
      <c r="E127" s="515">
        <v>9</v>
      </c>
      <c r="F127" s="515">
        <v>99</v>
      </c>
      <c r="G127" s="515">
        <v>99</v>
      </c>
      <c r="H127" s="515">
        <v>99</v>
      </c>
      <c r="I127" s="515">
        <v>99</v>
      </c>
      <c r="J127" s="515">
        <v>999</v>
      </c>
      <c r="K127" s="515">
        <v>99</v>
      </c>
      <c r="L127" s="515">
        <v>99</v>
      </c>
      <c r="M127" s="515">
        <v>99</v>
      </c>
      <c r="N127" s="515">
        <v>99</v>
      </c>
      <c r="O127" s="515">
        <v>99</v>
      </c>
      <c r="P127" s="515">
        <v>9999</v>
      </c>
      <c r="Q127" s="515">
        <v>156</v>
      </c>
      <c r="R127" s="515">
        <v>869</v>
      </c>
      <c r="S127" s="515">
        <v>7.8688147295742255</v>
      </c>
      <c r="T127" s="515">
        <v>7.5420023014959696</v>
      </c>
      <c r="U127" s="515">
        <v>33.879631760644394</v>
      </c>
      <c r="V127" s="515">
        <v>26.812428078250871</v>
      </c>
      <c r="W127" s="515">
        <v>33.601841196777904</v>
      </c>
      <c r="X127" s="515">
        <v>97.928653624856182</v>
      </c>
      <c r="Y127" s="515">
        <v>92.520138089758319</v>
      </c>
      <c r="Z127" s="515">
        <v>8.0672154354313186</v>
      </c>
      <c r="AA127" s="515">
        <v>1.7564757315699828</v>
      </c>
      <c r="AB127" s="515">
        <v>2.2223151438046895</v>
      </c>
      <c r="AC127" s="515">
        <v>73.322722217906787</v>
      </c>
      <c r="AD127" s="515">
        <v>67.981653327167322</v>
      </c>
      <c r="AE127" s="515">
        <v>58.807027550988394</v>
      </c>
      <c r="AF127" s="515">
        <v>0.79726233508871747</v>
      </c>
      <c r="AG127" s="515">
        <v>0.86677405144974884</v>
      </c>
      <c r="AH127" s="515">
        <v>2.9919447640966625</v>
      </c>
      <c r="AI127" s="515">
        <v>335</v>
      </c>
      <c r="AJ127" s="515">
        <v>116.83761194029844</v>
      </c>
      <c r="AK127" s="515">
        <v>22.915198799252543</v>
      </c>
      <c r="AL127" s="515">
        <v>22.915198799252543</v>
      </c>
    </row>
    <row r="128" spans="1:38">
      <c r="A128" s="515">
        <v>3</v>
      </c>
      <c r="B128" s="515">
        <v>62</v>
      </c>
      <c r="C128" s="515">
        <v>2023</v>
      </c>
      <c r="D128" s="515">
        <v>99</v>
      </c>
      <c r="E128" s="515">
        <v>10</v>
      </c>
      <c r="F128" s="515">
        <v>99</v>
      </c>
      <c r="G128" s="515">
        <v>99</v>
      </c>
      <c r="H128" s="515">
        <v>99</v>
      </c>
      <c r="I128" s="515">
        <v>99</v>
      </c>
      <c r="J128" s="515">
        <v>999</v>
      </c>
      <c r="K128" s="515">
        <v>99</v>
      </c>
      <c r="L128" s="515">
        <v>99</v>
      </c>
      <c r="M128" s="515">
        <v>99</v>
      </c>
      <c r="N128" s="515">
        <v>99</v>
      </c>
      <c r="O128" s="515">
        <v>99</v>
      </c>
      <c r="P128" s="515">
        <v>9999</v>
      </c>
      <c r="Q128" s="515">
        <v>1242</v>
      </c>
      <c r="R128" s="515">
        <v>5412</v>
      </c>
      <c r="S128" s="515">
        <v>7.8122690317812253</v>
      </c>
      <c r="T128" s="515">
        <v>7.7187730968218755</v>
      </c>
      <c r="U128" s="515">
        <v>34.923161492978572</v>
      </c>
      <c r="V128" s="515">
        <v>20.805617147080564</v>
      </c>
      <c r="W128" s="515">
        <v>31.596452328159657</v>
      </c>
      <c r="X128" s="515">
        <v>98.281596452328145</v>
      </c>
      <c r="Y128" s="515">
        <v>91.167775314116795</v>
      </c>
      <c r="Z128" s="515">
        <v>8.5185490534561108</v>
      </c>
      <c r="AA128" s="515">
        <v>1.7682249888766497</v>
      </c>
      <c r="AB128" s="515">
        <v>2.1484096050330623</v>
      </c>
      <c r="AC128" s="515">
        <v>70.400464912139995</v>
      </c>
      <c r="AD128" s="515">
        <v>59.663153772008947</v>
      </c>
      <c r="AE128" s="515">
        <v>57.32278303137101</v>
      </c>
      <c r="AF128" s="515">
        <v>4.965228719793024</v>
      </c>
      <c r="AG128" s="515">
        <v>5.5644056612904356</v>
      </c>
      <c r="AH128" s="515">
        <v>2.9379157427937912</v>
      </c>
      <c r="AI128" s="515">
        <v>944</v>
      </c>
      <c r="AJ128" s="515">
        <v>116.3931144067795</v>
      </c>
      <c r="AK128" s="515">
        <v>22.240393869914001</v>
      </c>
      <c r="AL128" s="515">
        <v>22.240393869914001</v>
      </c>
    </row>
    <row r="129" spans="1:38">
      <c r="A129" s="515">
        <v>3</v>
      </c>
      <c r="B129" s="515">
        <v>63</v>
      </c>
      <c r="C129" s="515">
        <v>2023</v>
      </c>
      <c r="D129" s="515">
        <v>99</v>
      </c>
      <c r="E129" s="515">
        <v>11</v>
      </c>
      <c r="F129" s="515">
        <v>99</v>
      </c>
      <c r="G129" s="515">
        <v>99</v>
      </c>
      <c r="H129" s="515">
        <v>99</v>
      </c>
      <c r="I129" s="515">
        <v>99</v>
      </c>
      <c r="J129" s="515">
        <v>999</v>
      </c>
      <c r="K129" s="515">
        <v>99</v>
      </c>
      <c r="L129" s="515">
        <v>99</v>
      </c>
      <c r="M129" s="515">
        <v>99</v>
      </c>
      <c r="N129" s="515">
        <v>99</v>
      </c>
      <c r="O129" s="515">
        <v>99</v>
      </c>
      <c r="P129" s="515">
        <v>9999</v>
      </c>
      <c r="Q129" s="515">
        <v>684</v>
      </c>
      <c r="R129" s="515">
        <v>3134</v>
      </c>
      <c r="S129" s="515">
        <v>7.6155073388640719</v>
      </c>
      <c r="T129" s="515">
        <v>7.5280791320995553</v>
      </c>
      <c r="U129" s="515">
        <v>33.981333758774824</v>
      </c>
      <c r="V129" s="515">
        <v>23.771537970644538</v>
      </c>
      <c r="W129" s="515">
        <v>30.599872367581369</v>
      </c>
      <c r="X129" s="515">
        <v>98.947032546266783</v>
      </c>
      <c r="Y129" s="515">
        <v>90.491384811742179</v>
      </c>
      <c r="Z129" s="515">
        <v>8.4415619088928135</v>
      </c>
      <c r="AA129" s="515">
        <v>1.8497905453559664</v>
      </c>
      <c r="AB129" s="515">
        <v>2.2938994756100297</v>
      </c>
      <c r="AC129" s="515">
        <v>75.580255685993606</v>
      </c>
      <c r="AD129" s="515">
        <v>66.141092873604492</v>
      </c>
      <c r="AE129" s="515">
        <v>64.131048425640316</v>
      </c>
      <c r="AF129" s="515">
        <v>2.87528211526817</v>
      </c>
      <c r="AG129" s="515">
        <v>3.1353559798199115</v>
      </c>
      <c r="AH129" s="515">
        <v>2.3931078493937457</v>
      </c>
      <c r="AI129" s="515">
        <v>192</v>
      </c>
      <c r="AJ129" s="515">
        <v>117.82708333333323</v>
      </c>
      <c r="AK129" s="515">
        <v>20.877809922983641</v>
      </c>
      <c r="AL129" s="515">
        <v>20.877809922983641</v>
      </c>
    </row>
    <row r="130" spans="1:38">
      <c r="A130" s="515">
        <v>3</v>
      </c>
      <c r="B130" s="515">
        <v>64</v>
      </c>
      <c r="C130" s="515">
        <v>2023</v>
      </c>
      <c r="D130" s="515">
        <v>99</v>
      </c>
      <c r="E130" s="515">
        <v>12</v>
      </c>
      <c r="F130" s="515">
        <v>99</v>
      </c>
      <c r="G130" s="515">
        <v>99</v>
      </c>
      <c r="H130" s="515">
        <v>99</v>
      </c>
      <c r="I130" s="515">
        <v>99</v>
      </c>
      <c r="J130" s="515">
        <v>999</v>
      </c>
      <c r="K130" s="515">
        <v>99</v>
      </c>
      <c r="L130" s="515">
        <v>99</v>
      </c>
      <c r="M130" s="515">
        <v>99</v>
      </c>
      <c r="N130" s="515">
        <v>99</v>
      </c>
      <c r="O130" s="515">
        <v>99</v>
      </c>
      <c r="P130" s="515">
        <v>9999</v>
      </c>
      <c r="Q130" s="515">
        <v>415</v>
      </c>
      <c r="R130" s="515">
        <v>1789</v>
      </c>
      <c r="S130" s="515">
        <v>7.5041922861934012</v>
      </c>
      <c r="T130" s="515">
        <v>7.2833985466741202</v>
      </c>
      <c r="U130" s="515">
        <v>32.257574063722778</v>
      </c>
      <c r="V130" s="515">
        <v>24.986025712688654</v>
      </c>
      <c r="W130" s="515">
        <v>28.004471771939642</v>
      </c>
      <c r="X130" s="515">
        <v>94.969256567915025</v>
      </c>
      <c r="Y130" s="515">
        <v>85.522638345444349</v>
      </c>
      <c r="Z130" s="515">
        <v>8.8998103204686405</v>
      </c>
      <c r="AA130" s="515">
        <v>1.8385382189332464</v>
      </c>
      <c r="AB130" s="515">
        <v>2.338024675524812</v>
      </c>
      <c r="AC130" s="515">
        <v>75.732401164538842</v>
      </c>
      <c r="AD130" s="515">
        <v>61.030284833562611</v>
      </c>
      <c r="AE130" s="515">
        <v>61.75957857866424</v>
      </c>
      <c r="AF130" s="515">
        <v>1.6413145195324683</v>
      </c>
      <c r="AG130" s="515">
        <v>1.6989847758701475</v>
      </c>
      <c r="AH130" s="515">
        <v>1.4533258803801004</v>
      </c>
      <c r="AI130" s="515">
        <v>166</v>
      </c>
      <c r="AJ130" s="515">
        <v>116.63855421686748</v>
      </c>
      <c r="AK130" s="515">
        <v>20.877257281871078</v>
      </c>
      <c r="AL130" s="515">
        <v>20.877257281871078</v>
      </c>
    </row>
    <row r="131" spans="1:38">
      <c r="A131" s="515">
        <v>3</v>
      </c>
      <c r="B131" s="515">
        <v>65</v>
      </c>
      <c r="C131" s="515">
        <v>2023</v>
      </c>
      <c r="D131" s="515">
        <v>99</v>
      </c>
      <c r="E131" s="515">
        <v>13</v>
      </c>
      <c r="F131" s="515">
        <v>99</v>
      </c>
      <c r="G131" s="515">
        <v>99</v>
      </c>
      <c r="H131" s="515">
        <v>99</v>
      </c>
      <c r="I131" s="515">
        <v>99</v>
      </c>
      <c r="J131" s="515">
        <v>999</v>
      </c>
      <c r="K131" s="515">
        <v>99</v>
      </c>
      <c r="L131" s="515">
        <v>99</v>
      </c>
      <c r="M131" s="515">
        <v>99</v>
      </c>
      <c r="N131" s="515">
        <v>99</v>
      </c>
      <c r="O131" s="515">
        <v>99</v>
      </c>
      <c r="P131" s="515">
        <v>9999</v>
      </c>
      <c r="Q131" s="515">
        <v>301</v>
      </c>
      <c r="R131" s="515">
        <v>1074</v>
      </c>
      <c r="S131" s="515">
        <v>7.249534450651768</v>
      </c>
      <c r="T131" s="515">
        <v>7.1322160148975788</v>
      </c>
      <c r="U131" s="515">
        <v>32.832029795158249</v>
      </c>
      <c r="V131" s="515">
        <v>26.536312849162005</v>
      </c>
      <c r="W131" s="515">
        <v>24.86033519553072</v>
      </c>
      <c r="X131" s="515">
        <v>99.348230912476723</v>
      </c>
      <c r="Y131" s="515">
        <v>90.689013035381777</v>
      </c>
      <c r="Z131" s="515">
        <v>7.5802987671653188</v>
      </c>
      <c r="AA131" s="515">
        <v>1.9531583473965857</v>
      </c>
      <c r="AB131" s="515">
        <v>2.4637455637447654</v>
      </c>
      <c r="AC131" s="515">
        <v>75.383410322254633</v>
      </c>
      <c r="AD131" s="515">
        <v>65.206834784814518</v>
      </c>
      <c r="AE131" s="515">
        <v>62.392687712169646</v>
      </c>
      <c r="AF131" s="515">
        <v>0.98533918053542235</v>
      </c>
      <c r="AG131" s="515">
        <v>1.0381245420598357</v>
      </c>
      <c r="AH131" s="515">
        <v>2.1415270018621975</v>
      </c>
      <c r="AI131" s="515">
        <v>292</v>
      </c>
      <c r="AJ131" s="515">
        <v>114.6958904109589</v>
      </c>
      <c r="AK131" s="515">
        <v>21.38382422414961</v>
      </c>
      <c r="AL131" s="515">
        <v>21.38382422414961</v>
      </c>
    </row>
    <row r="132" spans="1:38">
      <c r="A132" s="515">
        <v>3</v>
      </c>
      <c r="B132" s="515">
        <v>66</v>
      </c>
      <c r="C132" s="515">
        <v>2023</v>
      </c>
      <c r="D132" s="515">
        <v>99</v>
      </c>
      <c r="E132" s="515">
        <v>14</v>
      </c>
      <c r="F132" s="515">
        <v>99</v>
      </c>
      <c r="G132" s="515">
        <v>99</v>
      </c>
      <c r="H132" s="515">
        <v>99</v>
      </c>
      <c r="I132" s="515">
        <v>99</v>
      </c>
      <c r="J132" s="515">
        <v>999</v>
      </c>
      <c r="K132" s="515">
        <v>99</v>
      </c>
      <c r="L132" s="515">
        <v>99</v>
      </c>
      <c r="M132" s="515">
        <v>99</v>
      </c>
      <c r="N132" s="515">
        <v>99</v>
      </c>
      <c r="O132" s="515">
        <v>99</v>
      </c>
      <c r="P132" s="515">
        <v>9999</v>
      </c>
      <c r="Q132" s="515">
        <v>1</v>
      </c>
      <c r="R132" s="515">
        <v>1</v>
      </c>
      <c r="S132" s="515">
        <v>7</v>
      </c>
      <c r="T132" s="515">
        <v>6</v>
      </c>
      <c r="U132" s="515">
        <v>28.4</v>
      </c>
      <c r="V132" s="515">
        <v>100</v>
      </c>
      <c r="W132" s="515">
        <v>0</v>
      </c>
      <c r="X132" s="515">
        <v>100</v>
      </c>
      <c r="Y132" s="515">
        <v>100</v>
      </c>
      <c r="Z132" s="515">
        <v>0</v>
      </c>
      <c r="AA132" s="515">
        <v>0</v>
      </c>
      <c r="AB132" s="515">
        <v>0</v>
      </c>
      <c r="AC132" s="515"/>
      <c r="AD132" s="515"/>
      <c r="AE132" s="515"/>
      <c r="AF132" s="515">
        <v>9.1744802656929501E-4</v>
      </c>
      <c r="AG132" s="515">
        <v>8.3611455505420561E-4</v>
      </c>
      <c r="AH132" s="515">
        <v>0</v>
      </c>
      <c r="AI132" s="515">
        <v>0</v>
      </c>
      <c r="AJ132" s="515"/>
      <c r="AK132" s="515"/>
      <c r="AL132" s="515"/>
    </row>
    <row r="133" spans="1:38">
      <c r="A133" s="515">
        <v>3</v>
      </c>
      <c r="B133" s="515">
        <v>67</v>
      </c>
      <c r="C133" s="515">
        <v>2023</v>
      </c>
      <c r="D133" s="515">
        <v>99</v>
      </c>
      <c r="E133" s="515">
        <v>15</v>
      </c>
      <c r="F133" s="515">
        <v>99</v>
      </c>
      <c r="G133" s="515">
        <v>99</v>
      </c>
      <c r="H133" s="515">
        <v>99</v>
      </c>
      <c r="I133" s="515">
        <v>99</v>
      </c>
      <c r="J133" s="515">
        <v>999</v>
      </c>
      <c r="K133" s="515">
        <v>99</v>
      </c>
      <c r="L133" s="515">
        <v>99</v>
      </c>
      <c r="M133" s="515">
        <v>99</v>
      </c>
      <c r="N133" s="515">
        <v>99</v>
      </c>
      <c r="O133" s="515">
        <v>99</v>
      </c>
      <c r="P133" s="515">
        <v>9999</v>
      </c>
      <c r="Q133" s="515">
        <v>105</v>
      </c>
      <c r="R133" s="515">
        <v>249</v>
      </c>
      <c r="S133" s="515">
        <v>7.3654618473895619</v>
      </c>
      <c r="T133" s="515">
        <v>7.236947791164658</v>
      </c>
      <c r="U133" s="515">
        <v>33.016867469879514</v>
      </c>
      <c r="V133" s="515">
        <v>23.69477911646586</v>
      </c>
      <c r="W133" s="515">
        <v>27.710843373493983</v>
      </c>
      <c r="X133" s="515">
        <v>98.795180722891587</v>
      </c>
      <c r="Y133" s="515">
        <v>84.738955823293153</v>
      </c>
      <c r="Z133" s="515">
        <v>9.1427521180262534</v>
      </c>
      <c r="AA133" s="515">
        <v>1.9219122963991873</v>
      </c>
      <c r="AB133" s="515">
        <v>2.2787829489001217</v>
      </c>
      <c r="AC133" s="515">
        <v>77.636944937864399</v>
      </c>
      <c r="AD133" s="515">
        <v>71.508900550008875</v>
      </c>
      <c r="AE133" s="515">
        <v>61.019909832325375</v>
      </c>
      <c r="AF133" s="515">
        <v>0.22844455861575441</v>
      </c>
      <c r="AG133" s="515">
        <v>0.24203749929618421</v>
      </c>
      <c r="AH133" s="515">
        <v>2.0080321285140563</v>
      </c>
      <c r="AI133" s="515">
        <v>25</v>
      </c>
      <c r="AJ133" s="515">
        <v>113.26400000000002</v>
      </c>
      <c r="AK133" s="515">
        <v>21.022773171272423</v>
      </c>
      <c r="AL133" s="515">
        <v>21.022773171272423</v>
      </c>
    </row>
    <row r="134" spans="1:38">
      <c r="A134" s="515">
        <v>3</v>
      </c>
      <c r="B134" s="515">
        <v>68</v>
      </c>
      <c r="C134" s="515">
        <v>2023</v>
      </c>
      <c r="D134" s="515">
        <v>99</v>
      </c>
      <c r="E134" s="515">
        <v>16</v>
      </c>
      <c r="F134" s="515">
        <v>99</v>
      </c>
      <c r="G134" s="515">
        <v>99</v>
      </c>
      <c r="H134" s="515">
        <v>99</v>
      </c>
      <c r="I134" s="515">
        <v>99</v>
      </c>
      <c r="J134" s="515">
        <v>999</v>
      </c>
      <c r="K134" s="515">
        <v>99</v>
      </c>
      <c r="L134" s="515">
        <v>99</v>
      </c>
      <c r="M134" s="515">
        <v>99</v>
      </c>
      <c r="N134" s="515">
        <v>99</v>
      </c>
      <c r="O134" s="515">
        <v>99</v>
      </c>
      <c r="P134" s="515">
        <v>9999</v>
      </c>
      <c r="Q134" s="515">
        <v>55</v>
      </c>
      <c r="R134" s="515">
        <v>139</v>
      </c>
      <c r="S134" s="515">
        <v>7.6043165467625888</v>
      </c>
      <c r="T134" s="515">
        <v>7.7985611510791362</v>
      </c>
      <c r="U134" s="515">
        <v>34.131654676258997</v>
      </c>
      <c r="V134" s="515">
        <v>23.741007194244599</v>
      </c>
      <c r="W134" s="515">
        <v>37.410071942446045</v>
      </c>
      <c r="X134" s="515">
        <v>100</v>
      </c>
      <c r="Y134" s="515">
        <v>92.08633093525178</v>
      </c>
      <c r="Z134" s="515">
        <v>7.9744379019448512</v>
      </c>
      <c r="AA134" s="515">
        <v>1.9178026433746609</v>
      </c>
      <c r="AB134" s="515">
        <v>2.2669976853215701</v>
      </c>
      <c r="AC134" s="515">
        <v>82.475095356045017</v>
      </c>
      <c r="AD134" s="515">
        <v>77.75191770280162</v>
      </c>
      <c r="AE134" s="515">
        <v>77.925238769222105</v>
      </c>
      <c r="AF134" s="515">
        <v>0.12752527569313199</v>
      </c>
      <c r="AG134" s="515">
        <v>0.13967529167407283</v>
      </c>
      <c r="AH134" s="515">
        <v>1.4388489208633091</v>
      </c>
      <c r="AI134" s="515">
        <v>30</v>
      </c>
      <c r="AJ134" s="515">
        <v>118.30666666666664</v>
      </c>
      <c r="AK134" s="515">
        <v>21.841401610446074</v>
      </c>
      <c r="AL134" s="515">
        <v>21.841401610446074</v>
      </c>
    </row>
    <row r="135" spans="1:38">
      <c r="A135" s="515">
        <v>3</v>
      </c>
      <c r="B135" s="515">
        <v>69</v>
      </c>
      <c r="C135" s="515">
        <v>2023</v>
      </c>
      <c r="D135" s="515">
        <v>99</v>
      </c>
      <c r="E135" s="515">
        <v>17</v>
      </c>
      <c r="F135" s="515">
        <v>99</v>
      </c>
      <c r="G135" s="515">
        <v>99</v>
      </c>
      <c r="H135" s="515">
        <v>99</v>
      </c>
      <c r="I135" s="515">
        <v>99</v>
      </c>
      <c r="J135" s="515">
        <v>999</v>
      </c>
      <c r="K135" s="515">
        <v>99</v>
      </c>
      <c r="L135" s="515">
        <v>99</v>
      </c>
      <c r="M135" s="515">
        <v>99</v>
      </c>
      <c r="N135" s="515">
        <v>99</v>
      </c>
      <c r="O135" s="515">
        <v>99</v>
      </c>
      <c r="P135" s="515">
        <v>9999</v>
      </c>
      <c r="Q135" s="515">
        <v>70</v>
      </c>
      <c r="R135" s="515">
        <v>185</v>
      </c>
      <c r="S135" s="515">
        <v>7.783783783783786</v>
      </c>
      <c r="T135" s="515">
        <v>7.9027027027027055</v>
      </c>
      <c r="U135" s="515">
        <v>33.520540540540523</v>
      </c>
      <c r="V135" s="515">
        <v>18.918918918918923</v>
      </c>
      <c r="W135" s="515">
        <v>43.243243243243249</v>
      </c>
      <c r="X135" s="515">
        <v>98.918918918918948</v>
      </c>
      <c r="Y135" s="515">
        <v>82.162162162162147</v>
      </c>
      <c r="Z135" s="515">
        <v>9.4827758354637517</v>
      </c>
      <c r="AA135" s="515">
        <v>1.420603890150242</v>
      </c>
      <c r="AB135" s="515">
        <v>2.2278927732078166</v>
      </c>
      <c r="AC135" s="515">
        <v>57.187642020263986</v>
      </c>
      <c r="AD135" s="515">
        <v>31.321325938051125</v>
      </c>
      <c r="AE135" s="515">
        <v>49.718187641093181</v>
      </c>
      <c r="AF135" s="515">
        <v>0.16972788491531957</v>
      </c>
      <c r="AG135" s="515">
        <v>0.1825703236006212</v>
      </c>
      <c r="AH135" s="515">
        <v>4.8648648648648658</v>
      </c>
      <c r="AI135" s="515">
        <v>13</v>
      </c>
      <c r="AJ135" s="515">
        <v>113.3692307692308</v>
      </c>
      <c r="AK135" s="515">
        <v>20.349685122368403</v>
      </c>
      <c r="AL135" s="515">
        <v>20.349685122368403</v>
      </c>
    </row>
    <row r="136" spans="1:38">
      <c r="A136" s="515">
        <v>3</v>
      </c>
      <c r="B136" s="515">
        <v>70</v>
      </c>
      <c r="C136" s="515">
        <v>2023</v>
      </c>
      <c r="D136" s="515">
        <v>99</v>
      </c>
      <c r="E136" s="515">
        <v>18</v>
      </c>
      <c r="F136" s="515">
        <v>99</v>
      </c>
      <c r="G136" s="515">
        <v>99</v>
      </c>
      <c r="H136" s="515">
        <v>99</v>
      </c>
      <c r="I136" s="515">
        <v>99</v>
      </c>
      <c r="J136" s="515">
        <v>999</v>
      </c>
      <c r="K136" s="515">
        <v>99</v>
      </c>
      <c r="L136" s="515">
        <v>99</v>
      </c>
      <c r="M136" s="515">
        <v>99</v>
      </c>
      <c r="N136" s="515">
        <v>99</v>
      </c>
      <c r="O136" s="515">
        <v>99</v>
      </c>
      <c r="P136" s="515">
        <v>9999</v>
      </c>
      <c r="Q136" s="515">
        <v>86</v>
      </c>
      <c r="R136" s="515">
        <v>251</v>
      </c>
      <c r="S136" s="515">
        <v>7.9123505976095618</v>
      </c>
      <c r="T136" s="515">
        <v>7.8884462151394397</v>
      </c>
      <c r="U136" s="515">
        <v>35.764940239043817</v>
      </c>
      <c r="V136" s="515">
        <v>19.521912350597606</v>
      </c>
      <c r="W136" s="515">
        <v>39.043824701195213</v>
      </c>
      <c r="X136" s="515">
        <v>96.41434262948205</v>
      </c>
      <c r="Y136" s="515">
        <v>92.031872509960181</v>
      </c>
      <c r="Z136" s="515">
        <v>9.2440594629737411</v>
      </c>
      <c r="AA136" s="515">
        <v>1.7124709124786035</v>
      </c>
      <c r="AB136" s="515">
        <v>2.3506178674257048</v>
      </c>
      <c r="AC136" s="515">
        <v>79.794329809818436</v>
      </c>
      <c r="AD136" s="515">
        <v>69.061042559918945</v>
      </c>
      <c r="AE136" s="515">
        <v>63.991213824140694</v>
      </c>
      <c r="AF136" s="515">
        <v>0.23027945466889296</v>
      </c>
      <c r="AG136" s="515">
        <v>0.26428874509583111</v>
      </c>
      <c r="AH136" s="515">
        <v>0.3984063745019919</v>
      </c>
      <c r="AI136" s="515">
        <v>35</v>
      </c>
      <c r="AJ136" s="515">
        <v>117.4571428571428</v>
      </c>
      <c r="AK136" s="515">
        <v>22.476817433445795</v>
      </c>
      <c r="AL136" s="515">
        <v>22.476817433445795</v>
      </c>
    </row>
    <row r="137" spans="1:38">
      <c r="A137" s="515">
        <v>3</v>
      </c>
      <c r="B137" s="515">
        <v>71</v>
      </c>
      <c r="C137" s="515">
        <v>2023</v>
      </c>
      <c r="D137" s="515">
        <v>99</v>
      </c>
      <c r="E137" s="515">
        <v>19</v>
      </c>
      <c r="F137" s="515">
        <v>99</v>
      </c>
      <c r="G137" s="515">
        <v>99</v>
      </c>
      <c r="H137" s="515">
        <v>99</v>
      </c>
      <c r="I137" s="515">
        <v>99</v>
      </c>
      <c r="J137" s="515">
        <v>999</v>
      </c>
      <c r="K137" s="515">
        <v>99</v>
      </c>
      <c r="L137" s="515">
        <v>99</v>
      </c>
      <c r="M137" s="515">
        <v>99</v>
      </c>
      <c r="N137" s="515">
        <v>99</v>
      </c>
      <c r="O137" s="515">
        <v>99</v>
      </c>
      <c r="P137" s="515">
        <v>9999</v>
      </c>
      <c r="Q137" s="515">
        <v>156</v>
      </c>
      <c r="R137" s="515">
        <v>368</v>
      </c>
      <c r="S137" s="515">
        <v>7.6711956521739122</v>
      </c>
      <c r="T137" s="515">
        <v>7.1358695652173925</v>
      </c>
      <c r="U137" s="515">
        <v>35.332608695652198</v>
      </c>
      <c r="V137" s="515">
        <v>24.184782608695656</v>
      </c>
      <c r="W137" s="515">
        <v>29.619565217391305</v>
      </c>
      <c r="X137" s="515">
        <v>98.641304347826093</v>
      </c>
      <c r="Y137" s="515">
        <v>91.847826086956516</v>
      </c>
      <c r="Z137" s="515">
        <v>8.8452100608630086</v>
      </c>
      <c r="AA137" s="515">
        <v>2.1220981938470529</v>
      </c>
      <c r="AB137" s="515">
        <v>2.5966149168609927</v>
      </c>
      <c r="AC137" s="515">
        <v>77.147142647928945</v>
      </c>
      <c r="AD137" s="515">
        <v>69.407420017083055</v>
      </c>
      <c r="AE137" s="515">
        <v>60.038080974166249</v>
      </c>
      <c r="AF137" s="515">
        <v>0.33762087377750055</v>
      </c>
      <c r="AG137" s="515">
        <v>0.38279915107876089</v>
      </c>
      <c r="AH137" s="515">
        <v>0.81521739130434789</v>
      </c>
      <c r="AI137" s="515">
        <v>96</v>
      </c>
      <c r="AJ137" s="515">
        <v>116.49166666666662</v>
      </c>
      <c r="AK137" s="515">
        <v>23.569963790302246</v>
      </c>
      <c r="AL137" s="515">
        <v>23.569963790302246</v>
      </c>
    </row>
    <row r="138" spans="1:38">
      <c r="A138" s="515">
        <v>3</v>
      </c>
      <c r="B138" s="515">
        <v>72</v>
      </c>
      <c r="C138" s="515">
        <v>2023</v>
      </c>
      <c r="D138" s="515">
        <v>99</v>
      </c>
      <c r="E138" s="515">
        <v>20</v>
      </c>
      <c r="F138" s="515">
        <v>99</v>
      </c>
      <c r="G138" s="515">
        <v>99</v>
      </c>
      <c r="H138" s="515">
        <v>99</v>
      </c>
      <c r="I138" s="515">
        <v>99</v>
      </c>
      <c r="J138" s="515">
        <v>999</v>
      </c>
      <c r="K138" s="515">
        <v>99</v>
      </c>
      <c r="L138" s="515">
        <v>99</v>
      </c>
      <c r="M138" s="515">
        <v>99</v>
      </c>
      <c r="N138" s="515">
        <v>99</v>
      </c>
      <c r="O138" s="515">
        <v>99</v>
      </c>
      <c r="P138" s="515">
        <v>9999</v>
      </c>
      <c r="Q138" s="515">
        <v>6</v>
      </c>
      <c r="R138" s="515">
        <v>16</v>
      </c>
      <c r="S138" s="515">
        <v>6.8125</v>
      </c>
      <c r="T138" s="515">
        <v>6.5</v>
      </c>
      <c r="U138" s="515">
        <v>30.125</v>
      </c>
      <c r="V138" s="515">
        <v>25</v>
      </c>
      <c r="W138" s="515">
        <v>18.75</v>
      </c>
      <c r="X138" s="515">
        <v>93.75</v>
      </c>
      <c r="Y138" s="515">
        <v>75</v>
      </c>
      <c r="Z138" s="515">
        <v>10.230194279680145</v>
      </c>
      <c r="AA138" s="515">
        <v>1.3792547806696196</v>
      </c>
      <c r="AB138" s="515">
        <v>2.2912878474779204</v>
      </c>
      <c r="AC138" s="515">
        <v>70.0188266084171</v>
      </c>
      <c r="AD138" s="515">
        <v>84.763135246380358</v>
      </c>
      <c r="AE138" s="515">
        <v>60.31921862332149</v>
      </c>
      <c r="AF138" s="515">
        <v>1.467916842510872E-2</v>
      </c>
      <c r="AG138" s="515">
        <v>1.419039491324391E-2</v>
      </c>
      <c r="AH138" s="515">
        <v>0</v>
      </c>
      <c r="AI138" s="515">
        <v>2</v>
      </c>
      <c r="AJ138" s="515">
        <v>116.85</v>
      </c>
      <c r="AK138" s="515">
        <v>20.831364718043044</v>
      </c>
      <c r="AL138" s="515">
        <v>20.831364718043044</v>
      </c>
    </row>
    <row r="139" spans="1:38">
      <c r="A139" s="515">
        <v>3</v>
      </c>
      <c r="B139" s="515">
        <v>73</v>
      </c>
      <c r="C139" s="515">
        <v>2023</v>
      </c>
      <c r="D139" s="515">
        <v>99</v>
      </c>
      <c r="E139" s="515">
        <v>21</v>
      </c>
      <c r="F139" s="515">
        <v>99</v>
      </c>
      <c r="G139" s="515">
        <v>99</v>
      </c>
      <c r="H139" s="515">
        <v>99</v>
      </c>
      <c r="I139" s="515">
        <v>99</v>
      </c>
      <c r="J139" s="515">
        <v>999</v>
      </c>
      <c r="K139" s="515">
        <v>99</v>
      </c>
      <c r="L139" s="515">
        <v>99</v>
      </c>
      <c r="M139" s="515">
        <v>99</v>
      </c>
      <c r="N139" s="515">
        <v>99</v>
      </c>
      <c r="O139" s="515">
        <v>99</v>
      </c>
      <c r="P139" s="515">
        <v>9999</v>
      </c>
      <c r="Q139" s="515">
        <v>189</v>
      </c>
      <c r="R139" s="515">
        <v>576</v>
      </c>
      <c r="S139" s="515">
        <v>7.1927083333333313</v>
      </c>
      <c r="T139" s="515">
        <v>7.0642361111111116</v>
      </c>
      <c r="U139" s="515">
        <v>32.714062499999962</v>
      </c>
      <c r="V139" s="515">
        <v>24.652777777777779</v>
      </c>
      <c r="W139" s="515">
        <v>27.604166666666675</v>
      </c>
      <c r="X139" s="515">
        <v>94.097222222222229</v>
      </c>
      <c r="Y139" s="515">
        <v>84.375</v>
      </c>
      <c r="Z139" s="515">
        <v>9.8714318530510248</v>
      </c>
      <c r="AA139" s="515">
        <v>2.1366548747562049</v>
      </c>
      <c r="AB139" s="515">
        <v>2.5147561953456505</v>
      </c>
      <c r="AC139" s="515">
        <v>73.321353515085931</v>
      </c>
      <c r="AD139" s="515">
        <v>65.322283647106957</v>
      </c>
      <c r="AE139" s="515">
        <v>62.807921649040594</v>
      </c>
      <c r="AF139" s="515">
        <v>0.52845006330391397</v>
      </c>
      <c r="AG139" s="515">
        <v>0.55475906321313007</v>
      </c>
      <c r="AH139" s="515">
        <v>2.6041666666666661</v>
      </c>
      <c r="AI139" s="515">
        <v>186</v>
      </c>
      <c r="AJ139" s="515">
        <v>115.53709677419356</v>
      </c>
      <c r="AK139" s="515">
        <v>23.138775534199979</v>
      </c>
      <c r="AL139" s="515">
        <v>23.138775534199979</v>
      </c>
    </row>
    <row r="140" spans="1:38">
      <c r="A140" s="515">
        <v>3</v>
      </c>
      <c r="B140" s="515">
        <v>74</v>
      </c>
      <c r="C140" s="515">
        <v>2023</v>
      </c>
      <c r="D140" s="515">
        <v>99</v>
      </c>
      <c r="E140" s="515">
        <v>22</v>
      </c>
      <c r="F140" s="515">
        <v>99</v>
      </c>
      <c r="G140" s="515">
        <v>99</v>
      </c>
      <c r="H140" s="515">
        <v>99</v>
      </c>
      <c r="I140" s="515">
        <v>99</v>
      </c>
      <c r="J140" s="515">
        <v>999</v>
      </c>
      <c r="K140" s="515">
        <v>99</v>
      </c>
      <c r="L140" s="515">
        <v>99</v>
      </c>
      <c r="M140" s="515">
        <v>99</v>
      </c>
      <c r="N140" s="515">
        <v>99</v>
      </c>
      <c r="O140" s="515">
        <v>99</v>
      </c>
      <c r="P140" s="515">
        <v>9999</v>
      </c>
      <c r="Q140" s="515">
        <v>83</v>
      </c>
      <c r="R140" s="515">
        <v>232</v>
      </c>
      <c r="S140" s="515">
        <v>7.4482758620689635</v>
      </c>
      <c r="T140" s="515">
        <v>7.2887931034482785</v>
      </c>
      <c r="U140" s="515">
        <v>33.895258620689674</v>
      </c>
      <c r="V140" s="515">
        <v>27.15517241379311</v>
      </c>
      <c r="W140" s="515">
        <v>26.724137931034488</v>
      </c>
      <c r="X140" s="515">
        <v>98.706896551724128</v>
      </c>
      <c r="Y140" s="515">
        <v>91.810344827586178</v>
      </c>
      <c r="Z140" s="515">
        <v>8.4870247783476636</v>
      </c>
      <c r="AA140" s="515">
        <v>1.7036716313152596</v>
      </c>
      <c r="AB140" s="515">
        <v>3.1056475684247862</v>
      </c>
      <c r="AC140" s="515">
        <v>77.26885821900936</v>
      </c>
      <c r="AD140" s="515">
        <v>48.541674378324849</v>
      </c>
      <c r="AE140" s="515">
        <v>51.157551449492161</v>
      </c>
      <c r="AF140" s="515">
        <v>0.2128479421640764</v>
      </c>
      <c r="AG140" s="515">
        <v>0.23151246572463929</v>
      </c>
      <c r="AH140" s="515">
        <v>0.43103448275862066</v>
      </c>
      <c r="AI140" s="515">
        <v>15</v>
      </c>
      <c r="AJ140" s="515">
        <v>117.0533333333333</v>
      </c>
      <c r="AK140" s="515">
        <v>25.23366015247964</v>
      </c>
      <c r="AL140" s="515">
        <v>25.23366015247964</v>
      </c>
    </row>
    <row r="141" spans="1:38">
      <c r="A141" s="515">
        <v>3</v>
      </c>
      <c r="B141" s="515">
        <v>75</v>
      </c>
      <c r="C141" s="515">
        <v>2023</v>
      </c>
      <c r="D141" s="515">
        <v>99</v>
      </c>
      <c r="E141" s="515">
        <v>23</v>
      </c>
      <c r="F141" s="515">
        <v>99</v>
      </c>
      <c r="G141" s="515">
        <v>99</v>
      </c>
      <c r="H141" s="515">
        <v>99</v>
      </c>
      <c r="I141" s="515">
        <v>99</v>
      </c>
      <c r="J141" s="515">
        <v>999</v>
      </c>
      <c r="K141" s="515">
        <v>99</v>
      </c>
      <c r="L141" s="515">
        <v>99</v>
      </c>
      <c r="M141" s="515">
        <v>99</v>
      </c>
      <c r="N141" s="515">
        <v>99</v>
      </c>
      <c r="O141" s="515">
        <v>99</v>
      </c>
      <c r="P141" s="515">
        <v>9999</v>
      </c>
      <c r="Q141" s="515">
        <v>161</v>
      </c>
      <c r="R141" s="515">
        <v>501</v>
      </c>
      <c r="S141" s="515">
        <v>7.1536926147704598</v>
      </c>
      <c r="T141" s="515">
        <v>7.2495009980039908</v>
      </c>
      <c r="U141" s="515">
        <v>34.033532934131721</v>
      </c>
      <c r="V141" s="515">
        <v>18.363273453093811</v>
      </c>
      <c r="W141" s="515">
        <v>30.738522954091799</v>
      </c>
      <c r="X141" s="515">
        <v>99.001996007984019</v>
      </c>
      <c r="Y141" s="515">
        <v>86.227544910179617</v>
      </c>
      <c r="Z141" s="515">
        <v>9.2116298798489993</v>
      </c>
      <c r="AA141" s="515">
        <v>2.0989331329825376</v>
      </c>
      <c r="AB141" s="515">
        <v>2.4355207303660795</v>
      </c>
      <c r="AC141" s="515">
        <v>70.882406172139696</v>
      </c>
      <c r="AD141" s="515">
        <v>70.131791594755427</v>
      </c>
      <c r="AE141" s="515">
        <v>65.783535404840578</v>
      </c>
      <c r="AF141" s="515">
        <v>0.4596414613112168</v>
      </c>
      <c r="AG141" s="515">
        <v>0.50198669208867075</v>
      </c>
      <c r="AH141" s="515">
        <v>3.5928143712574849</v>
      </c>
      <c r="AI141" s="515">
        <v>149</v>
      </c>
      <c r="AJ141" s="515">
        <v>116.7946308724832</v>
      </c>
      <c r="AK141" s="515">
        <v>22.827460440313704</v>
      </c>
      <c r="AL141" s="515">
        <v>22.827460440313704</v>
      </c>
    </row>
    <row r="142" spans="1:38">
      <c r="A142" s="515">
        <v>3</v>
      </c>
      <c r="B142" s="515">
        <v>76</v>
      </c>
      <c r="C142" s="515">
        <v>2023</v>
      </c>
      <c r="D142" s="515">
        <v>99</v>
      </c>
      <c r="E142" s="515">
        <v>24</v>
      </c>
      <c r="F142" s="515">
        <v>99</v>
      </c>
      <c r="G142" s="515">
        <v>99</v>
      </c>
      <c r="H142" s="515">
        <v>99</v>
      </c>
      <c r="I142" s="515">
        <v>99</v>
      </c>
      <c r="J142" s="515">
        <v>999</v>
      </c>
      <c r="K142" s="515">
        <v>99</v>
      </c>
      <c r="L142" s="515">
        <v>99</v>
      </c>
      <c r="M142" s="515">
        <v>99</v>
      </c>
      <c r="N142" s="515">
        <v>99</v>
      </c>
      <c r="O142" s="515">
        <v>99</v>
      </c>
      <c r="P142" s="515">
        <v>9999</v>
      </c>
      <c r="Q142" s="515">
        <v>71</v>
      </c>
      <c r="R142" s="515">
        <v>292</v>
      </c>
      <c r="S142" s="515">
        <v>7.0205479452054798</v>
      </c>
      <c r="T142" s="515">
        <v>6.8869863013698627</v>
      </c>
      <c r="U142" s="515">
        <v>30.294520547945204</v>
      </c>
      <c r="V142" s="515">
        <v>28.424657534246577</v>
      </c>
      <c r="W142" s="515">
        <v>21.232876712328764</v>
      </c>
      <c r="X142" s="515">
        <v>98.63013698630138</v>
      </c>
      <c r="Y142" s="515">
        <v>81.164383561643831</v>
      </c>
      <c r="Z142" s="515">
        <v>8.1264305869916971</v>
      </c>
      <c r="AA142" s="515">
        <v>1.8318684902332565</v>
      </c>
      <c r="AB142" s="515">
        <v>2.4321410517695625</v>
      </c>
      <c r="AC142" s="515">
        <v>73.032561902053459</v>
      </c>
      <c r="AD142" s="515">
        <v>59.242052557347883</v>
      </c>
      <c r="AE142" s="515">
        <v>61.85235930522353</v>
      </c>
      <c r="AF142" s="515">
        <v>0.26789482375823404</v>
      </c>
      <c r="AG142" s="515">
        <v>0.26043201950737688</v>
      </c>
      <c r="AH142" s="515">
        <v>1.0273972602739727</v>
      </c>
      <c r="AI142" s="515">
        <v>136</v>
      </c>
      <c r="AJ142" s="515">
        <v>113.66470588235296</v>
      </c>
      <c r="AK142" s="515">
        <v>19.769172878554748</v>
      </c>
      <c r="AL142" s="515">
        <v>19.769172878554748</v>
      </c>
    </row>
    <row r="143" spans="1:38">
      <c r="A143" s="515">
        <v>3</v>
      </c>
      <c r="B143" s="515">
        <v>77</v>
      </c>
      <c r="C143" s="515">
        <v>2023</v>
      </c>
      <c r="D143" s="515">
        <v>99</v>
      </c>
      <c r="E143" s="515">
        <v>25</v>
      </c>
      <c r="F143" s="515">
        <v>99</v>
      </c>
      <c r="G143" s="515">
        <v>99</v>
      </c>
      <c r="H143" s="515">
        <v>99</v>
      </c>
      <c r="I143" s="515">
        <v>99</v>
      </c>
      <c r="J143" s="515">
        <v>999</v>
      </c>
      <c r="K143" s="515">
        <v>99</v>
      </c>
      <c r="L143" s="515">
        <v>99</v>
      </c>
      <c r="M143" s="515">
        <v>99</v>
      </c>
      <c r="N143" s="515">
        <v>99</v>
      </c>
      <c r="O143" s="515">
        <v>99</v>
      </c>
      <c r="P143" s="515">
        <v>9999</v>
      </c>
      <c r="Q143" s="515">
        <v>69</v>
      </c>
      <c r="R143" s="515">
        <v>253</v>
      </c>
      <c r="S143" s="515">
        <v>7.0474308300395245</v>
      </c>
      <c r="T143" s="515">
        <v>7.5177865612648223</v>
      </c>
      <c r="U143" s="515">
        <v>33.906719367588941</v>
      </c>
      <c r="V143" s="515">
        <v>14.624505928853756</v>
      </c>
      <c r="W143" s="515">
        <v>36.363636363636367</v>
      </c>
      <c r="X143" s="515">
        <v>97.628458498023718</v>
      </c>
      <c r="Y143" s="515">
        <v>89.328063241106719</v>
      </c>
      <c r="Z143" s="515">
        <v>9.8701367325317886</v>
      </c>
      <c r="AA143" s="515">
        <v>1.9331013297663364</v>
      </c>
      <c r="AB143" s="515">
        <v>2.525107097070757</v>
      </c>
      <c r="AC143" s="515">
        <v>75.774651088166948</v>
      </c>
      <c r="AD143" s="515">
        <v>69.08698776665058</v>
      </c>
      <c r="AE143" s="515">
        <v>68.324688590117702</v>
      </c>
      <c r="AF143" s="515">
        <v>0.2321143507220316</v>
      </c>
      <c r="AG143" s="515">
        <v>0.25255370067172528</v>
      </c>
      <c r="AH143" s="515">
        <v>0</v>
      </c>
      <c r="AI143" s="515">
        <v>131</v>
      </c>
      <c r="AJ143" s="515">
        <v>115.79541984732822</v>
      </c>
      <c r="AK143" s="515">
        <v>23.052247567718357</v>
      </c>
      <c r="AL143" s="515">
        <v>23.052247567718357</v>
      </c>
    </row>
    <row r="144" spans="1:38">
      <c r="A144" s="515">
        <v>3</v>
      </c>
      <c r="B144" s="515">
        <v>78</v>
      </c>
      <c r="C144" s="515">
        <v>2023</v>
      </c>
      <c r="D144" s="515">
        <v>99</v>
      </c>
      <c r="E144" s="515">
        <v>26</v>
      </c>
      <c r="F144" s="515">
        <v>99</v>
      </c>
      <c r="G144" s="515">
        <v>99</v>
      </c>
      <c r="H144" s="515">
        <v>99</v>
      </c>
      <c r="I144" s="515">
        <v>99</v>
      </c>
      <c r="J144" s="515">
        <v>999</v>
      </c>
      <c r="K144" s="515">
        <v>99</v>
      </c>
      <c r="L144" s="515">
        <v>99</v>
      </c>
      <c r="M144" s="515">
        <v>99</v>
      </c>
      <c r="N144" s="515">
        <v>99</v>
      </c>
      <c r="O144" s="515">
        <v>99</v>
      </c>
      <c r="P144" s="515">
        <v>9999</v>
      </c>
      <c r="Q144" s="515">
        <v>63</v>
      </c>
      <c r="R144" s="515">
        <v>179</v>
      </c>
      <c r="S144" s="515">
        <v>7.916201117318435</v>
      </c>
      <c r="T144" s="515">
        <v>7.7541899441340769</v>
      </c>
      <c r="U144" s="515">
        <v>34.342458100558645</v>
      </c>
      <c r="V144" s="515">
        <v>22.346368715083806</v>
      </c>
      <c r="W144" s="515">
        <v>37.430167597765362</v>
      </c>
      <c r="X144" s="515">
        <v>97.206703910614564</v>
      </c>
      <c r="Y144" s="515">
        <v>89.944134078212286</v>
      </c>
      <c r="Z144" s="515">
        <v>8.7679766871720393</v>
      </c>
      <c r="AA144" s="515">
        <v>2.0052208626869938</v>
      </c>
      <c r="AB144" s="515">
        <v>2.6753419428938918</v>
      </c>
      <c r="AC144" s="515">
        <v>79.705546526509906</v>
      </c>
      <c r="AD144" s="515">
        <v>67.684229872375596</v>
      </c>
      <c r="AE144" s="515">
        <v>69.075472841270084</v>
      </c>
      <c r="AF144" s="515">
        <v>0.16422319675590374</v>
      </c>
      <c r="AG144" s="515">
        <v>0.1809805283198844</v>
      </c>
      <c r="AH144" s="515">
        <v>2.7932960893854757</v>
      </c>
      <c r="AI144" s="515">
        <v>85</v>
      </c>
      <c r="AJ144" s="515">
        <v>113.92470588235297</v>
      </c>
      <c r="AK144" s="515">
        <v>22.936058279426245</v>
      </c>
      <c r="AL144" s="515">
        <v>22.936058279426245</v>
      </c>
    </row>
    <row r="145" spans="1:38">
      <c r="A145" s="515">
        <v>3</v>
      </c>
      <c r="B145" s="515">
        <v>79</v>
      </c>
      <c r="C145" s="515">
        <v>2023</v>
      </c>
      <c r="D145" s="515">
        <v>99</v>
      </c>
      <c r="E145" s="515">
        <v>27</v>
      </c>
      <c r="F145" s="515">
        <v>99</v>
      </c>
      <c r="G145" s="515">
        <v>99</v>
      </c>
      <c r="H145" s="515">
        <v>99</v>
      </c>
      <c r="I145" s="515">
        <v>99</v>
      </c>
      <c r="J145" s="515">
        <v>999</v>
      </c>
      <c r="K145" s="515">
        <v>99</v>
      </c>
      <c r="L145" s="515">
        <v>99</v>
      </c>
      <c r="M145" s="515">
        <v>99</v>
      </c>
      <c r="N145" s="515">
        <v>99</v>
      </c>
      <c r="O145" s="515">
        <v>99</v>
      </c>
      <c r="P145" s="515">
        <v>9999</v>
      </c>
      <c r="Q145" s="515">
        <v>24</v>
      </c>
      <c r="R145" s="515">
        <v>68</v>
      </c>
      <c r="S145" s="515">
        <v>6.367647058823529</v>
      </c>
      <c r="T145" s="515">
        <v>7.2205882352941186</v>
      </c>
      <c r="U145" s="515">
        <v>31.092647058823527</v>
      </c>
      <c r="V145" s="515">
        <v>13.23529411764706</v>
      </c>
      <c r="W145" s="515">
        <v>30.882352941176471</v>
      </c>
      <c r="X145" s="515">
        <v>92.647058823529406</v>
      </c>
      <c r="Y145" s="515">
        <v>64.705882352941188</v>
      </c>
      <c r="Z145" s="515">
        <v>12.374800250039351</v>
      </c>
      <c r="AA145" s="515">
        <v>2.3002839451627946</v>
      </c>
      <c r="AB145" s="515">
        <v>3.0910001628793906</v>
      </c>
      <c r="AC145" s="515">
        <v>85.065857857739346</v>
      </c>
      <c r="AD145" s="515">
        <v>85.720130348493186</v>
      </c>
      <c r="AE145" s="515">
        <v>87.175217075120415</v>
      </c>
      <c r="AF145" s="515">
        <v>6.2386465806712019E-2</v>
      </c>
      <c r="AG145" s="515">
        <v>6.2246373371517845E-2</v>
      </c>
      <c r="AH145" s="515">
        <v>0</v>
      </c>
      <c r="AI145" s="515">
        <v>46</v>
      </c>
      <c r="AJ145" s="515">
        <v>117.7456521739131</v>
      </c>
      <c r="AK145" s="515">
        <v>20.886211515702225</v>
      </c>
      <c r="AL145" s="515">
        <v>20.886211515702225</v>
      </c>
    </row>
    <row r="146" spans="1:38">
      <c r="A146" s="515">
        <v>3</v>
      </c>
      <c r="B146" s="515">
        <v>80</v>
      </c>
      <c r="C146" s="515">
        <v>2023</v>
      </c>
      <c r="D146" s="515">
        <v>99</v>
      </c>
      <c r="E146" s="515">
        <v>28</v>
      </c>
      <c r="F146" s="515">
        <v>99</v>
      </c>
      <c r="G146" s="515">
        <v>99</v>
      </c>
      <c r="H146" s="515">
        <v>99</v>
      </c>
      <c r="I146" s="515">
        <v>99</v>
      </c>
      <c r="J146" s="515">
        <v>999</v>
      </c>
      <c r="K146" s="515">
        <v>99</v>
      </c>
      <c r="L146" s="515">
        <v>99</v>
      </c>
      <c r="M146" s="515">
        <v>99</v>
      </c>
      <c r="N146" s="515">
        <v>99</v>
      </c>
      <c r="O146" s="515">
        <v>99</v>
      </c>
      <c r="P146" s="515">
        <v>9999</v>
      </c>
      <c r="Q146" s="515">
        <v>9</v>
      </c>
      <c r="R146" s="515">
        <v>46</v>
      </c>
      <c r="S146" s="515">
        <v>8</v>
      </c>
      <c r="T146" s="515">
        <v>7.2608695652173916</v>
      </c>
      <c r="U146" s="515">
        <v>32.026086956521738</v>
      </c>
      <c r="V146" s="515">
        <v>41.304347826086953</v>
      </c>
      <c r="W146" s="515">
        <v>17.391304347826086</v>
      </c>
      <c r="X146" s="515">
        <v>100</v>
      </c>
      <c r="Y146" s="515">
        <v>93.478260869565219</v>
      </c>
      <c r="Z146" s="515">
        <v>8.375986243879348</v>
      </c>
      <c r="AA146" s="515">
        <v>1.4446302370292303</v>
      </c>
      <c r="AB146" s="515">
        <v>1.5384179141699221</v>
      </c>
      <c r="AC146" s="515">
        <v>56.143506558397341</v>
      </c>
      <c r="AD146" s="515">
        <v>68.475778690328596</v>
      </c>
      <c r="AE146" s="515">
        <v>62.602418745611281</v>
      </c>
      <c r="AF146" s="515">
        <v>4.2202609222187569E-2</v>
      </c>
      <c r="AG146" s="515">
        <v>4.3371970510769561E-2</v>
      </c>
      <c r="AH146" s="515">
        <v>0</v>
      </c>
      <c r="AI146" s="515">
        <v>0</v>
      </c>
      <c r="AJ146" s="515"/>
      <c r="AK146" s="515"/>
      <c r="AL146" s="515"/>
    </row>
    <row r="147" spans="1:38">
      <c r="A147" s="515">
        <v>3</v>
      </c>
      <c r="B147" s="515">
        <v>81</v>
      </c>
      <c r="C147" s="515">
        <v>2023</v>
      </c>
      <c r="D147" s="515">
        <v>99</v>
      </c>
      <c r="E147" s="515">
        <v>29</v>
      </c>
      <c r="F147" s="515">
        <v>99</v>
      </c>
      <c r="G147" s="515">
        <v>99</v>
      </c>
      <c r="H147" s="515">
        <v>99</v>
      </c>
      <c r="I147" s="515">
        <v>99</v>
      </c>
      <c r="J147" s="515">
        <v>999</v>
      </c>
      <c r="K147" s="515">
        <v>99</v>
      </c>
      <c r="L147" s="515">
        <v>99</v>
      </c>
      <c r="M147" s="515">
        <v>99</v>
      </c>
      <c r="N147" s="515">
        <v>99</v>
      </c>
      <c r="O147" s="515">
        <v>99</v>
      </c>
      <c r="P147" s="515">
        <v>9999</v>
      </c>
      <c r="Q147" s="515">
        <v>8</v>
      </c>
      <c r="R147" s="515">
        <v>23</v>
      </c>
      <c r="S147" s="515">
        <v>6.8260869565217392</v>
      </c>
      <c r="T147" s="515">
        <v>7.3478260869565215</v>
      </c>
      <c r="U147" s="515">
        <v>31.056521739130432</v>
      </c>
      <c r="V147" s="515">
        <v>8.695652173913043</v>
      </c>
      <c r="W147" s="515">
        <v>34.782608695652172</v>
      </c>
      <c r="X147" s="515">
        <v>95.652173913043484</v>
      </c>
      <c r="Y147" s="515">
        <v>69.565217391304344</v>
      </c>
      <c r="Z147" s="515">
        <v>11.256991106475429</v>
      </c>
      <c r="AA147" s="515">
        <v>2.2583598109948793</v>
      </c>
      <c r="AB147" s="515">
        <v>3.016025251482545</v>
      </c>
      <c r="AC147" s="515">
        <v>82.660293056886118</v>
      </c>
      <c r="AD147" s="515">
        <v>91.031459812850372</v>
      </c>
      <c r="AE147" s="515">
        <v>81.95579452967506</v>
      </c>
      <c r="AF147" s="515">
        <v>2.1101304611093784E-2</v>
      </c>
      <c r="AG147" s="515">
        <v>2.1029458685747151E-2</v>
      </c>
      <c r="AH147" s="515">
        <v>0</v>
      </c>
      <c r="AI147" s="515">
        <v>23</v>
      </c>
      <c r="AJ147" s="515">
        <v>110.35652173913044</v>
      </c>
      <c r="AK147" s="515">
        <v>22.911864863460448</v>
      </c>
      <c r="AL147" s="515">
        <v>22.911864863460448</v>
      </c>
    </row>
    <row r="148" spans="1:38">
      <c r="A148" s="515">
        <v>3</v>
      </c>
      <c r="B148" s="515">
        <v>82</v>
      </c>
      <c r="C148" s="515">
        <v>2023</v>
      </c>
      <c r="D148" s="515">
        <v>99</v>
      </c>
      <c r="E148" s="515">
        <v>30</v>
      </c>
      <c r="F148" s="515">
        <v>99</v>
      </c>
      <c r="G148" s="515">
        <v>99</v>
      </c>
      <c r="H148" s="515">
        <v>99</v>
      </c>
      <c r="I148" s="515">
        <v>99</v>
      </c>
      <c r="J148" s="515">
        <v>999</v>
      </c>
      <c r="K148" s="515">
        <v>99</v>
      </c>
      <c r="L148" s="515">
        <v>99</v>
      </c>
      <c r="M148" s="515">
        <v>99</v>
      </c>
      <c r="N148" s="515">
        <v>99</v>
      </c>
      <c r="O148" s="515">
        <v>99</v>
      </c>
      <c r="P148" s="515">
        <v>9999</v>
      </c>
      <c r="Q148" s="515">
        <v>19</v>
      </c>
      <c r="R148" s="515">
        <v>130</v>
      </c>
      <c r="S148" s="515">
        <v>7.5076923076923103</v>
      </c>
      <c r="T148" s="515">
        <v>7.3538461538461517</v>
      </c>
      <c r="U148" s="515">
        <v>33.781538461538489</v>
      </c>
      <c r="V148" s="515">
        <v>11.53846153846154</v>
      </c>
      <c r="W148" s="515">
        <v>32.307692307692299</v>
      </c>
      <c r="X148" s="515">
        <v>99.230769230769212</v>
      </c>
      <c r="Y148" s="515">
        <v>83.846153846153825</v>
      </c>
      <c r="Z148" s="515">
        <v>9.1559630390034012</v>
      </c>
      <c r="AA148" s="515">
        <v>2.2879152547718529</v>
      </c>
      <c r="AB148" s="515">
        <v>2.621982627594678</v>
      </c>
      <c r="AC148" s="515">
        <v>78.263817840745318</v>
      </c>
      <c r="AD148" s="515">
        <v>57.969185569235506</v>
      </c>
      <c r="AE148" s="515">
        <v>77.148599847368018</v>
      </c>
      <c r="AF148" s="515">
        <v>0.1192682434540083</v>
      </c>
      <c r="AG148" s="515">
        <v>0.1292915732385933</v>
      </c>
      <c r="AH148" s="515">
        <v>0</v>
      </c>
      <c r="AI148" s="515">
        <v>2</v>
      </c>
      <c r="AJ148" s="515">
        <v>116.1</v>
      </c>
      <c r="AK148" s="515">
        <v>19.347724910845752</v>
      </c>
      <c r="AL148" s="515">
        <v>19.347724910845752</v>
      </c>
    </row>
    <row r="149" spans="1:38">
      <c r="A149" s="515">
        <v>3</v>
      </c>
      <c r="B149" s="515">
        <v>83</v>
      </c>
      <c r="C149" s="515">
        <v>2023</v>
      </c>
      <c r="D149" s="515">
        <v>99</v>
      </c>
      <c r="E149" s="515">
        <v>31</v>
      </c>
      <c r="F149" s="515">
        <v>99</v>
      </c>
      <c r="G149" s="515">
        <v>99</v>
      </c>
      <c r="H149" s="515">
        <v>99</v>
      </c>
      <c r="I149" s="515">
        <v>99</v>
      </c>
      <c r="J149" s="515">
        <v>999</v>
      </c>
      <c r="K149" s="515">
        <v>99</v>
      </c>
      <c r="L149" s="515">
        <v>99</v>
      </c>
      <c r="M149" s="515">
        <v>99</v>
      </c>
      <c r="N149" s="515">
        <v>99</v>
      </c>
      <c r="O149" s="515">
        <v>99</v>
      </c>
      <c r="P149" s="515">
        <v>9999</v>
      </c>
      <c r="Q149" s="515">
        <v>49</v>
      </c>
      <c r="R149" s="515">
        <v>255</v>
      </c>
      <c r="S149" s="515">
        <v>7.4039215686274513</v>
      </c>
      <c r="T149" s="515">
        <v>6.0588235294117645</v>
      </c>
      <c r="U149" s="515">
        <v>33.234509803921583</v>
      </c>
      <c r="V149" s="515">
        <v>34.117647058823529</v>
      </c>
      <c r="W149" s="515">
        <v>18.431372549019603</v>
      </c>
      <c r="X149" s="515">
        <v>100</v>
      </c>
      <c r="Y149" s="515">
        <v>89.411764705882348</v>
      </c>
      <c r="Z149" s="515">
        <v>8.4409915581759485</v>
      </c>
      <c r="AA149" s="515">
        <v>1.748272063934784</v>
      </c>
      <c r="AB149" s="515">
        <v>2.4205959783546631</v>
      </c>
      <c r="AC149" s="515">
        <v>74.512116948950094</v>
      </c>
      <c r="AD149" s="515">
        <v>62.751345721166899</v>
      </c>
      <c r="AE149" s="515">
        <v>66.159303548120718</v>
      </c>
      <c r="AF149" s="515">
        <v>0.23394924677517023</v>
      </c>
      <c r="AG149" s="515">
        <v>0.24950364898497832</v>
      </c>
      <c r="AH149" s="515">
        <v>3.1372549019607838</v>
      </c>
      <c r="AI149" s="515">
        <v>170</v>
      </c>
      <c r="AJ149" s="515">
        <v>116.72176470588244</v>
      </c>
      <c r="AK149" s="515">
        <v>21.944906890149504</v>
      </c>
      <c r="AL149" s="515">
        <v>21.944906890149504</v>
      </c>
    </row>
    <row r="150" spans="1:38">
      <c r="A150" s="515">
        <v>3</v>
      </c>
      <c r="B150" s="515">
        <v>84</v>
      </c>
      <c r="C150" s="515">
        <v>2023</v>
      </c>
      <c r="D150" s="515">
        <v>99</v>
      </c>
      <c r="E150" s="515">
        <v>32</v>
      </c>
      <c r="F150" s="515">
        <v>99</v>
      </c>
      <c r="G150" s="515">
        <v>99</v>
      </c>
      <c r="H150" s="515">
        <v>99</v>
      </c>
      <c r="I150" s="515">
        <v>99</v>
      </c>
      <c r="J150" s="515">
        <v>999</v>
      </c>
      <c r="K150" s="515">
        <v>99</v>
      </c>
      <c r="L150" s="515">
        <v>99</v>
      </c>
      <c r="M150" s="515">
        <v>99</v>
      </c>
      <c r="N150" s="515">
        <v>99</v>
      </c>
      <c r="O150" s="515">
        <v>99</v>
      </c>
      <c r="P150" s="515">
        <v>9999</v>
      </c>
      <c r="Q150" s="515">
        <v>113</v>
      </c>
      <c r="R150" s="515">
        <v>649</v>
      </c>
      <c r="S150" s="515">
        <v>6.7858243451463807</v>
      </c>
      <c r="T150" s="515">
        <v>6.3266563944530025</v>
      </c>
      <c r="U150" s="515">
        <v>33.099229583975351</v>
      </c>
      <c r="V150" s="515">
        <v>28.967642526964557</v>
      </c>
      <c r="W150" s="515">
        <v>18.181818181818183</v>
      </c>
      <c r="X150" s="515">
        <v>98.305084745762727</v>
      </c>
      <c r="Y150" s="515">
        <v>86.902927580893675</v>
      </c>
      <c r="Z150" s="515">
        <v>9.0710811948942105</v>
      </c>
      <c r="AA150" s="515">
        <v>2.1859720801618381</v>
      </c>
      <c r="AB150" s="515">
        <v>2.4415348062504569</v>
      </c>
      <c r="AC150" s="515">
        <v>76.880191073859237</v>
      </c>
      <c r="AD150" s="515">
        <v>72.913789108393573</v>
      </c>
      <c r="AE150" s="515">
        <v>68.635845495717419</v>
      </c>
      <c r="AF150" s="515">
        <v>0.59542376924347251</v>
      </c>
      <c r="AG150" s="515">
        <v>0.63242645080779636</v>
      </c>
      <c r="AH150" s="515">
        <v>2.773497688751926</v>
      </c>
      <c r="AI150" s="515">
        <v>393</v>
      </c>
      <c r="AJ150" s="515">
        <v>115.1732824427481</v>
      </c>
      <c r="AK150" s="515">
        <v>21.582332512469058</v>
      </c>
      <c r="AL150" s="515">
        <v>21.582332512469058</v>
      </c>
    </row>
    <row r="151" spans="1:38">
      <c r="A151" s="515">
        <v>3</v>
      </c>
      <c r="B151" s="515">
        <v>85</v>
      </c>
      <c r="C151" s="515">
        <v>2023</v>
      </c>
      <c r="D151" s="515">
        <v>99</v>
      </c>
      <c r="E151" s="515">
        <v>33</v>
      </c>
      <c r="F151" s="515">
        <v>99</v>
      </c>
      <c r="G151" s="515">
        <v>99</v>
      </c>
      <c r="H151" s="515">
        <v>99</v>
      </c>
      <c r="I151" s="515">
        <v>99</v>
      </c>
      <c r="J151" s="515">
        <v>999</v>
      </c>
      <c r="K151" s="515">
        <v>99</v>
      </c>
      <c r="L151" s="515">
        <v>99</v>
      </c>
      <c r="M151" s="515">
        <v>99</v>
      </c>
      <c r="N151" s="515">
        <v>99</v>
      </c>
      <c r="O151" s="515">
        <v>99</v>
      </c>
      <c r="P151" s="515">
        <v>9999</v>
      </c>
      <c r="Q151" s="515">
        <v>382</v>
      </c>
      <c r="R151" s="515">
        <v>2262</v>
      </c>
      <c r="S151" s="515">
        <v>7.0893015030946067</v>
      </c>
      <c r="T151" s="515">
        <v>6.6609195402298855</v>
      </c>
      <c r="U151" s="515">
        <v>32.132581786030023</v>
      </c>
      <c r="V151" s="515">
        <v>29.929266136162688</v>
      </c>
      <c r="W151" s="515">
        <v>20.910698496905393</v>
      </c>
      <c r="X151" s="515">
        <v>97.656940760389034</v>
      </c>
      <c r="Y151" s="515">
        <v>86.73740053050399</v>
      </c>
      <c r="Z151" s="515">
        <v>8.3782967889230022</v>
      </c>
      <c r="AA151" s="515">
        <v>1.9833481297743121</v>
      </c>
      <c r="AB151" s="515">
        <v>2.6553355598061041</v>
      </c>
      <c r="AC151" s="515">
        <v>77.576481317688661</v>
      </c>
      <c r="AD151" s="515">
        <v>55.623295544546366</v>
      </c>
      <c r="AE151" s="515">
        <v>60.796306549959446</v>
      </c>
      <c r="AF151" s="515">
        <v>2.0752674360997454</v>
      </c>
      <c r="AG151" s="515">
        <v>2.1398615038064897</v>
      </c>
      <c r="AH151" s="515">
        <v>1.1052166224580018</v>
      </c>
      <c r="AI151" s="515">
        <v>1099</v>
      </c>
      <c r="AJ151" s="515">
        <v>115.18025477707002</v>
      </c>
      <c r="AK151" s="515">
        <v>21.347096278560123</v>
      </c>
      <c r="AL151" s="515">
        <v>21.347096278560123</v>
      </c>
    </row>
    <row r="152" spans="1:38">
      <c r="A152" s="515">
        <v>3</v>
      </c>
      <c r="B152" s="515">
        <v>86</v>
      </c>
      <c r="C152" s="515">
        <v>2023</v>
      </c>
      <c r="D152" s="515">
        <v>99</v>
      </c>
      <c r="E152" s="515">
        <v>34</v>
      </c>
      <c r="F152" s="515">
        <v>99</v>
      </c>
      <c r="G152" s="515">
        <v>99</v>
      </c>
      <c r="H152" s="515">
        <v>99</v>
      </c>
      <c r="I152" s="515">
        <v>99</v>
      </c>
      <c r="J152" s="515">
        <v>999</v>
      </c>
      <c r="K152" s="515">
        <v>99</v>
      </c>
      <c r="L152" s="515">
        <v>99</v>
      </c>
      <c r="M152" s="515">
        <v>99</v>
      </c>
      <c r="N152" s="515">
        <v>99</v>
      </c>
      <c r="O152" s="515">
        <v>99</v>
      </c>
      <c r="P152" s="515">
        <v>9999</v>
      </c>
      <c r="Q152" s="515">
        <v>646</v>
      </c>
      <c r="R152" s="515">
        <v>3885</v>
      </c>
      <c r="S152" s="515">
        <v>7.0185328185328189</v>
      </c>
      <c r="T152" s="515">
        <v>6.5781209781209755</v>
      </c>
      <c r="U152" s="515">
        <v>32.447052767052774</v>
      </c>
      <c r="V152" s="515">
        <v>27.927927927927929</v>
      </c>
      <c r="W152" s="515">
        <v>20.746460746460748</v>
      </c>
      <c r="X152" s="515">
        <v>96.422136422136404</v>
      </c>
      <c r="Y152" s="515">
        <v>87.181467181467184</v>
      </c>
      <c r="Z152" s="515">
        <v>8.7256293265262777</v>
      </c>
      <c r="AA152" s="515">
        <v>2.0099281018961013</v>
      </c>
      <c r="AB152" s="515">
        <v>2.4292056252858201</v>
      </c>
      <c r="AC152" s="515">
        <v>76.781313126272607</v>
      </c>
      <c r="AD152" s="515">
        <v>61.168376723573232</v>
      </c>
      <c r="AE152" s="515">
        <v>65.710488086007686</v>
      </c>
      <c r="AF152" s="515">
        <v>3.5642855832217095</v>
      </c>
      <c r="AG152" s="515">
        <v>3.7111945508294704</v>
      </c>
      <c r="AH152" s="515">
        <v>2.6769626769626762</v>
      </c>
      <c r="AI152" s="515">
        <v>1824</v>
      </c>
      <c r="AJ152" s="515">
        <v>115.73481359649122</v>
      </c>
      <c r="AK152" s="515">
        <v>21.540277415193323</v>
      </c>
      <c r="AL152" s="515">
        <v>21.540277415193323</v>
      </c>
    </row>
    <row r="153" spans="1:38">
      <c r="A153" s="515">
        <v>3</v>
      </c>
      <c r="B153" s="515">
        <v>87</v>
      </c>
      <c r="C153" s="515">
        <v>2023</v>
      </c>
      <c r="D153" s="515">
        <v>99</v>
      </c>
      <c r="E153" s="515">
        <v>35</v>
      </c>
      <c r="F153" s="515">
        <v>99</v>
      </c>
      <c r="G153" s="515">
        <v>99</v>
      </c>
      <c r="H153" s="515">
        <v>99</v>
      </c>
      <c r="I153" s="515">
        <v>99</v>
      </c>
      <c r="J153" s="515">
        <v>999</v>
      </c>
      <c r="K153" s="515">
        <v>99</v>
      </c>
      <c r="L153" s="515">
        <v>99</v>
      </c>
      <c r="M153" s="515">
        <v>99</v>
      </c>
      <c r="N153" s="515">
        <v>99</v>
      </c>
      <c r="O153" s="515">
        <v>99</v>
      </c>
      <c r="P153" s="515">
        <v>9999</v>
      </c>
      <c r="Q153" s="515">
        <v>1023</v>
      </c>
      <c r="R153" s="515">
        <v>5938</v>
      </c>
      <c r="S153" s="515">
        <v>6.850454698551701</v>
      </c>
      <c r="T153" s="515">
        <v>6.620916133378242</v>
      </c>
      <c r="U153" s="515">
        <v>31.737453688110502</v>
      </c>
      <c r="V153" s="515">
        <v>30.094307847760199</v>
      </c>
      <c r="W153" s="515">
        <v>20.040417649040076</v>
      </c>
      <c r="X153" s="515">
        <v>97.793869989895612</v>
      </c>
      <c r="Y153" s="515">
        <v>86.763219939373499</v>
      </c>
      <c r="Z153" s="515">
        <v>8.07337529993133</v>
      </c>
      <c r="AA153" s="515">
        <v>1.9474056189490581</v>
      </c>
      <c r="AB153" s="515">
        <v>2.4145791262789555</v>
      </c>
      <c r="AC153" s="515">
        <v>76.730674947888602</v>
      </c>
      <c r="AD153" s="515">
        <v>60.45655811889312</v>
      </c>
      <c r="AE153" s="515">
        <v>63.82322552497461</v>
      </c>
      <c r="AF153" s="515">
        <v>5.4478063817684754</v>
      </c>
      <c r="AG153" s="515">
        <v>5.5482972078116397</v>
      </c>
      <c r="AH153" s="515">
        <v>1.9535197036039065</v>
      </c>
      <c r="AI153" s="515">
        <v>2647</v>
      </c>
      <c r="AJ153" s="515">
        <v>115.3884775217232</v>
      </c>
      <c r="AK153" s="515">
        <v>21.158061351370037</v>
      </c>
      <c r="AL153" s="515">
        <v>21.158061351370037</v>
      </c>
    </row>
    <row r="154" spans="1:38">
      <c r="A154" s="515">
        <v>3</v>
      </c>
      <c r="B154" s="515">
        <v>88</v>
      </c>
      <c r="C154" s="515">
        <v>2023</v>
      </c>
      <c r="D154" s="515">
        <v>99</v>
      </c>
      <c r="E154" s="515">
        <v>36</v>
      </c>
      <c r="F154" s="515">
        <v>99</v>
      </c>
      <c r="G154" s="515">
        <v>99</v>
      </c>
      <c r="H154" s="515">
        <v>99</v>
      </c>
      <c r="I154" s="515">
        <v>99</v>
      </c>
      <c r="J154" s="515">
        <v>999</v>
      </c>
      <c r="K154" s="515">
        <v>99</v>
      </c>
      <c r="L154" s="515">
        <v>99</v>
      </c>
      <c r="M154" s="515">
        <v>99</v>
      </c>
      <c r="N154" s="515">
        <v>99</v>
      </c>
      <c r="O154" s="515">
        <v>99</v>
      </c>
      <c r="P154" s="515">
        <v>9999</v>
      </c>
      <c r="Q154" s="515">
        <v>661</v>
      </c>
      <c r="R154" s="515">
        <v>3046</v>
      </c>
      <c r="S154" s="515">
        <v>6.7271831910702513</v>
      </c>
      <c r="T154" s="515">
        <v>6.6582403151674319</v>
      </c>
      <c r="U154" s="515">
        <v>30.862475377544374</v>
      </c>
      <c r="V154" s="515">
        <v>29.940906106369013</v>
      </c>
      <c r="W154" s="515">
        <v>18.975705843729489</v>
      </c>
      <c r="X154" s="515">
        <v>96.848325673013775</v>
      </c>
      <c r="Y154" s="515">
        <v>84.898227183191054</v>
      </c>
      <c r="Z154" s="515">
        <v>7.9200411727768563</v>
      </c>
      <c r="AA154" s="515">
        <v>1.9602324449597657</v>
      </c>
      <c r="AB154" s="515">
        <v>2.4630711900974922</v>
      </c>
      <c r="AC154" s="515">
        <v>75.46876469776808</v>
      </c>
      <c r="AD154" s="515">
        <v>49.708724826066714</v>
      </c>
      <c r="AE154" s="515">
        <v>57.531691168553294</v>
      </c>
      <c r="AF154" s="515">
        <v>2.7945466889300725</v>
      </c>
      <c r="AG154" s="515">
        <v>2.7676304432548022</v>
      </c>
      <c r="AH154" s="515">
        <v>2.6592252133946159</v>
      </c>
      <c r="AI154" s="515">
        <v>918</v>
      </c>
      <c r="AJ154" s="515">
        <v>114.53257080610022</v>
      </c>
      <c r="AK154" s="515">
        <v>20.885998993739079</v>
      </c>
      <c r="AL154" s="515">
        <v>20.885998993739079</v>
      </c>
    </row>
    <row r="155" spans="1:38">
      <c r="A155" s="515">
        <v>3</v>
      </c>
      <c r="B155" s="515">
        <v>89</v>
      </c>
      <c r="C155" s="515">
        <v>2023</v>
      </c>
      <c r="D155" s="515">
        <v>99</v>
      </c>
      <c r="E155" s="515">
        <v>37</v>
      </c>
      <c r="F155" s="515">
        <v>99</v>
      </c>
      <c r="G155" s="515">
        <v>99</v>
      </c>
      <c r="H155" s="515">
        <v>99</v>
      </c>
      <c r="I155" s="515">
        <v>99</v>
      </c>
      <c r="J155" s="515">
        <v>999</v>
      </c>
      <c r="K155" s="515">
        <v>99</v>
      </c>
      <c r="L155" s="515">
        <v>99</v>
      </c>
      <c r="M155" s="515">
        <v>99</v>
      </c>
      <c r="N155" s="515">
        <v>99</v>
      </c>
      <c r="O155" s="515">
        <v>99</v>
      </c>
      <c r="P155" s="515">
        <v>9999</v>
      </c>
      <c r="Q155" s="515">
        <v>695</v>
      </c>
      <c r="R155" s="515">
        <v>3134</v>
      </c>
      <c r="S155" s="515">
        <v>6.6981493299297998</v>
      </c>
      <c r="T155" s="515">
        <v>6.7699425654116148</v>
      </c>
      <c r="U155" s="515">
        <v>30.35153158902359</v>
      </c>
      <c r="V155" s="515">
        <v>28.079132099553295</v>
      </c>
      <c r="W155" s="515">
        <v>21.314613911933627</v>
      </c>
      <c r="X155" s="515">
        <v>96.68155711550736</v>
      </c>
      <c r="Y155" s="515">
        <v>82.450542437779177</v>
      </c>
      <c r="Z155" s="515">
        <v>7.9826040851155806</v>
      </c>
      <c r="AA155" s="515">
        <v>1.8963614495459595</v>
      </c>
      <c r="AB155" s="515">
        <v>2.3038997895913758</v>
      </c>
      <c r="AC155" s="515">
        <v>73.498822775078608</v>
      </c>
      <c r="AD155" s="515">
        <v>48.512207240757569</v>
      </c>
      <c r="AE155" s="515">
        <v>59.37080857364721</v>
      </c>
      <c r="AF155" s="515">
        <v>2.87528211526817</v>
      </c>
      <c r="AG155" s="515">
        <v>2.8004449954753343</v>
      </c>
      <c r="AH155" s="515">
        <v>3.7970644543714114</v>
      </c>
      <c r="AI155" s="515">
        <v>920</v>
      </c>
      <c r="AJ155" s="515">
        <v>114.32293478260868</v>
      </c>
      <c r="AK155" s="515">
        <v>20.386426491366027</v>
      </c>
      <c r="AL155" s="515">
        <v>20.386426491366027</v>
      </c>
    </row>
    <row r="156" spans="1:38">
      <c r="A156" s="515">
        <v>3</v>
      </c>
      <c r="B156" s="515">
        <v>90</v>
      </c>
      <c r="C156" s="515">
        <v>2023</v>
      </c>
      <c r="D156" s="515">
        <v>99</v>
      </c>
      <c r="E156" s="515">
        <v>38</v>
      </c>
      <c r="F156" s="515">
        <v>99</v>
      </c>
      <c r="G156" s="515">
        <v>99</v>
      </c>
      <c r="H156" s="515">
        <v>99</v>
      </c>
      <c r="I156" s="515">
        <v>99</v>
      </c>
      <c r="J156" s="515">
        <v>999</v>
      </c>
      <c r="K156" s="515">
        <v>99</v>
      </c>
      <c r="L156" s="515">
        <v>99</v>
      </c>
      <c r="M156" s="515">
        <v>99</v>
      </c>
      <c r="N156" s="515">
        <v>99</v>
      </c>
      <c r="O156" s="515">
        <v>99</v>
      </c>
      <c r="P156" s="515">
        <v>9999</v>
      </c>
      <c r="Q156" s="515">
        <v>739</v>
      </c>
      <c r="R156" s="515">
        <v>2976</v>
      </c>
      <c r="S156" s="515">
        <v>6.7224462365591409</v>
      </c>
      <c r="T156" s="515">
        <v>6.9341397849462387</v>
      </c>
      <c r="U156" s="515">
        <v>29.544287634408693</v>
      </c>
      <c r="V156" s="515">
        <v>27.41935483870968</v>
      </c>
      <c r="W156" s="515">
        <v>20.598118279569889</v>
      </c>
      <c r="X156" s="515">
        <v>94.321236559139777</v>
      </c>
      <c r="Y156" s="515">
        <v>77.822580645161281</v>
      </c>
      <c r="Z156" s="515">
        <v>8.3368264766760536</v>
      </c>
      <c r="AA156" s="515">
        <v>1.7978052434415814</v>
      </c>
      <c r="AB156" s="515">
        <v>2.368099156468912</v>
      </c>
      <c r="AC156" s="515">
        <v>74.185026523004382</v>
      </c>
      <c r="AD156" s="515">
        <v>41.275991931851593</v>
      </c>
      <c r="AE156" s="515">
        <v>51.472903819869806</v>
      </c>
      <c r="AF156" s="515">
        <v>2.7303253270702221</v>
      </c>
      <c r="AG156" s="515">
        <v>2.5885341167491247</v>
      </c>
      <c r="AH156" s="515">
        <v>3.897849462365591</v>
      </c>
      <c r="AI156" s="515">
        <v>671</v>
      </c>
      <c r="AJ156" s="515">
        <v>113.79180327868862</v>
      </c>
      <c r="AK156" s="515">
        <v>20.425771622712769</v>
      </c>
      <c r="AL156" s="515">
        <v>20.425771622712769</v>
      </c>
    </row>
    <row r="157" spans="1:38">
      <c r="A157" s="515">
        <v>3</v>
      </c>
      <c r="B157" s="515">
        <v>91</v>
      </c>
      <c r="C157" s="515">
        <v>2023</v>
      </c>
      <c r="D157" s="515">
        <v>99</v>
      </c>
      <c r="E157" s="515">
        <v>39</v>
      </c>
      <c r="F157" s="515">
        <v>99</v>
      </c>
      <c r="G157" s="515">
        <v>99</v>
      </c>
      <c r="H157" s="515">
        <v>99</v>
      </c>
      <c r="I157" s="515">
        <v>99</v>
      </c>
      <c r="J157" s="515">
        <v>999</v>
      </c>
      <c r="K157" s="515">
        <v>99</v>
      </c>
      <c r="L157" s="515">
        <v>99</v>
      </c>
      <c r="M157" s="515">
        <v>99</v>
      </c>
      <c r="N157" s="515">
        <v>99</v>
      </c>
      <c r="O157" s="515">
        <v>99</v>
      </c>
      <c r="P157" s="515">
        <v>9999</v>
      </c>
      <c r="Q157" s="515">
        <v>797</v>
      </c>
      <c r="R157" s="515">
        <v>3380</v>
      </c>
      <c r="S157" s="515">
        <v>6.4988165680473369</v>
      </c>
      <c r="T157" s="515">
        <v>6.9304733727810648</v>
      </c>
      <c r="U157" s="515">
        <v>27.346982248520796</v>
      </c>
      <c r="V157" s="515">
        <v>22.633136094674558</v>
      </c>
      <c r="W157" s="515">
        <v>21.479289940828401</v>
      </c>
      <c r="X157" s="515">
        <v>88.372781065088773</v>
      </c>
      <c r="Y157" s="515">
        <v>66.89349112426035</v>
      </c>
      <c r="Z157" s="515">
        <v>8.7743200350000343</v>
      </c>
      <c r="AA157" s="515">
        <v>1.9091027095737496</v>
      </c>
      <c r="AB157" s="515">
        <v>2.1901245028647094</v>
      </c>
      <c r="AC157" s="515">
        <v>71.598832030145999</v>
      </c>
      <c r="AD157" s="515">
        <v>40.349106716588999</v>
      </c>
      <c r="AE157" s="515">
        <v>58.816926936479796</v>
      </c>
      <c r="AF157" s="515">
        <v>3.1009743298042163</v>
      </c>
      <c r="AG157" s="515">
        <v>2.7212820226906542</v>
      </c>
      <c r="AH157" s="515">
        <v>6.7455621301775155</v>
      </c>
      <c r="AI157" s="515">
        <v>1005</v>
      </c>
      <c r="AJ157" s="515">
        <v>111.51154228855704</v>
      </c>
      <c r="AK157" s="515">
        <v>19.705643531486235</v>
      </c>
      <c r="AL157" s="515">
        <v>19.705643531486235</v>
      </c>
    </row>
    <row r="158" spans="1:38">
      <c r="A158" s="515">
        <v>3</v>
      </c>
      <c r="B158" s="515">
        <v>92</v>
      </c>
      <c r="C158" s="515">
        <v>2023</v>
      </c>
      <c r="D158" s="515">
        <v>99</v>
      </c>
      <c r="E158" s="515">
        <v>40</v>
      </c>
      <c r="F158" s="515">
        <v>99</v>
      </c>
      <c r="G158" s="515">
        <v>99</v>
      </c>
      <c r="H158" s="515">
        <v>99</v>
      </c>
      <c r="I158" s="515">
        <v>99</v>
      </c>
      <c r="J158" s="515">
        <v>999</v>
      </c>
      <c r="K158" s="515">
        <v>99</v>
      </c>
      <c r="L158" s="515">
        <v>99</v>
      </c>
      <c r="M158" s="515">
        <v>99</v>
      </c>
      <c r="N158" s="515">
        <v>99</v>
      </c>
      <c r="O158" s="515">
        <v>99</v>
      </c>
      <c r="P158" s="515">
        <v>9999</v>
      </c>
      <c r="Q158" s="515">
        <v>911</v>
      </c>
      <c r="R158" s="515">
        <v>3952</v>
      </c>
      <c r="S158" s="515">
        <v>6.6895242914979756</v>
      </c>
      <c r="T158" s="515">
        <v>7.192307692307689</v>
      </c>
      <c r="U158" s="515">
        <v>27.866548582995968</v>
      </c>
      <c r="V158" s="515">
        <v>22.241902834008101</v>
      </c>
      <c r="W158" s="515">
        <v>23.633603238866403</v>
      </c>
      <c r="X158" s="515">
        <v>90.005060728744951</v>
      </c>
      <c r="Y158" s="515">
        <v>70.192307692307722</v>
      </c>
      <c r="Z158" s="515">
        <v>8.6481425090565693</v>
      </c>
      <c r="AA158" s="515">
        <v>1.8264840830637497</v>
      </c>
      <c r="AB158" s="515">
        <v>2.2838682511752402</v>
      </c>
      <c r="AC158" s="515">
        <v>74.648882241836191</v>
      </c>
      <c r="AD158" s="515">
        <v>45.787832300989685</v>
      </c>
      <c r="AE158" s="515">
        <v>57.78364697932254</v>
      </c>
      <c r="AF158" s="515">
        <v>3.6257546010018529</v>
      </c>
      <c r="AG158" s="515">
        <v>3.2422579361881207</v>
      </c>
      <c r="AH158" s="515">
        <v>7.667004048582994</v>
      </c>
      <c r="AI158" s="515">
        <v>1115</v>
      </c>
      <c r="AJ158" s="515">
        <v>113.3844843049327</v>
      </c>
      <c r="AK158" s="515">
        <v>20.147424672323943</v>
      </c>
      <c r="AL158" s="515">
        <v>20.147424672323943</v>
      </c>
    </row>
    <row r="159" spans="1:38">
      <c r="A159" s="515">
        <v>3</v>
      </c>
      <c r="B159" s="515">
        <v>93</v>
      </c>
      <c r="C159" s="515">
        <v>2023</v>
      </c>
      <c r="D159" s="515">
        <v>99</v>
      </c>
      <c r="E159" s="515">
        <v>41</v>
      </c>
      <c r="F159" s="515">
        <v>99</v>
      </c>
      <c r="G159" s="515">
        <v>99</v>
      </c>
      <c r="H159" s="515">
        <v>99</v>
      </c>
      <c r="I159" s="515">
        <v>99</v>
      </c>
      <c r="J159" s="515">
        <v>999</v>
      </c>
      <c r="K159" s="515">
        <v>99</v>
      </c>
      <c r="L159" s="515">
        <v>99</v>
      </c>
      <c r="M159" s="515">
        <v>99</v>
      </c>
      <c r="N159" s="515">
        <v>99</v>
      </c>
      <c r="O159" s="515">
        <v>99</v>
      </c>
      <c r="P159" s="515">
        <v>9999</v>
      </c>
      <c r="Q159" s="515">
        <v>1054</v>
      </c>
      <c r="R159" s="515">
        <v>5579</v>
      </c>
      <c r="S159" s="515">
        <v>6.872378562466392</v>
      </c>
      <c r="T159" s="515">
        <v>7.1675927585588814</v>
      </c>
      <c r="U159" s="515">
        <v>28.909679153970195</v>
      </c>
      <c r="V159" s="515">
        <v>24.610145187309552</v>
      </c>
      <c r="W159" s="515">
        <v>23.37336440222262</v>
      </c>
      <c r="X159" s="515">
        <v>91.539702455637197</v>
      </c>
      <c r="Y159" s="515">
        <v>74.511561211686697</v>
      </c>
      <c r="Z159" s="515">
        <v>8.6754725853353101</v>
      </c>
      <c r="AA159" s="515">
        <v>1.8499518475916097</v>
      </c>
      <c r="AB159" s="515">
        <v>2.2770274602261678</v>
      </c>
      <c r="AC159" s="515">
        <v>76.792635217116256</v>
      </c>
      <c r="AD159" s="515">
        <v>39.819232819863927</v>
      </c>
      <c r="AE159" s="515">
        <v>52.522712525748304</v>
      </c>
      <c r="AF159" s="515">
        <v>5.118442540230097</v>
      </c>
      <c r="AG159" s="515">
        <v>4.7483976004395396</v>
      </c>
      <c r="AH159" s="515">
        <v>6.2197526438429804</v>
      </c>
      <c r="AI159" s="515">
        <v>1783</v>
      </c>
      <c r="AJ159" s="515">
        <v>113.9704991587212</v>
      </c>
      <c r="AK159" s="515">
        <v>20.540928822694578</v>
      </c>
      <c r="AL159" s="515">
        <v>20.540928822694578</v>
      </c>
    </row>
    <row r="160" spans="1:38">
      <c r="A160" s="515">
        <v>3</v>
      </c>
      <c r="B160" s="515">
        <v>94</v>
      </c>
      <c r="C160" s="515">
        <v>2023</v>
      </c>
      <c r="D160" s="515">
        <v>99</v>
      </c>
      <c r="E160" s="515">
        <v>42</v>
      </c>
      <c r="F160" s="515">
        <v>99</v>
      </c>
      <c r="G160" s="515">
        <v>99</v>
      </c>
      <c r="H160" s="515">
        <v>99</v>
      </c>
      <c r="I160" s="515">
        <v>99</v>
      </c>
      <c r="J160" s="515">
        <v>999</v>
      </c>
      <c r="K160" s="515">
        <v>99</v>
      </c>
      <c r="L160" s="515">
        <v>99</v>
      </c>
      <c r="M160" s="515">
        <v>99</v>
      </c>
      <c r="N160" s="515">
        <v>99</v>
      </c>
      <c r="O160" s="515">
        <v>99</v>
      </c>
      <c r="P160" s="515">
        <v>9999</v>
      </c>
      <c r="Q160" s="515">
        <v>1944</v>
      </c>
      <c r="R160" s="515">
        <v>12970</v>
      </c>
      <c r="S160" s="515">
        <v>7.25497301464919</v>
      </c>
      <c r="T160" s="515">
        <v>6.9445643793369323</v>
      </c>
      <c r="U160" s="515">
        <v>31.098627602158679</v>
      </c>
      <c r="V160" s="515">
        <v>31.649961449498839</v>
      </c>
      <c r="W160" s="515">
        <v>20.285273708558204</v>
      </c>
      <c r="X160" s="515">
        <v>95.744024672320762</v>
      </c>
      <c r="Y160" s="515">
        <v>85.26599845797999</v>
      </c>
      <c r="Z160" s="515">
        <v>8.0616502496213673</v>
      </c>
      <c r="AA160" s="515">
        <v>1.7883328780445402</v>
      </c>
      <c r="AB160" s="515">
        <v>2.1708651492972924</v>
      </c>
      <c r="AC160" s="515">
        <v>73.761095895386106</v>
      </c>
      <c r="AD160" s="515">
        <v>44.371743545982177</v>
      </c>
      <c r="AE160" s="515">
        <v>54.778444668968909</v>
      </c>
      <c r="AF160" s="515">
        <v>11.899300904603752</v>
      </c>
      <c r="AG160" s="515">
        <v>11.87486397498127</v>
      </c>
      <c r="AH160" s="515">
        <v>3.1380107941403246</v>
      </c>
      <c r="AI160" s="515">
        <v>3840</v>
      </c>
      <c r="AJ160" s="515">
        <v>115.27385416666679</v>
      </c>
      <c r="AK160" s="515">
        <v>20.696852281322329</v>
      </c>
      <c r="AL160" s="515">
        <v>20.696852281322329</v>
      </c>
    </row>
    <row r="161" spans="1:38">
      <c r="A161" s="515">
        <v>3</v>
      </c>
      <c r="B161" s="515">
        <v>95</v>
      </c>
      <c r="C161" s="515">
        <v>2023</v>
      </c>
      <c r="D161" s="515">
        <v>99</v>
      </c>
      <c r="E161" s="515">
        <v>43</v>
      </c>
      <c r="F161" s="515">
        <v>99</v>
      </c>
      <c r="G161" s="515">
        <v>99</v>
      </c>
      <c r="H161" s="515">
        <v>99</v>
      </c>
      <c r="I161" s="515">
        <v>99</v>
      </c>
      <c r="J161" s="515">
        <v>999</v>
      </c>
      <c r="K161" s="515">
        <v>99</v>
      </c>
      <c r="L161" s="515">
        <v>99</v>
      </c>
      <c r="M161" s="515">
        <v>99</v>
      </c>
      <c r="N161" s="515">
        <v>99</v>
      </c>
      <c r="O161" s="515">
        <v>99</v>
      </c>
      <c r="P161" s="515">
        <v>9999</v>
      </c>
      <c r="Q161" s="515">
        <v>2079</v>
      </c>
      <c r="R161" s="515">
        <v>13571</v>
      </c>
      <c r="S161" s="515">
        <v>7.304693832436814</v>
      </c>
      <c r="T161" s="515">
        <v>6.97958882912092</v>
      </c>
      <c r="U161" s="515">
        <v>31.529091444993036</v>
      </c>
      <c r="V161" s="515">
        <v>29.459877680347802</v>
      </c>
      <c r="W161" s="515">
        <v>20.772234912681455</v>
      </c>
      <c r="X161" s="515">
        <v>96.013558322894397</v>
      </c>
      <c r="Y161" s="515">
        <v>84.98268366369463</v>
      </c>
      <c r="Z161" s="515">
        <v>8.282168878059549</v>
      </c>
      <c r="AA161" s="515">
        <v>1.8506440178317396</v>
      </c>
      <c r="AB161" s="515">
        <v>2.2490198965002972</v>
      </c>
      <c r="AC161" s="515">
        <v>76.049695509580701</v>
      </c>
      <c r="AD161" s="515">
        <v>46.549407275516749</v>
      </c>
      <c r="AE161" s="515">
        <v>54.798200378811643</v>
      </c>
      <c r="AF161" s="515">
        <v>12.450687168571902</v>
      </c>
      <c r="AG161" s="515">
        <v>12.59710502695477</v>
      </c>
      <c r="AH161" s="515">
        <v>2.4095497752560604</v>
      </c>
      <c r="AI161" s="515">
        <v>4617</v>
      </c>
      <c r="AJ161" s="515">
        <v>115.42458306259476</v>
      </c>
      <c r="AK161" s="515">
        <v>20.88939520724978</v>
      </c>
      <c r="AL161" s="515">
        <v>20.88939520724978</v>
      </c>
    </row>
    <row r="162" spans="1:38">
      <c r="A162" s="515">
        <v>3</v>
      </c>
      <c r="B162" s="515">
        <v>96</v>
      </c>
      <c r="C162" s="515">
        <v>2023</v>
      </c>
      <c r="D162" s="515">
        <v>99</v>
      </c>
      <c r="E162" s="515">
        <v>44</v>
      </c>
      <c r="F162" s="515">
        <v>99</v>
      </c>
      <c r="G162" s="515">
        <v>99</v>
      </c>
      <c r="H162" s="515">
        <v>99</v>
      </c>
      <c r="I162" s="515">
        <v>99</v>
      </c>
      <c r="J162" s="515">
        <v>999</v>
      </c>
      <c r="K162" s="515">
        <v>99</v>
      </c>
      <c r="L162" s="515">
        <v>99</v>
      </c>
      <c r="M162" s="515">
        <v>99</v>
      </c>
      <c r="N162" s="515">
        <v>99</v>
      </c>
      <c r="O162" s="515">
        <v>99</v>
      </c>
      <c r="P162" s="515">
        <v>9999</v>
      </c>
      <c r="Q162" s="515">
        <v>1738</v>
      </c>
      <c r="R162" s="515">
        <v>12009</v>
      </c>
      <c r="S162" s="515">
        <v>7.2038471146640015</v>
      </c>
      <c r="T162" s="515">
        <v>6.8291281538845876</v>
      </c>
      <c r="U162" s="515">
        <v>31.049437921558912</v>
      </c>
      <c r="V162" s="515">
        <v>31.151636272795404</v>
      </c>
      <c r="W162" s="515">
        <v>18.894162711299863</v>
      </c>
      <c r="X162" s="515">
        <v>95.953035223582319</v>
      </c>
      <c r="Y162" s="515">
        <v>84.161878591056706</v>
      </c>
      <c r="Z162" s="515">
        <v>8.0355420335944387</v>
      </c>
      <c r="AA162" s="515">
        <v>1.8097767964315912</v>
      </c>
      <c r="AB162" s="515">
        <v>2.1663166631559503</v>
      </c>
      <c r="AC162" s="515">
        <v>76.208806718512704</v>
      </c>
      <c r="AD162" s="515">
        <v>42.652677109204753</v>
      </c>
      <c r="AE162" s="515">
        <v>53.301384746594806</v>
      </c>
      <c r="AF162" s="515">
        <v>11.017633351070662</v>
      </c>
      <c r="AG162" s="515">
        <v>10.977615903252151</v>
      </c>
      <c r="AH162" s="515">
        <v>2.8978266300274802</v>
      </c>
      <c r="AI162" s="515">
        <v>4278</v>
      </c>
      <c r="AJ162" s="515">
        <v>115.53772791023862</v>
      </c>
      <c r="AK162" s="515">
        <v>20.669743122945778</v>
      </c>
      <c r="AL162" s="515"/>
    </row>
    <row r="163" spans="1:38">
      <c r="A163" s="515">
        <v>3</v>
      </c>
      <c r="B163" s="515">
        <v>97</v>
      </c>
      <c r="C163" s="515">
        <v>2023</v>
      </c>
      <c r="D163" s="515">
        <v>99</v>
      </c>
      <c r="E163" s="515">
        <v>45</v>
      </c>
      <c r="F163" s="515">
        <v>99</v>
      </c>
      <c r="G163" s="515">
        <v>99</v>
      </c>
      <c r="H163" s="515">
        <v>99</v>
      </c>
      <c r="I163" s="515">
        <v>99</v>
      </c>
      <c r="J163" s="515">
        <v>999</v>
      </c>
      <c r="K163" s="515">
        <v>99</v>
      </c>
      <c r="L163" s="515">
        <v>99</v>
      </c>
      <c r="M163" s="515">
        <v>99</v>
      </c>
      <c r="N163" s="515">
        <v>99</v>
      </c>
      <c r="O163" s="515">
        <v>99</v>
      </c>
      <c r="P163" s="515">
        <v>9999</v>
      </c>
      <c r="Q163" s="515">
        <v>1321</v>
      </c>
      <c r="R163" s="515">
        <v>7690</v>
      </c>
      <c r="S163" s="515">
        <v>7.2224967490247058</v>
      </c>
      <c r="T163" s="515">
        <v>6.9598179453836142</v>
      </c>
      <c r="U163" s="515">
        <v>30.798816644993558</v>
      </c>
      <c r="V163" s="515">
        <v>30.130039011703495</v>
      </c>
      <c r="W163" s="515">
        <v>20.468140442132643</v>
      </c>
      <c r="X163" s="515">
        <v>96.020806241872563</v>
      </c>
      <c r="Y163" s="515">
        <v>83.875162548764635</v>
      </c>
      <c r="Z163" s="515">
        <v>8.0409947630328134</v>
      </c>
      <c r="AA163" s="515">
        <v>1.8164222705841155</v>
      </c>
      <c r="AB163" s="515">
        <v>2.1598831948720529</v>
      </c>
      <c r="AC163" s="515">
        <v>74.770858904975299</v>
      </c>
      <c r="AD163" s="515">
        <v>45.432865496966159</v>
      </c>
      <c r="AE163" s="515">
        <v>57.182056520152848</v>
      </c>
      <c r="AF163" s="515">
        <v>7.0551753243178776</v>
      </c>
      <c r="AG163" s="515">
        <v>6.9728097165932414</v>
      </c>
      <c r="AH163" s="515">
        <v>2.4967490247074124</v>
      </c>
      <c r="AI163" s="515">
        <v>2895</v>
      </c>
      <c r="AJ163" s="515">
        <v>114.94072538860078</v>
      </c>
      <c r="AK163" s="515">
        <v>20.997151111159113</v>
      </c>
      <c r="AL163" s="515"/>
    </row>
    <row r="164" spans="1:38">
      <c r="A164" s="515">
        <v>3</v>
      </c>
      <c r="B164" s="515">
        <v>98</v>
      </c>
      <c r="C164" s="515">
        <v>2023</v>
      </c>
      <c r="D164" s="515">
        <v>99</v>
      </c>
      <c r="E164" s="515">
        <v>46</v>
      </c>
      <c r="F164" s="515">
        <v>99</v>
      </c>
      <c r="G164" s="515">
        <v>99</v>
      </c>
      <c r="H164" s="515">
        <v>99</v>
      </c>
      <c r="I164" s="515">
        <v>99</v>
      </c>
      <c r="J164" s="515">
        <v>999</v>
      </c>
      <c r="K164" s="515">
        <v>99</v>
      </c>
      <c r="L164" s="515">
        <v>99</v>
      </c>
      <c r="M164" s="515">
        <v>99</v>
      </c>
      <c r="N164" s="515">
        <v>99</v>
      </c>
      <c r="O164" s="515">
        <v>99</v>
      </c>
      <c r="P164" s="515">
        <v>9999</v>
      </c>
      <c r="Q164" s="515">
        <v>708</v>
      </c>
      <c r="R164" s="515">
        <v>3663</v>
      </c>
      <c r="S164" s="515">
        <v>7.1356811356811356</v>
      </c>
      <c r="T164" s="515">
        <v>6.846846846846848</v>
      </c>
      <c r="U164" s="515">
        <v>30.272918372918323</v>
      </c>
      <c r="V164" s="515">
        <v>30.985530985530996</v>
      </c>
      <c r="W164" s="515">
        <v>18.318318318318322</v>
      </c>
      <c r="X164" s="515">
        <v>95.440895440895488</v>
      </c>
      <c r="Y164" s="515">
        <v>82.992082992083013</v>
      </c>
      <c r="Z164" s="515">
        <v>7.6543178242606142</v>
      </c>
      <c r="AA164" s="515">
        <v>1.7470044933698221</v>
      </c>
      <c r="AB164" s="515">
        <v>2.0200389144004998</v>
      </c>
      <c r="AC164" s="515">
        <v>70.610196549921284</v>
      </c>
      <c r="AD164" s="515">
        <v>40.948941684681358</v>
      </c>
      <c r="AE164" s="515">
        <v>54.608432524354313</v>
      </c>
      <c r="AF164" s="515">
        <v>3.360612121323328</v>
      </c>
      <c r="AG164" s="515">
        <v>3.2646652174505002</v>
      </c>
      <c r="AH164" s="515">
        <v>2.5389025389025393</v>
      </c>
      <c r="AI164" s="515">
        <v>1399</v>
      </c>
      <c r="AJ164" s="515">
        <v>115.15689778413162</v>
      </c>
      <c r="AK164" s="515">
        <v>20.134237842536464</v>
      </c>
      <c r="AL164" s="515"/>
    </row>
    <row r="165" spans="1:38">
      <c r="A165" s="515">
        <v>3</v>
      </c>
      <c r="B165" s="515">
        <v>99</v>
      </c>
      <c r="C165" s="515">
        <v>2023</v>
      </c>
      <c r="D165" s="515">
        <v>99</v>
      </c>
      <c r="E165" s="515">
        <v>47</v>
      </c>
      <c r="F165" s="515">
        <v>99</v>
      </c>
      <c r="G165" s="515">
        <v>99</v>
      </c>
      <c r="H165" s="515">
        <v>99</v>
      </c>
      <c r="I165" s="515">
        <v>99</v>
      </c>
      <c r="J165" s="515">
        <v>999</v>
      </c>
      <c r="K165" s="515">
        <v>99</v>
      </c>
      <c r="L165" s="515">
        <v>99</v>
      </c>
      <c r="M165" s="515">
        <v>99</v>
      </c>
      <c r="N165" s="515">
        <v>99</v>
      </c>
      <c r="O165" s="515">
        <v>99</v>
      </c>
      <c r="P165" s="515">
        <v>9999</v>
      </c>
      <c r="Q165" s="515">
        <v>537</v>
      </c>
      <c r="R165" s="515">
        <v>2396</v>
      </c>
      <c r="S165" s="515">
        <v>7.1777963272120191</v>
      </c>
      <c r="T165" s="515">
        <v>7.0041736227045082</v>
      </c>
      <c r="U165" s="515">
        <v>29.782011686143647</v>
      </c>
      <c r="V165" s="515">
        <v>28.547579298831391</v>
      </c>
      <c r="W165" s="515">
        <v>19.323873121869781</v>
      </c>
      <c r="X165" s="515">
        <v>95.200333889816378</v>
      </c>
      <c r="Y165" s="515">
        <v>80.342237061769623</v>
      </c>
      <c r="Z165" s="515">
        <v>7.8598755630291235</v>
      </c>
      <c r="AA165" s="515">
        <v>1.7457626692696693</v>
      </c>
      <c r="AB165" s="515">
        <v>1.9667475952473124</v>
      </c>
      <c r="AC165" s="515">
        <v>73.472680107671025</v>
      </c>
      <c r="AD165" s="515">
        <v>45.712079861750979</v>
      </c>
      <c r="AE165" s="515">
        <v>58.556622685734318</v>
      </c>
      <c r="AF165" s="515">
        <v>2.1982054716600294</v>
      </c>
      <c r="AG165" s="515">
        <v>2.1008173093377338</v>
      </c>
      <c r="AH165" s="515">
        <v>2.5041736227045077</v>
      </c>
      <c r="AI165" s="515">
        <v>851</v>
      </c>
      <c r="AJ165" s="515">
        <v>112.43560517038775</v>
      </c>
      <c r="AK165" s="515">
        <v>20.100438341440586</v>
      </c>
      <c r="AL165" s="515"/>
    </row>
    <row r="166" spans="1:38">
      <c r="A166" s="515">
        <v>3</v>
      </c>
      <c r="B166" s="515">
        <v>100</v>
      </c>
      <c r="C166" s="515">
        <v>2023</v>
      </c>
      <c r="D166" s="515">
        <v>99</v>
      </c>
      <c r="E166" s="515">
        <v>48</v>
      </c>
      <c r="F166" s="515">
        <v>99</v>
      </c>
      <c r="G166" s="515">
        <v>99</v>
      </c>
      <c r="H166" s="515">
        <v>99</v>
      </c>
      <c r="I166" s="515">
        <v>99</v>
      </c>
      <c r="J166" s="515">
        <v>999</v>
      </c>
      <c r="K166" s="515">
        <v>99</v>
      </c>
      <c r="L166" s="515">
        <v>99</v>
      </c>
      <c r="M166" s="515">
        <v>99</v>
      </c>
      <c r="N166" s="515">
        <v>99</v>
      </c>
      <c r="O166" s="515">
        <v>99</v>
      </c>
      <c r="P166" s="515">
        <v>9999</v>
      </c>
      <c r="Q166" s="515">
        <v>474</v>
      </c>
      <c r="R166" s="515">
        <v>2000</v>
      </c>
      <c r="S166" s="515">
        <v>7.0830000000000002</v>
      </c>
      <c r="T166" s="515">
        <v>7.0525000000000002</v>
      </c>
      <c r="U166" s="515">
        <v>29.780300000000022</v>
      </c>
      <c r="V166" s="515">
        <v>28.35</v>
      </c>
      <c r="W166" s="515">
        <v>20.45</v>
      </c>
      <c r="X166" s="515">
        <v>93.5</v>
      </c>
      <c r="Y166" s="515">
        <v>80</v>
      </c>
      <c r="Z166" s="515">
        <v>8.3398490340054057</v>
      </c>
      <c r="AA166" s="515">
        <v>1.8458361249038324</v>
      </c>
      <c r="AB166" s="515">
        <v>2.1618843054150698</v>
      </c>
      <c r="AC166" s="515">
        <v>76.140633973761467</v>
      </c>
      <c r="AD166" s="515">
        <v>55.284254274239593</v>
      </c>
      <c r="AE166" s="515">
        <v>62.75284919386133</v>
      </c>
      <c r="AF166" s="515">
        <v>1.8348960531385896</v>
      </c>
      <c r="AG166" s="515">
        <v>1.7535029777380826</v>
      </c>
      <c r="AH166" s="515">
        <v>1.2</v>
      </c>
      <c r="AI166" s="515">
        <v>685</v>
      </c>
      <c r="AJ166" s="515">
        <v>114.82817518248176</v>
      </c>
      <c r="AK166" s="515">
        <v>20.418734367155725</v>
      </c>
      <c r="AL166" s="515"/>
    </row>
    <row r="167" spans="1:38">
      <c r="A167" s="515">
        <v>3</v>
      </c>
      <c r="B167" s="515">
        <v>101</v>
      </c>
      <c r="C167" s="515">
        <v>2023</v>
      </c>
      <c r="D167" s="515">
        <v>99</v>
      </c>
      <c r="E167" s="515">
        <v>49</v>
      </c>
      <c r="F167" s="515">
        <v>99</v>
      </c>
      <c r="G167" s="515">
        <v>99</v>
      </c>
      <c r="H167" s="515">
        <v>99</v>
      </c>
      <c r="I167" s="515">
        <v>99</v>
      </c>
      <c r="J167" s="515">
        <v>999</v>
      </c>
      <c r="K167" s="515">
        <v>99</v>
      </c>
      <c r="L167" s="515">
        <v>99</v>
      </c>
      <c r="M167" s="515">
        <v>99</v>
      </c>
      <c r="N167" s="515">
        <v>99</v>
      </c>
      <c r="O167" s="515">
        <v>99</v>
      </c>
      <c r="P167" s="515">
        <v>9999</v>
      </c>
      <c r="Q167" s="515">
        <v>229</v>
      </c>
      <c r="R167" s="515">
        <v>878</v>
      </c>
      <c r="S167" s="515">
        <v>7.170842824601368</v>
      </c>
      <c r="T167" s="515">
        <v>7.1423690205011372</v>
      </c>
      <c r="U167" s="515">
        <v>28.829726651480598</v>
      </c>
      <c r="V167" s="515">
        <v>25.5125284738041</v>
      </c>
      <c r="W167" s="515">
        <v>20.045558086560369</v>
      </c>
      <c r="X167" s="515">
        <v>91.116173120728902</v>
      </c>
      <c r="Y167" s="515">
        <v>72.551252847380383</v>
      </c>
      <c r="Z167" s="515">
        <v>8.81067341265741</v>
      </c>
      <c r="AA167" s="515">
        <v>1.7878269652726528</v>
      </c>
      <c r="AB167" s="515">
        <v>2.3179019734632198</v>
      </c>
      <c r="AC167" s="515">
        <v>72.735941116883055</v>
      </c>
      <c r="AD167" s="515">
        <v>37.264367875762467</v>
      </c>
      <c r="AE167" s="515">
        <v>50.094141701827617</v>
      </c>
      <c r="AF167" s="515">
        <v>0.8055193673278408</v>
      </c>
      <c r="AG167" s="515">
        <v>0.7452165378454072</v>
      </c>
      <c r="AH167" s="515">
        <v>1.1389521640091111</v>
      </c>
      <c r="AI167" s="515">
        <v>326</v>
      </c>
      <c r="AJ167" s="515">
        <v>113.85276073619644</v>
      </c>
      <c r="AK167" s="515">
        <v>20.680466864702595</v>
      </c>
      <c r="AL167" s="515"/>
    </row>
    <row r="168" spans="1:38">
      <c r="A168" s="515">
        <v>3</v>
      </c>
      <c r="B168" s="515">
        <v>102</v>
      </c>
      <c r="C168" s="515">
        <v>2023</v>
      </c>
      <c r="D168" s="515">
        <v>99</v>
      </c>
      <c r="E168" s="515">
        <v>50</v>
      </c>
      <c r="F168" s="515">
        <v>99</v>
      </c>
      <c r="G168" s="515">
        <v>99</v>
      </c>
      <c r="H168" s="515">
        <v>99</v>
      </c>
      <c r="I168" s="515">
        <v>99</v>
      </c>
      <c r="J168" s="515">
        <v>999</v>
      </c>
      <c r="K168" s="515">
        <v>99</v>
      </c>
      <c r="L168" s="515">
        <v>99</v>
      </c>
      <c r="M168" s="515">
        <v>99</v>
      </c>
      <c r="N168" s="515">
        <v>99</v>
      </c>
      <c r="O168" s="515">
        <v>99</v>
      </c>
      <c r="P168" s="515">
        <v>9999</v>
      </c>
      <c r="Q168" s="515">
        <v>68</v>
      </c>
      <c r="R168" s="515">
        <v>254</v>
      </c>
      <c r="S168" s="515">
        <v>7.3858267716535453</v>
      </c>
      <c r="T168" s="515">
        <v>7.149606299212599</v>
      </c>
      <c r="U168" s="515">
        <v>30.534645669291319</v>
      </c>
      <c r="V168" s="515">
        <v>28.740157480314959</v>
      </c>
      <c r="W168" s="515">
        <v>21.259842519685037</v>
      </c>
      <c r="X168" s="515">
        <v>96.062992125984238</v>
      </c>
      <c r="Y168" s="515">
        <v>85.826771653543261</v>
      </c>
      <c r="Z168" s="515">
        <v>7.0354543972111596</v>
      </c>
      <c r="AA168" s="515">
        <v>1.7947747609192852</v>
      </c>
      <c r="AB168" s="515">
        <v>2.0546806183504276</v>
      </c>
      <c r="AC168" s="515">
        <v>70.109568825605749</v>
      </c>
      <c r="AD168" s="515">
        <v>39.672995877108718</v>
      </c>
      <c r="AE168" s="515">
        <v>54.163896156239744</v>
      </c>
      <c r="AF168" s="515">
        <v>0.2330317987486008</v>
      </c>
      <c r="AG168" s="515">
        <v>0.22833581922850019</v>
      </c>
      <c r="AH168" s="515">
        <v>0.39370078740157488</v>
      </c>
      <c r="AI168" s="515">
        <v>39</v>
      </c>
      <c r="AJ168" s="515">
        <v>112.74871794871798</v>
      </c>
      <c r="AK168" s="515">
        <v>20.038062574205505</v>
      </c>
      <c r="AL168" s="515"/>
    </row>
    <row r="169" spans="1:38">
      <c r="A169" s="515">
        <v>3</v>
      </c>
      <c r="B169" s="515">
        <v>103</v>
      </c>
      <c r="C169" s="515">
        <v>2023</v>
      </c>
      <c r="D169" s="515">
        <v>99</v>
      </c>
      <c r="E169" s="515">
        <v>51</v>
      </c>
      <c r="F169" s="515">
        <v>99</v>
      </c>
      <c r="G169" s="515">
        <v>99</v>
      </c>
      <c r="H169" s="515">
        <v>99</v>
      </c>
      <c r="I169" s="515">
        <v>99</v>
      </c>
      <c r="J169" s="515">
        <v>999</v>
      </c>
      <c r="K169" s="515">
        <v>99</v>
      </c>
      <c r="L169" s="515">
        <v>99</v>
      </c>
      <c r="M169" s="515">
        <v>99</v>
      </c>
      <c r="N169" s="515">
        <v>99</v>
      </c>
      <c r="O169" s="515">
        <v>99</v>
      </c>
      <c r="P169" s="515">
        <v>9999</v>
      </c>
      <c r="Q169" s="515">
        <v>8</v>
      </c>
      <c r="R169" s="515">
        <v>36</v>
      </c>
      <c r="S169" s="515">
        <v>6.5</v>
      </c>
      <c r="T169" s="515">
        <v>6.8888888888888884</v>
      </c>
      <c r="U169" s="515">
        <v>28.824999999999992</v>
      </c>
      <c r="V169" s="515">
        <v>27.777777777777779</v>
      </c>
      <c r="W169" s="515">
        <v>8.3333333333333357</v>
      </c>
      <c r="X169" s="515">
        <v>100</v>
      </c>
      <c r="Y169" s="515">
        <v>91.666666666666686</v>
      </c>
      <c r="Z169" s="515">
        <v>4.4510532461430197</v>
      </c>
      <c r="AA169" s="515">
        <v>1.3437096247164249</v>
      </c>
      <c r="AB169" s="515">
        <v>1.2644229640823341</v>
      </c>
      <c r="AC169" s="515">
        <v>68.713845044709913</v>
      </c>
      <c r="AD169" s="515">
        <v>54.390609980910085</v>
      </c>
      <c r="AE169" s="515">
        <v>71.937008381869802</v>
      </c>
      <c r="AF169" s="515">
        <v>3.3028128956494616E-2</v>
      </c>
      <c r="AG169" s="515">
        <v>3.0550565978160159E-2</v>
      </c>
      <c r="AH169" s="515">
        <v>13.888888888888889</v>
      </c>
      <c r="AI169" s="515">
        <v>36</v>
      </c>
      <c r="AJ169" s="515">
        <v>114.27222222222223</v>
      </c>
      <c r="AK169" s="515">
        <v>19.239449243978452</v>
      </c>
      <c r="AL169" s="515"/>
    </row>
    <row r="170" spans="1:38">
      <c r="A170" s="515">
        <v>3</v>
      </c>
      <c r="B170" s="515">
        <v>104</v>
      </c>
      <c r="C170" s="515">
        <v>2023</v>
      </c>
      <c r="D170" s="515">
        <v>99</v>
      </c>
      <c r="E170" s="515">
        <v>52</v>
      </c>
      <c r="F170" s="515">
        <v>99</v>
      </c>
      <c r="G170" s="515">
        <v>99</v>
      </c>
      <c r="H170" s="515">
        <v>99</v>
      </c>
      <c r="I170" s="515">
        <v>99</v>
      </c>
      <c r="J170" s="515">
        <v>999</v>
      </c>
      <c r="K170" s="515">
        <v>99</v>
      </c>
      <c r="L170" s="515">
        <v>99</v>
      </c>
      <c r="M170" s="515">
        <v>99</v>
      </c>
      <c r="N170" s="515">
        <v>99</v>
      </c>
      <c r="O170" s="515">
        <v>99</v>
      </c>
      <c r="P170" s="515">
        <v>9999</v>
      </c>
      <c r="Q170" s="515"/>
      <c r="R170" s="515"/>
      <c r="S170" s="515"/>
      <c r="T170" s="515"/>
      <c r="U170" s="515"/>
      <c r="V170" s="515"/>
      <c r="W170" s="515"/>
      <c r="X170" s="515"/>
      <c r="Y170" s="515"/>
      <c r="Z170" s="515"/>
      <c r="AA170" s="515"/>
      <c r="AB170" s="515"/>
      <c r="AC170" s="515"/>
      <c r="AD170" s="515"/>
      <c r="AE170" s="515"/>
      <c r="AF170" s="515"/>
      <c r="AG170" s="515"/>
      <c r="AH170" s="515"/>
      <c r="AI170" s="515"/>
      <c r="AJ170" s="515"/>
      <c r="AK170" s="515"/>
      <c r="AL170" s="515"/>
    </row>
    <row r="171" spans="1:38">
      <c r="A171" s="515">
        <v>3</v>
      </c>
      <c r="B171" s="515">
        <v>105</v>
      </c>
      <c r="C171" s="515">
        <v>2022</v>
      </c>
      <c r="D171" s="515">
        <v>99</v>
      </c>
      <c r="E171" s="515">
        <v>1</v>
      </c>
      <c r="F171" s="515">
        <v>99</v>
      </c>
      <c r="G171" s="515">
        <v>99</v>
      </c>
      <c r="H171" s="515">
        <v>99</v>
      </c>
      <c r="I171" s="515">
        <v>99</v>
      </c>
      <c r="J171" s="515">
        <v>999</v>
      </c>
      <c r="K171" s="515">
        <v>99</v>
      </c>
      <c r="L171" s="515">
        <v>99</v>
      </c>
      <c r="M171" s="515">
        <v>99</v>
      </c>
      <c r="N171" s="515">
        <v>99</v>
      </c>
      <c r="O171" s="515">
        <v>99</v>
      </c>
      <c r="P171" s="515">
        <v>9999</v>
      </c>
      <c r="Q171" s="515">
        <v>4</v>
      </c>
      <c r="R171" s="515">
        <v>4</v>
      </c>
      <c r="S171" s="515">
        <v>7.25</v>
      </c>
      <c r="T171" s="515">
        <v>6</v>
      </c>
      <c r="U171" s="515">
        <v>26.6</v>
      </c>
      <c r="V171" s="515">
        <v>0</v>
      </c>
      <c r="W171" s="515">
        <v>0</v>
      </c>
      <c r="X171" s="515">
        <v>50</v>
      </c>
      <c r="Y171" s="515">
        <v>50</v>
      </c>
      <c r="Z171" s="515">
        <v>13.00442232473246</v>
      </c>
      <c r="AA171" s="515">
        <v>1.299038105676658</v>
      </c>
      <c r="AB171" s="515">
        <v>1.2247448713915889</v>
      </c>
      <c r="AC171" s="515">
        <v>92.34462938276863</v>
      </c>
      <c r="AD171" s="515">
        <v>74.401493910207805</v>
      </c>
      <c r="AE171" s="515">
        <v>94.280904158206326</v>
      </c>
      <c r="AF171" s="515">
        <v>3.7310648459070225E-3</v>
      </c>
      <c r="AG171" s="515">
        <v>3.1426501878653516E-3</v>
      </c>
      <c r="AH171" s="515">
        <v>0</v>
      </c>
      <c r="AI171" s="515">
        <v>0</v>
      </c>
      <c r="AJ171" s="515"/>
      <c r="AK171" s="515"/>
      <c r="AL171" s="515"/>
    </row>
    <row r="172" spans="1:38">
      <c r="A172" s="515">
        <v>3</v>
      </c>
      <c r="B172" s="515">
        <v>106</v>
      </c>
      <c r="C172" s="515">
        <v>2022</v>
      </c>
      <c r="D172" s="515">
        <v>99</v>
      </c>
      <c r="E172" s="515">
        <v>2</v>
      </c>
      <c r="F172" s="515">
        <v>99</v>
      </c>
      <c r="G172" s="515">
        <v>99</v>
      </c>
      <c r="H172" s="515">
        <v>99</v>
      </c>
      <c r="I172" s="515">
        <v>99</v>
      </c>
      <c r="J172" s="515">
        <v>999</v>
      </c>
      <c r="K172" s="515">
        <v>99</v>
      </c>
      <c r="L172" s="515">
        <v>99</v>
      </c>
      <c r="M172" s="515">
        <v>99</v>
      </c>
      <c r="N172" s="515">
        <v>99</v>
      </c>
      <c r="O172" s="515">
        <v>99</v>
      </c>
      <c r="P172" s="515">
        <v>9999</v>
      </c>
      <c r="Q172" s="515">
        <v>134</v>
      </c>
      <c r="R172" s="515">
        <v>585</v>
      </c>
      <c r="S172" s="515">
        <v>7.2256410256410257</v>
      </c>
      <c r="T172" s="515">
        <v>7.3880341880341884</v>
      </c>
      <c r="U172" s="515">
        <v>29.986598290598295</v>
      </c>
      <c r="V172" s="515">
        <v>19.145299145299145</v>
      </c>
      <c r="W172" s="515">
        <v>24.61538461538461</v>
      </c>
      <c r="X172" s="515">
        <v>88.71794871794873</v>
      </c>
      <c r="Y172" s="515">
        <v>75.897435897435898</v>
      </c>
      <c r="Z172" s="515">
        <v>9.6852366045694431</v>
      </c>
      <c r="AA172" s="515">
        <v>1.8070211520032011</v>
      </c>
      <c r="AB172" s="515">
        <v>2.099619924627075</v>
      </c>
      <c r="AC172" s="515">
        <v>77.003526455534185</v>
      </c>
      <c r="AD172" s="515">
        <v>58.803196632088422</v>
      </c>
      <c r="AE172" s="515">
        <v>59.417229216938125</v>
      </c>
      <c r="AF172" s="515">
        <v>0.54566823371390227</v>
      </c>
      <c r="AG172" s="515">
        <v>0.51812850018387313</v>
      </c>
      <c r="AH172" s="515">
        <v>4.7863247863247853</v>
      </c>
      <c r="AI172" s="515">
        <v>0</v>
      </c>
      <c r="AJ172" s="515"/>
      <c r="AK172" s="515"/>
      <c r="AL172" s="515"/>
    </row>
    <row r="173" spans="1:38">
      <c r="A173" s="515">
        <v>3</v>
      </c>
      <c r="B173" s="515">
        <v>107</v>
      </c>
      <c r="C173" s="515">
        <v>2022</v>
      </c>
      <c r="D173" s="515">
        <v>99</v>
      </c>
      <c r="E173" s="515">
        <v>3</v>
      </c>
      <c r="F173" s="515">
        <v>99</v>
      </c>
      <c r="G173" s="515">
        <v>99</v>
      </c>
      <c r="H173" s="515">
        <v>99</v>
      </c>
      <c r="I173" s="515">
        <v>99</v>
      </c>
      <c r="J173" s="515">
        <v>999</v>
      </c>
      <c r="K173" s="515">
        <v>99</v>
      </c>
      <c r="L173" s="515">
        <v>99</v>
      </c>
      <c r="M173" s="515">
        <v>99</v>
      </c>
      <c r="N173" s="515">
        <v>99</v>
      </c>
      <c r="O173" s="515">
        <v>99</v>
      </c>
      <c r="P173" s="515">
        <v>9999</v>
      </c>
      <c r="Q173" s="515">
        <v>53</v>
      </c>
      <c r="R173" s="515">
        <v>195</v>
      </c>
      <c r="S173" s="515">
        <v>6.6820512820512796</v>
      </c>
      <c r="T173" s="515">
        <v>6.8820512820512807</v>
      </c>
      <c r="U173" s="515">
        <v>28.896923076923073</v>
      </c>
      <c r="V173" s="515">
        <v>15.38461538461538</v>
      </c>
      <c r="W173" s="515">
        <v>26.15384615384616</v>
      </c>
      <c r="X173" s="515">
        <v>93.333333333333314</v>
      </c>
      <c r="Y173" s="515">
        <v>70.769230769230745</v>
      </c>
      <c r="Z173" s="515">
        <v>9.0454573253568835</v>
      </c>
      <c r="AA173" s="515">
        <v>2.0003681449470405</v>
      </c>
      <c r="AB173" s="515">
        <v>2.3732344903291995</v>
      </c>
      <c r="AC173" s="515">
        <v>82.791851300482918</v>
      </c>
      <c r="AD173" s="515">
        <v>65.303102984705006</v>
      </c>
      <c r="AE173" s="515">
        <v>73.421606951144042</v>
      </c>
      <c r="AF173" s="515">
        <v>0.18188941123796723</v>
      </c>
      <c r="AG173" s="515">
        <v>0.16643345435716603</v>
      </c>
      <c r="AH173" s="515">
        <v>3.5897435897435903</v>
      </c>
      <c r="AI173" s="515">
        <v>0</v>
      </c>
      <c r="AJ173" s="515"/>
      <c r="AK173" s="515"/>
      <c r="AL173" s="515"/>
    </row>
    <row r="174" spans="1:38">
      <c r="A174" s="515">
        <v>3</v>
      </c>
      <c r="B174" s="515">
        <v>108</v>
      </c>
      <c r="C174" s="515">
        <v>2022</v>
      </c>
      <c r="D174" s="515">
        <v>99</v>
      </c>
      <c r="E174" s="515">
        <v>4</v>
      </c>
      <c r="F174" s="515">
        <v>99</v>
      </c>
      <c r="G174" s="515">
        <v>99</v>
      </c>
      <c r="H174" s="515">
        <v>99</v>
      </c>
      <c r="I174" s="515">
        <v>99</v>
      </c>
      <c r="J174" s="515">
        <v>999</v>
      </c>
      <c r="K174" s="515">
        <v>99</v>
      </c>
      <c r="L174" s="515">
        <v>99</v>
      </c>
      <c r="M174" s="515">
        <v>99</v>
      </c>
      <c r="N174" s="515">
        <v>99</v>
      </c>
      <c r="O174" s="515">
        <v>99</v>
      </c>
      <c r="P174" s="515">
        <v>9999</v>
      </c>
      <c r="Q174" s="515">
        <v>87</v>
      </c>
      <c r="R174" s="515">
        <v>353</v>
      </c>
      <c r="S174" s="515">
        <v>8.1104815864022655</v>
      </c>
      <c r="T174" s="515">
        <v>7.8696883852691215</v>
      </c>
      <c r="U174" s="515">
        <v>36.457507082152958</v>
      </c>
      <c r="V174" s="515">
        <v>20.113314447592071</v>
      </c>
      <c r="W174" s="515">
        <v>34.844192634560905</v>
      </c>
      <c r="X174" s="515">
        <v>98.016997167138811</v>
      </c>
      <c r="Y174" s="515">
        <v>94.617563739376806</v>
      </c>
      <c r="Z174" s="515">
        <v>7.9431162147983105</v>
      </c>
      <c r="AA174" s="515">
        <v>1.5468978535144762</v>
      </c>
      <c r="AB174" s="515">
        <v>2.6580391000830823</v>
      </c>
      <c r="AC174" s="515">
        <v>76.501456089239099</v>
      </c>
      <c r="AD174" s="515">
        <v>53.340710685232395</v>
      </c>
      <c r="AE174" s="515">
        <v>50.025110265096558</v>
      </c>
      <c r="AF174" s="515">
        <v>0.32926647265129472</v>
      </c>
      <c r="AG174" s="515">
        <v>0.38011594542042426</v>
      </c>
      <c r="AH174" s="515">
        <v>0</v>
      </c>
      <c r="AI174" s="515">
        <v>38</v>
      </c>
      <c r="AJ174" s="515">
        <v>119.72631578947372</v>
      </c>
      <c r="AK174" s="515">
        <v>22.161165224723593</v>
      </c>
      <c r="AL174" s="515">
        <v>22.161165224723593</v>
      </c>
    </row>
    <row r="175" spans="1:38">
      <c r="A175" s="515">
        <v>3</v>
      </c>
      <c r="B175" s="515">
        <v>109</v>
      </c>
      <c r="C175" s="515">
        <v>2022</v>
      </c>
      <c r="D175" s="515">
        <v>99</v>
      </c>
      <c r="E175" s="515">
        <v>5</v>
      </c>
      <c r="F175" s="515">
        <v>99</v>
      </c>
      <c r="G175" s="515">
        <v>99</v>
      </c>
      <c r="H175" s="515">
        <v>99</v>
      </c>
      <c r="I175" s="515">
        <v>99</v>
      </c>
      <c r="J175" s="515">
        <v>999</v>
      </c>
      <c r="K175" s="515">
        <v>99</v>
      </c>
      <c r="L175" s="515">
        <v>99</v>
      </c>
      <c r="M175" s="515">
        <v>99</v>
      </c>
      <c r="N175" s="515">
        <v>99</v>
      </c>
      <c r="O175" s="515">
        <v>99</v>
      </c>
      <c r="P175" s="515">
        <v>9999</v>
      </c>
      <c r="Q175" s="515">
        <v>62</v>
      </c>
      <c r="R175" s="515">
        <v>212</v>
      </c>
      <c r="S175" s="515">
        <v>7.5801886792452819</v>
      </c>
      <c r="T175" s="515">
        <v>7.9292452830188669</v>
      </c>
      <c r="U175" s="515">
        <v>35.149999999999991</v>
      </c>
      <c r="V175" s="515">
        <v>20.283018867924529</v>
      </c>
      <c r="W175" s="515">
        <v>33.490566037735846</v>
      </c>
      <c r="X175" s="515">
        <v>99.528301886792477</v>
      </c>
      <c r="Y175" s="515">
        <v>91.981132075471692</v>
      </c>
      <c r="Z175" s="515">
        <v>7.5542721887609598</v>
      </c>
      <c r="AA175" s="515">
        <v>1.7369958783432038</v>
      </c>
      <c r="AB175" s="515">
        <v>1.9714216200466073</v>
      </c>
      <c r="AC175" s="515">
        <v>70.006608473044011</v>
      </c>
      <c r="AD175" s="515">
        <v>63.60454419826987</v>
      </c>
      <c r="AE175" s="515">
        <v>62.358986153824752</v>
      </c>
      <c r="AF175" s="515">
        <v>0.19774643683307219</v>
      </c>
      <c r="AG175" s="515">
        <v>0.22009775065728404</v>
      </c>
      <c r="AH175" s="515">
        <v>2.8301886792452819</v>
      </c>
      <c r="AI175" s="515">
        <v>0</v>
      </c>
      <c r="AJ175" s="515"/>
      <c r="AK175" s="515"/>
      <c r="AL175" s="515"/>
    </row>
    <row r="176" spans="1:38">
      <c r="A176" s="515">
        <v>3</v>
      </c>
      <c r="B176" s="515">
        <v>110</v>
      </c>
      <c r="C176" s="515">
        <v>2022</v>
      </c>
      <c r="D176" s="515">
        <v>99</v>
      </c>
      <c r="E176" s="515">
        <v>6</v>
      </c>
      <c r="F176" s="515">
        <v>99</v>
      </c>
      <c r="G176" s="515">
        <v>99</v>
      </c>
      <c r="H176" s="515">
        <v>99</v>
      </c>
      <c r="I176" s="515">
        <v>99</v>
      </c>
      <c r="J176" s="515">
        <v>999</v>
      </c>
      <c r="K176" s="515">
        <v>99</v>
      </c>
      <c r="L176" s="515">
        <v>99</v>
      </c>
      <c r="M176" s="515">
        <v>99</v>
      </c>
      <c r="N176" s="515">
        <v>99</v>
      </c>
      <c r="O176" s="515">
        <v>99</v>
      </c>
      <c r="P176" s="515">
        <v>9999</v>
      </c>
      <c r="Q176" s="515">
        <v>146</v>
      </c>
      <c r="R176" s="515">
        <v>510</v>
      </c>
      <c r="S176" s="515">
        <v>7.7588235294117647</v>
      </c>
      <c r="T176" s="515">
        <v>7.9490196078431392</v>
      </c>
      <c r="U176" s="515">
        <v>34.570196078431394</v>
      </c>
      <c r="V176" s="515">
        <v>16.274509803921564</v>
      </c>
      <c r="W176" s="515">
        <v>38.235294117647058</v>
      </c>
      <c r="X176" s="515">
        <v>97.450980392156865</v>
      </c>
      <c r="Y176" s="515">
        <v>86.666666666666686</v>
      </c>
      <c r="Z176" s="515">
        <v>9.3395224906688448</v>
      </c>
      <c r="AA176" s="515">
        <v>1.7519374676131463</v>
      </c>
      <c r="AB176" s="515">
        <v>2.2866511646150003</v>
      </c>
      <c r="AC176" s="515">
        <v>69.549507521664339</v>
      </c>
      <c r="AD176" s="515">
        <v>57.751666071306239</v>
      </c>
      <c r="AE176" s="515">
        <v>63.664636965220147</v>
      </c>
      <c r="AF176" s="515">
        <v>0.47571076785314526</v>
      </c>
      <c r="AG176" s="515">
        <v>0.52074658770880156</v>
      </c>
      <c r="AH176" s="515">
        <v>1.3725490196078436</v>
      </c>
      <c r="AI176" s="515">
        <v>96</v>
      </c>
      <c r="AJ176" s="515">
        <v>113.47187500000003</v>
      </c>
      <c r="AK176" s="515">
        <v>21.930256230632629</v>
      </c>
      <c r="AL176" s="515">
        <v>21.930256230632629</v>
      </c>
    </row>
    <row r="177" spans="1:38">
      <c r="A177" s="515">
        <v>3</v>
      </c>
      <c r="B177" s="515">
        <v>111</v>
      </c>
      <c r="C177" s="515">
        <v>2022</v>
      </c>
      <c r="D177" s="515">
        <v>99</v>
      </c>
      <c r="E177" s="515">
        <v>7</v>
      </c>
      <c r="F177" s="515">
        <v>99</v>
      </c>
      <c r="G177" s="515">
        <v>99</v>
      </c>
      <c r="H177" s="515">
        <v>99</v>
      </c>
      <c r="I177" s="515">
        <v>99</v>
      </c>
      <c r="J177" s="515">
        <v>999</v>
      </c>
      <c r="K177" s="515">
        <v>99</v>
      </c>
      <c r="L177" s="515">
        <v>99</v>
      </c>
      <c r="M177" s="515">
        <v>99</v>
      </c>
      <c r="N177" s="515">
        <v>99</v>
      </c>
      <c r="O177" s="515">
        <v>99</v>
      </c>
      <c r="P177" s="515">
        <v>9999</v>
      </c>
      <c r="Q177" s="515">
        <v>100</v>
      </c>
      <c r="R177" s="515">
        <v>400</v>
      </c>
      <c r="S177" s="515">
        <v>7.6150000000000002</v>
      </c>
      <c r="T177" s="515">
        <v>7.0949999999999998</v>
      </c>
      <c r="U177" s="515">
        <v>34.393249999999966</v>
      </c>
      <c r="V177" s="515">
        <v>24.25</v>
      </c>
      <c r="W177" s="515">
        <v>26.25</v>
      </c>
      <c r="X177" s="515">
        <v>96.75</v>
      </c>
      <c r="Y177" s="515">
        <v>89.25</v>
      </c>
      <c r="Z177" s="515">
        <v>8.8967089104624009</v>
      </c>
      <c r="AA177" s="515">
        <v>1.9083435225346603</v>
      </c>
      <c r="AB177" s="515">
        <v>2.2552106331781956</v>
      </c>
      <c r="AC177" s="515">
        <v>78.168331773559203</v>
      </c>
      <c r="AD177" s="515">
        <v>71.919484581659773</v>
      </c>
      <c r="AE177" s="515">
        <v>67.304036642607812</v>
      </c>
      <c r="AF177" s="515">
        <v>0.37310648459070223</v>
      </c>
      <c r="AG177" s="515">
        <v>0.40633817133007505</v>
      </c>
      <c r="AH177" s="515">
        <v>0</v>
      </c>
      <c r="AI177" s="515">
        <v>0</v>
      </c>
      <c r="AJ177" s="515"/>
      <c r="AK177" s="515"/>
      <c r="AL177" s="515"/>
    </row>
    <row r="178" spans="1:38">
      <c r="A178" s="515">
        <v>3</v>
      </c>
      <c r="B178" s="515">
        <v>112</v>
      </c>
      <c r="C178" s="515">
        <v>2022</v>
      </c>
      <c r="D178" s="515">
        <v>99</v>
      </c>
      <c r="E178" s="515">
        <v>8</v>
      </c>
      <c r="F178" s="515">
        <v>99</v>
      </c>
      <c r="G178" s="515">
        <v>99</v>
      </c>
      <c r="H178" s="515">
        <v>99</v>
      </c>
      <c r="I178" s="515">
        <v>99</v>
      </c>
      <c r="J178" s="515">
        <v>999</v>
      </c>
      <c r="K178" s="515">
        <v>99</v>
      </c>
      <c r="L178" s="515">
        <v>99</v>
      </c>
      <c r="M178" s="515">
        <v>99</v>
      </c>
      <c r="N178" s="515">
        <v>99</v>
      </c>
      <c r="O178" s="515">
        <v>99</v>
      </c>
      <c r="P178" s="515">
        <v>9999</v>
      </c>
      <c r="Q178" s="515">
        <v>128</v>
      </c>
      <c r="R178" s="515">
        <v>505</v>
      </c>
      <c r="S178" s="515">
        <v>7.6475247524752481</v>
      </c>
      <c r="T178" s="515">
        <v>7.6772277227722787</v>
      </c>
      <c r="U178" s="515">
        <v>34.336039603960423</v>
      </c>
      <c r="V178" s="515">
        <v>20.396039603960396</v>
      </c>
      <c r="W178" s="515">
        <v>31.485148514851478</v>
      </c>
      <c r="X178" s="515">
        <v>98.613861386138623</v>
      </c>
      <c r="Y178" s="515">
        <v>89.306930693069319</v>
      </c>
      <c r="Z178" s="515">
        <v>8.4021949135191463</v>
      </c>
      <c r="AA178" s="515">
        <v>1.7549135579628907</v>
      </c>
      <c r="AB178" s="515">
        <v>1.9642286767779848</v>
      </c>
      <c r="AC178" s="515">
        <v>72.418830392287362</v>
      </c>
      <c r="AD178" s="515">
        <v>62.066286369609102</v>
      </c>
      <c r="AE178" s="515">
        <v>65.002979617575789</v>
      </c>
      <c r="AF178" s="515">
        <v>0.47104693679576159</v>
      </c>
      <c r="AG178" s="515">
        <v>0.51214860397113604</v>
      </c>
      <c r="AH178" s="515">
        <v>0</v>
      </c>
      <c r="AI178" s="515">
        <v>19</v>
      </c>
      <c r="AJ178" s="515">
        <v>116.97368421052632</v>
      </c>
      <c r="AK178" s="515">
        <v>20.457175218696847</v>
      </c>
      <c r="AL178" s="515">
        <v>20.457175218696847</v>
      </c>
    </row>
    <row r="179" spans="1:38">
      <c r="A179" s="515">
        <v>3</v>
      </c>
      <c r="B179" s="515">
        <v>113</v>
      </c>
      <c r="C179" s="515">
        <v>2022</v>
      </c>
      <c r="D179" s="515">
        <v>99</v>
      </c>
      <c r="E179" s="515">
        <v>9</v>
      </c>
      <c r="F179" s="515">
        <v>99</v>
      </c>
      <c r="G179" s="515">
        <v>99</v>
      </c>
      <c r="H179" s="515">
        <v>99</v>
      </c>
      <c r="I179" s="515">
        <v>99</v>
      </c>
      <c r="J179" s="515">
        <v>999</v>
      </c>
      <c r="K179" s="515">
        <v>99</v>
      </c>
      <c r="L179" s="515">
        <v>99</v>
      </c>
      <c r="M179" s="515">
        <v>99</v>
      </c>
      <c r="N179" s="515">
        <v>99</v>
      </c>
      <c r="O179" s="515">
        <v>99</v>
      </c>
      <c r="P179" s="515">
        <v>9999</v>
      </c>
      <c r="Q179" s="515">
        <v>594</v>
      </c>
      <c r="R179" s="515">
        <v>2620</v>
      </c>
      <c r="S179" s="515">
        <v>7.7477099236641216</v>
      </c>
      <c r="T179" s="515">
        <v>7.6614503816793889</v>
      </c>
      <c r="U179" s="515">
        <v>35.047938931297693</v>
      </c>
      <c r="V179" s="515">
        <v>20.648854961832061</v>
      </c>
      <c r="W179" s="515">
        <v>33.053435114503834</v>
      </c>
      <c r="X179" s="515">
        <v>98.244274809160302</v>
      </c>
      <c r="Y179" s="515">
        <v>90.72519083969469</v>
      </c>
      <c r="Z179" s="515">
        <v>8.7200361296924651</v>
      </c>
      <c r="AA179" s="515">
        <v>1.7263379875196581</v>
      </c>
      <c r="AB179" s="515">
        <v>2.1150773259780049</v>
      </c>
      <c r="AC179" s="515">
        <v>77.050945990299979</v>
      </c>
      <c r="AD179" s="515">
        <v>58.526678629439694</v>
      </c>
      <c r="AE179" s="515">
        <v>55.675692457683581</v>
      </c>
      <c r="AF179" s="515">
        <v>2.4438474740690994</v>
      </c>
      <c r="AG179" s="515">
        <v>2.7121779989741408</v>
      </c>
      <c r="AH179" s="515">
        <v>3.435114503816795</v>
      </c>
      <c r="AI179" s="515">
        <v>0</v>
      </c>
      <c r="AJ179" s="515"/>
      <c r="AK179" s="515"/>
      <c r="AL179" s="515"/>
    </row>
    <row r="180" spans="1:38">
      <c r="A180" s="515">
        <v>3</v>
      </c>
      <c r="B180" s="515">
        <v>114</v>
      </c>
      <c r="C180" s="515">
        <v>2022</v>
      </c>
      <c r="D180" s="515">
        <v>99</v>
      </c>
      <c r="E180" s="515">
        <v>10</v>
      </c>
      <c r="F180" s="515">
        <v>99</v>
      </c>
      <c r="G180" s="515">
        <v>99</v>
      </c>
      <c r="H180" s="515">
        <v>99</v>
      </c>
      <c r="I180" s="515">
        <v>99</v>
      </c>
      <c r="J180" s="515">
        <v>999</v>
      </c>
      <c r="K180" s="515">
        <v>99</v>
      </c>
      <c r="L180" s="515">
        <v>99</v>
      </c>
      <c r="M180" s="515">
        <v>99</v>
      </c>
      <c r="N180" s="515">
        <v>99</v>
      </c>
      <c r="O180" s="515">
        <v>99</v>
      </c>
      <c r="P180" s="515">
        <v>9999</v>
      </c>
      <c r="Q180" s="515">
        <v>851</v>
      </c>
      <c r="R180" s="515">
        <v>3598</v>
      </c>
      <c r="S180" s="515">
        <v>8.0052807115063942</v>
      </c>
      <c r="T180" s="515">
        <v>7.673707615341856</v>
      </c>
      <c r="U180" s="515">
        <v>35.540828237909963</v>
      </c>
      <c r="V180" s="515">
        <v>20.316842690383549</v>
      </c>
      <c r="W180" s="515">
        <v>34.463590883824345</v>
      </c>
      <c r="X180" s="515">
        <v>98.415786548082252</v>
      </c>
      <c r="Y180" s="515">
        <v>92.634797109505286</v>
      </c>
      <c r="Z180" s="515">
        <v>8.5180264061244504</v>
      </c>
      <c r="AA180" s="515">
        <v>1.7968612361471172</v>
      </c>
      <c r="AB180" s="515">
        <v>2.2977943807561179</v>
      </c>
      <c r="AC180" s="515">
        <v>72.218377518322896</v>
      </c>
      <c r="AD180" s="515">
        <v>63.165105062572096</v>
      </c>
      <c r="AE180" s="515">
        <v>59.501248286181102</v>
      </c>
      <c r="AF180" s="515">
        <v>3.3560928288933658</v>
      </c>
      <c r="AG180" s="515">
        <v>3.7769663642711566</v>
      </c>
      <c r="AH180" s="515">
        <v>1.8621456364647029</v>
      </c>
      <c r="AI180" s="515">
        <v>303</v>
      </c>
      <c r="AJ180" s="515">
        <v>116.9062706270627</v>
      </c>
      <c r="AK180" s="515">
        <v>22.231227275890003</v>
      </c>
      <c r="AL180" s="515">
        <v>22.231227275890003</v>
      </c>
    </row>
    <row r="181" spans="1:38">
      <c r="A181" s="515">
        <v>3</v>
      </c>
      <c r="B181" s="515">
        <v>115</v>
      </c>
      <c r="C181" s="515">
        <v>2022</v>
      </c>
      <c r="D181" s="515">
        <v>99</v>
      </c>
      <c r="E181" s="515">
        <v>11</v>
      </c>
      <c r="F181" s="515">
        <v>99</v>
      </c>
      <c r="G181" s="515">
        <v>99</v>
      </c>
      <c r="H181" s="515">
        <v>99</v>
      </c>
      <c r="I181" s="515">
        <v>99</v>
      </c>
      <c r="J181" s="515">
        <v>999</v>
      </c>
      <c r="K181" s="515">
        <v>99</v>
      </c>
      <c r="L181" s="515">
        <v>99</v>
      </c>
      <c r="M181" s="515">
        <v>99</v>
      </c>
      <c r="N181" s="515">
        <v>99</v>
      </c>
      <c r="O181" s="515">
        <v>99</v>
      </c>
      <c r="P181" s="515">
        <v>9999</v>
      </c>
      <c r="Q181" s="515">
        <v>540</v>
      </c>
      <c r="R181" s="515">
        <v>2327</v>
      </c>
      <c r="S181" s="515">
        <v>7.8233777395788557</v>
      </c>
      <c r="T181" s="515">
        <v>7.5900300816501955</v>
      </c>
      <c r="U181" s="515">
        <v>34.982724538031803</v>
      </c>
      <c r="V181" s="515">
        <v>22.002578427159431</v>
      </c>
      <c r="W181" s="515">
        <v>31.456811345079497</v>
      </c>
      <c r="X181" s="515">
        <v>98.75376020627418</v>
      </c>
      <c r="Y181" s="515">
        <v>92.049849591749037</v>
      </c>
      <c r="Z181" s="515">
        <v>8.1143695596404672</v>
      </c>
      <c r="AA181" s="515">
        <v>1.7252651560273364</v>
      </c>
      <c r="AB181" s="515">
        <v>2.3021531650794405</v>
      </c>
      <c r="AC181" s="515">
        <v>76.552271532273309</v>
      </c>
      <c r="AD181" s="515">
        <v>58.997172132237246</v>
      </c>
      <c r="AE181" s="515">
        <v>59.243065370821867</v>
      </c>
      <c r="AF181" s="515">
        <v>2.1705469741064096</v>
      </c>
      <c r="AG181" s="515">
        <v>2.4043873121535846</v>
      </c>
      <c r="AH181" s="515">
        <v>3.4808766652342071</v>
      </c>
      <c r="AI181" s="515">
        <v>0</v>
      </c>
      <c r="AJ181" s="515"/>
      <c r="AK181" s="515"/>
      <c r="AL181" s="515"/>
    </row>
    <row r="182" spans="1:38">
      <c r="A182" s="515">
        <v>3</v>
      </c>
      <c r="B182" s="515">
        <v>116</v>
      </c>
      <c r="C182" s="515">
        <v>2022</v>
      </c>
      <c r="D182" s="515">
        <v>99</v>
      </c>
      <c r="E182" s="515">
        <v>12</v>
      </c>
      <c r="F182" s="515">
        <v>99</v>
      </c>
      <c r="G182" s="515">
        <v>99</v>
      </c>
      <c r="H182" s="515">
        <v>99</v>
      </c>
      <c r="I182" s="515">
        <v>99</v>
      </c>
      <c r="J182" s="515">
        <v>999</v>
      </c>
      <c r="K182" s="515">
        <v>99</v>
      </c>
      <c r="L182" s="515">
        <v>99</v>
      </c>
      <c r="M182" s="515">
        <v>99</v>
      </c>
      <c r="N182" s="515">
        <v>99</v>
      </c>
      <c r="O182" s="515">
        <v>99</v>
      </c>
      <c r="P182" s="515">
        <v>9999</v>
      </c>
      <c r="Q182" s="515">
        <v>309</v>
      </c>
      <c r="R182" s="515">
        <v>1166</v>
      </c>
      <c r="S182" s="515">
        <v>8.0188679245283012</v>
      </c>
      <c r="T182" s="515">
        <v>7.603773584905662</v>
      </c>
      <c r="U182" s="515">
        <v>34.888336192109811</v>
      </c>
      <c r="V182" s="515">
        <v>24.1852487135506</v>
      </c>
      <c r="W182" s="515">
        <v>31.389365351629497</v>
      </c>
      <c r="X182" s="515">
        <v>98.027444253859358</v>
      </c>
      <c r="Y182" s="515">
        <v>91.766723842195546</v>
      </c>
      <c r="Z182" s="515">
        <v>8.5708749997243743</v>
      </c>
      <c r="AA182" s="515">
        <v>1.6979416722967149</v>
      </c>
      <c r="AB182" s="515">
        <v>2.3364043044709977</v>
      </c>
      <c r="AC182" s="515">
        <v>75.599299978020781</v>
      </c>
      <c r="AD182" s="515">
        <v>64.432706763792694</v>
      </c>
      <c r="AE182" s="515">
        <v>63.877303216479888</v>
      </c>
      <c r="AF182" s="515">
        <v>1.0876054025818969</v>
      </c>
      <c r="AG182" s="515">
        <v>1.2015261382737317</v>
      </c>
      <c r="AH182" s="515">
        <v>1.5437392795883365</v>
      </c>
      <c r="AI182" s="515">
        <v>67</v>
      </c>
      <c r="AJ182" s="515">
        <v>116.86567164179102</v>
      </c>
      <c r="AK182" s="515">
        <v>21.828432338892217</v>
      </c>
      <c r="AL182" s="515">
        <v>21.828432338892217</v>
      </c>
    </row>
    <row r="183" spans="1:38">
      <c r="A183" s="515">
        <v>3</v>
      </c>
      <c r="B183" s="515">
        <v>117</v>
      </c>
      <c r="C183" s="515">
        <v>2022</v>
      </c>
      <c r="D183" s="515">
        <v>99</v>
      </c>
      <c r="E183" s="515">
        <v>13</v>
      </c>
      <c r="F183" s="515">
        <v>99</v>
      </c>
      <c r="G183" s="515">
        <v>99</v>
      </c>
      <c r="H183" s="515">
        <v>99</v>
      </c>
      <c r="I183" s="515">
        <v>99</v>
      </c>
      <c r="J183" s="515">
        <v>999</v>
      </c>
      <c r="K183" s="515">
        <v>99</v>
      </c>
      <c r="L183" s="515">
        <v>99</v>
      </c>
      <c r="M183" s="515">
        <v>99</v>
      </c>
      <c r="N183" s="515">
        <v>99</v>
      </c>
      <c r="O183" s="515">
        <v>99</v>
      </c>
      <c r="P183" s="515">
        <v>9999</v>
      </c>
      <c r="Q183" s="515">
        <v>164</v>
      </c>
      <c r="R183" s="515">
        <v>593</v>
      </c>
      <c r="S183" s="515">
        <v>7.4586846543001695</v>
      </c>
      <c r="T183" s="515">
        <v>6.8313659359190551</v>
      </c>
      <c r="U183" s="515">
        <v>33.370320404721781</v>
      </c>
      <c r="V183" s="515">
        <v>22.428330522765595</v>
      </c>
      <c r="W183" s="515">
        <v>23.946037099494095</v>
      </c>
      <c r="X183" s="515">
        <v>98.313659359190567</v>
      </c>
      <c r="Y183" s="515">
        <v>86.172006745362566</v>
      </c>
      <c r="Z183" s="515">
        <v>8.8476821822735321</v>
      </c>
      <c r="AA183" s="515">
        <v>2.3956247971427538</v>
      </c>
      <c r="AB183" s="515">
        <v>2.657242669835489</v>
      </c>
      <c r="AC183" s="515">
        <v>80.20383408180102</v>
      </c>
      <c r="AD183" s="515">
        <v>78.479954430801101</v>
      </c>
      <c r="AE183" s="515">
        <v>74.568154508904129</v>
      </c>
      <c r="AF183" s="515">
        <v>0.55313036340571597</v>
      </c>
      <c r="AG183" s="515">
        <v>0.5844797698081986</v>
      </c>
      <c r="AH183" s="515">
        <v>0</v>
      </c>
      <c r="AI183" s="515">
        <v>0</v>
      </c>
      <c r="AJ183" s="515"/>
      <c r="AK183" s="515"/>
      <c r="AL183" s="515"/>
    </row>
    <row r="184" spans="1:38">
      <c r="A184" s="515">
        <v>3</v>
      </c>
      <c r="B184" s="515">
        <v>118</v>
      </c>
      <c r="C184" s="515">
        <v>2022</v>
      </c>
      <c r="D184" s="515">
        <v>99</v>
      </c>
      <c r="E184" s="515">
        <v>14</v>
      </c>
      <c r="F184" s="515">
        <v>99</v>
      </c>
      <c r="G184" s="515">
        <v>99</v>
      </c>
      <c r="H184" s="515">
        <v>99</v>
      </c>
      <c r="I184" s="515">
        <v>99</v>
      </c>
      <c r="J184" s="515">
        <v>999</v>
      </c>
      <c r="K184" s="515">
        <v>99</v>
      </c>
      <c r="L184" s="515">
        <v>99</v>
      </c>
      <c r="M184" s="515">
        <v>99</v>
      </c>
      <c r="N184" s="515">
        <v>99</v>
      </c>
      <c r="O184" s="515">
        <v>99</v>
      </c>
      <c r="P184" s="515">
        <v>9999</v>
      </c>
      <c r="Q184" s="515">
        <v>213</v>
      </c>
      <c r="R184" s="515">
        <v>588</v>
      </c>
      <c r="S184" s="515">
        <v>7.5850340136054433</v>
      </c>
      <c r="T184" s="515">
        <v>7.3044217687074848</v>
      </c>
      <c r="U184" s="515">
        <v>34.239455782312959</v>
      </c>
      <c r="V184" s="515">
        <v>22.959183673469393</v>
      </c>
      <c r="W184" s="515">
        <v>29.761904761904777</v>
      </c>
      <c r="X184" s="515">
        <v>99.149659863945573</v>
      </c>
      <c r="Y184" s="515">
        <v>90.136054421768677</v>
      </c>
      <c r="Z184" s="515">
        <v>8.6958689685845467</v>
      </c>
      <c r="AA184" s="515">
        <v>2.0407199523729713</v>
      </c>
      <c r="AB184" s="515">
        <v>2.3927713216313324</v>
      </c>
      <c r="AC184" s="515">
        <v>76.894808330061679</v>
      </c>
      <c r="AD184" s="515">
        <v>68.660225057679753</v>
      </c>
      <c r="AE184" s="515">
        <v>67.089914518932204</v>
      </c>
      <c r="AF184" s="515">
        <v>0.5484665323483322</v>
      </c>
      <c r="AG184" s="515">
        <v>0.59464612502119985</v>
      </c>
      <c r="AH184" s="515">
        <v>1.0204081632653061</v>
      </c>
      <c r="AI184" s="515">
        <v>35</v>
      </c>
      <c r="AJ184" s="515">
        <v>119.21142857142856</v>
      </c>
      <c r="AK184" s="515">
        <v>22.514129232165399</v>
      </c>
      <c r="AL184" s="515">
        <v>22.514129232165399</v>
      </c>
    </row>
    <row r="185" spans="1:38">
      <c r="A185" s="515">
        <v>3</v>
      </c>
      <c r="B185" s="515">
        <v>119</v>
      </c>
      <c r="C185" s="515">
        <v>2022</v>
      </c>
      <c r="D185" s="515">
        <v>99</v>
      </c>
      <c r="E185" s="515">
        <v>15</v>
      </c>
      <c r="F185" s="515">
        <v>99</v>
      </c>
      <c r="G185" s="515">
        <v>99</v>
      </c>
      <c r="H185" s="515">
        <v>99</v>
      </c>
      <c r="I185" s="515">
        <v>99</v>
      </c>
      <c r="J185" s="515">
        <v>999</v>
      </c>
      <c r="K185" s="515">
        <v>99</v>
      </c>
      <c r="L185" s="515">
        <v>99</v>
      </c>
      <c r="M185" s="515">
        <v>99</v>
      </c>
      <c r="N185" s="515">
        <v>99</v>
      </c>
      <c r="O185" s="515">
        <v>99</v>
      </c>
      <c r="P185" s="515">
        <v>9999</v>
      </c>
      <c r="Q185" s="515"/>
      <c r="R185" s="515"/>
      <c r="S185" s="515"/>
      <c r="T185" s="515"/>
      <c r="U185" s="515"/>
      <c r="V185" s="515"/>
      <c r="W185" s="515"/>
      <c r="X185" s="515"/>
      <c r="Y185" s="515"/>
      <c r="Z185" s="515"/>
      <c r="AA185" s="515"/>
      <c r="AB185" s="515"/>
      <c r="AC185" s="515"/>
      <c r="AD185" s="515"/>
      <c r="AE185" s="515"/>
      <c r="AF185" s="515"/>
      <c r="AG185" s="515"/>
      <c r="AH185" s="515"/>
      <c r="AI185" s="515"/>
      <c r="AJ185" s="515"/>
      <c r="AK185" s="515"/>
      <c r="AL185" s="515"/>
    </row>
    <row r="186" spans="1:38">
      <c r="A186" s="515">
        <v>3</v>
      </c>
      <c r="B186" s="515">
        <v>120</v>
      </c>
      <c r="C186" s="515">
        <v>2022</v>
      </c>
      <c r="D186" s="515">
        <v>99</v>
      </c>
      <c r="E186" s="515">
        <v>16</v>
      </c>
      <c r="F186" s="515">
        <v>99</v>
      </c>
      <c r="G186" s="515">
        <v>99</v>
      </c>
      <c r="H186" s="515">
        <v>99</v>
      </c>
      <c r="I186" s="515">
        <v>99</v>
      </c>
      <c r="J186" s="515">
        <v>999</v>
      </c>
      <c r="K186" s="515">
        <v>99</v>
      </c>
      <c r="L186" s="515">
        <v>99</v>
      </c>
      <c r="M186" s="515">
        <v>99</v>
      </c>
      <c r="N186" s="515">
        <v>99</v>
      </c>
      <c r="O186" s="515">
        <v>99</v>
      </c>
      <c r="P186" s="515">
        <v>9999</v>
      </c>
      <c r="Q186" s="515">
        <v>32</v>
      </c>
      <c r="R186" s="515">
        <v>70</v>
      </c>
      <c r="S186" s="515">
        <v>8.3142857142857185</v>
      </c>
      <c r="T186" s="515">
        <v>8.0428571428571445</v>
      </c>
      <c r="U186" s="515">
        <v>37.088571428571456</v>
      </c>
      <c r="V186" s="515">
        <v>14.285714285714288</v>
      </c>
      <c r="W186" s="515">
        <v>42.857142857142847</v>
      </c>
      <c r="X186" s="515">
        <v>100</v>
      </c>
      <c r="Y186" s="515">
        <v>97.142857142857125</v>
      </c>
      <c r="Z186" s="515">
        <v>8.1734158422663938</v>
      </c>
      <c r="AA186" s="515">
        <v>1.8325848812370935</v>
      </c>
      <c r="AB186" s="515">
        <v>2.1343163126511926</v>
      </c>
      <c r="AC186" s="515">
        <v>80.663489460215459</v>
      </c>
      <c r="AD186" s="515">
        <v>73.721664149882585</v>
      </c>
      <c r="AE186" s="515">
        <v>78.547605206858194</v>
      </c>
      <c r="AF186" s="515">
        <v>6.5293634803372899E-2</v>
      </c>
      <c r="AG186" s="515">
        <v>7.6681846031353612E-2</v>
      </c>
      <c r="AH186" s="515">
        <v>0</v>
      </c>
      <c r="AI186" s="515">
        <v>40</v>
      </c>
      <c r="AJ186" s="515">
        <v>117.91749999999998</v>
      </c>
      <c r="AK186" s="515">
        <v>22.454964601530119</v>
      </c>
      <c r="AL186" s="515">
        <v>22.454964601530119</v>
      </c>
    </row>
    <row r="187" spans="1:38">
      <c r="A187" s="515">
        <v>3</v>
      </c>
      <c r="B187" s="515">
        <v>121</v>
      </c>
      <c r="C187" s="515">
        <v>2022</v>
      </c>
      <c r="D187" s="515">
        <v>99</v>
      </c>
      <c r="E187" s="515">
        <v>17</v>
      </c>
      <c r="F187" s="515">
        <v>99</v>
      </c>
      <c r="G187" s="515">
        <v>99</v>
      </c>
      <c r="H187" s="515">
        <v>99</v>
      </c>
      <c r="I187" s="515">
        <v>99</v>
      </c>
      <c r="J187" s="515">
        <v>999</v>
      </c>
      <c r="K187" s="515">
        <v>99</v>
      </c>
      <c r="L187" s="515">
        <v>99</v>
      </c>
      <c r="M187" s="515">
        <v>99</v>
      </c>
      <c r="N187" s="515">
        <v>99</v>
      </c>
      <c r="O187" s="515">
        <v>99</v>
      </c>
      <c r="P187" s="515">
        <v>9999</v>
      </c>
      <c r="Q187" s="515">
        <v>63</v>
      </c>
      <c r="R187" s="515">
        <v>164</v>
      </c>
      <c r="S187" s="515">
        <v>7.5975609756097553</v>
      </c>
      <c r="T187" s="515">
        <v>7.0975609756097553</v>
      </c>
      <c r="U187" s="515">
        <v>34.438414634146355</v>
      </c>
      <c r="V187" s="515">
        <v>25.609756097560975</v>
      </c>
      <c r="W187" s="515">
        <v>25</v>
      </c>
      <c r="X187" s="515">
        <v>100</v>
      </c>
      <c r="Y187" s="515">
        <v>94.512195121951237</v>
      </c>
      <c r="Z187" s="515">
        <v>7.5788891601110224</v>
      </c>
      <c r="AA187" s="515">
        <v>1.6701084826570236</v>
      </c>
      <c r="AB187" s="515">
        <v>2.2339386419591003</v>
      </c>
      <c r="AC187" s="515">
        <v>75.783037601349363</v>
      </c>
      <c r="AD187" s="515">
        <v>66.723839177985667</v>
      </c>
      <c r="AE187" s="515">
        <v>58.417396216258098</v>
      </c>
      <c r="AF187" s="515">
        <v>0.15297365868218796</v>
      </c>
      <c r="AG187" s="515">
        <v>0.16681742477485653</v>
      </c>
      <c r="AH187" s="515">
        <v>0.6097560975609756</v>
      </c>
      <c r="AI187" s="515">
        <v>0</v>
      </c>
      <c r="AJ187" s="515"/>
      <c r="AK187" s="515"/>
      <c r="AL187" s="515"/>
    </row>
    <row r="188" spans="1:38">
      <c r="A188" s="515">
        <v>3</v>
      </c>
      <c r="B188" s="515">
        <v>122</v>
      </c>
      <c r="C188" s="515">
        <v>2022</v>
      </c>
      <c r="D188" s="515">
        <v>99</v>
      </c>
      <c r="E188" s="515">
        <v>18</v>
      </c>
      <c r="F188" s="515">
        <v>99</v>
      </c>
      <c r="G188" s="515">
        <v>99</v>
      </c>
      <c r="H188" s="515">
        <v>99</v>
      </c>
      <c r="I188" s="515">
        <v>99</v>
      </c>
      <c r="J188" s="515">
        <v>999</v>
      </c>
      <c r="K188" s="515">
        <v>99</v>
      </c>
      <c r="L188" s="515">
        <v>99</v>
      </c>
      <c r="M188" s="515">
        <v>99</v>
      </c>
      <c r="N188" s="515">
        <v>99</v>
      </c>
      <c r="O188" s="515">
        <v>99</v>
      </c>
      <c r="P188" s="515">
        <v>9999</v>
      </c>
      <c r="Q188" s="515">
        <v>106</v>
      </c>
      <c r="R188" s="515">
        <v>270</v>
      </c>
      <c r="S188" s="515">
        <v>8.3222222222222229</v>
      </c>
      <c r="T188" s="515">
        <v>8.129629629629628</v>
      </c>
      <c r="U188" s="515">
        <v>36.890740740740725</v>
      </c>
      <c r="V188" s="515">
        <v>17.407407407407412</v>
      </c>
      <c r="W188" s="515">
        <v>44.814814814814824</v>
      </c>
      <c r="X188" s="515">
        <v>99.259259259259238</v>
      </c>
      <c r="Y188" s="515">
        <v>95.555555555555557</v>
      </c>
      <c r="Z188" s="515">
        <v>8.2508062124260011</v>
      </c>
      <c r="AA188" s="515">
        <v>1.7202138827684004</v>
      </c>
      <c r="AB188" s="515">
        <v>2.3065630700588104</v>
      </c>
      <c r="AC188" s="515">
        <v>74.840622114085249</v>
      </c>
      <c r="AD188" s="515">
        <v>63.962369905359758</v>
      </c>
      <c r="AE188" s="515">
        <v>69.609023011759589</v>
      </c>
      <c r="AF188" s="515">
        <v>0.25184687709872405</v>
      </c>
      <c r="AG188" s="515">
        <v>0.29419518041572212</v>
      </c>
      <c r="AH188" s="515">
        <v>0</v>
      </c>
      <c r="AI188" s="515">
        <v>67</v>
      </c>
      <c r="AJ188" s="515">
        <v>117.86716417910451</v>
      </c>
      <c r="AK188" s="515">
        <v>24.094748293546598</v>
      </c>
      <c r="AL188" s="515">
        <v>24.094748293546598</v>
      </c>
    </row>
    <row r="189" spans="1:38">
      <c r="A189" s="515">
        <v>3</v>
      </c>
      <c r="B189" s="515">
        <v>123</v>
      </c>
      <c r="C189" s="515">
        <v>2022</v>
      </c>
      <c r="D189" s="515">
        <v>99</v>
      </c>
      <c r="E189" s="515">
        <v>19</v>
      </c>
      <c r="F189" s="515">
        <v>99</v>
      </c>
      <c r="G189" s="515">
        <v>99</v>
      </c>
      <c r="H189" s="515">
        <v>99</v>
      </c>
      <c r="I189" s="515">
        <v>99</v>
      </c>
      <c r="J189" s="515">
        <v>999</v>
      </c>
      <c r="K189" s="515">
        <v>99</v>
      </c>
      <c r="L189" s="515">
        <v>99</v>
      </c>
      <c r="M189" s="515">
        <v>99</v>
      </c>
      <c r="N189" s="515">
        <v>99</v>
      </c>
      <c r="O189" s="515">
        <v>99</v>
      </c>
      <c r="P189" s="515">
        <v>9999</v>
      </c>
      <c r="Q189" s="515">
        <v>157</v>
      </c>
      <c r="R189" s="515">
        <v>332</v>
      </c>
      <c r="S189" s="515">
        <v>7.8855421686747009</v>
      </c>
      <c r="T189" s="515">
        <v>7.4548192771084318</v>
      </c>
      <c r="U189" s="515">
        <v>36.567168674698792</v>
      </c>
      <c r="V189" s="515">
        <v>17.46987951807229</v>
      </c>
      <c r="W189" s="515">
        <v>34.939759036144579</v>
      </c>
      <c r="X189" s="515">
        <v>97.289156626506013</v>
      </c>
      <c r="Y189" s="515">
        <v>91.265060240963876</v>
      </c>
      <c r="Z189" s="515">
        <v>9.7621151388209526</v>
      </c>
      <c r="AA189" s="515">
        <v>2.0311212720356653</v>
      </c>
      <c r="AB189" s="515">
        <v>2.544970405511545</v>
      </c>
      <c r="AC189" s="515">
        <v>73.352863799267311</v>
      </c>
      <c r="AD189" s="515">
        <v>63.596788884225774</v>
      </c>
      <c r="AE189" s="515">
        <v>56.654717299145886</v>
      </c>
      <c r="AF189" s="515">
        <v>0.30967838221028282</v>
      </c>
      <c r="AG189" s="515">
        <v>0.35857815860659525</v>
      </c>
      <c r="AH189" s="515">
        <v>0.3012048192771084</v>
      </c>
      <c r="AI189" s="515">
        <v>0</v>
      </c>
      <c r="AJ189" s="515"/>
      <c r="AK189" s="515"/>
      <c r="AL189" s="515"/>
    </row>
    <row r="190" spans="1:38">
      <c r="A190" s="515">
        <v>3</v>
      </c>
      <c r="B190" s="515">
        <v>124</v>
      </c>
      <c r="C190" s="515">
        <v>2022</v>
      </c>
      <c r="D190" s="515">
        <v>99</v>
      </c>
      <c r="E190" s="515">
        <v>20</v>
      </c>
      <c r="F190" s="515">
        <v>99</v>
      </c>
      <c r="G190" s="515">
        <v>99</v>
      </c>
      <c r="H190" s="515">
        <v>99</v>
      </c>
      <c r="I190" s="515">
        <v>99</v>
      </c>
      <c r="J190" s="515">
        <v>999</v>
      </c>
      <c r="K190" s="515">
        <v>99</v>
      </c>
      <c r="L190" s="515">
        <v>99</v>
      </c>
      <c r="M190" s="515">
        <v>99</v>
      </c>
      <c r="N190" s="515">
        <v>99</v>
      </c>
      <c r="O190" s="515">
        <v>99</v>
      </c>
      <c r="P190" s="515">
        <v>9999</v>
      </c>
      <c r="Q190" s="515">
        <v>73</v>
      </c>
      <c r="R190" s="515">
        <v>201</v>
      </c>
      <c r="S190" s="515">
        <v>7.218905472636818</v>
      </c>
      <c r="T190" s="515">
        <v>7.0099502487562191</v>
      </c>
      <c r="U190" s="515">
        <v>33.013432835820886</v>
      </c>
      <c r="V190" s="515">
        <v>16.915422885572138</v>
      </c>
      <c r="W190" s="515">
        <v>26.368159203980099</v>
      </c>
      <c r="X190" s="515">
        <v>98.507462686567166</v>
      </c>
      <c r="Y190" s="515">
        <v>82.08955223880595</v>
      </c>
      <c r="Z190" s="515">
        <v>9.4350077794206726</v>
      </c>
      <c r="AA190" s="515">
        <v>2.5396048574257755</v>
      </c>
      <c r="AB190" s="515">
        <v>2.5606864163536205</v>
      </c>
      <c r="AC190" s="515">
        <v>77.648547331331102</v>
      </c>
      <c r="AD190" s="515">
        <v>72.167292086028297</v>
      </c>
      <c r="AE190" s="515">
        <v>79.224148612302187</v>
      </c>
      <c r="AF190" s="515">
        <v>0.18748600850682781</v>
      </c>
      <c r="AG190" s="515">
        <v>0.19599326928212521</v>
      </c>
      <c r="AH190" s="515">
        <v>0.49751243781094517</v>
      </c>
      <c r="AI190" s="515">
        <v>65</v>
      </c>
      <c r="AJ190" s="515">
        <v>116.4846153846154</v>
      </c>
      <c r="AK190" s="515">
        <v>22.167534371804848</v>
      </c>
      <c r="AL190" s="515">
        <v>22.167534371804848</v>
      </c>
    </row>
    <row r="191" spans="1:38">
      <c r="A191" s="515">
        <v>3</v>
      </c>
      <c r="B191" s="515">
        <v>125</v>
      </c>
      <c r="C191" s="515">
        <v>2022</v>
      </c>
      <c r="D191" s="515">
        <v>99</v>
      </c>
      <c r="E191" s="515">
        <v>21</v>
      </c>
      <c r="F191" s="515">
        <v>99</v>
      </c>
      <c r="G191" s="515">
        <v>99</v>
      </c>
      <c r="H191" s="515">
        <v>99</v>
      </c>
      <c r="I191" s="515">
        <v>99</v>
      </c>
      <c r="J191" s="515">
        <v>999</v>
      </c>
      <c r="K191" s="515">
        <v>99</v>
      </c>
      <c r="L191" s="515">
        <v>99</v>
      </c>
      <c r="M191" s="515">
        <v>99</v>
      </c>
      <c r="N191" s="515">
        <v>99</v>
      </c>
      <c r="O191" s="515">
        <v>99</v>
      </c>
      <c r="P191" s="515">
        <v>9999</v>
      </c>
      <c r="Q191" s="515">
        <v>80</v>
      </c>
      <c r="R191" s="515">
        <v>197</v>
      </c>
      <c r="S191" s="515">
        <v>7.7360406091370564</v>
      </c>
      <c r="T191" s="515">
        <v>7.5939086294416258</v>
      </c>
      <c r="U191" s="515">
        <v>36.039593908629421</v>
      </c>
      <c r="V191" s="515">
        <v>20.304568527918779</v>
      </c>
      <c r="W191" s="515">
        <v>31.47208121827412</v>
      </c>
      <c r="X191" s="515">
        <v>98.477157360406096</v>
      </c>
      <c r="Y191" s="515">
        <v>91.878172588832513</v>
      </c>
      <c r="Z191" s="515">
        <v>8.9699926057818367</v>
      </c>
      <c r="AA191" s="515">
        <v>1.9094662816044703</v>
      </c>
      <c r="AB191" s="515">
        <v>2.6596369073542845</v>
      </c>
      <c r="AC191" s="515">
        <v>74.949970027148353</v>
      </c>
      <c r="AD191" s="515">
        <v>66.959406776670306</v>
      </c>
      <c r="AE191" s="515">
        <v>60.860211217098446</v>
      </c>
      <c r="AF191" s="515">
        <v>0.18375494366092088</v>
      </c>
      <c r="AG191" s="515">
        <v>0.20970101319366935</v>
      </c>
      <c r="AH191" s="515">
        <v>2.5380710659898478</v>
      </c>
      <c r="AI191" s="515">
        <v>0</v>
      </c>
      <c r="AJ191" s="515"/>
      <c r="AK191" s="515"/>
      <c r="AL191" s="515"/>
    </row>
    <row r="192" spans="1:38">
      <c r="A192" s="515">
        <v>3</v>
      </c>
      <c r="B192" s="515">
        <v>126</v>
      </c>
      <c r="C192" s="515">
        <v>2022</v>
      </c>
      <c r="D192" s="515">
        <v>99</v>
      </c>
      <c r="E192" s="515">
        <v>22</v>
      </c>
      <c r="F192" s="515">
        <v>99</v>
      </c>
      <c r="G192" s="515">
        <v>99</v>
      </c>
      <c r="H192" s="515">
        <v>99</v>
      </c>
      <c r="I192" s="515">
        <v>99</v>
      </c>
      <c r="J192" s="515">
        <v>999</v>
      </c>
      <c r="K192" s="515">
        <v>99</v>
      </c>
      <c r="L192" s="515">
        <v>99</v>
      </c>
      <c r="M192" s="515">
        <v>99</v>
      </c>
      <c r="N192" s="515">
        <v>99</v>
      </c>
      <c r="O192" s="515">
        <v>99</v>
      </c>
      <c r="P192" s="515">
        <v>9999</v>
      </c>
      <c r="Q192" s="515">
        <v>243</v>
      </c>
      <c r="R192" s="515">
        <v>739</v>
      </c>
      <c r="S192" s="515">
        <v>7.6021650879567009</v>
      </c>
      <c r="T192" s="515">
        <v>7.5872801082544017</v>
      </c>
      <c r="U192" s="515">
        <v>34.610419485791624</v>
      </c>
      <c r="V192" s="515">
        <v>21.109607577807846</v>
      </c>
      <c r="W192" s="515">
        <v>35.047361299052774</v>
      </c>
      <c r="X192" s="515">
        <v>96.346414073071713</v>
      </c>
      <c r="Y192" s="515">
        <v>89.174560216508823</v>
      </c>
      <c r="Z192" s="515">
        <v>9.512613218433593</v>
      </c>
      <c r="AA192" s="515">
        <v>2.0158494235237598</v>
      </c>
      <c r="AB192" s="515">
        <v>2.7935554176482178</v>
      </c>
      <c r="AC192" s="515">
        <v>77.574031808445895</v>
      </c>
      <c r="AD192" s="515">
        <v>70.811894555395938</v>
      </c>
      <c r="AE192" s="515">
        <v>66.240475542669913</v>
      </c>
      <c r="AF192" s="515">
        <v>0.68931423028132222</v>
      </c>
      <c r="AG192" s="515">
        <v>0.75544998233130556</v>
      </c>
      <c r="AH192" s="515">
        <v>1.7591339648173212</v>
      </c>
      <c r="AI192" s="515">
        <v>48</v>
      </c>
      <c r="AJ192" s="515">
        <v>111.59791666666662</v>
      </c>
      <c r="AK192" s="515">
        <v>19.060733432762174</v>
      </c>
      <c r="AL192" s="515">
        <v>19.060733432762174</v>
      </c>
    </row>
    <row r="193" spans="1:38">
      <c r="A193" s="515">
        <v>3</v>
      </c>
      <c r="B193" s="515">
        <v>127</v>
      </c>
      <c r="C193" s="515">
        <v>2022</v>
      </c>
      <c r="D193" s="515">
        <v>99</v>
      </c>
      <c r="E193" s="515">
        <v>23</v>
      </c>
      <c r="F193" s="515">
        <v>99</v>
      </c>
      <c r="G193" s="515">
        <v>99</v>
      </c>
      <c r="H193" s="515">
        <v>99</v>
      </c>
      <c r="I193" s="515">
        <v>99</v>
      </c>
      <c r="J193" s="515">
        <v>999</v>
      </c>
      <c r="K193" s="515">
        <v>99</v>
      </c>
      <c r="L193" s="515">
        <v>99</v>
      </c>
      <c r="M193" s="515">
        <v>99</v>
      </c>
      <c r="N193" s="515">
        <v>99</v>
      </c>
      <c r="O193" s="515">
        <v>99</v>
      </c>
      <c r="P193" s="515">
        <v>9999</v>
      </c>
      <c r="Q193" s="515">
        <v>54</v>
      </c>
      <c r="R193" s="515">
        <v>151</v>
      </c>
      <c r="S193" s="515">
        <v>7.7682119205297999</v>
      </c>
      <c r="T193" s="515">
        <v>7.2450331125827807</v>
      </c>
      <c r="U193" s="515">
        <v>36.54172185430464</v>
      </c>
      <c r="V193" s="515">
        <v>21.854304635761597</v>
      </c>
      <c r="W193" s="515">
        <v>29.801324503311257</v>
      </c>
      <c r="X193" s="515">
        <v>99.337748344370866</v>
      </c>
      <c r="Y193" s="515">
        <v>96.026490066225151</v>
      </c>
      <c r="Z193" s="515">
        <v>8.1357469535483276</v>
      </c>
      <c r="AA193" s="515">
        <v>1.9409962233852096</v>
      </c>
      <c r="AB193" s="515">
        <v>2.4331237584777954</v>
      </c>
      <c r="AC193" s="515">
        <v>72.07185435302911</v>
      </c>
      <c r="AD193" s="515">
        <v>58.457856791314768</v>
      </c>
      <c r="AE193" s="515">
        <v>54.629413024195216</v>
      </c>
      <c r="AF193" s="515">
        <v>0.14084769793299001</v>
      </c>
      <c r="AG193" s="515">
        <v>0.16297476697935562</v>
      </c>
      <c r="AH193" s="515">
        <v>1.9867549668874172</v>
      </c>
      <c r="AI193" s="515">
        <v>0</v>
      </c>
      <c r="AJ193" s="515"/>
      <c r="AK193" s="515"/>
      <c r="AL193" s="515"/>
    </row>
    <row r="194" spans="1:38">
      <c r="A194" s="515">
        <v>3</v>
      </c>
      <c r="B194" s="515">
        <v>128</v>
      </c>
      <c r="C194" s="515">
        <v>2022</v>
      </c>
      <c r="D194" s="515">
        <v>99</v>
      </c>
      <c r="E194" s="515">
        <v>24</v>
      </c>
      <c r="F194" s="515">
        <v>99</v>
      </c>
      <c r="G194" s="515">
        <v>99</v>
      </c>
      <c r="H194" s="515">
        <v>99</v>
      </c>
      <c r="I194" s="515">
        <v>99</v>
      </c>
      <c r="J194" s="515">
        <v>999</v>
      </c>
      <c r="K194" s="515">
        <v>99</v>
      </c>
      <c r="L194" s="515">
        <v>99</v>
      </c>
      <c r="M194" s="515">
        <v>99</v>
      </c>
      <c r="N194" s="515">
        <v>99</v>
      </c>
      <c r="O194" s="515">
        <v>99</v>
      </c>
      <c r="P194" s="515">
        <v>9999</v>
      </c>
      <c r="Q194" s="515">
        <v>39</v>
      </c>
      <c r="R194" s="515">
        <v>155</v>
      </c>
      <c r="S194" s="515">
        <v>8.1741935483870982</v>
      </c>
      <c r="T194" s="515">
        <v>8.1870967741935488</v>
      </c>
      <c r="U194" s="515">
        <v>36.746451612903215</v>
      </c>
      <c r="V194" s="515">
        <v>20.645161290322577</v>
      </c>
      <c r="W194" s="515">
        <v>46.451612903225801</v>
      </c>
      <c r="X194" s="515">
        <v>100</v>
      </c>
      <c r="Y194" s="515">
        <v>95.48387096774195</v>
      </c>
      <c r="Z194" s="515">
        <v>7.9552561437187501</v>
      </c>
      <c r="AA194" s="515">
        <v>1.8001734221001622</v>
      </c>
      <c r="AB194" s="515">
        <v>2.656184740888992</v>
      </c>
      <c r="AC194" s="515">
        <v>67.816608315804785</v>
      </c>
      <c r="AD194" s="515">
        <v>66.460711922311575</v>
      </c>
      <c r="AE194" s="515">
        <v>61.654222820081522</v>
      </c>
      <c r="AF194" s="515">
        <v>0.14457876277889703</v>
      </c>
      <c r="AG194" s="515">
        <v>0.16822925446451781</v>
      </c>
      <c r="AH194" s="515">
        <v>0</v>
      </c>
      <c r="AI194" s="515">
        <v>22</v>
      </c>
      <c r="AJ194" s="515">
        <v>117.82727272727276</v>
      </c>
      <c r="AK194" s="515">
        <v>24.810091221795879</v>
      </c>
      <c r="AL194" s="515">
        <v>24.810091221795879</v>
      </c>
    </row>
    <row r="195" spans="1:38">
      <c r="A195" s="515">
        <v>3</v>
      </c>
      <c r="B195" s="515">
        <v>129</v>
      </c>
      <c r="C195" s="515">
        <v>2022</v>
      </c>
      <c r="D195" s="515">
        <v>99</v>
      </c>
      <c r="E195" s="515">
        <v>25</v>
      </c>
      <c r="F195" s="515">
        <v>99</v>
      </c>
      <c r="G195" s="515">
        <v>99</v>
      </c>
      <c r="H195" s="515">
        <v>99</v>
      </c>
      <c r="I195" s="515">
        <v>99</v>
      </c>
      <c r="J195" s="515">
        <v>999</v>
      </c>
      <c r="K195" s="515">
        <v>99</v>
      </c>
      <c r="L195" s="515">
        <v>99</v>
      </c>
      <c r="M195" s="515">
        <v>99</v>
      </c>
      <c r="N195" s="515">
        <v>99</v>
      </c>
      <c r="O195" s="515">
        <v>99</v>
      </c>
      <c r="P195" s="515">
        <v>9999</v>
      </c>
      <c r="Q195" s="515">
        <v>98</v>
      </c>
      <c r="R195" s="515">
        <v>311</v>
      </c>
      <c r="S195" s="515">
        <v>7.9099678456591649</v>
      </c>
      <c r="T195" s="515">
        <v>7.3472668810289408</v>
      </c>
      <c r="U195" s="515">
        <v>36.383922829581991</v>
      </c>
      <c r="V195" s="515">
        <v>27.009646302250804</v>
      </c>
      <c r="W195" s="515">
        <v>30.868167202572341</v>
      </c>
      <c r="X195" s="515">
        <v>99.678456591639872</v>
      </c>
      <c r="Y195" s="515">
        <v>95.498392282958207</v>
      </c>
      <c r="Z195" s="515">
        <v>8.4401695351353059</v>
      </c>
      <c r="AA195" s="515">
        <v>1.7119582248397092</v>
      </c>
      <c r="AB195" s="515">
        <v>2.3913665568374025</v>
      </c>
      <c r="AC195" s="515">
        <v>74.411840145475921</v>
      </c>
      <c r="AD195" s="515">
        <v>72.384545728375898</v>
      </c>
      <c r="AE195" s="515">
        <v>63.361432920606312</v>
      </c>
      <c r="AF195" s="515">
        <v>0.29009029176927098</v>
      </c>
      <c r="AG195" s="515">
        <v>0.33421375879484594</v>
      </c>
      <c r="AH195" s="515">
        <v>2.2508038585209005</v>
      </c>
      <c r="AI195" s="515">
        <v>0</v>
      </c>
      <c r="AJ195" s="515"/>
      <c r="AK195" s="515"/>
      <c r="AL195" s="515"/>
    </row>
    <row r="196" spans="1:38">
      <c r="A196" s="515">
        <v>3</v>
      </c>
      <c r="B196" s="515">
        <v>130</v>
      </c>
      <c r="C196" s="515">
        <v>2022</v>
      </c>
      <c r="D196" s="515">
        <v>99</v>
      </c>
      <c r="E196" s="515">
        <v>26</v>
      </c>
      <c r="F196" s="515">
        <v>99</v>
      </c>
      <c r="G196" s="515">
        <v>99</v>
      </c>
      <c r="H196" s="515">
        <v>99</v>
      </c>
      <c r="I196" s="515">
        <v>99</v>
      </c>
      <c r="J196" s="515">
        <v>999</v>
      </c>
      <c r="K196" s="515">
        <v>99</v>
      </c>
      <c r="L196" s="515">
        <v>99</v>
      </c>
      <c r="M196" s="515">
        <v>99</v>
      </c>
      <c r="N196" s="515">
        <v>99</v>
      </c>
      <c r="O196" s="515">
        <v>99</v>
      </c>
      <c r="P196" s="515">
        <v>9999</v>
      </c>
      <c r="Q196" s="515">
        <v>39</v>
      </c>
      <c r="R196" s="515">
        <v>160</v>
      </c>
      <c r="S196" s="515">
        <v>7.6812500000000004</v>
      </c>
      <c r="T196" s="515">
        <v>7.7125000000000004</v>
      </c>
      <c r="U196" s="515">
        <v>33.594999999999999</v>
      </c>
      <c r="V196" s="515">
        <v>19.375</v>
      </c>
      <c r="W196" s="515">
        <v>38.125</v>
      </c>
      <c r="X196" s="515">
        <v>98.125</v>
      </c>
      <c r="Y196" s="515">
        <v>83.75</v>
      </c>
      <c r="Z196" s="515">
        <v>9.8644868087498629</v>
      </c>
      <c r="AA196" s="515">
        <v>2.2146440882227556</v>
      </c>
      <c r="AB196" s="515">
        <v>2.6888368767926405</v>
      </c>
      <c r="AC196" s="515">
        <v>71.686677432339991</v>
      </c>
      <c r="AD196" s="515">
        <v>60.647206248385388</v>
      </c>
      <c r="AE196" s="515">
        <v>71.406217755185025</v>
      </c>
      <c r="AF196" s="515">
        <v>0.14924259383628091</v>
      </c>
      <c r="AG196" s="515">
        <v>0.1587629068591527</v>
      </c>
      <c r="AH196" s="515">
        <v>3.75</v>
      </c>
      <c r="AI196" s="515">
        <v>24</v>
      </c>
      <c r="AJ196" s="515">
        <v>113.57916666666664</v>
      </c>
      <c r="AK196" s="515">
        <v>22.307519230336663</v>
      </c>
      <c r="AL196" s="515">
        <v>22.307519230336663</v>
      </c>
    </row>
    <row r="197" spans="1:38">
      <c r="A197" s="515">
        <v>3</v>
      </c>
      <c r="B197" s="515">
        <v>131</v>
      </c>
      <c r="C197" s="515">
        <v>2022</v>
      </c>
      <c r="D197" s="515">
        <v>99</v>
      </c>
      <c r="E197" s="515">
        <v>27</v>
      </c>
      <c r="F197" s="515">
        <v>99</v>
      </c>
      <c r="G197" s="515">
        <v>99</v>
      </c>
      <c r="H197" s="515">
        <v>99</v>
      </c>
      <c r="I197" s="515">
        <v>99</v>
      </c>
      <c r="J197" s="515">
        <v>999</v>
      </c>
      <c r="K197" s="515">
        <v>99</v>
      </c>
      <c r="L197" s="515">
        <v>99</v>
      </c>
      <c r="M197" s="515">
        <v>99</v>
      </c>
      <c r="N197" s="515">
        <v>99</v>
      </c>
      <c r="O197" s="515">
        <v>99</v>
      </c>
      <c r="P197" s="515">
        <v>9999</v>
      </c>
      <c r="Q197" s="515">
        <v>11</v>
      </c>
      <c r="R197" s="515">
        <v>19</v>
      </c>
      <c r="S197" s="515">
        <v>7.1578947368421044</v>
      </c>
      <c r="T197" s="515">
        <v>8.0526315789473699</v>
      </c>
      <c r="U197" s="515">
        <v>38.036842105263155</v>
      </c>
      <c r="V197" s="515">
        <v>0</v>
      </c>
      <c r="W197" s="515">
        <v>42.105263157894754</v>
      </c>
      <c r="X197" s="515">
        <v>100</v>
      </c>
      <c r="Y197" s="515">
        <v>94.736842105263179</v>
      </c>
      <c r="Z197" s="515">
        <v>8.4254133446200132</v>
      </c>
      <c r="AA197" s="515">
        <v>2.4976443195167737</v>
      </c>
      <c r="AB197" s="515">
        <v>2.6051302464767545</v>
      </c>
      <c r="AC197" s="515">
        <v>79.406110098983007</v>
      </c>
      <c r="AD197" s="515">
        <v>77.586258122142951</v>
      </c>
      <c r="AE197" s="515">
        <v>54.87640872149224</v>
      </c>
      <c r="AF197" s="515">
        <v>1.7722558018058349E-2</v>
      </c>
      <c r="AG197" s="515">
        <v>2.1345801604983936E-2</v>
      </c>
      <c r="AH197" s="515">
        <v>0</v>
      </c>
      <c r="AI197" s="515">
        <v>0</v>
      </c>
      <c r="AJ197" s="515"/>
      <c r="AK197" s="515"/>
      <c r="AL197" s="515"/>
    </row>
    <row r="198" spans="1:38">
      <c r="A198" s="515">
        <v>3</v>
      </c>
      <c r="B198" s="515">
        <v>132</v>
      </c>
      <c r="C198" s="515">
        <v>2022</v>
      </c>
      <c r="D198" s="515">
        <v>99</v>
      </c>
      <c r="E198" s="515">
        <v>28</v>
      </c>
      <c r="F198" s="515">
        <v>99</v>
      </c>
      <c r="G198" s="515">
        <v>99</v>
      </c>
      <c r="H198" s="515">
        <v>99</v>
      </c>
      <c r="I198" s="515">
        <v>99</v>
      </c>
      <c r="J198" s="515">
        <v>999</v>
      </c>
      <c r="K198" s="515">
        <v>99</v>
      </c>
      <c r="L198" s="515">
        <v>99</v>
      </c>
      <c r="M198" s="515">
        <v>99</v>
      </c>
      <c r="N198" s="515">
        <v>99</v>
      </c>
      <c r="O198" s="515">
        <v>99</v>
      </c>
      <c r="P198" s="515">
        <v>9999</v>
      </c>
      <c r="Q198" s="515">
        <v>6</v>
      </c>
      <c r="R198" s="515">
        <v>22</v>
      </c>
      <c r="S198" s="515">
        <v>6</v>
      </c>
      <c r="T198" s="515">
        <v>7.6818181818181808</v>
      </c>
      <c r="U198" s="515">
        <v>29.763636363636376</v>
      </c>
      <c r="V198" s="515">
        <v>18.181818181818183</v>
      </c>
      <c r="W198" s="515">
        <v>40.909090909090907</v>
      </c>
      <c r="X198" s="515">
        <v>100</v>
      </c>
      <c r="Y198" s="515">
        <v>68.181818181818187</v>
      </c>
      <c r="Z198" s="515">
        <v>8.5204857658440023</v>
      </c>
      <c r="AA198" s="515">
        <v>2.4308621740219878</v>
      </c>
      <c r="AB198" s="515">
        <v>3.1963951803180297</v>
      </c>
      <c r="AC198" s="515">
        <v>45.647391302811442</v>
      </c>
      <c r="AD198" s="515">
        <v>80.753092364866902</v>
      </c>
      <c r="AE198" s="515">
        <v>56.160084080643358</v>
      </c>
      <c r="AF198" s="515">
        <v>2.0520856652488619E-2</v>
      </c>
      <c r="AG198" s="515">
        <v>1.9340294577201433E-2</v>
      </c>
      <c r="AH198" s="515">
        <v>4.5454545454545459</v>
      </c>
      <c r="AI198" s="515">
        <v>0</v>
      </c>
      <c r="AJ198" s="515"/>
      <c r="AK198" s="515"/>
      <c r="AL198" s="515"/>
    </row>
    <row r="199" spans="1:38">
      <c r="A199" s="515">
        <v>3</v>
      </c>
      <c r="B199" s="515">
        <v>133</v>
      </c>
      <c r="C199" s="515">
        <v>2022</v>
      </c>
      <c r="D199" s="515">
        <v>99</v>
      </c>
      <c r="E199" s="515">
        <v>29</v>
      </c>
      <c r="F199" s="515">
        <v>99</v>
      </c>
      <c r="G199" s="515">
        <v>99</v>
      </c>
      <c r="H199" s="515">
        <v>99</v>
      </c>
      <c r="I199" s="515">
        <v>99</v>
      </c>
      <c r="J199" s="515">
        <v>999</v>
      </c>
      <c r="K199" s="515">
        <v>99</v>
      </c>
      <c r="L199" s="515">
        <v>99</v>
      </c>
      <c r="M199" s="515">
        <v>99</v>
      </c>
      <c r="N199" s="515">
        <v>99</v>
      </c>
      <c r="O199" s="515">
        <v>99</v>
      </c>
      <c r="P199" s="515">
        <v>9999</v>
      </c>
      <c r="Q199" s="515">
        <v>7</v>
      </c>
      <c r="R199" s="515">
        <v>15</v>
      </c>
      <c r="S199" s="515">
        <v>6.2</v>
      </c>
      <c r="T199" s="515">
        <v>7.4</v>
      </c>
      <c r="U199" s="515">
        <v>31.133333333333326</v>
      </c>
      <c r="V199" s="515">
        <v>13.333333333333337</v>
      </c>
      <c r="W199" s="515">
        <v>33.333333333333343</v>
      </c>
      <c r="X199" s="515">
        <v>100</v>
      </c>
      <c r="Y199" s="515">
        <v>80</v>
      </c>
      <c r="Z199" s="515">
        <v>8.7086674577049443</v>
      </c>
      <c r="AA199" s="515">
        <v>2.256841450641434</v>
      </c>
      <c r="AB199" s="515">
        <v>3.5552777669262348</v>
      </c>
      <c r="AC199" s="515">
        <v>77.269784972464223</v>
      </c>
      <c r="AD199" s="515">
        <v>69.892731276868247</v>
      </c>
      <c r="AE199" s="515">
        <v>90.398879952304199</v>
      </c>
      <c r="AF199" s="515">
        <v>1.399149317215133E-2</v>
      </c>
      <c r="AG199" s="515">
        <v>1.3793398850875185E-2</v>
      </c>
      <c r="AH199" s="515">
        <v>0</v>
      </c>
      <c r="AI199" s="515">
        <v>0</v>
      </c>
      <c r="AJ199" s="515"/>
      <c r="AK199" s="515"/>
      <c r="AL199" s="515"/>
    </row>
    <row r="200" spans="1:38">
      <c r="A200" s="515">
        <v>3</v>
      </c>
      <c r="B200" s="515">
        <v>134</v>
      </c>
      <c r="C200" s="515">
        <v>2022</v>
      </c>
      <c r="D200" s="515">
        <v>99</v>
      </c>
      <c r="E200" s="515">
        <v>30</v>
      </c>
      <c r="F200" s="515">
        <v>99</v>
      </c>
      <c r="G200" s="515">
        <v>99</v>
      </c>
      <c r="H200" s="515">
        <v>99</v>
      </c>
      <c r="I200" s="515">
        <v>99</v>
      </c>
      <c r="J200" s="515">
        <v>999</v>
      </c>
      <c r="K200" s="515">
        <v>99</v>
      </c>
      <c r="L200" s="515">
        <v>99</v>
      </c>
      <c r="M200" s="515">
        <v>99</v>
      </c>
      <c r="N200" s="515">
        <v>99</v>
      </c>
      <c r="O200" s="515">
        <v>99</v>
      </c>
      <c r="P200" s="515">
        <v>9999</v>
      </c>
      <c r="Q200" s="515">
        <v>18</v>
      </c>
      <c r="R200" s="515">
        <v>77</v>
      </c>
      <c r="S200" s="515">
        <v>7.5844155844155852</v>
      </c>
      <c r="T200" s="515">
        <v>7.6883116883116882</v>
      </c>
      <c r="U200" s="515">
        <v>34.906493506493511</v>
      </c>
      <c r="V200" s="515">
        <v>16.883116883116884</v>
      </c>
      <c r="W200" s="515">
        <v>37.662337662337656</v>
      </c>
      <c r="X200" s="515">
        <v>93.506493506493527</v>
      </c>
      <c r="Y200" s="515">
        <v>77.922077922077904</v>
      </c>
      <c r="Z200" s="515">
        <v>12.17995305966619</v>
      </c>
      <c r="AA200" s="515">
        <v>2.6054421034754003</v>
      </c>
      <c r="AB200" s="515">
        <v>2.759915960793482</v>
      </c>
      <c r="AC200" s="515">
        <v>82.213329469982781</v>
      </c>
      <c r="AD200" s="515">
        <v>81.167977977819078</v>
      </c>
      <c r="AE200" s="515">
        <v>75.49796702243242</v>
      </c>
      <c r="AF200" s="515">
        <v>7.1822998283710138E-2</v>
      </c>
      <c r="AG200" s="515">
        <v>7.9387360666771559E-2</v>
      </c>
      <c r="AH200" s="515">
        <v>0</v>
      </c>
      <c r="AI200" s="515">
        <v>0</v>
      </c>
      <c r="AJ200" s="515"/>
      <c r="AK200" s="515"/>
      <c r="AL200" s="515"/>
    </row>
    <row r="201" spans="1:38">
      <c r="A201" s="515">
        <v>3</v>
      </c>
      <c r="B201" s="515">
        <v>135</v>
      </c>
      <c r="C201" s="515">
        <v>2022</v>
      </c>
      <c r="D201" s="515">
        <v>99</v>
      </c>
      <c r="E201" s="515">
        <v>31</v>
      </c>
      <c r="F201" s="515">
        <v>99</v>
      </c>
      <c r="G201" s="515">
        <v>99</v>
      </c>
      <c r="H201" s="515">
        <v>99</v>
      </c>
      <c r="I201" s="515">
        <v>99</v>
      </c>
      <c r="J201" s="515">
        <v>999</v>
      </c>
      <c r="K201" s="515">
        <v>99</v>
      </c>
      <c r="L201" s="515">
        <v>99</v>
      </c>
      <c r="M201" s="515">
        <v>99</v>
      </c>
      <c r="N201" s="515">
        <v>99</v>
      </c>
      <c r="O201" s="515">
        <v>99</v>
      </c>
      <c r="P201" s="515">
        <v>9999</v>
      </c>
      <c r="Q201" s="515">
        <v>92</v>
      </c>
      <c r="R201" s="515">
        <v>419</v>
      </c>
      <c r="S201" s="515">
        <v>6.8639618138424812</v>
      </c>
      <c r="T201" s="515">
        <v>6.3914081145584722</v>
      </c>
      <c r="U201" s="515">
        <v>31.554653937947499</v>
      </c>
      <c r="V201" s="515">
        <v>25.775656324582339</v>
      </c>
      <c r="W201" s="515">
        <v>19.331742243436754</v>
      </c>
      <c r="X201" s="515">
        <v>97.613365155131234</v>
      </c>
      <c r="Y201" s="515">
        <v>82.338902147971382</v>
      </c>
      <c r="Z201" s="515">
        <v>8.7848804840421515</v>
      </c>
      <c r="AA201" s="515">
        <v>1.9524452714279319</v>
      </c>
      <c r="AB201" s="515">
        <v>2.4630002220027718</v>
      </c>
      <c r="AC201" s="515">
        <v>74.860850902712812</v>
      </c>
      <c r="AD201" s="515">
        <v>59.870439483021926</v>
      </c>
      <c r="AE201" s="515">
        <v>61.258590069308688</v>
      </c>
      <c r="AF201" s="515">
        <v>0.39082904260876061</v>
      </c>
      <c r="AG201" s="515">
        <v>0.39050972926544153</v>
      </c>
      <c r="AH201" s="515">
        <v>6.4439140811455848</v>
      </c>
      <c r="AI201" s="515">
        <v>0</v>
      </c>
      <c r="AJ201" s="515"/>
      <c r="AK201" s="515"/>
      <c r="AL201" s="515"/>
    </row>
    <row r="202" spans="1:38">
      <c r="A202" s="515">
        <v>3</v>
      </c>
      <c r="B202" s="515">
        <v>136</v>
      </c>
      <c r="C202" s="515">
        <v>2022</v>
      </c>
      <c r="D202" s="515">
        <v>99</v>
      </c>
      <c r="E202" s="515">
        <v>32</v>
      </c>
      <c r="F202" s="515">
        <v>99</v>
      </c>
      <c r="G202" s="515">
        <v>99</v>
      </c>
      <c r="H202" s="515">
        <v>99</v>
      </c>
      <c r="I202" s="515">
        <v>99</v>
      </c>
      <c r="J202" s="515">
        <v>999</v>
      </c>
      <c r="K202" s="515">
        <v>99</v>
      </c>
      <c r="L202" s="515">
        <v>99</v>
      </c>
      <c r="M202" s="515">
        <v>99</v>
      </c>
      <c r="N202" s="515">
        <v>99</v>
      </c>
      <c r="O202" s="515">
        <v>99</v>
      </c>
      <c r="P202" s="515">
        <v>9999</v>
      </c>
      <c r="Q202" s="515">
        <v>127</v>
      </c>
      <c r="R202" s="515">
        <v>798</v>
      </c>
      <c r="S202" s="515">
        <v>7.1152882205513777</v>
      </c>
      <c r="T202" s="515">
        <v>6.735588972431076</v>
      </c>
      <c r="U202" s="515">
        <v>33.252506265664245</v>
      </c>
      <c r="V202" s="515">
        <v>27.568922305764406</v>
      </c>
      <c r="W202" s="515">
        <v>23.308270676691741</v>
      </c>
      <c r="X202" s="515">
        <v>97.86967418546368</v>
      </c>
      <c r="Y202" s="515">
        <v>87.969924812030058</v>
      </c>
      <c r="Z202" s="515">
        <v>8.9312375960347143</v>
      </c>
      <c r="AA202" s="515">
        <v>2.1402554961051061</v>
      </c>
      <c r="AB202" s="515">
        <v>2.7184529714294072</v>
      </c>
      <c r="AC202" s="515">
        <v>78.117659863169308</v>
      </c>
      <c r="AD202" s="515">
        <v>66.500323202866596</v>
      </c>
      <c r="AE202" s="515">
        <v>60.830930400396007</v>
      </c>
      <c r="AF202" s="515">
        <v>0.74434743675845105</v>
      </c>
      <c r="AG202" s="515">
        <v>0.78375746297087612</v>
      </c>
      <c r="AH202" s="515">
        <v>1.6290726817042605</v>
      </c>
      <c r="AI202" s="515">
        <v>50</v>
      </c>
      <c r="AJ202" s="515">
        <v>117.83999999999997</v>
      </c>
      <c r="AK202" s="515">
        <v>23.574927509461645</v>
      </c>
      <c r="AL202" s="515">
        <v>23.574927509461645</v>
      </c>
    </row>
    <row r="203" spans="1:38">
      <c r="A203" s="515">
        <v>3</v>
      </c>
      <c r="B203" s="515">
        <v>137</v>
      </c>
      <c r="C203" s="515">
        <v>2022</v>
      </c>
      <c r="D203" s="515">
        <v>99</v>
      </c>
      <c r="E203" s="515">
        <v>33</v>
      </c>
      <c r="F203" s="515">
        <v>99</v>
      </c>
      <c r="G203" s="515">
        <v>99</v>
      </c>
      <c r="H203" s="515">
        <v>99</v>
      </c>
      <c r="I203" s="515">
        <v>99</v>
      </c>
      <c r="J203" s="515">
        <v>999</v>
      </c>
      <c r="K203" s="515">
        <v>99</v>
      </c>
      <c r="L203" s="515">
        <v>99</v>
      </c>
      <c r="M203" s="515">
        <v>99</v>
      </c>
      <c r="N203" s="515">
        <v>99</v>
      </c>
      <c r="O203" s="515">
        <v>99</v>
      </c>
      <c r="P203" s="515">
        <v>9999</v>
      </c>
      <c r="Q203" s="515">
        <v>425</v>
      </c>
      <c r="R203" s="515">
        <v>2447</v>
      </c>
      <c r="S203" s="515">
        <v>7.1716387413158973</v>
      </c>
      <c r="T203" s="515">
        <v>6.9023293829178574</v>
      </c>
      <c r="U203" s="515">
        <v>33.23843890478139</v>
      </c>
      <c r="V203" s="515">
        <v>24.846751123825097</v>
      </c>
      <c r="W203" s="515">
        <v>25.132815692684922</v>
      </c>
      <c r="X203" s="515">
        <v>96.240294237842249</v>
      </c>
      <c r="Y203" s="515">
        <v>88.067020841847153</v>
      </c>
      <c r="Z203" s="515">
        <v>9.0421771565553524</v>
      </c>
      <c r="AA203" s="515">
        <v>2.0599823965038464</v>
      </c>
      <c r="AB203" s="515">
        <v>2.4194127637044249</v>
      </c>
      <c r="AC203" s="515">
        <v>77.72498496898551</v>
      </c>
      <c r="AD203" s="515">
        <v>67.082267093854313</v>
      </c>
      <c r="AE203" s="515">
        <v>70.639713262786927</v>
      </c>
      <c r="AF203" s="515">
        <v>2.2824789194836197</v>
      </c>
      <c r="AG203" s="515">
        <v>2.4023097368320219</v>
      </c>
      <c r="AH203" s="515">
        <v>1.0216591744993873</v>
      </c>
      <c r="AI203" s="515">
        <v>314</v>
      </c>
      <c r="AJ203" s="515">
        <v>114.76050955414016</v>
      </c>
      <c r="AK203" s="515">
        <v>22.064748405604764</v>
      </c>
      <c r="AL203" s="515">
        <v>22.064748405604764</v>
      </c>
    </row>
    <row r="204" spans="1:38">
      <c r="A204" s="515">
        <v>3</v>
      </c>
      <c r="B204" s="515">
        <v>138</v>
      </c>
      <c r="C204" s="515">
        <v>2022</v>
      </c>
      <c r="D204" s="515">
        <v>99</v>
      </c>
      <c r="E204" s="515">
        <v>34</v>
      </c>
      <c r="F204" s="515">
        <v>99</v>
      </c>
      <c r="G204" s="515">
        <v>99</v>
      </c>
      <c r="H204" s="515">
        <v>99</v>
      </c>
      <c r="I204" s="515">
        <v>99</v>
      </c>
      <c r="J204" s="515">
        <v>999</v>
      </c>
      <c r="K204" s="515">
        <v>99</v>
      </c>
      <c r="L204" s="515">
        <v>99</v>
      </c>
      <c r="M204" s="515">
        <v>99</v>
      </c>
      <c r="N204" s="515">
        <v>99</v>
      </c>
      <c r="O204" s="515">
        <v>99</v>
      </c>
      <c r="P204" s="515">
        <v>9999</v>
      </c>
      <c r="Q204" s="515">
        <v>637</v>
      </c>
      <c r="R204" s="515">
        <v>3876</v>
      </c>
      <c r="S204" s="515">
        <v>7.1736326109391122</v>
      </c>
      <c r="T204" s="515">
        <v>7.0046439628482959</v>
      </c>
      <c r="U204" s="515">
        <v>33.276341589267247</v>
      </c>
      <c r="V204" s="515">
        <v>27.3219814241486</v>
      </c>
      <c r="W204" s="515">
        <v>26.728586171310624</v>
      </c>
      <c r="X204" s="515">
        <v>98.658410732714103</v>
      </c>
      <c r="Y204" s="515">
        <v>90.479876160990713</v>
      </c>
      <c r="Z204" s="515">
        <v>8.3582443020735955</v>
      </c>
      <c r="AA204" s="515">
        <v>2.0117139705453679</v>
      </c>
      <c r="AB204" s="515">
        <v>2.5076722525233497</v>
      </c>
      <c r="AC204" s="515">
        <v>74.455861101403599</v>
      </c>
      <c r="AD204" s="515">
        <v>68.065319350108226</v>
      </c>
      <c r="AE204" s="515">
        <v>70.309625988332755</v>
      </c>
      <c r="AF204" s="515">
        <v>3.6154018356839042</v>
      </c>
      <c r="AG204" s="515">
        <v>3.8095506846400728</v>
      </c>
      <c r="AH204" s="515">
        <v>2.2961816305469558</v>
      </c>
      <c r="AI204" s="515">
        <v>514</v>
      </c>
      <c r="AJ204" s="515">
        <v>117.0392996108949</v>
      </c>
      <c r="AK204" s="515">
        <v>21.293261891956636</v>
      </c>
      <c r="AL204" s="515">
        <v>21.293261891956636</v>
      </c>
    </row>
    <row r="205" spans="1:38">
      <c r="A205" s="515">
        <v>3</v>
      </c>
      <c r="B205" s="515">
        <v>139</v>
      </c>
      <c r="C205" s="515">
        <v>2022</v>
      </c>
      <c r="D205" s="515">
        <v>99</v>
      </c>
      <c r="E205" s="515">
        <v>35</v>
      </c>
      <c r="F205" s="515">
        <v>99</v>
      </c>
      <c r="G205" s="515">
        <v>99</v>
      </c>
      <c r="H205" s="515">
        <v>99</v>
      </c>
      <c r="I205" s="515">
        <v>99</v>
      </c>
      <c r="J205" s="515">
        <v>999</v>
      </c>
      <c r="K205" s="515">
        <v>99</v>
      </c>
      <c r="L205" s="515">
        <v>99</v>
      </c>
      <c r="M205" s="515">
        <v>99</v>
      </c>
      <c r="N205" s="515">
        <v>99</v>
      </c>
      <c r="O205" s="515">
        <v>99</v>
      </c>
      <c r="P205" s="515">
        <v>9999</v>
      </c>
      <c r="Q205" s="515">
        <v>1142</v>
      </c>
      <c r="R205" s="515">
        <v>6137</v>
      </c>
      <c r="S205" s="515">
        <v>6.9843571777741555</v>
      </c>
      <c r="T205" s="515">
        <v>6.673293139970669</v>
      </c>
      <c r="U205" s="515">
        <v>32.004008473195491</v>
      </c>
      <c r="V205" s="515">
        <v>29.835424474498943</v>
      </c>
      <c r="W205" s="515">
        <v>20.759328662212816</v>
      </c>
      <c r="X205" s="515">
        <v>97.458041388300487</v>
      </c>
      <c r="Y205" s="515">
        <v>87.436858399869649</v>
      </c>
      <c r="Z205" s="515">
        <v>8.1639316661492103</v>
      </c>
      <c r="AA205" s="515">
        <v>2.017622310143433</v>
      </c>
      <c r="AB205" s="515">
        <v>2.4455601944003722</v>
      </c>
      <c r="AC205" s="515">
        <v>74.181919110934302</v>
      </c>
      <c r="AD205" s="515">
        <v>58.688125117316304</v>
      </c>
      <c r="AE205" s="515">
        <v>63.354754885511184</v>
      </c>
      <c r="AF205" s="515">
        <v>5.7243862398328478</v>
      </c>
      <c r="AG205" s="515">
        <v>5.8011609369207982</v>
      </c>
      <c r="AH205" s="515">
        <v>2.2812449079354735</v>
      </c>
      <c r="AI205" s="515">
        <v>597</v>
      </c>
      <c r="AJ205" s="515">
        <v>119.5762144053606</v>
      </c>
      <c r="AK205" s="515">
        <v>19.825948377083225</v>
      </c>
      <c r="AL205" s="515">
        <v>19.825948377083225</v>
      </c>
    </row>
    <row r="206" spans="1:38">
      <c r="A206" s="515">
        <v>3</v>
      </c>
      <c r="B206" s="515">
        <v>140</v>
      </c>
      <c r="C206" s="515">
        <v>2022</v>
      </c>
      <c r="D206" s="515">
        <v>99</v>
      </c>
      <c r="E206" s="515">
        <v>36</v>
      </c>
      <c r="F206" s="515">
        <v>99</v>
      </c>
      <c r="G206" s="515">
        <v>99</v>
      </c>
      <c r="H206" s="515">
        <v>99</v>
      </c>
      <c r="I206" s="515">
        <v>99</v>
      </c>
      <c r="J206" s="515">
        <v>999</v>
      </c>
      <c r="K206" s="515">
        <v>99</v>
      </c>
      <c r="L206" s="515">
        <v>99</v>
      </c>
      <c r="M206" s="515">
        <v>99</v>
      </c>
      <c r="N206" s="515">
        <v>99</v>
      </c>
      <c r="O206" s="515">
        <v>99</v>
      </c>
      <c r="P206" s="515">
        <v>9999</v>
      </c>
      <c r="Q206" s="515">
        <v>709</v>
      </c>
      <c r="R206" s="515">
        <v>3409</v>
      </c>
      <c r="S206" s="515">
        <v>6.7618069815195092</v>
      </c>
      <c r="T206" s="515">
        <v>6.7333528894103827</v>
      </c>
      <c r="U206" s="515">
        <v>31.57691405104141</v>
      </c>
      <c r="V206" s="515">
        <v>28.747433264887071</v>
      </c>
      <c r="W206" s="515">
        <v>20.416544441185103</v>
      </c>
      <c r="X206" s="515">
        <v>98.885303608096237</v>
      </c>
      <c r="Y206" s="515">
        <v>88.559694925197988</v>
      </c>
      <c r="Z206" s="515">
        <v>7.5042347120941617</v>
      </c>
      <c r="AA206" s="515">
        <v>1.979995827217206</v>
      </c>
      <c r="AB206" s="515">
        <v>2.4392061291480593</v>
      </c>
      <c r="AC206" s="515">
        <v>73.523377130925724</v>
      </c>
      <c r="AD206" s="515">
        <v>52.190409599761217</v>
      </c>
      <c r="AE206" s="515">
        <v>58.463220067814248</v>
      </c>
      <c r="AF206" s="515">
        <v>3.1798000149242593</v>
      </c>
      <c r="AG206" s="515">
        <v>3.1794434147358839</v>
      </c>
      <c r="AH206" s="515">
        <v>1.9653857436198297</v>
      </c>
      <c r="AI206" s="515">
        <v>224</v>
      </c>
      <c r="AJ206" s="515">
        <v>116.37098214285712</v>
      </c>
      <c r="AK206" s="515">
        <v>20.53684106021505</v>
      </c>
      <c r="AL206" s="515">
        <v>20.53684106021505</v>
      </c>
    </row>
    <row r="207" spans="1:38">
      <c r="A207" s="515">
        <v>3</v>
      </c>
      <c r="B207" s="515">
        <v>141</v>
      </c>
      <c r="C207" s="515">
        <v>2022</v>
      </c>
      <c r="D207" s="515">
        <v>99</v>
      </c>
      <c r="E207" s="515">
        <v>37</v>
      </c>
      <c r="F207" s="515">
        <v>99</v>
      </c>
      <c r="G207" s="515">
        <v>99</v>
      </c>
      <c r="H207" s="515">
        <v>99</v>
      </c>
      <c r="I207" s="515">
        <v>99</v>
      </c>
      <c r="J207" s="515">
        <v>999</v>
      </c>
      <c r="K207" s="515">
        <v>99</v>
      </c>
      <c r="L207" s="515">
        <v>99</v>
      </c>
      <c r="M207" s="515">
        <v>99</v>
      </c>
      <c r="N207" s="515">
        <v>99</v>
      </c>
      <c r="O207" s="515">
        <v>99</v>
      </c>
      <c r="P207" s="515">
        <v>9999</v>
      </c>
      <c r="Q207" s="515">
        <v>678</v>
      </c>
      <c r="R207" s="515">
        <v>2885</v>
      </c>
      <c r="S207" s="515">
        <v>6.8263431542461008</v>
      </c>
      <c r="T207" s="515">
        <v>7.0370883882149018</v>
      </c>
      <c r="U207" s="515">
        <v>30.952582322356999</v>
      </c>
      <c r="V207" s="515">
        <v>25.615251299826689</v>
      </c>
      <c r="W207" s="515">
        <v>22.634315424610044</v>
      </c>
      <c r="X207" s="515">
        <v>95.424610051993056</v>
      </c>
      <c r="Y207" s="515">
        <v>83.015597920277301</v>
      </c>
      <c r="Z207" s="515">
        <v>8.481211230608185</v>
      </c>
      <c r="AA207" s="515">
        <v>1.9198857129725224</v>
      </c>
      <c r="AB207" s="515">
        <v>2.3490129600468981</v>
      </c>
      <c r="AC207" s="515">
        <v>75.171356756748892</v>
      </c>
      <c r="AD207" s="515">
        <v>55.170307172109219</v>
      </c>
      <c r="AE207" s="515">
        <v>59.13191436735012</v>
      </c>
      <c r="AF207" s="515">
        <v>2.6910305201104401</v>
      </c>
      <c r="AG207" s="515">
        <v>2.6375282425379489</v>
      </c>
      <c r="AH207" s="515">
        <v>3.6395147313691503</v>
      </c>
      <c r="AI207" s="515">
        <v>253</v>
      </c>
      <c r="AJ207" s="515">
        <v>112.89209486166008</v>
      </c>
      <c r="AK207" s="515">
        <v>19.924540443226579</v>
      </c>
      <c r="AL207" s="515">
        <v>19.924540443226579</v>
      </c>
    </row>
    <row r="208" spans="1:38">
      <c r="A208" s="515">
        <v>3</v>
      </c>
      <c r="B208" s="515">
        <v>142</v>
      </c>
      <c r="C208" s="515">
        <v>2022</v>
      </c>
      <c r="D208" s="515">
        <v>99</v>
      </c>
      <c r="E208" s="515">
        <v>38</v>
      </c>
      <c r="F208" s="515">
        <v>99</v>
      </c>
      <c r="G208" s="515">
        <v>99</v>
      </c>
      <c r="H208" s="515">
        <v>99</v>
      </c>
      <c r="I208" s="515">
        <v>99</v>
      </c>
      <c r="J208" s="515">
        <v>999</v>
      </c>
      <c r="K208" s="515">
        <v>99</v>
      </c>
      <c r="L208" s="515">
        <v>99</v>
      </c>
      <c r="M208" s="515">
        <v>99</v>
      </c>
      <c r="N208" s="515">
        <v>99</v>
      </c>
      <c r="O208" s="515">
        <v>99</v>
      </c>
      <c r="P208" s="515">
        <v>9999</v>
      </c>
      <c r="Q208" s="515">
        <v>715</v>
      </c>
      <c r="R208" s="515">
        <v>2845</v>
      </c>
      <c r="S208" s="515">
        <v>6.8270650263620372</v>
      </c>
      <c r="T208" s="515">
        <v>6.9862917398945523</v>
      </c>
      <c r="U208" s="515">
        <v>30.06333919156414</v>
      </c>
      <c r="V208" s="515">
        <v>26.291739894551849</v>
      </c>
      <c r="W208" s="515">
        <v>22.249560632688922</v>
      </c>
      <c r="X208" s="515">
        <v>95.219683655536016</v>
      </c>
      <c r="Y208" s="515">
        <v>79.613356766256615</v>
      </c>
      <c r="Z208" s="515">
        <v>8.4584942649039814</v>
      </c>
      <c r="AA208" s="515">
        <v>1.9651548003769777</v>
      </c>
      <c r="AB208" s="515">
        <v>2.3728447164649236</v>
      </c>
      <c r="AC208" s="515">
        <v>74.354277019440019</v>
      </c>
      <c r="AD208" s="515">
        <v>54.51358695620484</v>
      </c>
      <c r="AE208" s="515">
        <v>61.910880369824362</v>
      </c>
      <c r="AF208" s="515">
        <v>2.6537198716513695</v>
      </c>
      <c r="AG208" s="515">
        <v>2.5262358937797087</v>
      </c>
      <c r="AH208" s="515">
        <v>4.0773286467486827</v>
      </c>
      <c r="AI208" s="515">
        <v>225</v>
      </c>
      <c r="AJ208" s="515">
        <v>113.17511111111102</v>
      </c>
      <c r="AK208" s="515">
        <v>19.234511835479129</v>
      </c>
      <c r="AL208" s="515">
        <v>19.234511835479129</v>
      </c>
    </row>
    <row r="209" spans="1:38">
      <c r="A209" s="515">
        <v>3</v>
      </c>
      <c r="B209" s="515">
        <v>143</v>
      </c>
      <c r="C209" s="515">
        <v>2022</v>
      </c>
      <c r="D209" s="515">
        <v>99</v>
      </c>
      <c r="E209" s="515">
        <v>39</v>
      </c>
      <c r="F209" s="515">
        <v>99</v>
      </c>
      <c r="G209" s="515">
        <v>99</v>
      </c>
      <c r="H209" s="515">
        <v>99</v>
      </c>
      <c r="I209" s="515">
        <v>99</v>
      </c>
      <c r="J209" s="515">
        <v>999</v>
      </c>
      <c r="K209" s="515">
        <v>99</v>
      </c>
      <c r="L209" s="515">
        <v>99</v>
      </c>
      <c r="M209" s="515">
        <v>99</v>
      </c>
      <c r="N209" s="515">
        <v>99</v>
      </c>
      <c r="O209" s="515">
        <v>99</v>
      </c>
      <c r="P209" s="515">
        <v>9999</v>
      </c>
      <c r="Q209" s="515">
        <v>759</v>
      </c>
      <c r="R209" s="515">
        <v>2908</v>
      </c>
      <c r="S209" s="515">
        <v>6.687070151306739</v>
      </c>
      <c r="T209" s="515">
        <v>7.1743466299862444</v>
      </c>
      <c r="U209" s="515">
        <v>28.704092159559806</v>
      </c>
      <c r="V209" s="515">
        <v>23.280605226960112</v>
      </c>
      <c r="W209" s="515">
        <v>23.933975240715263</v>
      </c>
      <c r="X209" s="515">
        <v>92.88170563961485</v>
      </c>
      <c r="Y209" s="515">
        <v>73.727647867950495</v>
      </c>
      <c r="Z209" s="515">
        <v>8.4789642062438588</v>
      </c>
      <c r="AA209" s="515">
        <v>1.9267209779449672</v>
      </c>
      <c r="AB209" s="515">
        <v>2.2350378462585443</v>
      </c>
      <c r="AC209" s="515">
        <v>71.692482102098154</v>
      </c>
      <c r="AD209" s="515">
        <v>50.637743126111886</v>
      </c>
      <c r="AE209" s="515">
        <v>61.405711836587535</v>
      </c>
      <c r="AF209" s="515">
        <v>2.7124841429744042</v>
      </c>
      <c r="AG209" s="515">
        <v>2.4654297477105502</v>
      </c>
      <c r="AH209" s="515">
        <v>4.0233837689133436</v>
      </c>
      <c r="AI209" s="515">
        <v>261</v>
      </c>
      <c r="AJ209" s="515">
        <v>113.18965517241378</v>
      </c>
      <c r="AK209" s="515">
        <v>18.81343027707182</v>
      </c>
      <c r="AL209" s="515">
        <v>18.81343027707182</v>
      </c>
    </row>
    <row r="210" spans="1:38">
      <c r="A210" s="515">
        <v>3</v>
      </c>
      <c r="B210" s="515">
        <v>144</v>
      </c>
      <c r="C210" s="515">
        <v>2022</v>
      </c>
      <c r="D210" s="515">
        <v>99</v>
      </c>
      <c r="E210" s="515">
        <v>40</v>
      </c>
      <c r="F210" s="515">
        <v>99</v>
      </c>
      <c r="G210" s="515">
        <v>99</v>
      </c>
      <c r="H210" s="515">
        <v>99</v>
      </c>
      <c r="I210" s="515">
        <v>99</v>
      </c>
      <c r="J210" s="515">
        <v>999</v>
      </c>
      <c r="K210" s="515">
        <v>99</v>
      </c>
      <c r="L210" s="515">
        <v>99</v>
      </c>
      <c r="M210" s="515">
        <v>99</v>
      </c>
      <c r="N210" s="515">
        <v>99</v>
      </c>
      <c r="O210" s="515">
        <v>99</v>
      </c>
      <c r="P210" s="515">
        <v>9999</v>
      </c>
      <c r="Q210" s="515">
        <v>893</v>
      </c>
      <c r="R210" s="515">
        <v>4012</v>
      </c>
      <c r="S210" s="515">
        <v>6.4641076769690917</v>
      </c>
      <c r="T210" s="515">
        <v>7.2300598205383855</v>
      </c>
      <c r="U210" s="515">
        <v>26.857968594217343</v>
      </c>
      <c r="V210" s="515">
        <v>18.120638085742769</v>
      </c>
      <c r="W210" s="515">
        <v>26.49551345962114</v>
      </c>
      <c r="X210" s="515">
        <v>86.440677966101674</v>
      </c>
      <c r="Y210" s="515">
        <v>63.858424725822545</v>
      </c>
      <c r="Z210" s="515">
        <v>8.9916193275525274</v>
      </c>
      <c r="AA210" s="515">
        <v>1.9878639458397005</v>
      </c>
      <c r="AB210" s="515">
        <v>2.2774116634364781</v>
      </c>
      <c r="AC210" s="515">
        <v>73.30476078741026</v>
      </c>
      <c r="AD210" s="515">
        <v>47.586453571087162</v>
      </c>
      <c r="AE210" s="515">
        <v>63.148092132903187</v>
      </c>
      <c r="AF210" s="515">
        <v>3.7422580404447441</v>
      </c>
      <c r="AG210" s="515">
        <v>3.1826472048287129</v>
      </c>
      <c r="AH210" s="515">
        <v>7.7018943170488514</v>
      </c>
      <c r="AI210" s="515">
        <v>339</v>
      </c>
      <c r="AJ210" s="515">
        <v>111.01209439528031</v>
      </c>
      <c r="AK210" s="515">
        <v>19.367783014792536</v>
      </c>
      <c r="AL210" s="515">
        <v>19.367783014792536</v>
      </c>
    </row>
    <row r="211" spans="1:38">
      <c r="A211" s="515">
        <v>3</v>
      </c>
      <c r="B211" s="515">
        <v>145</v>
      </c>
      <c r="C211" s="515">
        <v>2022</v>
      </c>
      <c r="D211" s="515">
        <v>99</v>
      </c>
      <c r="E211" s="515">
        <v>41</v>
      </c>
      <c r="F211" s="515">
        <v>99</v>
      </c>
      <c r="G211" s="515">
        <v>99</v>
      </c>
      <c r="H211" s="515">
        <v>99</v>
      </c>
      <c r="I211" s="515">
        <v>99</v>
      </c>
      <c r="J211" s="515">
        <v>999</v>
      </c>
      <c r="K211" s="515">
        <v>99</v>
      </c>
      <c r="L211" s="515">
        <v>99</v>
      </c>
      <c r="M211" s="515">
        <v>99</v>
      </c>
      <c r="N211" s="515">
        <v>99</v>
      </c>
      <c r="O211" s="515">
        <v>99</v>
      </c>
      <c r="P211" s="515">
        <v>9999</v>
      </c>
      <c r="Q211" s="515">
        <v>1072</v>
      </c>
      <c r="R211" s="515">
        <v>5716</v>
      </c>
      <c r="S211" s="515">
        <v>6.9044786564030787</v>
      </c>
      <c r="T211" s="515">
        <v>7.3624912526242143</v>
      </c>
      <c r="U211" s="515">
        <v>30.133974807557799</v>
      </c>
      <c r="V211" s="515">
        <v>22.655703289013299</v>
      </c>
      <c r="W211" s="515">
        <v>26.487053883834847</v>
      </c>
      <c r="X211" s="515">
        <v>94.716585024492645</v>
      </c>
      <c r="Y211" s="515">
        <v>78.411476557032898</v>
      </c>
      <c r="Z211" s="515">
        <v>8.6980076031976346</v>
      </c>
      <c r="AA211" s="515">
        <v>1.9122567604388181</v>
      </c>
      <c r="AB211" s="515">
        <v>2.2487426750770871</v>
      </c>
      <c r="AC211" s="515">
        <v>71.943760260877525</v>
      </c>
      <c r="AD211" s="515">
        <v>46.150018564193559</v>
      </c>
      <c r="AE211" s="515">
        <v>57.607976370844355</v>
      </c>
      <c r="AF211" s="515">
        <v>5.3316916648011317</v>
      </c>
      <c r="AG211" s="515">
        <v>5.087483982415594</v>
      </c>
      <c r="AH211" s="515">
        <v>4.3561931420573821</v>
      </c>
      <c r="AI211" s="515">
        <v>551</v>
      </c>
      <c r="AJ211" s="515">
        <v>113.68820326678762</v>
      </c>
      <c r="AK211" s="515">
        <v>19.424155361564864</v>
      </c>
      <c r="AL211" s="515">
        <v>19.424155361564864</v>
      </c>
    </row>
    <row r="212" spans="1:38">
      <c r="A212" s="515">
        <v>3</v>
      </c>
      <c r="B212" s="515">
        <v>146</v>
      </c>
      <c r="C212" s="515">
        <v>2022</v>
      </c>
      <c r="D212" s="515">
        <v>99</v>
      </c>
      <c r="E212" s="515">
        <v>42</v>
      </c>
      <c r="F212" s="515">
        <v>99</v>
      </c>
      <c r="G212" s="515">
        <v>99</v>
      </c>
      <c r="H212" s="515">
        <v>99</v>
      </c>
      <c r="I212" s="515">
        <v>99</v>
      </c>
      <c r="J212" s="515">
        <v>999</v>
      </c>
      <c r="K212" s="515">
        <v>99</v>
      </c>
      <c r="L212" s="515">
        <v>99</v>
      </c>
      <c r="M212" s="515">
        <v>99</v>
      </c>
      <c r="N212" s="515">
        <v>99</v>
      </c>
      <c r="O212" s="515">
        <v>99</v>
      </c>
      <c r="P212" s="515">
        <v>9999</v>
      </c>
      <c r="Q212" s="515">
        <v>2264</v>
      </c>
      <c r="R212" s="515">
        <v>15341</v>
      </c>
      <c r="S212" s="515">
        <v>7.1859722312756649</v>
      </c>
      <c r="T212" s="515">
        <v>7.015188058144842</v>
      </c>
      <c r="U212" s="515">
        <v>31.890241835603913</v>
      </c>
      <c r="V212" s="515">
        <v>29.743823740303757</v>
      </c>
      <c r="W212" s="515">
        <v>21.530539078286939</v>
      </c>
      <c r="X212" s="515">
        <v>96.910240531907988</v>
      </c>
      <c r="Y212" s="515">
        <v>87.399778371683738</v>
      </c>
      <c r="Z212" s="515">
        <v>7.9570774631746692</v>
      </c>
      <c r="AA212" s="515">
        <v>1.8450931589000901</v>
      </c>
      <c r="AB212" s="515">
        <v>2.2612077532563206</v>
      </c>
      <c r="AC212" s="515">
        <v>73.056563756529997</v>
      </c>
      <c r="AD212" s="515">
        <v>45.47945839748413</v>
      </c>
      <c r="AE212" s="515">
        <v>53.387678980857025</v>
      </c>
      <c r="AF212" s="515">
        <v>14.309566450264901</v>
      </c>
      <c r="AG212" s="515">
        <v>14.449935099990855</v>
      </c>
      <c r="AH212" s="515">
        <v>2.7312430741151168</v>
      </c>
      <c r="AI212" s="515">
        <v>940</v>
      </c>
      <c r="AJ212" s="515">
        <v>115.39372340425538</v>
      </c>
      <c r="AK212" s="515">
        <v>20.022233947242121</v>
      </c>
      <c r="AL212" s="515">
        <v>20.022233947242121</v>
      </c>
    </row>
    <row r="213" spans="1:38">
      <c r="A213" s="515">
        <v>3</v>
      </c>
      <c r="B213" s="515">
        <v>147</v>
      </c>
      <c r="C213" s="515">
        <v>2022</v>
      </c>
      <c r="D213" s="515">
        <v>99</v>
      </c>
      <c r="E213" s="515">
        <v>43</v>
      </c>
      <c r="F213" s="515">
        <v>99</v>
      </c>
      <c r="G213" s="515">
        <v>99</v>
      </c>
      <c r="H213" s="515">
        <v>99</v>
      </c>
      <c r="I213" s="515">
        <v>99</v>
      </c>
      <c r="J213" s="515">
        <v>999</v>
      </c>
      <c r="K213" s="515">
        <v>99</v>
      </c>
      <c r="L213" s="515">
        <v>99</v>
      </c>
      <c r="M213" s="515">
        <v>99</v>
      </c>
      <c r="N213" s="515">
        <v>99</v>
      </c>
      <c r="O213" s="515">
        <v>99</v>
      </c>
      <c r="P213" s="515">
        <v>9999</v>
      </c>
      <c r="Q213" s="515">
        <v>2074</v>
      </c>
      <c r="R213" s="515">
        <v>13505</v>
      </c>
      <c r="S213" s="515">
        <v>7.1940022213994856</v>
      </c>
      <c r="T213" s="515">
        <v>6.927582376897444</v>
      </c>
      <c r="U213" s="515">
        <v>31.590388744909397</v>
      </c>
      <c r="V213" s="515">
        <v>30.944094779711222</v>
      </c>
      <c r="W213" s="515">
        <v>19.644576082932247</v>
      </c>
      <c r="X213" s="515">
        <v>96.956682710107387</v>
      </c>
      <c r="Y213" s="515">
        <v>86.856719733432016</v>
      </c>
      <c r="Z213" s="515">
        <v>7.8300134189766943</v>
      </c>
      <c r="AA213" s="515">
        <v>1.8228813109930295</v>
      </c>
      <c r="AB213" s="515">
        <v>2.1853264406769486</v>
      </c>
      <c r="AC213" s="515">
        <v>72.39974119749651</v>
      </c>
      <c r="AD213" s="515">
        <v>49.044320117675476</v>
      </c>
      <c r="AE213" s="515">
        <v>53.878438890387955</v>
      </c>
      <c r="AF213" s="515">
        <v>12.597007685993583</v>
      </c>
      <c r="AG213" s="515">
        <v>12.600969857882156</v>
      </c>
      <c r="AH213" s="515">
        <v>2.8433913365420218</v>
      </c>
      <c r="AI213" s="515">
        <v>1241</v>
      </c>
      <c r="AJ213" s="515">
        <v>115.58791297340856</v>
      </c>
      <c r="AK213" s="515">
        <v>19.847070471620999</v>
      </c>
      <c r="AL213" s="515">
        <v>19.847070471620999</v>
      </c>
    </row>
    <row r="214" spans="1:38">
      <c r="A214" s="515">
        <v>3</v>
      </c>
      <c r="B214" s="515">
        <v>148</v>
      </c>
      <c r="C214" s="515">
        <v>2022</v>
      </c>
      <c r="D214" s="515">
        <v>99</v>
      </c>
      <c r="E214" s="515">
        <v>44</v>
      </c>
      <c r="F214" s="515">
        <v>99</v>
      </c>
      <c r="G214" s="515">
        <v>99</v>
      </c>
      <c r="H214" s="515">
        <v>99</v>
      </c>
      <c r="I214" s="515">
        <v>99</v>
      </c>
      <c r="J214" s="515">
        <v>999</v>
      </c>
      <c r="K214" s="515">
        <v>99</v>
      </c>
      <c r="L214" s="515">
        <v>99</v>
      </c>
      <c r="M214" s="515">
        <v>99</v>
      </c>
      <c r="N214" s="515">
        <v>99</v>
      </c>
      <c r="O214" s="515">
        <v>99</v>
      </c>
      <c r="P214" s="515">
        <v>9999</v>
      </c>
      <c r="Q214" s="515">
        <v>1594</v>
      </c>
      <c r="R214" s="515">
        <v>10493</v>
      </c>
      <c r="S214" s="515">
        <v>7.0135328314114203</v>
      </c>
      <c r="T214" s="515">
        <v>6.8670542266272783</v>
      </c>
      <c r="U214" s="515">
        <v>30.947117125702881</v>
      </c>
      <c r="V214" s="515">
        <v>29.648336986562455</v>
      </c>
      <c r="W214" s="515">
        <v>18.888782998189271</v>
      </c>
      <c r="X214" s="515">
        <v>95.644715524635487</v>
      </c>
      <c r="Y214" s="515">
        <v>83.979796054512548</v>
      </c>
      <c r="Z214" s="515">
        <v>8.1542113187789411</v>
      </c>
      <c r="AA214" s="515">
        <v>1.8419924225720112</v>
      </c>
      <c r="AB214" s="515">
        <v>2.0657158547074403</v>
      </c>
      <c r="AC214" s="515">
        <v>72.151102275808</v>
      </c>
      <c r="AD214" s="515">
        <v>49.473255455683748</v>
      </c>
      <c r="AE214" s="515">
        <v>58.254659925590403</v>
      </c>
      <c r="AF214" s="515">
        <v>9.7875158570255962</v>
      </c>
      <c r="AG214" s="515">
        <v>9.5912295532909777</v>
      </c>
      <c r="AH214" s="515">
        <v>2.8685790527018007</v>
      </c>
      <c r="AI214" s="515">
        <v>1426</v>
      </c>
      <c r="AJ214" s="515">
        <v>115.36374474053282</v>
      </c>
      <c r="AK214" s="515">
        <v>19.933730067316777</v>
      </c>
      <c r="AL214" s="515"/>
    </row>
    <row r="215" spans="1:38">
      <c r="A215" s="515">
        <v>3</v>
      </c>
      <c r="B215" s="515">
        <v>149</v>
      </c>
      <c r="C215" s="515">
        <v>2022</v>
      </c>
      <c r="D215" s="515">
        <v>99</v>
      </c>
      <c r="E215" s="515">
        <v>45</v>
      </c>
      <c r="F215" s="515">
        <v>99</v>
      </c>
      <c r="G215" s="515">
        <v>99</v>
      </c>
      <c r="H215" s="515">
        <v>99</v>
      </c>
      <c r="I215" s="515">
        <v>99</v>
      </c>
      <c r="J215" s="515">
        <v>999</v>
      </c>
      <c r="K215" s="515">
        <v>99</v>
      </c>
      <c r="L215" s="515">
        <v>99</v>
      </c>
      <c r="M215" s="515">
        <v>99</v>
      </c>
      <c r="N215" s="515">
        <v>99</v>
      </c>
      <c r="O215" s="515">
        <v>99</v>
      </c>
      <c r="P215" s="515">
        <v>9999</v>
      </c>
      <c r="Q215" s="515">
        <v>1031</v>
      </c>
      <c r="R215" s="515">
        <v>5811</v>
      </c>
      <c r="S215" s="515">
        <v>6.8674926862846313</v>
      </c>
      <c r="T215" s="515">
        <v>6.782481500602306</v>
      </c>
      <c r="U215" s="515">
        <v>30.51082429874365</v>
      </c>
      <c r="V215" s="515">
        <v>31.870590259851991</v>
      </c>
      <c r="W215" s="515">
        <v>18.000344174840819</v>
      </c>
      <c r="X215" s="515">
        <v>95.955945620375132</v>
      </c>
      <c r="Y215" s="515">
        <v>83.978661159869219</v>
      </c>
      <c r="Z215" s="515">
        <v>7.7834097771932722</v>
      </c>
      <c r="AA215" s="515">
        <v>1.9024556117680536</v>
      </c>
      <c r="AB215" s="515">
        <v>2.1978015257316965</v>
      </c>
      <c r="AC215" s="515">
        <v>73.059835818263252</v>
      </c>
      <c r="AD215" s="515">
        <v>47.103035879763041</v>
      </c>
      <c r="AE215" s="515">
        <v>55.786609569267043</v>
      </c>
      <c r="AF215" s="515">
        <v>5.4203044548914248</v>
      </c>
      <c r="AG215" s="515">
        <v>5.236718515678799</v>
      </c>
      <c r="AH215" s="515">
        <v>3.3212872139046645</v>
      </c>
      <c r="AI215" s="515">
        <v>847</v>
      </c>
      <c r="AJ215" s="515">
        <v>114.75974025974028</v>
      </c>
      <c r="AK215" s="515">
        <v>20.768768094760812</v>
      </c>
      <c r="AL215" s="515"/>
    </row>
    <row r="216" spans="1:38">
      <c r="A216" s="515">
        <v>3</v>
      </c>
      <c r="B216" s="515">
        <v>150</v>
      </c>
      <c r="C216" s="515">
        <v>2022</v>
      </c>
      <c r="D216" s="515">
        <v>99</v>
      </c>
      <c r="E216" s="515">
        <v>46</v>
      </c>
      <c r="F216" s="515">
        <v>99</v>
      </c>
      <c r="G216" s="515">
        <v>99</v>
      </c>
      <c r="H216" s="515">
        <v>99</v>
      </c>
      <c r="I216" s="515">
        <v>99</v>
      </c>
      <c r="J216" s="515">
        <v>999</v>
      </c>
      <c r="K216" s="515">
        <v>99</v>
      </c>
      <c r="L216" s="515">
        <v>99</v>
      </c>
      <c r="M216" s="515">
        <v>99</v>
      </c>
      <c r="N216" s="515">
        <v>99</v>
      </c>
      <c r="O216" s="515">
        <v>99</v>
      </c>
      <c r="P216" s="515">
        <v>9999</v>
      </c>
      <c r="Q216" s="515">
        <v>707</v>
      </c>
      <c r="R216" s="515">
        <v>3399</v>
      </c>
      <c r="S216" s="515">
        <v>6.9861724036481316</v>
      </c>
      <c r="T216" s="515">
        <v>6.8408355398646643</v>
      </c>
      <c r="U216" s="515">
        <v>30.599264489555736</v>
      </c>
      <c r="V216" s="515">
        <v>29.655781112091795</v>
      </c>
      <c r="W216" s="515">
        <v>18.122977346278319</v>
      </c>
      <c r="X216" s="515">
        <v>95.734039423359818</v>
      </c>
      <c r="Y216" s="515">
        <v>82.906737275669343</v>
      </c>
      <c r="Z216" s="515">
        <v>7.9914055070064878</v>
      </c>
      <c r="AA216" s="515">
        <v>1.8678265821310631</v>
      </c>
      <c r="AB216" s="515">
        <v>2.1463716948622098</v>
      </c>
      <c r="AC216" s="515">
        <v>74.049841050647956</v>
      </c>
      <c r="AD216" s="515">
        <v>47.515469787237805</v>
      </c>
      <c r="AE216" s="515">
        <v>54.873781807844409</v>
      </c>
      <c r="AF216" s="515">
        <v>3.1704723528094925</v>
      </c>
      <c r="AG216" s="515">
        <v>3.0719671412057594</v>
      </c>
      <c r="AH216" s="515">
        <v>3.9129155634010009</v>
      </c>
      <c r="AI216" s="515">
        <v>495</v>
      </c>
      <c r="AJ216" s="515">
        <v>115.5222222222223</v>
      </c>
      <c r="AK216" s="515">
        <v>20.630676761320618</v>
      </c>
      <c r="AL216" s="515"/>
    </row>
    <row r="217" spans="1:38">
      <c r="A217" s="515">
        <v>3</v>
      </c>
      <c r="B217" s="515">
        <v>151</v>
      </c>
      <c r="C217" s="515">
        <v>2022</v>
      </c>
      <c r="D217" s="515">
        <v>99</v>
      </c>
      <c r="E217" s="515">
        <v>47</v>
      </c>
      <c r="F217" s="515">
        <v>99</v>
      </c>
      <c r="G217" s="515">
        <v>99</v>
      </c>
      <c r="H217" s="515">
        <v>99</v>
      </c>
      <c r="I217" s="515">
        <v>99</v>
      </c>
      <c r="J217" s="515">
        <v>999</v>
      </c>
      <c r="K217" s="515">
        <v>99</v>
      </c>
      <c r="L217" s="515">
        <v>99</v>
      </c>
      <c r="M217" s="515">
        <v>99</v>
      </c>
      <c r="N217" s="515">
        <v>99</v>
      </c>
      <c r="O217" s="515">
        <v>99</v>
      </c>
      <c r="P217" s="515">
        <v>9999</v>
      </c>
      <c r="Q217" s="515">
        <v>670</v>
      </c>
      <c r="R217" s="515">
        <v>3032</v>
      </c>
      <c r="S217" s="515">
        <v>6.9043535620052801</v>
      </c>
      <c r="T217" s="515">
        <v>6.7641820580474956</v>
      </c>
      <c r="U217" s="515">
        <v>29.964940633245362</v>
      </c>
      <c r="V217" s="515">
        <v>29.056728232189975</v>
      </c>
      <c r="W217" s="515">
        <v>16.391820580474931</v>
      </c>
      <c r="X217" s="515">
        <v>95.217678100263839</v>
      </c>
      <c r="Y217" s="515">
        <v>80.375989445910307</v>
      </c>
      <c r="Z217" s="515">
        <v>8.0540870987244393</v>
      </c>
      <c r="AA217" s="515">
        <v>1.8991963420632176</v>
      </c>
      <c r="AB217" s="515">
        <v>2.0599835869405272</v>
      </c>
      <c r="AC217" s="515">
        <v>74.004197327434682</v>
      </c>
      <c r="AD217" s="515">
        <v>51.660758803475723</v>
      </c>
      <c r="AE217" s="515">
        <v>56.976365730389993</v>
      </c>
      <c r="AF217" s="515">
        <v>2.8281471531975222</v>
      </c>
      <c r="AG217" s="515">
        <v>2.6834717798238938</v>
      </c>
      <c r="AH217" s="515">
        <v>1.9129287598944595</v>
      </c>
      <c r="AI217" s="515">
        <v>450</v>
      </c>
      <c r="AJ217" s="515">
        <v>114.2166666666666</v>
      </c>
      <c r="AK217" s="515">
        <v>20.808892271301911</v>
      </c>
      <c r="AL217" s="515"/>
    </row>
    <row r="218" spans="1:38">
      <c r="A218" s="515">
        <v>3</v>
      </c>
      <c r="B218" s="515">
        <v>152</v>
      </c>
      <c r="C218" s="515">
        <v>2022</v>
      </c>
      <c r="D218" s="515">
        <v>99</v>
      </c>
      <c r="E218" s="515">
        <v>48</v>
      </c>
      <c r="F218" s="515">
        <v>99</v>
      </c>
      <c r="G218" s="515">
        <v>99</v>
      </c>
      <c r="H218" s="515">
        <v>99</v>
      </c>
      <c r="I218" s="515">
        <v>99</v>
      </c>
      <c r="J218" s="515">
        <v>999</v>
      </c>
      <c r="K218" s="515">
        <v>99</v>
      </c>
      <c r="L218" s="515">
        <v>99</v>
      </c>
      <c r="M218" s="515">
        <v>99</v>
      </c>
      <c r="N218" s="515">
        <v>99</v>
      </c>
      <c r="O218" s="515">
        <v>99</v>
      </c>
      <c r="P218" s="515">
        <v>9999</v>
      </c>
      <c r="Q218" s="515">
        <v>376</v>
      </c>
      <c r="R218" s="515">
        <v>1713</v>
      </c>
      <c r="S218" s="515">
        <v>6.862230005837711</v>
      </c>
      <c r="T218" s="515">
        <v>7.0373613543490947</v>
      </c>
      <c r="U218" s="515">
        <v>29.22971395213079</v>
      </c>
      <c r="V218" s="515">
        <v>27.262113251605367</v>
      </c>
      <c r="W218" s="515">
        <v>22.416812609457089</v>
      </c>
      <c r="X218" s="515">
        <v>91.00992410974898</v>
      </c>
      <c r="Y218" s="515">
        <v>75.598365440747244</v>
      </c>
      <c r="Z218" s="515">
        <v>8.5826260362915328</v>
      </c>
      <c r="AA218" s="515">
        <v>1.9173656099708027</v>
      </c>
      <c r="AB218" s="515">
        <v>2.0932171438432849</v>
      </c>
      <c r="AC218" s="515">
        <v>74.481096607449814</v>
      </c>
      <c r="AD218" s="515">
        <v>46.63786859453171</v>
      </c>
      <c r="AE218" s="515">
        <v>56.636836634758879</v>
      </c>
      <c r="AF218" s="515">
        <v>1.597828520259682</v>
      </c>
      <c r="AG218" s="515">
        <v>1.4788915999202277</v>
      </c>
      <c r="AH218" s="515">
        <v>2.1015761821366028</v>
      </c>
      <c r="AI218" s="515">
        <v>111</v>
      </c>
      <c r="AJ218" s="515">
        <v>114.15495495495487</v>
      </c>
      <c r="AK218" s="515">
        <v>20.052883474546071</v>
      </c>
      <c r="AL218" s="515"/>
    </row>
    <row r="219" spans="1:38">
      <c r="A219" s="515">
        <v>3</v>
      </c>
      <c r="B219" s="515">
        <v>153</v>
      </c>
      <c r="C219" s="515">
        <v>2022</v>
      </c>
      <c r="D219" s="515">
        <v>99</v>
      </c>
      <c r="E219" s="515">
        <v>49</v>
      </c>
      <c r="F219" s="515">
        <v>99</v>
      </c>
      <c r="G219" s="515">
        <v>99</v>
      </c>
      <c r="H219" s="515">
        <v>99</v>
      </c>
      <c r="I219" s="515">
        <v>99</v>
      </c>
      <c r="J219" s="515">
        <v>999</v>
      </c>
      <c r="K219" s="515">
        <v>99</v>
      </c>
      <c r="L219" s="515">
        <v>99</v>
      </c>
      <c r="M219" s="515">
        <v>99</v>
      </c>
      <c r="N219" s="515">
        <v>99</v>
      </c>
      <c r="O219" s="515">
        <v>99</v>
      </c>
      <c r="P219" s="515">
        <v>9999</v>
      </c>
      <c r="Q219" s="515">
        <v>415</v>
      </c>
      <c r="R219" s="515">
        <v>1512</v>
      </c>
      <c r="S219" s="515">
        <v>6.7222222222222223</v>
      </c>
      <c r="T219" s="515">
        <v>6.9391534391534382</v>
      </c>
      <c r="U219" s="515">
        <v>28.367592592592569</v>
      </c>
      <c r="V219" s="515">
        <v>24.007936507936517</v>
      </c>
      <c r="W219" s="515">
        <v>18.849206349206348</v>
      </c>
      <c r="X219" s="515">
        <v>89.021164021164054</v>
      </c>
      <c r="Y219" s="515">
        <v>71.560846560846571</v>
      </c>
      <c r="Z219" s="515">
        <v>8.7223050763317733</v>
      </c>
      <c r="AA219" s="515">
        <v>1.7303953529761356</v>
      </c>
      <c r="AB219" s="515">
        <v>2.1955345066992744</v>
      </c>
      <c r="AC219" s="515">
        <v>70.960617714206791</v>
      </c>
      <c r="AD219" s="515">
        <v>44.722588914137845</v>
      </c>
      <c r="AE219" s="515">
        <v>55.366926429339408</v>
      </c>
      <c r="AF219" s="515">
        <v>1.4103425117528539</v>
      </c>
      <c r="AG219" s="515">
        <v>1.266860181653036</v>
      </c>
      <c r="AH219" s="515">
        <v>3.3730158730158721</v>
      </c>
      <c r="AI219" s="515">
        <v>103</v>
      </c>
      <c r="AJ219" s="515">
        <v>109.55631067961168</v>
      </c>
      <c r="AK219" s="515">
        <v>19.647824153136074</v>
      </c>
      <c r="AL219" s="515"/>
    </row>
    <row r="220" spans="1:38">
      <c r="A220" s="515">
        <v>3</v>
      </c>
      <c r="B220" s="515">
        <v>154</v>
      </c>
      <c r="C220" s="515">
        <v>2022</v>
      </c>
      <c r="D220" s="515">
        <v>99</v>
      </c>
      <c r="E220" s="515">
        <v>50</v>
      </c>
      <c r="F220" s="515">
        <v>99</v>
      </c>
      <c r="G220" s="515">
        <v>99</v>
      </c>
      <c r="H220" s="515">
        <v>99</v>
      </c>
      <c r="I220" s="515">
        <v>99</v>
      </c>
      <c r="J220" s="515">
        <v>999</v>
      </c>
      <c r="K220" s="515">
        <v>99</v>
      </c>
      <c r="L220" s="515">
        <v>99</v>
      </c>
      <c r="M220" s="515">
        <v>99</v>
      </c>
      <c r="N220" s="515">
        <v>99</v>
      </c>
      <c r="O220" s="515">
        <v>99</v>
      </c>
      <c r="P220" s="515">
        <v>9999</v>
      </c>
      <c r="Q220" s="515">
        <v>75</v>
      </c>
      <c r="R220" s="515">
        <v>396</v>
      </c>
      <c r="S220" s="515">
        <v>6.9419191919191912</v>
      </c>
      <c r="T220" s="515">
        <v>6.7525252525252517</v>
      </c>
      <c r="U220" s="515">
        <v>27.451262626262618</v>
      </c>
      <c r="V220" s="515">
        <v>24.494949494949498</v>
      </c>
      <c r="W220" s="515">
        <v>14.393939393939396</v>
      </c>
      <c r="X220" s="515">
        <v>91.919191919191903</v>
      </c>
      <c r="Y220" s="515">
        <v>72.222222222222229</v>
      </c>
      <c r="Z220" s="515">
        <v>7.8022350735638</v>
      </c>
      <c r="AA220" s="515">
        <v>1.661859842129954</v>
      </c>
      <c r="AB220" s="515">
        <v>1.797688944809863</v>
      </c>
      <c r="AC220" s="515">
        <v>65.116341868527513</v>
      </c>
      <c r="AD220" s="515">
        <v>52.828035561639538</v>
      </c>
      <c r="AE220" s="515">
        <v>53.531683607153447</v>
      </c>
      <c r="AF220" s="515">
        <v>0.36937541974479526</v>
      </c>
      <c r="AG220" s="515">
        <v>0.32107901689123947</v>
      </c>
      <c r="AH220" s="515">
        <v>1.7676767676767675</v>
      </c>
      <c r="AI220" s="515">
        <v>121</v>
      </c>
      <c r="AJ220" s="515">
        <v>111.22975206611564</v>
      </c>
      <c r="AK220" s="515">
        <v>18.823501434430071</v>
      </c>
      <c r="AL220" s="515"/>
    </row>
    <row r="221" spans="1:38">
      <c r="A221" s="515">
        <v>3</v>
      </c>
      <c r="B221" s="515">
        <v>155</v>
      </c>
      <c r="C221" s="515">
        <v>2022</v>
      </c>
      <c r="D221" s="515">
        <v>99</v>
      </c>
      <c r="E221" s="515">
        <v>51</v>
      </c>
      <c r="F221" s="515">
        <v>99</v>
      </c>
      <c r="G221" s="515">
        <v>99</v>
      </c>
      <c r="H221" s="515">
        <v>99</v>
      </c>
      <c r="I221" s="515">
        <v>99</v>
      </c>
      <c r="J221" s="515">
        <v>999</v>
      </c>
      <c r="K221" s="515">
        <v>99</v>
      </c>
      <c r="L221" s="515">
        <v>99</v>
      </c>
      <c r="M221" s="515">
        <v>99</v>
      </c>
      <c r="N221" s="515">
        <v>99</v>
      </c>
      <c r="O221" s="515">
        <v>99</v>
      </c>
      <c r="P221" s="515">
        <v>9999</v>
      </c>
      <c r="Q221" s="515">
        <v>3</v>
      </c>
      <c r="R221" s="515">
        <v>15</v>
      </c>
      <c r="S221" s="515">
        <v>8.5333333333333314</v>
      </c>
      <c r="T221" s="515">
        <v>7.6666666666666687</v>
      </c>
      <c r="U221" s="515">
        <v>36.159999999999997</v>
      </c>
      <c r="V221" s="515">
        <v>26.666666666666675</v>
      </c>
      <c r="W221" s="515">
        <v>33.333333333333343</v>
      </c>
      <c r="X221" s="515">
        <v>100</v>
      </c>
      <c r="Y221" s="515">
        <v>100</v>
      </c>
      <c r="Z221" s="515">
        <v>7.5732687790675923</v>
      </c>
      <c r="AA221" s="515">
        <v>1.4079141387961915</v>
      </c>
      <c r="AB221" s="515">
        <v>1.445298892578585</v>
      </c>
      <c r="AC221" s="515">
        <v>54.908886028137296</v>
      </c>
      <c r="AD221" s="515">
        <v>48.055677433939117</v>
      </c>
      <c r="AE221" s="515">
        <v>21.841559382252484</v>
      </c>
      <c r="AF221" s="515">
        <v>1.399149317215133E-2</v>
      </c>
      <c r="AG221" s="515">
        <v>1.6020427273479011E-2</v>
      </c>
      <c r="AH221" s="515">
        <v>0</v>
      </c>
      <c r="AI221" s="515">
        <v>0</v>
      </c>
      <c r="AJ221" s="515"/>
      <c r="AK221" s="515"/>
      <c r="AL221" s="515"/>
    </row>
    <row r="222" spans="1:38">
      <c r="A222" s="515">
        <v>3</v>
      </c>
      <c r="B222" s="515">
        <v>156</v>
      </c>
      <c r="C222" s="515">
        <v>2022</v>
      </c>
      <c r="D222" s="515">
        <v>99</v>
      </c>
      <c r="E222" s="515">
        <v>52</v>
      </c>
      <c r="F222" s="515">
        <v>99</v>
      </c>
      <c r="G222" s="515">
        <v>99</v>
      </c>
      <c r="H222" s="515">
        <v>99</v>
      </c>
      <c r="I222" s="515">
        <v>99</v>
      </c>
      <c r="J222" s="515">
        <v>999</v>
      </c>
      <c r="K222" s="515">
        <v>99</v>
      </c>
      <c r="L222" s="515">
        <v>99</v>
      </c>
      <c r="M222" s="515">
        <v>99</v>
      </c>
      <c r="N222" s="515">
        <v>99</v>
      </c>
      <c r="O222" s="515">
        <v>99</v>
      </c>
      <c r="P222" s="515">
        <v>9999</v>
      </c>
      <c r="Q222" s="515"/>
      <c r="R222" s="515"/>
      <c r="S222" s="515"/>
      <c r="T222" s="515"/>
      <c r="U222" s="515"/>
      <c r="V222" s="515"/>
      <c r="W222" s="515"/>
      <c r="X222" s="515"/>
      <c r="Y222" s="515"/>
      <c r="Z222" s="515"/>
      <c r="AA222" s="515"/>
      <c r="AB222" s="515"/>
      <c r="AC222" s="515"/>
      <c r="AD222" s="515"/>
      <c r="AE222" s="515"/>
      <c r="AF222" s="515"/>
      <c r="AG222" s="515"/>
      <c r="AH222" s="515"/>
      <c r="AI222" s="515"/>
      <c r="AJ222" s="515"/>
      <c r="AK222" s="515"/>
      <c r="AL222" s="515"/>
    </row>
    <row r="223" spans="1:38">
      <c r="A223" s="515">
        <v>5</v>
      </c>
      <c r="B223" s="515">
        <v>1</v>
      </c>
      <c r="C223" s="515">
        <v>2024</v>
      </c>
      <c r="D223" s="515">
        <v>99</v>
      </c>
      <c r="E223" s="515">
        <v>99</v>
      </c>
      <c r="F223" s="515">
        <v>99</v>
      </c>
      <c r="G223" s="515">
        <v>1</v>
      </c>
      <c r="H223" s="515">
        <v>99</v>
      </c>
      <c r="I223" s="515">
        <v>99</v>
      </c>
      <c r="J223" s="515">
        <v>999</v>
      </c>
      <c r="K223" s="515">
        <v>99</v>
      </c>
      <c r="L223" s="515">
        <v>99</v>
      </c>
      <c r="M223" s="515">
        <v>99</v>
      </c>
      <c r="N223" s="515">
        <v>99</v>
      </c>
      <c r="O223" s="515">
        <v>99</v>
      </c>
      <c r="P223" s="515">
        <v>9999</v>
      </c>
      <c r="Q223" s="515">
        <v>2945</v>
      </c>
      <c r="R223" s="515">
        <v>29063</v>
      </c>
      <c r="S223" s="515">
        <v>7.2716856484189503</v>
      </c>
      <c r="T223" s="515">
        <v>6.7160650999552685</v>
      </c>
      <c r="U223" s="515">
        <v>32.107662663867991</v>
      </c>
      <c r="V223" s="515">
        <v>34.438977393937307</v>
      </c>
      <c r="W223" s="515">
        <v>19.168702473935937</v>
      </c>
      <c r="X223" s="515">
        <v>98.362178715204891</v>
      </c>
      <c r="Y223" s="515">
        <v>88.469875787083211</v>
      </c>
      <c r="Z223" s="515">
        <v>7.8378424673104385</v>
      </c>
      <c r="AA223" s="515">
        <v>1.684248103443367</v>
      </c>
      <c r="AB223" s="515">
        <v>2.1755126175972745</v>
      </c>
      <c r="AC223" s="515">
        <v>79.640735607046636</v>
      </c>
      <c r="AD223" s="515">
        <v>50.733509741627039</v>
      </c>
      <c r="AE223" s="515">
        <v>71.357004875873585</v>
      </c>
      <c r="AF223" s="515">
        <v>29.315997054581047</v>
      </c>
      <c r="AG223" s="515">
        <v>30.165568041233303</v>
      </c>
      <c r="AH223" s="515">
        <v>5.271307160306919</v>
      </c>
      <c r="AI223" s="515">
        <v>28909</v>
      </c>
      <c r="AJ223" s="515">
        <v>114.9154865266871</v>
      </c>
      <c r="AK223" s="515">
        <v>20.912800185148924</v>
      </c>
      <c r="AL223" s="515">
        <v>21.073833931075271</v>
      </c>
    </row>
    <row r="224" spans="1:38">
      <c r="A224" s="515">
        <v>5</v>
      </c>
      <c r="B224" s="515">
        <v>2</v>
      </c>
      <c r="C224" s="515">
        <v>2024</v>
      </c>
      <c r="D224" s="515">
        <v>99</v>
      </c>
      <c r="E224" s="515">
        <v>99</v>
      </c>
      <c r="F224" s="515">
        <v>99</v>
      </c>
      <c r="G224" s="515">
        <v>2</v>
      </c>
      <c r="H224" s="515">
        <v>99</v>
      </c>
      <c r="I224" s="515">
        <v>99</v>
      </c>
      <c r="J224" s="515">
        <v>999</v>
      </c>
      <c r="K224" s="515">
        <v>99</v>
      </c>
      <c r="L224" s="515">
        <v>99</v>
      </c>
      <c r="M224" s="515">
        <v>99</v>
      </c>
      <c r="N224" s="515">
        <v>99</v>
      </c>
      <c r="O224" s="515">
        <v>99</v>
      </c>
      <c r="P224" s="515">
        <v>9999</v>
      </c>
      <c r="Q224" s="515">
        <v>4745</v>
      </c>
      <c r="R224" s="515">
        <v>41107</v>
      </c>
      <c r="S224" s="515">
        <v>7.3042790765563028</v>
      </c>
      <c r="T224" s="515">
        <v>6.8656433210888643</v>
      </c>
      <c r="U224" s="515">
        <v>31.412267983555232</v>
      </c>
      <c r="V224" s="515">
        <v>29.717566351229721</v>
      </c>
      <c r="W224" s="515">
        <v>22.081397328922076</v>
      </c>
      <c r="X224" s="515">
        <v>94.562969810494565</v>
      </c>
      <c r="Y224" s="515">
        <v>82.533388473982512</v>
      </c>
      <c r="Z224" s="515">
        <v>9.0933266661375445</v>
      </c>
      <c r="AA224" s="515">
        <v>1.907639932969472</v>
      </c>
      <c r="AB224" s="515">
        <v>2.4363198608271719</v>
      </c>
      <c r="AC224" s="515">
        <v>84.263502422531502</v>
      </c>
      <c r="AD224" s="515">
        <v>51.94302517541891</v>
      </c>
      <c r="AE224" s="515">
        <v>69.447631972215305</v>
      </c>
      <c r="AF224" s="515">
        <v>41.464841582860096</v>
      </c>
      <c r="AG224" s="515">
        <v>41.742403450430785</v>
      </c>
      <c r="AH224" s="515">
        <v>1.2941834724012944</v>
      </c>
      <c r="AI224" s="515">
        <v>40167</v>
      </c>
      <c r="AJ224" s="515">
        <v>113.31737993875498</v>
      </c>
      <c r="AK224" s="515">
        <v>21.090797121029983</v>
      </c>
      <c r="AL224" s="515">
        <v>21.317786051958361</v>
      </c>
    </row>
    <row r="225" spans="1:38">
      <c r="A225" s="515">
        <v>5</v>
      </c>
      <c r="B225" s="515">
        <v>3</v>
      </c>
      <c r="C225" s="515">
        <v>2024</v>
      </c>
      <c r="D225" s="515">
        <v>99</v>
      </c>
      <c r="E225" s="515">
        <v>99</v>
      </c>
      <c r="F225" s="515">
        <v>99</v>
      </c>
      <c r="G225" s="515">
        <v>3</v>
      </c>
      <c r="H225" s="515">
        <v>99</v>
      </c>
      <c r="I225" s="515">
        <v>99</v>
      </c>
      <c r="J225" s="515">
        <v>999</v>
      </c>
      <c r="K225" s="515">
        <v>99</v>
      </c>
      <c r="L225" s="515">
        <v>99</v>
      </c>
      <c r="M225" s="515">
        <v>99</v>
      </c>
      <c r="N225" s="515">
        <v>99</v>
      </c>
      <c r="O225" s="515">
        <v>99</v>
      </c>
      <c r="P225" s="515">
        <v>9999</v>
      </c>
      <c r="Q225" s="515">
        <v>1587</v>
      </c>
      <c r="R225" s="515">
        <v>15664</v>
      </c>
      <c r="S225" s="515">
        <v>6.891662410623085</v>
      </c>
      <c r="T225" s="515">
        <v>6.6484933605720116</v>
      </c>
      <c r="U225" s="515">
        <v>29.232322522982599</v>
      </c>
      <c r="V225" s="515">
        <v>31.882022471910112</v>
      </c>
      <c r="W225" s="515">
        <v>16.726251276813077</v>
      </c>
      <c r="X225" s="515">
        <v>92.160367722165475</v>
      </c>
      <c r="Y225" s="515">
        <v>75.72139938712975</v>
      </c>
      <c r="Z225" s="515">
        <v>8.794926996717626</v>
      </c>
      <c r="AA225" s="515">
        <v>1.8549816824743397</v>
      </c>
      <c r="AB225" s="515">
        <v>2.2360766060347803</v>
      </c>
      <c r="AC225" s="515">
        <v>84.010376426595812</v>
      </c>
      <c r="AD225" s="515">
        <v>45.012935252065965</v>
      </c>
      <c r="AE225" s="515">
        <v>61.162104158726414</v>
      </c>
      <c r="AF225" s="515">
        <v>15.80035708161433</v>
      </c>
      <c r="AG225" s="515">
        <v>14.802271667101444</v>
      </c>
      <c r="AH225" s="515">
        <v>3.747446373850869</v>
      </c>
      <c r="AI225" s="515">
        <v>15308</v>
      </c>
      <c r="AJ225" s="515">
        <v>112.31232688790197</v>
      </c>
      <c r="AK225" s="515">
        <v>20.059553854718505</v>
      </c>
      <c r="AL225" s="515">
        <v>20.218859336742128</v>
      </c>
    </row>
    <row r="226" spans="1:38">
      <c r="A226" s="515">
        <v>5</v>
      </c>
      <c r="B226" s="515">
        <v>4</v>
      </c>
      <c r="C226" s="515">
        <v>2024</v>
      </c>
      <c r="D226" s="515">
        <v>99</v>
      </c>
      <c r="E226" s="515">
        <v>99</v>
      </c>
      <c r="F226" s="515">
        <v>99</v>
      </c>
      <c r="G226" s="515">
        <v>4</v>
      </c>
      <c r="H226" s="515">
        <v>99</v>
      </c>
      <c r="I226" s="515">
        <v>99</v>
      </c>
      <c r="J226" s="515">
        <v>999</v>
      </c>
      <c r="K226" s="515">
        <v>99</v>
      </c>
      <c r="L226" s="515">
        <v>99</v>
      </c>
      <c r="M226" s="515">
        <v>99</v>
      </c>
      <c r="N226" s="515">
        <v>99</v>
      </c>
      <c r="O226" s="515">
        <v>99</v>
      </c>
      <c r="P226" s="515">
        <v>9999</v>
      </c>
      <c r="Q226" s="515">
        <v>1044</v>
      </c>
      <c r="R226" s="515">
        <v>13303</v>
      </c>
      <c r="S226" s="515">
        <v>7.3046681199729395</v>
      </c>
      <c r="T226" s="515">
        <v>6.7596782680598357</v>
      </c>
      <c r="U226" s="515">
        <v>30.903315041719846</v>
      </c>
      <c r="V226" s="515">
        <v>30.466811997293849</v>
      </c>
      <c r="W226" s="515">
        <v>18.725099601593623</v>
      </c>
      <c r="X226" s="515">
        <v>93.482673081259847</v>
      </c>
      <c r="Y226" s="515">
        <v>79.936856348192123</v>
      </c>
      <c r="Z226" s="515">
        <v>8.9413684155616178</v>
      </c>
      <c r="AA226" s="515">
        <v>1.7657311567902438</v>
      </c>
      <c r="AB226" s="515">
        <v>2.1178304227890514</v>
      </c>
      <c r="AC226" s="515">
        <v>82.863226670062545</v>
      </c>
      <c r="AD226" s="515">
        <v>39.49118566478387</v>
      </c>
      <c r="AE226" s="515">
        <v>64.197112069448067</v>
      </c>
      <c r="AF226" s="515">
        <v>13.418804280944549</v>
      </c>
      <c r="AG226" s="515">
        <v>13.289756841234452</v>
      </c>
      <c r="AH226" s="515">
        <v>1.5034202811395929</v>
      </c>
      <c r="AI226" s="515">
        <v>12309</v>
      </c>
      <c r="AJ226" s="515">
        <v>112.78007961654065</v>
      </c>
      <c r="AK226" s="515">
        <v>21.06067820604536</v>
      </c>
      <c r="AL226" s="515">
        <v>21.218384496531922</v>
      </c>
    </row>
    <row r="227" spans="1:38">
      <c r="A227" s="515">
        <v>5</v>
      </c>
      <c r="B227" s="515">
        <v>5</v>
      </c>
      <c r="C227" s="515">
        <v>2023</v>
      </c>
      <c r="D227" s="515">
        <v>99</v>
      </c>
      <c r="E227" s="515">
        <v>99</v>
      </c>
      <c r="F227" s="515">
        <v>99</v>
      </c>
      <c r="G227" s="515">
        <v>1</v>
      </c>
      <c r="H227" s="515">
        <v>99</v>
      </c>
      <c r="I227" s="515">
        <v>99</v>
      </c>
      <c r="J227" s="515">
        <v>999</v>
      </c>
      <c r="K227" s="515">
        <v>99</v>
      </c>
      <c r="L227" s="515">
        <v>99</v>
      </c>
      <c r="M227" s="515">
        <v>99</v>
      </c>
      <c r="N227" s="515">
        <v>99</v>
      </c>
      <c r="O227" s="515">
        <v>99</v>
      </c>
      <c r="P227" s="515">
        <v>9999</v>
      </c>
      <c r="Q227" s="515">
        <v>3069</v>
      </c>
      <c r="R227" s="515">
        <v>33256</v>
      </c>
      <c r="S227" s="515">
        <v>7.1883269184508052</v>
      </c>
      <c r="T227" s="515">
        <v>7.0593276401250922</v>
      </c>
      <c r="U227" s="515">
        <v>32.431025980274434</v>
      </c>
      <c r="V227" s="515">
        <v>27.673201828241517</v>
      </c>
      <c r="W227" s="515">
        <v>23.908467644936255</v>
      </c>
      <c r="X227" s="515">
        <v>98.974621121000709</v>
      </c>
      <c r="Y227" s="515">
        <v>89.505653115227346</v>
      </c>
      <c r="Z227" s="515">
        <v>7.6900136971610733</v>
      </c>
      <c r="AA227" s="515">
        <v>1.840326774627558</v>
      </c>
      <c r="AB227" s="515">
        <v>2.3117605903041438</v>
      </c>
      <c r="AC227" s="515">
        <v>73.070037254214398</v>
      </c>
      <c r="AD227" s="515">
        <v>52.528605093750869</v>
      </c>
      <c r="AE227" s="515">
        <v>57.485186062469722</v>
      </c>
      <c r="AF227" s="515">
        <v>30.510651571588472</v>
      </c>
      <c r="AG227" s="515">
        <v>31.752515979834634</v>
      </c>
      <c r="AH227" s="515">
        <v>5.1389222997353858</v>
      </c>
      <c r="AI227" s="515">
        <v>17693</v>
      </c>
      <c r="AJ227" s="515">
        <v>114.89100774317522</v>
      </c>
      <c r="AK227" s="515">
        <v>20.889105472328037</v>
      </c>
      <c r="AL227" s="515">
        <v>20.95333860930899</v>
      </c>
    </row>
    <row r="228" spans="1:38">
      <c r="A228" s="515">
        <v>5</v>
      </c>
      <c r="B228" s="515">
        <v>6</v>
      </c>
      <c r="C228" s="515">
        <v>2023</v>
      </c>
      <c r="D228" s="515">
        <v>99</v>
      </c>
      <c r="E228" s="515">
        <v>99</v>
      </c>
      <c r="F228" s="515">
        <v>99</v>
      </c>
      <c r="G228" s="515">
        <v>2</v>
      </c>
      <c r="H228" s="515">
        <v>99</v>
      </c>
      <c r="I228" s="515">
        <v>99</v>
      </c>
      <c r="J228" s="515">
        <v>999</v>
      </c>
      <c r="K228" s="515">
        <v>99</v>
      </c>
      <c r="L228" s="515">
        <v>99</v>
      </c>
      <c r="M228" s="515">
        <v>99</v>
      </c>
      <c r="N228" s="515">
        <v>99</v>
      </c>
      <c r="O228" s="515">
        <v>99</v>
      </c>
      <c r="P228" s="515">
        <v>9999</v>
      </c>
      <c r="Q228" s="515">
        <v>4852</v>
      </c>
      <c r="R228" s="515">
        <v>43829</v>
      </c>
      <c r="S228" s="515">
        <v>7.2397271213123746</v>
      </c>
      <c r="T228" s="515">
        <v>7.0690410458828623</v>
      </c>
      <c r="U228" s="515">
        <v>31.284731570421641</v>
      </c>
      <c r="V228" s="515">
        <v>27.650642268817457</v>
      </c>
      <c r="W228" s="515">
        <v>23.046384813707807</v>
      </c>
      <c r="X228" s="515">
        <v>94.866412649159216</v>
      </c>
      <c r="Y228" s="515">
        <v>83.045472175956547</v>
      </c>
      <c r="Z228" s="515">
        <v>8.7921903477233272</v>
      </c>
      <c r="AA228" s="515">
        <v>1.8682578380376236</v>
      </c>
      <c r="AB228" s="515">
        <v>2.3119802610609823</v>
      </c>
      <c r="AC228" s="515">
        <v>75.301758853034116</v>
      </c>
      <c r="AD228" s="515">
        <v>52.064368164117376</v>
      </c>
      <c r="AE228" s="515">
        <v>60.425878499485549</v>
      </c>
      <c r="AF228" s="515">
        <v>40.210829556505615</v>
      </c>
      <c r="AG228" s="515">
        <v>40.368390895330805</v>
      </c>
      <c r="AH228" s="515">
        <v>1.4670651851513841</v>
      </c>
      <c r="AI228" s="515">
        <v>12640</v>
      </c>
      <c r="AJ228" s="515">
        <v>115.51268196202538</v>
      </c>
      <c r="AK228" s="515">
        <v>21.296141712911464</v>
      </c>
      <c r="AL228" s="515">
        <v>21.331426714695905</v>
      </c>
    </row>
    <row r="229" spans="1:38">
      <c r="A229" s="515">
        <v>5</v>
      </c>
      <c r="B229" s="515">
        <v>7</v>
      </c>
      <c r="C229" s="515">
        <v>2023</v>
      </c>
      <c r="D229" s="515">
        <v>99</v>
      </c>
      <c r="E229" s="515">
        <v>99</v>
      </c>
      <c r="F229" s="515">
        <v>99</v>
      </c>
      <c r="G229" s="515">
        <v>3</v>
      </c>
      <c r="H229" s="515">
        <v>99</v>
      </c>
      <c r="I229" s="515">
        <v>99</v>
      </c>
      <c r="J229" s="515">
        <v>999</v>
      </c>
      <c r="K229" s="515">
        <v>99</v>
      </c>
      <c r="L229" s="515">
        <v>99</v>
      </c>
      <c r="M229" s="515">
        <v>99</v>
      </c>
      <c r="N229" s="515">
        <v>99</v>
      </c>
      <c r="O229" s="515">
        <v>99</v>
      </c>
      <c r="P229" s="515">
        <v>9999</v>
      </c>
      <c r="Q229" s="515">
        <v>1626</v>
      </c>
      <c r="R229" s="515">
        <v>17052</v>
      </c>
      <c r="S229" s="515">
        <v>6.8569082805535997</v>
      </c>
      <c r="T229" s="515">
        <v>6.8129838142153396</v>
      </c>
      <c r="U229" s="515">
        <v>28.928706310110471</v>
      </c>
      <c r="V229" s="515">
        <v>28.366174055829223</v>
      </c>
      <c r="W229" s="515">
        <v>18.930330752990844</v>
      </c>
      <c r="X229" s="515">
        <v>92.311752287121763</v>
      </c>
      <c r="Y229" s="515">
        <v>75.40464461646728</v>
      </c>
      <c r="Z229" s="515">
        <v>8.450785407331006</v>
      </c>
      <c r="AA229" s="515">
        <v>1.9256173965151029</v>
      </c>
      <c r="AB229" s="515">
        <v>2.1718698964862595</v>
      </c>
      <c r="AC229" s="515">
        <v>76.42745863308825</v>
      </c>
      <c r="AD229" s="515">
        <v>44.697101679161342</v>
      </c>
      <c r="AE229" s="515">
        <v>57.845961306524401</v>
      </c>
      <c r="AF229" s="515">
        <v>15.64432374905962</v>
      </c>
      <c r="AG229" s="515">
        <v>14.522847603034021</v>
      </c>
      <c r="AH229" s="515">
        <v>4.1637344593009615</v>
      </c>
      <c r="AI229" s="515">
        <v>3633</v>
      </c>
      <c r="AJ229" s="515">
        <v>113.8923203963664</v>
      </c>
      <c r="AK229" s="515">
        <v>19.352034725146872</v>
      </c>
      <c r="AL229" s="515">
        <v>19.394576774567575</v>
      </c>
    </row>
    <row r="230" spans="1:38">
      <c r="A230" s="515">
        <v>5</v>
      </c>
      <c r="B230" s="515">
        <v>8</v>
      </c>
      <c r="C230" s="515">
        <v>2023</v>
      </c>
      <c r="D230" s="515">
        <v>99</v>
      </c>
      <c r="E230" s="515">
        <v>99</v>
      </c>
      <c r="F230" s="515">
        <v>99</v>
      </c>
      <c r="G230" s="515">
        <v>4</v>
      </c>
      <c r="H230" s="515">
        <v>99</v>
      </c>
      <c r="I230" s="515">
        <v>99</v>
      </c>
      <c r="J230" s="515">
        <v>999</v>
      </c>
      <c r="K230" s="515">
        <v>99</v>
      </c>
      <c r="L230" s="515">
        <v>99</v>
      </c>
      <c r="M230" s="515">
        <v>99</v>
      </c>
      <c r="N230" s="515">
        <v>99</v>
      </c>
      <c r="O230" s="515">
        <v>99</v>
      </c>
      <c r="P230" s="515">
        <v>9999</v>
      </c>
      <c r="Q230" s="515">
        <v>1064</v>
      </c>
      <c r="R230" s="515">
        <v>14861</v>
      </c>
      <c r="S230" s="515">
        <v>7.1679563959356685</v>
      </c>
      <c r="T230" s="515">
        <v>6.8379651436646247</v>
      </c>
      <c r="U230" s="515">
        <v>30.527336652984278</v>
      </c>
      <c r="V230" s="515">
        <v>29.426014400107672</v>
      </c>
      <c r="W230" s="515">
        <v>18.410604939102349</v>
      </c>
      <c r="X230" s="515">
        <v>93.701635152412351</v>
      </c>
      <c r="Y230" s="515">
        <v>79.806204158535763</v>
      </c>
      <c r="Z230" s="515">
        <v>8.6909081571630384</v>
      </c>
      <c r="AA230" s="515">
        <v>1.8744809448789077</v>
      </c>
      <c r="AB230" s="515">
        <v>2.1670964715521901</v>
      </c>
      <c r="AC230" s="515">
        <v>76.691515574354682</v>
      </c>
      <c r="AD230" s="515">
        <v>38.418118560235747</v>
      </c>
      <c r="AE230" s="515">
        <v>48.180168450439936</v>
      </c>
      <c r="AF230" s="515">
        <v>13.63419512284629</v>
      </c>
      <c r="AG230" s="515">
        <v>13.356245521800528</v>
      </c>
      <c r="AH230" s="515">
        <v>1.8908552587309064</v>
      </c>
      <c r="AI230" s="515">
        <v>1081</v>
      </c>
      <c r="AJ230" s="515">
        <v>113.93117483811272</v>
      </c>
      <c r="AK230" s="515">
        <v>20.865469671096989</v>
      </c>
      <c r="AL230" s="515">
        <v>20.887169768798142</v>
      </c>
    </row>
    <row r="231" spans="1:38">
      <c r="A231" s="515">
        <v>5</v>
      </c>
      <c r="B231" s="515">
        <v>9</v>
      </c>
      <c r="C231" s="515">
        <v>2022</v>
      </c>
      <c r="D231" s="515">
        <v>99</v>
      </c>
      <c r="E231" s="515">
        <v>99</v>
      </c>
      <c r="F231" s="515">
        <v>99</v>
      </c>
      <c r="G231" s="515">
        <v>1</v>
      </c>
      <c r="H231" s="515">
        <v>99</v>
      </c>
      <c r="I231" s="515">
        <v>99</v>
      </c>
      <c r="J231" s="515">
        <v>999</v>
      </c>
      <c r="K231" s="515">
        <v>99</v>
      </c>
      <c r="L231" s="515">
        <v>99</v>
      </c>
      <c r="M231" s="515">
        <v>99</v>
      </c>
      <c r="N231" s="515">
        <v>99</v>
      </c>
      <c r="O231" s="515">
        <v>99</v>
      </c>
      <c r="P231" s="515">
        <v>9999</v>
      </c>
      <c r="Q231" s="515">
        <v>3151</v>
      </c>
      <c r="R231" s="515">
        <v>33047</v>
      </c>
      <c r="S231" s="515">
        <v>6.906799406905316</v>
      </c>
      <c r="T231" s="515">
        <v>7.0767391896389995</v>
      </c>
      <c r="U231" s="515">
        <v>32.207627923865999</v>
      </c>
      <c r="V231" s="515">
        <v>25.197446061669737</v>
      </c>
      <c r="W231" s="515">
        <v>23.648137501134755</v>
      </c>
      <c r="X231" s="515">
        <v>98.272157835809622</v>
      </c>
      <c r="Y231" s="515">
        <v>88.292431990800949</v>
      </c>
      <c r="Z231" s="515">
        <v>7.8652158559283869</v>
      </c>
      <c r="AA231" s="515">
        <v>1.9411636677376587</v>
      </c>
      <c r="AB231" s="515">
        <v>2.3216116725595839</v>
      </c>
      <c r="AC231" s="515">
        <v>73.081662667896012</v>
      </c>
      <c r="AD231" s="515">
        <v>54.703976571878655</v>
      </c>
      <c r="AE231" s="515">
        <v>59.803956161440318</v>
      </c>
      <c r="AF231" s="515">
        <v>30.825124990672339</v>
      </c>
      <c r="AG231" s="515">
        <v>31.437296763904119</v>
      </c>
      <c r="AH231" s="515">
        <v>4.3665083063515588</v>
      </c>
      <c r="AI231" s="515">
        <v>970</v>
      </c>
      <c r="AJ231" s="515">
        <v>114.14835051546396</v>
      </c>
      <c r="AK231" s="515">
        <v>19.996717692355848</v>
      </c>
      <c r="AL231" s="515">
        <v>19.643801365346675</v>
      </c>
    </row>
    <row r="232" spans="1:38">
      <c r="A232" s="515">
        <v>5</v>
      </c>
      <c r="B232" s="515">
        <v>10</v>
      </c>
      <c r="C232" s="515">
        <v>2022</v>
      </c>
      <c r="D232" s="515">
        <v>99</v>
      </c>
      <c r="E232" s="515">
        <v>99</v>
      </c>
      <c r="F232" s="515">
        <v>99</v>
      </c>
      <c r="G232" s="515">
        <v>2</v>
      </c>
      <c r="H232" s="515">
        <v>99</v>
      </c>
      <c r="I232" s="515">
        <v>99</v>
      </c>
      <c r="J232" s="515">
        <v>999</v>
      </c>
      <c r="K232" s="515">
        <v>99</v>
      </c>
      <c r="L232" s="515">
        <v>99</v>
      </c>
      <c r="M232" s="515">
        <v>99</v>
      </c>
      <c r="N232" s="515">
        <v>99</v>
      </c>
      <c r="O232" s="515">
        <v>99</v>
      </c>
      <c r="P232" s="515">
        <v>9999</v>
      </c>
      <c r="Q232" s="515">
        <v>4754</v>
      </c>
      <c r="R232" s="515">
        <v>41068</v>
      </c>
      <c r="S232" s="515">
        <v>7.3404840751923652</v>
      </c>
      <c r="T232" s="515">
        <v>7.0968393883315439</v>
      </c>
      <c r="U232" s="515">
        <v>31.981413022304395</v>
      </c>
      <c r="V232" s="515">
        <v>27.94876789714619</v>
      </c>
      <c r="W232" s="515">
        <v>23.699717541638258</v>
      </c>
      <c r="X232" s="515">
        <v>95.536670887308887</v>
      </c>
      <c r="Y232" s="515">
        <v>85.17337099444822</v>
      </c>
      <c r="Z232" s="515">
        <v>8.8197873609179389</v>
      </c>
      <c r="AA232" s="515">
        <v>1.8657718997085679</v>
      </c>
      <c r="AB232" s="515">
        <v>2.2607915170669552</v>
      </c>
      <c r="AC232" s="515">
        <v>75.482888286081419</v>
      </c>
      <c r="AD232" s="515">
        <v>58.131249661133992</v>
      </c>
      <c r="AE232" s="515">
        <v>62.348332557359761</v>
      </c>
      <c r="AF232" s="515">
        <v>38.306842772927403</v>
      </c>
      <c r="AG232" s="515">
        <v>38.793200884588622</v>
      </c>
      <c r="AH232" s="515">
        <v>1.5754358624719973</v>
      </c>
      <c r="AI232" s="515">
        <v>4621</v>
      </c>
      <c r="AJ232" s="515">
        <v>116.11949794416788</v>
      </c>
      <c r="AK232" s="515">
        <v>20.7607673173218</v>
      </c>
      <c r="AL232" s="515">
        <v>21.021052270152435</v>
      </c>
    </row>
    <row r="233" spans="1:38">
      <c r="A233" s="515">
        <v>5</v>
      </c>
      <c r="B233" s="515">
        <v>11</v>
      </c>
      <c r="C233" s="515">
        <v>2022</v>
      </c>
      <c r="D233" s="515">
        <v>99</v>
      </c>
      <c r="E233" s="515">
        <v>99</v>
      </c>
      <c r="F233" s="515">
        <v>99</v>
      </c>
      <c r="G233" s="515">
        <v>3</v>
      </c>
      <c r="H233" s="515">
        <v>99</v>
      </c>
      <c r="I233" s="515">
        <v>99</v>
      </c>
      <c r="J233" s="515">
        <v>999</v>
      </c>
      <c r="K233" s="515">
        <v>99</v>
      </c>
      <c r="L233" s="515">
        <v>99</v>
      </c>
      <c r="M233" s="515">
        <v>99</v>
      </c>
      <c r="N233" s="515">
        <v>99</v>
      </c>
      <c r="O233" s="515">
        <v>99</v>
      </c>
      <c r="P233" s="515">
        <v>9999</v>
      </c>
      <c r="Q233" s="515">
        <v>1645</v>
      </c>
      <c r="R233" s="515">
        <v>17455</v>
      </c>
      <c r="S233" s="515">
        <v>7.029389859639072</v>
      </c>
      <c r="T233" s="515">
        <v>6.9087367516470932</v>
      </c>
      <c r="U233" s="515">
        <v>30.061753079346804</v>
      </c>
      <c r="V233" s="515">
        <v>28.341449441420799</v>
      </c>
      <c r="W233" s="515">
        <v>21.197364651962189</v>
      </c>
      <c r="X233" s="515">
        <v>94.036092810083019</v>
      </c>
      <c r="Y233" s="515">
        <v>78.745345173302752</v>
      </c>
      <c r="Z233" s="515">
        <v>8.6308914928185061</v>
      </c>
      <c r="AA233" s="515">
        <v>1.9354510983221151</v>
      </c>
      <c r="AB233" s="515">
        <v>2.290398396562082</v>
      </c>
      <c r="AC233" s="515">
        <v>76.226774944364564</v>
      </c>
      <c r="AD233" s="515">
        <v>45.123708472786554</v>
      </c>
      <c r="AE233" s="515">
        <v>56.43886096385684</v>
      </c>
      <c r="AF233" s="515">
        <v>16.281434221326773</v>
      </c>
      <c r="AG233" s="515">
        <v>15.49846084128937</v>
      </c>
      <c r="AH233" s="515">
        <v>4.7436264680607279</v>
      </c>
      <c r="AI233" s="515">
        <v>3292</v>
      </c>
      <c r="AJ233" s="515">
        <v>114.44775212636679</v>
      </c>
      <c r="AK233" s="515">
        <v>19.729601428841505</v>
      </c>
      <c r="AL233" s="515">
        <v>18.727952867834286</v>
      </c>
    </row>
    <row r="234" spans="1:38">
      <c r="A234" s="515">
        <v>5</v>
      </c>
      <c r="B234" s="515">
        <v>12</v>
      </c>
      <c r="C234" s="515">
        <v>2022</v>
      </c>
      <c r="D234" s="515">
        <v>99</v>
      </c>
      <c r="E234" s="515">
        <v>99</v>
      </c>
      <c r="F234" s="515">
        <v>99</v>
      </c>
      <c r="G234" s="515">
        <v>4</v>
      </c>
      <c r="H234" s="515">
        <v>99</v>
      </c>
      <c r="I234" s="515">
        <v>99</v>
      </c>
      <c r="J234" s="515">
        <v>999</v>
      </c>
      <c r="K234" s="515">
        <v>99</v>
      </c>
      <c r="L234" s="515">
        <v>99</v>
      </c>
      <c r="M234" s="515">
        <v>99</v>
      </c>
      <c r="N234" s="515">
        <v>99</v>
      </c>
      <c r="O234" s="515">
        <v>99</v>
      </c>
      <c r="P234" s="515">
        <v>9999</v>
      </c>
      <c r="Q234" s="515">
        <v>1102</v>
      </c>
      <c r="R234" s="515">
        <v>15638</v>
      </c>
      <c r="S234" s="515">
        <v>7.0689346463742195</v>
      </c>
      <c r="T234" s="515">
        <v>6.9865072259879781</v>
      </c>
      <c r="U234" s="515">
        <v>30.897265634991861</v>
      </c>
      <c r="V234" s="515">
        <v>27.011126742550196</v>
      </c>
      <c r="W234" s="515">
        <v>21.761094769152077</v>
      </c>
      <c r="X234" s="515">
        <v>94.845888221000124</v>
      </c>
      <c r="Y234" s="515">
        <v>81.512981199641885</v>
      </c>
      <c r="Z234" s="515">
        <v>8.5007755011308781</v>
      </c>
      <c r="AA234" s="515">
        <v>1.9582169599690189</v>
      </c>
      <c r="AB234" s="515">
        <v>2.2595119175795042</v>
      </c>
      <c r="AC234" s="515">
        <v>74.96921893737202</v>
      </c>
      <c r="AD234" s="515">
        <v>41.694558925865714</v>
      </c>
      <c r="AE234" s="515">
        <v>52.126664029112177</v>
      </c>
      <c r="AF234" s="515">
        <v>14.5865980150735</v>
      </c>
      <c r="AG234" s="515">
        <v>14.271041510217888</v>
      </c>
      <c r="AH234" s="515">
        <v>1.7201688195421412</v>
      </c>
      <c r="AI234" s="515">
        <v>1003</v>
      </c>
      <c r="AJ234" s="515">
        <v>114.5359920239282</v>
      </c>
      <c r="AK234" s="515">
        <v>20.535166323168465</v>
      </c>
      <c r="AL234" s="515">
        <v>20.508599347888264</v>
      </c>
    </row>
    <row r="235" spans="1:38">
      <c r="A235" s="515">
        <v>6</v>
      </c>
      <c r="B235" s="515">
        <v>1</v>
      </c>
      <c r="C235" s="515">
        <v>1996</v>
      </c>
      <c r="D235" s="515">
        <v>99</v>
      </c>
      <c r="E235" s="515">
        <v>99</v>
      </c>
      <c r="F235" s="515">
        <v>99</v>
      </c>
      <c r="G235" s="515">
        <v>99</v>
      </c>
      <c r="H235" s="515">
        <v>1</v>
      </c>
      <c r="I235" s="515">
        <v>99</v>
      </c>
      <c r="J235" s="515">
        <v>999</v>
      </c>
      <c r="K235" s="515">
        <v>99</v>
      </c>
      <c r="L235" s="515">
        <v>99</v>
      </c>
      <c r="M235" s="515">
        <v>99</v>
      </c>
      <c r="N235" s="515">
        <v>99</v>
      </c>
      <c r="O235" s="515">
        <v>99</v>
      </c>
      <c r="P235" s="515">
        <v>9999</v>
      </c>
      <c r="Q235" s="515">
        <v>16481</v>
      </c>
      <c r="R235" s="515">
        <v>139671</v>
      </c>
      <c r="S235" s="515">
        <v>5.1058129461377115</v>
      </c>
      <c r="T235" s="515">
        <v>7.9234701548639315</v>
      </c>
      <c r="U235" s="515">
        <v>30.383955151748999</v>
      </c>
      <c r="V235" s="515">
        <v>4.3001052473312305</v>
      </c>
      <c r="W235" s="515">
        <v>41.7724509740748</v>
      </c>
      <c r="X235" s="515">
        <v>99.56683921501245</v>
      </c>
      <c r="Y235" s="515">
        <v>87.7626708479212</v>
      </c>
      <c r="Z235" s="515">
        <v>6.573896323324651</v>
      </c>
      <c r="AA235" s="515">
        <v>1.9543898686864576</v>
      </c>
      <c r="AB235" s="515">
        <v>3.4245445477360503</v>
      </c>
      <c r="AC235" s="515">
        <v>70.327203014026068</v>
      </c>
      <c r="AD235" s="515">
        <v>75.422190591160884</v>
      </c>
      <c r="AE235" s="515">
        <v>69.959437954750896</v>
      </c>
      <c r="AF235" s="515">
        <v>70.443782058071434</v>
      </c>
      <c r="AG235" s="515">
        <v>71.212784452521234</v>
      </c>
      <c r="AH235" s="515"/>
      <c r="AI235" s="515"/>
      <c r="AJ235" s="515"/>
      <c r="AK235" s="515"/>
      <c r="AL235" s="515"/>
    </row>
    <row r="236" spans="1:38">
      <c r="A236" s="515">
        <v>6</v>
      </c>
      <c r="B236" s="515">
        <v>2</v>
      </c>
      <c r="C236" s="515">
        <v>1997</v>
      </c>
      <c r="D236" s="515">
        <v>99</v>
      </c>
      <c r="E236" s="515">
        <v>99</v>
      </c>
      <c r="F236" s="515">
        <v>99</v>
      </c>
      <c r="G236" s="515">
        <v>99</v>
      </c>
      <c r="H236" s="515">
        <v>1</v>
      </c>
      <c r="I236" s="515">
        <v>99</v>
      </c>
      <c r="J236" s="515">
        <v>999</v>
      </c>
      <c r="K236" s="515">
        <v>99</v>
      </c>
      <c r="L236" s="515">
        <v>99</v>
      </c>
      <c r="M236" s="515">
        <v>99</v>
      </c>
      <c r="N236" s="515">
        <v>99</v>
      </c>
      <c r="O236" s="515">
        <v>99</v>
      </c>
      <c r="P236" s="515">
        <v>9999</v>
      </c>
      <c r="Q236" s="515">
        <v>15501</v>
      </c>
      <c r="R236" s="515">
        <v>122375</v>
      </c>
      <c r="S236" s="515">
        <v>5.1322655771195116</v>
      </c>
      <c r="T236" s="515">
        <v>8.4625372829417742</v>
      </c>
      <c r="U236" s="515">
        <v>30.713243718079124</v>
      </c>
      <c r="V236" s="515">
        <v>2.7072522982635343</v>
      </c>
      <c r="W236" s="515">
        <v>47.177936670071489</v>
      </c>
      <c r="X236" s="515">
        <v>99.587334014300325</v>
      </c>
      <c r="Y236" s="515">
        <v>89.233094994892753</v>
      </c>
      <c r="Z236" s="515">
        <v>6.5175420684623022</v>
      </c>
      <c r="AA236" s="515">
        <v>2.0077218641305401</v>
      </c>
      <c r="AB236" s="515">
        <v>3.1268790905917574</v>
      </c>
      <c r="AC236" s="515">
        <v>72.298028480905387</v>
      </c>
      <c r="AD236" s="515">
        <v>76.509053173246798</v>
      </c>
      <c r="AE236" s="515">
        <v>72.248782516087516</v>
      </c>
      <c r="AF236" s="515">
        <v>72.073902621458146</v>
      </c>
      <c r="AG236" s="515">
        <v>72.712760377964059</v>
      </c>
      <c r="AH236" s="515"/>
      <c r="AI236" s="515"/>
      <c r="AJ236" s="515"/>
      <c r="AK236" s="515"/>
      <c r="AL236" s="515"/>
    </row>
    <row r="237" spans="1:38">
      <c r="A237" s="515">
        <v>6</v>
      </c>
      <c r="B237" s="515">
        <v>3</v>
      </c>
      <c r="C237" s="515">
        <v>1998</v>
      </c>
      <c r="D237" s="515">
        <v>99</v>
      </c>
      <c r="E237" s="515">
        <v>99</v>
      </c>
      <c r="F237" s="515">
        <v>99</v>
      </c>
      <c r="G237" s="515">
        <v>99</v>
      </c>
      <c r="H237" s="515">
        <v>1</v>
      </c>
      <c r="I237" s="515">
        <v>99</v>
      </c>
      <c r="J237" s="515">
        <v>999</v>
      </c>
      <c r="K237" s="515">
        <v>99</v>
      </c>
      <c r="L237" s="515">
        <v>99</v>
      </c>
      <c r="M237" s="515">
        <v>99</v>
      </c>
      <c r="N237" s="515">
        <v>99</v>
      </c>
      <c r="O237" s="515">
        <v>99</v>
      </c>
      <c r="P237" s="515">
        <v>9999</v>
      </c>
      <c r="Q237" s="515">
        <v>15003</v>
      </c>
      <c r="R237" s="515">
        <v>117913</v>
      </c>
      <c r="S237" s="515">
        <v>5.3871752902563754</v>
      </c>
      <c r="T237" s="515">
        <v>8.4674378567248727</v>
      </c>
      <c r="U237" s="515">
        <v>30.625696912129879</v>
      </c>
      <c r="V237" s="515">
        <v>3.4839245884677688</v>
      </c>
      <c r="W237" s="515">
        <v>47.102524742818837</v>
      </c>
      <c r="X237" s="515">
        <v>99.517440825015072</v>
      </c>
      <c r="Y237" s="515">
        <v>88.684877833656998</v>
      </c>
      <c r="Z237" s="515">
        <v>6.5830522263306452</v>
      </c>
      <c r="AA237" s="515">
        <v>2.1949719969523529</v>
      </c>
      <c r="AB237" s="515">
        <v>3.121332212097315</v>
      </c>
      <c r="AC237" s="515">
        <v>73.771511452612359</v>
      </c>
      <c r="AD237" s="515">
        <v>77.662035241697907</v>
      </c>
      <c r="AE237" s="515">
        <v>71.963377178548882</v>
      </c>
      <c r="AF237" s="515">
        <v>71.586072913820843</v>
      </c>
      <c r="AG237" s="515">
        <v>72.23870817026031</v>
      </c>
      <c r="AH237" s="515"/>
      <c r="AI237" s="515"/>
      <c r="AJ237" s="515"/>
      <c r="AK237" s="515"/>
      <c r="AL237" s="515"/>
    </row>
    <row r="238" spans="1:38">
      <c r="A238" s="515">
        <v>6</v>
      </c>
      <c r="B238" s="515">
        <v>4</v>
      </c>
      <c r="C238" s="515">
        <v>1999</v>
      </c>
      <c r="D238" s="515">
        <v>99</v>
      </c>
      <c r="E238" s="515">
        <v>99</v>
      </c>
      <c r="F238" s="515">
        <v>99</v>
      </c>
      <c r="G238" s="515">
        <v>99</v>
      </c>
      <c r="H238" s="515">
        <v>1</v>
      </c>
      <c r="I238" s="515">
        <v>99</v>
      </c>
      <c r="J238" s="515">
        <v>999</v>
      </c>
      <c r="K238" s="515">
        <v>99</v>
      </c>
      <c r="L238" s="515">
        <v>99</v>
      </c>
      <c r="M238" s="515">
        <v>99</v>
      </c>
      <c r="N238" s="515">
        <v>99</v>
      </c>
      <c r="O238" s="515">
        <v>99</v>
      </c>
      <c r="P238" s="515">
        <v>9999</v>
      </c>
      <c r="Q238" s="515">
        <v>14967</v>
      </c>
      <c r="R238" s="515">
        <v>111052</v>
      </c>
      <c r="S238" s="515">
        <v>5.333087202391674</v>
      </c>
      <c r="T238" s="515">
        <v>8.0920289594064059</v>
      </c>
      <c r="U238" s="515">
        <v>30.364599466915799</v>
      </c>
      <c r="V238" s="515">
        <v>4.8697907286676516</v>
      </c>
      <c r="W238" s="515">
        <v>40.944782624356151</v>
      </c>
      <c r="X238" s="515">
        <v>99.569571011778308</v>
      </c>
      <c r="Y238" s="515">
        <v>88.553110254655493</v>
      </c>
      <c r="Z238" s="515">
        <v>6.4501945074445901</v>
      </c>
      <c r="AA238" s="515">
        <v>2.0670188545503323</v>
      </c>
      <c r="AB238" s="515">
        <v>3.0531548191383626</v>
      </c>
      <c r="AC238" s="515">
        <v>73.24516151186279</v>
      </c>
      <c r="AD238" s="515">
        <v>77.278566663250487</v>
      </c>
      <c r="AE238" s="515">
        <v>72.906218895900125</v>
      </c>
      <c r="AF238" s="515">
        <v>70.736911836833485</v>
      </c>
      <c r="AG238" s="515">
        <v>71.356186954020203</v>
      </c>
      <c r="AH238" s="515"/>
      <c r="AI238" s="515"/>
      <c r="AJ238" s="515"/>
      <c r="AK238" s="515"/>
      <c r="AL238" s="515"/>
    </row>
    <row r="239" spans="1:38">
      <c r="A239" s="515">
        <v>6</v>
      </c>
      <c r="B239" s="515">
        <v>5</v>
      </c>
      <c r="C239" s="515">
        <v>2000</v>
      </c>
      <c r="D239" s="515">
        <v>99</v>
      </c>
      <c r="E239" s="515">
        <v>99</v>
      </c>
      <c r="F239" s="515">
        <v>99</v>
      </c>
      <c r="G239" s="515">
        <v>99</v>
      </c>
      <c r="H239" s="515">
        <v>1</v>
      </c>
      <c r="I239" s="515">
        <v>99</v>
      </c>
      <c r="J239" s="515">
        <v>999</v>
      </c>
      <c r="K239" s="515">
        <v>99</v>
      </c>
      <c r="L239" s="515">
        <v>99</v>
      </c>
      <c r="M239" s="515">
        <v>99</v>
      </c>
      <c r="N239" s="515">
        <v>99</v>
      </c>
      <c r="O239" s="515">
        <v>99</v>
      </c>
      <c r="P239" s="515">
        <v>9999</v>
      </c>
      <c r="Q239" s="515">
        <v>13539</v>
      </c>
      <c r="R239" s="515">
        <v>106172.5</v>
      </c>
      <c r="S239" s="515">
        <v>5.6287927664884956</v>
      </c>
      <c r="T239" s="515">
        <v>8.6753632061032793</v>
      </c>
      <c r="U239" s="515">
        <v>31.197149921118559</v>
      </c>
      <c r="V239" s="515">
        <v>3.8136052179236626</v>
      </c>
      <c r="W239" s="515">
        <v>48.217758835856735</v>
      </c>
      <c r="X239" s="515">
        <v>99.525771739386386</v>
      </c>
      <c r="Y239" s="515">
        <v>90.774918175610438</v>
      </c>
      <c r="Z239" s="515">
        <v>6.5776184283243477</v>
      </c>
      <c r="AA239" s="515">
        <v>2.1059617309763601</v>
      </c>
      <c r="AB239" s="515">
        <v>3.0320803627937001</v>
      </c>
      <c r="AC239" s="515">
        <v>74.145994366169148</v>
      </c>
      <c r="AD239" s="515">
        <v>77.027364537237105</v>
      </c>
      <c r="AE239" s="515">
        <v>75.521920238386315</v>
      </c>
      <c r="AF239" s="515">
        <v>69.653511951426708</v>
      </c>
      <c r="AG239" s="515">
        <v>70.356144325068954</v>
      </c>
      <c r="AH239" s="515"/>
      <c r="AI239" s="515"/>
      <c r="AJ239" s="515"/>
      <c r="AK239" s="515"/>
      <c r="AL239" s="515"/>
    </row>
    <row r="240" spans="1:38">
      <c r="A240" s="515">
        <v>6</v>
      </c>
      <c r="B240" s="515">
        <v>6</v>
      </c>
      <c r="C240" s="515">
        <v>2001</v>
      </c>
      <c r="D240" s="515">
        <v>99</v>
      </c>
      <c r="E240" s="515">
        <v>99</v>
      </c>
      <c r="F240" s="515">
        <v>99</v>
      </c>
      <c r="G240" s="515">
        <v>99</v>
      </c>
      <c r="H240" s="515">
        <v>1</v>
      </c>
      <c r="I240" s="515">
        <v>99</v>
      </c>
      <c r="J240" s="515">
        <v>999</v>
      </c>
      <c r="K240" s="515">
        <v>99</v>
      </c>
      <c r="L240" s="515">
        <v>99</v>
      </c>
      <c r="M240" s="515">
        <v>99</v>
      </c>
      <c r="N240" s="515">
        <v>99</v>
      </c>
      <c r="O240" s="515">
        <v>99</v>
      </c>
      <c r="P240" s="515">
        <v>9999</v>
      </c>
      <c r="Q240" s="515">
        <v>14033</v>
      </c>
      <c r="R240" s="515">
        <v>120784</v>
      </c>
      <c r="S240" s="515">
        <v>5.4147734799311156</v>
      </c>
      <c r="T240" s="515">
        <v>8.2522602331434616</v>
      </c>
      <c r="U240" s="515">
        <v>30.97479964233646</v>
      </c>
      <c r="V240" s="515">
        <v>3.6900582858656761</v>
      </c>
      <c r="W240" s="515">
        <v>43.615048350774927</v>
      </c>
      <c r="X240" s="515">
        <v>99.41051794939726</v>
      </c>
      <c r="Y240" s="515">
        <v>90.012750033116944</v>
      </c>
      <c r="Z240" s="515">
        <v>6.6501862710992796</v>
      </c>
      <c r="AA240" s="515">
        <v>2.1166154398805026</v>
      </c>
      <c r="AB240" s="515">
        <v>3.0600863363390087</v>
      </c>
      <c r="AC240" s="515">
        <v>76.47201483771299</v>
      </c>
      <c r="AD240" s="515">
        <v>78.732010748006246</v>
      </c>
      <c r="AE240" s="515">
        <v>78.721289952314137</v>
      </c>
      <c r="AF240" s="515">
        <v>72.440264849822512</v>
      </c>
      <c r="AG240" s="515">
        <v>73.102481163253998</v>
      </c>
      <c r="AH240" s="515"/>
      <c r="AI240" s="515"/>
      <c r="AJ240" s="515"/>
      <c r="AK240" s="515"/>
      <c r="AL240" s="515"/>
    </row>
    <row r="241" spans="1:38">
      <c r="A241" s="515">
        <v>6</v>
      </c>
      <c r="B241" s="515">
        <v>7</v>
      </c>
      <c r="C241" s="515">
        <v>2002</v>
      </c>
      <c r="D241" s="515">
        <v>99</v>
      </c>
      <c r="E241" s="515">
        <v>99</v>
      </c>
      <c r="F241" s="515">
        <v>99</v>
      </c>
      <c r="G241" s="515">
        <v>99</v>
      </c>
      <c r="H241" s="515">
        <v>1</v>
      </c>
      <c r="I241" s="515">
        <v>99</v>
      </c>
      <c r="J241" s="515">
        <v>999</v>
      </c>
      <c r="K241" s="515">
        <v>99</v>
      </c>
      <c r="L241" s="515">
        <v>99</v>
      </c>
      <c r="M241" s="515">
        <v>99</v>
      </c>
      <c r="N241" s="515">
        <v>99</v>
      </c>
      <c r="O241" s="515">
        <v>99</v>
      </c>
      <c r="P241" s="515">
        <v>9999</v>
      </c>
      <c r="Q241" s="515">
        <v>13410</v>
      </c>
      <c r="R241" s="515">
        <v>111416</v>
      </c>
      <c r="S241" s="515">
        <v>5.448858332734976</v>
      </c>
      <c r="T241" s="515">
        <v>7.9077331801536577</v>
      </c>
      <c r="U241" s="515">
        <v>31.027519386802432</v>
      </c>
      <c r="V241" s="515">
        <v>5.2568751346305724</v>
      </c>
      <c r="W241" s="515">
        <v>39.723199540460975</v>
      </c>
      <c r="X241" s="515">
        <v>99.247863861563872</v>
      </c>
      <c r="Y241" s="515">
        <v>89.952969052918746</v>
      </c>
      <c r="Z241" s="515">
        <v>6.7008138043218386</v>
      </c>
      <c r="AA241" s="515">
        <v>2.2460601163626777</v>
      </c>
      <c r="AB241" s="515">
        <v>3.0799565339577142</v>
      </c>
      <c r="AC241" s="515">
        <v>73.226628893323934</v>
      </c>
      <c r="AD241" s="515">
        <v>77.5609182532815</v>
      </c>
      <c r="AE241" s="515">
        <v>76.735078596126741</v>
      </c>
      <c r="AF241" s="515">
        <v>72.771924782662651</v>
      </c>
      <c r="AG241" s="515">
        <v>73.374265174784497</v>
      </c>
      <c r="AH241" s="515"/>
      <c r="AI241" s="515"/>
      <c r="AJ241" s="515"/>
      <c r="AK241" s="515"/>
      <c r="AL241" s="515"/>
    </row>
    <row r="242" spans="1:38">
      <c r="A242" s="515">
        <v>6</v>
      </c>
      <c r="B242" s="515">
        <v>8</v>
      </c>
      <c r="C242" s="515">
        <v>2003</v>
      </c>
      <c r="D242" s="515">
        <v>99</v>
      </c>
      <c r="E242" s="515">
        <v>99</v>
      </c>
      <c r="F242" s="515">
        <v>99</v>
      </c>
      <c r="G242" s="515">
        <v>99</v>
      </c>
      <c r="H242" s="515">
        <v>1</v>
      </c>
      <c r="I242" s="515">
        <v>99</v>
      </c>
      <c r="J242" s="515">
        <v>999</v>
      </c>
      <c r="K242" s="515">
        <v>99</v>
      </c>
      <c r="L242" s="515">
        <v>99</v>
      </c>
      <c r="M242" s="515">
        <v>99</v>
      </c>
      <c r="N242" s="515">
        <v>99</v>
      </c>
      <c r="O242" s="515">
        <v>99</v>
      </c>
      <c r="P242" s="515">
        <v>9999</v>
      </c>
      <c r="Q242" s="515">
        <v>11004</v>
      </c>
      <c r="R242" s="515">
        <v>84685.5</v>
      </c>
      <c r="S242" s="515">
        <v>5.7781320296863106</v>
      </c>
      <c r="T242" s="515">
        <v>7.7974741838921631</v>
      </c>
      <c r="U242" s="515">
        <v>31.521614680198944</v>
      </c>
      <c r="V242" s="515">
        <v>7.5939800792343437</v>
      </c>
      <c r="W242" s="515">
        <v>38.475299785677592</v>
      </c>
      <c r="X242" s="515">
        <v>99.306256679124516</v>
      </c>
      <c r="Y242" s="515">
        <v>90.813657591913611</v>
      </c>
      <c r="Z242" s="515">
        <v>6.8772199074693292</v>
      </c>
      <c r="AA242" s="515">
        <v>2.1831717478008938</v>
      </c>
      <c r="AB242" s="515">
        <v>3.0657296807245427</v>
      </c>
      <c r="AC242" s="515">
        <v>77.239961004841305</v>
      </c>
      <c r="AD242" s="515">
        <v>77.426823659204217</v>
      </c>
      <c r="AE242" s="515">
        <v>76.697029992468657</v>
      </c>
      <c r="AF242" s="515">
        <v>72.76418048950238</v>
      </c>
      <c r="AG242" s="515">
        <v>73.401191390793571</v>
      </c>
      <c r="AH242" s="515"/>
      <c r="AI242" s="515"/>
      <c r="AJ242" s="515"/>
      <c r="AK242" s="515"/>
      <c r="AL242" s="515"/>
    </row>
    <row r="243" spans="1:38">
      <c r="A243" s="515">
        <v>6</v>
      </c>
      <c r="B243" s="515">
        <v>9</v>
      </c>
      <c r="C243" s="515">
        <v>2004</v>
      </c>
      <c r="D243" s="515">
        <v>99</v>
      </c>
      <c r="E243" s="515">
        <v>99</v>
      </c>
      <c r="F243" s="515">
        <v>99</v>
      </c>
      <c r="G243" s="515">
        <v>99</v>
      </c>
      <c r="H243" s="515">
        <v>1</v>
      </c>
      <c r="I243" s="515">
        <v>99</v>
      </c>
      <c r="J243" s="515">
        <v>999</v>
      </c>
      <c r="K243" s="515">
        <v>99</v>
      </c>
      <c r="L243" s="515">
        <v>99</v>
      </c>
      <c r="M243" s="515">
        <v>99</v>
      </c>
      <c r="N243" s="515">
        <v>99</v>
      </c>
      <c r="O243" s="515">
        <v>99</v>
      </c>
      <c r="P243" s="515">
        <v>9999</v>
      </c>
      <c r="Q243" s="515">
        <v>11436</v>
      </c>
      <c r="R243" s="515">
        <v>102187</v>
      </c>
      <c r="S243" s="515">
        <v>6.0739232974840238</v>
      </c>
      <c r="T243" s="515">
        <v>8.1262195778327992</v>
      </c>
      <c r="U243" s="515">
        <v>31.936162134126494</v>
      </c>
      <c r="V243" s="515">
        <v>8.3513558476127105</v>
      </c>
      <c r="W243" s="515">
        <v>42.885102801726248</v>
      </c>
      <c r="X243" s="515">
        <v>99.458835272588502</v>
      </c>
      <c r="Y243" s="515">
        <v>91.894272265552345</v>
      </c>
      <c r="Z243" s="515">
        <v>6.8732537587222637</v>
      </c>
      <c r="AA243" s="515">
        <v>2.1827905506189342</v>
      </c>
      <c r="AB243" s="515">
        <v>3.1221805191304202</v>
      </c>
      <c r="AC243" s="515">
        <v>77.923547506950698</v>
      </c>
      <c r="AD243" s="515">
        <v>75.532733954488194</v>
      </c>
      <c r="AE243" s="515">
        <v>73.83821003550095</v>
      </c>
      <c r="AF243" s="515">
        <v>70.260105472322095</v>
      </c>
      <c r="AG243" s="515">
        <v>70.981596523814886</v>
      </c>
      <c r="AH243" s="515"/>
      <c r="AI243" s="515"/>
      <c r="AJ243" s="515"/>
      <c r="AK243" s="515"/>
      <c r="AL243" s="515"/>
    </row>
    <row r="244" spans="1:38">
      <c r="A244" s="515">
        <v>6</v>
      </c>
      <c r="B244" s="515">
        <v>10</v>
      </c>
      <c r="C244" s="515">
        <v>2005</v>
      </c>
      <c r="D244" s="515">
        <v>99</v>
      </c>
      <c r="E244" s="515">
        <v>99</v>
      </c>
      <c r="F244" s="515">
        <v>99</v>
      </c>
      <c r="G244" s="515">
        <v>99</v>
      </c>
      <c r="H244" s="515">
        <v>1</v>
      </c>
      <c r="I244" s="515">
        <v>99</v>
      </c>
      <c r="J244" s="515">
        <v>999</v>
      </c>
      <c r="K244" s="515">
        <v>99</v>
      </c>
      <c r="L244" s="515">
        <v>99</v>
      </c>
      <c r="M244" s="515">
        <v>99</v>
      </c>
      <c r="N244" s="515">
        <v>99</v>
      </c>
      <c r="O244" s="515">
        <v>99</v>
      </c>
      <c r="P244" s="515">
        <v>9999</v>
      </c>
      <c r="Q244" s="515">
        <v>10788</v>
      </c>
      <c r="R244" s="515">
        <v>102095</v>
      </c>
      <c r="S244" s="515">
        <v>6.2653313090748819</v>
      </c>
      <c r="T244" s="515">
        <v>8.1746118810911383</v>
      </c>
      <c r="U244" s="515">
        <v>32.424619227190391</v>
      </c>
      <c r="V244" s="515">
        <v>10.148391204270537</v>
      </c>
      <c r="W244" s="515">
        <v>43.306724129487243</v>
      </c>
      <c r="X244" s="515">
        <v>99.33689211028944</v>
      </c>
      <c r="Y244" s="515">
        <v>92.540281110730177</v>
      </c>
      <c r="Z244" s="515">
        <v>7.0292074850845232</v>
      </c>
      <c r="AA244" s="515">
        <v>2.2259713017327121</v>
      </c>
      <c r="AB244" s="515">
        <v>3.1596099848458539</v>
      </c>
      <c r="AC244" s="515">
        <v>77.294169412688092</v>
      </c>
      <c r="AD244" s="515">
        <v>77.160984601817376</v>
      </c>
      <c r="AE244" s="515">
        <v>74.233475514632559</v>
      </c>
      <c r="AF244" s="515">
        <v>68.908147218228819</v>
      </c>
      <c r="AG244" s="515">
        <v>69.57944682095885</v>
      </c>
      <c r="AH244" s="515"/>
      <c r="AI244" s="515"/>
      <c r="AJ244" s="515"/>
      <c r="AK244" s="515"/>
      <c r="AL244" s="515"/>
    </row>
    <row r="245" spans="1:38">
      <c r="A245" s="515">
        <v>6</v>
      </c>
      <c r="B245" s="515">
        <v>11</v>
      </c>
      <c r="C245" s="515">
        <v>2006</v>
      </c>
      <c r="D245" s="515">
        <v>99</v>
      </c>
      <c r="E245" s="515">
        <v>99</v>
      </c>
      <c r="F245" s="515">
        <v>99</v>
      </c>
      <c r="G245" s="515">
        <v>99</v>
      </c>
      <c r="H245" s="515">
        <v>1</v>
      </c>
      <c r="I245" s="515">
        <v>99</v>
      </c>
      <c r="J245" s="515">
        <v>999</v>
      </c>
      <c r="K245" s="515">
        <v>99</v>
      </c>
      <c r="L245" s="515">
        <v>99</v>
      </c>
      <c r="M245" s="515">
        <v>99</v>
      </c>
      <c r="N245" s="515">
        <v>99</v>
      </c>
      <c r="O245" s="515">
        <v>99</v>
      </c>
      <c r="P245" s="515">
        <v>9999</v>
      </c>
      <c r="Q245" s="515">
        <v>10342</v>
      </c>
      <c r="R245" s="515">
        <v>105796</v>
      </c>
      <c r="S245" s="515">
        <v>6.5246890241597058</v>
      </c>
      <c r="T245" s="515">
        <v>8.0143200120987554</v>
      </c>
      <c r="U245" s="515">
        <v>32.272111421981599</v>
      </c>
      <c r="V245" s="515">
        <v>14.12907860410602</v>
      </c>
      <c r="W245" s="515">
        <v>41.408937956066374</v>
      </c>
      <c r="X245" s="515">
        <v>99.339294491285102</v>
      </c>
      <c r="Y245" s="515">
        <v>92.307837725433828</v>
      </c>
      <c r="Z245" s="515">
        <v>6.9661125948974787</v>
      </c>
      <c r="AA245" s="515">
        <v>2.2810788362936525</v>
      </c>
      <c r="AB245" s="515">
        <v>3.2025455529399496</v>
      </c>
      <c r="AC245" s="515">
        <v>75.696686320385197</v>
      </c>
      <c r="AD245" s="515">
        <v>75.748221865043391</v>
      </c>
      <c r="AE245" s="515">
        <v>72.876571663307502</v>
      </c>
      <c r="AF245" s="515">
        <v>68.430312281700353</v>
      </c>
      <c r="AG245" s="515">
        <v>69.179835481658571</v>
      </c>
      <c r="AH245" s="515"/>
      <c r="AI245" s="515"/>
      <c r="AJ245" s="515"/>
      <c r="AK245" s="515"/>
      <c r="AL245" s="515"/>
    </row>
    <row r="246" spans="1:38">
      <c r="A246" s="515">
        <v>6</v>
      </c>
      <c r="B246" s="515">
        <v>12</v>
      </c>
      <c r="C246" s="515">
        <v>2007</v>
      </c>
      <c r="D246" s="515">
        <v>99</v>
      </c>
      <c r="E246" s="515">
        <v>99</v>
      </c>
      <c r="F246" s="515">
        <v>99</v>
      </c>
      <c r="G246" s="515">
        <v>99</v>
      </c>
      <c r="H246" s="515">
        <v>1</v>
      </c>
      <c r="I246" s="515">
        <v>99</v>
      </c>
      <c r="J246" s="515">
        <v>999</v>
      </c>
      <c r="K246" s="515">
        <v>99</v>
      </c>
      <c r="L246" s="515">
        <v>99</v>
      </c>
      <c r="M246" s="515">
        <v>99</v>
      </c>
      <c r="N246" s="515">
        <v>99</v>
      </c>
      <c r="O246" s="515">
        <v>99</v>
      </c>
      <c r="P246" s="515">
        <v>9999</v>
      </c>
      <c r="Q246" s="515">
        <v>9656</v>
      </c>
      <c r="R246" s="515">
        <v>92127</v>
      </c>
      <c r="S246" s="515">
        <v>6.6674481965113372</v>
      </c>
      <c r="T246" s="515">
        <v>7.9512086576139458</v>
      </c>
      <c r="U246" s="515">
        <v>32.201006219674682</v>
      </c>
      <c r="V246" s="515">
        <v>15.603460440478901</v>
      </c>
      <c r="W246" s="515">
        <v>40.785003310647255</v>
      </c>
      <c r="X246" s="515">
        <v>98.962302039575803</v>
      </c>
      <c r="Y246" s="515">
        <v>91.765714719897517</v>
      </c>
      <c r="Z246" s="515">
        <v>7.0989801822185932</v>
      </c>
      <c r="AA246" s="515">
        <v>2.3489865014404678</v>
      </c>
      <c r="AB246" s="515">
        <v>3.2331068556145697</v>
      </c>
      <c r="AC246" s="515">
        <v>76.153623304175738</v>
      </c>
      <c r="AD246" s="515">
        <v>75.261261990535516</v>
      </c>
      <c r="AE246" s="515">
        <v>71.398200142208495</v>
      </c>
      <c r="AF246" s="515">
        <v>68.934116502674996</v>
      </c>
      <c r="AG246" s="515">
        <v>69.464831197404251</v>
      </c>
      <c r="AH246" s="515"/>
      <c r="AI246" s="515"/>
      <c r="AJ246" s="515"/>
      <c r="AK246" s="515"/>
      <c r="AL246" s="515"/>
    </row>
    <row r="247" spans="1:38">
      <c r="A247" s="515">
        <v>6</v>
      </c>
      <c r="B247" s="515">
        <v>13</v>
      </c>
      <c r="C247" s="515">
        <v>2008</v>
      </c>
      <c r="D247" s="515">
        <v>99</v>
      </c>
      <c r="E247" s="515">
        <v>99</v>
      </c>
      <c r="F247" s="515">
        <v>99</v>
      </c>
      <c r="G247" s="515">
        <v>99</v>
      </c>
      <c r="H247" s="515">
        <v>1</v>
      </c>
      <c r="I247" s="515">
        <v>99</v>
      </c>
      <c r="J247" s="515">
        <v>999</v>
      </c>
      <c r="K247" s="515">
        <v>99</v>
      </c>
      <c r="L247" s="515">
        <v>99</v>
      </c>
      <c r="M247" s="515">
        <v>99</v>
      </c>
      <c r="N247" s="515">
        <v>99</v>
      </c>
      <c r="O247" s="515">
        <v>99</v>
      </c>
      <c r="P247" s="515">
        <v>9999</v>
      </c>
      <c r="Q247" s="515">
        <v>9263</v>
      </c>
      <c r="R247" s="515">
        <v>90968</v>
      </c>
      <c r="S247" s="515">
        <v>6.8829808284231833</v>
      </c>
      <c r="T247" s="515">
        <v>8.1308701961129195</v>
      </c>
      <c r="U247" s="515">
        <v>32.676758860258246</v>
      </c>
      <c r="V247" s="515">
        <v>15.87591240875912</v>
      </c>
      <c r="W247" s="515">
        <v>41.856477002902125</v>
      </c>
      <c r="X247" s="515">
        <v>98.856740831940897</v>
      </c>
      <c r="Y247" s="515">
        <v>92.508354586228137</v>
      </c>
      <c r="Z247" s="515">
        <v>7.1531877798353021</v>
      </c>
      <c r="AA247" s="515">
        <v>2.3213859387292359</v>
      </c>
      <c r="AB247" s="515">
        <v>3.0169525676842261</v>
      </c>
      <c r="AC247" s="515">
        <v>73.144171558880132</v>
      </c>
      <c r="AD247" s="515">
        <v>73.557747065341772</v>
      </c>
      <c r="AE247" s="515">
        <v>68.106770875774458</v>
      </c>
      <c r="AF247" s="515">
        <v>69.728652460524302</v>
      </c>
      <c r="AG247" s="515">
        <v>70.33865465908049</v>
      </c>
      <c r="AH247" s="515"/>
      <c r="AI247" s="515"/>
      <c r="AJ247" s="515"/>
      <c r="AK247" s="515"/>
      <c r="AL247" s="515"/>
    </row>
    <row r="248" spans="1:38">
      <c r="A248" s="515">
        <v>6</v>
      </c>
      <c r="B248" s="515">
        <v>14</v>
      </c>
      <c r="C248" s="515">
        <v>2009</v>
      </c>
      <c r="D248" s="515">
        <v>99</v>
      </c>
      <c r="E248" s="515">
        <v>99</v>
      </c>
      <c r="F248" s="515">
        <v>99</v>
      </c>
      <c r="G248" s="515">
        <v>99</v>
      </c>
      <c r="H248" s="515">
        <v>1</v>
      </c>
      <c r="I248" s="515">
        <v>99</v>
      </c>
      <c r="J248" s="515">
        <v>999</v>
      </c>
      <c r="K248" s="515">
        <v>99</v>
      </c>
      <c r="L248" s="515">
        <v>99</v>
      </c>
      <c r="M248" s="515">
        <v>99</v>
      </c>
      <c r="N248" s="515">
        <v>99</v>
      </c>
      <c r="O248" s="515">
        <v>99</v>
      </c>
      <c r="P248" s="515">
        <v>9999</v>
      </c>
      <c r="Q248" s="515">
        <v>8929</v>
      </c>
      <c r="R248" s="515">
        <v>86704</v>
      </c>
      <c r="S248" s="515">
        <v>7.2581195792581648</v>
      </c>
      <c r="T248" s="515">
        <v>8.2060343236759561</v>
      </c>
      <c r="U248" s="515">
        <v>33.21917904594924</v>
      </c>
      <c r="V248" s="515">
        <v>18.4904964015501</v>
      </c>
      <c r="W248" s="515">
        <v>43.69579258165713</v>
      </c>
      <c r="X248" s="515">
        <v>98.779756412622234</v>
      </c>
      <c r="Y248" s="515">
        <v>92.445561911791856</v>
      </c>
      <c r="Z248" s="515">
        <v>7.4124856305102718</v>
      </c>
      <c r="AA248" s="515">
        <v>2.3294008203928742</v>
      </c>
      <c r="AB248" s="515">
        <v>3.0240878831366209</v>
      </c>
      <c r="AC248" s="515">
        <v>73.247661006390686</v>
      </c>
      <c r="AD248" s="515">
        <v>72.863491038858271</v>
      </c>
      <c r="AE248" s="515">
        <v>65.059824312105391</v>
      </c>
      <c r="AF248" s="515">
        <v>68.956631699499781</v>
      </c>
      <c r="AG248" s="515">
        <v>69.637850432265623</v>
      </c>
      <c r="AH248" s="515"/>
      <c r="AI248" s="515"/>
      <c r="AJ248" s="515"/>
      <c r="AK248" s="515"/>
      <c r="AL248" s="515"/>
    </row>
    <row r="249" spans="1:38">
      <c r="A249" s="515">
        <v>6</v>
      </c>
      <c r="B249" s="515">
        <v>15</v>
      </c>
      <c r="C249" s="515">
        <v>2010</v>
      </c>
      <c r="D249" s="515">
        <v>99</v>
      </c>
      <c r="E249" s="515">
        <v>99</v>
      </c>
      <c r="F249" s="515">
        <v>99</v>
      </c>
      <c r="G249" s="515">
        <v>99</v>
      </c>
      <c r="H249" s="515">
        <v>1</v>
      </c>
      <c r="I249" s="515">
        <v>99</v>
      </c>
      <c r="J249" s="515">
        <v>999</v>
      </c>
      <c r="K249" s="515">
        <v>99</v>
      </c>
      <c r="L249" s="515">
        <v>99</v>
      </c>
      <c r="M249" s="515">
        <v>99</v>
      </c>
      <c r="N249" s="515">
        <v>99</v>
      </c>
      <c r="O249" s="515">
        <v>99</v>
      </c>
      <c r="P249" s="515">
        <v>9999</v>
      </c>
      <c r="Q249" s="515">
        <v>8584</v>
      </c>
      <c r="R249" s="515">
        <v>89909</v>
      </c>
      <c r="S249" s="515">
        <v>7.3133946545952018</v>
      </c>
      <c r="T249" s="515">
        <v>7.7064253856677292</v>
      </c>
      <c r="U249" s="515">
        <v>32.936840583256107</v>
      </c>
      <c r="V249" s="515">
        <v>22.189102314562501</v>
      </c>
      <c r="W249" s="515">
        <v>35.849581243257077</v>
      </c>
      <c r="X249" s="515">
        <v>98.233769700474909</v>
      </c>
      <c r="Y249" s="515">
        <v>91.683813633785277</v>
      </c>
      <c r="Z249" s="515">
        <v>7.6111921137142637</v>
      </c>
      <c r="AA249" s="515">
        <v>2.1922364678412718</v>
      </c>
      <c r="AB249" s="515">
        <v>2.8470158812003494</v>
      </c>
      <c r="AC249" s="515">
        <v>75.503173674791938</v>
      </c>
      <c r="AD249" s="515">
        <v>70.207136180125062</v>
      </c>
      <c r="AE249" s="515">
        <v>65.986774201318212</v>
      </c>
      <c r="AF249" s="515">
        <v>66.6644422694783</v>
      </c>
      <c r="AG249" s="515">
        <v>67.562528716976075</v>
      </c>
      <c r="AH249" s="515"/>
      <c r="AI249" s="515"/>
      <c r="AJ249" s="515"/>
      <c r="AK249" s="515"/>
      <c r="AL249" s="515"/>
    </row>
    <row r="250" spans="1:38">
      <c r="A250" s="515">
        <v>6</v>
      </c>
      <c r="B250" s="515">
        <v>16</v>
      </c>
      <c r="C250" s="515">
        <v>2011</v>
      </c>
      <c r="D250" s="515">
        <v>99</v>
      </c>
      <c r="E250" s="515">
        <v>99</v>
      </c>
      <c r="F250" s="515">
        <v>99</v>
      </c>
      <c r="G250" s="515">
        <v>99</v>
      </c>
      <c r="H250" s="515">
        <v>1</v>
      </c>
      <c r="I250" s="515">
        <v>99</v>
      </c>
      <c r="J250" s="515">
        <v>999</v>
      </c>
      <c r="K250" s="515">
        <v>99</v>
      </c>
      <c r="L250" s="515">
        <v>99</v>
      </c>
      <c r="M250" s="515">
        <v>99</v>
      </c>
      <c r="N250" s="515">
        <v>99</v>
      </c>
      <c r="O250" s="515">
        <v>99</v>
      </c>
      <c r="P250" s="515">
        <v>9999</v>
      </c>
      <c r="Q250" s="515">
        <v>8093</v>
      </c>
      <c r="R250" s="515">
        <v>84063</v>
      </c>
      <c r="S250" s="515">
        <v>7.1235858820170606</v>
      </c>
      <c r="T250" s="515">
        <v>7.3477748831233747</v>
      </c>
      <c r="U250" s="515">
        <v>32.209042028002202</v>
      </c>
      <c r="V250" s="515">
        <v>24.786172275555234</v>
      </c>
      <c r="W250" s="515">
        <v>31.029109120540554</v>
      </c>
      <c r="X250" s="515">
        <v>97.765961243353203</v>
      </c>
      <c r="Y250" s="515">
        <v>89.977754779153742</v>
      </c>
      <c r="Z250" s="515">
        <v>7.5812173457087182</v>
      </c>
      <c r="AA250" s="515">
        <v>2.2181263568768159</v>
      </c>
      <c r="AB250" s="515">
        <v>2.7865591767682076</v>
      </c>
      <c r="AC250" s="515">
        <v>72.794226366132563</v>
      </c>
      <c r="AD250" s="515">
        <v>69.306368973961355</v>
      </c>
      <c r="AE250" s="515">
        <v>64.526069827114867</v>
      </c>
      <c r="AF250" s="515">
        <v>65.155014726399003</v>
      </c>
      <c r="AG250" s="515">
        <v>65.994135135522811</v>
      </c>
      <c r="AH250" s="515"/>
      <c r="AI250" s="515"/>
      <c r="AJ250" s="515"/>
      <c r="AK250" s="515"/>
      <c r="AL250" s="515"/>
    </row>
    <row r="251" spans="1:38">
      <c r="A251" s="515">
        <v>6</v>
      </c>
      <c r="B251" s="515">
        <v>17</v>
      </c>
      <c r="C251" s="515">
        <v>2012</v>
      </c>
      <c r="D251" s="515">
        <v>99</v>
      </c>
      <c r="E251" s="515">
        <v>99</v>
      </c>
      <c r="F251" s="515">
        <v>99</v>
      </c>
      <c r="G251" s="515">
        <v>99</v>
      </c>
      <c r="H251" s="515">
        <v>1</v>
      </c>
      <c r="I251" s="515">
        <v>99</v>
      </c>
      <c r="J251" s="515">
        <v>999</v>
      </c>
      <c r="K251" s="515">
        <v>99</v>
      </c>
      <c r="L251" s="515">
        <v>99</v>
      </c>
      <c r="M251" s="515">
        <v>99</v>
      </c>
      <c r="N251" s="515">
        <v>99</v>
      </c>
      <c r="O251" s="515">
        <v>99</v>
      </c>
      <c r="P251" s="515">
        <v>9999</v>
      </c>
      <c r="Q251" s="515">
        <v>7767</v>
      </c>
      <c r="R251" s="515">
        <v>79259.75</v>
      </c>
      <c r="S251" s="515">
        <v>7.1915064077290154</v>
      </c>
      <c r="T251" s="515">
        <v>7.3240453067288254</v>
      </c>
      <c r="U251" s="515">
        <v>31.570423827983181</v>
      </c>
      <c r="V251" s="515">
        <v>25.55647727882058</v>
      </c>
      <c r="W251" s="515">
        <v>29.461359643450809</v>
      </c>
      <c r="X251" s="515">
        <v>97.540050277726081</v>
      </c>
      <c r="Y251" s="515">
        <v>88.680572421689462</v>
      </c>
      <c r="Z251" s="515">
        <v>7.4455264753093982</v>
      </c>
      <c r="AA251" s="515">
        <v>2.2350479000806112</v>
      </c>
      <c r="AB251" s="515">
        <v>2.55815780280476</v>
      </c>
      <c r="AC251" s="515">
        <v>73.070004179415491</v>
      </c>
      <c r="AD251" s="515">
        <v>66.5225701100685</v>
      </c>
      <c r="AE251" s="515">
        <v>63.167475497365935</v>
      </c>
      <c r="AF251" s="515">
        <v>64.234237702277483</v>
      </c>
      <c r="AG251" s="515">
        <v>65.294699717678412</v>
      </c>
      <c r="AH251" s="515"/>
      <c r="AI251" s="515"/>
      <c r="AJ251" s="515"/>
      <c r="AK251" s="515"/>
      <c r="AL251" s="515"/>
    </row>
    <row r="252" spans="1:38">
      <c r="A252" s="515">
        <v>6</v>
      </c>
      <c r="B252" s="515">
        <v>18</v>
      </c>
      <c r="C252" s="515">
        <v>2013</v>
      </c>
      <c r="D252" s="515">
        <v>99</v>
      </c>
      <c r="E252" s="515">
        <v>99</v>
      </c>
      <c r="F252" s="515">
        <v>99</v>
      </c>
      <c r="G252" s="515">
        <v>99</v>
      </c>
      <c r="H252" s="515">
        <v>1</v>
      </c>
      <c r="I252" s="515">
        <v>99</v>
      </c>
      <c r="J252" s="515">
        <v>999</v>
      </c>
      <c r="K252" s="515">
        <v>99</v>
      </c>
      <c r="L252" s="515">
        <v>99</v>
      </c>
      <c r="M252" s="515">
        <v>99</v>
      </c>
      <c r="N252" s="515">
        <v>99</v>
      </c>
      <c r="O252" s="515">
        <v>99</v>
      </c>
      <c r="P252" s="515">
        <v>9999</v>
      </c>
      <c r="Q252" s="515">
        <v>7818</v>
      </c>
      <c r="R252" s="515">
        <v>82039</v>
      </c>
      <c r="S252" s="515">
        <v>7.417984129499386</v>
      </c>
      <c r="T252" s="515">
        <v>7.6598081400309619</v>
      </c>
      <c r="U252" s="515">
        <v>32.0038420751101</v>
      </c>
      <c r="V252" s="515">
        <v>23.692390204658757</v>
      </c>
      <c r="W252" s="515">
        <v>34.069162227720966</v>
      </c>
      <c r="X252" s="515">
        <v>97.43049037652824</v>
      </c>
      <c r="Y252" s="515">
        <v>89.611038652348284</v>
      </c>
      <c r="Z252" s="515">
        <v>7.5527074105423058</v>
      </c>
      <c r="AA252" s="515">
        <v>2.1517189394334375</v>
      </c>
      <c r="AB252" s="515">
        <v>2.5057293297868486</v>
      </c>
      <c r="AC252" s="515">
        <v>73.776659801860106</v>
      </c>
      <c r="AD252" s="515">
        <v>67.977616735009391</v>
      </c>
      <c r="AE252" s="515">
        <v>65.835410023350036</v>
      </c>
      <c r="AF252" s="515">
        <v>65.267269704129774</v>
      </c>
      <c r="AG252" s="515">
        <v>66.203304281065556</v>
      </c>
      <c r="AH252" s="515"/>
      <c r="AI252" s="515"/>
      <c r="AJ252" s="515"/>
      <c r="AK252" s="515"/>
      <c r="AL252" s="515"/>
    </row>
    <row r="253" spans="1:38">
      <c r="A253" s="515">
        <v>6</v>
      </c>
      <c r="B253" s="515">
        <v>19</v>
      </c>
      <c r="C253" s="515">
        <v>2014</v>
      </c>
      <c r="D253" s="515">
        <v>99</v>
      </c>
      <c r="E253" s="515">
        <v>99</v>
      </c>
      <c r="F253" s="515">
        <v>99</v>
      </c>
      <c r="G253" s="515">
        <v>99</v>
      </c>
      <c r="H253" s="515">
        <v>1</v>
      </c>
      <c r="I253" s="515">
        <v>99</v>
      </c>
      <c r="J253" s="515">
        <v>999</v>
      </c>
      <c r="K253" s="515">
        <v>99</v>
      </c>
      <c r="L253" s="515">
        <v>99</v>
      </c>
      <c r="M253" s="515">
        <v>99</v>
      </c>
      <c r="N253" s="515">
        <v>99</v>
      </c>
      <c r="O253" s="515">
        <v>99</v>
      </c>
      <c r="P253" s="515">
        <v>9999</v>
      </c>
      <c r="Q253" s="515">
        <v>7928</v>
      </c>
      <c r="R253" s="515">
        <v>80532</v>
      </c>
      <c r="S253" s="515">
        <v>7.4645234192619068</v>
      </c>
      <c r="T253" s="515">
        <v>7.6883474891968397</v>
      </c>
      <c r="U253" s="515">
        <v>32.208365618635945</v>
      </c>
      <c r="V253" s="515">
        <v>23.086474941638105</v>
      </c>
      <c r="W253" s="515">
        <v>36.041573535985698</v>
      </c>
      <c r="X253" s="515">
        <v>97.324045100084447</v>
      </c>
      <c r="Y253" s="515">
        <v>89.441464262653341</v>
      </c>
      <c r="Z253" s="515">
        <v>7.7043791173012419</v>
      </c>
      <c r="AA253" s="515">
        <v>2.1498916289900114</v>
      </c>
      <c r="AB253" s="515">
        <v>2.6086963398794003</v>
      </c>
      <c r="AC253" s="515">
        <v>73.323040879397098</v>
      </c>
      <c r="AD253" s="515">
        <v>65.481889565955598</v>
      </c>
      <c r="AE253" s="515">
        <v>65.590197879927075</v>
      </c>
      <c r="AF253" s="515">
        <v>67.572874188189076</v>
      </c>
      <c r="AG253" s="515">
        <v>68.484135444602799</v>
      </c>
      <c r="AH253" s="515"/>
      <c r="AI253" s="515"/>
      <c r="AJ253" s="515"/>
      <c r="AK253" s="515"/>
      <c r="AL253" s="515"/>
    </row>
    <row r="254" spans="1:38">
      <c r="A254" s="515">
        <v>6</v>
      </c>
      <c r="B254" s="515">
        <v>20</v>
      </c>
      <c r="C254" s="515">
        <v>2015</v>
      </c>
      <c r="D254" s="515">
        <v>99</v>
      </c>
      <c r="E254" s="515">
        <v>99</v>
      </c>
      <c r="F254" s="515">
        <v>99</v>
      </c>
      <c r="G254" s="515">
        <v>99</v>
      </c>
      <c r="H254" s="515">
        <v>1</v>
      </c>
      <c r="I254" s="515">
        <v>99</v>
      </c>
      <c r="J254" s="515">
        <v>999</v>
      </c>
      <c r="K254" s="515">
        <v>99</v>
      </c>
      <c r="L254" s="515">
        <v>99</v>
      </c>
      <c r="M254" s="515">
        <v>99</v>
      </c>
      <c r="N254" s="515">
        <v>99</v>
      </c>
      <c r="O254" s="515">
        <v>99</v>
      </c>
      <c r="P254" s="515">
        <v>9999</v>
      </c>
      <c r="Q254" s="515">
        <v>8048</v>
      </c>
      <c r="R254" s="515">
        <v>84666</v>
      </c>
      <c r="S254" s="515">
        <v>7.6631941983795153</v>
      </c>
      <c r="T254" s="515">
        <v>7.5466893440105807</v>
      </c>
      <c r="U254" s="515">
        <v>32.84955271301331</v>
      </c>
      <c r="V254" s="515">
        <v>24.039165662721757</v>
      </c>
      <c r="W254" s="515">
        <v>35.109725273427351</v>
      </c>
      <c r="X254" s="515">
        <v>97.248009826849028</v>
      </c>
      <c r="Y254" s="515">
        <v>89.89086528240378</v>
      </c>
      <c r="Z254" s="515">
        <v>7.9076012385072945</v>
      </c>
      <c r="AA254" s="515">
        <v>2.0232147998411243</v>
      </c>
      <c r="AB254" s="515">
        <v>3.1738647036540724</v>
      </c>
      <c r="AC254" s="515">
        <v>73.345259800734752</v>
      </c>
      <c r="AD254" s="515">
        <v>50.544292116293583</v>
      </c>
      <c r="AE254" s="515">
        <v>51.917660384678413</v>
      </c>
      <c r="AF254" s="515">
        <v>68.46454910078927</v>
      </c>
      <c r="AG254" s="515">
        <v>69.34776935262559</v>
      </c>
      <c r="AH254" s="515"/>
      <c r="AI254" s="515"/>
      <c r="AJ254" s="515"/>
      <c r="AK254" s="515"/>
      <c r="AL254" s="515"/>
    </row>
    <row r="255" spans="1:38">
      <c r="A255" s="515">
        <v>6</v>
      </c>
      <c r="B255" s="515">
        <v>21</v>
      </c>
      <c r="C255" s="515">
        <v>2016</v>
      </c>
      <c r="D255" s="515">
        <v>99</v>
      </c>
      <c r="E255" s="515">
        <v>99</v>
      </c>
      <c r="F255" s="515">
        <v>99</v>
      </c>
      <c r="G255" s="515">
        <v>99</v>
      </c>
      <c r="H255" s="515">
        <v>1</v>
      </c>
      <c r="I255" s="515">
        <v>99</v>
      </c>
      <c r="J255" s="515">
        <v>999</v>
      </c>
      <c r="K255" s="515">
        <v>99</v>
      </c>
      <c r="L255" s="515">
        <v>99</v>
      </c>
      <c r="M255" s="515">
        <v>99</v>
      </c>
      <c r="N255" s="515">
        <v>99</v>
      </c>
      <c r="O255" s="515">
        <v>99</v>
      </c>
      <c r="P255" s="515">
        <v>9999</v>
      </c>
      <c r="Q255" s="515">
        <v>8126</v>
      </c>
      <c r="R255" s="515">
        <v>87966</v>
      </c>
      <c r="S255" s="515">
        <v>7.5560330127549262</v>
      </c>
      <c r="T255" s="515">
        <v>7.7560648432348849</v>
      </c>
      <c r="U255" s="515">
        <v>32.662808357774345</v>
      </c>
      <c r="V255" s="515">
        <v>23.290816906532072</v>
      </c>
      <c r="W255" s="515">
        <v>36.337903280813038</v>
      </c>
      <c r="X255" s="515">
        <v>96.561171361662474</v>
      </c>
      <c r="Y255" s="515">
        <v>88.440988563763284</v>
      </c>
      <c r="Z255" s="515">
        <v>8.2427911386108992</v>
      </c>
      <c r="AA255" s="515">
        <v>2.0278771115207901</v>
      </c>
      <c r="AB255" s="515">
        <v>2.5726460305413235</v>
      </c>
      <c r="AC255" s="515">
        <v>75.320134428236017</v>
      </c>
      <c r="AD255" s="515">
        <v>64.102398545354603</v>
      </c>
      <c r="AE255" s="515">
        <v>65.937131722038643</v>
      </c>
      <c r="AF255" s="515">
        <v>67.375919117647058</v>
      </c>
      <c r="AG255" s="515">
        <v>68.471430846601677</v>
      </c>
      <c r="AH255" s="515"/>
      <c r="AI255" s="515"/>
      <c r="AJ255" s="515"/>
      <c r="AK255" s="515"/>
      <c r="AL255" s="515"/>
    </row>
    <row r="256" spans="1:38">
      <c r="A256" s="515">
        <v>6</v>
      </c>
      <c r="B256" s="515">
        <v>22</v>
      </c>
      <c r="C256" s="515">
        <v>2017</v>
      </c>
      <c r="D256" s="515">
        <v>99</v>
      </c>
      <c r="E256" s="515">
        <v>99</v>
      </c>
      <c r="F256" s="515">
        <v>99</v>
      </c>
      <c r="G256" s="515">
        <v>99</v>
      </c>
      <c r="H256" s="515">
        <v>1</v>
      </c>
      <c r="I256" s="515">
        <v>99</v>
      </c>
      <c r="J256" s="515">
        <v>999</v>
      </c>
      <c r="K256" s="515">
        <v>99</v>
      </c>
      <c r="L256" s="515">
        <v>99</v>
      </c>
      <c r="M256" s="515">
        <v>99</v>
      </c>
      <c r="N256" s="515">
        <v>99</v>
      </c>
      <c r="O256" s="515">
        <v>99</v>
      </c>
      <c r="P256" s="515">
        <v>9999</v>
      </c>
      <c r="Q256" s="515">
        <v>8351</v>
      </c>
      <c r="R256" s="515">
        <v>119415</v>
      </c>
      <c r="S256" s="515">
        <v>7.2793200184231459</v>
      </c>
      <c r="T256" s="515">
        <v>7.2621362475400932</v>
      </c>
      <c r="U256" s="515">
        <v>31.697724741447519</v>
      </c>
      <c r="V256" s="515">
        <v>26.762132060461404</v>
      </c>
      <c r="W256" s="515">
        <v>28.761043420005858</v>
      </c>
      <c r="X256" s="515">
        <v>96.813633128166487</v>
      </c>
      <c r="Y256" s="515">
        <v>86.875183184692048</v>
      </c>
      <c r="Z256" s="515">
        <v>7.9443757774038302</v>
      </c>
      <c r="AA256" s="515">
        <v>2.0465836492310312</v>
      </c>
      <c r="AB256" s="515">
        <v>2.4885103796084218</v>
      </c>
      <c r="AC256" s="515">
        <v>74.501572566900862</v>
      </c>
      <c r="AD256" s="515">
        <v>61.360573514057613</v>
      </c>
      <c r="AE256" s="515">
        <v>65.007786368516477</v>
      </c>
      <c r="AF256" s="515">
        <v>69.347672522189086</v>
      </c>
      <c r="AG256" s="515">
        <v>70.344872547319994</v>
      </c>
      <c r="AH256" s="515">
        <v>2.7458861952016087</v>
      </c>
      <c r="AI256" s="515"/>
      <c r="AJ256" s="515"/>
      <c r="AK256" s="515"/>
      <c r="AL256" s="515"/>
    </row>
    <row r="257" spans="1:38">
      <c r="A257" s="515">
        <v>6</v>
      </c>
      <c r="B257" s="515">
        <v>23</v>
      </c>
      <c r="C257" s="515">
        <v>2018</v>
      </c>
      <c r="D257" s="515">
        <v>99</v>
      </c>
      <c r="E257" s="515">
        <v>99</v>
      </c>
      <c r="F257" s="515">
        <v>99</v>
      </c>
      <c r="G257" s="515">
        <v>99</v>
      </c>
      <c r="H257" s="515">
        <v>1</v>
      </c>
      <c r="I257" s="515">
        <v>99</v>
      </c>
      <c r="J257" s="515">
        <v>999</v>
      </c>
      <c r="K257" s="515">
        <v>99</v>
      </c>
      <c r="L257" s="515">
        <v>99</v>
      </c>
      <c r="M257" s="515">
        <v>99</v>
      </c>
      <c r="N257" s="515">
        <v>99</v>
      </c>
      <c r="O257" s="515">
        <v>99</v>
      </c>
      <c r="P257" s="515">
        <v>9999</v>
      </c>
      <c r="Q257" s="515">
        <v>7894</v>
      </c>
      <c r="R257" s="515">
        <v>91132</v>
      </c>
      <c r="S257" s="515">
        <v>6.9326800684721084</v>
      </c>
      <c r="T257" s="515">
        <v>6.9283895887284377</v>
      </c>
      <c r="U257" s="515">
        <v>31.090342360531789</v>
      </c>
      <c r="V257" s="515">
        <v>27.201202651099496</v>
      </c>
      <c r="W257" s="515">
        <v>23.351841285168767</v>
      </c>
      <c r="X257" s="515">
        <v>96.203309485142398</v>
      </c>
      <c r="Y257" s="515">
        <v>85.292762147215029</v>
      </c>
      <c r="Z257" s="515">
        <v>7.9348753943325185</v>
      </c>
      <c r="AA257" s="515">
        <v>2.0278478446934969</v>
      </c>
      <c r="AB257" s="515">
        <v>2.3867553935432406</v>
      </c>
      <c r="AC257" s="515">
        <v>74.871186237540144</v>
      </c>
      <c r="AD257" s="515">
        <v>56.803206014900447</v>
      </c>
      <c r="AE257" s="515">
        <v>63.369393484003631</v>
      </c>
      <c r="AF257" s="515">
        <v>66.416931463720402</v>
      </c>
      <c r="AG257" s="515">
        <v>67.718922034248095</v>
      </c>
      <c r="AH257" s="515">
        <v>2.3976210332265286</v>
      </c>
      <c r="AI257" s="515"/>
      <c r="AJ257" s="515"/>
      <c r="AK257" s="515"/>
      <c r="AL257" s="515"/>
    </row>
    <row r="258" spans="1:38">
      <c r="A258" s="515">
        <v>6</v>
      </c>
      <c r="B258" s="515">
        <v>24</v>
      </c>
      <c r="C258" s="515">
        <v>2019</v>
      </c>
      <c r="D258" s="515">
        <v>99</v>
      </c>
      <c r="E258" s="515">
        <v>99</v>
      </c>
      <c r="F258" s="515">
        <v>99</v>
      </c>
      <c r="G258" s="515">
        <v>99</v>
      </c>
      <c r="H258" s="515">
        <v>1</v>
      </c>
      <c r="I258" s="515">
        <v>99</v>
      </c>
      <c r="J258" s="515">
        <v>999</v>
      </c>
      <c r="K258" s="515">
        <v>99</v>
      </c>
      <c r="L258" s="515">
        <v>99</v>
      </c>
      <c r="M258" s="515">
        <v>99</v>
      </c>
      <c r="N258" s="515">
        <v>99</v>
      </c>
      <c r="O258" s="515">
        <v>99</v>
      </c>
      <c r="P258" s="515">
        <v>9999</v>
      </c>
      <c r="Q258" s="515">
        <v>7123</v>
      </c>
      <c r="R258" s="515">
        <v>69686</v>
      </c>
      <c r="S258" s="515">
        <v>7.3671899664208</v>
      </c>
      <c r="T258" s="515">
        <v>7.3051545504118476</v>
      </c>
      <c r="U258" s="515">
        <v>32.560200901185503</v>
      </c>
      <c r="V258" s="515">
        <v>27.243635737450859</v>
      </c>
      <c r="W258" s="515">
        <v>28.272536807967168</v>
      </c>
      <c r="X258" s="515">
        <v>96.972132135579599</v>
      </c>
      <c r="Y258" s="515">
        <v>88.174095227161885</v>
      </c>
      <c r="Z258" s="515">
        <v>8.2944486812128844</v>
      </c>
      <c r="AA258" s="515">
        <v>1.894129613209488</v>
      </c>
      <c r="AB258" s="515">
        <v>2.4384860636122303</v>
      </c>
      <c r="AC258" s="515">
        <v>74.660671891924451</v>
      </c>
      <c r="AD258" s="515">
        <v>57.838280778938767</v>
      </c>
      <c r="AE258" s="515">
        <v>61.736101293522481</v>
      </c>
      <c r="AF258" s="515">
        <v>66.774626293599084</v>
      </c>
      <c r="AG258" s="515">
        <v>68.018186601141011</v>
      </c>
      <c r="AH258" s="515">
        <v>1.5081938983440004</v>
      </c>
      <c r="AI258" s="515"/>
      <c r="AJ258" s="515"/>
      <c r="AK258" s="515"/>
      <c r="AL258" s="515"/>
    </row>
    <row r="259" spans="1:38">
      <c r="A259" s="515">
        <v>6</v>
      </c>
      <c r="B259" s="515">
        <v>25</v>
      </c>
      <c r="C259" s="515">
        <v>2020</v>
      </c>
      <c r="D259" s="515">
        <v>99</v>
      </c>
      <c r="E259" s="515">
        <v>99</v>
      </c>
      <c r="F259" s="515">
        <v>99</v>
      </c>
      <c r="G259" s="515">
        <v>99</v>
      </c>
      <c r="H259" s="515">
        <v>1</v>
      </c>
      <c r="I259" s="515">
        <v>99</v>
      </c>
      <c r="J259" s="515">
        <v>999</v>
      </c>
      <c r="K259" s="515">
        <v>99</v>
      </c>
      <c r="L259" s="515">
        <v>99</v>
      </c>
      <c r="M259" s="515">
        <v>99</v>
      </c>
      <c r="N259" s="515">
        <v>99</v>
      </c>
      <c r="O259" s="515">
        <v>99</v>
      </c>
      <c r="P259" s="515">
        <v>9999</v>
      </c>
      <c r="Q259" s="515">
        <v>7022</v>
      </c>
      <c r="R259" s="515">
        <v>72961</v>
      </c>
      <c r="S259" s="515">
        <v>7.2836309809350208</v>
      </c>
      <c r="T259" s="515">
        <v>7.1017255794191421</v>
      </c>
      <c r="U259" s="515">
        <v>32.225512808212898</v>
      </c>
      <c r="V259" s="515">
        <v>27.908060470662409</v>
      </c>
      <c r="W259" s="515">
        <v>24.935239374460327</v>
      </c>
      <c r="X259" s="515">
        <v>96.766765806389699</v>
      </c>
      <c r="Y259" s="515">
        <v>87.393264894943854</v>
      </c>
      <c r="Z259" s="515">
        <v>8.3287910050833194</v>
      </c>
      <c r="AA259" s="515">
        <v>1.9025639179208989</v>
      </c>
      <c r="AB259" s="515">
        <v>2.369254880060284</v>
      </c>
      <c r="AC259" s="515">
        <v>73.720612936691268</v>
      </c>
      <c r="AD259" s="515">
        <v>52.928971550611003</v>
      </c>
      <c r="AE259" s="515">
        <v>58.957658397721616</v>
      </c>
      <c r="AF259" s="515">
        <v>64.812281474743472</v>
      </c>
      <c r="AG259" s="515">
        <v>65.919920318506414</v>
      </c>
      <c r="AH259" s="515">
        <v>2.5109304971148965</v>
      </c>
      <c r="AI259" s="515"/>
      <c r="AJ259" s="515"/>
      <c r="AK259" s="515"/>
      <c r="AL259" s="515"/>
    </row>
    <row r="260" spans="1:38">
      <c r="A260" s="515">
        <v>6</v>
      </c>
      <c r="B260" s="515">
        <v>26</v>
      </c>
      <c r="C260" s="515">
        <v>2021</v>
      </c>
      <c r="D260" s="515">
        <v>99</v>
      </c>
      <c r="E260" s="515">
        <v>99</v>
      </c>
      <c r="F260" s="515">
        <v>99</v>
      </c>
      <c r="G260" s="515">
        <v>99</v>
      </c>
      <c r="H260" s="515">
        <v>1</v>
      </c>
      <c r="I260" s="515">
        <v>99</v>
      </c>
      <c r="J260" s="515">
        <v>999</v>
      </c>
      <c r="K260" s="515">
        <v>99</v>
      </c>
      <c r="L260" s="515">
        <v>99</v>
      </c>
      <c r="M260" s="515">
        <v>99</v>
      </c>
      <c r="N260" s="515">
        <v>99</v>
      </c>
      <c r="O260" s="515">
        <v>99</v>
      </c>
      <c r="P260" s="515">
        <v>9999</v>
      </c>
      <c r="Q260" s="515">
        <v>6872</v>
      </c>
      <c r="R260" s="515">
        <v>70090</v>
      </c>
      <c r="S260" s="515">
        <v>7.2825082037380495</v>
      </c>
      <c r="T260" s="515">
        <v>7.0191610786132097</v>
      </c>
      <c r="U260" s="515">
        <v>32.441041375374702</v>
      </c>
      <c r="V260" s="515">
        <v>27.909830218290764</v>
      </c>
      <c r="W260" s="515">
        <v>24.060493651020121</v>
      </c>
      <c r="X260" s="515">
        <v>96.607219289484974</v>
      </c>
      <c r="Y260" s="515">
        <v>87.611642174347281</v>
      </c>
      <c r="Z260" s="515">
        <v>8.476401885645128</v>
      </c>
      <c r="AA260" s="515">
        <v>1.9050025943670881</v>
      </c>
      <c r="AB260" s="515">
        <v>2.4165904990408569</v>
      </c>
      <c r="AC260" s="515">
        <v>74.114070533768285</v>
      </c>
      <c r="AD260" s="515">
        <v>54.097748093045041</v>
      </c>
      <c r="AE260" s="515">
        <v>59.048346545654994</v>
      </c>
      <c r="AF260" s="515">
        <v>63.793307136422293</v>
      </c>
      <c r="AG260" s="515">
        <v>64.968305675382993</v>
      </c>
      <c r="AH260" s="515">
        <v>2.4596946782707945</v>
      </c>
      <c r="AI260" s="515"/>
      <c r="AJ260" s="515"/>
      <c r="AK260" s="515"/>
      <c r="AL260" s="515"/>
    </row>
    <row r="261" spans="1:38">
      <c r="A261" s="515">
        <v>6</v>
      </c>
      <c r="B261" s="515">
        <v>27</v>
      </c>
      <c r="C261" s="515">
        <v>2022</v>
      </c>
      <c r="D261" s="515">
        <v>99</v>
      </c>
      <c r="E261" s="515">
        <v>99</v>
      </c>
      <c r="F261" s="515">
        <v>99</v>
      </c>
      <c r="G261" s="515">
        <v>99</v>
      </c>
      <c r="H261" s="515">
        <v>1</v>
      </c>
      <c r="I261" s="515">
        <v>99</v>
      </c>
      <c r="J261" s="515">
        <v>999</v>
      </c>
      <c r="K261" s="515">
        <v>99</v>
      </c>
      <c r="L261" s="515">
        <v>99</v>
      </c>
      <c r="M261" s="515">
        <v>99</v>
      </c>
      <c r="N261" s="515">
        <v>99</v>
      </c>
      <c r="O261" s="515">
        <v>99</v>
      </c>
      <c r="P261" s="515">
        <v>9999</v>
      </c>
      <c r="Q261" s="515">
        <v>6746</v>
      </c>
      <c r="R261" s="515">
        <v>68418</v>
      </c>
      <c r="S261" s="515">
        <v>7.1556607910199084</v>
      </c>
      <c r="T261" s="515">
        <v>6.9562688181472705</v>
      </c>
      <c r="U261" s="515">
        <v>32.147252038937204</v>
      </c>
      <c r="V261" s="515">
        <v>28.251337367359472</v>
      </c>
      <c r="W261" s="515">
        <v>22.248531088310095</v>
      </c>
      <c r="X261" s="515">
        <v>96.652927592154143</v>
      </c>
      <c r="Y261" s="515">
        <v>86.649712064076681</v>
      </c>
      <c r="Z261" s="515">
        <v>8.3759862996245946</v>
      </c>
      <c r="AA261" s="515">
        <v>1.9049216630524719</v>
      </c>
      <c r="AB261" s="515">
        <v>2.3190173457038807</v>
      </c>
      <c r="AC261" s="515">
        <v>74.276801281391059</v>
      </c>
      <c r="AD261" s="515">
        <v>51.548425788713438</v>
      </c>
      <c r="AE261" s="515">
        <v>57.252817506500115</v>
      </c>
      <c r="AF261" s="515">
        <v>63.817998656816656</v>
      </c>
      <c r="AG261" s="515">
        <v>64.963384625273491</v>
      </c>
      <c r="AH261" s="515">
        <v>2.7536613171972277</v>
      </c>
      <c r="AI261" s="515">
        <v>1003</v>
      </c>
      <c r="AJ261" s="515">
        <v>114.5359920239282</v>
      </c>
      <c r="AK261" s="515">
        <v>20.535166323168465</v>
      </c>
      <c r="AL261" s="515">
        <v>20.508599347888264</v>
      </c>
    </row>
    <row r="262" spans="1:38">
      <c r="A262" s="515">
        <v>6</v>
      </c>
      <c r="B262" s="515">
        <v>28</v>
      </c>
      <c r="C262" s="515">
        <v>2023</v>
      </c>
      <c r="D262" s="515">
        <v>99</v>
      </c>
      <c r="E262" s="515">
        <v>99</v>
      </c>
      <c r="F262" s="515">
        <v>99</v>
      </c>
      <c r="G262" s="515">
        <v>99</v>
      </c>
      <c r="H262" s="515">
        <v>1</v>
      </c>
      <c r="I262" s="515">
        <v>99</v>
      </c>
      <c r="J262" s="515">
        <v>999</v>
      </c>
      <c r="K262" s="515">
        <v>99</v>
      </c>
      <c r="L262" s="515">
        <v>99</v>
      </c>
      <c r="M262" s="515">
        <v>99</v>
      </c>
      <c r="N262" s="515">
        <v>99</v>
      </c>
      <c r="O262" s="515">
        <v>99</v>
      </c>
      <c r="P262" s="515">
        <v>9999</v>
      </c>
      <c r="Q262" s="515">
        <v>6615</v>
      </c>
      <c r="R262" s="515">
        <v>68202</v>
      </c>
      <c r="S262" s="515">
        <v>7.2621330752763855</v>
      </c>
      <c r="T262" s="515">
        <v>6.9057945514794286</v>
      </c>
      <c r="U262" s="515">
        <v>31.793537579543116</v>
      </c>
      <c r="V262" s="515">
        <v>29.724934752646551</v>
      </c>
      <c r="W262" s="515">
        <v>21.250109967449639</v>
      </c>
      <c r="X262" s="515">
        <v>96.483974077006565</v>
      </c>
      <c r="Y262" s="515">
        <v>85.752617225301279</v>
      </c>
      <c r="Z262" s="515">
        <v>8.331998559583095</v>
      </c>
      <c r="AA262" s="515">
        <v>1.8622608246494905</v>
      </c>
      <c r="AB262" s="515">
        <v>2.3094446620300113</v>
      </c>
      <c r="AC262" s="515">
        <v>74.305414842866483</v>
      </c>
      <c r="AD262" s="515">
        <v>48.156066930961558</v>
      </c>
      <c r="AE262" s="515">
        <v>54.814505869200595</v>
      </c>
      <c r="AF262" s="515">
        <v>62.571790308079024</v>
      </c>
      <c r="AG262" s="515">
        <v>63.838607810384488</v>
      </c>
      <c r="AH262" s="515">
        <v>2.7066654936805374</v>
      </c>
      <c r="AI262" s="515">
        <v>19678</v>
      </c>
      <c r="AJ262" s="515">
        <v>115.02935257648132</v>
      </c>
      <c r="AK262" s="515">
        <v>21.31916517047906</v>
      </c>
      <c r="AL262" s="515">
        <v>21.401870649277235</v>
      </c>
    </row>
    <row r="263" spans="1:38">
      <c r="A263" s="515">
        <v>6</v>
      </c>
      <c r="B263" s="515">
        <v>29</v>
      </c>
      <c r="C263" s="515">
        <v>2024</v>
      </c>
      <c r="D263" s="515">
        <v>99</v>
      </c>
      <c r="E263" s="515">
        <v>99</v>
      </c>
      <c r="F263" s="515">
        <v>99</v>
      </c>
      <c r="G263" s="515">
        <v>99</v>
      </c>
      <c r="H263" s="515">
        <v>1</v>
      </c>
      <c r="I263" s="515">
        <v>99</v>
      </c>
      <c r="J263" s="515">
        <v>999</v>
      </c>
      <c r="K263" s="515">
        <v>99</v>
      </c>
      <c r="L263" s="515">
        <v>99</v>
      </c>
      <c r="M263" s="515">
        <v>99</v>
      </c>
      <c r="N263" s="515">
        <v>99</v>
      </c>
      <c r="O263" s="515">
        <v>99</v>
      </c>
      <c r="P263" s="515">
        <v>9999</v>
      </c>
      <c r="Q263" s="515">
        <v>6570</v>
      </c>
      <c r="R263" s="515">
        <v>63234</v>
      </c>
      <c r="S263" s="515">
        <v>7.361451118069394</v>
      </c>
      <c r="T263" s="515">
        <v>6.7104880285922155</v>
      </c>
      <c r="U263" s="515">
        <v>31.891177214789558</v>
      </c>
      <c r="V263" s="515">
        <v>33.382357592434445</v>
      </c>
      <c r="W263" s="515">
        <v>19.212765284498847</v>
      </c>
      <c r="X263" s="515">
        <v>96.326343422842172</v>
      </c>
      <c r="Y263" s="515">
        <v>85.646962077363426</v>
      </c>
      <c r="Z263" s="515">
        <v>8.5195569234475812</v>
      </c>
      <c r="AA263" s="515">
        <v>1.7677777919960438</v>
      </c>
      <c r="AB263" s="515">
        <v>2.3158253058589766</v>
      </c>
      <c r="AC263" s="515">
        <v>81.72814523863488</v>
      </c>
      <c r="AD263" s="515">
        <v>45.998332879247528</v>
      </c>
      <c r="AE263" s="515">
        <v>64.770023161891245</v>
      </c>
      <c r="AF263" s="515">
        <v>63.784459888840686</v>
      </c>
      <c r="AG263" s="515">
        <v>65.190390155075136</v>
      </c>
      <c r="AH263" s="515">
        <v>2.5492614732580563</v>
      </c>
      <c r="AI263" s="515">
        <v>61383</v>
      </c>
      <c r="AJ263" s="515">
        <v>113.80825635762299</v>
      </c>
      <c r="AK263" s="515">
        <v>21.256810210905936</v>
      </c>
      <c r="AL263" s="515">
        <v>21.456521972458663</v>
      </c>
    </row>
    <row r="264" spans="1:38">
      <c r="A264" s="515">
        <v>6</v>
      </c>
      <c r="B264" s="515">
        <v>30</v>
      </c>
      <c r="C264" s="515">
        <v>1996</v>
      </c>
      <c r="D264" s="515">
        <v>99</v>
      </c>
      <c r="E264" s="515">
        <v>99</v>
      </c>
      <c r="F264" s="515">
        <v>99</v>
      </c>
      <c r="G264" s="515">
        <v>99</v>
      </c>
      <c r="H264" s="515">
        <v>2</v>
      </c>
      <c r="I264" s="515">
        <v>99</v>
      </c>
      <c r="J264" s="515">
        <v>999</v>
      </c>
      <c r="K264" s="515">
        <v>99</v>
      </c>
      <c r="L264" s="515">
        <v>99</v>
      </c>
      <c r="M264" s="515">
        <v>99</v>
      </c>
      <c r="N264" s="515">
        <v>99</v>
      </c>
      <c r="O264" s="515">
        <v>99</v>
      </c>
      <c r="P264" s="515">
        <v>9999</v>
      </c>
      <c r="Q264" s="515">
        <v>7281</v>
      </c>
      <c r="R264" s="515">
        <v>58602</v>
      </c>
      <c r="S264" s="515">
        <v>4.805296747551278</v>
      </c>
      <c r="T264" s="515">
        <v>7.4739428688440688</v>
      </c>
      <c r="U264" s="515">
        <v>29.273847308965383</v>
      </c>
      <c r="V264" s="515">
        <v>3.7677894952390711</v>
      </c>
      <c r="W264" s="515">
        <v>34.853759257363222</v>
      </c>
      <c r="X264" s="515">
        <v>99.24917238319513</v>
      </c>
      <c r="Y264" s="515">
        <v>82.951093819323546</v>
      </c>
      <c r="Z264" s="515">
        <v>6.6524863160284688</v>
      </c>
      <c r="AA264" s="515">
        <v>2.0399512855015813</v>
      </c>
      <c r="AB264" s="515">
        <v>3.367339702059776</v>
      </c>
      <c r="AC264" s="515">
        <v>73.128650925030755</v>
      </c>
      <c r="AD264" s="515">
        <v>79.438679619378021</v>
      </c>
      <c r="AE264" s="515">
        <v>73.769505205276388</v>
      </c>
      <c r="AF264" s="515">
        <v>29.556217941928555</v>
      </c>
      <c r="AG264" s="515">
        <v>28.787215547478755</v>
      </c>
      <c r="AH264" s="515"/>
      <c r="AI264" s="515"/>
      <c r="AJ264" s="515"/>
      <c r="AK264" s="515"/>
      <c r="AL264" s="515"/>
    </row>
    <row r="265" spans="1:38">
      <c r="A265" s="515">
        <v>6</v>
      </c>
      <c r="B265" s="515">
        <v>31</v>
      </c>
      <c r="C265" s="515">
        <v>1997</v>
      </c>
      <c r="D265" s="515">
        <v>99</v>
      </c>
      <c r="E265" s="515">
        <v>99</v>
      </c>
      <c r="F265" s="515">
        <v>99</v>
      </c>
      <c r="G265" s="515">
        <v>99</v>
      </c>
      <c r="H265" s="515">
        <v>2</v>
      </c>
      <c r="I265" s="515">
        <v>99</v>
      </c>
      <c r="J265" s="515">
        <v>999</v>
      </c>
      <c r="K265" s="515">
        <v>99</v>
      </c>
      <c r="L265" s="515">
        <v>99</v>
      </c>
      <c r="M265" s="515">
        <v>99</v>
      </c>
      <c r="N265" s="515">
        <v>99</v>
      </c>
      <c r="O265" s="515">
        <v>99</v>
      </c>
      <c r="P265" s="515">
        <v>9999</v>
      </c>
      <c r="Q265" s="515">
        <v>6856</v>
      </c>
      <c r="R265" s="515">
        <v>47416</v>
      </c>
      <c r="S265" s="515">
        <v>4.8229500590517969</v>
      </c>
      <c r="T265" s="515">
        <v>8.0003374388392103</v>
      </c>
      <c r="U265" s="515">
        <v>29.746950396490753</v>
      </c>
      <c r="V265" s="515">
        <v>2.6636578370170403</v>
      </c>
      <c r="W265" s="515">
        <v>40.861734435633551</v>
      </c>
      <c r="X265" s="515">
        <v>99.17960182216973</v>
      </c>
      <c r="Y265" s="515">
        <v>85.293993588662048</v>
      </c>
      <c r="Z265" s="515">
        <v>6.5652208324444645</v>
      </c>
      <c r="AA265" s="515">
        <v>1.9995394787084595</v>
      </c>
      <c r="AB265" s="515">
        <v>3.1834813684502987</v>
      </c>
      <c r="AC265" s="515">
        <v>76.905326935527214</v>
      </c>
      <c r="AD265" s="515">
        <v>79.05949515906066</v>
      </c>
      <c r="AE265" s="515">
        <v>75.06495124853015</v>
      </c>
      <c r="AF265" s="515">
        <v>27.926097378541854</v>
      </c>
      <c r="AG265" s="515">
        <v>27.287239622035941</v>
      </c>
      <c r="AH265" s="515"/>
      <c r="AI265" s="515"/>
      <c r="AJ265" s="515"/>
      <c r="AK265" s="515"/>
      <c r="AL265" s="515"/>
    </row>
    <row r="266" spans="1:38">
      <c r="A266" s="515">
        <v>6</v>
      </c>
      <c r="B266" s="515">
        <v>32</v>
      </c>
      <c r="C266" s="515">
        <v>1998</v>
      </c>
      <c r="D266" s="515">
        <v>99</v>
      </c>
      <c r="E266" s="515">
        <v>99</v>
      </c>
      <c r="F266" s="515">
        <v>99</v>
      </c>
      <c r="G266" s="515">
        <v>99</v>
      </c>
      <c r="H266" s="515">
        <v>2</v>
      </c>
      <c r="I266" s="515">
        <v>99</v>
      </c>
      <c r="J266" s="515">
        <v>999</v>
      </c>
      <c r="K266" s="515">
        <v>99</v>
      </c>
      <c r="L266" s="515">
        <v>99</v>
      </c>
      <c r="M266" s="515">
        <v>99</v>
      </c>
      <c r="N266" s="515">
        <v>99</v>
      </c>
      <c r="O266" s="515">
        <v>99</v>
      </c>
      <c r="P266" s="515">
        <v>9999</v>
      </c>
      <c r="Q266" s="515">
        <v>6597</v>
      </c>
      <c r="R266" s="515">
        <v>46802</v>
      </c>
      <c r="S266" s="515">
        <v>5.088158625699756</v>
      </c>
      <c r="T266" s="515">
        <v>7.8098799196615518</v>
      </c>
      <c r="U266" s="515">
        <v>29.651929404726111</v>
      </c>
      <c r="V266" s="515">
        <v>3.8502628092816527</v>
      </c>
      <c r="W266" s="515">
        <v>37.778300072646473</v>
      </c>
      <c r="X266" s="515">
        <v>99.081235844622014</v>
      </c>
      <c r="Y266" s="515">
        <v>84.128883381052091</v>
      </c>
      <c r="Z266" s="515">
        <v>6.746968277078838</v>
      </c>
      <c r="AA266" s="515">
        <v>2.1908438606122358</v>
      </c>
      <c r="AB266" s="515">
        <v>3.2371101622998344</v>
      </c>
      <c r="AC266" s="515">
        <v>77.156256853692</v>
      </c>
      <c r="AD266" s="515">
        <v>69.067277568676474</v>
      </c>
      <c r="AE266" s="515">
        <v>64.415015586204092</v>
      </c>
      <c r="AF266" s="515">
        <v>28.413927086179154</v>
      </c>
      <c r="AG266" s="515">
        <v>27.761291829739687</v>
      </c>
      <c r="AH266" s="515"/>
      <c r="AI266" s="515"/>
      <c r="AJ266" s="515"/>
      <c r="AK266" s="515"/>
      <c r="AL266" s="515"/>
    </row>
    <row r="267" spans="1:38">
      <c r="A267" s="515">
        <v>6</v>
      </c>
      <c r="B267" s="515">
        <v>33</v>
      </c>
      <c r="C267" s="515">
        <v>1999</v>
      </c>
      <c r="D267" s="515">
        <v>99</v>
      </c>
      <c r="E267" s="515">
        <v>99</v>
      </c>
      <c r="F267" s="515">
        <v>99</v>
      </c>
      <c r="G267" s="515">
        <v>99</v>
      </c>
      <c r="H267" s="515">
        <v>2</v>
      </c>
      <c r="I267" s="515">
        <v>99</v>
      </c>
      <c r="J267" s="515">
        <v>999</v>
      </c>
      <c r="K267" s="515">
        <v>99</v>
      </c>
      <c r="L267" s="515">
        <v>99</v>
      </c>
      <c r="M267" s="515">
        <v>99</v>
      </c>
      <c r="N267" s="515">
        <v>99</v>
      </c>
      <c r="O267" s="515">
        <v>99</v>
      </c>
      <c r="P267" s="515">
        <v>9999</v>
      </c>
      <c r="Q267" s="515">
        <v>6534</v>
      </c>
      <c r="R267" s="515">
        <v>45941</v>
      </c>
      <c r="S267" s="515">
        <v>5.0024379094926115</v>
      </c>
      <c r="T267" s="515">
        <v>8.002503210639734</v>
      </c>
      <c r="U267" s="515">
        <v>29.4640669554427</v>
      </c>
      <c r="V267" s="515">
        <v>2.8928408175703626</v>
      </c>
      <c r="W267" s="515">
        <v>39.208985437844191</v>
      </c>
      <c r="X267" s="515">
        <v>98.896410613613114</v>
      </c>
      <c r="Y267" s="515">
        <v>84.26242354324026</v>
      </c>
      <c r="Z267" s="515">
        <v>6.660225154631819</v>
      </c>
      <c r="AA267" s="515">
        <v>2.0799298029818196</v>
      </c>
      <c r="AB267" s="515">
        <v>3.1010450007828423</v>
      </c>
      <c r="AC267" s="515">
        <v>76.662302331195079</v>
      </c>
      <c r="AD267" s="515">
        <v>79.283403208372349</v>
      </c>
      <c r="AE267" s="515">
        <v>77.156015981721509</v>
      </c>
      <c r="AF267" s="515">
        <v>29.263088163166504</v>
      </c>
      <c r="AG267" s="515">
        <v>28.643813045979805</v>
      </c>
      <c r="AH267" s="515"/>
      <c r="AI267" s="515"/>
      <c r="AJ267" s="515"/>
      <c r="AK267" s="515"/>
      <c r="AL267" s="515"/>
    </row>
    <row r="268" spans="1:38">
      <c r="A268" s="515">
        <v>6</v>
      </c>
      <c r="B268" s="515">
        <v>34</v>
      </c>
      <c r="C268" s="515">
        <v>2000</v>
      </c>
      <c r="D268" s="515">
        <v>99</v>
      </c>
      <c r="E268" s="515">
        <v>99</v>
      </c>
      <c r="F268" s="515">
        <v>99</v>
      </c>
      <c r="G268" s="515">
        <v>99</v>
      </c>
      <c r="H268" s="515">
        <v>2</v>
      </c>
      <c r="I268" s="515">
        <v>99</v>
      </c>
      <c r="J268" s="515">
        <v>999</v>
      </c>
      <c r="K268" s="515">
        <v>99</v>
      </c>
      <c r="L268" s="515">
        <v>99</v>
      </c>
      <c r="M268" s="515">
        <v>99</v>
      </c>
      <c r="N268" s="515">
        <v>99</v>
      </c>
      <c r="O268" s="515">
        <v>99</v>
      </c>
      <c r="P268" s="515">
        <v>9999</v>
      </c>
      <c r="Q268" s="515">
        <v>6577</v>
      </c>
      <c r="R268" s="515">
        <v>46257</v>
      </c>
      <c r="S268" s="515">
        <v>5.3455044641892036</v>
      </c>
      <c r="T268" s="515">
        <v>8.3389324858940252</v>
      </c>
      <c r="U268" s="515">
        <v>30.170475819876007</v>
      </c>
      <c r="V268" s="515">
        <v>3.6556629266921754</v>
      </c>
      <c r="W268" s="515">
        <v>43.052943338305553</v>
      </c>
      <c r="X268" s="515">
        <v>98.966642886482063</v>
      </c>
      <c r="Y268" s="515">
        <v>86.198845580128406</v>
      </c>
      <c r="Z268" s="515">
        <v>6.7822101798222869</v>
      </c>
      <c r="AA268" s="515">
        <v>2.1422192278394694</v>
      </c>
      <c r="AB268" s="515">
        <v>3.1454160932649011</v>
      </c>
      <c r="AC268" s="515">
        <v>75.628456312805483</v>
      </c>
      <c r="AD268" s="515">
        <v>78.458758785452346</v>
      </c>
      <c r="AE268" s="515">
        <v>75.680971911008143</v>
      </c>
      <c r="AF268" s="515">
        <v>30.34648804857326</v>
      </c>
      <c r="AG268" s="515">
        <v>29.643855674931039</v>
      </c>
      <c r="AH268" s="515"/>
      <c r="AI268" s="515"/>
      <c r="AJ268" s="515"/>
      <c r="AK268" s="515"/>
      <c r="AL268" s="515"/>
    </row>
    <row r="269" spans="1:38">
      <c r="A269" s="515">
        <v>6</v>
      </c>
      <c r="B269" s="515">
        <v>35</v>
      </c>
      <c r="C269" s="515">
        <v>2001</v>
      </c>
      <c r="D269" s="515">
        <v>99</v>
      </c>
      <c r="E269" s="515">
        <v>99</v>
      </c>
      <c r="F269" s="515">
        <v>99</v>
      </c>
      <c r="G269" s="515">
        <v>99</v>
      </c>
      <c r="H269" s="515">
        <v>2</v>
      </c>
      <c r="I269" s="515">
        <v>99</v>
      </c>
      <c r="J269" s="515">
        <v>999</v>
      </c>
      <c r="K269" s="515">
        <v>99</v>
      </c>
      <c r="L269" s="515">
        <v>99</v>
      </c>
      <c r="M269" s="515">
        <v>99</v>
      </c>
      <c r="N269" s="515">
        <v>99</v>
      </c>
      <c r="O269" s="515">
        <v>99</v>
      </c>
      <c r="P269" s="515">
        <v>9999</v>
      </c>
      <c r="Q269" s="515">
        <v>5639</v>
      </c>
      <c r="R269" s="515">
        <v>45952</v>
      </c>
      <c r="S269" s="515">
        <v>5.1335306406685239</v>
      </c>
      <c r="T269" s="515">
        <v>7.9389798050139282</v>
      </c>
      <c r="U269" s="515">
        <v>29.956674355849497</v>
      </c>
      <c r="V269" s="515">
        <v>4.2522632311977722</v>
      </c>
      <c r="W269" s="515">
        <v>37.846013231197773</v>
      </c>
      <c r="X269" s="515">
        <v>99.040302924791121</v>
      </c>
      <c r="Y269" s="515">
        <v>85.554491643454085</v>
      </c>
      <c r="Z269" s="515">
        <v>6.6165410418866877</v>
      </c>
      <c r="AA269" s="515">
        <v>2.1437028009782213</v>
      </c>
      <c r="AB269" s="515">
        <v>3.173971781548429</v>
      </c>
      <c r="AC269" s="515">
        <v>80.112703548464822</v>
      </c>
      <c r="AD269" s="515">
        <v>79.867210317329452</v>
      </c>
      <c r="AE269" s="515">
        <v>77.325711459944287</v>
      </c>
      <c r="AF269" s="515">
        <v>27.559735150177534</v>
      </c>
      <c r="AG269" s="515">
        <v>26.897518836745999</v>
      </c>
      <c r="AH269" s="515"/>
      <c r="AI269" s="515"/>
      <c r="AJ269" s="515"/>
      <c r="AK269" s="515"/>
      <c r="AL269" s="515"/>
    </row>
    <row r="270" spans="1:38">
      <c r="A270" s="515">
        <v>6</v>
      </c>
      <c r="B270" s="515">
        <v>36</v>
      </c>
      <c r="C270" s="515">
        <v>2002</v>
      </c>
      <c r="D270" s="515">
        <v>99</v>
      </c>
      <c r="E270" s="515">
        <v>99</v>
      </c>
      <c r="F270" s="515">
        <v>99</v>
      </c>
      <c r="G270" s="515">
        <v>99</v>
      </c>
      <c r="H270" s="515">
        <v>2</v>
      </c>
      <c r="I270" s="515">
        <v>99</v>
      </c>
      <c r="J270" s="515">
        <v>999</v>
      </c>
      <c r="K270" s="515">
        <v>99</v>
      </c>
      <c r="L270" s="515">
        <v>99</v>
      </c>
      <c r="M270" s="515">
        <v>99</v>
      </c>
      <c r="N270" s="515">
        <v>99</v>
      </c>
      <c r="O270" s="515">
        <v>99</v>
      </c>
      <c r="P270" s="515">
        <v>9999</v>
      </c>
      <c r="Q270" s="515">
        <v>5438</v>
      </c>
      <c r="R270" s="515">
        <v>41687</v>
      </c>
      <c r="S270" s="515">
        <v>5.0806486434619913</v>
      </c>
      <c r="T270" s="515">
        <v>7.7093338450836004</v>
      </c>
      <c r="U270" s="515">
        <v>30.092052678293204</v>
      </c>
      <c r="V270" s="515">
        <v>4.5026027298678226</v>
      </c>
      <c r="W270" s="515">
        <v>34.315254155971878</v>
      </c>
      <c r="X270" s="515">
        <v>98.949312735385135</v>
      </c>
      <c r="Y270" s="515">
        <v>85.856502027010848</v>
      </c>
      <c r="Z270" s="515">
        <v>6.8416065182322319</v>
      </c>
      <c r="AA270" s="515">
        <v>2.203507015189953</v>
      </c>
      <c r="AB270" s="515">
        <v>3.1577115193610994</v>
      </c>
      <c r="AC270" s="515">
        <v>79.151153107239395</v>
      </c>
      <c r="AD270" s="515">
        <v>78.938345518656192</v>
      </c>
      <c r="AE270" s="515">
        <v>78.760733445145618</v>
      </c>
      <c r="AF270" s="515">
        <v>27.228075217337345</v>
      </c>
      <c r="AG270" s="515">
        <v>26.625734825215503</v>
      </c>
      <c r="AH270" s="515"/>
      <c r="AI270" s="515"/>
      <c r="AJ270" s="515"/>
      <c r="AK270" s="515"/>
      <c r="AL270" s="515"/>
    </row>
    <row r="271" spans="1:38">
      <c r="A271" s="515">
        <v>6</v>
      </c>
      <c r="B271" s="515">
        <v>37</v>
      </c>
      <c r="C271" s="515">
        <v>2003</v>
      </c>
      <c r="D271" s="515">
        <v>99</v>
      </c>
      <c r="E271" s="515">
        <v>99</v>
      </c>
      <c r="F271" s="515">
        <v>99</v>
      </c>
      <c r="G271" s="515">
        <v>99</v>
      </c>
      <c r="H271" s="515">
        <v>2</v>
      </c>
      <c r="I271" s="515">
        <v>99</v>
      </c>
      <c r="J271" s="515">
        <v>999</v>
      </c>
      <c r="K271" s="515">
        <v>99</v>
      </c>
      <c r="L271" s="515">
        <v>99</v>
      </c>
      <c r="M271" s="515">
        <v>99</v>
      </c>
      <c r="N271" s="515">
        <v>99</v>
      </c>
      <c r="O271" s="515">
        <v>99</v>
      </c>
      <c r="P271" s="515">
        <v>9999</v>
      </c>
      <c r="Q271" s="515">
        <v>4750</v>
      </c>
      <c r="R271" s="515">
        <v>31698</v>
      </c>
      <c r="S271" s="515">
        <v>5.3630197488800553</v>
      </c>
      <c r="T271" s="515">
        <v>7.5648621364123922</v>
      </c>
      <c r="U271" s="515">
        <v>30.517202978105907</v>
      </c>
      <c r="V271" s="515">
        <v>6.4041895387721643</v>
      </c>
      <c r="W271" s="515">
        <v>32.632973689191751</v>
      </c>
      <c r="X271" s="515">
        <v>98.996782131364725</v>
      </c>
      <c r="Y271" s="515">
        <v>87.156918417565763</v>
      </c>
      <c r="Z271" s="515">
        <v>6.9928816668404492</v>
      </c>
      <c r="AA271" s="515">
        <v>2.2773061178608054</v>
      </c>
      <c r="AB271" s="515">
        <v>3.2453616898871442</v>
      </c>
      <c r="AC271" s="515">
        <v>78.994577848918567</v>
      </c>
      <c r="AD271" s="515">
        <v>77.836940394319583</v>
      </c>
      <c r="AE271" s="515">
        <v>78.858692253734091</v>
      </c>
      <c r="AF271" s="515">
        <v>27.23581951049762</v>
      </c>
      <c r="AG271" s="515">
        <v>26.598808609206444</v>
      </c>
      <c r="AH271" s="515"/>
      <c r="AI271" s="515"/>
      <c r="AJ271" s="515"/>
      <c r="AK271" s="515"/>
      <c r="AL271" s="515"/>
    </row>
    <row r="272" spans="1:38">
      <c r="A272" s="515">
        <v>6</v>
      </c>
      <c r="B272" s="515">
        <v>38</v>
      </c>
      <c r="C272" s="515">
        <v>2004</v>
      </c>
      <c r="D272" s="515">
        <v>99</v>
      </c>
      <c r="E272" s="515">
        <v>99</v>
      </c>
      <c r="F272" s="515">
        <v>99</v>
      </c>
      <c r="G272" s="515">
        <v>99</v>
      </c>
      <c r="H272" s="515">
        <v>2</v>
      </c>
      <c r="I272" s="515">
        <v>99</v>
      </c>
      <c r="J272" s="515">
        <v>999</v>
      </c>
      <c r="K272" s="515">
        <v>99</v>
      </c>
      <c r="L272" s="515">
        <v>99</v>
      </c>
      <c r="M272" s="515">
        <v>99</v>
      </c>
      <c r="N272" s="515">
        <v>99</v>
      </c>
      <c r="O272" s="515">
        <v>99</v>
      </c>
      <c r="P272" s="515">
        <v>9999</v>
      </c>
      <c r="Q272" s="515">
        <v>5305</v>
      </c>
      <c r="R272" s="515">
        <v>43254</v>
      </c>
      <c r="S272" s="515">
        <v>5.9608591112960641</v>
      </c>
      <c r="T272" s="515">
        <v>7.8049891339529278</v>
      </c>
      <c r="U272" s="515">
        <v>30.844650205761567</v>
      </c>
      <c r="V272" s="515">
        <v>9.7910019882554202</v>
      </c>
      <c r="W272" s="515">
        <v>35.700744439820596</v>
      </c>
      <c r="X272" s="515">
        <v>99.146899708697475</v>
      </c>
      <c r="Y272" s="515">
        <v>88.179127941924449</v>
      </c>
      <c r="Z272" s="515">
        <v>6.9507145344448258</v>
      </c>
      <c r="AA272" s="515">
        <v>2.3658570669903982</v>
      </c>
      <c r="AB272" s="515">
        <v>3.1860587915806056</v>
      </c>
      <c r="AC272" s="515">
        <v>78.117315693140881</v>
      </c>
      <c r="AD272" s="515">
        <v>78.11428016586369</v>
      </c>
      <c r="AE272" s="515">
        <v>78.824137958643178</v>
      </c>
      <c r="AF272" s="515">
        <v>29.739894527677887</v>
      </c>
      <c r="AG272" s="515">
        <v>29.018403476185128</v>
      </c>
      <c r="AH272" s="515"/>
      <c r="AI272" s="515"/>
      <c r="AJ272" s="515"/>
      <c r="AK272" s="515"/>
      <c r="AL272" s="515"/>
    </row>
    <row r="273" spans="1:38">
      <c r="A273" s="515">
        <v>6</v>
      </c>
      <c r="B273" s="515">
        <v>39</v>
      </c>
      <c r="C273" s="515">
        <v>2005</v>
      </c>
      <c r="D273" s="515">
        <v>99</v>
      </c>
      <c r="E273" s="515">
        <v>99</v>
      </c>
      <c r="F273" s="515">
        <v>99</v>
      </c>
      <c r="G273" s="515">
        <v>99</v>
      </c>
      <c r="H273" s="515">
        <v>2</v>
      </c>
      <c r="I273" s="515">
        <v>99</v>
      </c>
      <c r="J273" s="515">
        <v>999</v>
      </c>
      <c r="K273" s="515">
        <v>99</v>
      </c>
      <c r="L273" s="515">
        <v>99</v>
      </c>
      <c r="M273" s="515">
        <v>99</v>
      </c>
      <c r="N273" s="515">
        <v>99</v>
      </c>
      <c r="O273" s="515">
        <v>99</v>
      </c>
      <c r="P273" s="515">
        <v>9999</v>
      </c>
      <c r="Q273" s="515">
        <v>5258</v>
      </c>
      <c r="R273" s="515">
        <v>46066</v>
      </c>
      <c r="S273" s="515">
        <v>6.2934051144010752</v>
      </c>
      <c r="T273" s="515">
        <v>7.8757869144271249</v>
      </c>
      <c r="U273" s="515">
        <v>31.418466982156225</v>
      </c>
      <c r="V273" s="515">
        <v>10.910432857204881</v>
      </c>
      <c r="W273" s="515">
        <v>37.118482177744966</v>
      </c>
      <c r="X273" s="515">
        <v>98.699691746624396</v>
      </c>
      <c r="Y273" s="515">
        <v>89.330525767377253</v>
      </c>
      <c r="Z273" s="515">
        <v>7.2466389674056995</v>
      </c>
      <c r="AA273" s="515">
        <v>2.471661714866944</v>
      </c>
      <c r="AB273" s="515">
        <v>3.1715220193961176</v>
      </c>
      <c r="AC273" s="515">
        <v>78.540896781310067</v>
      </c>
      <c r="AD273" s="515">
        <v>76.54940731569495</v>
      </c>
      <c r="AE273" s="515">
        <v>78.024514430822364</v>
      </c>
      <c r="AF273" s="515">
        <v>31.091852781771191</v>
      </c>
      <c r="AG273" s="515">
        <v>30.420553179041153</v>
      </c>
      <c r="AH273" s="515"/>
      <c r="AI273" s="515"/>
      <c r="AJ273" s="515"/>
      <c r="AK273" s="515"/>
      <c r="AL273" s="515"/>
    </row>
    <row r="274" spans="1:38">
      <c r="A274" s="515">
        <v>6</v>
      </c>
      <c r="B274" s="515">
        <v>40</v>
      </c>
      <c r="C274" s="515">
        <v>2006</v>
      </c>
      <c r="D274" s="515">
        <v>99</v>
      </c>
      <c r="E274" s="515">
        <v>99</v>
      </c>
      <c r="F274" s="515">
        <v>99</v>
      </c>
      <c r="G274" s="515">
        <v>99</v>
      </c>
      <c r="H274" s="515">
        <v>2</v>
      </c>
      <c r="I274" s="515">
        <v>99</v>
      </c>
      <c r="J274" s="515">
        <v>999</v>
      </c>
      <c r="K274" s="515">
        <v>99</v>
      </c>
      <c r="L274" s="515">
        <v>99</v>
      </c>
      <c r="M274" s="515">
        <v>99</v>
      </c>
      <c r="N274" s="515">
        <v>99</v>
      </c>
      <c r="O274" s="515">
        <v>99</v>
      </c>
      <c r="P274" s="515">
        <v>9999</v>
      </c>
      <c r="Q274" s="515">
        <v>5106</v>
      </c>
      <c r="R274" s="515">
        <v>48808</v>
      </c>
      <c r="S274" s="515">
        <v>6.1725331912801176</v>
      </c>
      <c r="T274" s="515">
        <v>7.7003564989345987</v>
      </c>
      <c r="U274" s="515">
        <v>31.164563186362741</v>
      </c>
      <c r="V274" s="515">
        <v>12.082035731847238</v>
      </c>
      <c r="W274" s="515">
        <v>34.471807900344203</v>
      </c>
      <c r="X274" s="515">
        <v>98.617029995082788</v>
      </c>
      <c r="Y274" s="515">
        <v>88.690378626454702</v>
      </c>
      <c r="Z274" s="515">
        <v>7.1417365886423809</v>
      </c>
      <c r="AA274" s="515">
        <v>2.3811621462254</v>
      </c>
      <c r="AB274" s="515">
        <v>3.1267110175628288</v>
      </c>
      <c r="AC274" s="515">
        <v>78.892276262586535</v>
      </c>
      <c r="AD274" s="515">
        <v>75.928148404687647</v>
      </c>
      <c r="AE274" s="515">
        <v>77.423345852178144</v>
      </c>
      <c r="AF274" s="515">
        <v>31.569687718299654</v>
      </c>
      <c r="AG274" s="515">
        <v>30.820164518341429</v>
      </c>
      <c r="AH274" s="515"/>
      <c r="AI274" s="515"/>
      <c r="AJ274" s="515"/>
      <c r="AK274" s="515"/>
      <c r="AL274" s="515"/>
    </row>
    <row r="275" spans="1:38">
      <c r="A275" s="515">
        <v>6</v>
      </c>
      <c r="B275" s="515">
        <v>41</v>
      </c>
      <c r="C275" s="515">
        <v>2007</v>
      </c>
      <c r="D275" s="515">
        <v>99</v>
      </c>
      <c r="E275" s="515">
        <v>99</v>
      </c>
      <c r="F275" s="515">
        <v>99</v>
      </c>
      <c r="G275" s="515">
        <v>99</v>
      </c>
      <c r="H275" s="515">
        <v>2</v>
      </c>
      <c r="I275" s="515">
        <v>99</v>
      </c>
      <c r="J275" s="515">
        <v>999</v>
      </c>
      <c r="K275" s="515">
        <v>99</v>
      </c>
      <c r="L275" s="515">
        <v>99</v>
      </c>
      <c r="M275" s="515">
        <v>99</v>
      </c>
      <c r="N275" s="515">
        <v>99</v>
      </c>
      <c r="O275" s="515">
        <v>99</v>
      </c>
      <c r="P275" s="515">
        <v>9999</v>
      </c>
      <c r="Q275" s="515">
        <v>4697</v>
      </c>
      <c r="R275" s="515">
        <v>41518</v>
      </c>
      <c r="S275" s="515">
        <v>6.3327954140372844</v>
      </c>
      <c r="T275" s="515">
        <v>7.6298954670263504</v>
      </c>
      <c r="U275" s="515">
        <v>31.409085216050919</v>
      </c>
      <c r="V275" s="515">
        <v>13.20872874415916</v>
      </c>
      <c r="W275" s="515">
        <v>34.609085216050872</v>
      </c>
      <c r="X275" s="515">
        <v>98.484994460234091</v>
      </c>
      <c r="Y275" s="515">
        <v>88.845801820896938</v>
      </c>
      <c r="Z275" s="515">
        <v>7.3153130767629388</v>
      </c>
      <c r="AA275" s="515">
        <v>2.4244088392162126</v>
      </c>
      <c r="AB275" s="515">
        <v>3.13118206374123</v>
      </c>
      <c r="AC275" s="515">
        <v>78.068975616382204</v>
      </c>
      <c r="AD275" s="515">
        <v>76.007187587509989</v>
      </c>
      <c r="AE275" s="515">
        <v>76.825376299177776</v>
      </c>
      <c r="AF275" s="515">
        <v>31.065883497325</v>
      </c>
      <c r="AG275" s="515">
        <v>30.535168802595763</v>
      </c>
      <c r="AH275" s="515"/>
      <c r="AI275" s="515"/>
      <c r="AJ275" s="515"/>
      <c r="AK275" s="515"/>
      <c r="AL275" s="515"/>
    </row>
    <row r="276" spans="1:38">
      <c r="A276" s="515">
        <v>6</v>
      </c>
      <c r="B276" s="515">
        <v>42</v>
      </c>
      <c r="C276" s="515">
        <v>2008</v>
      </c>
      <c r="D276" s="515">
        <v>99</v>
      </c>
      <c r="E276" s="515">
        <v>99</v>
      </c>
      <c r="F276" s="515">
        <v>99</v>
      </c>
      <c r="G276" s="515">
        <v>99</v>
      </c>
      <c r="H276" s="515">
        <v>2</v>
      </c>
      <c r="I276" s="515">
        <v>99</v>
      </c>
      <c r="J276" s="515">
        <v>999</v>
      </c>
      <c r="K276" s="515">
        <v>99</v>
      </c>
      <c r="L276" s="515">
        <v>99</v>
      </c>
      <c r="M276" s="515">
        <v>99</v>
      </c>
      <c r="N276" s="515">
        <v>99</v>
      </c>
      <c r="O276" s="515">
        <v>99</v>
      </c>
      <c r="P276" s="515">
        <v>9999</v>
      </c>
      <c r="Q276" s="515">
        <v>4417</v>
      </c>
      <c r="R276" s="515">
        <v>39492</v>
      </c>
      <c r="S276" s="515">
        <v>6.6904183125696362</v>
      </c>
      <c r="T276" s="515">
        <v>7.7407069786285856</v>
      </c>
      <c r="U276" s="515">
        <v>31.74061075660914</v>
      </c>
      <c r="V276" s="515">
        <v>15.562645599108677</v>
      </c>
      <c r="W276" s="515">
        <v>35.115972855261809</v>
      </c>
      <c r="X276" s="515">
        <v>98.270535804719941</v>
      </c>
      <c r="Y276" s="515">
        <v>89.410513521725903</v>
      </c>
      <c r="Z276" s="515">
        <v>7.4556786371016228</v>
      </c>
      <c r="AA276" s="515">
        <v>2.3909787653453405</v>
      </c>
      <c r="AB276" s="515">
        <v>2.9745912388281099</v>
      </c>
      <c r="AC276" s="515">
        <v>76.720439253808607</v>
      </c>
      <c r="AD276" s="515">
        <v>74.348466882936478</v>
      </c>
      <c r="AE276" s="515">
        <v>73.388635994340603</v>
      </c>
      <c r="AF276" s="515">
        <v>30.271347539475698</v>
      </c>
      <c r="AG276" s="515">
        <v>29.661345340919528</v>
      </c>
      <c r="AH276" s="515"/>
      <c r="AI276" s="515"/>
      <c r="AJ276" s="515"/>
      <c r="AK276" s="515"/>
      <c r="AL276" s="515"/>
    </row>
    <row r="277" spans="1:38">
      <c r="A277" s="515">
        <v>6</v>
      </c>
      <c r="B277" s="515">
        <v>43</v>
      </c>
      <c r="C277" s="515">
        <v>2009</v>
      </c>
      <c r="D277" s="515">
        <v>99</v>
      </c>
      <c r="E277" s="515">
        <v>99</v>
      </c>
      <c r="F277" s="515">
        <v>99</v>
      </c>
      <c r="G277" s="515">
        <v>99</v>
      </c>
      <c r="H277" s="515">
        <v>2</v>
      </c>
      <c r="I277" s="515">
        <v>99</v>
      </c>
      <c r="J277" s="515">
        <v>999</v>
      </c>
      <c r="K277" s="515">
        <v>99</v>
      </c>
      <c r="L277" s="515">
        <v>99</v>
      </c>
      <c r="M277" s="515">
        <v>99</v>
      </c>
      <c r="N277" s="515">
        <v>99</v>
      </c>
      <c r="O277" s="515">
        <v>99</v>
      </c>
      <c r="P277" s="515">
        <v>9999</v>
      </c>
      <c r="Q277" s="515">
        <v>4380</v>
      </c>
      <c r="R277" s="515">
        <v>39033</v>
      </c>
      <c r="S277" s="515">
        <v>6.9568826377680404</v>
      </c>
      <c r="T277" s="515">
        <v>7.8226372556554704</v>
      </c>
      <c r="U277" s="515">
        <v>32.172384905080321</v>
      </c>
      <c r="V277" s="515">
        <v>16.104321983962297</v>
      </c>
      <c r="W277" s="515">
        <v>36.579304690902561</v>
      </c>
      <c r="X277" s="515">
        <v>97.061460815207653</v>
      </c>
      <c r="Y277" s="515">
        <v>88.819716650014101</v>
      </c>
      <c r="Z277" s="515">
        <v>7.9410557516731597</v>
      </c>
      <c r="AA277" s="515">
        <v>2.4292960079174311</v>
      </c>
      <c r="AB277" s="515">
        <v>3.0610702951673781</v>
      </c>
      <c r="AC277" s="515">
        <v>76.603800628036083</v>
      </c>
      <c r="AD277" s="515">
        <v>72.978455363441185</v>
      </c>
      <c r="AE277" s="515">
        <v>74.305882075187242</v>
      </c>
      <c r="AF277" s="515">
        <v>31.043368300500255</v>
      </c>
      <c r="AG277" s="515">
        <v>30.362149567734377</v>
      </c>
      <c r="AH277" s="515"/>
      <c r="AI277" s="515"/>
      <c r="AJ277" s="515"/>
      <c r="AK277" s="515"/>
      <c r="AL277" s="515"/>
    </row>
    <row r="278" spans="1:38">
      <c r="A278" s="515">
        <v>6</v>
      </c>
      <c r="B278" s="515">
        <v>44</v>
      </c>
      <c r="C278" s="515">
        <v>2010</v>
      </c>
      <c r="D278" s="515">
        <v>99</v>
      </c>
      <c r="E278" s="515">
        <v>99</v>
      </c>
      <c r="F278" s="515">
        <v>99</v>
      </c>
      <c r="G278" s="515">
        <v>99</v>
      </c>
      <c r="H278" s="515">
        <v>2</v>
      </c>
      <c r="I278" s="515">
        <v>99</v>
      </c>
      <c r="J278" s="515">
        <v>999</v>
      </c>
      <c r="K278" s="515">
        <v>99</v>
      </c>
      <c r="L278" s="515">
        <v>99</v>
      </c>
      <c r="M278" s="515">
        <v>99</v>
      </c>
      <c r="N278" s="515">
        <v>99</v>
      </c>
      <c r="O278" s="515">
        <v>99</v>
      </c>
      <c r="P278" s="515">
        <v>9999</v>
      </c>
      <c r="Q278" s="515">
        <v>4735</v>
      </c>
      <c r="R278" s="515">
        <v>44959</v>
      </c>
      <c r="S278" s="515">
        <v>6.8499521786516606</v>
      </c>
      <c r="T278" s="515">
        <v>7.6700104539691694</v>
      </c>
      <c r="U278" s="515">
        <v>31.623472497164119</v>
      </c>
      <c r="V278" s="515">
        <v>16.750817411419298</v>
      </c>
      <c r="W278" s="515">
        <v>34.435819302030737</v>
      </c>
      <c r="X278" s="515">
        <v>95.673836161836391</v>
      </c>
      <c r="Y278" s="515">
        <v>86.518828265753243</v>
      </c>
      <c r="Z278" s="515">
        <v>8.3052295838894938</v>
      </c>
      <c r="AA278" s="515">
        <v>2.4131977026639784</v>
      </c>
      <c r="AB278" s="515">
        <v>2.9690166443465089</v>
      </c>
      <c r="AC278" s="515">
        <v>75.745066277033317</v>
      </c>
      <c r="AD278" s="515">
        <v>70.828694913280302</v>
      </c>
      <c r="AE278" s="515">
        <v>72.64388190427502</v>
      </c>
      <c r="AF278" s="515">
        <v>33.335557730521685</v>
      </c>
      <c r="AG278" s="515">
        <v>32.437471283023903</v>
      </c>
      <c r="AH278" s="515"/>
      <c r="AI278" s="515"/>
      <c r="AJ278" s="515"/>
      <c r="AK278" s="515"/>
      <c r="AL278" s="515"/>
    </row>
    <row r="279" spans="1:38">
      <c r="A279" s="515">
        <v>6</v>
      </c>
      <c r="B279" s="515">
        <v>45</v>
      </c>
      <c r="C279" s="515">
        <v>2011</v>
      </c>
      <c r="D279" s="515">
        <v>99</v>
      </c>
      <c r="E279" s="515">
        <v>99</v>
      </c>
      <c r="F279" s="515">
        <v>99</v>
      </c>
      <c r="G279" s="515">
        <v>99</v>
      </c>
      <c r="H279" s="515">
        <v>2</v>
      </c>
      <c r="I279" s="515">
        <v>99</v>
      </c>
      <c r="J279" s="515">
        <v>999</v>
      </c>
      <c r="K279" s="515">
        <v>99</v>
      </c>
      <c r="L279" s="515">
        <v>99</v>
      </c>
      <c r="M279" s="515">
        <v>99</v>
      </c>
      <c r="N279" s="515">
        <v>99</v>
      </c>
      <c r="O279" s="515">
        <v>99</v>
      </c>
      <c r="P279" s="515">
        <v>9999</v>
      </c>
      <c r="Q279" s="515">
        <v>4693</v>
      </c>
      <c r="R279" s="515">
        <v>44957</v>
      </c>
      <c r="S279" s="515">
        <v>6.7323664835287023</v>
      </c>
      <c r="T279" s="515">
        <v>7.3617679115599364</v>
      </c>
      <c r="U279" s="515">
        <v>31.033721111283977</v>
      </c>
      <c r="V279" s="515">
        <v>19.180550303623463</v>
      </c>
      <c r="W279" s="515">
        <v>29.310229775118454</v>
      </c>
      <c r="X279" s="515">
        <v>95.122005471895363</v>
      </c>
      <c r="Y279" s="515">
        <v>84.934492959939519</v>
      </c>
      <c r="Z279" s="515">
        <v>8.2504388269174367</v>
      </c>
      <c r="AA279" s="515">
        <v>2.3566107439869404</v>
      </c>
      <c r="AB279" s="515">
        <v>2.800370673680816</v>
      </c>
      <c r="AC279" s="515">
        <v>74.931743121961091</v>
      </c>
      <c r="AD279" s="515">
        <v>69.664567101451112</v>
      </c>
      <c r="AE279" s="515">
        <v>72.091031251968388</v>
      </c>
      <c r="AF279" s="515">
        <v>34.844985273600997</v>
      </c>
      <c r="AG279" s="515">
        <v>34.005864864477161</v>
      </c>
      <c r="AH279" s="515"/>
      <c r="AI279" s="515"/>
      <c r="AJ279" s="515"/>
      <c r="AK279" s="515"/>
      <c r="AL279" s="515"/>
    </row>
    <row r="280" spans="1:38">
      <c r="A280" s="515">
        <v>6</v>
      </c>
      <c r="B280" s="515">
        <v>46</v>
      </c>
      <c r="C280" s="515">
        <v>2012</v>
      </c>
      <c r="D280" s="515">
        <v>99</v>
      </c>
      <c r="E280" s="515">
        <v>99</v>
      </c>
      <c r="F280" s="515">
        <v>99</v>
      </c>
      <c r="G280" s="515">
        <v>99</v>
      </c>
      <c r="H280" s="515">
        <v>2</v>
      </c>
      <c r="I280" s="515">
        <v>99</v>
      </c>
      <c r="J280" s="515">
        <v>999</v>
      </c>
      <c r="K280" s="515">
        <v>99</v>
      </c>
      <c r="L280" s="515">
        <v>99</v>
      </c>
      <c r="M280" s="515">
        <v>99</v>
      </c>
      <c r="N280" s="515">
        <v>99</v>
      </c>
      <c r="O280" s="515">
        <v>99</v>
      </c>
      <c r="P280" s="515">
        <v>9999</v>
      </c>
      <c r="Q280" s="515">
        <v>4669</v>
      </c>
      <c r="R280" s="515">
        <v>44132</v>
      </c>
      <c r="S280" s="515">
        <v>6.8160291851717583</v>
      </c>
      <c r="T280" s="515">
        <v>7.1682905827970638</v>
      </c>
      <c r="U280" s="515">
        <v>30.136816822260471</v>
      </c>
      <c r="V280" s="515">
        <v>22.013504939726275</v>
      </c>
      <c r="W280" s="515">
        <v>26.055923139671901</v>
      </c>
      <c r="X280" s="515">
        <v>94.554971449288502</v>
      </c>
      <c r="Y280" s="515">
        <v>83.164143931840812</v>
      </c>
      <c r="Z280" s="515">
        <v>7.9896438055673888</v>
      </c>
      <c r="AA280" s="515">
        <v>2.2882415956719626</v>
      </c>
      <c r="AB280" s="515">
        <v>2.5646587545641601</v>
      </c>
      <c r="AC280" s="515">
        <v>73.734582284443945</v>
      </c>
      <c r="AD280" s="515">
        <v>66.352383993146958</v>
      </c>
      <c r="AE280" s="515">
        <v>72.101802412737428</v>
      </c>
      <c r="AF280" s="515">
        <v>35.765762297722503</v>
      </c>
      <c r="AG280" s="515">
        <v>34.705300282321581</v>
      </c>
      <c r="AH280" s="515"/>
      <c r="AI280" s="515"/>
      <c r="AJ280" s="515"/>
      <c r="AK280" s="515"/>
      <c r="AL280" s="515"/>
    </row>
    <row r="281" spans="1:38">
      <c r="A281" s="515">
        <v>6</v>
      </c>
      <c r="B281" s="515">
        <v>47</v>
      </c>
      <c r="C281" s="515">
        <v>2013</v>
      </c>
      <c r="D281" s="515">
        <v>99</v>
      </c>
      <c r="E281" s="515">
        <v>99</v>
      </c>
      <c r="F281" s="515">
        <v>99</v>
      </c>
      <c r="G281" s="515">
        <v>99</v>
      </c>
      <c r="H281" s="515">
        <v>2</v>
      </c>
      <c r="I281" s="515">
        <v>99</v>
      </c>
      <c r="J281" s="515">
        <v>999</v>
      </c>
      <c r="K281" s="515">
        <v>99</v>
      </c>
      <c r="L281" s="515">
        <v>99</v>
      </c>
      <c r="M281" s="515">
        <v>99</v>
      </c>
      <c r="N281" s="515">
        <v>99</v>
      </c>
      <c r="O281" s="515">
        <v>99</v>
      </c>
      <c r="P281" s="515">
        <v>9999</v>
      </c>
      <c r="Q281" s="515">
        <v>4548</v>
      </c>
      <c r="R281" s="515">
        <v>43658</v>
      </c>
      <c r="S281" s="515">
        <v>7.0147968299051753</v>
      </c>
      <c r="T281" s="515">
        <v>7.5553621329424177</v>
      </c>
      <c r="U281" s="515">
        <v>30.701049063172661</v>
      </c>
      <c r="V281" s="515">
        <v>19.242750469558835</v>
      </c>
      <c r="W281" s="515">
        <v>31.066471208026009</v>
      </c>
      <c r="X281" s="515">
        <v>94.793623161848927</v>
      </c>
      <c r="Y281" s="515">
        <v>83.954830729763188</v>
      </c>
      <c r="Z281" s="515">
        <v>8.1866880422506902</v>
      </c>
      <c r="AA281" s="515">
        <v>2.245902919162464</v>
      </c>
      <c r="AB281" s="515">
        <v>2.5650932478052888</v>
      </c>
      <c r="AC281" s="515">
        <v>72.899230680834364</v>
      </c>
      <c r="AD281" s="515">
        <v>66.146006022261119</v>
      </c>
      <c r="AE281" s="515">
        <v>71.449688704145075</v>
      </c>
      <c r="AF281" s="515">
        <v>34.732730295870205</v>
      </c>
      <c r="AG281" s="515">
        <v>33.796695718934423</v>
      </c>
      <c r="AH281" s="515"/>
      <c r="AI281" s="515"/>
      <c r="AJ281" s="515"/>
      <c r="AK281" s="515"/>
      <c r="AL281" s="515"/>
    </row>
    <row r="282" spans="1:38">
      <c r="A282" s="515">
        <v>6</v>
      </c>
      <c r="B282" s="515">
        <v>48</v>
      </c>
      <c r="C282" s="515">
        <v>2014</v>
      </c>
      <c r="D282" s="515">
        <v>99</v>
      </c>
      <c r="E282" s="515">
        <v>99</v>
      </c>
      <c r="F282" s="515">
        <v>99</v>
      </c>
      <c r="G282" s="515">
        <v>99</v>
      </c>
      <c r="H282" s="515">
        <v>2</v>
      </c>
      <c r="I282" s="515">
        <v>99</v>
      </c>
      <c r="J282" s="515">
        <v>999</v>
      </c>
      <c r="K282" s="515">
        <v>99</v>
      </c>
      <c r="L282" s="515">
        <v>99</v>
      </c>
      <c r="M282" s="515">
        <v>99</v>
      </c>
      <c r="N282" s="515">
        <v>99</v>
      </c>
      <c r="O282" s="515">
        <v>99</v>
      </c>
      <c r="P282" s="515">
        <v>9999</v>
      </c>
      <c r="Q282" s="515">
        <v>4243</v>
      </c>
      <c r="R282" s="515">
        <v>38646</v>
      </c>
      <c r="S282" s="515">
        <v>7.0391243595714963</v>
      </c>
      <c r="T282" s="515">
        <v>7.617243699218549</v>
      </c>
      <c r="U282" s="515">
        <v>30.886725663716877</v>
      </c>
      <c r="V282" s="515">
        <v>18.964446514516379</v>
      </c>
      <c r="W282" s="515">
        <v>32.256895927133478</v>
      </c>
      <c r="X282" s="515">
        <v>94.804119443150626</v>
      </c>
      <c r="Y282" s="515">
        <v>84.003519122289518</v>
      </c>
      <c r="Z282" s="515">
        <v>8.2619981869974897</v>
      </c>
      <c r="AA282" s="515">
        <v>2.1962459912728955</v>
      </c>
      <c r="AB282" s="515">
        <v>2.5496176868884919</v>
      </c>
      <c r="AC282" s="515">
        <v>72.458039272245983</v>
      </c>
      <c r="AD282" s="515">
        <v>64.041678918315185</v>
      </c>
      <c r="AE282" s="515">
        <v>70.078817879348719</v>
      </c>
      <c r="AF282" s="515">
        <v>32.427125811810903</v>
      </c>
      <c r="AG282" s="515">
        <v>31.515864555397194</v>
      </c>
      <c r="AH282" s="515"/>
      <c r="AI282" s="515"/>
      <c r="AJ282" s="515"/>
      <c r="AK282" s="515"/>
      <c r="AL282" s="515"/>
    </row>
    <row r="283" spans="1:38">
      <c r="A283" s="515">
        <v>6</v>
      </c>
      <c r="B283" s="515">
        <v>49</v>
      </c>
      <c r="C283" s="515">
        <v>2015</v>
      </c>
      <c r="D283" s="515">
        <v>99</v>
      </c>
      <c r="E283" s="515">
        <v>99</v>
      </c>
      <c r="F283" s="515">
        <v>99</v>
      </c>
      <c r="G283" s="515">
        <v>99</v>
      </c>
      <c r="H283" s="515">
        <v>2</v>
      </c>
      <c r="I283" s="515">
        <v>99</v>
      </c>
      <c r="J283" s="515">
        <v>999</v>
      </c>
      <c r="K283" s="515">
        <v>99</v>
      </c>
      <c r="L283" s="515">
        <v>99</v>
      </c>
      <c r="M283" s="515">
        <v>99</v>
      </c>
      <c r="N283" s="515">
        <v>99</v>
      </c>
      <c r="O283" s="515">
        <v>99</v>
      </c>
      <c r="P283" s="515">
        <v>9999</v>
      </c>
      <c r="Q283" s="515">
        <v>4139</v>
      </c>
      <c r="R283" s="515">
        <v>38998</v>
      </c>
      <c r="S283" s="515">
        <v>7.3157341402123155</v>
      </c>
      <c r="T283" s="515">
        <v>7.7183445304887428</v>
      </c>
      <c r="U283" s="515">
        <v>31.522870403610177</v>
      </c>
      <c r="V283" s="515">
        <v>19.665111031334938</v>
      </c>
      <c r="W283" s="515">
        <v>33.442740653366847</v>
      </c>
      <c r="X283" s="515">
        <v>94.984358172213987</v>
      </c>
      <c r="Y283" s="515">
        <v>84.701779578439925</v>
      </c>
      <c r="Z283" s="515">
        <v>8.5340324002101546</v>
      </c>
      <c r="AA283" s="515">
        <v>2.0991217831303834</v>
      </c>
      <c r="AB283" s="515">
        <v>2.5260745793061283</v>
      </c>
      <c r="AC283" s="515">
        <v>73.134228278186185</v>
      </c>
      <c r="AD283" s="515">
        <v>65.077270411947751</v>
      </c>
      <c r="AE283" s="515">
        <v>70.684833035555954</v>
      </c>
      <c r="AF283" s="515">
        <v>31.535450899210758</v>
      </c>
      <c r="AG283" s="515">
        <v>30.65223064737442</v>
      </c>
      <c r="AH283" s="515"/>
      <c r="AI283" s="515"/>
      <c r="AJ283" s="515"/>
      <c r="AK283" s="515"/>
      <c r="AL283" s="515"/>
    </row>
    <row r="284" spans="1:38">
      <c r="A284" s="515">
        <v>6</v>
      </c>
      <c r="B284" s="515">
        <v>50</v>
      </c>
      <c r="C284" s="515">
        <v>2016</v>
      </c>
      <c r="D284" s="515">
        <v>99</v>
      </c>
      <c r="E284" s="515">
        <v>99</v>
      </c>
      <c r="F284" s="515">
        <v>99</v>
      </c>
      <c r="G284" s="515">
        <v>99</v>
      </c>
      <c r="H284" s="515">
        <v>2</v>
      </c>
      <c r="I284" s="515">
        <v>99</v>
      </c>
      <c r="J284" s="515">
        <v>999</v>
      </c>
      <c r="K284" s="515">
        <v>99</v>
      </c>
      <c r="L284" s="515">
        <v>99</v>
      </c>
      <c r="M284" s="515">
        <v>99</v>
      </c>
      <c r="N284" s="515">
        <v>99</v>
      </c>
      <c r="O284" s="515">
        <v>99</v>
      </c>
      <c r="P284" s="515">
        <v>9999</v>
      </c>
      <c r="Q284" s="515">
        <v>4268</v>
      </c>
      <c r="R284" s="515">
        <v>42594</v>
      </c>
      <c r="S284" s="515">
        <v>7.1217072827158763</v>
      </c>
      <c r="T284" s="515">
        <v>7.5210827816124324</v>
      </c>
      <c r="U284" s="515">
        <v>31.06095459454372</v>
      </c>
      <c r="V284" s="515">
        <v>20.77287880922195</v>
      </c>
      <c r="W284" s="515">
        <v>30.879936141240552</v>
      </c>
      <c r="X284" s="515">
        <v>94.057848523266173</v>
      </c>
      <c r="Y284" s="515">
        <v>82.887261116589187</v>
      </c>
      <c r="Z284" s="515">
        <v>8.7358978902985243</v>
      </c>
      <c r="AA284" s="515">
        <v>2.0660267840595719</v>
      </c>
      <c r="AB284" s="515">
        <v>2.4965373383996443</v>
      </c>
      <c r="AC284" s="515">
        <v>73.914188207372447</v>
      </c>
      <c r="AD284" s="515">
        <v>65.077511494041204</v>
      </c>
      <c r="AE284" s="515">
        <v>70.670200275404397</v>
      </c>
      <c r="AF284" s="515">
        <v>32.624080882352942</v>
      </c>
      <c r="AG284" s="515">
        <v>31.528569153398344</v>
      </c>
      <c r="AH284" s="515"/>
      <c r="AI284" s="515"/>
      <c r="AJ284" s="515"/>
      <c r="AK284" s="515"/>
      <c r="AL284" s="515"/>
    </row>
    <row r="285" spans="1:38">
      <c r="A285" s="515">
        <v>6</v>
      </c>
      <c r="B285" s="515">
        <v>51</v>
      </c>
      <c r="C285" s="515">
        <v>2017</v>
      </c>
      <c r="D285" s="515">
        <v>99</v>
      </c>
      <c r="E285" s="515">
        <v>99</v>
      </c>
      <c r="F285" s="515">
        <v>99</v>
      </c>
      <c r="G285" s="515">
        <v>99</v>
      </c>
      <c r="H285" s="515">
        <v>2</v>
      </c>
      <c r="I285" s="515">
        <v>99</v>
      </c>
      <c r="J285" s="515">
        <v>999</v>
      </c>
      <c r="K285" s="515">
        <v>99</v>
      </c>
      <c r="L285" s="515">
        <v>99</v>
      </c>
      <c r="M285" s="515">
        <v>99</v>
      </c>
      <c r="N285" s="515">
        <v>99</v>
      </c>
      <c r="O285" s="515">
        <v>99</v>
      </c>
      <c r="P285" s="515">
        <v>9999</v>
      </c>
      <c r="Q285" s="515">
        <v>4459</v>
      </c>
      <c r="R285" s="515">
        <v>52782.559999999918</v>
      </c>
      <c r="S285" s="515">
        <v>6.8140863194206718</v>
      </c>
      <c r="T285" s="515">
        <v>7.2495346947931392</v>
      </c>
      <c r="U285" s="515">
        <v>30.231790576281298</v>
      </c>
      <c r="V285" s="515">
        <v>21.042935393811923</v>
      </c>
      <c r="W285" s="515">
        <v>26.357190708446161</v>
      </c>
      <c r="X285" s="515">
        <v>93.430481583310979</v>
      </c>
      <c r="Y285" s="515">
        <v>80.63079926399945</v>
      </c>
      <c r="Z285" s="515">
        <v>8.5431679121789799</v>
      </c>
      <c r="AA285" s="515">
        <v>2.0873545857079514</v>
      </c>
      <c r="AB285" s="515"/>
      <c r="AC285" s="515">
        <v>75.680522903493213</v>
      </c>
      <c r="AD285" s="515"/>
      <c r="AE285" s="515"/>
      <c r="AF285" s="515">
        <v>30.65232747781091</v>
      </c>
      <c r="AG285" s="515">
        <v>29.655127452679999</v>
      </c>
      <c r="AH285" s="515">
        <v>2.6561803747298378</v>
      </c>
      <c r="AI285" s="515"/>
      <c r="AJ285" s="515"/>
      <c r="AK285" s="515"/>
      <c r="AL285" s="515"/>
    </row>
    <row r="286" spans="1:38">
      <c r="A286" s="515">
        <v>6</v>
      </c>
      <c r="B286" s="515">
        <v>52</v>
      </c>
      <c r="C286" s="515">
        <v>2018</v>
      </c>
      <c r="D286" s="515">
        <v>99</v>
      </c>
      <c r="E286" s="515">
        <v>99</v>
      </c>
      <c r="F286" s="515">
        <v>99</v>
      </c>
      <c r="G286" s="515">
        <v>99</v>
      </c>
      <c r="H286" s="515">
        <v>2</v>
      </c>
      <c r="I286" s="515">
        <v>99</v>
      </c>
      <c r="J286" s="515">
        <v>999</v>
      </c>
      <c r="K286" s="515">
        <v>99</v>
      </c>
      <c r="L286" s="515">
        <v>99</v>
      </c>
      <c r="M286" s="515">
        <v>99</v>
      </c>
      <c r="N286" s="515">
        <v>99</v>
      </c>
      <c r="O286" s="515">
        <v>99</v>
      </c>
      <c r="P286" s="515">
        <v>9999</v>
      </c>
      <c r="Q286" s="515">
        <v>4382</v>
      </c>
      <c r="R286" s="515">
        <v>46080</v>
      </c>
      <c r="S286" s="515">
        <v>6.6029513888888882</v>
      </c>
      <c r="T286" s="515">
        <v>7.0487196180555562</v>
      </c>
      <c r="U286" s="515">
        <v>29.310412326388853</v>
      </c>
      <c r="V286" s="515">
        <v>22.157118055555557</v>
      </c>
      <c r="W286" s="515">
        <v>21.462673611111111</v>
      </c>
      <c r="X286" s="515">
        <v>92.562934027777771</v>
      </c>
      <c r="Y286" s="515">
        <v>77.5368923611111</v>
      </c>
      <c r="Z286" s="515">
        <v>8.4874508878128196</v>
      </c>
      <c r="AA286" s="515">
        <v>2.0023510411717029</v>
      </c>
      <c r="AB286" s="515">
        <v>2.215993125161035</v>
      </c>
      <c r="AC286" s="515">
        <v>72.750018282068609</v>
      </c>
      <c r="AD286" s="515">
        <v>58.49213660106539</v>
      </c>
      <c r="AE286" s="515">
        <v>67.813414140068886</v>
      </c>
      <c r="AF286" s="515">
        <v>33.583068536279626</v>
      </c>
      <c r="AG286" s="515">
        <v>32.281077965751926</v>
      </c>
      <c r="AH286" s="515">
        <v>2.2612847222222219</v>
      </c>
      <c r="AI286" s="515"/>
      <c r="AJ286" s="515"/>
      <c r="AK286" s="515"/>
      <c r="AL286" s="515"/>
    </row>
    <row r="287" spans="1:38">
      <c r="A287" s="515">
        <v>6</v>
      </c>
      <c r="B287" s="515">
        <v>53</v>
      </c>
      <c r="C287" s="515">
        <v>2019</v>
      </c>
      <c r="D287" s="515">
        <v>99</v>
      </c>
      <c r="E287" s="515">
        <v>99</v>
      </c>
      <c r="F287" s="515">
        <v>99</v>
      </c>
      <c r="G287" s="515">
        <v>99</v>
      </c>
      <c r="H287" s="515">
        <v>2</v>
      </c>
      <c r="I287" s="515">
        <v>99</v>
      </c>
      <c r="J287" s="515">
        <v>999</v>
      </c>
      <c r="K287" s="515">
        <v>99</v>
      </c>
      <c r="L287" s="515">
        <v>99</v>
      </c>
      <c r="M287" s="515">
        <v>99</v>
      </c>
      <c r="N287" s="515">
        <v>99</v>
      </c>
      <c r="O287" s="515">
        <v>99</v>
      </c>
      <c r="P287" s="515">
        <v>9999</v>
      </c>
      <c r="Q287" s="515">
        <v>3897</v>
      </c>
      <c r="R287" s="515">
        <v>34674</v>
      </c>
      <c r="S287" s="515">
        <v>6.9244102209148055</v>
      </c>
      <c r="T287" s="515">
        <v>7.4433004556728388</v>
      </c>
      <c r="U287" s="515">
        <v>30.768526850089483</v>
      </c>
      <c r="V287" s="515">
        <v>21.756936032762301</v>
      </c>
      <c r="W287" s="515">
        <v>27.971967468420154</v>
      </c>
      <c r="X287" s="515">
        <v>93.150487396896807</v>
      </c>
      <c r="Y287" s="515">
        <v>80.65120839822346</v>
      </c>
      <c r="Z287" s="515">
        <v>8.9792656947613363</v>
      </c>
      <c r="AA287" s="515">
        <v>1.9321931128157153</v>
      </c>
      <c r="AB287" s="515">
        <v>2.2951772045772505</v>
      </c>
      <c r="AC287" s="515">
        <v>74.226029362597487</v>
      </c>
      <c r="AD287" s="515">
        <v>58.494167445596176</v>
      </c>
      <c r="AE287" s="515">
        <v>64.841712440057194</v>
      </c>
      <c r="AF287" s="515">
        <v>33.22537370640093</v>
      </c>
      <c r="AG287" s="515">
        <v>31.981813398859</v>
      </c>
      <c r="AH287" s="515">
        <v>2.1601199746207524</v>
      </c>
      <c r="AI287" s="515"/>
      <c r="AJ287" s="515"/>
      <c r="AK287" s="515"/>
      <c r="AL287" s="515"/>
    </row>
    <row r="288" spans="1:38">
      <c r="A288" s="515">
        <v>6</v>
      </c>
      <c r="B288" s="515">
        <v>54</v>
      </c>
      <c r="C288" s="515">
        <v>2020</v>
      </c>
      <c r="D288" s="515">
        <v>99</v>
      </c>
      <c r="E288" s="515">
        <v>99</v>
      </c>
      <c r="F288" s="515">
        <v>99</v>
      </c>
      <c r="G288" s="515">
        <v>99</v>
      </c>
      <c r="H288" s="515">
        <v>2</v>
      </c>
      <c r="I288" s="515">
        <v>99</v>
      </c>
      <c r="J288" s="515">
        <v>999</v>
      </c>
      <c r="K288" s="515">
        <v>99</v>
      </c>
      <c r="L288" s="515">
        <v>99</v>
      </c>
      <c r="M288" s="515">
        <v>99</v>
      </c>
      <c r="N288" s="515">
        <v>99</v>
      </c>
      <c r="O288" s="515">
        <v>99</v>
      </c>
      <c r="P288" s="515">
        <v>9999</v>
      </c>
      <c r="Q288" s="515">
        <v>4114</v>
      </c>
      <c r="R288" s="515">
        <v>39611.800000000003</v>
      </c>
      <c r="S288" s="515">
        <v>6.9141137236883941</v>
      </c>
      <c r="T288" s="515">
        <v>7.2911859597392672</v>
      </c>
      <c r="U288" s="515">
        <v>30.686684270848513</v>
      </c>
      <c r="V288" s="515">
        <v>23.649518577797515</v>
      </c>
      <c r="W288" s="515">
        <v>24.926915717033808</v>
      </c>
      <c r="X288" s="515">
        <v>94.168909264411127</v>
      </c>
      <c r="Y288" s="515">
        <v>81.091997839027769</v>
      </c>
      <c r="Z288" s="515">
        <v>8.6351838418022613</v>
      </c>
      <c r="AA288" s="515">
        <v>1.8950048714499681</v>
      </c>
      <c r="AB288" s="515">
        <v>2.2131703389056172</v>
      </c>
      <c r="AC288" s="515">
        <v>75.017650179104692</v>
      </c>
      <c r="AD288" s="515">
        <v>56.423704873379485</v>
      </c>
      <c r="AE288" s="515">
        <v>65.533614882566397</v>
      </c>
      <c r="AF288" s="515">
        <v>35.18771852525655</v>
      </c>
      <c r="AG288" s="515">
        <v>34.080079681493579</v>
      </c>
      <c r="AH288" s="515">
        <v>2.721411296633832</v>
      </c>
      <c r="AI288" s="515"/>
      <c r="AJ288" s="515"/>
      <c r="AK288" s="515"/>
      <c r="AL288" s="515"/>
    </row>
    <row r="289" spans="1:38">
      <c r="A289" s="515">
        <v>6</v>
      </c>
      <c r="B289" s="515">
        <v>55</v>
      </c>
      <c r="C289" s="515">
        <v>2021</v>
      </c>
      <c r="D289" s="515">
        <v>99</v>
      </c>
      <c r="E289" s="515">
        <v>99</v>
      </c>
      <c r="F289" s="515">
        <v>99</v>
      </c>
      <c r="G289" s="515">
        <v>99</v>
      </c>
      <c r="H289" s="515">
        <v>2</v>
      </c>
      <c r="I289" s="515">
        <v>99</v>
      </c>
      <c r="J289" s="515">
        <v>999</v>
      </c>
      <c r="K289" s="515">
        <v>99</v>
      </c>
      <c r="L289" s="515">
        <v>99</v>
      </c>
      <c r="M289" s="515">
        <v>99</v>
      </c>
      <c r="N289" s="515">
        <v>99</v>
      </c>
      <c r="O289" s="515">
        <v>99</v>
      </c>
      <c r="P289" s="515">
        <v>9999</v>
      </c>
      <c r="Q289" s="515">
        <v>4046</v>
      </c>
      <c r="R289" s="515">
        <v>39780.46</v>
      </c>
      <c r="S289" s="515">
        <v>6.985066789071821</v>
      </c>
      <c r="T289" s="515">
        <v>7.3082865306233264</v>
      </c>
      <c r="U289" s="515">
        <v>30.820568691262004</v>
      </c>
      <c r="V289" s="515">
        <v>23.197318482491156</v>
      </c>
      <c r="W289" s="515">
        <v>26.211361055151198</v>
      </c>
      <c r="X289" s="515">
        <v>93.739489186399553</v>
      </c>
      <c r="Y289" s="515">
        <v>81.240890628212938</v>
      </c>
      <c r="Z289" s="515">
        <v>8.8745376290598266</v>
      </c>
      <c r="AA289" s="515">
        <v>1.8847640346627803</v>
      </c>
      <c r="AB289" s="515">
        <v>2.3171329588815546</v>
      </c>
      <c r="AC289" s="515">
        <v>75.516929172193556</v>
      </c>
      <c r="AD289" s="515">
        <v>57.567176856434337</v>
      </c>
      <c r="AE289" s="515">
        <v>65.376574867457393</v>
      </c>
      <c r="AF289" s="515">
        <v>36.206692863577715</v>
      </c>
      <c r="AG289" s="515">
        <v>35.031694324617</v>
      </c>
      <c r="AH289" s="515">
        <v>3.0743737000527394</v>
      </c>
      <c r="AI289" s="515"/>
      <c r="AJ289" s="515"/>
      <c r="AK289" s="515"/>
      <c r="AL289" s="515"/>
    </row>
    <row r="290" spans="1:38">
      <c r="A290" s="515">
        <v>6</v>
      </c>
      <c r="B290" s="515">
        <v>56</v>
      </c>
      <c r="C290" s="515">
        <v>2022</v>
      </c>
      <c r="D290" s="515">
        <v>99</v>
      </c>
      <c r="E290" s="515">
        <v>99</v>
      </c>
      <c r="F290" s="515">
        <v>99</v>
      </c>
      <c r="G290" s="515">
        <v>99</v>
      </c>
      <c r="H290" s="515">
        <v>2</v>
      </c>
      <c r="I290" s="515">
        <v>99</v>
      </c>
      <c r="J290" s="515">
        <v>999</v>
      </c>
      <c r="K290" s="515">
        <v>99</v>
      </c>
      <c r="L290" s="515">
        <v>99</v>
      </c>
      <c r="M290" s="515">
        <v>99</v>
      </c>
      <c r="N290" s="515">
        <v>99</v>
      </c>
      <c r="O290" s="515">
        <v>99</v>
      </c>
      <c r="P290" s="515">
        <v>9999</v>
      </c>
      <c r="Q290" s="515">
        <v>3987</v>
      </c>
      <c r="R290" s="515">
        <v>38790</v>
      </c>
      <c r="S290" s="515">
        <v>7.0475380252642479</v>
      </c>
      <c r="T290" s="515">
        <v>7.1985305491105942</v>
      </c>
      <c r="U290" s="515">
        <v>30.580737303428595</v>
      </c>
      <c r="V290" s="515">
        <v>24.869811807166791</v>
      </c>
      <c r="W290" s="515">
        <v>24.307811291569998</v>
      </c>
      <c r="X290" s="515">
        <v>94.944573343645317</v>
      </c>
      <c r="Y290" s="515">
        <v>80.85846867749423</v>
      </c>
      <c r="Z290" s="515">
        <v>8.6101428926556398</v>
      </c>
      <c r="AA290" s="515">
        <v>1.9530473401585935</v>
      </c>
      <c r="AB290" s="515">
        <v>2.216429060187235</v>
      </c>
      <c r="AC290" s="515">
        <v>74.106576011225471</v>
      </c>
      <c r="AD290" s="515">
        <v>56.352894720473877</v>
      </c>
      <c r="AE290" s="515">
        <v>62.487961534131991</v>
      </c>
      <c r="AF290" s="515">
        <v>36.182001343183352</v>
      </c>
      <c r="AG290" s="515">
        <v>35.03661537472653</v>
      </c>
      <c r="AH290" s="515">
        <v>3.3591131734983244</v>
      </c>
      <c r="AI290" s="515">
        <v>8883</v>
      </c>
      <c r="AJ290" s="515">
        <v>115.28471237194604</v>
      </c>
      <c r="AK290" s="515">
        <v>20.295189670007399</v>
      </c>
      <c r="AL290" s="515">
        <v>20.310943929961219</v>
      </c>
    </row>
    <row r="291" spans="1:38" s="517" customFormat="1">
      <c r="A291" s="517">
        <v>6</v>
      </c>
      <c r="B291" s="517">
        <v>57</v>
      </c>
      <c r="C291" s="517">
        <v>2023</v>
      </c>
      <c r="D291" s="517">
        <v>99</v>
      </c>
      <c r="E291" s="517">
        <v>99</v>
      </c>
      <c r="F291" s="517">
        <v>99</v>
      </c>
      <c r="G291" s="517">
        <v>99</v>
      </c>
      <c r="H291" s="517">
        <v>2</v>
      </c>
      <c r="I291" s="517">
        <v>99</v>
      </c>
      <c r="J291" s="517">
        <v>999</v>
      </c>
      <c r="K291" s="517">
        <v>99</v>
      </c>
      <c r="L291" s="517">
        <v>99</v>
      </c>
      <c r="M291" s="517">
        <v>99</v>
      </c>
      <c r="N291" s="517">
        <v>99</v>
      </c>
      <c r="O291" s="517">
        <v>99</v>
      </c>
      <c r="P291" s="517">
        <v>9999</v>
      </c>
      <c r="Q291" s="517">
        <v>4108</v>
      </c>
      <c r="R291" s="517">
        <v>40796</v>
      </c>
      <c r="S291" s="517">
        <v>6.97421315815276</v>
      </c>
      <c r="T291" s="517">
        <v>7.1428326306500631</v>
      </c>
      <c r="U291" s="517">
        <v>30.107875772134552</v>
      </c>
      <c r="V291" s="517">
        <v>25.147073242474757</v>
      </c>
      <c r="W291" s="517">
        <v>23.34297480145112</v>
      </c>
      <c r="X291" s="517">
        <v>94.01902147269341</v>
      </c>
      <c r="Y291" s="517">
        <v>79.412197274242573</v>
      </c>
      <c r="Z291" s="517">
        <v>8.6223556895365299</v>
      </c>
      <c r="AA291" s="517">
        <v>1.8806224147314343</v>
      </c>
      <c r="AB291" s="517">
        <v>2.2049863396059517</v>
      </c>
      <c r="AC291" s="517">
        <v>75.302035172033811</v>
      </c>
      <c r="AD291" s="517">
        <v>53.0635115578918</v>
      </c>
      <c r="AE291" s="517">
        <v>63.99765022484555</v>
      </c>
      <c r="AF291" s="517">
        <v>37.428209691920955</v>
      </c>
      <c r="AG291" s="517">
        <v>36.161392189615491</v>
      </c>
      <c r="AH291" s="517">
        <v>3.6694773997450736</v>
      </c>
      <c r="AI291" s="517">
        <v>15369</v>
      </c>
      <c r="AJ291" s="517">
        <v>114.9215758995384</v>
      </c>
      <c r="AK291" s="517">
        <v>20.308228057734965</v>
      </c>
      <c r="AL291" s="517">
        <v>20.491441983303275</v>
      </c>
    </row>
    <row r="292" spans="1:38" s="517" customFormat="1">
      <c r="A292" s="517">
        <v>6</v>
      </c>
      <c r="B292" s="517">
        <v>58</v>
      </c>
      <c r="C292" s="517">
        <v>2024</v>
      </c>
      <c r="D292" s="517">
        <v>99</v>
      </c>
      <c r="E292" s="517">
        <v>99</v>
      </c>
      <c r="F292" s="517">
        <v>99</v>
      </c>
      <c r="G292" s="517">
        <v>99</v>
      </c>
      <c r="H292" s="517">
        <v>2</v>
      </c>
      <c r="I292" s="517">
        <v>99</v>
      </c>
      <c r="J292" s="517">
        <v>999</v>
      </c>
      <c r="K292" s="517">
        <v>99</v>
      </c>
      <c r="L292" s="517">
        <v>99</v>
      </c>
      <c r="M292" s="517">
        <v>99</v>
      </c>
      <c r="N292" s="517">
        <v>99</v>
      </c>
      <c r="O292" s="517">
        <v>99</v>
      </c>
      <c r="P292" s="517">
        <v>9999</v>
      </c>
      <c r="Q292" s="517">
        <v>3832</v>
      </c>
      <c r="R292" s="517">
        <v>35903</v>
      </c>
      <c r="S292" s="517">
        <v>6.9973261287357609</v>
      </c>
      <c r="T292" s="517">
        <v>6.8838258641339181</v>
      </c>
      <c r="U292" s="517">
        <v>29.992042447705863</v>
      </c>
      <c r="V292" s="517">
        <v>28.306826727571526</v>
      </c>
      <c r="W292" s="517">
        <v>21.196000334233904</v>
      </c>
      <c r="X292" s="517">
        <v>93.084143386346554</v>
      </c>
      <c r="Y292" s="517">
        <v>77.921065092053595</v>
      </c>
      <c r="Z292" s="517">
        <v>8.9484995545857515</v>
      </c>
      <c r="AA292" s="517">
        <v>1.8948616327912753</v>
      </c>
      <c r="AB292" s="517">
        <v>2.2416503240315047</v>
      </c>
      <c r="AC292" s="517">
        <v>84.24138381909475</v>
      </c>
      <c r="AD292" s="517">
        <v>55.466502978975967</v>
      </c>
      <c r="AE292" s="517">
        <v>75.393566268948007</v>
      </c>
      <c r="AF292" s="517">
        <v>36.215540111159314</v>
      </c>
      <c r="AG292" s="517">
        <v>34.809609844924857</v>
      </c>
      <c r="AH292" s="517">
        <v>3.4509651004094368</v>
      </c>
      <c r="AI292" s="517">
        <v>35310</v>
      </c>
      <c r="AJ292" s="517">
        <v>113.1494165958657</v>
      </c>
      <c r="AK292" s="517">
        <v>20.198893961571034</v>
      </c>
      <c r="AL292" s="517">
        <v>20.385252777246276</v>
      </c>
    </row>
    <row r="293" spans="1:38">
      <c r="A293" s="515">
        <v>7</v>
      </c>
      <c r="B293" s="515">
        <v>1</v>
      </c>
      <c r="C293" s="515">
        <v>2024</v>
      </c>
      <c r="D293" s="515">
        <v>99</v>
      </c>
      <c r="E293" s="515">
        <v>99</v>
      </c>
      <c r="F293" s="515">
        <v>99</v>
      </c>
      <c r="G293" s="515">
        <v>1</v>
      </c>
      <c r="H293" s="515">
        <v>1</v>
      </c>
      <c r="I293" s="515">
        <v>99</v>
      </c>
      <c r="J293" s="515">
        <v>999</v>
      </c>
      <c r="K293" s="515">
        <v>99</v>
      </c>
      <c r="L293" s="515">
        <v>99</v>
      </c>
      <c r="M293" s="515">
        <v>99</v>
      </c>
      <c r="N293" s="515">
        <v>99</v>
      </c>
      <c r="O293" s="515">
        <v>99</v>
      </c>
      <c r="P293" s="515">
        <v>9999</v>
      </c>
      <c r="Q293" s="515">
        <v>1804</v>
      </c>
      <c r="R293" s="515">
        <v>17118</v>
      </c>
      <c r="S293" s="515">
        <v>7.3700198621334252</v>
      </c>
      <c r="T293" s="515">
        <v>6.581843673326321</v>
      </c>
      <c r="U293" s="515">
        <v>32.787346652646399</v>
      </c>
      <c r="V293" s="515">
        <v>37.031195233087992</v>
      </c>
      <c r="W293" s="515">
        <v>17.116485570744249</v>
      </c>
      <c r="X293" s="515">
        <v>99.538497488024305</v>
      </c>
      <c r="Y293" s="515">
        <v>91.827316275265787</v>
      </c>
      <c r="Z293" s="515">
        <v>7.523567750447774</v>
      </c>
      <c r="AA293" s="515">
        <v>1.6330341971123437</v>
      </c>
      <c r="AB293" s="515">
        <v>2.1198304956748655</v>
      </c>
      <c r="AC293" s="515">
        <v>77.838496624488613</v>
      </c>
      <c r="AD293" s="515">
        <v>52.74202900749092</v>
      </c>
      <c r="AE293" s="515">
        <v>72.556211630612054</v>
      </c>
      <c r="AF293" s="515">
        <v>58.899631834291007</v>
      </c>
      <c r="AG293" s="515">
        <v>60.146472413183361</v>
      </c>
      <c r="AH293" s="515">
        <v>4.1184717840869265</v>
      </c>
      <c r="AI293" s="515">
        <v>17025</v>
      </c>
      <c r="AJ293" s="515">
        <v>115.32920411160109</v>
      </c>
      <c r="AK293" s="515">
        <v>21.218525527957752</v>
      </c>
      <c r="AL293" s="515">
        <v>21.361404875261876</v>
      </c>
    </row>
    <row r="294" spans="1:38">
      <c r="A294" s="515">
        <v>7</v>
      </c>
      <c r="B294" s="515">
        <v>2</v>
      </c>
      <c r="C294" s="515">
        <v>2024</v>
      </c>
      <c r="D294" s="515">
        <v>99</v>
      </c>
      <c r="E294" s="515">
        <v>99</v>
      </c>
      <c r="F294" s="515">
        <v>99</v>
      </c>
      <c r="G294" s="515">
        <v>1</v>
      </c>
      <c r="H294" s="515">
        <v>2</v>
      </c>
      <c r="I294" s="515">
        <v>99</v>
      </c>
      <c r="J294" s="515">
        <v>999</v>
      </c>
      <c r="K294" s="515">
        <v>99</v>
      </c>
      <c r="L294" s="515">
        <v>99</v>
      </c>
      <c r="M294" s="515">
        <v>99</v>
      </c>
      <c r="N294" s="515">
        <v>99</v>
      </c>
      <c r="O294" s="515">
        <v>99</v>
      </c>
      <c r="P294" s="515">
        <v>9999</v>
      </c>
      <c r="Q294" s="515">
        <v>1182</v>
      </c>
      <c r="R294" s="515">
        <v>11945</v>
      </c>
      <c r="S294" s="515">
        <v>7.1307660108832156</v>
      </c>
      <c r="T294" s="515">
        <v>6.9084135621598994</v>
      </c>
      <c r="U294" s="515">
        <v>31.133629133528757</v>
      </c>
      <c r="V294" s="515">
        <v>30.72415236500628</v>
      </c>
      <c r="W294" s="515">
        <v>22.109669317706153</v>
      </c>
      <c r="X294" s="515">
        <v>96.676433654248626</v>
      </c>
      <c r="Y294" s="515">
        <v>83.65843449141903</v>
      </c>
      <c r="Z294" s="515">
        <v>8.1694201630019361</v>
      </c>
      <c r="AA294" s="515">
        <v>1.7454058213029204</v>
      </c>
      <c r="AB294" s="515">
        <v>2.2389266032224562</v>
      </c>
      <c r="AC294" s="515">
        <v>81.642883391828619</v>
      </c>
      <c r="AD294" s="515">
        <v>50.907939953542176</v>
      </c>
      <c r="AE294" s="515">
        <v>71.856701061374451</v>
      </c>
      <c r="AF294" s="515">
        <v>41.100368165708979</v>
      </c>
      <c r="AG294" s="515">
        <v>39.853527586816639</v>
      </c>
      <c r="AH294" s="515">
        <v>6.9233989116785262</v>
      </c>
      <c r="AI294" s="515">
        <v>11884</v>
      </c>
      <c r="AJ294" s="515">
        <v>114.32279535509824</v>
      </c>
      <c r="AK294" s="515">
        <v>20.47481853239541</v>
      </c>
      <c r="AL294" s="515">
        <v>20.645808650242078</v>
      </c>
    </row>
    <row r="295" spans="1:38">
      <c r="A295" s="515">
        <v>7</v>
      </c>
      <c r="B295" s="515">
        <v>3</v>
      </c>
      <c r="C295" s="515">
        <v>2024</v>
      </c>
      <c r="D295" s="515">
        <v>99</v>
      </c>
      <c r="E295" s="515">
        <v>99</v>
      </c>
      <c r="F295" s="515">
        <v>99</v>
      </c>
      <c r="G295" s="515">
        <v>2</v>
      </c>
      <c r="H295" s="515">
        <v>1</v>
      </c>
      <c r="I295" s="515">
        <v>99</v>
      </c>
      <c r="J295" s="515">
        <v>999</v>
      </c>
      <c r="K295" s="515">
        <v>99</v>
      </c>
      <c r="L295" s="515">
        <v>99</v>
      </c>
      <c r="M295" s="515">
        <v>99</v>
      </c>
      <c r="N295" s="515">
        <v>99</v>
      </c>
      <c r="O295" s="515">
        <v>99</v>
      </c>
      <c r="P295" s="515">
        <v>9999</v>
      </c>
      <c r="Q295" s="515">
        <v>2987</v>
      </c>
      <c r="R295" s="515">
        <v>26321</v>
      </c>
      <c r="S295" s="515">
        <v>7.4741461190684255</v>
      </c>
      <c r="T295" s="515">
        <v>6.7616351962311452</v>
      </c>
      <c r="U295" s="515">
        <v>32.343068272482114</v>
      </c>
      <c r="V295" s="515">
        <v>32.840697541886712</v>
      </c>
      <c r="W295" s="515">
        <v>20.751491204741463</v>
      </c>
      <c r="X295" s="515">
        <v>96.303331940275811</v>
      </c>
      <c r="Y295" s="515">
        <v>86.607651684966399</v>
      </c>
      <c r="Z295" s="515">
        <v>8.697500844810806</v>
      </c>
      <c r="AA295" s="515">
        <v>1.8226176783196</v>
      </c>
      <c r="AB295" s="515">
        <v>2.4590603223234342</v>
      </c>
      <c r="AC295" s="515">
        <v>82.91856599500008</v>
      </c>
      <c r="AD295" s="515">
        <v>50.245842411911681</v>
      </c>
      <c r="AE295" s="515">
        <v>66.137652995929884</v>
      </c>
      <c r="AF295" s="515">
        <v>64.03045709976405</v>
      </c>
      <c r="AG295" s="515">
        <v>65.92779122411919</v>
      </c>
      <c r="AH295" s="515">
        <v>1.4475133923483152</v>
      </c>
      <c r="AI295" s="515">
        <v>25470</v>
      </c>
      <c r="AJ295" s="515">
        <v>113.6977463682768</v>
      </c>
      <c r="AK295" s="515">
        <v>21.585600896993711</v>
      </c>
      <c r="AL295" s="515">
        <v>21.816090095533351</v>
      </c>
    </row>
    <row r="296" spans="1:38">
      <c r="A296" s="515">
        <v>7</v>
      </c>
      <c r="B296" s="515">
        <v>4</v>
      </c>
      <c r="C296" s="515">
        <v>2024</v>
      </c>
      <c r="D296" s="515">
        <v>99</v>
      </c>
      <c r="E296" s="515">
        <v>99</v>
      </c>
      <c r="F296" s="515">
        <v>99</v>
      </c>
      <c r="G296" s="515">
        <v>2</v>
      </c>
      <c r="H296" s="515">
        <v>2</v>
      </c>
      <c r="I296" s="515">
        <v>99</v>
      </c>
      <c r="J296" s="515">
        <v>999</v>
      </c>
      <c r="K296" s="515">
        <v>99</v>
      </c>
      <c r="L296" s="515">
        <v>99</v>
      </c>
      <c r="M296" s="515">
        <v>99</v>
      </c>
      <c r="N296" s="515">
        <v>99</v>
      </c>
      <c r="O296" s="515">
        <v>99</v>
      </c>
      <c r="P296" s="515">
        <v>9999</v>
      </c>
      <c r="Q296" s="515">
        <v>1785</v>
      </c>
      <c r="R296" s="515">
        <v>14786</v>
      </c>
      <c r="S296" s="515">
        <v>7.0018936832138516</v>
      </c>
      <c r="T296" s="515">
        <v>7.0507912890572175</v>
      </c>
      <c r="U296" s="515">
        <v>29.755322602461657</v>
      </c>
      <c r="V296" s="515">
        <v>24.157987285269847</v>
      </c>
      <c r="W296" s="515">
        <v>24.44880292168267</v>
      </c>
      <c r="X296" s="515">
        <v>91.464899229000451</v>
      </c>
      <c r="Y296" s="515">
        <v>75.280670904910068</v>
      </c>
      <c r="Z296" s="515">
        <v>9.5360701400046324</v>
      </c>
      <c r="AA296" s="515">
        <v>2.0151587537910074</v>
      </c>
      <c r="AB296" s="515">
        <v>2.3841031943941151</v>
      </c>
      <c r="AC296" s="515">
        <v>85.633390616047677</v>
      </c>
      <c r="AD296" s="515">
        <v>58.683524922065743</v>
      </c>
      <c r="AE296" s="515">
        <v>78.762512078308191</v>
      </c>
      <c r="AF296" s="515">
        <v>35.969542900235979</v>
      </c>
      <c r="AG296" s="515">
        <v>34.07220877588081</v>
      </c>
      <c r="AH296" s="515">
        <v>1.0212363046124711</v>
      </c>
      <c r="AI296" s="515">
        <v>14697</v>
      </c>
      <c r="AJ296" s="515">
        <v>112.6582023542221</v>
      </c>
      <c r="AK296" s="515">
        <v>20.233298844253035</v>
      </c>
      <c r="AL296" s="515">
        <v>20.473743089048284</v>
      </c>
    </row>
    <row r="297" spans="1:38">
      <c r="A297" s="515">
        <v>7</v>
      </c>
      <c r="B297" s="515">
        <v>5</v>
      </c>
      <c r="C297" s="515">
        <v>2024</v>
      </c>
      <c r="D297" s="515">
        <v>99</v>
      </c>
      <c r="E297" s="515">
        <v>99</v>
      </c>
      <c r="F297" s="515">
        <v>99</v>
      </c>
      <c r="G297" s="515">
        <v>3</v>
      </c>
      <c r="H297" s="515">
        <v>1</v>
      </c>
      <c r="I297" s="515">
        <v>99</v>
      </c>
      <c r="J297" s="515">
        <v>999</v>
      </c>
      <c r="K297" s="515">
        <v>99</v>
      </c>
      <c r="L297" s="515">
        <v>99</v>
      </c>
      <c r="M297" s="515">
        <v>99</v>
      </c>
      <c r="N297" s="515">
        <v>99</v>
      </c>
      <c r="O297" s="515">
        <v>99</v>
      </c>
      <c r="P297" s="515">
        <v>9999</v>
      </c>
      <c r="Q297" s="515">
        <v>973</v>
      </c>
      <c r="R297" s="515">
        <v>9274</v>
      </c>
      <c r="S297" s="515">
        <v>7.0232909208540004</v>
      </c>
      <c r="T297" s="515">
        <v>6.7833728703903402</v>
      </c>
      <c r="U297" s="515">
        <v>29.686844942851</v>
      </c>
      <c r="V297" s="515">
        <v>31.237869312055199</v>
      </c>
      <c r="W297" s="515">
        <v>18.481777010998488</v>
      </c>
      <c r="X297" s="515">
        <v>93.034289411257319</v>
      </c>
      <c r="Y297" s="515">
        <v>76.665947811084749</v>
      </c>
      <c r="Z297" s="515">
        <v>8.8649423237120502</v>
      </c>
      <c r="AA297" s="515">
        <v>1.8199932329030124</v>
      </c>
      <c r="AB297" s="515">
        <v>2.3972028326389903</v>
      </c>
      <c r="AC297" s="515">
        <v>84.090523233466897</v>
      </c>
      <c r="AD297" s="515">
        <v>39.355407264017913</v>
      </c>
      <c r="AE297" s="515">
        <v>54.181896919355005</v>
      </c>
      <c r="AF297" s="515">
        <v>59.205822267620007</v>
      </c>
      <c r="AG297" s="515">
        <v>60.126391394011442</v>
      </c>
      <c r="AH297" s="515">
        <v>3.644597800301919</v>
      </c>
      <c r="AI297" s="515">
        <v>9146</v>
      </c>
      <c r="AJ297" s="515">
        <v>112.22000874699344</v>
      </c>
      <c r="AK297" s="515">
        <v>20.418723156292653</v>
      </c>
      <c r="AL297" s="515">
        <v>20.614125539646245</v>
      </c>
    </row>
    <row r="298" spans="1:38">
      <c r="A298" s="515">
        <v>7</v>
      </c>
      <c r="B298" s="515">
        <v>6</v>
      </c>
      <c r="C298" s="515">
        <v>2024</v>
      </c>
      <c r="D298" s="515">
        <v>99</v>
      </c>
      <c r="E298" s="515">
        <v>99</v>
      </c>
      <c r="F298" s="515">
        <v>99</v>
      </c>
      <c r="G298" s="515">
        <v>3</v>
      </c>
      <c r="H298" s="515">
        <v>2</v>
      </c>
      <c r="I298" s="515">
        <v>99</v>
      </c>
      <c r="J298" s="515">
        <v>999</v>
      </c>
      <c r="K298" s="515">
        <v>99</v>
      </c>
      <c r="L298" s="515">
        <v>99</v>
      </c>
      <c r="M298" s="515">
        <v>99</v>
      </c>
      <c r="N298" s="515">
        <v>99</v>
      </c>
      <c r="O298" s="515">
        <v>99</v>
      </c>
      <c r="P298" s="515">
        <v>9999</v>
      </c>
      <c r="Q298" s="515">
        <v>627</v>
      </c>
      <c r="R298" s="515">
        <v>6390</v>
      </c>
      <c r="S298" s="515">
        <v>6.7006259780907662</v>
      </c>
      <c r="T298" s="515">
        <v>6.4527386541471055</v>
      </c>
      <c r="U298" s="515">
        <v>28.572660406885777</v>
      </c>
      <c r="V298" s="515">
        <v>32.816901408450697</v>
      </c>
      <c r="W298" s="515">
        <v>14.178403755868549</v>
      </c>
      <c r="X298" s="515">
        <v>90.892018779342749</v>
      </c>
      <c r="Y298" s="515">
        <v>74.350547730829433</v>
      </c>
      <c r="Z298" s="515">
        <v>8.6499272593493099</v>
      </c>
      <c r="AA298" s="515">
        <v>1.8883672181441409</v>
      </c>
      <c r="AB298" s="515">
        <v>1.962609289384456</v>
      </c>
      <c r="AC298" s="515">
        <v>83.836300823079654</v>
      </c>
      <c r="AD298" s="515">
        <v>55.039213604344049</v>
      </c>
      <c r="AE298" s="515">
        <v>73.524100275018483</v>
      </c>
      <c r="AF298" s="515">
        <v>40.794177732379978</v>
      </c>
      <c r="AG298" s="515">
        <v>39.873608605988551</v>
      </c>
      <c r="AH298" s="515">
        <v>3.8967136150234727</v>
      </c>
      <c r="AI298" s="515">
        <v>6162</v>
      </c>
      <c r="AJ298" s="515">
        <v>112.44935086011019</v>
      </c>
      <c r="AK298" s="515">
        <v>19.526453817036153</v>
      </c>
      <c r="AL298" s="515">
        <v>19.52299956179068</v>
      </c>
    </row>
    <row r="299" spans="1:38">
      <c r="A299" s="515">
        <v>7</v>
      </c>
      <c r="B299" s="515">
        <v>7</v>
      </c>
      <c r="C299" s="515">
        <v>2024</v>
      </c>
      <c r="D299" s="515">
        <v>99</v>
      </c>
      <c r="E299" s="515">
        <v>99</v>
      </c>
      <c r="F299" s="515">
        <v>99</v>
      </c>
      <c r="G299" s="515">
        <v>4</v>
      </c>
      <c r="H299" s="515">
        <v>1</v>
      </c>
      <c r="I299" s="515">
        <v>99</v>
      </c>
      <c r="J299" s="515">
        <v>999</v>
      </c>
      <c r="K299" s="515">
        <v>99</v>
      </c>
      <c r="L299" s="515">
        <v>99</v>
      </c>
      <c r="M299" s="515">
        <v>99</v>
      </c>
      <c r="N299" s="515">
        <v>99</v>
      </c>
      <c r="O299" s="515">
        <v>99</v>
      </c>
      <c r="P299" s="515">
        <v>9999</v>
      </c>
      <c r="Q299" s="515">
        <v>807</v>
      </c>
      <c r="R299" s="515">
        <v>10521</v>
      </c>
      <c r="S299" s="515">
        <v>7.3636536450907712</v>
      </c>
      <c r="T299" s="515">
        <v>6.7275924341792592</v>
      </c>
      <c r="U299" s="515">
        <v>31.245623039634847</v>
      </c>
      <c r="V299" s="515">
        <v>30.690998954472008</v>
      </c>
      <c r="W299" s="515">
        <v>19.418306244653547</v>
      </c>
      <c r="X299" s="515">
        <v>94.059500047523983</v>
      </c>
      <c r="Y299" s="515">
        <v>81.104457751164304</v>
      </c>
      <c r="Z299" s="515">
        <v>8.8941612348752894</v>
      </c>
      <c r="AA299" s="515">
        <v>1.7550465249424956</v>
      </c>
      <c r="AB299" s="515">
        <v>2.1656361725761175</v>
      </c>
      <c r="AC299" s="515">
        <v>81.874271476025626</v>
      </c>
      <c r="AD299" s="515">
        <v>35.743352712888097</v>
      </c>
      <c r="AE299" s="515">
        <v>62.083993804824111</v>
      </c>
      <c r="AF299" s="515">
        <v>79.087423889348258</v>
      </c>
      <c r="AG299" s="515">
        <v>79.963454751903811</v>
      </c>
      <c r="AH299" s="515">
        <v>1.7869023857047812</v>
      </c>
      <c r="AI299" s="515">
        <v>9742</v>
      </c>
      <c r="AJ299" s="515">
        <v>112.93027099158299</v>
      </c>
      <c r="AK299" s="515">
        <v>21.250922523988265</v>
      </c>
      <c r="AL299" s="515">
        <v>21.413594818152017</v>
      </c>
    </row>
    <row r="300" spans="1:38">
      <c r="A300" s="515">
        <v>7</v>
      </c>
      <c r="B300" s="515">
        <v>8</v>
      </c>
      <c r="C300" s="515">
        <v>2024</v>
      </c>
      <c r="D300" s="515">
        <v>99</v>
      </c>
      <c r="E300" s="515">
        <v>99</v>
      </c>
      <c r="F300" s="515">
        <v>99</v>
      </c>
      <c r="G300" s="515">
        <v>4</v>
      </c>
      <c r="H300" s="515">
        <v>2</v>
      </c>
      <c r="I300" s="515">
        <v>99</v>
      </c>
      <c r="J300" s="515">
        <v>999</v>
      </c>
      <c r="K300" s="515">
        <v>99</v>
      </c>
      <c r="L300" s="515">
        <v>99</v>
      </c>
      <c r="M300" s="515">
        <v>99</v>
      </c>
      <c r="N300" s="515">
        <v>99</v>
      </c>
      <c r="O300" s="515">
        <v>99</v>
      </c>
      <c r="P300" s="515">
        <v>9999</v>
      </c>
      <c r="Q300" s="515">
        <v>238</v>
      </c>
      <c r="R300" s="515">
        <v>2782</v>
      </c>
      <c r="S300" s="515">
        <v>7.0815959741193364</v>
      </c>
      <c r="T300" s="515">
        <v>6.8810208483105688</v>
      </c>
      <c r="U300" s="515">
        <v>29.608770668583691</v>
      </c>
      <c r="V300" s="515">
        <v>29.61897915168942</v>
      </c>
      <c r="W300" s="515">
        <v>16.103522645578725</v>
      </c>
      <c r="X300" s="515">
        <v>91.301222142343619</v>
      </c>
      <c r="Y300" s="515">
        <v>75.521207764198422</v>
      </c>
      <c r="Z300" s="515">
        <v>9.0007357714201781</v>
      </c>
      <c r="AA300" s="515">
        <v>1.7880582500272812</v>
      </c>
      <c r="AB300" s="515">
        <v>1.9215021065197244</v>
      </c>
      <c r="AC300" s="515">
        <v>86.120999841361311</v>
      </c>
      <c r="AD300" s="515">
        <v>57.364414946998643</v>
      </c>
      <c r="AE300" s="515">
        <v>75.379773838435298</v>
      </c>
      <c r="AF300" s="515">
        <v>20.912576110651734</v>
      </c>
      <c r="AG300" s="515">
        <v>20.036545248096164</v>
      </c>
      <c r="AH300" s="515">
        <v>0.43134435657800146</v>
      </c>
      <c r="AI300" s="515">
        <v>2567</v>
      </c>
      <c r="AJ300" s="515">
        <v>112.21008959875321</v>
      </c>
      <c r="AK300" s="515">
        <v>20.338683603240845</v>
      </c>
      <c r="AL300" s="515">
        <v>20.385452046061431</v>
      </c>
    </row>
    <row r="301" spans="1:38">
      <c r="A301" s="515">
        <v>7</v>
      </c>
      <c r="B301" s="515">
        <v>9</v>
      </c>
      <c r="C301" s="515">
        <v>2023</v>
      </c>
      <c r="D301" s="515">
        <v>99</v>
      </c>
      <c r="E301" s="515">
        <v>99</v>
      </c>
      <c r="F301" s="515">
        <v>99</v>
      </c>
      <c r="G301" s="515">
        <v>1</v>
      </c>
      <c r="H301" s="515">
        <v>1</v>
      </c>
      <c r="I301" s="515">
        <v>99</v>
      </c>
      <c r="J301" s="515">
        <v>999</v>
      </c>
      <c r="K301" s="515">
        <v>99</v>
      </c>
      <c r="L301" s="515">
        <v>99</v>
      </c>
      <c r="M301" s="515">
        <v>99</v>
      </c>
      <c r="N301" s="515">
        <v>99</v>
      </c>
      <c r="O301" s="515">
        <v>99</v>
      </c>
      <c r="P301" s="515">
        <v>9999</v>
      </c>
      <c r="Q301" s="515">
        <v>1867</v>
      </c>
      <c r="R301" s="515">
        <v>19725</v>
      </c>
      <c r="S301" s="515">
        <v>7.2737135614702142</v>
      </c>
      <c r="T301" s="515">
        <v>6.8706717363751597</v>
      </c>
      <c r="U301" s="515">
        <v>33.031092522180053</v>
      </c>
      <c r="V301" s="515">
        <v>30.098859315589355</v>
      </c>
      <c r="W301" s="515">
        <v>20.567807351077317</v>
      </c>
      <c r="X301" s="515">
        <v>99.508238276299124</v>
      </c>
      <c r="Y301" s="515">
        <v>91.827629911280098</v>
      </c>
      <c r="Z301" s="515">
        <v>7.5064370211943459</v>
      </c>
      <c r="AA301" s="515">
        <v>1.7912789786341061</v>
      </c>
      <c r="AB301" s="515">
        <v>2.2813853394698431</v>
      </c>
      <c r="AC301" s="515">
        <v>71.318802279488196</v>
      </c>
      <c r="AD301" s="515">
        <v>55.790236210871569</v>
      </c>
      <c r="AE301" s="515">
        <v>59.266030295815597</v>
      </c>
      <c r="AF301" s="515">
        <v>59.312605244166491</v>
      </c>
      <c r="AG301" s="515">
        <v>60.410057725069613</v>
      </c>
      <c r="AH301" s="515">
        <v>4.2129277566539924</v>
      </c>
      <c r="AI301" s="515">
        <v>11423</v>
      </c>
      <c r="AJ301" s="515">
        <v>114.85826840584762</v>
      </c>
      <c r="AK301" s="515">
        <v>21.065931314561965</v>
      </c>
      <c r="AL301" s="515">
        <v>21.124969947321919</v>
      </c>
    </row>
    <row r="302" spans="1:38">
      <c r="A302" s="515">
        <v>7</v>
      </c>
      <c r="B302" s="515">
        <v>10</v>
      </c>
      <c r="C302" s="515">
        <v>2023</v>
      </c>
      <c r="D302" s="515">
        <v>99</v>
      </c>
      <c r="E302" s="515">
        <v>99</v>
      </c>
      <c r="F302" s="515">
        <v>99</v>
      </c>
      <c r="G302" s="515">
        <v>1</v>
      </c>
      <c r="H302" s="515">
        <v>2</v>
      </c>
      <c r="I302" s="515">
        <v>99</v>
      </c>
      <c r="J302" s="515">
        <v>999</v>
      </c>
      <c r="K302" s="515">
        <v>99</v>
      </c>
      <c r="L302" s="515">
        <v>99</v>
      </c>
      <c r="M302" s="515">
        <v>99</v>
      </c>
      <c r="N302" s="515">
        <v>99</v>
      </c>
      <c r="O302" s="515">
        <v>99</v>
      </c>
      <c r="P302" s="515">
        <v>9999</v>
      </c>
      <c r="Q302" s="515">
        <v>1243</v>
      </c>
      <c r="R302" s="515">
        <v>13531</v>
      </c>
      <c r="S302" s="515">
        <v>7.0638533737343892</v>
      </c>
      <c r="T302" s="515">
        <v>7.3343433596925571</v>
      </c>
      <c r="U302" s="515">
        <v>31.556270785603513</v>
      </c>
      <c r="V302" s="515">
        <v>24.137166506540527</v>
      </c>
      <c r="W302" s="515">
        <v>28.778360801123345</v>
      </c>
      <c r="X302" s="515">
        <v>98.196733426945499</v>
      </c>
      <c r="Y302" s="515">
        <v>86.120759736900453</v>
      </c>
      <c r="Z302" s="515">
        <v>7.8684780122294242</v>
      </c>
      <c r="AA302" s="515">
        <v>1.9027193039875123</v>
      </c>
      <c r="AB302" s="515">
        <v>2.3281117354012042</v>
      </c>
      <c r="AC302" s="515">
        <v>75.160779575906318</v>
      </c>
      <c r="AD302" s="515">
        <v>51.472985483764461</v>
      </c>
      <c r="AE302" s="515">
        <v>57.291931351052646</v>
      </c>
      <c r="AF302" s="515">
        <v>40.68739475583353</v>
      </c>
      <c r="AG302" s="515">
        <v>39.589942274930358</v>
      </c>
      <c r="AH302" s="515">
        <v>6.4888034882861554</v>
      </c>
      <c r="AI302" s="515">
        <v>6270</v>
      </c>
      <c r="AJ302" s="515">
        <v>114.95065390749588</v>
      </c>
      <c r="AK302" s="515">
        <v>20.566955297553136</v>
      </c>
      <c r="AL302" s="515">
        <v>20.690293416426396</v>
      </c>
    </row>
    <row r="303" spans="1:38">
      <c r="A303" s="515">
        <v>7</v>
      </c>
      <c r="B303" s="515">
        <v>11</v>
      </c>
      <c r="C303" s="515">
        <v>2023</v>
      </c>
      <c r="D303" s="515">
        <v>99</v>
      </c>
      <c r="E303" s="515">
        <v>99</v>
      </c>
      <c r="F303" s="515">
        <v>99</v>
      </c>
      <c r="G303" s="515">
        <v>2</v>
      </c>
      <c r="H303" s="515">
        <v>1</v>
      </c>
      <c r="I303" s="515">
        <v>99</v>
      </c>
      <c r="J303" s="515">
        <v>999</v>
      </c>
      <c r="K303" s="515">
        <v>99</v>
      </c>
      <c r="L303" s="515">
        <v>99</v>
      </c>
      <c r="M303" s="515">
        <v>99</v>
      </c>
      <c r="N303" s="515">
        <v>99</v>
      </c>
      <c r="O303" s="515">
        <v>99</v>
      </c>
      <c r="P303" s="515">
        <v>9999</v>
      </c>
      <c r="Q303" s="515">
        <v>2969</v>
      </c>
      <c r="R303" s="515">
        <v>26895</v>
      </c>
      <c r="S303" s="515">
        <v>7.4026770775237027</v>
      </c>
      <c r="T303" s="515">
        <v>6.9414389291689877</v>
      </c>
      <c r="U303" s="515">
        <v>32.148306376649927</v>
      </c>
      <c r="V303" s="515">
        <v>30.34393009853132</v>
      </c>
      <c r="W303" s="515">
        <v>22.457705893288718</v>
      </c>
      <c r="X303" s="515">
        <v>96.266964119724861</v>
      </c>
      <c r="Y303" s="515">
        <v>86.39524075106894</v>
      </c>
      <c r="Z303" s="515">
        <v>8.5363794185280941</v>
      </c>
      <c r="AA303" s="515">
        <v>1.8263629657010705</v>
      </c>
      <c r="AB303" s="515">
        <v>2.3843447878666169</v>
      </c>
      <c r="AC303" s="515">
        <v>74.718898128401506</v>
      </c>
      <c r="AD303" s="515">
        <v>51.90691495981212</v>
      </c>
      <c r="AE303" s="515">
        <v>56.989185238040449</v>
      </c>
      <c r="AF303" s="515">
        <v>61.363480800383314</v>
      </c>
      <c r="AG303" s="515">
        <v>63.05734082032356</v>
      </c>
      <c r="AH303" s="515">
        <v>1.5281650864472951</v>
      </c>
      <c r="AI303" s="515">
        <v>7151</v>
      </c>
      <c r="AJ303" s="515">
        <v>115.4748846315203</v>
      </c>
      <c r="AK303" s="515">
        <v>21.797149175438289</v>
      </c>
      <c r="AL303" s="515">
        <v>21.900690530511607</v>
      </c>
    </row>
    <row r="304" spans="1:38">
      <c r="A304" s="515">
        <v>7</v>
      </c>
      <c r="B304" s="515">
        <v>12</v>
      </c>
      <c r="C304" s="515">
        <v>2023</v>
      </c>
      <c r="D304" s="515">
        <v>99</v>
      </c>
      <c r="E304" s="515">
        <v>99</v>
      </c>
      <c r="F304" s="515">
        <v>99</v>
      </c>
      <c r="G304" s="515">
        <v>2</v>
      </c>
      <c r="H304" s="515">
        <v>2</v>
      </c>
      <c r="I304" s="515">
        <v>99</v>
      </c>
      <c r="J304" s="515">
        <v>999</v>
      </c>
      <c r="K304" s="515">
        <v>99</v>
      </c>
      <c r="L304" s="515">
        <v>99</v>
      </c>
      <c r="M304" s="515">
        <v>99</v>
      </c>
      <c r="N304" s="515">
        <v>99</v>
      </c>
      <c r="O304" s="515">
        <v>99</v>
      </c>
      <c r="P304" s="515">
        <v>9999</v>
      </c>
      <c r="Q304" s="515">
        <v>1914</v>
      </c>
      <c r="R304" s="515">
        <v>16934</v>
      </c>
      <c r="S304" s="515">
        <v>6.9809259477973331</v>
      </c>
      <c r="T304" s="515">
        <v>7.2717019014999389</v>
      </c>
      <c r="U304" s="515">
        <v>29.913180583441591</v>
      </c>
      <c r="V304" s="515">
        <v>23.373095547419396</v>
      </c>
      <c r="W304" s="515">
        <v>23.981339317349718</v>
      </c>
      <c r="X304" s="515">
        <v>92.642021967639053</v>
      </c>
      <c r="Y304" s="515">
        <v>77.725286406047005</v>
      </c>
      <c r="Z304" s="515">
        <v>9.015395995284825</v>
      </c>
      <c r="AA304" s="515">
        <v>1.9044873610113444</v>
      </c>
      <c r="AB304" s="515">
        <v>2.1768250625013654</v>
      </c>
      <c r="AC304" s="515">
        <v>75.331995961206175</v>
      </c>
      <c r="AD304" s="515">
        <v>56.384578718627182</v>
      </c>
      <c r="AE304" s="515">
        <v>69.934528509895912</v>
      </c>
      <c r="AF304" s="515">
        <v>38.636519199616693</v>
      </c>
      <c r="AG304" s="515">
        <v>36.942659179676461</v>
      </c>
      <c r="AH304" s="515">
        <v>1.3700248021731429</v>
      </c>
      <c r="AI304" s="515">
        <v>5489</v>
      </c>
      <c r="AJ304" s="515">
        <v>115.56192384769548</v>
      </c>
      <c r="AK304" s="515">
        <v>20.643435506948755</v>
      </c>
      <c r="AL304" s="515">
        <v>20.702339820890849</v>
      </c>
    </row>
    <row r="305" spans="1:38">
      <c r="A305" s="515">
        <v>7</v>
      </c>
      <c r="B305" s="515">
        <v>13</v>
      </c>
      <c r="C305" s="515">
        <v>2023</v>
      </c>
      <c r="D305" s="515">
        <v>99</v>
      </c>
      <c r="E305" s="515">
        <v>99</v>
      </c>
      <c r="F305" s="515">
        <v>99</v>
      </c>
      <c r="G305" s="515">
        <v>3</v>
      </c>
      <c r="H305" s="515">
        <v>1</v>
      </c>
      <c r="I305" s="515">
        <v>99</v>
      </c>
      <c r="J305" s="515">
        <v>999</v>
      </c>
      <c r="K305" s="515">
        <v>99</v>
      </c>
      <c r="L305" s="515">
        <v>99</v>
      </c>
      <c r="M305" s="515">
        <v>99</v>
      </c>
      <c r="N305" s="515">
        <v>99</v>
      </c>
      <c r="O305" s="515">
        <v>99</v>
      </c>
      <c r="P305" s="515">
        <v>9999</v>
      </c>
      <c r="Q305" s="515">
        <v>972</v>
      </c>
      <c r="R305" s="515">
        <v>10122</v>
      </c>
      <c r="S305" s="515">
        <v>6.9410195613515109</v>
      </c>
      <c r="T305" s="515">
        <v>6.9566291246789183</v>
      </c>
      <c r="U305" s="515">
        <v>29.45534479351921</v>
      </c>
      <c r="V305" s="515">
        <v>28.235526575775541</v>
      </c>
      <c r="W305" s="515">
        <v>20.420865441612328</v>
      </c>
      <c r="X305" s="515">
        <v>93.212803793716645</v>
      </c>
      <c r="Y305" s="515">
        <v>77.059869590989933</v>
      </c>
      <c r="Z305" s="515">
        <v>8.471129275602383</v>
      </c>
      <c r="AA305" s="515">
        <v>1.9417466953798737</v>
      </c>
      <c r="AB305" s="515">
        <v>2.1958530049746128</v>
      </c>
      <c r="AC305" s="515">
        <v>76.125004624108541</v>
      </c>
      <c r="AD305" s="515">
        <v>42.962473596135609</v>
      </c>
      <c r="AE305" s="515">
        <v>52.44465152770848</v>
      </c>
      <c r="AF305" s="515">
        <v>59.359605911330064</v>
      </c>
      <c r="AG305" s="515">
        <v>60.440229859659439</v>
      </c>
      <c r="AH305" s="515">
        <v>3.8035961272475776</v>
      </c>
      <c r="AI305" s="515">
        <v>23</v>
      </c>
      <c r="AJ305" s="515">
        <v>113.09130434782608</v>
      </c>
      <c r="AK305" s="515">
        <v>19.800536975190159</v>
      </c>
      <c r="AL305" s="515">
        <v>20.112265510717776</v>
      </c>
    </row>
    <row r="306" spans="1:38">
      <c r="A306" s="515">
        <v>7</v>
      </c>
      <c r="B306" s="515">
        <v>14</v>
      </c>
      <c r="C306" s="515">
        <v>2023</v>
      </c>
      <c r="D306" s="515">
        <v>99</v>
      </c>
      <c r="E306" s="515">
        <v>99</v>
      </c>
      <c r="F306" s="515">
        <v>99</v>
      </c>
      <c r="G306" s="515">
        <v>3</v>
      </c>
      <c r="H306" s="515">
        <v>2</v>
      </c>
      <c r="I306" s="515">
        <v>99</v>
      </c>
      <c r="J306" s="515">
        <v>999</v>
      </c>
      <c r="K306" s="515">
        <v>99</v>
      </c>
      <c r="L306" s="515">
        <v>99</v>
      </c>
      <c r="M306" s="515">
        <v>99</v>
      </c>
      <c r="N306" s="515">
        <v>99</v>
      </c>
      <c r="O306" s="515">
        <v>99</v>
      </c>
      <c r="P306" s="515">
        <v>9999</v>
      </c>
      <c r="Q306" s="515">
        <v>677</v>
      </c>
      <c r="R306" s="515">
        <v>6930</v>
      </c>
      <c r="S306" s="515">
        <v>6.7340548340548327</v>
      </c>
      <c r="T306" s="515">
        <v>6.603174603174601</v>
      </c>
      <c r="U306" s="515">
        <v>28.159494949494899</v>
      </c>
      <c r="V306" s="515">
        <v>28.556998556998558</v>
      </c>
      <c r="W306" s="515">
        <v>16.753246753246756</v>
      </c>
      <c r="X306" s="515">
        <v>90.995670995670963</v>
      </c>
      <c r="Y306" s="515">
        <v>72.987012987012974</v>
      </c>
      <c r="Z306" s="515">
        <v>8.3615888096517317</v>
      </c>
      <c r="AA306" s="515">
        <v>1.8951164953384176</v>
      </c>
      <c r="AB306" s="515">
        <v>2.1189289869565751</v>
      </c>
      <c r="AC306" s="515">
        <v>76.701333376819903</v>
      </c>
      <c r="AD306" s="515">
        <v>46.516606039383838</v>
      </c>
      <c r="AE306" s="515">
        <v>65.823993456831019</v>
      </c>
      <c r="AF306" s="515">
        <v>40.64039408866995</v>
      </c>
      <c r="AG306" s="515">
        <v>39.559770140340561</v>
      </c>
      <c r="AH306" s="515">
        <v>4.6897546897546913</v>
      </c>
      <c r="AI306" s="515">
        <v>3610</v>
      </c>
      <c r="AJ306" s="515">
        <v>113.89742382271444</v>
      </c>
      <c r="AK306" s="515">
        <v>19.349177231587024</v>
      </c>
      <c r="AL306" s="515">
        <v>19.392130108421597</v>
      </c>
    </row>
    <row r="307" spans="1:38">
      <c r="A307" s="515">
        <v>7</v>
      </c>
      <c r="B307" s="515">
        <v>15</v>
      </c>
      <c r="C307" s="515">
        <v>2023</v>
      </c>
      <c r="D307" s="515">
        <v>99</v>
      </c>
      <c r="E307" s="515">
        <v>99</v>
      </c>
      <c r="F307" s="515">
        <v>99</v>
      </c>
      <c r="G307" s="515">
        <v>4</v>
      </c>
      <c r="H307" s="515">
        <v>1</v>
      </c>
      <c r="I307" s="515">
        <v>99</v>
      </c>
      <c r="J307" s="515">
        <v>999</v>
      </c>
      <c r="K307" s="515">
        <v>99</v>
      </c>
      <c r="L307" s="515">
        <v>99</v>
      </c>
      <c r="M307" s="515">
        <v>99</v>
      </c>
      <c r="N307" s="515">
        <v>99</v>
      </c>
      <c r="O307" s="515">
        <v>99</v>
      </c>
      <c r="P307" s="515">
        <v>9999</v>
      </c>
      <c r="Q307" s="515">
        <v>807</v>
      </c>
      <c r="R307" s="515">
        <v>11460</v>
      </c>
      <c r="S307" s="515">
        <v>7.1959860383944143</v>
      </c>
      <c r="T307" s="515">
        <v>6.8376963350785358</v>
      </c>
      <c r="U307" s="515">
        <v>30.896060209424192</v>
      </c>
      <c r="V307" s="515">
        <v>28.944153577661432</v>
      </c>
      <c r="W307" s="515">
        <v>20.322862129144848</v>
      </c>
      <c r="X307" s="515">
        <v>94.677137870855162</v>
      </c>
      <c r="Y307" s="515">
        <v>81.465968586387461</v>
      </c>
      <c r="Z307" s="515">
        <v>8.5560715234470379</v>
      </c>
      <c r="AA307" s="515">
        <v>1.9534686418098903</v>
      </c>
      <c r="AB307" s="515">
        <v>2.2738001493000444</v>
      </c>
      <c r="AC307" s="515">
        <v>76.86518211714467</v>
      </c>
      <c r="AD307" s="515">
        <v>35.663072138013945</v>
      </c>
      <c r="AE307" s="515">
        <v>46.397138582750195</v>
      </c>
      <c r="AF307" s="515">
        <v>77.114595249310256</v>
      </c>
      <c r="AG307" s="515">
        <v>78.04602166678518</v>
      </c>
      <c r="AH307" s="515">
        <v>1.9109947643979059</v>
      </c>
      <c r="AI307" s="515">
        <v>1081</v>
      </c>
      <c r="AJ307" s="515">
        <v>113.93117483811272</v>
      </c>
      <c r="AK307" s="515">
        <v>20.865469671096989</v>
      </c>
      <c r="AL307" s="515">
        <v>20.887169768798142</v>
      </c>
    </row>
    <row r="308" spans="1:38">
      <c r="A308" s="515">
        <v>7</v>
      </c>
      <c r="B308" s="515">
        <v>16</v>
      </c>
      <c r="C308" s="515">
        <v>2023</v>
      </c>
      <c r="D308" s="515">
        <v>99</v>
      </c>
      <c r="E308" s="515">
        <v>99</v>
      </c>
      <c r="F308" s="515">
        <v>99</v>
      </c>
      <c r="G308" s="515">
        <v>4</v>
      </c>
      <c r="H308" s="515">
        <v>2</v>
      </c>
      <c r="I308" s="515">
        <v>99</v>
      </c>
      <c r="J308" s="515">
        <v>999</v>
      </c>
      <c r="K308" s="515">
        <v>99</v>
      </c>
      <c r="L308" s="515">
        <v>99</v>
      </c>
      <c r="M308" s="515">
        <v>99</v>
      </c>
      <c r="N308" s="515">
        <v>99</v>
      </c>
      <c r="O308" s="515">
        <v>99</v>
      </c>
      <c r="P308" s="515">
        <v>9999</v>
      </c>
      <c r="Q308" s="515">
        <v>274</v>
      </c>
      <c r="R308" s="515">
        <v>3401</v>
      </c>
      <c r="S308" s="515">
        <v>7.0735077918259313</v>
      </c>
      <c r="T308" s="515">
        <v>6.8388709203175555</v>
      </c>
      <c r="U308" s="515">
        <v>29.284886798000606</v>
      </c>
      <c r="V308" s="515">
        <v>31.049691267274323</v>
      </c>
      <c r="W308" s="515">
        <v>11.96706850926198</v>
      </c>
      <c r="X308" s="515">
        <v>90.414583945898258</v>
      </c>
      <c r="Y308" s="515">
        <v>74.213466627462495</v>
      </c>
      <c r="Z308" s="515">
        <v>9.0203194970410703</v>
      </c>
      <c r="AA308" s="515">
        <v>1.5758414909500515</v>
      </c>
      <c r="AB308" s="515">
        <v>1.7605648889261036</v>
      </c>
      <c r="AC308" s="515">
        <v>78.44387948588448</v>
      </c>
      <c r="AD308" s="515">
        <v>51.883918285735533</v>
      </c>
      <c r="AE308" s="515">
        <v>57.953507420803803</v>
      </c>
      <c r="AF308" s="515">
        <v>22.88540475068972</v>
      </c>
      <c r="AG308" s="515">
        <v>21.953978333214799</v>
      </c>
      <c r="AH308" s="515">
        <v>1.8229932372831521</v>
      </c>
      <c r="AI308" s="515">
        <v>0</v>
      </c>
      <c r="AJ308" s="515"/>
      <c r="AK308" s="515"/>
      <c r="AL308" s="515"/>
    </row>
    <row r="309" spans="1:38">
      <c r="A309" s="515">
        <v>7</v>
      </c>
      <c r="B309" s="515">
        <v>17</v>
      </c>
      <c r="C309" s="515">
        <v>2022</v>
      </c>
      <c r="D309" s="515">
        <v>99</v>
      </c>
      <c r="E309" s="515">
        <v>99</v>
      </c>
      <c r="F309" s="515">
        <v>99</v>
      </c>
      <c r="G309" s="515">
        <v>1</v>
      </c>
      <c r="H309" s="515">
        <v>1</v>
      </c>
      <c r="I309" s="515">
        <v>99</v>
      </c>
      <c r="J309" s="515">
        <v>999</v>
      </c>
      <c r="K309" s="515">
        <v>99</v>
      </c>
      <c r="L309" s="515">
        <v>99</v>
      </c>
      <c r="M309" s="515">
        <v>99</v>
      </c>
      <c r="N309" s="515">
        <v>99</v>
      </c>
      <c r="O309" s="515">
        <v>99</v>
      </c>
      <c r="P309" s="515">
        <v>9999</v>
      </c>
      <c r="Q309" s="515">
        <v>1986</v>
      </c>
      <c r="R309" s="515">
        <v>19873</v>
      </c>
      <c r="S309" s="515">
        <v>6.967091028027979</v>
      </c>
      <c r="T309" s="515">
        <v>6.9617571579530004</v>
      </c>
      <c r="U309" s="515">
        <v>32.808251396366614</v>
      </c>
      <c r="V309" s="515">
        <v>25.91455743974236</v>
      </c>
      <c r="W309" s="515">
        <v>21.793388013888187</v>
      </c>
      <c r="X309" s="515">
        <v>98.772203492175322</v>
      </c>
      <c r="Y309" s="515">
        <v>90.192723796105284</v>
      </c>
      <c r="Z309" s="515">
        <v>7.7898038735701789</v>
      </c>
      <c r="AA309" s="515">
        <v>1.9193007762854828</v>
      </c>
      <c r="AB309" s="515">
        <v>2.3261786911969327</v>
      </c>
      <c r="AC309" s="515">
        <v>72.371707574257584</v>
      </c>
      <c r="AD309" s="515">
        <v>57.11111060566332</v>
      </c>
      <c r="AE309" s="515">
        <v>61.276468246399219</v>
      </c>
      <c r="AF309" s="515">
        <v>60.135564499046808</v>
      </c>
      <c r="AG309" s="515">
        <v>61.257001683293694</v>
      </c>
      <c r="AH309" s="515">
        <v>3.8796356866099746</v>
      </c>
      <c r="AI309" s="515">
        <v>0</v>
      </c>
      <c r="AJ309" s="515"/>
      <c r="AK309" s="515"/>
      <c r="AL309" s="515"/>
    </row>
    <row r="310" spans="1:38">
      <c r="A310" s="515">
        <v>7</v>
      </c>
      <c r="B310" s="515">
        <v>18</v>
      </c>
      <c r="C310" s="515">
        <v>2022</v>
      </c>
      <c r="D310" s="515">
        <v>99</v>
      </c>
      <c r="E310" s="515">
        <v>99</v>
      </c>
      <c r="F310" s="515">
        <v>99</v>
      </c>
      <c r="G310" s="515">
        <v>1</v>
      </c>
      <c r="H310" s="515">
        <v>2</v>
      </c>
      <c r="I310" s="515">
        <v>99</v>
      </c>
      <c r="J310" s="515">
        <v>999</v>
      </c>
      <c r="K310" s="515">
        <v>99</v>
      </c>
      <c r="L310" s="515">
        <v>99</v>
      </c>
      <c r="M310" s="515">
        <v>99</v>
      </c>
      <c r="N310" s="515">
        <v>99</v>
      </c>
      <c r="O310" s="515">
        <v>99</v>
      </c>
      <c r="P310" s="515">
        <v>9999</v>
      </c>
      <c r="Q310" s="515">
        <v>1194</v>
      </c>
      <c r="R310" s="515">
        <v>13174</v>
      </c>
      <c r="S310" s="515">
        <v>6.81584940033399</v>
      </c>
      <c r="T310" s="515">
        <v>7.2501897677243052</v>
      </c>
      <c r="U310" s="515">
        <v>31.301586458175255</v>
      </c>
      <c r="V310" s="515">
        <v>24.115682404736607</v>
      </c>
      <c r="W310" s="515">
        <v>26.446030059207526</v>
      </c>
      <c r="X310" s="515">
        <v>97.517838166084715</v>
      </c>
      <c r="Y310" s="515">
        <v>85.425838773341411</v>
      </c>
      <c r="Z310" s="515">
        <v>7.8916044273302353</v>
      </c>
      <c r="AA310" s="515">
        <v>1.9701979273341004</v>
      </c>
      <c r="AB310" s="515">
        <v>2.3038731905142482</v>
      </c>
      <c r="AC310" s="515">
        <v>74.157939587911855</v>
      </c>
      <c r="AD310" s="515">
        <v>53.392344356061088</v>
      </c>
      <c r="AE310" s="515">
        <v>58.603977457667007</v>
      </c>
      <c r="AF310" s="515">
        <v>39.864435500953192</v>
      </c>
      <c r="AG310" s="515">
        <v>38.742998316706306</v>
      </c>
      <c r="AH310" s="515">
        <v>5.1009564293304992</v>
      </c>
      <c r="AI310" s="515">
        <v>970</v>
      </c>
      <c r="AJ310" s="515">
        <v>114.14835051546396</v>
      </c>
      <c r="AK310" s="515">
        <v>19.996717692355848</v>
      </c>
      <c r="AL310" s="515">
        <v>19.643801365346675</v>
      </c>
    </row>
    <row r="311" spans="1:38">
      <c r="A311" s="515">
        <v>7</v>
      </c>
      <c r="B311" s="515">
        <v>19</v>
      </c>
      <c r="C311" s="515">
        <v>2022</v>
      </c>
      <c r="D311" s="515">
        <v>99</v>
      </c>
      <c r="E311" s="515">
        <v>99</v>
      </c>
      <c r="F311" s="515">
        <v>99</v>
      </c>
      <c r="G311" s="515">
        <v>2</v>
      </c>
      <c r="H311" s="515">
        <v>1</v>
      </c>
      <c r="I311" s="515">
        <v>99</v>
      </c>
      <c r="J311" s="515">
        <v>999</v>
      </c>
      <c r="K311" s="515">
        <v>99</v>
      </c>
      <c r="L311" s="515">
        <v>99</v>
      </c>
      <c r="M311" s="515">
        <v>99</v>
      </c>
      <c r="N311" s="515">
        <v>99</v>
      </c>
      <c r="O311" s="515">
        <v>99</v>
      </c>
      <c r="P311" s="515">
        <v>9999</v>
      </c>
      <c r="Q311" s="515">
        <v>2927</v>
      </c>
      <c r="R311" s="515">
        <v>25912</v>
      </c>
      <c r="S311" s="515">
        <v>7.4181846248842236</v>
      </c>
      <c r="T311" s="515">
        <v>6.9849490583513392</v>
      </c>
      <c r="U311" s="515">
        <v>32.718812519296122</v>
      </c>
      <c r="V311" s="515">
        <v>30.715498610682317</v>
      </c>
      <c r="W311" s="515">
        <v>22.916023464032119</v>
      </c>
      <c r="X311" s="515">
        <v>96.812287743130597</v>
      </c>
      <c r="Y311" s="515">
        <v>88.322012966965119</v>
      </c>
      <c r="Z311" s="515">
        <v>8.4987958401933881</v>
      </c>
      <c r="AA311" s="515">
        <v>1.7737772010593471</v>
      </c>
      <c r="AB311" s="515">
        <v>2.2874623892730073</v>
      </c>
      <c r="AC311" s="515">
        <v>75.256210136290633</v>
      </c>
      <c r="AD311" s="515">
        <v>57.006119196337359</v>
      </c>
      <c r="AE311" s="515">
        <v>59.781357410346288</v>
      </c>
      <c r="AF311" s="515">
        <v>63.095354046946518</v>
      </c>
      <c r="AG311" s="515">
        <v>64.550151629038353</v>
      </c>
      <c r="AH311" s="515">
        <v>1.4433467119481325</v>
      </c>
      <c r="AI311" s="515">
        <v>0</v>
      </c>
      <c r="AJ311" s="515"/>
      <c r="AK311" s="515"/>
      <c r="AL311" s="515"/>
    </row>
    <row r="312" spans="1:38">
      <c r="A312" s="515">
        <v>7</v>
      </c>
      <c r="B312" s="515">
        <v>20</v>
      </c>
      <c r="C312" s="515">
        <v>2022</v>
      </c>
      <c r="D312" s="515">
        <v>99</v>
      </c>
      <c r="E312" s="515">
        <v>99</v>
      </c>
      <c r="F312" s="515">
        <v>99</v>
      </c>
      <c r="G312" s="515">
        <v>2</v>
      </c>
      <c r="H312" s="515">
        <v>2</v>
      </c>
      <c r="I312" s="515">
        <v>99</v>
      </c>
      <c r="J312" s="515">
        <v>999</v>
      </c>
      <c r="K312" s="515">
        <v>99</v>
      </c>
      <c r="L312" s="515">
        <v>99</v>
      </c>
      <c r="M312" s="515">
        <v>99</v>
      </c>
      <c r="N312" s="515">
        <v>99</v>
      </c>
      <c r="O312" s="515">
        <v>99</v>
      </c>
      <c r="P312" s="515">
        <v>9999</v>
      </c>
      <c r="Q312" s="515">
        <v>1859</v>
      </c>
      <c r="R312" s="515">
        <v>15156</v>
      </c>
      <c r="S312" s="515">
        <v>7.2076405384006348</v>
      </c>
      <c r="T312" s="515">
        <v>7.2881367115333857</v>
      </c>
      <c r="U312" s="515">
        <v>30.720691475323239</v>
      </c>
      <c r="V312" s="515">
        <v>23.218527315914486</v>
      </c>
      <c r="W312" s="515">
        <v>25.039588281868561</v>
      </c>
      <c r="X312" s="515">
        <v>93.355766693058811</v>
      </c>
      <c r="Y312" s="515">
        <v>79.790182106096609</v>
      </c>
      <c r="Z312" s="515">
        <v>9.2072754545208344</v>
      </c>
      <c r="AA312" s="515">
        <v>2.0063825846170662</v>
      </c>
      <c r="AB312" s="515">
        <v>2.2013142230433829</v>
      </c>
      <c r="AC312" s="515">
        <v>75.763903136897355</v>
      </c>
      <c r="AD312" s="515">
        <v>63.367332722023342</v>
      </c>
      <c r="AE312" s="515">
        <v>68.366887680294994</v>
      </c>
      <c r="AF312" s="515">
        <v>36.904645953053475</v>
      </c>
      <c r="AG312" s="515">
        <v>35.449848370961675</v>
      </c>
      <c r="AH312" s="515">
        <v>1.8012668250197941</v>
      </c>
      <c r="AI312" s="515">
        <v>4621</v>
      </c>
      <c r="AJ312" s="515">
        <v>116.11949794416788</v>
      </c>
      <c r="AK312" s="515">
        <v>20.7607673173218</v>
      </c>
      <c r="AL312" s="515">
        <v>21.021052270152435</v>
      </c>
    </row>
    <row r="313" spans="1:38">
      <c r="A313" s="515">
        <v>7</v>
      </c>
      <c r="B313" s="515">
        <v>21</v>
      </c>
      <c r="C313" s="515">
        <v>2022</v>
      </c>
      <c r="D313" s="515">
        <v>99</v>
      </c>
      <c r="E313" s="515">
        <v>99</v>
      </c>
      <c r="F313" s="515">
        <v>99</v>
      </c>
      <c r="G313" s="515">
        <v>3</v>
      </c>
      <c r="H313" s="515">
        <v>1</v>
      </c>
      <c r="I313" s="515">
        <v>99</v>
      </c>
      <c r="J313" s="515">
        <v>999</v>
      </c>
      <c r="K313" s="515">
        <v>99</v>
      </c>
      <c r="L313" s="515">
        <v>99</v>
      </c>
      <c r="M313" s="515">
        <v>99</v>
      </c>
      <c r="N313" s="515">
        <v>99</v>
      </c>
      <c r="O313" s="515">
        <v>99</v>
      </c>
      <c r="P313" s="515">
        <v>9999</v>
      </c>
      <c r="Q313" s="515">
        <v>1004</v>
      </c>
      <c r="R313" s="515">
        <v>10337</v>
      </c>
      <c r="S313" s="515">
        <v>7.0397600851310811</v>
      </c>
      <c r="T313" s="515">
        <v>6.91902873174035</v>
      </c>
      <c r="U313" s="515">
        <v>30.680652026700045</v>
      </c>
      <c r="V313" s="515">
        <v>28.847828189997095</v>
      </c>
      <c r="W313" s="515">
        <v>20.644287510883235</v>
      </c>
      <c r="X313" s="515">
        <v>94.234303956660511</v>
      </c>
      <c r="Y313" s="515">
        <v>80.913224339750428</v>
      </c>
      <c r="Z313" s="515">
        <v>8.708640586086748</v>
      </c>
      <c r="AA313" s="515">
        <v>1.9669971871157363</v>
      </c>
      <c r="AB313" s="515">
        <v>2.3463981987211899</v>
      </c>
      <c r="AC313" s="515">
        <v>76.655738365454113</v>
      </c>
      <c r="AD313" s="515">
        <v>43.489896906112122</v>
      </c>
      <c r="AE313" s="515">
        <v>54.097339103904865</v>
      </c>
      <c r="AF313" s="515">
        <v>59.220853623603581</v>
      </c>
      <c r="AG313" s="515">
        <v>60.440068080999659</v>
      </c>
      <c r="AH313" s="515">
        <v>5.069169004546775</v>
      </c>
      <c r="AI313" s="515">
        <v>0</v>
      </c>
      <c r="AJ313" s="515"/>
      <c r="AK313" s="515"/>
      <c r="AL313" s="515"/>
    </row>
    <row r="314" spans="1:38">
      <c r="A314" s="515">
        <v>7</v>
      </c>
      <c r="B314" s="515">
        <v>22</v>
      </c>
      <c r="C314" s="515">
        <v>2022</v>
      </c>
      <c r="D314" s="515">
        <v>99</v>
      </c>
      <c r="E314" s="515">
        <v>99</v>
      </c>
      <c r="F314" s="515">
        <v>99</v>
      </c>
      <c r="G314" s="515">
        <v>3</v>
      </c>
      <c r="H314" s="515">
        <v>2</v>
      </c>
      <c r="I314" s="515">
        <v>99</v>
      </c>
      <c r="J314" s="515">
        <v>999</v>
      </c>
      <c r="K314" s="515">
        <v>99</v>
      </c>
      <c r="L314" s="515">
        <v>99</v>
      </c>
      <c r="M314" s="515">
        <v>99</v>
      </c>
      <c r="N314" s="515">
        <v>99</v>
      </c>
      <c r="O314" s="515">
        <v>99</v>
      </c>
      <c r="P314" s="515">
        <v>9999</v>
      </c>
      <c r="Q314" s="515">
        <v>661</v>
      </c>
      <c r="R314" s="515">
        <v>7118</v>
      </c>
      <c r="S314" s="515">
        <v>7.0143298679404307</v>
      </c>
      <c r="T314" s="515">
        <v>6.8937903905591451</v>
      </c>
      <c r="U314" s="515">
        <v>29.162967125596978</v>
      </c>
      <c r="V314" s="515">
        <v>27.606069120539477</v>
      </c>
      <c r="W314" s="515">
        <v>22.000561955605512</v>
      </c>
      <c r="X314" s="515">
        <v>93.748243888732787</v>
      </c>
      <c r="Y314" s="515">
        <v>75.597077830851376</v>
      </c>
      <c r="Z314" s="515">
        <v>8.4362556839803773</v>
      </c>
      <c r="AA314" s="515">
        <v>1.8885994442553311</v>
      </c>
      <c r="AB314" s="515">
        <v>2.2064589321543888</v>
      </c>
      <c r="AC314" s="515">
        <v>76.1525686849035</v>
      </c>
      <c r="AD314" s="515">
        <v>48.060006374242242</v>
      </c>
      <c r="AE314" s="515">
        <v>60.208720162907134</v>
      </c>
      <c r="AF314" s="515">
        <v>40.779146376396447</v>
      </c>
      <c r="AG314" s="515">
        <v>39.559931919000334</v>
      </c>
      <c r="AH314" s="515">
        <v>4.2708626018544527</v>
      </c>
      <c r="AI314" s="515">
        <v>3292</v>
      </c>
      <c r="AJ314" s="515">
        <v>114.44775212636679</v>
      </c>
      <c r="AK314" s="515">
        <v>19.729601428841505</v>
      </c>
      <c r="AL314" s="515">
        <v>18.727952867834286</v>
      </c>
    </row>
    <row r="315" spans="1:38">
      <c r="A315" s="515">
        <v>7</v>
      </c>
      <c r="B315" s="515">
        <v>23</v>
      </c>
      <c r="C315" s="515">
        <v>2022</v>
      </c>
      <c r="D315" s="515">
        <v>99</v>
      </c>
      <c r="E315" s="515">
        <v>99</v>
      </c>
      <c r="F315" s="515">
        <v>99</v>
      </c>
      <c r="G315" s="515">
        <v>4</v>
      </c>
      <c r="H315" s="515">
        <v>1</v>
      </c>
      <c r="I315" s="515">
        <v>99</v>
      </c>
      <c r="J315" s="515">
        <v>999</v>
      </c>
      <c r="K315" s="515">
        <v>99</v>
      </c>
      <c r="L315" s="515">
        <v>99</v>
      </c>
      <c r="M315" s="515">
        <v>99</v>
      </c>
      <c r="N315" s="515">
        <v>99</v>
      </c>
      <c r="O315" s="515">
        <v>99</v>
      </c>
      <c r="P315" s="515">
        <v>9999</v>
      </c>
      <c r="Q315" s="515">
        <v>839</v>
      </c>
      <c r="R315" s="515">
        <v>12296</v>
      </c>
      <c r="S315" s="515">
        <v>7.0046356538711789</v>
      </c>
      <c r="T315" s="515">
        <v>6.9182661027976557</v>
      </c>
      <c r="U315" s="515">
        <v>31.107395901106099</v>
      </c>
      <c r="V315" s="515">
        <v>26.333767078724797</v>
      </c>
      <c r="W315" s="515">
        <v>22.926154847104755</v>
      </c>
      <c r="X315" s="515">
        <v>94.925178919973987</v>
      </c>
      <c r="Y315" s="515">
        <v>82.221860767729339</v>
      </c>
      <c r="Z315" s="515">
        <v>8.487838383490999</v>
      </c>
      <c r="AA315" s="515">
        <v>2.0292015812216322</v>
      </c>
      <c r="AB315" s="515">
        <v>2.3491726944154956</v>
      </c>
      <c r="AC315" s="515">
        <v>76.026358485732132</v>
      </c>
      <c r="AD315" s="515">
        <v>40.305127942913273</v>
      </c>
      <c r="AE315" s="515">
        <v>50.707132754930392</v>
      </c>
      <c r="AF315" s="515">
        <v>78.628980688067514</v>
      </c>
      <c r="AG315" s="515">
        <v>79.163731200668678</v>
      </c>
      <c r="AH315" s="515">
        <v>1.7485361093038387</v>
      </c>
      <c r="AI315" s="515">
        <v>1003</v>
      </c>
      <c r="AJ315" s="515">
        <v>114.5359920239282</v>
      </c>
      <c r="AK315" s="515">
        <v>20.535166323168465</v>
      </c>
      <c r="AL315" s="515">
        <v>20.508599347888264</v>
      </c>
    </row>
    <row r="316" spans="1:38">
      <c r="A316" s="515">
        <v>7</v>
      </c>
      <c r="B316" s="515">
        <v>24</v>
      </c>
      <c r="C316" s="515">
        <v>2022</v>
      </c>
      <c r="D316" s="515">
        <v>99</v>
      </c>
      <c r="E316" s="515">
        <v>99</v>
      </c>
      <c r="F316" s="515">
        <v>99</v>
      </c>
      <c r="G316" s="515">
        <v>4</v>
      </c>
      <c r="H316" s="515">
        <v>2</v>
      </c>
      <c r="I316" s="515">
        <v>99</v>
      </c>
      <c r="J316" s="515">
        <v>999</v>
      </c>
      <c r="K316" s="515">
        <v>99</v>
      </c>
      <c r="L316" s="515">
        <v>99</v>
      </c>
      <c r="M316" s="515">
        <v>99</v>
      </c>
      <c r="N316" s="515">
        <v>99</v>
      </c>
      <c r="O316" s="515">
        <v>99</v>
      </c>
      <c r="P316" s="515">
        <v>9999</v>
      </c>
      <c r="Q316" s="515">
        <v>274</v>
      </c>
      <c r="R316" s="515">
        <v>3342</v>
      </c>
      <c r="S316" s="515">
        <v>7.3055056852184306</v>
      </c>
      <c r="T316" s="515">
        <v>7.2375822860562513</v>
      </c>
      <c r="U316" s="515">
        <v>30.124147217235201</v>
      </c>
      <c r="V316" s="515">
        <v>29.503291442250156</v>
      </c>
      <c r="W316" s="515">
        <v>17.474566128067021</v>
      </c>
      <c r="X316" s="515">
        <v>94.554159186116095</v>
      </c>
      <c r="Y316" s="515">
        <v>78.904847396768389</v>
      </c>
      <c r="Z316" s="515">
        <v>8.5036258208137188</v>
      </c>
      <c r="AA316" s="515">
        <v>1.6498625058677148</v>
      </c>
      <c r="AB316" s="515">
        <v>1.8721365260082288</v>
      </c>
      <c r="AC316" s="515">
        <v>74.486684276225574</v>
      </c>
      <c r="AD316" s="515">
        <v>51.206840678946243</v>
      </c>
      <c r="AE316" s="515">
        <v>59.029622152121519</v>
      </c>
      <c r="AF316" s="515">
        <v>21.371019311932471</v>
      </c>
      <c r="AG316" s="515">
        <v>20.836268799331336</v>
      </c>
      <c r="AH316" s="515">
        <v>1.6157989228007184</v>
      </c>
      <c r="AI316" s="515">
        <v>0</v>
      </c>
      <c r="AJ316" s="515"/>
      <c r="AK316" s="515"/>
      <c r="AL316" s="515"/>
    </row>
    <row r="317" spans="1:38">
      <c r="A317" s="515">
        <v>8</v>
      </c>
      <c r="B317" s="515">
        <v>1</v>
      </c>
      <c r="C317" s="515">
        <v>2024</v>
      </c>
      <c r="D317" s="515">
        <v>99</v>
      </c>
      <c r="E317" s="515">
        <v>99</v>
      </c>
      <c r="F317" s="515">
        <v>99</v>
      </c>
      <c r="G317" s="515">
        <v>99</v>
      </c>
      <c r="H317" s="515">
        <v>99</v>
      </c>
      <c r="I317" s="515">
        <v>6</v>
      </c>
      <c r="J317" s="515">
        <v>999</v>
      </c>
      <c r="K317" s="515">
        <v>99</v>
      </c>
      <c r="L317" s="515">
        <v>99</v>
      </c>
      <c r="M317" s="515">
        <v>99</v>
      </c>
      <c r="N317" s="515">
        <v>99</v>
      </c>
      <c r="O317" s="515">
        <v>99</v>
      </c>
      <c r="P317" s="515">
        <v>9999</v>
      </c>
      <c r="Q317" s="515">
        <v>1253</v>
      </c>
      <c r="R317" s="515">
        <v>11412</v>
      </c>
      <c r="S317" s="515">
        <v>7.3176480897301106</v>
      </c>
      <c r="T317" s="515">
        <v>6.4941289870311953</v>
      </c>
      <c r="U317" s="515">
        <v>32.677190676480855</v>
      </c>
      <c r="V317" s="515">
        <v>35.979670522257273</v>
      </c>
      <c r="W317" s="515">
        <v>16.088328075709779</v>
      </c>
      <c r="X317" s="515">
        <v>99.465474938661089</v>
      </c>
      <c r="Y317" s="515">
        <v>91.114616193480558</v>
      </c>
      <c r="Z317" s="515">
        <v>7.3423803811266541</v>
      </c>
      <c r="AA317" s="515">
        <v>1.6329267738693971</v>
      </c>
      <c r="AB317" s="515">
        <v>2.1661328842227192</v>
      </c>
      <c r="AC317" s="515">
        <v>80.30455699967699</v>
      </c>
      <c r="AD317" s="515">
        <v>51.827428087132439</v>
      </c>
      <c r="AE317" s="515">
        <v>72.548499310568801</v>
      </c>
      <c r="AF317" s="515">
        <v>11.511342889133219</v>
      </c>
      <c r="AG317" s="515">
        <v>12.055045385175122</v>
      </c>
      <c r="AH317" s="515">
        <v>5.0648440238345591</v>
      </c>
      <c r="AI317" s="515">
        <v>11411</v>
      </c>
      <c r="AJ317" s="515">
        <v>115.35946893348545</v>
      </c>
      <c r="AK317" s="515">
        <v>21.092339861547725</v>
      </c>
      <c r="AL317" s="515">
        <v>21.142952353835483</v>
      </c>
    </row>
    <row r="318" spans="1:38">
      <c r="A318" s="515">
        <v>8</v>
      </c>
      <c r="B318" s="515">
        <v>2</v>
      </c>
      <c r="C318" s="515">
        <v>2024</v>
      </c>
      <c r="D318" s="515">
        <v>99</v>
      </c>
      <c r="E318" s="515">
        <v>99</v>
      </c>
      <c r="F318" s="515">
        <v>99</v>
      </c>
      <c r="G318" s="515">
        <v>99</v>
      </c>
      <c r="H318" s="515">
        <v>99</v>
      </c>
      <c r="I318" s="515">
        <v>24</v>
      </c>
      <c r="J318" s="515">
        <v>999</v>
      </c>
      <c r="K318" s="515">
        <v>99</v>
      </c>
      <c r="L318" s="515">
        <v>99</v>
      </c>
      <c r="M318" s="515">
        <v>99</v>
      </c>
      <c r="N318" s="515">
        <v>99</v>
      </c>
      <c r="O318" s="515">
        <v>99</v>
      </c>
      <c r="P318" s="515">
        <v>9999</v>
      </c>
      <c r="Q318" s="515">
        <v>3655</v>
      </c>
      <c r="R318" s="515">
        <v>31282</v>
      </c>
      <c r="S318" s="515">
        <v>7.4430663001086899</v>
      </c>
      <c r="T318" s="515">
        <v>6.7368135029729554</v>
      </c>
      <c r="U318" s="515">
        <v>32.162607889521119</v>
      </c>
      <c r="V318" s="515">
        <v>33.466530273000451</v>
      </c>
      <c r="W318" s="515">
        <v>20.241672527332003</v>
      </c>
      <c r="X318" s="515">
        <v>96.288600473115523</v>
      </c>
      <c r="Y318" s="515">
        <v>86.490633591202624</v>
      </c>
      <c r="Z318" s="515">
        <v>8.7238729046724064</v>
      </c>
      <c r="AA318" s="515">
        <v>1.8125074363907721</v>
      </c>
      <c r="AB318" s="515">
        <v>2.4246471764721873</v>
      </c>
      <c r="AC318" s="515">
        <v>81.508460408422863</v>
      </c>
      <c r="AD318" s="515">
        <v>49.109897529711262</v>
      </c>
      <c r="AE318" s="515">
        <v>65.725365019554403</v>
      </c>
      <c r="AF318" s="515">
        <v>31.554313727468056</v>
      </c>
      <c r="AG318" s="515">
        <v>32.524313775311434</v>
      </c>
      <c r="AH318" s="515">
        <v>1.528035291861134</v>
      </c>
      <c r="AI318" s="515">
        <v>30330</v>
      </c>
      <c r="AJ318" s="515">
        <v>113.62219584569776</v>
      </c>
      <c r="AK318" s="515">
        <v>21.521562488886751</v>
      </c>
      <c r="AL318" s="515">
        <v>21.769673809727134</v>
      </c>
    </row>
    <row r="319" spans="1:38">
      <c r="A319" s="515">
        <v>8</v>
      </c>
      <c r="B319" s="515">
        <v>3</v>
      </c>
      <c r="C319" s="515">
        <v>2024</v>
      </c>
      <c r="D319" s="515">
        <v>99</v>
      </c>
      <c r="E319" s="515">
        <v>99</v>
      </c>
      <c r="F319" s="515">
        <v>99</v>
      </c>
      <c r="G319" s="515">
        <v>99</v>
      </c>
      <c r="H319" s="515">
        <v>99</v>
      </c>
      <c r="I319" s="515">
        <v>49</v>
      </c>
      <c r="J319" s="515">
        <v>999</v>
      </c>
      <c r="K319" s="515">
        <v>99</v>
      </c>
      <c r="L319" s="515">
        <v>99</v>
      </c>
      <c r="M319" s="515">
        <v>99</v>
      </c>
      <c r="N319" s="515">
        <v>99</v>
      </c>
      <c r="O319" s="515">
        <v>99</v>
      </c>
      <c r="P319" s="515">
        <v>9999</v>
      </c>
      <c r="Q319" s="515">
        <v>1737</v>
      </c>
      <c r="R319" s="515">
        <v>20540</v>
      </c>
      <c r="S319" s="515">
        <v>7.261489776046739</v>
      </c>
      <c r="T319" s="515">
        <v>6.7906037000973711</v>
      </c>
      <c r="U319" s="515">
        <v>31.041085686465653</v>
      </c>
      <c r="V319" s="515">
        <v>31.81110029211295</v>
      </c>
      <c r="W319" s="515">
        <v>19.381694255111977</v>
      </c>
      <c r="X319" s="515">
        <v>94.639727361246315</v>
      </c>
      <c r="Y319" s="515">
        <v>81.324245374878302</v>
      </c>
      <c r="Z319" s="515">
        <v>8.7414768554215989</v>
      </c>
      <c r="AA319" s="515">
        <v>1.764859550047817</v>
      </c>
      <c r="AB319" s="515">
        <v>2.2173563664416598</v>
      </c>
      <c r="AC319" s="515">
        <v>83.074028818201285</v>
      </c>
      <c r="AD319" s="515">
        <v>39.67757290682345</v>
      </c>
      <c r="AE319" s="515">
        <v>59.741079110842279</v>
      </c>
      <c r="AF319" s="515">
        <v>20.718803272239423</v>
      </c>
      <c r="AG319" s="515">
        <v>20.611030994588315</v>
      </c>
      <c r="AH319" s="515">
        <v>2.7069133398247329</v>
      </c>
      <c r="AI319" s="515">
        <v>19642</v>
      </c>
      <c r="AJ319" s="515">
        <v>113.19438448223184</v>
      </c>
      <c r="AK319" s="515">
        <v>20.943544482639336</v>
      </c>
      <c r="AL319" s="515">
        <v>21.112634221001528</v>
      </c>
    </row>
    <row r="320" spans="1:38">
      <c r="A320" s="515">
        <v>8</v>
      </c>
      <c r="B320" s="515">
        <v>4</v>
      </c>
      <c r="C320" s="515">
        <v>2024</v>
      </c>
      <c r="D320" s="515">
        <v>99</v>
      </c>
      <c r="E320" s="515">
        <v>99</v>
      </c>
      <c r="F320" s="515">
        <v>99</v>
      </c>
      <c r="G320" s="515">
        <v>99</v>
      </c>
      <c r="H320" s="515">
        <v>99</v>
      </c>
      <c r="I320" s="515">
        <v>80</v>
      </c>
      <c r="J320" s="515">
        <v>999</v>
      </c>
      <c r="K320" s="515">
        <v>99</v>
      </c>
      <c r="L320" s="515">
        <v>99</v>
      </c>
      <c r="M320" s="515">
        <v>99</v>
      </c>
      <c r="N320" s="515">
        <v>99</v>
      </c>
      <c r="O320" s="515">
        <v>99</v>
      </c>
      <c r="P320" s="515">
        <v>9999</v>
      </c>
      <c r="Q320" s="515">
        <v>2268</v>
      </c>
      <c r="R320" s="515">
        <v>19883</v>
      </c>
      <c r="S320" s="515">
        <v>7.0026655937232816</v>
      </c>
      <c r="T320" s="515">
        <v>6.9782226022230036</v>
      </c>
      <c r="U320" s="515">
        <v>30.063506513101427</v>
      </c>
      <c r="V320" s="515">
        <v>25.831112005230597</v>
      </c>
      <c r="W320" s="515">
        <v>23.502489563949101</v>
      </c>
      <c r="X320" s="515">
        <v>93.044309208871866</v>
      </c>
      <c r="Y320" s="515">
        <v>77.176482422169684</v>
      </c>
      <c r="Z320" s="515">
        <v>9.1897226497991813</v>
      </c>
      <c r="AA320" s="515">
        <v>1.9360190415106504</v>
      </c>
      <c r="AB320" s="515">
        <v>2.3427518356398704</v>
      </c>
      <c r="AC320" s="515">
        <v>84.680668129603134</v>
      </c>
      <c r="AD320" s="515">
        <v>56.145727689299207</v>
      </c>
      <c r="AE320" s="515">
        <v>76.898360821732993</v>
      </c>
      <c r="AF320" s="515">
        <v>20.056084004962827</v>
      </c>
      <c r="AG320" s="515">
        <v>19.323416771970997</v>
      </c>
      <c r="AH320" s="515">
        <v>3.0126238495196902</v>
      </c>
      <c r="AI320" s="515">
        <v>19799</v>
      </c>
      <c r="AJ320" s="515">
        <v>113.16431132885518</v>
      </c>
      <c r="AK320" s="515">
        <v>20.232397001402113</v>
      </c>
      <c r="AL320" s="515">
        <v>20.442411701757873</v>
      </c>
    </row>
    <row r="321" spans="1:38">
      <c r="A321" s="515">
        <v>8</v>
      </c>
      <c r="B321" s="515">
        <v>5</v>
      </c>
      <c r="C321" s="515">
        <v>2024</v>
      </c>
      <c r="D321" s="515">
        <v>99</v>
      </c>
      <c r="E321" s="515">
        <v>99</v>
      </c>
      <c r="F321" s="515">
        <v>99</v>
      </c>
      <c r="G321" s="515">
        <v>99</v>
      </c>
      <c r="H321" s="515">
        <v>99</v>
      </c>
      <c r="I321" s="515">
        <v>81</v>
      </c>
      <c r="J321" s="515">
        <v>999</v>
      </c>
      <c r="K321" s="515">
        <v>99</v>
      </c>
      <c r="L321" s="515">
        <v>99</v>
      </c>
      <c r="M321" s="515">
        <v>99</v>
      </c>
      <c r="N321" s="515">
        <v>99</v>
      </c>
      <c r="O321" s="515">
        <v>99</v>
      </c>
      <c r="P321" s="515">
        <v>9999</v>
      </c>
      <c r="Q321" s="515">
        <v>129</v>
      </c>
      <c r="R321" s="515">
        <v>1361</v>
      </c>
      <c r="S321" s="515">
        <v>6.3423952975753108</v>
      </c>
      <c r="T321" s="515">
        <v>6.3350477590007346</v>
      </c>
      <c r="U321" s="515">
        <v>26.924246877296088</v>
      </c>
      <c r="V321" s="515">
        <v>31.227038941954444</v>
      </c>
      <c r="W321" s="515">
        <v>14.548126377663477</v>
      </c>
      <c r="X321" s="515">
        <v>85.011021307861881</v>
      </c>
      <c r="Y321" s="515">
        <v>69.728141072740627</v>
      </c>
      <c r="Z321" s="515">
        <v>9.038344305418212</v>
      </c>
      <c r="AA321" s="515">
        <v>2.1583942025667353</v>
      </c>
      <c r="AB321" s="515">
        <v>2.0024265628298514</v>
      </c>
      <c r="AC321" s="515">
        <v>88.770930513779916</v>
      </c>
      <c r="AD321" s="515">
        <v>63.147948722665063</v>
      </c>
      <c r="AE321" s="515">
        <v>79.048769102131743</v>
      </c>
      <c r="AF321" s="515">
        <v>1.3728476754390391</v>
      </c>
      <c r="AG321" s="515">
        <v>1.1845790940809344</v>
      </c>
      <c r="AH321" s="515">
        <v>4.4819985304922847</v>
      </c>
      <c r="AI321" s="515">
        <v>1361</v>
      </c>
      <c r="AJ321" s="515">
        <v>111.01146216017624</v>
      </c>
      <c r="AK321" s="515">
        <v>19.014712196093381</v>
      </c>
      <c r="AL321" s="515">
        <v>18.776442214806483</v>
      </c>
    </row>
    <row r="322" spans="1:38">
      <c r="A322" s="515">
        <v>8</v>
      </c>
      <c r="B322" s="515">
        <v>6</v>
      </c>
      <c r="C322" s="515">
        <v>2024</v>
      </c>
      <c r="D322" s="515">
        <v>99</v>
      </c>
      <c r="E322" s="515">
        <v>99</v>
      </c>
      <c r="F322" s="515">
        <v>99</v>
      </c>
      <c r="G322" s="515">
        <v>99</v>
      </c>
      <c r="H322" s="515">
        <v>99</v>
      </c>
      <c r="I322" s="515">
        <v>83</v>
      </c>
      <c r="J322" s="515">
        <v>999</v>
      </c>
      <c r="K322" s="515">
        <v>99</v>
      </c>
      <c r="L322" s="515">
        <v>99</v>
      </c>
      <c r="M322" s="515">
        <v>99</v>
      </c>
      <c r="N322" s="515">
        <v>99</v>
      </c>
      <c r="O322" s="515">
        <v>99</v>
      </c>
      <c r="P322" s="515">
        <v>9999</v>
      </c>
      <c r="Q322" s="515">
        <v>1442</v>
      </c>
      <c r="R322" s="515">
        <v>14659</v>
      </c>
      <c r="S322" s="515">
        <v>7.0508902380789937</v>
      </c>
      <c r="T322" s="515">
        <v>6.8067398867589866</v>
      </c>
      <c r="U322" s="515">
        <v>30.179937239920903</v>
      </c>
      <c r="V322" s="515">
        <v>31.393683061600377</v>
      </c>
      <c r="W322" s="515">
        <v>18.684767037314955</v>
      </c>
      <c r="X322" s="515">
        <v>93.887714032335126</v>
      </c>
      <c r="Y322" s="515">
        <v>79.691657002524053</v>
      </c>
      <c r="Z322" s="515">
        <v>8.5483910413049795</v>
      </c>
      <c r="AA322" s="515">
        <v>1.7985379582473389</v>
      </c>
      <c r="AB322" s="515">
        <v>2.1082236612559737</v>
      </c>
      <c r="AC322" s="515">
        <v>82.895685440255306</v>
      </c>
      <c r="AD322" s="515">
        <v>53.507260543328201</v>
      </c>
      <c r="AE322" s="515">
        <v>72.936505417818609</v>
      </c>
      <c r="AF322" s="515">
        <v>14.78660843075744</v>
      </c>
      <c r="AG322" s="515">
        <v>14.301613978873176</v>
      </c>
      <c r="AH322" s="515">
        <v>3.9497919366941825</v>
      </c>
      <c r="AI322" s="515">
        <v>14150</v>
      </c>
      <c r="AJ322" s="515">
        <v>113.33421201413404</v>
      </c>
      <c r="AK322" s="515">
        <v>20.265914788228145</v>
      </c>
      <c r="AL322" s="515">
        <v>20.453814837084185</v>
      </c>
    </row>
    <row r="323" spans="1:38">
      <c r="A323" s="515">
        <v>8</v>
      </c>
      <c r="B323" s="515">
        <v>7</v>
      </c>
      <c r="C323" s="515">
        <v>2023</v>
      </c>
      <c r="D323" s="515">
        <v>99</v>
      </c>
      <c r="E323" s="515">
        <v>99</v>
      </c>
      <c r="F323" s="515">
        <v>99</v>
      </c>
      <c r="G323" s="515">
        <v>99</v>
      </c>
      <c r="H323" s="515">
        <v>99</v>
      </c>
      <c r="I323" s="515">
        <v>6</v>
      </c>
      <c r="J323" s="515">
        <v>999</v>
      </c>
      <c r="K323" s="515">
        <v>99</v>
      </c>
      <c r="L323" s="515">
        <v>99</v>
      </c>
      <c r="M323" s="515">
        <v>99</v>
      </c>
      <c r="N323" s="515">
        <v>99</v>
      </c>
      <c r="O323" s="515">
        <v>99</v>
      </c>
      <c r="P323" s="515">
        <v>9999</v>
      </c>
      <c r="Q323" s="515">
        <v>1348</v>
      </c>
      <c r="R323" s="515">
        <v>13943</v>
      </c>
      <c r="S323" s="515">
        <v>7.1489636376676478</v>
      </c>
      <c r="T323" s="515">
        <v>6.8081474575055596</v>
      </c>
      <c r="U323" s="515">
        <v>32.973578139568204</v>
      </c>
      <c r="V323" s="515">
        <v>28.336799827870607</v>
      </c>
      <c r="W323" s="515">
        <v>19.708814458868247</v>
      </c>
      <c r="X323" s="515">
        <v>99.454923617585919</v>
      </c>
      <c r="Y323" s="515">
        <v>91.415046976977678</v>
      </c>
      <c r="Z323" s="515">
        <v>7.5553113853007101</v>
      </c>
      <c r="AA323" s="515">
        <v>1.8125923723800279</v>
      </c>
      <c r="AB323" s="515">
        <v>2.3562112922640002</v>
      </c>
      <c r="AC323" s="515">
        <v>70.495817023931124</v>
      </c>
      <c r="AD323" s="515">
        <v>53.580771608186993</v>
      </c>
      <c r="AE323" s="515">
        <v>58.126560849397315</v>
      </c>
      <c r="AF323" s="515">
        <v>12.791977834455681</v>
      </c>
      <c r="AG323" s="515">
        <v>13.535358040665615</v>
      </c>
      <c r="AH323" s="515">
        <v>4.7622462884601582</v>
      </c>
      <c r="AI323" s="515">
        <v>9533</v>
      </c>
      <c r="AJ323" s="515">
        <v>114.95799853141681</v>
      </c>
      <c r="AK323" s="515">
        <v>21.164412336318694</v>
      </c>
      <c r="AL323" s="515">
        <v>21.187058473235581</v>
      </c>
    </row>
    <row r="324" spans="1:38">
      <c r="A324" s="515">
        <v>8</v>
      </c>
      <c r="B324" s="515">
        <v>8</v>
      </c>
      <c r="C324" s="515">
        <v>2023</v>
      </c>
      <c r="D324" s="515">
        <v>99</v>
      </c>
      <c r="E324" s="515">
        <v>99</v>
      </c>
      <c r="F324" s="515">
        <v>99</v>
      </c>
      <c r="G324" s="515">
        <v>99</v>
      </c>
      <c r="H324" s="515">
        <v>99</v>
      </c>
      <c r="I324" s="515">
        <v>24</v>
      </c>
      <c r="J324" s="515">
        <v>999</v>
      </c>
      <c r="K324" s="515">
        <v>99</v>
      </c>
      <c r="L324" s="515">
        <v>99</v>
      </c>
      <c r="M324" s="515">
        <v>99</v>
      </c>
      <c r="N324" s="515">
        <v>99</v>
      </c>
      <c r="O324" s="515">
        <v>99</v>
      </c>
      <c r="P324" s="515">
        <v>9999</v>
      </c>
      <c r="Q324" s="515">
        <v>3650</v>
      </c>
      <c r="R324" s="515">
        <v>32381</v>
      </c>
      <c r="S324" s="515">
        <v>7.3888700163676253</v>
      </c>
      <c r="T324" s="515">
        <v>6.9357339180383555</v>
      </c>
      <c r="U324" s="515">
        <v>32.027018930854489</v>
      </c>
      <c r="V324" s="515">
        <v>30.709366603872649</v>
      </c>
      <c r="W324" s="515">
        <v>22.136438034649945</v>
      </c>
      <c r="X324" s="515">
        <v>96.275593712362181</v>
      </c>
      <c r="Y324" s="515">
        <v>86.328402458231693</v>
      </c>
      <c r="Z324" s="515">
        <v>8.4800823561900884</v>
      </c>
      <c r="AA324" s="515">
        <v>1.8204625340458849</v>
      </c>
      <c r="AB324" s="515">
        <v>2.3489431260545257</v>
      </c>
      <c r="AC324" s="515">
        <v>74.788618264448843</v>
      </c>
      <c r="AD324" s="515">
        <v>51.638207529119185</v>
      </c>
      <c r="AE324" s="515">
        <v>57.261703777672096</v>
      </c>
      <c r="AF324" s="515">
        <v>29.707884548340328</v>
      </c>
      <c r="AG324" s="515">
        <v>30.531927100526168</v>
      </c>
      <c r="AH324" s="515">
        <v>1.7695562212408507</v>
      </c>
      <c r="AI324" s="515">
        <v>9059</v>
      </c>
      <c r="AJ324" s="515">
        <v>115.23679214041312</v>
      </c>
      <c r="AK324" s="515">
        <v>21.53836717774853</v>
      </c>
      <c r="AL324" s="515">
        <v>21.675890962912984</v>
      </c>
    </row>
    <row r="325" spans="1:38">
      <c r="A325" s="515">
        <v>8</v>
      </c>
      <c r="B325" s="515">
        <v>9</v>
      </c>
      <c r="C325" s="515">
        <v>2023</v>
      </c>
      <c r="D325" s="515">
        <v>99</v>
      </c>
      <c r="E325" s="515">
        <v>99</v>
      </c>
      <c r="F325" s="515">
        <v>99</v>
      </c>
      <c r="G325" s="515">
        <v>99</v>
      </c>
      <c r="H325" s="515">
        <v>99</v>
      </c>
      <c r="I325" s="515">
        <v>49</v>
      </c>
      <c r="J325" s="515">
        <v>999</v>
      </c>
      <c r="K325" s="515">
        <v>99</v>
      </c>
      <c r="L325" s="515">
        <v>99</v>
      </c>
      <c r="M325" s="515">
        <v>99</v>
      </c>
      <c r="N325" s="515">
        <v>99</v>
      </c>
      <c r="O325" s="515">
        <v>99</v>
      </c>
      <c r="P325" s="515">
        <v>9999</v>
      </c>
      <c r="Q325" s="515">
        <v>1743</v>
      </c>
      <c r="R325" s="515">
        <v>21878</v>
      </c>
      <c r="S325" s="515">
        <v>7.146677027150564</v>
      </c>
      <c r="T325" s="515">
        <v>6.9237133193162093</v>
      </c>
      <c r="U325" s="515">
        <v>30.695920559466209</v>
      </c>
      <c r="V325" s="515">
        <v>29.152573361367576</v>
      </c>
      <c r="W325" s="515">
        <v>20.920559466130356</v>
      </c>
      <c r="X325" s="515">
        <v>94.898985282018501</v>
      </c>
      <c r="Y325" s="515">
        <v>81.291708565682427</v>
      </c>
      <c r="Z325" s="515">
        <v>8.4515415270077288</v>
      </c>
      <c r="AA325" s="515">
        <v>1.9408512148413863</v>
      </c>
      <c r="AB325" s="515">
        <v>2.2168490819991118</v>
      </c>
      <c r="AC325" s="515">
        <v>76.907907390197764</v>
      </c>
      <c r="AD325" s="515">
        <v>40.919581006435031</v>
      </c>
      <c r="AE325" s="515">
        <v>49.558007024052806</v>
      </c>
      <c r="AF325" s="515">
        <v>20.071927925283028</v>
      </c>
      <c r="AG325" s="515">
        <v>19.771322669192724</v>
      </c>
      <c r="AH325" s="515">
        <v>2.7836182466404606</v>
      </c>
      <c r="AI325" s="515">
        <v>1086</v>
      </c>
      <c r="AJ325" s="515">
        <v>113.9253222836094</v>
      </c>
      <c r="AK325" s="515">
        <v>20.849098673421512</v>
      </c>
      <c r="AL325" s="515">
        <v>20.887169768798142</v>
      </c>
    </row>
    <row r="326" spans="1:38">
      <c r="A326" s="515">
        <v>8</v>
      </c>
      <c r="B326" s="515">
        <v>10</v>
      </c>
      <c r="C326" s="515">
        <v>2023</v>
      </c>
      <c r="D326" s="515">
        <v>99</v>
      </c>
      <c r="E326" s="515">
        <v>99</v>
      </c>
      <c r="F326" s="515">
        <v>99</v>
      </c>
      <c r="G326" s="515">
        <v>99</v>
      </c>
      <c r="H326" s="515">
        <v>99</v>
      </c>
      <c r="I326" s="515">
        <v>80</v>
      </c>
      <c r="J326" s="515">
        <v>999</v>
      </c>
      <c r="K326" s="515">
        <v>99</v>
      </c>
      <c r="L326" s="515">
        <v>99</v>
      </c>
      <c r="M326" s="515">
        <v>99</v>
      </c>
      <c r="N326" s="515">
        <v>99</v>
      </c>
      <c r="O326" s="515">
        <v>99</v>
      </c>
      <c r="P326" s="515">
        <v>9999</v>
      </c>
      <c r="Q326" s="515">
        <v>2278</v>
      </c>
      <c r="R326" s="515">
        <v>21343</v>
      </c>
      <c r="S326" s="515">
        <v>6.9516469099939089</v>
      </c>
      <c r="T326" s="515">
        <v>7.3482640678442559</v>
      </c>
      <c r="U326" s="515">
        <v>30.232464976807321</v>
      </c>
      <c r="V326" s="515">
        <v>22.616314482500119</v>
      </c>
      <c r="W326" s="515">
        <v>26.046010401536805</v>
      </c>
      <c r="X326" s="515">
        <v>93.787190179449937</v>
      </c>
      <c r="Y326" s="515">
        <v>79.248465539052617</v>
      </c>
      <c r="Z326" s="515">
        <v>8.860567653353268</v>
      </c>
      <c r="AA326" s="515">
        <v>1.8363963549475597</v>
      </c>
      <c r="AB326" s="515">
        <v>2.1812664031640248</v>
      </c>
      <c r="AC326" s="515">
        <v>75.441256681580555</v>
      </c>
      <c r="AD326" s="515">
        <v>55.995866109854177</v>
      </c>
      <c r="AE326" s="515">
        <v>68.394375185845846</v>
      </c>
      <c r="AF326" s="515">
        <v>19.581093231068465</v>
      </c>
      <c r="AG326" s="515">
        <v>18.996625733118226</v>
      </c>
      <c r="AH326" s="515">
        <v>3.7623576816754905</v>
      </c>
      <c r="AI326" s="515">
        <v>10426</v>
      </c>
      <c r="AJ326" s="515">
        <v>115.17448685977416</v>
      </c>
      <c r="AK326" s="515">
        <v>20.488755636667818</v>
      </c>
      <c r="AL326" s="515">
        <v>20.564463072861596</v>
      </c>
    </row>
    <row r="327" spans="1:38">
      <c r="A327" s="515">
        <v>8</v>
      </c>
      <c r="B327" s="515">
        <v>11</v>
      </c>
      <c r="C327" s="515">
        <v>2023</v>
      </c>
      <c r="D327" s="515">
        <v>99</v>
      </c>
      <c r="E327" s="515">
        <v>99</v>
      </c>
      <c r="F327" s="515">
        <v>99</v>
      </c>
      <c r="G327" s="515">
        <v>99</v>
      </c>
      <c r="H327" s="515">
        <v>99</v>
      </c>
      <c r="I327" s="515">
        <v>81</v>
      </c>
      <c r="J327" s="515">
        <v>999</v>
      </c>
      <c r="K327" s="515">
        <v>99</v>
      </c>
      <c r="L327" s="515">
        <v>99</v>
      </c>
      <c r="M327" s="515">
        <v>99</v>
      </c>
      <c r="N327" s="515">
        <v>99</v>
      </c>
      <c r="O327" s="515">
        <v>99</v>
      </c>
      <c r="P327" s="515">
        <v>9999</v>
      </c>
      <c r="Q327" s="515">
        <v>142</v>
      </c>
      <c r="R327" s="515">
        <v>1357</v>
      </c>
      <c r="S327" s="515">
        <v>6.6779661016949143</v>
      </c>
      <c r="T327" s="515">
        <v>6.9255711127487123</v>
      </c>
      <c r="U327" s="515">
        <v>27.342667649226208</v>
      </c>
      <c r="V327" s="515">
        <v>29.550478997789241</v>
      </c>
      <c r="W327" s="515">
        <v>19.675755342667649</v>
      </c>
      <c r="X327" s="515">
        <v>88.651436993367696</v>
      </c>
      <c r="Y327" s="515">
        <v>70.89167280766398</v>
      </c>
      <c r="Z327" s="515">
        <v>8.0959099521707429</v>
      </c>
      <c r="AA327" s="515">
        <v>1.9348777210617412</v>
      </c>
      <c r="AB327" s="515">
        <v>2.0123939267509687</v>
      </c>
      <c r="AC327" s="515">
        <v>77.604352102418389</v>
      </c>
      <c r="AD327" s="515">
        <v>52.245650912627248</v>
      </c>
      <c r="AE327" s="515">
        <v>60.268643452069647</v>
      </c>
      <c r="AF327" s="515">
        <v>1.2449769720545336</v>
      </c>
      <c r="AG327" s="515">
        <v>1.0923660017863097</v>
      </c>
      <c r="AH327" s="515">
        <v>4.937361827560796</v>
      </c>
      <c r="AI327" s="515">
        <v>0</v>
      </c>
      <c r="AJ327" s="515"/>
      <c r="AK327" s="515"/>
      <c r="AL327" s="515"/>
    </row>
    <row r="328" spans="1:38">
      <c r="A328" s="515">
        <v>8</v>
      </c>
      <c r="B328" s="515">
        <v>12</v>
      </c>
      <c r="C328" s="515">
        <v>2023</v>
      </c>
      <c r="D328" s="515">
        <v>99</v>
      </c>
      <c r="E328" s="515">
        <v>99</v>
      </c>
      <c r="F328" s="515">
        <v>99</v>
      </c>
      <c r="G328" s="515">
        <v>99</v>
      </c>
      <c r="H328" s="515">
        <v>99</v>
      </c>
      <c r="I328" s="515">
        <v>83</v>
      </c>
      <c r="J328" s="515">
        <v>999</v>
      </c>
      <c r="K328" s="515">
        <v>99</v>
      </c>
      <c r="L328" s="515">
        <v>99</v>
      </c>
      <c r="M328" s="515">
        <v>99</v>
      </c>
      <c r="N328" s="515">
        <v>99</v>
      </c>
      <c r="O328" s="515">
        <v>99</v>
      </c>
      <c r="P328" s="515">
        <v>9999</v>
      </c>
      <c r="Q328" s="515">
        <v>1694</v>
      </c>
      <c r="R328" s="515">
        <v>18096</v>
      </c>
      <c r="S328" s="515">
        <v>7.0230437665782501</v>
      </c>
      <c r="T328" s="515">
        <v>6.9168324491600384</v>
      </c>
      <c r="U328" s="515">
        <v>30.168291335101799</v>
      </c>
      <c r="V328" s="515">
        <v>27.801724137931036</v>
      </c>
      <c r="W328" s="515">
        <v>20.429929266136167</v>
      </c>
      <c r="X328" s="515">
        <v>94.694960212201593</v>
      </c>
      <c r="Y328" s="515">
        <v>80.244252873563198</v>
      </c>
      <c r="Z328" s="515">
        <v>8.3365311909139521</v>
      </c>
      <c r="AA328" s="515">
        <v>1.9249770450785064</v>
      </c>
      <c r="AB328" s="515">
        <v>2.2228794924743167</v>
      </c>
      <c r="AC328" s="515">
        <v>75.256948165731856</v>
      </c>
      <c r="AD328" s="515">
        <v>50.075490043485374</v>
      </c>
      <c r="AE328" s="515">
        <v>60.465045962554392</v>
      </c>
      <c r="AF328" s="515">
        <v>16.602139488797963</v>
      </c>
      <c r="AG328" s="515">
        <v>16.072400454710941</v>
      </c>
      <c r="AH328" s="515">
        <v>3.4648541114058355</v>
      </c>
      <c r="AI328" s="515">
        <v>4943</v>
      </c>
      <c r="AJ328" s="515">
        <v>114.3881246206757</v>
      </c>
      <c r="AK328" s="515">
        <v>19.927451092743329</v>
      </c>
      <c r="AL328" s="515">
        <v>20.290914462144627</v>
      </c>
    </row>
    <row r="329" spans="1:38">
      <c r="A329" s="515">
        <v>8</v>
      </c>
      <c r="B329" s="515">
        <v>13</v>
      </c>
      <c r="C329" s="515">
        <v>2022</v>
      </c>
      <c r="D329" s="515">
        <v>99</v>
      </c>
      <c r="E329" s="515">
        <v>99</v>
      </c>
      <c r="F329" s="515">
        <v>99</v>
      </c>
      <c r="G329" s="515">
        <v>99</v>
      </c>
      <c r="H329" s="515">
        <v>99</v>
      </c>
      <c r="I329" s="515">
        <v>6</v>
      </c>
      <c r="J329" s="515">
        <v>999</v>
      </c>
      <c r="K329" s="515">
        <v>99</v>
      </c>
      <c r="L329" s="515">
        <v>99</v>
      </c>
      <c r="M329" s="515">
        <v>99</v>
      </c>
      <c r="N329" s="515">
        <v>99</v>
      </c>
      <c r="O329" s="515">
        <v>99</v>
      </c>
      <c r="P329" s="515">
        <v>9999</v>
      </c>
      <c r="Q329" s="515">
        <v>1540</v>
      </c>
      <c r="R329" s="515">
        <v>15192</v>
      </c>
      <c r="S329" s="515">
        <v>6.8737493417588196</v>
      </c>
      <c r="T329" s="515">
        <v>6.9801211163770391</v>
      </c>
      <c r="U329" s="515">
        <v>32.919470115850444</v>
      </c>
      <c r="V329" s="515">
        <v>24.539231174302259</v>
      </c>
      <c r="W329" s="515">
        <v>22.077409162717224</v>
      </c>
      <c r="X329" s="515">
        <v>99.262769878883617</v>
      </c>
      <c r="Y329" s="515">
        <v>90.85703001579779</v>
      </c>
      <c r="Z329" s="515">
        <v>7.64332354081004</v>
      </c>
      <c r="AA329" s="515">
        <v>1.9399531767293796</v>
      </c>
      <c r="AB329" s="515">
        <v>2.3866896099913961</v>
      </c>
      <c r="AC329" s="515">
        <v>72.42191451348765</v>
      </c>
      <c r="AD329" s="515">
        <v>56.261438613259749</v>
      </c>
      <c r="AE329" s="515">
        <v>61.216796002349184</v>
      </c>
      <c r="AF329" s="515">
        <v>14.170584284754872</v>
      </c>
      <c r="AG329" s="515">
        <v>14.771418467268145</v>
      </c>
      <c r="AH329" s="515">
        <v>4.1403370194839377</v>
      </c>
      <c r="AI329" s="515">
        <v>0</v>
      </c>
      <c r="AJ329" s="515"/>
      <c r="AK329" s="515"/>
      <c r="AL329" s="515"/>
    </row>
    <row r="330" spans="1:38">
      <c r="A330" s="515">
        <v>8</v>
      </c>
      <c r="B330" s="515">
        <v>14</v>
      </c>
      <c r="C330" s="515">
        <v>2022</v>
      </c>
      <c r="D330" s="515">
        <v>99</v>
      </c>
      <c r="E330" s="515">
        <v>99</v>
      </c>
      <c r="F330" s="515">
        <v>99</v>
      </c>
      <c r="G330" s="515">
        <v>99</v>
      </c>
      <c r="H330" s="515">
        <v>99</v>
      </c>
      <c r="I330" s="515">
        <v>24</v>
      </c>
      <c r="J330" s="515">
        <v>999</v>
      </c>
      <c r="K330" s="515">
        <v>99</v>
      </c>
      <c r="L330" s="515">
        <v>99</v>
      </c>
      <c r="M330" s="515">
        <v>99</v>
      </c>
      <c r="N330" s="515">
        <v>99</v>
      </c>
      <c r="O330" s="515">
        <v>99</v>
      </c>
      <c r="P330" s="515">
        <v>9999</v>
      </c>
      <c r="Q330" s="515">
        <v>3600</v>
      </c>
      <c r="R330" s="515">
        <v>31281</v>
      </c>
      <c r="S330" s="515">
        <v>7.3726543269077052</v>
      </c>
      <c r="T330" s="515">
        <v>6.9654103129695324</v>
      </c>
      <c r="U330" s="515">
        <v>32.4237319778779</v>
      </c>
      <c r="V330" s="515">
        <v>30.76308302164253</v>
      </c>
      <c r="W330" s="515">
        <v>22.598382404654593</v>
      </c>
      <c r="X330" s="515">
        <v>96.390780345896857</v>
      </c>
      <c r="Y330" s="515">
        <v>87.468431316134385</v>
      </c>
      <c r="Z330" s="515">
        <v>8.5483393363830178</v>
      </c>
      <c r="AA330" s="515">
        <v>1.7911026235646861</v>
      </c>
      <c r="AB330" s="515">
        <v>2.283946515635483</v>
      </c>
      <c r="AC330" s="515">
        <v>75.21109562574712</v>
      </c>
      <c r="AD330" s="515">
        <v>56.072539577299267</v>
      </c>
      <c r="AE330" s="515">
        <v>59.853825615305752</v>
      </c>
      <c r="AF330" s="515">
        <v>29.177859861204396</v>
      </c>
      <c r="AG330" s="515">
        <v>29.956980929096087</v>
      </c>
      <c r="AH330" s="515">
        <v>1.77743678271155</v>
      </c>
      <c r="AI330" s="515">
        <v>0</v>
      </c>
      <c r="AJ330" s="515"/>
      <c r="AK330" s="515"/>
      <c r="AL330" s="515"/>
    </row>
    <row r="331" spans="1:38">
      <c r="A331" s="515">
        <v>8</v>
      </c>
      <c r="B331" s="515">
        <v>15</v>
      </c>
      <c r="C331" s="515">
        <v>2022</v>
      </c>
      <c r="D331" s="515">
        <v>99</v>
      </c>
      <c r="E331" s="515">
        <v>99</v>
      </c>
      <c r="F331" s="515">
        <v>99</v>
      </c>
      <c r="G331" s="515">
        <v>99</v>
      </c>
      <c r="H331" s="515">
        <v>99</v>
      </c>
      <c r="I331" s="515">
        <v>49</v>
      </c>
      <c r="J331" s="515">
        <v>999</v>
      </c>
      <c r="K331" s="515">
        <v>99</v>
      </c>
      <c r="L331" s="515">
        <v>99</v>
      </c>
      <c r="M331" s="515">
        <v>99</v>
      </c>
      <c r="N331" s="515">
        <v>99</v>
      </c>
      <c r="O331" s="515">
        <v>99</v>
      </c>
      <c r="P331" s="515">
        <v>9999</v>
      </c>
      <c r="Q331" s="515">
        <v>1782</v>
      </c>
      <c r="R331" s="515">
        <v>21945</v>
      </c>
      <c r="S331" s="515">
        <v>7.0415128730918193</v>
      </c>
      <c r="T331" s="515">
        <v>6.9267259056732762</v>
      </c>
      <c r="U331" s="515">
        <v>31.218561859193422</v>
      </c>
      <c r="V331" s="515">
        <v>27.240829346092504</v>
      </c>
      <c r="W331" s="515">
        <v>21.868307131465027</v>
      </c>
      <c r="X331" s="515">
        <v>95.219867851446807</v>
      </c>
      <c r="Y331" s="515">
        <v>82.570061517429934</v>
      </c>
      <c r="Z331" s="515">
        <v>8.5287784444750638</v>
      </c>
      <c r="AA331" s="515">
        <v>1.9999906786364401</v>
      </c>
      <c r="AB331" s="515">
        <v>2.3207993458811673</v>
      </c>
      <c r="AC331" s="515">
        <v>76.561611760470441</v>
      </c>
      <c r="AD331" s="515">
        <v>42.75676655390015</v>
      </c>
      <c r="AE331" s="515">
        <v>52.381761741262281</v>
      </c>
      <c r="AF331" s="515">
        <v>20.469554510857396</v>
      </c>
      <c r="AG331" s="515">
        <v>20.234985228909089</v>
      </c>
      <c r="AH331" s="515">
        <v>3.1852358168147639</v>
      </c>
      <c r="AI331" s="515">
        <v>1003</v>
      </c>
      <c r="AJ331" s="515">
        <v>114.5359920239282</v>
      </c>
      <c r="AK331" s="515">
        <v>20.535166323168465</v>
      </c>
      <c r="AL331" s="515">
        <v>20.508599347888264</v>
      </c>
    </row>
    <row r="332" spans="1:38">
      <c r="A332" s="515">
        <v>8</v>
      </c>
      <c r="B332" s="515">
        <v>16</v>
      </c>
      <c r="C332" s="515">
        <v>2022</v>
      </c>
      <c r="D332" s="515">
        <v>99</v>
      </c>
      <c r="E332" s="515">
        <v>99</v>
      </c>
      <c r="F332" s="515">
        <v>99</v>
      </c>
      <c r="G332" s="515">
        <v>99</v>
      </c>
      <c r="H332" s="515">
        <v>99</v>
      </c>
      <c r="I332" s="515">
        <v>80</v>
      </c>
      <c r="J332" s="515">
        <v>999</v>
      </c>
      <c r="K332" s="515">
        <v>99</v>
      </c>
      <c r="L332" s="515">
        <v>99</v>
      </c>
      <c r="M332" s="515">
        <v>99</v>
      </c>
      <c r="N332" s="515">
        <v>99</v>
      </c>
      <c r="O332" s="515">
        <v>99</v>
      </c>
      <c r="P332" s="515">
        <v>9999</v>
      </c>
      <c r="Q332" s="515">
        <v>2201</v>
      </c>
      <c r="R332" s="515">
        <v>19522</v>
      </c>
      <c r="S332" s="515">
        <v>7.0821637127343502</v>
      </c>
      <c r="T332" s="515">
        <v>7.3895092715910256</v>
      </c>
      <c r="U332" s="515">
        <v>30.766622272308151</v>
      </c>
      <c r="V332" s="515">
        <v>22.226206331318512</v>
      </c>
      <c r="W332" s="515">
        <v>27.128367995082478</v>
      </c>
      <c r="X332" s="515">
        <v>94.447290236656073</v>
      </c>
      <c r="Y332" s="515">
        <v>80.370863641020378</v>
      </c>
      <c r="Z332" s="515">
        <v>8.9442811622456819</v>
      </c>
      <c r="AA332" s="515">
        <v>1.9915841966056969</v>
      </c>
      <c r="AB332" s="515">
        <v>2.2127885871825859</v>
      </c>
      <c r="AC332" s="515">
        <v>74.520653263429054</v>
      </c>
      <c r="AD332" s="515">
        <v>61.482535219178814</v>
      </c>
      <c r="AE332" s="515">
        <v>64.843147580080796</v>
      </c>
      <c r="AF332" s="515">
        <v>18.20946198044922</v>
      </c>
      <c r="AG332" s="515">
        <v>17.740201238127973</v>
      </c>
      <c r="AH332" s="515">
        <v>3.5856981866612032</v>
      </c>
      <c r="AI332" s="515">
        <v>5281</v>
      </c>
      <c r="AJ332" s="515">
        <v>115.93423594016252</v>
      </c>
      <c r="AK332" s="515">
        <v>20.669550409068702</v>
      </c>
      <c r="AL332" s="515">
        <v>20.888309698634799</v>
      </c>
    </row>
    <row r="333" spans="1:38">
      <c r="A333" s="515">
        <v>8</v>
      </c>
      <c r="B333" s="515">
        <v>17</v>
      </c>
      <c r="C333" s="515">
        <v>2022</v>
      </c>
      <c r="D333" s="515">
        <v>99</v>
      </c>
      <c r="E333" s="515">
        <v>99</v>
      </c>
      <c r="F333" s="515">
        <v>99</v>
      </c>
      <c r="G333" s="515">
        <v>99</v>
      </c>
      <c r="H333" s="515">
        <v>99</v>
      </c>
      <c r="I333" s="515">
        <v>81</v>
      </c>
      <c r="J333" s="515">
        <v>999</v>
      </c>
      <c r="K333" s="515">
        <v>99</v>
      </c>
      <c r="L333" s="515">
        <v>99</v>
      </c>
      <c r="M333" s="515">
        <v>99</v>
      </c>
      <c r="N333" s="515">
        <v>99</v>
      </c>
      <c r="O333" s="515">
        <v>99</v>
      </c>
      <c r="P333" s="515">
        <v>9999</v>
      </c>
      <c r="Q333" s="515">
        <v>138</v>
      </c>
      <c r="R333" s="515">
        <v>1469</v>
      </c>
      <c r="S333" s="515">
        <v>6.6630360789652814</v>
      </c>
      <c r="T333" s="515">
        <v>6.8148400272294039</v>
      </c>
      <c r="U333" s="515">
        <v>28.396255956432913</v>
      </c>
      <c r="V333" s="515">
        <v>26.957113682777404</v>
      </c>
      <c r="W333" s="515">
        <v>19.537100068073524</v>
      </c>
      <c r="X333" s="515">
        <v>90.742001361470386</v>
      </c>
      <c r="Y333" s="515">
        <v>73.179033356024519</v>
      </c>
      <c r="Z333" s="515">
        <v>8.5881228402667329</v>
      </c>
      <c r="AA333" s="515">
        <v>1.9901395559276611</v>
      </c>
      <c r="AB333" s="515">
        <v>2.0138452845471653</v>
      </c>
      <c r="AC333" s="515">
        <v>75.02356741480547</v>
      </c>
      <c r="AD333" s="515">
        <v>52.637086684311136</v>
      </c>
      <c r="AE333" s="515">
        <v>65.806221055462885</v>
      </c>
      <c r="AF333" s="515">
        <v>1.3702335646593535</v>
      </c>
      <c r="AG333" s="515">
        <v>1.2320754154288911</v>
      </c>
      <c r="AH333" s="515">
        <v>5.9223961878829163</v>
      </c>
      <c r="AI333" s="515">
        <v>0</v>
      </c>
      <c r="AJ333" s="515"/>
      <c r="AK333" s="515"/>
      <c r="AL333" s="515"/>
    </row>
    <row r="334" spans="1:38">
      <c r="A334" s="515">
        <v>8</v>
      </c>
      <c r="B334" s="515">
        <v>18</v>
      </c>
      <c r="C334" s="515">
        <v>2022</v>
      </c>
      <c r="D334" s="515">
        <v>99</v>
      </c>
      <c r="E334" s="515">
        <v>99</v>
      </c>
      <c r="F334" s="515">
        <v>99</v>
      </c>
      <c r="G334" s="515">
        <v>99</v>
      </c>
      <c r="H334" s="515">
        <v>99</v>
      </c>
      <c r="I334" s="515">
        <v>83</v>
      </c>
      <c r="J334" s="515">
        <v>999</v>
      </c>
      <c r="K334" s="515">
        <v>99</v>
      </c>
      <c r="L334" s="515">
        <v>99</v>
      </c>
      <c r="M334" s="515">
        <v>99</v>
      </c>
      <c r="N334" s="515">
        <v>99</v>
      </c>
      <c r="O334" s="515">
        <v>99</v>
      </c>
      <c r="P334" s="515">
        <v>9999</v>
      </c>
      <c r="Q334" s="515">
        <v>1656</v>
      </c>
      <c r="R334" s="515">
        <v>17799</v>
      </c>
      <c r="S334" s="515">
        <v>7.0412944547446488</v>
      </c>
      <c r="T334" s="515">
        <v>7.020731501769764</v>
      </c>
      <c r="U334" s="515">
        <v>30.557149278049337</v>
      </c>
      <c r="V334" s="515">
        <v>27.59705601438284</v>
      </c>
      <c r="W334" s="515">
        <v>21.607955503118152</v>
      </c>
      <c r="X334" s="515">
        <v>95.836844766559921</v>
      </c>
      <c r="Y334" s="515">
        <v>82.027080173043444</v>
      </c>
      <c r="Z334" s="515">
        <v>8.2036641164738597</v>
      </c>
      <c r="AA334" s="515">
        <v>1.9031651727877488</v>
      </c>
      <c r="AB334" s="515">
        <v>2.2174774017048238</v>
      </c>
      <c r="AC334" s="515">
        <v>73.42613596517127</v>
      </c>
      <c r="AD334" s="515">
        <v>50.721825125960656</v>
      </c>
      <c r="AE334" s="515">
        <v>59.774059965840145</v>
      </c>
      <c r="AF334" s="515">
        <v>16.602305798074774</v>
      </c>
      <c r="AG334" s="515">
        <v>16.064338721169818</v>
      </c>
      <c r="AH334" s="515">
        <v>2.8990392718692055</v>
      </c>
      <c r="AI334" s="515">
        <v>3602</v>
      </c>
      <c r="AJ334" s="515">
        <v>114.33242642976111</v>
      </c>
      <c r="AK334" s="515">
        <v>19.746328186669505</v>
      </c>
      <c r="AL334" s="515">
        <v>18.678123947616484</v>
      </c>
    </row>
    <row r="335" spans="1:38">
      <c r="A335" s="515">
        <v>9</v>
      </c>
      <c r="B335" s="515">
        <v>1</v>
      </c>
      <c r="C335" s="515">
        <v>2024</v>
      </c>
      <c r="D335" s="515">
        <v>99</v>
      </c>
      <c r="E335" s="515">
        <v>99</v>
      </c>
      <c r="F335" s="515">
        <v>99</v>
      </c>
      <c r="G335" s="515">
        <v>99</v>
      </c>
      <c r="H335" s="515">
        <v>1</v>
      </c>
      <c r="I335" s="515">
        <v>99</v>
      </c>
      <c r="J335" s="515">
        <v>103</v>
      </c>
      <c r="K335" s="515">
        <v>99</v>
      </c>
      <c r="L335" s="515">
        <v>99</v>
      </c>
      <c r="M335" s="515">
        <v>99</v>
      </c>
      <c r="N335" s="515">
        <v>99</v>
      </c>
      <c r="O335" s="515">
        <v>99</v>
      </c>
      <c r="P335" s="515">
        <v>9999</v>
      </c>
      <c r="Q335" s="515">
        <v>11</v>
      </c>
      <c r="R335" s="515">
        <v>59</v>
      </c>
      <c r="S335" s="515">
        <v>7.8644067796610173</v>
      </c>
      <c r="T335" s="515">
        <v>7.491525423728814</v>
      </c>
      <c r="U335" s="515">
        <v>33.193220338983053</v>
      </c>
      <c r="V335" s="515">
        <v>42.372881355932201</v>
      </c>
      <c r="W335" s="515">
        <v>27.118644067796598</v>
      </c>
      <c r="X335" s="515">
        <v>100</v>
      </c>
      <c r="Y335" s="515">
        <v>98.305084745762727</v>
      </c>
      <c r="Z335" s="515">
        <v>6.5196668420335699</v>
      </c>
      <c r="AA335" s="515">
        <v>1.6308220565999867</v>
      </c>
      <c r="AB335" s="515">
        <v>2.1102886087133914</v>
      </c>
      <c r="AC335" s="515">
        <v>80.381899645842893</v>
      </c>
      <c r="AD335" s="515">
        <v>64.909181775295792</v>
      </c>
      <c r="AE335" s="515">
        <v>84.675308195962714</v>
      </c>
      <c r="AF335" s="515">
        <v>5.9513602388613744E-2</v>
      </c>
      <c r="AG335" s="515">
        <v>6.3308755286639914E-2</v>
      </c>
      <c r="AH335" s="515">
        <v>23.728813559322031</v>
      </c>
      <c r="AI335" s="515">
        <v>59</v>
      </c>
      <c r="AJ335" s="515">
        <v>114.84576271186444</v>
      </c>
      <c r="AK335" s="515">
        <v>21.933859943152964</v>
      </c>
      <c r="AL335" s="515">
        <v>21.933859943152964</v>
      </c>
    </row>
    <row r="336" spans="1:38">
      <c r="A336" s="515">
        <v>9</v>
      </c>
      <c r="B336" s="515">
        <v>2</v>
      </c>
      <c r="C336" s="515">
        <v>2024</v>
      </c>
      <c r="D336" s="515">
        <v>99</v>
      </c>
      <c r="E336" s="515">
        <v>99</v>
      </c>
      <c r="F336" s="515">
        <v>99</v>
      </c>
      <c r="G336" s="515">
        <v>99</v>
      </c>
      <c r="H336" s="515">
        <v>2</v>
      </c>
      <c r="I336" s="515">
        <v>99</v>
      </c>
      <c r="J336" s="515">
        <v>106</v>
      </c>
      <c r="K336" s="515">
        <v>99</v>
      </c>
      <c r="L336" s="515">
        <v>99</v>
      </c>
      <c r="M336" s="515">
        <v>99</v>
      </c>
      <c r="N336" s="515">
        <v>99</v>
      </c>
      <c r="O336" s="515">
        <v>99</v>
      </c>
      <c r="P336" s="515">
        <v>9999</v>
      </c>
      <c r="Q336" s="515">
        <v>311</v>
      </c>
      <c r="R336" s="515">
        <v>3268</v>
      </c>
      <c r="S336" s="515">
        <v>7.3984088127294978</v>
      </c>
      <c r="T336" s="515">
        <v>6.9669522643818853</v>
      </c>
      <c r="U336" s="515">
        <v>32.607925336597333</v>
      </c>
      <c r="V336" s="515">
        <v>33.384332925336601</v>
      </c>
      <c r="W336" s="515">
        <v>24.265605875153003</v>
      </c>
      <c r="X336" s="515">
        <v>98.92900856793149</v>
      </c>
      <c r="Y336" s="515">
        <v>91.187270501835997</v>
      </c>
      <c r="Z336" s="515">
        <v>7.3993599563958368</v>
      </c>
      <c r="AA336" s="515">
        <v>1.7399186560202724</v>
      </c>
      <c r="AB336" s="515">
        <v>2.203009989175988</v>
      </c>
      <c r="AC336" s="515">
        <v>80.639961406016937</v>
      </c>
      <c r="AD336" s="515">
        <v>61.608789801476227</v>
      </c>
      <c r="AE336" s="515">
        <v>75.536485906171606</v>
      </c>
      <c r="AF336" s="515">
        <v>3.2964483492540619</v>
      </c>
      <c r="AG336" s="515">
        <v>3.4448283787702345</v>
      </c>
      <c r="AH336" s="515">
        <v>0.48959608323133424</v>
      </c>
      <c r="AI336" s="515">
        <v>3241</v>
      </c>
      <c r="AJ336" s="515">
        <v>115.06896019746971</v>
      </c>
      <c r="AK336" s="515">
        <v>21.226083606126465</v>
      </c>
      <c r="AL336" s="515">
        <v>21.328603734620927</v>
      </c>
    </row>
    <row r="337" spans="1:38">
      <c r="A337" s="515">
        <v>9</v>
      </c>
      <c r="B337" s="515">
        <v>3</v>
      </c>
      <c r="C337" s="515">
        <v>2024</v>
      </c>
      <c r="D337" s="515">
        <v>99</v>
      </c>
      <c r="E337" s="515">
        <v>99</v>
      </c>
      <c r="F337" s="515">
        <v>99</v>
      </c>
      <c r="G337" s="515">
        <v>99</v>
      </c>
      <c r="H337" s="515">
        <v>1</v>
      </c>
      <c r="I337" s="515">
        <v>99</v>
      </c>
      <c r="J337" s="515">
        <v>110</v>
      </c>
      <c r="K337" s="515">
        <v>99</v>
      </c>
      <c r="L337" s="515">
        <v>99</v>
      </c>
      <c r="M337" s="515">
        <v>99</v>
      </c>
      <c r="N337" s="515">
        <v>99</v>
      </c>
      <c r="O337" s="515">
        <v>99</v>
      </c>
      <c r="P337" s="515">
        <v>9999</v>
      </c>
      <c r="Q337" s="515">
        <v>1246</v>
      </c>
      <c r="R337" s="515">
        <v>11353</v>
      </c>
      <c r="S337" s="515">
        <v>7.3148066590328558</v>
      </c>
      <c r="T337" s="515">
        <v>6.4889456531313279</v>
      </c>
      <c r="U337" s="515">
        <v>32.674508940368149</v>
      </c>
      <c r="V337" s="515">
        <v>35.946445873337446</v>
      </c>
      <c r="W337" s="515">
        <v>16.031005020699379</v>
      </c>
      <c r="X337" s="515">
        <v>99.46269708447106</v>
      </c>
      <c r="Y337" s="515">
        <v>91.077248304412947</v>
      </c>
      <c r="Z337" s="515">
        <v>7.3463205906786255</v>
      </c>
      <c r="AA337" s="515">
        <v>1.632459462535498</v>
      </c>
      <c r="AB337" s="515">
        <v>2.1652196305628326</v>
      </c>
      <c r="AC337" s="515">
        <v>80.319042886054689</v>
      </c>
      <c r="AD337" s="515">
        <v>51.782113266518117</v>
      </c>
      <c r="AE337" s="515">
        <v>72.468119697607221</v>
      </c>
      <c r="AF337" s="515">
        <v>11.451829286744609</v>
      </c>
      <c r="AG337" s="515">
        <v>11.991736629888488</v>
      </c>
      <c r="AH337" s="515">
        <v>4.9678499075134317</v>
      </c>
      <c r="AI337" s="515">
        <v>11352</v>
      </c>
      <c r="AJ337" s="515">
        <v>115.36213883016232</v>
      </c>
      <c r="AK337" s="515">
        <v>21.087966210665517</v>
      </c>
      <c r="AL337" s="515">
        <v>21.13748247366086</v>
      </c>
    </row>
    <row r="338" spans="1:38">
      <c r="A338" s="515">
        <v>9</v>
      </c>
      <c r="B338" s="515">
        <v>4</v>
      </c>
      <c r="C338" s="515">
        <v>2024</v>
      </c>
      <c r="D338" s="515">
        <v>99</v>
      </c>
      <c r="E338" s="515">
        <v>99</v>
      </c>
      <c r="F338" s="515">
        <v>99</v>
      </c>
      <c r="G338" s="515">
        <v>99</v>
      </c>
      <c r="H338" s="515">
        <v>1</v>
      </c>
      <c r="I338" s="515">
        <v>99</v>
      </c>
      <c r="J338" s="515">
        <v>111</v>
      </c>
      <c r="K338" s="515">
        <v>99</v>
      </c>
      <c r="L338" s="515">
        <v>99</v>
      </c>
      <c r="M338" s="515">
        <v>99</v>
      </c>
      <c r="N338" s="515">
        <v>99</v>
      </c>
      <c r="O338" s="515">
        <v>99</v>
      </c>
      <c r="P338" s="515">
        <v>9999</v>
      </c>
      <c r="Q338" s="515">
        <v>1081</v>
      </c>
      <c r="R338" s="515">
        <v>10912</v>
      </c>
      <c r="S338" s="515">
        <v>7.6379215542521983</v>
      </c>
      <c r="T338" s="515">
        <v>6.8280791788856305</v>
      </c>
      <c r="U338" s="515">
        <v>33.899523460410649</v>
      </c>
      <c r="V338" s="515">
        <v>33.137829912023442</v>
      </c>
      <c r="W338" s="515">
        <v>23.08467741935484</v>
      </c>
      <c r="X338" s="515">
        <v>98.368768328445753</v>
      </c>
      <c r="Y338" s="515">
        <v>91.587243401759551</v>
      </c>
      <c r="Z338" s="515">
        <v>8.6938349153501697</v>
      </c>
      <c r="AA338" s="515">
        <v>1.8319327621047288</v>
      </c>
      <c r="AB338" s="515">
        <v>2.3633759477839202</v>
      </c>
      <c r="AC338" s="515">
        <v>79.93858076208825</v>
      </c>
      <c r="AD338" s="515">
        <v>62.643005433010842</v>
      </c>
      <c r="AE338" s="515">
        <v>74.921128150301882</v>
      </c>
      <c r="AF338" s="515">
        <v>11.006990326517849</v>
      </c>
      <c r="AG338" s="515">
        <v>11.958048898125764</v>
      </c>
      <c r="AH338" s="515">
        <v>0.83394428152492672</v>
      </c>
      <c r="AI338" s="515">
        <v>10890</v>
      </c>
      <c r="AJ338" s="515">
        <v>115.0273553719008</v>
      </c>
      <c r="AK338" s="515">
        <v>22.05859094572898</v>
      </c>
      <c r="AL338" s="515">
        <v>22.3018995984798</v>
      </c>
    </row>
    <row r="339" spans="1:38">
      <c r="A339" s="515">
        <v>9</v>
      </c>
      <c r="B339" s="515">
        <v>5</v>
      </c>
      <c r="C339" s="515">
        <v>2024</v>
      </c>
      <c r="D339" s="515">
        <v>99</v>
      </c>
      <c r="E339" s="515">
        <v>99</v>
      </c>
      <c r="F339" s="515">
        <v>99</v>
      </c>
      <c r="G339" s="515">
        <v>99</v>
      </c>
      <c r="H339" s="515">
        <v>1</v>
      </c>
      <c r="I339" s="515">
        <v>99</v>
      </c>
      <c r="J339" s="515">
        <v>116</v>
      </c>
      <c r="K339" s="515">
        <v>99</v>
      </c>
      <c r="L339" s="515">
        <v>99</v>
      </c>
      <c r="M339" s="515">
        <v>99</v>
      </c>
      <c r="N339" s="515">
        <v>99</v>
      </c>
      <c r="O339" s="515">
        <v>99</v>
      </c>
      <c r="P339" s="515">
        <v>9999</v>
      </c>
      <c r="Q339" s="515">
        <v>1018</v>
      </c>
      <c r="R339" s="515">
        <v>7257</v>
      </c>
      <c r="S339" s="515">
        <v>7.2731156125120604</v>
      </c>
      <c r="T339" s="515">
        <v>6.7020807496210546</v>
      </c>
      <c r="U339" s="515">
        <v>30.964310321069387</v>
      </c>
      <c r="V339" s="515">
        <v>31.349042303982348</v>
      </c>
      <c r="W339" s="515">
        <v>20.54568003307152</v>
      </c>
      <c r="X339" s="515">
        <v>94.777456249138737</v>
      </c>
      <c r="Y339" s="515">
        <v>82.265398925175674</v>
      </c>
      <c r="Z339" s="515">
        <v>8.7047915667540714</v>
      </c>
      <c r="AA339" s="515">
        <v>1.828181275572532</v>
      </c>
      <c r="AB339" s="515">
        <v>2.5348582232596568</v>
      </c>
      <c r="AC339" s="515">
        <v>81.799662870770391</v>
      </c>
      <c r="AD339" s="515">
        <v>42.327102880751298</v>
      </c>
      <c r="AE339" s="515">
        <v>64.110371027173642</v>
      </c>
      <c r="AF339" s="515">
        <v>7.3201730937994895</v>
      </c>
      <c r="AG339" s="515">
        <v>7.2640848564901566</v>
      </c>
      <c r="AH339" s="515">
        <v>1.1988424968995453</v>
      </c>
      <c r="AI339" s="515">
        <v>6381</v>
      </c>
      <c r="AJ339" s="515">
        <v>112.70916784203069</v>
      </c>
      <c r="AK339" s="515">
        <v>20.883251284345597</v>
      </c>
      <c r="AL339" s="515">
        <v>21.103977408048987</v>
      </c>
    </row>
    <row r="340" spans="1:38">
      <c r="A340" s="515">
        <v>9</v>
      </c>
      <c r="B340" s="515">
        <v>6</v>
      </c>
      <c r="C340" s="515">
        <v>2024</v>
      </c>
      <c r="D340" s="515">
        <v>99</v>
      </c>
      <c r="E340" s="515">
        <v>99</v>
      </c>
      <c r="F340" s="515">
        <v>99</v>
      </c>
      <c r="G340" s="515">
        <v>99</v>
      </c>
      <c r="H340" s="515">
        <v>2</v>
      </c>
      <c r="I340" s="515">
        <v>99</v>
      </c>
      <c r="J340" s="515">
        <v>117</v>
      </c>
      <c r="K340" s="515">
        <v>99</v>
      </c>
      <c r="L340" s="515">
        <v>99</v>
      </c>
      <c r="M340" s="515">
        <v>99</v>
      </c>
      <c r="N340" s="515">
        <v>99</v>
      </c>
      <c r="O340" s="515">
        <v>99</v>
      </c>
      <c r="P340" s="515">
        <v>9999</v>
      </c>
      <c r="Q340" s="515">
        <v>560</v>
      </c>
      <c r="R340" s="515">
        <v>5689</v>
      </c>
      <c r="S340" s="515">
        <v>7.380910529091226</v>
      </c>
      <c r="T340" s="515">
        <v>7.3926876428194754</v>
      </c>
      <c r="U340" s="515">
        <v>32.084496396554897</v>
      </c>
      <c r="V340" s="515">
        <v>22.9741606609246</v>
      </c>
      <c r="W340" s="515">
        <v>34.733696607488142</v>
      </c>
      <c r="X340" s="515">
        <v>95.658287924063984</v>
      </c>
      <c r="Y340" s="515">
        <v>84.53155211812269</v>
      </c>
      <c r="Z340" s="515">
        <v>9.0740963888261188</v>
      </c>
      <c r="AA340" s="515">
        <v>2.0437974232037472</v>
      </c>
      <c r="AB340" s="515">
        <v>2.7499256387760593</v>
      </c>
      <c r="AC340" s="515">
        <v>84.563241928180787</v>
      </c>
      <c r="AD340" s="515">
        <v>61.862701753891955</v>
      </c>
      <c r="AE340" s="515">
        <v>81.748235000755187</v>
      </c>
      <c r="AF340" s="515">
        <v>5.7385234574376867</v>
      </c>
      <c r="AG340" s="515">
        <v>5.9005641345427726</v>
      </c>
      <c r="AH340" s="515">
        <v>2.0038671119704694</v>
      </c>
      <c r="AI340" s="515">
        <v>5683</v>
      </c>
      <c r="AJ340" s="515">
        <v>114.48579975365116</v>
      </c>
      <c r="AK340" s="515">
        <v>20.975800012401855</v>
      </c>
      <c r="AL340" s="515">
        <v>21.266923661765777</v>
      </c>
    </row>
    <row r="341" spans="1:38">
      <c r="A341" s="515">
        <v>9</v>
      </c>
      <c r="B341" s="515">
        <v>7</v>
      </c>
      <c r="C341" s="515">
        <v>2024</v>
      </c>
      <c r="D341" s="515">
        <v>99</v>
      </c>
      <c r="E341" s="515">
        <v>99</v>
      </c>
      <c r="F341" s="515">
        <v>99</v>
      </c>
      <c r="G341" s="515">
        <v>99</v>
      </c>
      <c r="H341" s="515">
        <v>1</v>
      </c>
      <c r="I341" s="515">
        <v>99</v>
      </c>
      <c r="J341" s="515">
        <v>134</v>
      </c>
      <c r="K341" s="515">
        <v>99</v>
      </c>
      <c r="L341" s="515">
        <v>99</v>
      </c>
      <c r="M341" s="515">
        <v>99</v>
      </c>
      <c r="N341" s="515">
        <v>99</v>
      </c>
      <c r="O341" s="515">
        <v>99</v>
      </c>
      <c r="P341" s="515">
        <v>9999</v>
      </c>
      <c r="Q341" s="515">
        <v>1554</v>
      </c>
      <c r="R341" s="515">
        <v>11077</v>
      </c>
      <c r="S341" s="515">
        <v>7.3116367247449698</v>
      </c>
      <c r="T341" s="515">
        <v>6.6463844001083352</v>
      </c>
      <c r="U341" s="515">
        <v>30.740651801028939</v>
      </c>
      <c r="V341" s="515">
        <v>35.361559989166743</v>
      </c>
      <c r="W341" s="515">
        <v>16.629051187144537</v>
      </c>
      <c r="X341" s="515">
        <v>94.754897535433756</v>
      </c>
      <c r="Y341" s="515">
        <v>82.892479913333929</v>
      </c>
      <c r="Z341" s="515">
        <v>8.4181079433807007</v>
      </c>
      <c r="AA341" s="515">
        <v>1.7681398417975036</v>
      </c>
      <c r="AB341" s="515">
        <v>2.4249293514272918</v>
      </c>
      <c r="AC341" s="515">
        <v>82.163490017469883</v>
      </c>
      <c r="AD341" s="515">
        <v>37.87018930219093</v>
      </c>
      <c r="AE341" s="515">
        <v>55.488556779895006</v>
      </c>
      <c r="AF341" s="515">
        <v>11.173426672180922</v>
      </c>
      <c r="AG341" s="515">
        <v>11.007725775850599</v>
      </c>
      <c r="AH341" s="515">
        <v>2.7083145255935719</v>
      </c>
      <c r="AI341" s="515">
        <v>11030</v>
      </c>
      <c r="AJ341" s="515">
        <v>112.30601994560244</v>
      </c>
      <c r="AK341" s="515">
        <v>21.262558733310939</v>
      </c>
      <c r="AL341" s="515">
        <v>21.493174187413953</v>
      </c>
    </row>
    <row r="342" spans="1:38">
      <c r="A342" s="515">
        <v>9</v>
      </c>
      <c r="B342" s="515">
        <v>8</v>
      </c>
      <c r="C342" s="515">
        <v>2024</v>
      </c>
      <c r="D342" s="515">
        <v>99</v>
      </c>
      <c r="E342" s="515">
        <v>99</v>
      </c>
      <c r="F342" s="515">
        <v>99</v>
      </c>
      <c r="G342" s="515">
        <v>99</v>
      </c>
      <c r="H342" s="515">
        <v>2</v>
      </c>
      <c r="I342" s="515">
        <v>99</v>
      </c>
      <c r="J342" s="515">
        <v>141</v>
      </c>
      <c r="K342" s="515">
        <v>99</v>
      </c>
      <c r="L342" s="515">
        <v>99</v>
      </c>
      <c r="M342" s="515">
        <v>99</v>
      </c>
      <c r="N342" s="515">
        <v>99</v>
      </c>
      <c r="O342" s="515">
        <v>99</v>
      </c>
      <c r="P342" s="515">
        <v>9999</v>
      </c>
      <c r="Q342" s="515">
        <v>1362</v>
      </c>
      <c r="R342" s="515">
        <v>10514</v>
      </c>
      <c r="S342" s="515">
        <v>6.7925622978885274</v>
      </c>
      <c r="T342" s="515">
        <v>6.8420201635914006</v>
      </c>
      <c r="U342" s="515">
        <v>28.518993722655523</v>
      </c>
      <c r="V342" s="515">
        <v>25.099866844207721</v>
      </c>
      <c r="W342" s="515">
        <v>18.527677382537568</v>
      </c>
      <c r="X342" s="515">
        <v>89.76602625071331</v>
      </c>
      <c r="Y342" s="515">
        <v>70.534525394711793</v>
      </c>
      <c r="Z342" s="515">
        <v>9.4239613664614392</v>
      </c>
      <c r="AA342" s="515">
        <v>1.9361251986452921</v>
      </c>
      <c r="AB342" s="515">
        <v>2.1165083776677598</v>
      </c>
      <c r="AC342" s="515">
        <v>85.298024348387557</v>
      </c>
      <c r="AD342" s="515">
        <v>54.187564337024391</v>
      </c>
      <c r="AE342" s="515">
        <v>76.162935486827365</v>
      </c>
      <c r="AF342" s="515">
        <v>10.605525686676014</v>
      </c>
      <c r="AG342" s="515">
        <v>9.6931413252232019</v>
      </c>
      <c r="AH342" s="515">
        <v>1.6454251474224837</v>
      </c>
      <c r="AI342" s="515">
        <v>10448</v>
      </c>
      <c r="AJ342" s="515">
        <v>111.76118874425758</v>
      </c>
      <c r="AK342" s="515">
        <v>19.814937119784211</v>
      </c>
      <c r="AL342" s="515">
        <v>19.959597764106547</v>
      </c>
    </row>
    <row r="343" spans="1:38">
      <c r="A343" s="515">
        <v>9</v>
      </c>
      <c r="B343" s="515">
        <v>9</v>
      </c>
      <c r="C343" s="515">
        <v>2024</v>
      </c>
      <c r="D343" s="515">
        <v>99</v>
      </c>
      <c r="E343" s="515">
        <v>99</v>
      </c>
      <c r="F343" s="515">
        <v>99</v>
      </c>
      <c r="G343" s="515">
        <v>99</v>
      </c>
      <c r="H343" s="515">
        <v>2</v>
      </c>
      <c r="I343" s="515">
        <v>99</v>
      </c>
      <c r="J343" s="515">
        <v>143</v>
      </c>
      <c r="K343" s="515">
        <v>99</v>
      </c>
      <c r="L343" s="515">
        <v>99</v>
      </c>
      <c r="M343" s="515">
        <v>99</v>
      </c>
      <c r="N343" s="515">
        <v>99</v>
      </c>
      <c r="O343" s="515">
        <v>99</v>
      </c>
      <c r="P343" s="515">
        <v>9999</v>
      </c>
      <c r="Q343" s="515">
        <v>2</v>
      </c>
      <c r="R343" s="515">
        <v>4</v>
      </c>
      <c r="S343" s="515">
        <v>6.5</v>
      </c>
      <c r="T343" s="515">
        <v>6</v>
      </c>
      <c r="U343" s="515">
        <v>28.074999999999999</v>
      </c>
      <c r="V343" s="515">
        <v>25</v>
      </c>
      <c r="W343" s="515">
        <v>0</v>
      </c>
      <c r="X343" s="515">
        <v>100</v>
      </c>
      <c r="Y343" s="515">
        <v>100</v>
      </c>
      <c r="Z343" s="515">
        <v>4.9378006237595216</v>
      </c>
      <c r="AA343" s="515">
        <v>1.8027756377319943</v>
      </c>
      <c r="AB343" s="515">
        <v>1.7320508075688772</v>
      </c>
      <c r="AC343" s="515">
        <v>74.283174373019591</v>
      </c>
      <c r="AD343" s="515">
        <v>51.154504204777538</v>
      </c>
      <c r="AE343" s="515">
        <v>80.064076902543547</v>
      </c>
      <c r="AF343" s="515">
        <v>4.0348205009229652E-3</v>
      </c>
      <c r="AG343" s="515">
        <v>3.6302967824191506E-3</v>
      </c>
      <c r="AH343" s="515">
        <v>0</v>
      </c>
      <c r="AI343" s="515">
        <v>0</v>
      </c>
      <c r="AJ343" s="515"/>
      <c r="AK343" s="515"/>
      <c r="AL343" s="515"/>
    </row>
    <row r="344" spans="1:38">
      <c r="A344" s="515">
        <v>9</v>
      </c>
      <c r="B344" s="515">
        <v>10</v>
      </c>
      <c r="C344" s="515">
        <v>2024</v>
      </c>
      <c r="D344" s="515">
        <v>99</v>
      </c>
      <c r="E344" s="515">
        <v>99</v>
      </c>
      <c r="F344" s="515">
        <v>99</v>
      </c>
      <c r="G344" s="515">
        <v>99</v>
      </c>
      <c r="H344" s="515">
        <v>2</v>
      </c>
      <c r="I344" s="515">
        <v>99</v>
      </c>
      <c r="J344" s="515">
        <v>147</v>
      </c>
      <c r="K344" s="515">
        <v>99</v>
      </c>
      <c r="L344" s="515">
        <v>99</v>
      </c>
      <c r="M344" s="515">
        <v>99</v>
      </c>
      <c r="N344" s="515">
        <v>99</v>
      </c>
      <c r="O344" s="515">
        <v>99</v>
      </c>
      <c r="P344" s="515">
        <v>9999</v>
      </c>
      <c r="Q344" s="515">
        <v>129</v>
      </c>
      <c r="R344" s="515">
        <v>1361</v>
      </c>
      <c r="S344" s="515">
        <v>6.3423952975753108</v>
      </c>
      <c r="T344" s="515">
        <v>6.3350477590007346</v>
      </c>
      <c r="U344" s="515">
        <v>26.924246877296088</v>
      </c>
      <c r="V344" s="515">
        <v>31.227038941954444</v>
      </c>
      <c r="W344" s="515">
        <v>14.548126377663477</v>
      </c>
      <c r="X344" s="515">
        <v>85.011021307861881</v>
      </c>
      <c r="Y344" s="515">
        <v>69.728141072740627</v>
      </c>
      <c r="Z344" s="515">
        <v>9.038344305418212</v>
      </c>
      <c r="AA344" s="515">
        <v>2.1583942025667353</v>
      </c>
      <c r="AB344" s="515">
        <v>2.0024265628298514</v>
      </c>
      <c r="AC344" s="515">
        <v>88.770930513779916</v>
      </c>
      <c r="AD344" s="515">
        <v>63.147948722665063</v>
      </c>
      <c r="AE344" s="515">
        <v>79.048769102131743</v>
      </c>
      <c r="AF344" s="515">
        <v>1.3728476754390391</v>
      </c>
      <c r="AG344" s="515">
        <v>1.1845790940809351</v>
      </c>
      <c r="AH344" s="515">
        <v>4.4819985304922847</v>
      </c>
      <c r="AI344" s="515">
        <v>1361</v>
      </c>
      <c r="AJ344" s="515">
        <v>111.01146216017624</v>
      </c>
      <c r="AK344" s="515">
        <v>19.014712196093381</v>
      </c>
      <c r="AL344" s="515">
        <v>18.776442214806483</v>
      </c>
    </row>
    <row r="345" spans="1:38">
      <c r="A345" s="515">
        <v>9</v>
      </c>
      <c r="B345" s="515">
        <v>11</v>
      </c>
      <c r="C345" s="515">
        <v>2024</v>
      </c>
      <c r="D345" s="515">
        <v>99</v>
      </c>
      <c r="E345" s="515">
        <v>99</v>
      </c>
      <c r="F345" s="515">
        <v>99</v>
      </c>
      <c r="G345" s="515">
        <v>99</v>
      </c>
      <c r="H345" s="515">
        <v>1</v>
      </c>
      <c r="I345" s="515">
        <v>99</v>
      </c>
      <c r="J345" s="515">
        <v>155</v>
      </c>
      <c r="K345" s="515">
        <v>99</v>
      </c>
      <c r="L345" s="515">
        <v>99</v>
      </c>
      <c r="M345" s="515">
        <v>99</v>
      </c>
      <c r="N345" s="515">
        <v>99</v>
      </c>
      <c r="O345" s="515">
        <v>99</v>
      </c>
      <c r="P345" s="515">
        <v>9999</v>
      </c>
      <c r="Q345" s="515">
        <v>360</v>
      </c>
      <c r="R345" s="515">
        <v>5034</v>
      </c>
      <c r="S345" s="515">
        <v>7.6680572109654301</v>
      </c>
      <c r="T345" s="515">
        <v>6.5288041319030592</v>
      </c>
      <c r="U345" s="515">
        <v>33.446841477949867</v>
      </c>
      <c r="V345" s="515">
        <v>32.757250695272155</v>
      </c>
      <c r="W345" s="515">
        <v>18.792212951926896</v>
      </c>
      <c r="X345" s="515">
        <v>97.318235995232399</v>
      </c>
      <c r="Y345" s="515">
        <v>88.875645609852995</v>
      </c>
      <c r="Z345" s="515">
        <v>8.2458553750364949</v>
      </c>
      <c r="AA345" s="515">
        <v>1.7290848808354475</v>
      </c>
      <c r="AB345" s="515">
        <v>2.2201233828095015</v>
      </c>
      <c r="AC345" s="515">
        <v>81.567740281329478</v>
      </c>
      <c r="AD345" s="515">
        <v>43.291577027893531</v>
      </c>
      <c r="AE345" s="515">
        <v>69.076466746195436</v>
      </c>
      <c r="AF345" s="515">
        <v>5.0778216004115526</v>
      </c>
      <c r="AG345" s="515">
        <v>5.4429042891487667</v>
      </c>
      <c r="AH345" s="515">
        <v>1.4501390544298771</v>
      </c>
      <c r="AI345" s="515">
        <v>4934</v>
      </c>
      <c r="AJ345" s="515">
        <v>114.61509931090382</v>
      </c>
      <c r="AK345" s="515">
        <v>21.960361110168563</v>
      </c>
      <c r="AL345" s="515">
        <v>22.019877737544181</v>
      </c>
    </row>
    <row r="346" spans="1:38">
      <c r="A346" s="515">
        <v>9</v>
      </c>
      <c r="B346" s="515">
        <v>12</v>
      </c>
      <c r="C346" s="515">
        <v>2024</v>
      </c>
      <c r="D346" s="515">
        <v>99</v>
      </c>
      <c r="E346" s="515">
        <v>99</v>
      </c>
      <c r="F346" s="515">
        <v>99</v>
      </c>
      <c r="G346" s="515">
        <v>99</v>
      </c>
      <c r="H346" s="515">
        <v>2</v>
      </c>
      <c r="I346" s="515">
        <v>99</v>
      </c>
      <c r="J346" s="515">
        <v>160</v>
      </c>
      <c r="K346" s="515">
        <v>99</v>
      </c>
      <c r="L346" s="515">
        <v>99</v>
      </c>
      <c r="M346" s="515">
        <v>99</v>
      </c>
      <c r="N346" s="515">
        <v>99</v>
      </c>
      <c r="O346" s="515">
        <v>99</v>
      </c>
      <c r="P346" s="515">
        <v>9999</v>
      </c>
      <c r="Q346" s="515">
        <v>350</v>
      </c>
      <c r="R346" s="515">
        <v>3680</v>
      </c>
      <c r="S346" s="515">
        <v>7.0182065217391294</v>
      </c>
      <c r="T346" s="515">
        <v>6.72663043478261</v>
      </c>
      <c r="U346" s="515">
        <v>31.351983695652148</v>
      </c>
      <c r="V346" s="515">
        <v>32.336956521739125</v>
      </c>
      <c r="W346" s="515">
        <v>20.353260869565219</v>
      </c>
      <c r="X346" s="515">
        <v>98.369565217391283</v>
      </c>
      <c r="Y346" s="515">
        <v>84.782608695652172</v>
      </c>
      <c r="Z346" s="515">
        <v>7.7761677006371315</v>
      </c>
      <c r="AA346" s="515">
        <v>1.654192644517217</v>
      </c>
      <c r="AB346" s="515">
        <v>2.1871033936981337</v>
      </c>
      <c r="AC346" s="515">
        <v>82.110030802385523</v>
      </c>
      <c r="AD346" s="515">
        <v>52.886703406673853</v>
      </c>
      <c r="AE346" s="515">
        <v>69.231102377602966</v>
      </c>
      <c r="AF346" s="515">
        <v>3.712034860849128</v>
      </c>
      <c r="AG346" s="515">
        <v>3.729711312205195</v>
      </c>
      <c r="AH346" s="515">
        <v>8.4782608695652169</v>
      </c>
      <c r="AI346" s="515">
        <v>3668</v>
      </c>
      <c r="AJ346" s="515">
        <v>115.1135496183208</v>
      </c>
      <c r="AK346" s="515">
        <v>20.269709305554144</v>
      </c>
      <c r="AL346" s="515">
        <v>20.476047674604164</v>
      </c>
    </row>
    <row r="347" spans="1:38">
      <c r="A347" s="515">
        <v>9</v>
      </c>
      <c r="B347" s="515">
        <v>13</v>
      </c>
      <c r="C347" s="515">
        <v>2024</v>
      </c>
      <c r="D347" s="515">
        <v>99</v>
      </c>
      <c r="E347" s="515">
        <v>99</v>
      </c>
      <c r="F347" s="515">
        <v>99</v>
      </c>
      <c r="G347" s="515">
        <v>99</v>
      </c>
      <c r="H347" s="515">
        <v>1</v>
      </c>
      <c r="I347" s="515">
        <v>99</v>
      </c>
      <c r="J347" s="515">
        <v>171</v>
      </c>
      <c r="K347" s="515">
        <v>99</v>
      </c>
      <c r="L347" s="515">
        <v>99</v>
      </c>
      <c r="M347" s="515">
        <v>99</v>
      </c>
      <c r="N347" s="515">
        <v>99</v>
      </c>
      <c r="O347" s="515">
        <v>99</v>
      </c>
      <c r="P347" s="515">
        <v>9999</v>
      </c>
      <c r="Q347" s="515">
        <v>128</v>
      </c>
      <c r="R347" s="515">
        <v>2036</v>
      </c>
      <c r="S347" s="515">
        <v>7.7195481335952882</v>
      </c>
      <c r="T347" s="515">
        <v>6.8634577603143399</v>
      </c>
      <c r="U347" s="515">
        <v>34.860952848723038</v>
      </c>
      <c r="V347" s="515">
        <v>32.465618860510808</v>
      </c>
      <c r="W347" s="515">
        <v>23.575638506876224</v>
      </c>
      <c r="X347" s="515">
        <v>98.870333988212195</v>
      </c>
      <c r="Y347" s="515">
        <v>93.811394891944971</v>
      </c>
      <c r="Z347" s="515">
        <v>8.3092045959537746</v>
      </c>
      <c r="AA347" s="515">
        <v>1.7577867715189945</v>
      </c>
      <c r="AB347" s="515">
        <v>2.3207911031549142</v>
      </c>
      <c r="AC347" s="515">
        <v>85.911273896686069</v>
      </c>
      <c r="AD347" s="515">
        <v>68.622565411997613</v>
      </c>
      <c r="AE347" s="515">
        <v>79.535462943834403</v>
      </c>
      <c r="AF347" s="515">
        <v>2.0537236349697889</v>
      </c>
      <c r="AG347" s="515">
        <v>2.2944542448449345</v>
      </c>
      <c r="AH347" s="515">
        <v>0</v>
      </c>
      <c r="AI347" s="515">
        <v>2029</v>
      </c>
      <c r="AJ347" s="515">
        <v>116.10680137999007</v>
      </c>
      <c r="AK347" s="515">
        <v>22.054650377088922</v>
      </c>
      <c r="AL347" s="515">
        <v>22.333321847472423</v>
      </c>
    </row>
    <row r="348" spans="1:38" s="558" customFormat="1">
      <c r="A348" s="558">
        <v>9</v>
      </c>
      <c r="B348" s="558">
        <v>14</v>
      </c>
      <c r="C348" s="558">
        <v>2024</v>
      </c>
      <c r="D348" s="558">
        <v>99</v>
      </c>
      <c r="E348" s="558">
        <v>99</v>
      </c>
      <c r="F348" s="558">
        <v>99</v>
      </c>
      <c r="G348" s="558">
        <v>99</v>
      </c>
      <c r="H348" s="558">
        <v>1</v>
      </c>
      <c r="I348" s="558">
        <v>99</v>
      </c>
      <c r="J348" s="558">
        <v>172</v>
      </c>
      <c r="K348" s="558">
        <v>99</v>
      </c>
      <c r="L348" s="558">
        <v>99</v>
      </c>
      <c r="M348" s="558">
        <v>99</v>
      </c>
      <c r="N348" s="558">
        <v>99</v>
      </c>
      <c r="O348" s="558">
        <v>99</v>
      </c>
      <c r="P348" s="558">
        <v>9999</v>
      </c>
    </row>
    <row r="349" spans="1:38">
      <c r="A349" s="515">
        <v>9</v>
      </c>
      <c r="B349" s="515">
        <v>15</v>
      </c>
      <c r="C349" s="515">
        <v>2024</v>
      </c>
      <c r="D349" s="515">
        <v>99</v>
      </c>
      <c r="E349" s="515">
        <v>99</v>
      </c>
      <c r="F349" s="515">
        <v>99</v>
      </c>
      <c r="G349" s="515">
        <v>99</v>
      </c>
      <c r="H349" s="515">
        <v>2</v>
      </c>
      <c r="I349" s="515">
        <v>99</v>
      </c>
      <c r="J349" s="515">
        <v>175</v>
      </c>
      <c r="K349" s="515">
        <v>99</v>
      </c>
      <c r="L349" s="515">
        <v>99</v>
      </c>
      <c r="M349" s="515">
        <v>99</v>
      </c>
      <c r="N349" s="515">
        <v>99</v>
      </c>
      <c r="O349" s="515">
        <v>99</v>
      </c>
      <c r="P349" s="515">
        <v>9999</v>
      </c>
      <c r="Q349" s="515">
        <v>279</v>
      </c>
      <c r="R349" s="515">
        <v>1788</v>
      </c>
      <c r="S349" s="515">
        <v>7.1129753914988783</v>
      </c>
      <c r="T349" s="515">
        <v>6.8775167785234883</v>
      </c>
      <c r="U349" s="515">
        <v>28.68618568232662</v>
      </c>
      <c r="V349" s="515">
        <v>26.454138702460845</v>
      </c>
      <c r="W349" s="515">
        <v>20.861297539149888</v>
      </c>
      <c r="X349" s="515">
        <v>87.975391498881436</v>
      </c>
      <c r="Y349" s="515">
        <v>69.295302013422827</v>
      </c>
      <c r="Z349" s="515">
        <v>9.8652812676077897</v>
      </c>
      <c r="AA349" s="515">
        <v>2.0001648381340011</v>
      </c>
      <c r="AB349" s="515">
        <v>2.3349518405297345</v>
      </c>
      <c r="AC349" s="515">
        <v>85.309825729847717</v>
      </c>
      <c r="AD349" s="515">
        <v>52.348884605136952</v>
      </c>
      <c r="AE349" s="515">
        <v>73.058609322857862</v>
      </c>
      <c r="AF349" s="515">
        <v>1.8035647639125656</v>
      </c>
      <c r="AG349" s="515">
        <v>1.6580693609740187</v>
      </c>
      <c r="AH349" s="515">
        <v>1.7337807606263984</v>
      </c>
      <c r="AI349" s="515">
        <v>1539</v>
      </c>
      <c r="AJ349" s="515">
        <v>109.76835607537376</v>
      </c>
      <c r="AK349" s="515">
        <v>20.665536977226495</v>
      </c>
      <c r="AL349" s="515">
        <v>20.724751394435518</v>
      </c>
    </row>
    <row r="350" spans="1:38">
      <c r="A350" s="515">
        <v>9</v>
      </c>
      <c r="B350" s="515">
        <v>16</v>
      </c>
      <c r="C350" s="515">
        <v>2024</v>
      </c>
      <c r="D350" s="515">
        <v>99</v>
      </c>
      <c r="E350" s="515">
        <v>99</v>
      </c>
      <c r="F350" s="515">
        <v>99</v>
      </c>
      <c r="G350" s="515">
        <v>99</v>
      </c>
      <c r="H350" s="515">
        <v>2</v>
      </c>
      <c r="I350" s="515">
        <v>99</v>
      </c>
      <c r="J350" s="515">
        <v>177</v>
      </c>
      <c r="K350" s="515">
        <v>99</v>
      </c>
      <c r="L350" s="515">
        <v>99</v>
      </c>
      <c r="M350" s="515">
        <v>99</v>
      </c>
      <c r="N350" s="515">
        <v>99</v>
      </c>
      <c r="O350" s="515">
        <v>99</v>
      </c>
      <c r="P350" s="515">
        <v>9999</v>
      </c>
      <c r="Q350" s="515">
        <v>286</v>
      </c>
      <c r="R350" s="515">
        <v>3908</v>
      </c>
      <c r="S350" s="515">
        <v>6.8362333674513813</v>
      </c>
      <c r="T350" s="515">
        <v>6.4347492323439122</v>
      </c>
      <c r="U350" s="515">
        <v>30.163920163766676</v>
      </c>
      <c r="V350" s="515">
        <v>36.41248720573185</v>
      </c>
      <c r="W350" s="515">
        <v>12.180143295803481</v>
      </c>
      <c r="X350" s="515">
        <v>96.340839303991828</v>
      </c>
      <c r="Y350" s="515">
        <v>82.625383828045031</v>
      </c>
      <c r="Z350" s="515">
        <v>7.6074855519753344</v>
      </c>
      <c r="AA350" s="515">
        <v>1.6473350392738773</v>
      </c>
      <c r="AB350" s="515">
        <v>1.7202182217265962</v>
      </c>
      <c r="AC350" s="515">
        <v>83.398692348288094</v>
      </c>
      <c r="AD350" s="515">
        <v>57.643416336998641</v>
      </c>
      <c r="AE350" s="515">
        <v>72.511762908178298</v>
      </c>
      <c r="AF350" s="515">
        <v>3.9420196294017376</v>
      </c>
      <c r="AG350" s="515">
        <v>3.8106995804954527</v>
      </c>
      <c r="AH350" s="515">
        <v>3.0706243602865926</v>
      </c>
      <c r="AI350" s="515">
        <v>3901</v>
      </c>
      <c r="AJ350" s="515">
        <v>114.69623173545236</v>
      </c>
      <c r="AK350" s="515">
        <v>19.665690219103247</v>
      </c>
      <c r="AL350" s="515">
        <v>19.856482731956465</v>
      </c>
    </row>
    <row r="351" spans="1:38">
      <c r="A351" s="515">
        <v>9</v>
      </c>
      <c r="B351" s="515">
        <v>17</v>
      </c>
      <c r="C351" s="515">
        <v>2024</v>
      </c>
      <c r="D351" s="515">
        <v>99</v>
      </c>
      <c r="E351" s="515">
        <v>99</v>
      </c>
      <c r="F351" s="515">
        <v>99</v>
      </c>
      <c r="G351" s="515">
        <v>99</v>
      </c>
      <c r="H351" s="515">
        <v>2</v>
      </c>
      <c r="I351" s="515">
        <v>99</v>
      </c>
      <c r="J351" s="515">
        <v>178</v>
      </c>
      <c r="K351" s="515">
        <v>99</v>
      </c>
      <c r="L351" s="515">
        <v>99</v>
      </c>
      <c r="M351" s="515">
        <v>99</v>
      </c>
      <c r="N351" s="515">
        <v>99</v>
      </c>
      <c r="O351" s="515">
        <v>99</v>
      </c>
      <c r="P351" s="515">
        <v>9999</v>
      </c>
      <c r="Q351" s="515">
        <v>121</v>
      </c>
      <c r="R351" s="515">
        <v>1461</v>
      </c>
      <c r="S351" s="515">
        <v>7.3347022587269022</v>
      </c>
      <c r="T351" s="515">
        <v>6.9007529089664628</v>
      </c>
      <c r="U351" s="515">
        <v>32.736002737850804</v>
      </c>
      <c r="V351" s="515">
        <v>38.124572210814513</v>
      </c>
      <c r="W351" s="515">
        <v>21.081451060917175</v>
      </c>
      <c r="X351" s="515">
        <v>99.794661190965101</v>
      </c>
      <c r="Y351" s="515">
        <v>93.223819301848039</v>
      </c>
      <c r="Z351" s="515">
        <v>6.9817414292814357</v>
      </c>
      <c r="AA351" s="515">
        <v>1.6840294632361972</v>
      </c>
      <c r="AB351" s="515">
        <v>2.0989566150515548</v>
      </c>
      <c r="AC351" s="515">
        <v>79.807176340509898</v>
      </c>
      <c r="AD351" s="515">
        <v>60.696391049106445</v>
      </c>
      <c r="AE351" s="515">
        <v>70.882793358613995</v>
      </c>
      <c r="AF351" s="515">
        <v>1.4737181879621126</v>
      </c>
      <c r="AG351" s="515">
        <v>1.5461023446286331</v>
      </c>
      <c r="AH351" s="515">
        <v>3.4907597535934296</v>
      </c>
      <c r="AI351" s="515">
        <v>1461</v>
      </c>
      <c r="AJ351" s="515">
        <v>116.3543463381244</v>
      </c>
      <c r="AK351" s="515">
        <v>20.606787810131458</v>
      </c>
      <c r="AL351" s="515">
        <v>20.963694523688613</v>
      </c>
    </row>
    <row r="352" spans="1:38">
      <c r="A352" s="515">
        <v>9</v>
      </c>
      <c r="B352" s="515">
        <v>18</v>
      </c>
      <c r="C352" s="515">
        <v>2024</v>
      </c>
      <c r="D352" s="515">
        <v>99</v>
      </c>
      <c r="E352" s="515">
        <v>99</v>
      </c>
      <c r="F352" s="515">
        <v>99</v>
      </c>
      <c r="G352" s="515">
        <v>99</v>
      </c>
      <c r="H352" s="515">
        <v>2</v>
      </c>
      <c r="I352" s="515">
        <v>99</v>
      </c>
      <c r="J352" s="515">
        <v>181</v>
      </c>
      <c r="K352" s="515">
        <v>99</v>
      </c>
      <c r="L352" s="515">
        <v>99</v>
      </c>
      <c r="M352" s="515">
        <v>99</v>
      </c>
      <c r="N352" s="515">
        <v>99</v>
      </c>
      <c r="O352" s="515">
        <v>99</v>
      </c>
      <c r="P352" s="515">
        <v>9999</v>
      </c>
      <c r="Q352" s="515">
        <v>238</v>
      </c>
      <c r="R352" s="515">
        <v>2782</v>
      </c>
      <c r="S352" s="515">
        <v>7.0815959741193364</v>
      </c>
      <c r="T352" s="515">
        <v>6.8810208483105688</v>
      </c>
      <c r="U352" s="515">
        <v>29.60887850467283</v>
      </c>
      <c r="V352" s="515">
        <v>29.61897915168942</v>
      </c>
      <c r="W352" s="515">
        <v>16.103522645578725</v>
      </c>
      <c r="X352" s="515">
        <v>91.301222142343619</v>
      </c>
      <c r="Y352" s="515">
        <v>75.521207764198422</v>
      </c>
      <c r="Z352" s="515">
        <v>9.0006691719624623</v>
      </c>
      <c r="AA352" s="515">
        <v>1.7880582500272812</v>
      </c>
      <c r="AB352" s="515">
        <v>1.9215021065197244</v>
      </c>
      <c r="AC352" s="515">
        <v>86.121582410750378</v>
      </c>
      <c r="AD352" s="515">
        <v>57.365537111443281</v>
      </c>
      <c r="AE352" s="515">
        <v>75.379773838435298</v>
      </c>
      <c r="AF352" s="515">
        <v>2.8062176583919221</v>
      </c>
      <c r="AG352" s="515">
        <v>2.6628178408882577</v>
      </c>
      <c r="AH352" s="515">
        <v>0.43134435657800146</v>
      </c>
      <c r="AI352" s="515">
        <v>2567</v>
      </c>
      <c r="AJ352" s="515">
        <v>112.20970003895577</v>
      </c>
      <c r="AK352" s="515">
        <v>20.339010042282524</v>
      </c>
      <c r="AL352" s="515">
        <v>20.385666847937088</v>
      </c>
    </row>
    <row r="353" spans="1:38">
      <c r="A353" s="515">
        <v>9</v>
      </c>
      <c r="B353" s="515">
        <v>19</v>
      </c>
      <c r="C353" s="515">
        <v>2024</v>
      </c>
      <c r="D353" s="515">
        <v>99</v>
      </c>
      <c r="E353" s="515">
        <v>99</v>
      </c>
      <c r="F353" s="515">
        <v>99</v>
      </c>
      <c r="G353" s="515">
        <v>99</v>
      </c>
      <c r="H353" s="515">
        <v>2</v>
      </c>
      <c r="I353" s="515">
        <v>99</v>
      </c>
      <c r="J353" s="515">
        <v>262</v>
      </c>
      <c r="K353" s="515">
        <v>99</v>
      </c>
      <c r="L353" s="515">
        <v>99</v>
      </c>
      <c r="M353" s="515">
        <v>99</v>
      </c>
      <c r="N353" s="515">
        <v>99</v>
      </c>
      <c r="O353" s="515">
        <v>99</v>
      </c>
      <c r="P353" s="515">
        <v>9999</v>
      </c>
      <c r="Q353" s="515"/>
      <c r="R353" s="515"/>
      <c r="S353" s="515"/>
      <c r="T353" s="515"/>
      <c r="U353" s="515"/>
      <c r="V353" s="515"/>
      <c r="W353" s="515"/>
      <c r="X353" s="515"/>
      <c r="Y353" s="515"/>
      <c r="Z353" s="515"/>
      <c r="AA353" s="515"/>
      <c r="AB353" s="515"/>
      <c r="AC353" s="515"/>
      <c r="AD353" s="515"/>
      <c r="AE353" s="515"/>
      <c r="AF353" s="515"/>
      <c r="AG353" s="515"/>
      <c r="AH353" s="515"/>
      <c r="AI353" s="515"/>
      <c r="AJ353" s="515"/>
      <c r="AK353" s="515"/>
      <c r="AL353" s="515"/>
    </row>
    <row r="354" spans="1:38">
      <c r="A354" s="515">
        <v>9</v>
      </c>
      <c r="B354" s="515">
        <v>20</v>
      </c>
      <c r="C354" s="515">
        <v>2024</v>
      </c>
      <c r="D354" s="515">
        <v>99</v>
      </c>
      <c r="E354" s="515">
        <v>99</v>
      </c>
      <c r="F354" s="515">
        <v>99</v>
      </c>
      <c r="G354" s="515">
        <v>99</v>
      </c>
      <c r="H354" s="515">
        <v>2</v>
      </c>
      <c r="I354" s="515">
        <v>99</v>
      </c>
      <c r="J354" s="515">
        <v>267</v>
      </c>
      <c r="K354" s="515">
        <v>99</v>
      </c>
      <c r="L354" s="515">
        <v>99</v>
      </c>
      <c r="M354" s="515">
        <v>99</v>
      </c>
      <c r="N354" s="515">
        <v>99</v>
      </c>
      <c r="O354" s="515">
        <v>99</v>
      </c>
      <c r="P354" s="515">
        <v>9999</v>
      </c>
      <c r="Q354" s="515">
        <v>17</v>
      </c>
      <c r="R354" s="515">
        <v>110</v>
      </c>
      <c r="S354" s="515">
        <v>4.8727272727272739</v>
      </c>
      <c r="T354" s="515">
        <v>5.4</v>
      </c>
      <c r="U354" s="515">
        <v>17.676363636363639</v>
      </c>
      <c r="V354" s="515">
        <v>0.90909090909090895</v>
      </c>
      <c r="W354" s="515">
        <v>1.8181818181818179</v>
      </c>
      <c r="X354" s="515">
        <v>67.272727272727266</v>
      </c>
      <c r="Y354" s="515">
        <v>6.3636363636363633</v>
      </c>
      <c r="Z354" s="515">
        <v>3.1573270419116906</v>
      </c>
      <c r="AA354" s="515">
        <v>1.1917068805944675</v>
      </c>
      <c r="AB354" s="515">
        <v>1.1536503330338397</v>
      </c>
      <c r="AC354" s="515">
        <v>76.124437854291003</v>
      </c>
      <c r="AD354" s="515">
        <v>61.681736557950821</v>
      </c>
      <c r="AE354" s="515">
        <v>79.746380396682213</v>
      </c>
      <c r="AF354" s="515">
        <v>0.11095756377538156</v>
      </c>
      <c r="AG354" s="515">
        <v>6.2856180442883297E-2</v>
      </c>
      <c r="AH354" s="515">
        <v>42.72727272727272</v>
      </c>
      <c r="AI354" s="515">
        <v>109</v>
      </c>
      <c r="AJ354" s="515">
        <v>103.31743119266061</v>
      </c>
      <c r="AK354" s="515">
        <v>16.003113639190875</v>
      </c>
      <c r="AL354" s="515">
        <v>16.003113639190875</v>
      </c>
    </row>
    <row r="355" spans="1:38">
      <c r="A355" s="515">
        <v>9</v>
      </c>
      <c r="B355" s="515">
        <v>21</v>
      </c>
      <c r="C355" s="515">
        <v>2024</v>
      </c>
      <c r="D355" s="515">
        <v>99</v>
      </c>
      <c r="E355" s="515">
        <v>99</v>
      </c>
      <c r="F355" s="515">
        <v>99</v>
      </c>
      <c r="G355" s="515">
        <v>99</v>
      </c>
      <c r="H355" s="515">
        <v>1</v>
      </c>
      <c r="I355" s="515">
        <v>99</v>
      </c>
      <c r="J355" s="515">
        <v>309</v>
      </c>
      <c r="K355" s="515">
        <v>99</v>
      </c>
      <c r="L355" s="515">
        <v>99</v>
      </c>
      <c r="M355" s="515">
        <v>99</v>
      </c>
      <c r="N355" s="515">
        <v>99</v>
      </c>
      <c r="O355" s="515">
        <v>99</v>
      </c>
      <c r="P355" s="515">
        <v>9999</v>
      </c>
      <c r="Q355" s="515">
        <v>909</v>
      </c>
      <c r="R355" s="515">
        <v>9427</v>
      </c>
      <c r="S355" s="515">
        <v>7.1744987800997118</v>
      </c>
      <c r="T355" s="515">
        <v>6.8892542696510004</v>
      </c>
      <c r="U355" s="515">
        <v>30.86306354089324</v>
      </c>
      <c r="V355" s="515">
        <v>33.382836533361619</v>
      </c>
      <c r="W355" s="515">
        <v>19.486581096849477</v>
      </c>
      <c r="X355" s="515">
        <v>95.417418054524234</v>
      </c>
      <c r="Y355" s="515">
        <v>81.903044446801744</v>
      </c>
      <c r="Z355" s="515">
        <v>8.5022578492763063</v>
      </c>
      <c r="AA355" s="515">
        <v>1.7556814835864198</v>
      </c>
      <c r="AB355" s="515">
        <v>2.2726152428793984</v>
      </c>
      <c r="AC355" s="515">
        <v>84.571770812017633</v>
      </c>
      <c r="AD355" s="515">
        <v>42.940941282193293</v>
      </c>
      <c r="AE355" s="515">
        <v>56.931972553658682</v>
      </c>
      <c r="AF355" s="515">
        <v>9.5090632155501975</v>
      </c>
      <c r="AG355" s="515">
        <v>9.4053489820783778</v>
      </c>
      <c r="AH355" s="515">
        <v>3.6066617163466641</v>
      </c>
      <c r="AI355" s="515">
        <v>9425</v>
      </c>
      <c r="AJ355" s="515">
        <v>113.55254111405888</v>
      </c>
      <c r="AK355" s="515">
        <v>20.691578837260096</v>
      </c>
      <c r="AL355" s="515">
        <v>20.923824402343836</v>
      </c>
    </row>
    <row r="356" spans="1:38">
      <c r="A356" s="515">
        <v>9</v>
      </c>
      <c r="B356" s="515">
        <v>22</v>
      </c>
      <c r="C356" s="515">
        <v>2024</v>
      </c>
      <c r="D356" s="515">
        <v>99</v>
      </c>
      <c r="E356" s="515">
        <v>99</v>
      </c>
      <c r="F356" s="515">
        <v>99</v>
      </c>
      <c r="G356" s="515">
        <v>99</v>
      </c>
      <c r="H356" s="515">
        <v>2</v>
      </c>
      <c r="I356" s="515">
        <v>99</v>
      </c>
      <c r="J356" s="515">
        <v>470</v>
      </c>
      <c r="K356" s="515">
        <v>99</v>
      </c>
      <c r="L356" s="515">
        <v>99</v>
      </c>
      <c r="M356" s="515">
        <v>99</v>
      </c>
      <c r="N356" s="515">
        <v>99</v>
      </c>
      <c r="O356" s="515">
        <v>99</v>
      </c>
      <c r="P356" s="515">
        <v>9999</v>
      </c>
      <c r="Q356" s="515">
        <v>191</v>
      </c>
      <c r="R356" s="515">
        <v>1338</v>
      </c>
      <c r="S356" s="515">
        <v>6.553064275037368</v>
      </c>
      <c r="T356" s="515">
        <v>7.2683109118086717</v>
      </c>
      <c r="U356" s="515">
        <v>25.723168908819098</v>
      </c>
      <c r="V356" s="515">
        <v>17.33931240657698</v>
      </c>
      <c r="W356" s="515">
        <v>25.336322869955158</v>
      </c>
      <c r="X356" s="515">
        <v>83.408071748878911</v>
      </c>
      <c r="Y356" s="515">
        <v>56.801195814648736</v>
      </c>
      <c r="Z356" s="515">
        <v>9.3435565579090376</v>
      </c>
      <c r="AA356" s="515">
        <v>1.933639820908936</v>
      </c>
      <c r="AB356" s="515">
        <v>2.7265341237270539</v>
      </c>
      <c r="AC356" s="515">
        <v>81.748426068959589</v>
      </c>
      <c r="AD356" s="515">
        <v>47.257415242426909</v>
      </c>
      <c r="AE356" s="515">
        <v>76.160492563584626</v>
      </c>
      <c r="AF356" s="515">
        <v>1.3496474575587321</v>
      </c>
      <c r="AG356" s="515">
        <v>1.1126099958912656</v>
      </c>
      <c r="AH356" s="515">
        <v>22.571001494768318</v>
      </c>
      <c r="AI356" s="515">
        <v>1332</v>
      </c>
      <c r="AJ356" s="515">
        <v>108.91854354354352</v>
      </c>
      <c r="AK356" s="515">
        <v>19.059867250364775</v>
      </c>
      <c r="AL356" s="515">
        <v>18.94177782066873</v>
      </c>
    </row>
    <row r="357" spans="1:38">
      <c r="A357" s="515">
        <v>9</v>
      </c>
      <c r="B357" s="515">
        <v>23</v>
      </c>
      <c r="C357" s="515">
        <v>2024</v>
      </c>
      <c r="D357" s="515">
        <v>99</v>
      </c>
      <c r="E357" s="515">
        <v>99</v>
      </c>
      <c r="F357" s="515">
        <v>99</v>
      </c>
      <c r="G357" s="515">
        <v>99</v>
      </c>
      <c r="H357" s="515">
        <v>2</v>
      </c>
      <c r="I357" s="515">
        <v>99</v>
      </c>
      <c r="J357" s="515">
        <v>629</v>
      </c>
      <c r="K357" s="515">
        <v>99</v>
      </c>
      <c r="L357" s="515">
        <v>99</v>
      </c>
      <c r="M357" s="515">
        <v>99</v>
      </c>
      <c r="N357" s="515">
        <v>99</v>
      </c>
      <c r="O357" s="515">
        <v>99</v>
      </c>
      <c r="P357" s="515">
        <v>9999</v>
      </c>
      <c r="Q357" s="515"/>
      <c r="R357" s="515"/>
      <c r="S357" s="515"/>
      <c r="T357" s="515"/>
      <c r="U357" s="515"/>
      <c r="V357" s="515"/>
      <c r="W357" s="515"/>
      <c r="X357" s="515"/>
      <c r="Y357" s="515"/>
      <c r="Z357" s="515"/>
      <c r="AA357" s="515"/>
      <c r="AB357" s="515"/>
      <c r="AC357" s="515"/>
      <c r="AD357" s="515"/>
      <c r="AE357" s="515"/>
      <c r="AF357" s="515"/>
      <c r="AG357" s="515"/>
      <c r="AH357" s="515"/>
      <c r="AI357" s="515"/>
      <c r="AJ357" s="515"/>
      <c r="AK357" s="515"/>
      <c r="AL357" s="515"/>
    </row>
    <row r="358" spans="1:38">
      <c r="A358" s="515">
        <v>9</v>
      </c>
      <c r="B358" s="515">
        <v>24</v>
      </c>
      <c r="C358" s="515">
        <v>2024</v>
      </c>
      <c r="D358" s="515">
        <v>99</v>
      </c>
      <c r="E358" s="515">
        <v>99</v>
      </c>
      <c r="F358" s="515">
        <v>99</v>
      </c>
      <c r="G358" s="515">
        <v>99</v>
      </c>
      <c r="H358" s="515">
        <v>1</v>
      </c>
      <c r="I358" s="515">
        <v>99</v>
      </c>
      <c r="J358" s="515">
        <v>643</v>
      </c>
      <c r="K358" s="515">
        <v>99</v>
      </c>
      <c r="L358" s="515">
        <v>99</v>
      </c>
      <c r="M358" s="515">
        <v>99</v>
      </c>
      <c r="N358" s="515">
        <v>99</v>
      </c>
      <c r="O358" s="515">
        <v>99</v>
      </c>
      <c r="P358" s="515">
        <v>9999</v>
      </c>
      <c r="Q358" s="515">
        <v>444</v>
      </c>
      <c r="R358" s="515">
        <v>5132</v>
      </c>
      <c r="S358" s="515">
        <v>7.0122759158222925</v>
      </c>
      <c r="T358" s="515">
        <v>6.7509742790335148</v>
      </c>
      <c r="U358" s="515">
        <v>29.024493374902541</v>
      </c>
      <c r="V358" s="515">
        <v>28.643803585346848</v>
      </c>
      <c r="W358" s="515">
        <v>17.96570537802026</v>
      </c>
      <c r="X358" s="515">
        <v>90.549493374902553</v>
      </c>
      <c r="Y358" s="515">
        <v>73.168355416991417</v>
      </c>
      <c r="Z358" s="515">
        <v>9.0548847307351963</v>
      </c>
      <c r="AA358" s="515">
        <v>1.7390245190130589</v>
      </c>
      <c r="AB358" s="515">
        <v>2.0831200522546447</v>
      </c>
      <c r="AC358" s="515">
        <v>81.315824486995808</v>
      </c>
      <c r="AD358" s="515">
        <v>36.576351509196506</v>
      </c>
      <c r="AE358" s="515">
        <v>60.726088949960321</v>
      </c>
      <c r="AF358" s="515">
        <v>5.1766747026841617</v>
      </c>
      <c r="AG358" s="515">
        <v>4.8151926788907087</v>
      </c>
      <c r="AH358" s="515">
        <v>2.6695245518316444</v>
      </c>
      <c r="AI358" s="515">
        <v>4338</v>
      </c>
      <c r="AJ358" s="515">
        <v>110.71403872752398</v>
      </c>
      <c r="AK358" s="515">
        <v>20.389497524242433</v>
      </c>
      <c r="AL358" s="515">
        <v>20.473550228279176</v>
      </c>
    </row>
    <row r="359" spans="1:38">
      <c r="A359" s="515">
        <v>9</v>
      </c>
      <c r="B359" s="515">
        <v>25</v>
      </c>
      <c r="C359" s="515">
        <v>2024</v>
      </c>
      <c r="D359" s="515">
        <v>99</v>
      </c>
      <c r="E359" s="515">
        <v>99</v>
      </c>
      <c r="F359" s="515">
        <v>99</v>
      </c>
      <c r="G359" s="515">
        <v>99</v>
      </c>
      <c r="H359" s="515">
        <v>2</v>
      </c>
      <c r="I359" s="515">
        <v>99</v>
      </c>
      <c r="J359" s="515">
        <v>704</v>
      </c>
      <c r="K359" s="515">
        <v>99</v>
      </c>
      <c r="L359" s="515">
        <v>99</v>
      </c>
      <c r="M359" s="515">
        <v>99</v>
      </c>
      <c r="N359" s="515">
        <v>99</v>
      </c>
      <c r="O359" s="515">
        <v>99</v>
      </c>
      <c r="P359" s="515">
        <v>9999</v>
      </c>
      <c r="Q359" s="515"/>
      <c r="R359" s="515"/>
      <c r="S359" s="515"/>
      <c r="T359" s="515"/>
      <c r="U359" s="515"/>
      <c r="V359" s="515"/>
      <c r="W359" s="515"/>
      <c r="X359" s="515"/>
      <c r="Y359" s="515"/>
      <c r="Z359" s="515"/>
      <c r="AA359" s="515"/>
      <c r="AB359" s="515"/>
      <c r="AC359" s="515"/>
      <c r="AD359" s="515"/>
      <c r="AE359" s="515"/>
      <c r="AF359" s="515"/>
      <c r="AG359" s="515"/>
      <c r="AH359" s="515"/>
      <c r="AI359" s="515"/>
      <c r="AJ359" s="515"/>
      <c r="AK359" s="515"/>
      <c r="AL359" s="515"/>
    </row>
    <row r="360" spans="1:38">
      <c r="A360" s="515">
        <v>9</v>
      </c>
      <c r="B360" s="515">
        <v>26</v>
      </c>
      <c r="C360" s="515">
        <v>2024</v>
      </c>
      <c r="D360" s="515">
        <v>99</v>
      </c>
      <c r="E360" s="515">
        <v>99</v>
      </c>
      <c r="F360" s="515">
        <v>99</v>
      </c>
      <c r="G360" s="515">
        <v>99</v>
      </c>
      <c r="H360" s="515">
        <v>1</v>
      </c>
      <c r="I360" s="515">
        <v>99</v>
      </c>
      <c r="J360" s="515">
        <v>802</v>
      </c>
      <c r="K360" s="515">
        <v>99</v>
      </c>
      <c r="L360" s="515">
        <v>99</v>
      </c>
      <c r="M360" s="515">
        <v>99</v>
      </c>
      <c r="N360" s="515">
        <v>99</v>
      </c>
      <c r="O360" s="515">
        <v>99</v>
      </c>
      <c r="P360" s="515">
        <v>9999</v>
      </c>
      <c r="Q360" s="515">
        <v>85</v>
      </c>
      <c r="R360" s="515">
        <v>947</v>
      </c>
      <c r="S360" s="515">
        <v>7.3167898627243924</v>
      </c>
      <c r="T360" s="515">
        <v>7.4149947201689521</v>
      </c>
      <c r="U360" s="515">
        <v>30.953220696937706</v>
      </c>
      <c r="V360" s="515">
        <v>28.299894403379096</v>
      </c>
      <c r="W360" s="515">
        <v>29.144667370644139</v>
      </c>
      <c r="X360" s="515">
        <v>94.825765575501578</v>
      </c>
      <c r="Y360" s="515">
        <v>79.619852164730716</v>
      </c>
      <c r="Z360" s="515">
        <v>8.8813508250840023</v>
      </c>
      <c r="AA360" s="515">
        <v>1.8159690095645111</v>
      </c>
      <c r="AB360" s="515">
        <v>2.1564732919992835</v>
      </c>
      <c r="AC360" s="515">
        <v>80.762536017511238</v>
      </c>
      <c r="AD360" s="515">
        <v>40.934298607666925</v>
      </c>
      <c r="AE360" s="515">
        <v>67.425571842377636</v>
      </c>
      <c r="AF360" s="515">
        <v>0.95524375359351188</v>
      </c>
      <c r="AG360" s="515">
        <v>0.94758504447032821</v>
      </c>
      <c r="AH360" s="515">
        <v>0.63357972544878571</v>
      </c>
      <c r="AI360" s="515">
        <v>945</v>
      </c>
      <c r="AJ360" s="515">
        <v>113.59047619047622</v>
      </c>
      <c r="AK360" s="515">
        <v>20.690908157767296</v>
      </c>
      <c r="AL360" s="515">
        <v>21.281470937469919</v>
      </c>
    </row>
    <row r="361" spans="1:38">
      <c r="A361" s="515">
        <v>9</v>
      </c>
      <c r="B361" s="515">
        <v>27</v>
      </c>
      <c r="C361" s="515">
        <v>2023</v>
      </c>
      <c r="D361" s="515">
        <v>99</v>
      </c>
      <c r="E361" s="515">
        <v>99</v>
      </c>
      <c r="F361" s="515">
        <v>99</v>
      </c>
      <c r="G361" s="515">
        <v>99</v>
      </c>
      <c r="H361" s="515">
        <v>1</v>
      </c>
      <c r="I361" s="515">
        <v>99</v>
      </c>
      <c r="J361" s="515">
        <v>103</v>
      </c>
      <c r="K361" s="515">
        <v>99</v>
      </c>
      <c r="L361" s="515">
        <v>99</v>
      </c>
      <c r="M361" s="515">
        <v>99</v>
      </c>
      <c r="N361" s="515">
        <v>99</v>
      </c>
      <c r="O361" s="515">
        <v>99</v>
      </c>
      <c r="P361" s="515">
        <v>9999</v>
      </c>
      <c r="Q361" s="515">
        <v>305</v>
      </c>
      <c r="R361" s="515">
        <v>2628</v>
      </c>
      <c r="S361" s="515">
        <v>7.4117199391172015</v>
      </c>
      <c r="T361" s="515">
        <v>7.2343987823439857</v>
      </c>
      <c r="U361" s="515">
        <v>32.89037290715374</v>
      </c>
      <c r="V361" s="515">
        <v>30.289193302891945</v>
      </c>
      <c r="W361" s="515">
        <v>20.205479452054796</v>
      </c>
      <c r="X361" s="515">
        <v>99.923896499238978</v>
      </c>
      <c r="Y361" s="515">
        <v>91.666666666666686</v>
      </c>
      <c r="Z361" s="515">
        <v>7.4257944046266013</v>
      </c>
      <c r="AA361" s="515">
        <v>1.8209961632548064</v>
      </c>
      <c r="AB361" s="515">
        <v>2.244357914138587</v>
      </c>
      <c r="AC361" s="515">
        <v>74.014760514135006</v>
      </c>
      <c r="AD361" s="515">
        <v>57.11031981767951</v>
      </c>
      <c r="AE361" s="515">
        <v>54.628307645160433</v>
      </c>
      <c r="AF361" s="515">
        <v>2.4110534138241078</v>
      </c>
      <c r="AG361" s="515">
        <v>2.5447293686341497</v>
      </c>
      <c r="AH361" s="515">
        <v>5.5175038051750382</v>
      </c>
      <c r="AI361" s="515">
        <v>0</v>
      </c>
      <c r="AJ361" s="515"/>
      <c r="AK361" s="515"/>
      <c r="AL361" s="515"/>
    </row>
    <row r="362" spans="1:38">
      <c r="A362" s="515">
        <v>9</v>
      </c>
      <c r="B362" s="515">
        <v>28</v>
      </c>
      <c r="C362" s="515">
        <v>2023</v>
      </c>
      <c r="D362" s="515">
        <v>99</v>
      </c>
      <c r="E362" s="515">
        <v>99</v>
      </c>
      <c r="F362" s="515">
        <v>99</v>
      </c>
      <c r="G362" s="515">
        <v>99</v>
      </c>
      <c r="H362" s="515">
        <v>2</v>
      </c>
      <c r="I362" s="515">
        <v>99</v>
      </c>
      <c r="J362" s="515">
        <v>106</v>
      </c>
      <c r="K362" s="515">
        <v>99</v>
      </c>
      <c r="L362" s="515">
        <v>99</v>
      </c>
      <c r="M362" s="515">
        <v>99</v>
      </c>
      <c r="N362" s="515">
        <v>99</v>
      </c>
      <c r="O362" s="515">
        <v>99</v>
      </c>
      <c r="P362" s="515">
        <v>9999</v>
      </c>
      <c r="Q362" s="515">
        <v>332</v>
      </c>
      <c r="R362" s="515">
        <v>3863</v>
      </c>
      <c r="S362" s="515">
        <v>7.0722236603675901</v>
      </c>
      <c r="T362" s="515">
        <v>7.3875226507895393</v>
      </c>
      <c r="U362" s="515">
        <v>32.168107688325058</v>
      </c>
      <c r="V362" s="515">
        <v>22.469583225472423</v>
      </c>
      <c r="W362" s="515">
        <v>32.668910173440331</v>
      </c>
      <c r="X362" s="515">
        <v>98.964535335231673</v>
      </c>
      <c r="Y362" s="515">
        <v>89.438260419363189</v>
      </c>
      <c r="Z362" s="515">
        <v>7.4685432448477469</v>
      </c>
      <c r="AA362" s="515">
        <v>2.1166383263309911</v>
      </c>
      <c r="AB362" s="515">
        <v>2.4453053274360803</v>
      </c>
      <c r="AC362" s="515">
        <v>79.491578262921578</v>
      </c>
      <c r="AD362" s="515">
        <v>60.799249170672361</v>
      </c>
      <c r="AE362" s="515">
        <v>64.317995066994158</v>
      </c>
      <c r="AF362" s="515">
        <v>3.5441017266371859</v>
      </c>
      <c r="AG362" s="515">
        <v>3.6584545644236872</v>
      </c>
      <c r="AH362" s="515">
        <v>0.41418586590732576</v>
      </c>
      <c r="AI362" s="515">
        <v>1098</v>
      </c>
      <c r="AJ362" s="515">
        <v>115.63761384335172</v>
      </c>
      <c r="AK362" s="515">
        <v>21.742515999135122</v>
      </c>
      <c r="AL362" s="515">
        <v>21.742515999135122</v>
      </c>
    </row>
    <row r="363" spans="1:38">
      <c r="A363" s="515">
        <v>9</v>
      </c>
      <c r="B363" s="515">
        <v>29</v>
      </c>
      <c r="C363" s="515">
        <v>2023</v>
      </c>
      <c r="D363" s="515">
        <v>99</v>
      </c>
      <c r="E363" s="515">
        <v>99</v>
      </c>
      <c r="F363" s="515">
        <v>99</v>
      </c>
      <c r="G363" s="515">
        <v>99</v>
      </c>
      <c r="H363" s="515">
        <v>1</v>
      </c>
      <c r="I363" s="515">
        <v>99</v>
      </c>
      <c r="J363" s="515">
        <v>110</v>
      </c>
      <c r="K363" s="515">
        <v>99</v>
      </c>
      <c r="L363" s="515">
        <v>99</v>
      </c>
      <c r="M363" s="515">
        <v>99</v>
      </c>
      <c r="N363" s="515">
        <v>99</v>
      </c>
      <c r="O363" s="515">
        <v>99</v>
      </c>
      <c r="P363" s="515">
        <v>9999</v>
      </c>
      <c r="Q363" s="515">
        <v>1175</v>
      </c>
      <c r="R363" s="515">
        <v>11315</v>
      </c>
      <c r="S363" s="515">
        <v>7.0879363676535601</v>
      </c>
      <c r="T363" s="515">
        <v>6.7091471498011499</v>
      </c>
      <c r="U363" s="515">
        <v>32.992903225806351</v>
      </c>
      <c r="V363" s="515">
        <v>27.883340698188238</v>
      </c>
      <c r="W363" s="515">
        <v>19.59346000883782</v>
      </c>
      <c r="X363" s="515">
        <v>99.346000883782622</v>
      </c>
      <c r="Y363" s="515">
        <v>91.356606274856404</v>
      </c>
      <c r="Z363" s="515">
        <v>7.5849456693382802</v>
      </c>
      <c r="AA363" s="515">
        <v>1.8051701492419137</v>
      </c>
      <c r="AB363" s="515">
        <v>2.3704955333844127</v>
      </c>
      <c r="AC363" s="515">
        <v>69.953748710963737</v>
      </c>
      <c r="AD363" s="515">
        <v>53.132519995370785</v>
      </c>
      <c r="AE363" s="515">
        <v>58.620909618067266</v>
      </c>
      <c r="AF363" s="515">
        <v>10.380924420631571</v>
      </c>
      <c r="AG363" s="515">
        <v>10.990628672031463</v>
      </c>
      <c r="AH363" s="515">
        <v>4.5868316394167028</v>
      </c>
      <c r="AI363" s="515">
        <v>9533</v>
      </c>
      <c r="AJ363" s="515">
        <v>114.95799853141681</v>
      </c>
      <c r="AK363" s="515">
        <v>21.164412336318694</v>
      </c>
      <c r="AL363" s="515">
        <v>21.187058473235581</v>
      </c>
    </row>
    <row r="364" spans="1:38">
      <c r="A364" s="515">
        <v>9</v>
      </c>
      <c r="B364" s="515">
        <v>30</v>
      </c>
      <c r="C364" s="515">
        <v>2023</v>
      </c>
      <c r="D364" s="515">
        <v>99</v>
      </c>
      <c r="E364" s="515">
        <v>99</v>
      </c>
      <c r="F364" s="515">
        <v>99</v>
      </c>
      <c r="G364" s="515">
        <v>99</v>
      </c>
      <c r="H364" s="515">
        <v>1</v>
      </c>
      <c r="I364" s="515">
        <v>99</v>
      </c>
      <c r="J364" s="515">
        <v>111</v>
      </c>
      <c r="K364" s="515">
        <v>99</v>
      </c>
      <c r="L364" s="515">
        <v>99</v>
      </c>
      <c r="M364" s="515">
        <v>99</v>
      </c>
      <c r="N364" s="515">
        <v>99</v>
      </c>
      <c r="O364" s="515">
        <v>99</v>
      </c>
      <c r="P364" s="515">
        <v>9999</v>
      </c>
      <c r="Q364" s="515">
        <v>1077</v>
      </c>
      <c r="R364" s="515">
        <v>11679</v>
      </c>
      <c r="S364" s="515">
        <v>7.5953420669577891</v>
      </c>
      <c r="T364" s="515">
        <v>7.1544652795616068</v>
      </c>
      <c r="U364" s="515">
        <v>33.752752804178563</v>
      </c>
      <c r="V364" s="515">
        <v>30.593372720267144</v>
      </c>
      <c r="W364" s="515">
        <v>25.798441647401319</v>
      </c>
      <c r="X364" s="515">
        <v>98.724205839541085</v>
      </c>
      <c r="Y364" s="515">
        <v>92.422296429488782</v>
      </c>
      <c r="Z364" s="515">
        <v>8.0023180828841944</v>
      </c>
      <c r="AA364" s="515">
        <v>1.741727517476809</v>
      </c>
      <c r="AB364" s="515">
        <v>2.4194063817340079</v>
      </c>
      <c r="AC364" s="515">
        <v>74.862164162782719</v>
      </c>
      <c r="AD364" s="515">
        <v>60.769273971328602</v>
      </c>
      <c r="AE364" s="515">
        <v>61.172806511143058</v>
      </c>
      <c r="AF364" s="515">
        <v>10.714875502302796</v>
      </c>
      <c r="AG364" s="515">
        <v>11.605458444333848</v>
      </c>
      <c r="AH364" s="515">
        <v>1.2415446527956155</v>
      </c>
      <c r="AI364" s="515">
        <v>8963</v>
      </c>
      <c r="AJ364" s="515">
        <v>115.27376994309978</v>
      </c>
      <c r="AK364" s="515">
        <v>21.552733733132484</v>
      </c>
      <c r="AL364" s="515">
        <v>21.675890962912984</v>
      </c>
    </row>
    <row r="365" spans="1:38">
      <c r="A365" s="515">
        <v>9</v>
      </c>
      <c r="B365" s="515">
        <v>31</v>
      </c>
      <c r="C365" s="515">
        <v>2023</v>
      </c>
      <c r="D365" s="515">
        <v>99</v>
      </c>
      <c r="E365" s="515">
        <v>99</v>
      </c>
      <c r="F365" s="515">
        <v>99</v>
      </c>
      <c r="G365" s="515">
        <v>99</v>
      </c>
      <c r="H365" s="515">
        <v>1</v>
      </c>
      <c r="I365" s="515">
        <v>99</v>
      </c>
      <c r="J365" s="515">
        <v>116</v>
      </c>
      <c r="K365" s="515">
        <v>99</v>
      </c>
      <c r="L365" s="515">
        <v>99</v>
      </c>
      <c r="M365" s="515">
        <v>99</v>
      </c>
      <c r="N365" s="515">
        <v>99</v>
      </c>
      <c r="O365" s="515">
        <v>99</v>
      </c>
      <c r="P365" s="515">
        <v>9999</v>
      </c>
      <c r="Q365" s="515">
        <v>1058</v>
      </c>
      <c r="R365" s="515">
        <v>7722</v>
      </c>
      <c r="S365" s="515">
        <v>7.3517223517223504</v>
      </c>
      <c r="T365" s="515">
        <v>6.5411810411810407</v>
      </c>
      <c r="U365" s="515">
        <v>30.931766381766401</v>
      </c>
      <c r="V365" s="515">
        <v>33.229733229733242</v>
      </c>
      <c r="W365" s="515">
        <v>16.355866355866358</v>
      </c>
      <c r="X365" s="515">
        <v>95.454545454545439</v>
      </c>
      <c r="Y365" s="515">
        <v>82.556332556332563</v>
      </c>
      <c r="Z365" s="515">
        <v>8.5579844812955077</v>
      </c>
      <c r="AA365" s="515">
        <v>1.7999079839470311</v>
      </c>
      <c r="AB365" s="515">
        <v>2.2902393147309397</v>
      </c>
      <c r="AC365" s="515">
        <v>75.643366938849269</v>
      </c>
      <c r="AD365" s="515">
        <v>43.933920907196189</v>
      </c>
      <c r="AE365" s="515">
        <v>53.267994014984879</v>
      </c>
      <c r="AF365" s="515">
        <v>7.0845336611680976</v>
      </c>
      <c r="AG365" s="515">
        <v>7.0320501992580269</v>
      </c>
      <c r="AH365" s="515">
        <v>1.320901320901321</v>
      </c>
      <c r="AI365" s="515">
        <v>0</v>
      </c>
      <c r="AJ365" s="515"/>
      <c r="AK365" s="515"/>
      <c r="AL365" s="515"/>
    </row>
    <row r="366" spans="1:38">
      <c r="A366" s="515">
        <v>9</v>
      </c>
      <c r="B366" s="515">
        <v>32</v>
      </c>
      <c r="C366" s="515">
        <v>2023</v>
      </c>
      <c r="D366" s="515">
        <v>99</v>
      </c>
      <c r="E366" s="515">
        <v>99</v>
      </c>
      <c r="F366" s="515">
        <v>99</v>
      </c>
      <c r="G366" s="515">
        <v>99</v>
      </c>
      <c r="H366" s="515">
        <v>2</v>
      </c>
      <c r="I366" s="515">
        <v>99</v>
      </c>
      <c r="J366" s="515">
        <v>117</v>
      </c>
      <c r="K366" s="515">
        <v>99</v>
      </c>
      <c r="L366" s="515">
        <v>99</v>
      </c>
      <c r="M366" s="515">
        <v>99</v>
      </c>
      <c r="N366" s="515">
        <v>99</v>
      </c>
      <c r="O366" s="515">
        <v>99</v>
      </c>
      <c r="P366" s="515">
        <v>9999</v>
      </c>
      <c r="Q366" s="515">
        <v>565</v>
      </c>
      <c r="R366" s="515">
        <v>6228</v>
      </c>
      <c r="S366" s="515">
        <v>7.3514771997430941</v>
      </c>
      <c r="T366" s="515">
        <v>7.3969171483622365</v>
      </c>
      <c r="U366" s="515">
        <v>31.804415542710423</v>
      </c>
      <c r="V366" s="515">
        <v>23.410404624277461</v>
      </c>
      <c r="W366" s="515">
        <v>29.89723827874117</v>
      </c>
      <c r="X366" s="515">
        <v>96.885035324341629</v>
      </c>
      <c r="Y366" s="515">
        <v>85.500963391136821</v>
      </c>
      <c r="Z366" s="515">
        <v>8.5287188022543621</v>
      </c>
      <c r="AA366" s="515">
        <v>1.9904079716650271</v>
      </c>
      <c r="AB366" s="515">
        <v>2.3832676739291099</v>
      </c>
      <c r="AC366" s="515">
        <v>78.732699130090325</v>
      </c>
      <c r="AD366" s="515">
        <v>60.20101361746255</v>
      </c>
      <c r="AE366" s="515">
        <v>77.824443624175643</v>
      </c>
      <c r="AF366" s="515">
        <v>5.7138663094735689</v>
      </c>
      <c r="AG366" s="515">
        <v>5.8315427895976066</v>
      </c>
      <c r="AH366" s="515">
        <v>2.2639691714836223</v>
      </c>
      <c r="AI366" s="515">
        <v>6222</v>
      </c>
      <c r="AJ366" s="515">
        <v>115.09718739955022</v>
      </c>
      <c r="AK366" s="515">
        <v>20.512816654108505</v>
      </c>
      <c r="AL366" s="515">
        <v>20.555827401285839</v>
      </c>
    </row>
    <row r="367" spans="1:38">
      <c r="A367" s="515">
        <v>9</v>
      </c>
      <c r="B367" s="515">
        <v>33</v>
      </c>
      <c r="C367" s="515">
        <v>2023</v>
      </c>
      <c r="D367" s="515">
        <v>99</v>
      </c>
      <c r="E367" s="515">
        <v>99</v>
      </c>
      <c r="F367" s="515">
        <v>99</v>
      </c>
      <c r="G367" s="515">
        <v>99</v>
      </c>
      <c r="H367" s="515">
        <v>1</v>
      </c>
      <c r="I367" s="515">
        <v>99</v>
      </c>
      <c r="J367" s="515">
        <v>134</v>
      </c>
      <c r="K367" s="515">
        <v>99</v>
      </c>
      <c r="L367" s="515">
        <v>99</v>
      </c>
      <c r="M367" s="515">
        <v>99</v>
      </c>
      <c r="N367" s="515">
        <v>99</v>
      </c>
      <c r="O367" s="515">
        <v>99</v>
      </c>
      <c r="P367" s="515">
        <v>9999</v>
      </c>
      <c r="Q367" s="515">
        <v>1467</v>
      </c>
      <c r="R367" s="515">
        <v>10927</v>
      </c>
      <c r="S367" s="515">
        <v>7.1409352978859726</v>
      </c>
      <c r="T367" s="515">
        <v>6.9051889814221683</v>
      </c>
      <c r="U367" s="515">
        <v>30.462588084561126</v>
      </c>
      <c r="V367" s="515">
        <v>29.266953418138552</v>
      </c>
      <c r="W367" s="515">
        <v>21.32332753729294</v>
      </c>
      <c r="X367" s="515">
        <v>93.859247734968449</v>
      </c>
      <c r="Y367" s="515">
        <v>81.129312711631741</v>
      </c>
      <c r="Z367" s="515">
        <v>8.5251836300757429</v>
      </c>
      <c r="AA367" s="515">
        <v>1.8987590568589752</v>
      </c>
      <c r="AB367" s="515">
        <v>2.2411530672834843</v>
      </c>
      <c r="AC367" s="515">
        <v>73.30996388040289</v>
      </c>
      <c r="AD367" s="515">
        <v>44.173453268092466</v>
      </c>
      <c r="AE367" s="515">
        <v>56.009992634189267</v>
      </c>
      <c r="AF367" s="515">
        <v>10.024954586322684</v>
      </c>
      <c r="AG367" s="515">
        <v>9.7997542441461736</v>
      </c>
      <c r="AH367" s="515">
        <v>2.9742838839571699</v>
      </c>
      <c r="AI367" s="515">
        <v>96</v>
      </c>
      <c r="AJ367" s="515">
        <v>111.78437500000003</v>
      </c>
      <c r="AK367" s="515">
        <v>20.197039720389249</v>
      </c>
      <c r="AL367" s="515"/>
    </row>
    <row r="368" spans="1:38">
      <c r="A368" s="515">
        <v>9</v>
      </c>
      <c r="B368" s="515">
        <v>34</v>
      </c>
      <c r="C368" s="515">
        <v>2023</v>
      </c>
      <c r="D368" s="515">
        <v>99</v>
      </c>
      <c r="E368" s="515">
        <v>99</v>
      </c>
      <c r="F368" s="515">
        <v>99</v>
      </c>
      <c r="G368" s="515">
        <v>99</v>
      </c>
      <c r="H368" s="515">
        <v>2</v>
      </c>
      <c r="I368" s="515">
        <v>99</v>
      </c>
      <c r="J368" s="515">
        <v>141</v>
      </c>
      <c r="K368" s="515">
        <v>99</v>
      </c>
      <c r="L368" s="515">
        <v>99</v>
      </c>
      <c r="M368" s="515">
        <v>99</v>
      </c>
      <c r="N368" s="515">
        <v>99</v>
      </c>
      <c r="O368" s="515">
        <v>99</v>
      </c>
      <c r="P368" s="515">
        <v>9999</v>
      </c>
      <c r="Q368" s="515">
        <v>1365</v>
      </c>
      <c r="R368" s="515">
        <v>10829</v>
      </c>
      <c r="S368" s="515">
        <v>6.7297996121525516</v>
      </c>
      <c r="T368" s="515">
        <v>7.30723058454151</v>
      </c>
      <c r="U368" s="515">
        <v>28.711986332994591</v>
      </c>
      <c r="V368" s="515">
        <v>21.544002216271124</v>
      </c>
      <c r="W368" s="515">
        <v>22.356634961676971</v>
      </c>
      <c r="X368" s="515">
        <v>90.119124572906074</v>
      </c>
      <c r="Y368" s="515">
        <v>72.453596823344725</v>
      </c>
      <c r="Z368" s="515">
        <v>9.2052495199802813</v>
      </c>
      <c r="AA368" s="515">
        <v>1.7386597772833754</v>
      </c>
      <c r="AB368" s="515">
        <v>2.0591682697125755</v>
      </c>
      <c r="AC368" s="515">
        <v>72.906027271704701</v>
      </c>
      <c r="AD368" s="515">
        <v>55.99069291761144</v>
      </c>
      <c r="AE368" s="515">
        <v>68.970901286047535</v>
      </c>
      <c r="AF368" s="515">
        <v>9.935044679718894</v>
      </c>
      <c r="AG368" s="515">
        <v>9.1537497640147212</v>
      </c>
      <c r="AH368" s="515">
        <v>2.3640225320897579</v>
      </c>
      <c r="AI368" s="515">
        <v>0</v>
      </c>
      <c r="AJ368" s="515"/>
      <c r="AK368" s="515"/>
      <c r="AL368" s="515"/>
    </row>
    <row r="369" spans="1:38">
      <c r="A369" s="515">
        <v>9</v>
      </c>
      <c r="B369" s="515">
        <v>35</v>
      </c>
      <c r="C369" s="515">
        <v>2023</v>
      </c>
      <c r="D369" s="515">
        <v>99</v>
      </c>
      <c r="E369" s="515">
        <v>99</v>
      </c>
      <c r="F369" s="515">
        <v>99</v>
      </c>
      <c r="G369" s="515">
        <v>99</v>
      </c>
      <c r="H369" s="515">
        <v>2</v>
      </c>
      <c r="I369" s="515">
        <v>99</v>
      </c>
      <c r="J369" s="515">
        <v>143</v>
      </c>
      <c r="K369" s="515">
        <v>99</v>
      </c>
      <c r="L369" s="515">
        <v>99</v>
      </c>
      <c r="M369" s="515">
        <v>99</v>
      </c>
      <c r="N369" s="515">
        <v>99</v>
      </c>
      <c r="O369" s="515">
        <v>99</v>
      </c>
      <c r="P369" s="515">
        <v>9999</v>
      </c>
      <c r="Q369" s="515">
        <v>242</v>
      </c>
      <c r="R369" s="515">
        <v>2461</v>
      </c>
      <c r="S369" s="515">
        <v>7.366111336854936</v>
      </c>
      <c r="T369" s="515">
        <v>6.6635514018691602</v>
      </c>
      <c r="U369" s="515">
        <v>32.092970337261328</v>
      </c>
      <c r="V369" s="515">
        <v>35.879723689557075</v>
      </c>
      <c r="W369" s="515">
        <v>12.474603819585536</v>
      </c>
      <c r="X369" s="515">
        <v>98.049573344169019</v>
      </c>
      <c r="Y369" s="515">
        <v>90.085331166192603</v>
      </c>
      <c r="Z369" s="515">
        <v>7.26758955490559</v>
      </c>
      <c r="AA369" s="515">
        <v>2.1345566887326095</v>
      </c>
      <c r="AB369" s="515">
        <v>1.82819808355923</v>
      </c>
      <c r="AC369" s="515">
        <v>71.519074296814352</v>
      </c>
      <c r="AD369" s="515">
        <v>52.198665538859679</v>
      </c>
      <c r="AE369" s="515">
        <v>59.436342178254094</v>
      </c>
      <c r="AF369" s="515">
        <v>2.2578395933870343</v>
      </c>
      <c r="AG369" s="515">
        <v>2.3252463538670902</v>
      </c>
      <c r="AH369" s="515">
        <v>0.44697277529459561</v>
      </c>
      <c r="AI369" s="515">
        <v>0</v>
      </c>
      <c r="AJ369" s="515"/>
      <c r="AK369" s="515"/>
      <c r="AL369" s="515"/>
    </row>
    <row r="370" spans="1:38">
      <c r="A370" s="515">
        <v>9</v>
      </c>
      <c r="B370" s="515">
        <v>36</v>
      </c>
      <c r="C370" s="515">
        <v>2023</v>
      </c>
      <c r="D370" s="515">
        <v>99</v>
      </c>
      <c r="E370" s="515">
        <v>99</v>
      </c>
      <c r="F370" s="515">
        <v>99</v>
      </c>
      <c r="G370" s="515">
        <v>99</v>
      </c>
      <c r="H370" s="515">
        <v>2</v>
      </c>
      <c r="I370" s="515">
        <v>99</v>
      </c>
      <c r="J370" s="515">
        <v>147</v>
      </c>
      <c r="K370" s="515">
        <v>99</v>
      </c>
      <c r="L370" s="515">
        <v>99</v>
      </c>
      <c r="M370" s="515">
        <v>99</v>
      </c>
      <c r="N370" s="515">
        <v>99</v>
      </c>
      <c r="O370" s="515">
        <v>99</v>
      </c>
      <c r="P370" s="515">
        <v>9999</v>
      </c>
      <c r="Q370" s="515">
        <v>142</v>
      </c>
      <c r="R370" s="515">
        <v>1357</v>
      </c>
      <c r="S370" s="515">
        <v>6.6779661016949143</v>
      </c>
      <c r="T370" s="515">
        <v>6.9255711127487123</v>
      </c>
      <c r="U370" s="515">
        <v>27.342667649226208</v>
      </c>
      <c r="V370" s="515">
        <v>29.550478997789241</v>
      </c>
      <c r="W370" s="515">
        <v>19.675755342667649</v>
      </c>
      <c r="X370" s="515">
        <v>88.651436993367696</v>
      </c>
      <c r="Y370" s="515">
        <v>70.89167280766398</v>
      </c>
      <c r="Z370" s="515">
        <v>8.0959099521707429</v>
      </c>
      <c r="AA370" s="515">
        <v>1.9348777210617412</v>
      </c>
      <c r="AB370" s="515">
        <v>2.0123939267509687</v>
      </c>
      <c r="AC370" s="515">
        <v>77.604352102418389</v>
      </c>
      <c r="AD370" s="515">
        <v>52.245650912627248</v>
      </c>
      <c r="AE370" s="515">
        <v>60.268643452069647</v>
      </c>
      <c r="AF370" s="515">
        <v>1.2449769720545336</v>
      </c>
      <c r="AG370" s="515">
        <v>1.0923660017863113</v>
      </c>
      <c r="AH370" s="515">
        <v>4.937361827560796</v>
      </c>
      <c r="AI370" s="515">
        <v>0</v>
      </c>
      <c r="AJ370" s="515"/>
      <c r="AK370" s="515"/>
      <c r="AL370" s="515"/>
    </row>
    <row r="371" spans="1:38">
      <c r="A371" s="515">
        <v>9</v>
      </c>
      <c r="B371" s="515">
        <v>37</v>
      </c>
      <c r="C371" s="515">
        <v>2023</v>
      </c>
      <c r="D371" s="515">
        <v>99</v>
      </c>
      <c r="E371" s="515">
        <v>99</v>
      </c>
      <c r="F371" s="515">
        <v>99</v>
      </c>
      <c r="G371" s="515">
        <v>99</v>
      </c>
      <c r="H371" s="515">
        <v>1</v>
      </c>
      <c r="I371" s="515">
        <v>99</v>
      </c>
      <c r="J371" s="515">
        <v>155</v>
      </c>
      <c r="K371" s="515">
        <v>99</v>
      </c>
      <c r="L371" s="515">
        <v>99</v>
      </c>
      <c r="M371" s="515">
        <v>99</v>
      </c>
      <c r="N371" s="515">
        <v>99</v>
      </c>
      <c r="O371" s="515">
        <v>99</v>
      </c>
      <c r="P371" s="515">
        <v>9999</v>
      </c>
      <c r="Q371" s="515">
        <v>360</v>
      </c>
      <c r="R371" s="515">
        <v>5719</v>
      </c>
      <c r="S371" s="515">
        <v>7.6198636125196701</v>
      </c>
      <c r="T371" s="515">
        <v>6.5289386256338542</v>
      </c>
      <c r="U371" s="515">
        <v>32.645716034271757</v>
      </c>
      <c r="V371" s="515">
        <v>35.146004546249337</v>
      </c>
      <c r="W371" s="515">
        <v>17.240776359503418</v>
      </c>
      <c r="X371" s="515">
        <v>96.974995628606393</v>
      </c>
      <c r="Y371" s="515">
        <v>88.966602552893889</v>
      </c>
      <c r="Z371" s="515">
        <v>7.8814933045528495</v>
      </c>
      <c r="AA371" s="515">
        <v>1.9228694012665783</v>
      </c>
      <c r="AB371" s="515">
        <v>2.1934331348820248</v>
      </c>
      <c r="AC371" s="515">
        <v>75.953884365385022</v>
      </c>
      <c r="AD371" s="515">
        <v>45.452312858435391</v>
      </c>
      <c r="AE371" s="515">
        <v>52.85412141125375</v>
      </c>
      <c r="AF371" s="515">
        <v>5.2468852639497969</v>
      </c>
      <c r="AG371" s="515">
        <v>5.4965950044363447</v>
      </c>
      <c r="AH371" s="515">
        <v>1.4163315264906455</v>
      </c>
      <c r="AI371" s="515">
        <v>0</v>
      </c>
      <c r="AJ371" s="515"/>
      <c r="AK371" s="515"/>
      <c r="AL371" s="515"/>
    </row>
    <row r="372" spans="1:38">
      <c r="A372" s="515">
        <v>9</v>
      </c>
      <c r="B372" s="515">
        <v>38</v>
      </c>
      <c r="C372" s="515">
        <v>2023</v>
      </c>
      <c r="D372" s="515">
        <v>99</v>
      </c>
      <c r="E372" s="515">
        <v>99</v>
      </c>
      <c r="F372" s="515">
        <v>99</v>
      </c>
      <c r="G372" s="515">
        <v>99</v>
      </c>
      <c r="H372" s="515">
        <v>2</v>
      </c>
      <c r="I372" s="515">
        <v>99</v>
      </c>
      <c r="J372" s="515">
        <v>160</v>
      </c>
      <c r="K372" s="515">
        <v>99</v>
      </c>
      <c r="L372" s="515">
        <v>99</v>
      </c>
      <c r="M372" s="515">
        <v>99</v>
      </c>
      <c r="N372" s="515">
        <v>99</v>
      </c>
      <c r="O372" s="515">
        <v>99</v>
      </c>
      <c r="P372" s="515">
        <v>9999</v>
      </c>
      <c r="Q372" s="515">
        <v>351</v>
      </c>
      <c r="R372" s="515">
        <v>4286</v>
      </c>
      <c r="S372" s="515">
        <v>6.9311712552496489</v>
      </c>
      <c r="T372" s="515">
        <v>7.3812412505832947</v>
      </c>
      <c r="U372" s="515">
        <v>31.789897340177273</v>
      </c>
      <c r="V372" s="515">
        <v>24.171721885207656</v>
      </c>
      <c r="W372" s="515">
        <v>29.771348576761557</v>
      </c>
      <c r="X372" s="515">
        <v>98.553429771348604</v>
      </c>
      <c r="Y372" s="515">
        <v>87.330844610359307</v>
      </c>
      <c r="Z372" s="515">
        <v>7.7009446147599103</v>
      </c>
      <c r="AA372" s="515">
        <v>1.7440449655557124</v>
      </c>
      <c r="AB372" s="515">
        <v>2.1719724341967623</v>
      </c>
      <c r="AC372" s="515">
        <v>78.115699951211923</v>
      </c>
      <c r="AD372" s="515">
        <v>53.666516557683281</v>
      </c>
      <c r="AE372" s="515">
        <v>52.499127776292227</v>
      </c>
      <c r="AF372" s="515">
        <v>3.9321822418759993</v>
      </c>
      <c r="AG372" s="515">
        <v>4.0113331795059173</v>
      </c>
      <c r="AH372" s="515">
        <v>9.4727018198786759</v>
      </c>
      <c r="AI372" s="515">
        <v>4204</v>
      </c>
      <c r="AJ372" s="515">
        <v>115.2888915318743</v>
      </c>
      <c r="AK372" s="515">
        <v>20.453144872986631</v>
      </c>
      <c r="AL372" s="515">
        <v>20.578687186120387</v>
      </c>
    </row>
    <row r="373" spans="1:38">
      <c r="A373" s="515">
        <v>9</v>
      </c>
      <c r="B373" s="515">
        <v>39</v>
      </c>
      <c r="C373" s="515">
        <v>2023</v>
      </c>
      <c r="D373" s="515">
        <v>99</v>
      </c>
      <c r="E373" s="515">
        <v>99</v>
      </c>
      <c r="F373" s="515">
        <v>99</v>
      </c>
      <c r="G373" s="515">
        <v>99</v>
      </c>
      <c r="H373" s="515">
        <v>1</v>
      </c>
      <c r="I373" s="515">
        <v>99</v>
      </c>
      <c r="J373" s="515">
        <v>171</v>
      </c>
      <c r="K373" s="515">
        <v>99</v>
      </c>
      <c r="L373" s="515">
        <v>99</v>
      </c>
      <c r="M373" s="515">
        <v>99</v>
      </c>
      <c r="N373" s="515">
        <v>99</v>
      </c>
      <c r="O373" s="515">
        <v>99</v>
      </c>
      <c r="P373" s="515">
        <v>9999</v>
      </c>
      <c r="Q373" s="515">
        <v>134</v>
      </c>
      <c r="R373" s="515">
        <v>2053</v>
      </c>
      <c r="S373" s="515">
        <v>7.6736483195323917</v>
      </c>
      <c r="T373" s="515">
        <v>7.3380418899171937</v>
      </c>
      <c r="U373" s="515">
        <v>34.655966877739914</v>
      </c>
      <c r="V373" s="515">
        <v>29.566488066244531</v>
      </c>
      <c r="W373" s="515">
        <v>27.374573794447155</v>
      </c>
      <c r="X373" s="515">
        <v>98.295177788602047</v>
      </c>
      <c r="Y373" s="515">
        <v>93.521675596687771</v>
      </c>
      <c r="Z373" s="515">
        <v>8.1389623381853617</v>
      </c>
      <c r="AA373" s="515">
        <v>1.7273119613520502</v>
      </c>
      <c r="AB373" s="515">
        <v>2.4978703962598168</v>
      </c>
      <c r="AC373" s="515">
        <v>76.57951076604472</v>
      </c>
      <c r="AD373" s="515">
        <v>63.502773431037994</v>
      </c>
      <c r="AE373" s="515">
        <v>58.969979400099923</v>
      </c>
      <c r="AF373" s="515">
        <v>1.8835207985467624</v>
      </c>
      <c r="AG373" s="515">
        <v>2.0946642127882122</v>
      </c>
      <c r="AH373" s="515">
        <v>4.8709206039941562E-2</v>
      </c>
      <c r="AI373" s="515">
        <v>0</v>
      </c>
      <c r="AJ373" s="515"/>
      <c r="AK373" s="515"/>
      <c r="AL373" s="515"/>
    </row>
    <row r="374" spans="1:38" s="558" customFormat="1">
      <c r="A374" s="558">
        <v>9</v>
      </c>
      <c r="B374" s="558">
        <v>40</v>
      </c>
      <c r="C374" s="558">
        <v>2023</v>
      </c>
      <c r="D374" s="558">
        <v>99</v>
      </c>
      <c r="E374" s="558">
        <v>99</v>
      </c>
      <c r="F374" s="558">
        <v>99</v>
      </c>
      <c r="G374" s="558">
        <v>99</v>
      </c>
      <c r="H374" s="558">
        <v>1</v>
      </c>
      <c r="I374" s="558">
        <v>99</v>
      </c>
      <c r="J374" s="558">
        <v>172</v>
      </c>
      <c r="K374" s="558">
        <v>99</v>
      </c>
      <c r="L374" s="558">
        <v>99</v>
      </c>
      <c r="M374" s="558">
        <v>99</v>
      </c>
      <c r="N374" s="558">
        <v>99</v>
      </c>
      <c r="O374" s="558">
        <v>99</v>
      </c>
      <c r="P374" s="558">
        <v>9999</v>
      </c>
    </row>
    <row r="375" spans="1:38">
      <c r="A375" s="515">
        <v>9</v>
      </c>
      <c r="B375" s="515">
        <v>41</v>
      </c>
      <c r="C375" s="515">
        <v>2023</v>
      </c>
      <c r="D375" s="515">
        <v>99</v>
      </c>
      <c r="E375" s="515">
        <v>99</v>
      </c>
      <c r="F375" s="515">
        <v>99</v>
      </c>
      <c r="G375" s="515">
        <v>99</v>
      </c>
      <c r="H375" s="515">
        <v>2</v>
      </c>
      <c r="I375" s="515">
        <v>99</v>
      </c>
      <c r="J375" s="515">
        <v>175</v>
      </c>
      <c r="K375" s="515">
        <v>99</v>
      </c>
      <c r="L375" s="515">
        <v>99</v>
      </c>
      <c r="M375" s="515">
        <v>99</v>
      </c>
      <c r="N375" s="515">
        <v>99</v>
      </c>
      <c r="O375" s="515">
        <v>99</v>
      </c>
      <c r="P375" s="515">
        <v>9999</v>
      </c>
      <c r="Q375" s="515">
        <v>264</v>
      </c>
      <c r="R375" s="515">
        <v>1616</v>
      </c>
      <c r="S375" s="515">
        <v>7.2048267326732685</v>
      </c>
      <c r="T375" s="515">
        <v>7.7710396039603955</v>
      </c>
      <c r="U375" s="515">
        <v>28.745420792079202</v>
      </c>
      <c r="V375" s="515">
        <v>16.646039603960396</v>
      </c>
      <c r="W375" s="515">
        <v>36.386138613861391</v>
      </c>
      <c r="X375" s="515">
        <v>89.603960396039611</v>
      </c>
      <c r="Y375" s="515">
        <v>68.688118811881196</v>
      </c>
      <c r="Z375" s="515">
        <v>9.7862143552597054</v>
      </c>
      <c r="AA375" s="515">
        <v>1.9852803552119065</v>
      </c>
      <c r="AB375" s="515">
        <v>2.3942077191404914</v>
      </c>
      <c r="AC375" s="515">
        <v>77.770298809402149</v>
      </c>
      <c r="AD375" s="515">
        <v>49.876608307575616</v>
      </c>
      <c r="AE375" s="515">
        <v>70.182212420389519</v>
      </c>
      <c r="AF375" s="515">
        <v>1.4825960109359801</v>
      </c>
      <c r="AG375" s="515">
        <v>1.3675948936658804</v>
      </c>
      <c r="AH375" s="515">
        <v>1.2376237623762376</v>
      </c>
      <c r="AI375" s="515">
        <v>0</v>
      </c>
      <c r="AJ375" s="515"/>
      <c r="AK375" s="515"/>
      <c r="AL375" s="515"/>
    </row>
    <row r="376" spans="1:38">
      <c r="A376" s="515">
        <v>9</v>
      </c>
      <c r="B376" s="515">
        <v>42</v>
      </c>
      <c r="C376" s="515">
        <v>2023</v>
      </c>
      <c r="D376" s="515">
        <v>99</v>
      </c>
      <c r="E376" s="515">
        <v>99</v>
      </c>
      <c r="F376" s="515">
        <v>99</v>
      </c>
      <c r="G376" s="515">
        <v>99</v>
      </c>
      <c r="H376" s="515">
        <v>2</v>
      </c>
      <c r="I376" s="515">
        <v>99</v>
      </c>
      <c r="J376" s="515">
        <v>177</v>
      </c>
      <c r="K376" s="515">
        <v>99</v>
      </c>
      <c r="L376" s="515">
        <v>99</v>
      </c>
      <c r="M376" s="515">
        <v>99</v>
      </c>
      <c r="N376" s="515">
        <v>99</v>
      </c>
      <c r="O376" s="515">
        <v>99</v>
      </c>
      <c r="P376" s="515">
        <v>9999</v>
      </c>
      <c r="Q376" s="515">
        <v>264</v>
      </c>
      <c r="R376" s="515">
        <v>3845</v>
      </c>
      <c r="S376" s="515">
        <v>6.690507152145643</v>
      </c>
      <c r="T376" s="515">
        <v>6.2135240572171631</v>
      </c>
      <c r="U376" s="515">
        <v>29.269050715214451</v>
      </c>
      <c r="V376" s="515">
        <v>33.810143042912891</v>
      </c>
      <c r="W376" s="515">
        <v>10.481144343302992</v>
      </c>
      <c r="X376" s="515">
        <v>95.682704811443429</v>
      </c>
      <c r="Y376" s="515">
        <v>80.468140442132622</v>
      </c>
      <c r="Z376" s="515">
        <v>7.4982785546764612</v>
      </c>
      <c r="AA376" s="515">
        <v>1.79028613640639</v>
      </c>
      <c r="AB376" s="515">
        <v>1.8690342804477589</v>
      </c>
      <c r="AC376" s="515">
        <v>79.401244210785094</v>
      </c>
      <c r="AD376" s="515">
        <v>49.962618908643954</v>
      </c>
      <c r="AE376" s="515">
        <v>65.593339980746876</v>
      </c>
      <c r="AF376" s="515">
        <v>3.5275876621589388</v>
      </c>
      <c r="AG376" s="515">
        <v>3.3132364073423406</v>
      </c>
      <c r="AH376" s="515">
        <v>3.1469440832249678</v>
      </c>
      <c r="AI376" s="515">
        <v>3845</v>
      </c>
      <c r="AJ376" s="515">
        <v>114.031313394018</v>
      </c>
      <c r="AK376" s="515">
        <v>19.409130867198911</v>
      </c>
      <c r="AL376" s="515">
        <v>19.45027179990014</v>
      </c>
    </row>
    <row r="377" spans="1:38">
      <c r="A377" s="515">
        <v>9</v>
      </c>
      <c r="B377" s="515">
        <v>43</v>
      </c>
      <c r="C377" s="515">
        <v>2023</v>
      </c>
      <c r="D377" s="515">
        <v>99</v>
      </c>
      <c r="E377" s="515">
        <v>99</v>
      </c>
      <c r="F377" s="515">
        <v>99</v>
      </c>
      <c r="G377" s="515">
        <v>99</v>
      </c>
      <c r="H377" s="515">
        <v>2</v>
      </c>
      <c r="I377" s="515">
        <v>99</v>
      </c>
      <c r="J377" s="515">
        <v>178</v>
      </c>
      <c r="K377" s="515">
        <v>99</v>
      </c>
      <c r="L377" s="515">
        <v>99</v>
      </c>
      <c r="M377" s="515">
        <v>99</v>
      </c>
      <c r="N377" s="515">
        <v>99</v>
      </c>
      <c r="O377" s="515">
        <v>99</v>
      </c>
      <c r="P377" s="515">
        <v>9999</v>
      </c>
      <c r="Q377" s="515">
        <v>111</v>
      </c>
      <c r="R377" s="515">
        <v>1409</v>
      </c>
      <c r="S377" s="515">
        <v>7.4116394606103615</v>
      </c>
      <c r="T377" s="515">
        <v>6.7068843151171045</v>
      </c>
      <c r="U377" s="515">
        <v>32.233356990773608</v>
      </c>
      <c r="V377" s="515">
        <v>32.363378282469846</v>
      </c>
      <c r="W377" s="515">
        <v>19.730305180979421</v>
      </c>
      <c r="X377" s="515">
        <v>99.787083037615361</v>
      </c>
      <c r="Y377" s="515">
        <v>90.702625975869438</v>
      </c>
      <c r="Z377" s="515">
        <v>7.3087982903867683</v>
      </c>
      <c r="AA377" s="515">
        <v>1.9257415617629472</v>
      </c>
      <c r="AB377" s="515">
        <v>2.4068071228738632</v>
      </c>
      <c r="AC377" s="515">
        <v>72.836510666477636</v>
      </c>
      <c r="AD377" s="515">
        <v>62.317306706840014</v>
      </c>
      <c r="AE377" s="515">
        <v>62.93500732360971</v>
      </c>
      <c r="AF377" s="515">
        <v>1.2926842694361369</v>
      </c>
      <c r="AG377" s="515">
        <v>1.3371002649290811</v>
      </c>
      <c r="AH377" s="515">
        <v>4.4712562100780708</v>
      </c>
      <c r="AI377" s="515">
        <v>0</v>
      </c>
      <c r="AJ377" s="515"/>
      <c r="AK377" s="515"/>
      <c r="AL377" s="515"/>
    </row>
    <row r="378" spans="1:38">
      <c r="A378" s="515">
        <v>9</v>
      </c>
      <c r="B378" s="515">
        <v>44</v>
      </c>
      <c r="C378" s="515">
        <v>2023</v>
      </c>
      <c r="D378" s="515">
        <v>99</v>
      </c>
      <c r="E378" s="515">
        <v>99</v>
      </c>
      <c r="F378" s="515">
        <v>99</v>
      </c>
      <c r="G378" s="515">
        <v>99</v>
      </c>
      <c r="H378" s="515">
        <v>2</v>
      </c>
      <c r="I378" s="515">
        <v>99</v>
      </c>
      <c r="J378" s="515">
        <v>181</v>
      </c>
      <c r="K378" s="515">
        <v>99</v>
      </c>
      <c r="L378" s="515">
        <v>99</v>
      </c>
      <c r="M378" s="515">
        <v>99</v>
      </c>
      <c r="N378" s="515">
        <v>99</v>
      </c>
      <c r="O378" s="515">
        <v>99</v>
      </c>
      <c r="P378" s="515">
        <v>9999</v>
      </c>
      <c r="Q378" s="515">
        <v>246</v>
      </c>
      <c r="R378" s="515">
        <v>3045</v>
      </c>
      <c r="S378" s="515">
        <v>7.0341543513957268</v>
      </c>
      <c r="T378" s="515">
        <v>6.8738916256157605</v>
      </c>
      <c r="U378" s="515">
        <v>29.069917898193779</v>
      </c>
      <c r="V378" s="515">
        <v>31.198686371100152</v>
      </c>
      <c r="W378" s="515">
        <v>12.57799671592775</v>
      </c>
      <c r="X378" s="515">
        <v>89.720853858784878</v>
      </c>
      <c r="Y378" s="515">
        <v>73.957307060755326</v>
      </c>
      <c r="Z378" s="515">
        <v>8.9266153295190112</v>
      </c>
      <c r="AA378" s="515">
        <v>1.5560093738721357</v>
      </c>
      <c r="AB378" s="515">
        <v>1.7712884722613651</v>
      </c>
      <c r="AC378" s="515">
        <v>78.407695801155029</v>
      </c>
      <c r="AD378" s="515">
        <v>53.884761340599667</v>
      </c>
      <c r="AE378" s="515">
        <v>58.744643351410517</v>
      </c>
      <c r="AF378" s="515">
        <v>2.7936292409035022</v>
      </c>
      <c r="AG378" s="515">
        <v>2.6060248089025619</v>
      </c>
      <c r="AH378" s="515">
        <v>0.52545155993431858</v>
      </c>
      <c r="AI378" s="515">
        <v>0</v>
      </c>
      <c r="AJ378" s="515"/>
      <c r="AK378" s="515"/>
      <c r="AL378" s="515"/>
    </row>
    <row r="379" spans="1:38">
      <c r="A379" s="515">
        <v>9</v>
      </c>
      <c r="B379" s="515">
        <v>45</v>
      </c>
      <c r="C379" s="515">
        <v>2023</v>
      </c>
      <c r="D379" s="515">
        <v>99</v>
      </c>
      <c r="E379" s="515">
        <v>99</v>
      </c>
      <c r="F379" s="515">
        <v>99</v>
      </c>
      <c r="G379" s="515">
        <v>99</v>
      </c>
      <c r="H379" s="515">
        <v>2</v>
      </c>
      <c r="I379" s="515">
        <v>99</v>
      </c>
      <c r="J379" s="515">
        <v>262</v>
      </c>
      <c r="K379" s="515">
        <v>99</v>
      </c>
      <c r="L379" s="515">
        <v>99</v>
      </c>
      <c r="M379" s="515">
        <v>99</v>
      </c>
      <c r="N379" s="515">
        <v>99</v>
      </c>
      <c r="O379" s="515">
        <v>99</v>
      </c>
      <c r="P379" s="515">
        <v>9999</v>
      </c>
      <c r="Q379" s="515"/>
      <c r="R379" s="515"/>
      <c r="S379" s="515"/>
      <c r="T379" s="515"/>
      <c r="U379" s="515"/>
      <c r="V379" s="515"/>
      <c r="W379" s="515"/>
      <c r="X379" s="515"/>
      <c r="Y379" s="515"/>
      <c r="Z379" s="515"/>
      <c r="AA379" s="515"/>
      <c r="AB379" s="515"/>
      <c r="AC379" s="515"/>
      <c r="AD379" s="515"/>
      <c r="AE379" s="515"/>
      <c r="AF379" s="515"/>
      <c r="AG379" s="515"/>
      <c r="AH379" s="515"/>
      <c r="AI379" s="515"/>
      <c r="AJ379" s="515"/>
      <c r="AK379" s="515"/>
      <c r="AL379" s="515"/>
    </row>
    <row r="380" spans="1:38">
      <c r="A380" s="515">
        <v>9</v>
      </c>
      <c r="B380" s="515">
        <v>46</v>
      </c>
      <c r="C380" s="515">
        <v>2023</v>
      </c>
      <c r="D380" s="515">
        <v>99</v>
      </c>
      <c r="E380" s="515">
        <v>99</v>
      </c>
      <c r="F380" s="515">
        <v>99</v>
      </c>
      <c r="G380" s="515">
        <v>99</v>
      </c>
      <c r="H380" s="515">
        <v>2</v>
      </c>
      <c r="I380" s="515">
        <v>99</v>
      </c>
      <c r="J380" s="515">
        <v>267</v>
      </c>
      <c r="K380" s="515">
        <v>99</v>
      </c>
      <c r="L380" s="515">
        <v>99</v>
      </c>
      <c r="M380" s="515">
        <v>99</v>
      </c>
      <c r="N380" s="515">
        <v>99</v>
      </c>
      <c r="O380" s="515">
        <v>99</v>
      </c>
      <c r="P380" s="515">
        <v>9999</v>
      </c>
      <c r="Q380" s="515">
        <v>18</v>
      </c>
      <c r="R380" s="515">
        <v>257</v>
      </c>
      <c r="S380" s="515">
        <v>5.1011673151750978</v>
      </c>
      <c r="T380" s="515">
        <v>5.0700389105058363</v>
      </c>
      <c r="U380" s="515">
        <v>16.652918287937748</v>
      </c>
      <c r="V380" s="515">
        <v>1.1673151750972763</v>
      </c>
      <c r="W380" s="515">
        <v>0</v>
      </c>
      <c r="X380" s="515">
        <v>53.307392996108966</v>
      </c>
      <c r="Y380" s="515">
        <v>5.0583657587548636</v>
      </c>
      <c r="Z380" s="515">
        <v>3.2650610682367671</v>
      </c>
      <c r="AA380" s="515">
        <v>1.2774147801883964</v>
      </c>
      <c r="AB380" s="515">
        <v>1.2825365485965596</v>
      </c>
      <c r="AC380" s="515">
        <v>54.941811723717215</v>
      </c>
      <c r="AD380" s="515">
        <v>58.692225781769046</v>
      </c>
      <c r="AE380" s="515">
        <v>93.380348549138617</v>
      </c>
      <c r="AF380" s="515">
        <v>0.23578414282830881</v>
      </c>
      <c r="AG380" s="515">
        <v>0.12600010819440113</v>
      </c>
      <c r="AH380" s="515">
        <v>61.86770428015565</v>
      </c>
      <c r="AI380" s="515">
        <v>0</v>
      </c>
      <c r="AJ380" s="515"/>
      <c r="AK380" s="515"/>
      <c r="AL380" s="515"/>
    </row>
    <row r="381" spans="1:38">
      <c r="A381" s="515">
        <v>9</v>
      </c>
      <c r="B381" s="515">
        <v>47</v>
      </c>
      <c r="C381" s="515">
        <v>2023</v>
      </c>
      <c r="D381" s="515">
        <v>99</v>
      </c>
      <c r="E381" s="515">
        <v>99</v>
      </c>
      <c r="F381" s="515">
        <v>99</v>
      </c>
      <c r="G381" s="515">
        <v>99</v>
      </c>
      <c r="H381" s="515">
        <v>1</v>
      </c>
      <c r="I381" s="515">
        <v>99</v>
      </c>
      <c r="J381" s="515">
        <v>309</v>
      </c>
      <c r="K381" s="515">
        <v>99</v>
      </c>
      <c r="L381" s="515">
        <v>99</v>
      </c>
      <c r="M381" s="515">
        <v>99</v>
      </c>
      <c r="N381" s="515">
        <v>99</v>
      </c>
      <c r="O381" s="515">
        <v>99</v>
      </c>
      <c r="P381" s="515">
        <v>9999</v>
      </c>
      <c r="Q381" s="515">
        <v>914</v>
      </c>
      <c r="R381" s="515">
        <v>9860</v>
      </c>
      <c r="S381" s="515">
        <v>7.1138945233265689</v>
      </c>
      <c r="T381" s="515">
        <v>7.0307302231237294</v>
      </c>
      <c r="U381" s="515">
        <v>30.527464503042687</v>
      </c>
      <c r="V381" s="515">
        <v>29.442190669371193</v>
      </c>
      <c r="W381" s="515">
        <v>21.855983772819471</v>
      </c>
      <c r="X381" s="515">
        <v>95.304259634888453</v>
      </c>
      <c r="Y381" s="515">
        <v>81.206896551724142</v>
      </c>
      <c r="Z381" s="515">
        <v>8.3244330046640318</v>
      </c>
      <c r="AA381" s="515">
        <v>1.9290954813846344</v>
      </c>
      <c r="AB381" s="515">
        <v>2.0985286244573089</v>
      </c>
      <c r="AC381" s="515">
        <v>76.969531221508106</v>
      </c>
      <c r="AD381" s="515">
        <v>48.476882874970919</v>
      </c>
      <c r="AE381" s="515">
        <v>54.581030395315246</v>
      </c>
      <c r="AF381" s="515">
        <v>9.0460375419732486</v>
      </c>
      <c r="AG381" s="515">
        <v>8.861660209963409</v>
      </c>
      <c r="AH381" s="515">
        <v>3.833671399594321</v>
      </c>
      <c r="AI381" s="515">
        <v>5</v>
      </c>
      <c r="AJ381" s="515">
        <v>112.66000000000003</v>
      </c>
      <c r="AK381" s="515">
        <v>17.309688975982745</v>
      </c>
      <c r="AL381" s="515"/>
    </row>
    <row r="382" spans="1:38">
      <c r="A382" s="515">
        <v>9</v>
      </c>
      <c r="B382" s="515">
        <v>48</v>
      </c>
      <c r="C382" s="515">
        <v>2023</v>
      </c>
      <c r="D382" s="515">
        <v>99</v>
      </c>
      <c r="E382" s="515">
        <v>99</v>
      </c>
      <c r="F382" s="515">
        <v>99</v>
      </c>
      <c r="G382" s="515">
        <v>99</v>
      </c>
      <c r="H382" s="515">
        <v>2</v>
      </c>
      <c r="I382" s="515">
        <v>99</v>
      </c>
      <c r="J382" s="515">
        <v>470</v>
      </c>
      <c r="K382" s="515">
        <v>99</v>
      </c>
      <c r="L382" s="515">
        <v>99</v>
      </c>
      <c r="M382" s="515">
        <v>99</v>
      </c>
      <c r="N382" s="515">
        <v>99</v>
      </c>
      <c r="O382" s="515">
        <v>99</v>
      </c>
      <c r="P382" s="515">
        <v>9999</v>
      </c>
      <c r="Q382" s="515">
        <v>192</v>
      </c>
      <c r="R382" s="515">
        <v>1243</v>
      </c>
      <c r="S382" s="515">
        <v>6.8037007240547087</v>
      </c>
      <c r="T382" s="515">
        <v>7.8519710378117438</v>
      </c>
      <c r="U382" s="515">
        <v>27.656234915526955</v>
      </c>
      <c r="V382" s="515">
        <v>15.768302493966212</v>
      </c>
      <c r="W382" s="515">
        <v>36.363636363636367</v>
      </c>
      <c r="X382" s="515">
        <v>92.920353982300881</v>
      </c>
      <c r="Y382" s="515">
        <v>66.773934030571183</v>
      </c>
      <c r="Z382" s="515">
        <v>8.5981840202933295</v>
      </c>
      <c r="AA382" s="515">
        <v>1.7346274536023905</v>
      </c>
      <c r="AB382" s="515">
        <v>2.8545827251914901</v>
      </c>
      <c r="AC382" s="515">
        <v>71.390523271498068</v>
      </c>
      <c r="AD382" s="515">
        <v>39.551132185117979</v>
      </c>
      <c r="AE382" s="515">
        <v>47.082613269506645</v>
      </c>
      <c r="AF382" s="515">
        <v>1.1403878970256336</v>
      </c>
      <c r="AG382" s="515">
        <v>1.0120725079130961</v>
      </c>
      <c r="AH382" s="515">
        <v>14.239742558326624</v>
      </c>
      <c r="AI382" s="515">
        <v>0</v>
      </c>
      <c r="AJ382" s="515"/>
      <c r="AK382" s="515"/>
      <c r="AL382" s="515"/>
    </row>
    <row r="383" spans="1:38">
      <c r="A383" s="515">
        <v>9</v>
      </c>
      <c r="B383" s="515">
        <v>49</v>
      </c>
      <c r="C383" s="515">
        <v>2023</v>
      </c>
      <c r="D383" s="515">
        <v>99</v>
      </c>
      <c r="E383" s="515">
        <v>99</v>
      </c>
      <c r="F383" s="515">
        <v>99</v>
      </c>
      <c r="G383" s="515">
        <v>99</v>
      </c>
      <c r="H383" s="515">
        <v>2</v>
      </c>
      <c r="I383" s="515">
        <v>99</v>
      </c>
      <c r="J383" s="515">
        <v>629</v>
      </c>
      <c r="K383" s="515">
        <v>99</v>
      </c>
      <c r="L383" s="515">
        <v>99</v>
      </c>
      <c r="M383" s="515">
        <v>99</v>
      </c>
      <c r="N383" s="515">
        <v>99</v>
      </c>
      <c r="O383" s="515">
        <v>99</v>
      </c>
      <c r="P383" s="515">
        <v>9999</v>
      </c>
      <c r="Q383" s="515">
        <v>36</v>
      </c>
      <c r="R383" s="515">
        <v>357</v>
      </c>
      <c r="S383" s="515">
        <v>7.4033613445378146</v>
      </c>
      <c r="T383" s="515">
        <v>6.5462184873949596</v>
      </c>
      <c r="U383" s="515">
        <v>31.080952380952397</v>
      </c>
      <c r="V383" s="515">
        <v>29.691876750700288</v>
      </c>
      <c r="W383" s="515">
        <v>6.7226890756302486</v>
      </c>
      <c r="X383" s="515">
        <v>96.078431372549034</v>
      </c>
      <c r="Y383" s="515">
        <v>76.190476190476218</v>
      </c>
      <c r="Z383" s="515">
        <v>9.610240580908572</v>
      </c>
      <c r="AA383" s="515">
        <v>1.7017999750688704</v>
      </c>
      <c r="AB383" s="515">
        <v>1.635125120455978</v>
      </c>
      <c r="AC383" s="515">
        <v>77.952233584660604</v>
      </c>
      <c r="AD383" s="515">
        <v>40.197202612773935</v>
      </c>
      <c r="AE383" s="515">
        <v>57.815565172927151</v>
      </c>
      <c r="AF383" s="515">
        <v>0.32752894548523825</v>
      </c>
      <c r="AG383" s="515">
        <v>0.32667054547274554</v>
      </c>
      <c r="AH383" s="515">
        <v>12.324929971988796</v>
      </c>
      <c r="AI383" s="515">
        <v>0</v>
      </c>
      <c r="AJ383" s="515"/>
      <c r="AK383" s="515"/>
      <c r="AL383" s="515"/>
    </row>
    <row r="384" spans="1:38">
      <c r="A384" s="515">
        <v>9</v>
      </c>
      <c r="B384" s="515">
        <v>50</v>
      </c>
      <c r="C384" s="515">
        <v>2023</v>
      </c>
      <c r="D384" s="515">
        <v>99</v>
      </c>
      <c r="E384" s="515">
        <v>99</v>
      </c>
      <c r="F384" s="515">
        <v>99</v>
      </c>
      <c r="G384" s="515">
        <v>99</v>
      </c>
      <c r="H384" s="515">
        <v>1</v>
      </c>
      <c r="I384" s="515">
        <v>99</v>
      </c>
      <c r="J384" s="515">
        <v>643</v>
      </c>
      <c r="K384" s="515">
        <v>99</v>
      </c>
      <c r="L384" s="515">
        <v>99</v>
      </c>
      <c r="M384" s="515">
        <v>99</v>
      </c>
      <c r="N384" s="515">
        <v>99</v>
      </c>
      <c r="O384" s="515">
        <v>99</v>
      </c>
      <c r="P384" s="515">
        <v>9999</v>
      </c>
      <c r="Q384" s="515">
        <v>425</v>
      </c>
      <c r="R384" s="515">
        <v>5177</v>
      </c>
      <c r="S384" s="515">
        <v>6.5955186401390797</v>
      </c>
      <c r="T384" s="515">
        <v>7.056403322387486</v>
      </c>
      <c r="U384" s="515">
        <v>28.69768205524424</v>
      </c>
      <c r="V384" s="515">
        <v>21.904577940892409</v>
      </c>
      <c r="W384" s="515">
        <v>21.595518640139076</v>
      </c>
      <c r="X384" s="515">
        <v>91.500869229283353</v>
      </c>
      <c r="Y384" s="515">
        <v>72.049449488120558</v>
      </c>
      <c r="Z384" s="515">
        <v>8.8153705320473108</v>
      </c>
      <c r="AA384" s="515">
        <v>1.8474262062374751</v>
      </c>
      <c r="AB384" s="515">
        <v>2.3134484431313806</v>
      </c>
      <c r="AC384" s="515">
        <v>75.506650711278738</v>
      </c>
      <c r="AD384" s="515">
        <v>34.137936886712716</v>
      </c>
      <c r="AE384" s="515">
        <v>47.184561594213285</v>
      </c>
      <c r="AF384" s="515">
        <v>4.7496284335492405</v>
      </c>
      <c r="AG384" s="515">
        <v>4.3739360423886371</v>
      </c>
      <c r="AH384" s="515">
        <v>2.7622175004829046</v>
      </c>
      <c r="AI384" s="515">
        <v>0</v>
      </c>
      <c r="AJ384" s="515"/>
      <c r="AK384" s="515"/>
      <c r="AL384" s="515"/>
    </row>
    <row r="385" spans="1:38">
      <c r="A385" s="515">
        <v>9</v>
      </c>
      <c r="B385" s="515">
        <v>51</v>
      </c>
      <c r="C385" s="515">
        <v>2023</v>
      </c>
      <c r="D385" s="515">
        <v>99</v>
      </c>
      <c r="E385" s="515">
        <v>99</v>
      </c>
      <c r="F385" s="515">
        <v>99</v>
      </c>
      <c r="G385" s="515">
        <v>99</v>
      </c>
      <c r="H385" s="515">
        <v>2</v>
      </c>
      <c r="I385" s="515">
        <v>99</v>
      </c>
      <c r="J385" s="515">
        <v>704</v>
      </c>
      <c r="K385" s="515">
        <v>99</v>
      </c>
      <c r="L385" s="515">
        <v>99</v>
      </c>
      <c r="M385" s="515">
        <v>99</v>
      </c>
      <c r="N385" s="515">
        <v>99</v>
      </c>
      <c r="O385" s="515">
        <v>99</v>
      </c>
      <c r="P385" s="515">
        <v>9999</v>
      </c>
      <c r="Q385" s="515"/>
      <c r="R385" s="515"/>
      <c r="S385" s="515"/>
      <c r="T385" s="515"/>
      <c r="U385" s="515"/>
      <c r="V385" s="515"/>
      <c r="W385" s="515"/>
      <c r="X385" s="515"/>
      <c r="Y385" s="515"/>
      <c r="Z385" s="515"/>
      <c r="AA385" s="515"/>
      <c r="AB385" s="515"/>
      <c r="AC385" s="515"/>
      <c r="AD385" s="515"/>
      <c r="AE385" s="515"/>
      <c r="AF385" s="515"/>
      <c r="AG385" s="515"/>
      <c r="AH385" s="515"/>
      <c r="AI385" s="515"/>
      <c r="AJ385" s="515"/>
      <c r="AK385" s="515"/>
      <c r="AL385" s="515"/>
    </row>
    <row r="386" spans="1:38">
      <c r="A386" s="515">
        <v>9</v>
      </c>
      <c r="B386" s="515">
        <v>52</v>
      </c>
      <c r="C386" s="515">
        <v>2023</v>
      </c>
      <c r="D386" s="515">
        <v>99</v>
      </c>
      <c r="E386" s="515">
        <v>99</v>
      </c>
      <c r="F386" s="515">
        <v>99</v>
      </c>
      <c r="G386" s="515">
        <v>99</v>
      </c>
      <c r="H386" s="515">
        <v>1</v>
      </c>
      <c r="I386" s="515">
        <v>99</v>
      </c>
      <c r="J386" s="515">
        <v>802</v>
      </c>
      <c r="K386" s="515">
        <v>99</v>
      </c>
      <c r="L386" s="515">
        <v>99</v>
      </c>
      <c r="M386" s="515">
        <v>99</v>
      </c>
      <c r="N386" s="515">
        <v>99</v>
      </c>
      <c r="O386" s="515">
        <v>99</v>
      </c>
      <c r="P386" s="515">
        <v>9999</v>
      </c>
      <c r="Q386" s="515">
        <v>81</v>
      </c>
      <c r="R386" s="515">
        <v>1082</v>
      </c>
      <c r="S386" s="515">
        <v>7.5730129390018446</v>
      </c>
      <c r="T386" s="515">
        <v>7.4380776340110915</v>
      </c>
      <c r="U386" s="515">
        <v>31.368114602587767</v>
      </c>
      <c r="V386" s="515">
        <v>29.020332717190382</v>
      </c>
      <c r="W386" s="515">
        <v>28.927911275415894</v>
      </c>
      <c r="X386" s="515">
        <v>96.303142329020318</v>
      </c>
      <c r="Y386" s="515">
        <v>85.120147874306866</v>
      </c>
      <c r="Z386" s="515">
        <v>8.4204568894546696</v>
      </c>
      <c r="AA386" s="515">
        <v>1.8598620528563776</v>
      </c>
      <c r="AB386" s="515">
        <v>2.593599259295408</v>
      </c>
      <c r="AC386" s="515">
        <v>76.930106685030083</v>
      </c>
      <c r="AD386" s="515">
        <v>36.707881285890153</v>
      </c>
      <c r="AE386" s="515">
        <v>54.651026256955618</v>
      </c>
      <c r="AF386" s="515">
        <v>0.99267876474797678</v>
      </c>
      <c r="AG386" s="515">
        <v>0.99922460679247327</v>
      </c>
      <c r="AH386" s="515">
        <v>0.64695009242144152</v>
      </c>
      <c r="AI386" s="515">
        <v>1081</v>
      </c>
      <c r="AJ386" s="515">
        <v>113.93117483811272</v>
      </c>
      <c r="AK386" s="515">
        <v>20.865469671096989</v>
      </c>
      <c r="AL386" s="515">
        <v>20.887169768798142</v>
      </c>
    </row>
    <row r="387" spans="1:38">
      <c r="A387" s="515">
        <v>9</v>
      </c>
      <c r="B387" s="515">
        <v>53</v>
      </c>
      <c r="C387" s="515">
        <v>2022</v>
      </c>
      <c r="D387" s="515">
        <v>99</v>
      </c>
      <c r="E387" s="515">
        <v>99</v>
      </c>
      <c r="F387" s="515">
        <v>99</v>
      </c>
      <c r="G387" s="515">
        <v>99</v>
      </c>
      <c r="H387" s="515">
        <v>1</v>
      </c>
      <c r="I387" s="515">
        <v>99</v>
      </c>
      <c r="J387" s="515">
        <v>103</v>
      </c>
      <c r="K387" s="515">
        <v>99</v>
      </c>
      <c r="L387" s="515">
        <v>99</v>
      </c>
      <c r="M387" s="515">
        <v>99</v>
      </c>
      <c r="N387" s="515">
        <v>99</v>
      </c>
      <c r="O387" s="515">
        <v>99</v>
      </c>
      <c r="P387" s="515">
        <v>9999</v>
      </c>
      <c r="Q387" s="515">
        <v>535</v>
      </c>
      <c r="R387" s="515">
        <v>4532</v>
      </c>
      <c r="S387" s="515">
        <v>7.4331421006178271</v>
      </c>
      <c r="T387" s="515">
        <v>7.2032215357458114</v>
      </c>
      <c r="U387" s="515">
        <v>32.759488084730719</v>
      </c>
      <c r="V387" s="515">
        <v>31.222418358340697</v>
      </c>
      <c r="W387" s="515">
        <v>22.462488967343337</v>
      </c>
      <c r="X387" s="515">
        <v>99.448367166813753</v>
      </c>
      <c r="Y387" s="515">
        <v>92.056487202118277</v>
      </c>
      <c r="Z387" s="515">
        <v>7.2019157806671741</v>
      </c>
      <c r="AA387" s="515">
        <v>1.7823260767066604</v>
      </c>
      <c r="AB387" s="515">
        <v>2.1098387270147096</v>
      </c>
      <c r="AC387" s="515">
        <v>71.790650104078608</v>
      </c>
      <c r="AD387" s="515">
        <v>51.664766568304451</v>
      </c>
      <c r="AE387" s="515">
        <v>53.00995355334468</v>
      </c>
      <c r="AF387" s="515">
        <v>4.2272964704126554</v>
      </c>
      <c r="AG387" s="515">
        <v>4.3851193871392509</v>
      </c>
      <c r="AH387" s="515">
        <v>2.4492497793468662</v>
      </c>
      <c r="AI387" s="515">
        <v>0</v>
      </c>
      <c r="AJ387" s="515"/>
      <c r="AK387" s="515"/>
      <c r="AL387" s="515"/>
    </row>
    <row r="388" spans="1:38">
      <c r="A388" s="515">
        <v>9</v>
      </c>
      <c r="B388" s="515">
        <v>54</v>
      </c>
      <c r="C388" s="515">
        <v>2022</v>
      </c>
      <c r="D388" s="515">
        <v>99</v>
      </c>
      <c r="E388" s="515">
        <v>99</v>
      </c>
      <c r="F388" s="515">
        <v>99</v>
      </c>
      <c r="G388" s="515">
        <v>99</v>
      </c>
      <c r="H388" s="515">
        <v>2</v>
      </c>
      <c r="I388" s="515">
        <v>99</v>
      </c>
      <c r="J388" s="515">
        <v>106</v>
      </c>
      <c r="K388" s="515">
        <v>99</v>
      </c>
      <c r="L388" s="515">
        <v>99</v>
      </c>
      <c r="M388" s="515">
        <v>99</v>
      </c>
      <c r="N388" s="515">
        <v>99</v>
      </c>
      <c r="O388" s="515">
        <v>99</v>
      </c>
      <c r="P388" s="515">
        <v>9999</v>
      </c>
      <c r="Q388" s="515">
        <v>328</v>
      </c>
      <c r="R388" s="515">
        <v>3699</v>
      </c>
      <c r="S388" s="515">
        <v>6.5563665855636648</v>
      </c>
      <c r="T388" s="515">
        <v>7.0565017572316879</v>
      </c>
      <c r="U388" s="515">
        <v>31.906028656393591</v>
      </c>
      <c r="V388" s="515">
        <v>21.600432549337651</v>
      </c>
      <c r="W388" s="515">
        <v>27.466882941335495</v>
      </c>
      <c r="X388" s="515">
        <v>98.75642065423088</v>
      </c>
      <c r="Y388" s="515">
        <v>89.105163557718271</v>
      </c>
      <c r="Z388" s="515">
        <v>7.4857567837754351</v>
      </c>
      <c r="AA388" s="515">
        <v>2.1350078058747828</v>
      </c>
      <c r="AB388" s="515">
        <v>2.4820083137918716</v>
      </c>
      <c r="AC388" s="515">
        <v>81.5349262093996</v>
      </c>
      <c r="AD388" s="515">
        <v>61.932636285776049</v>
      </c>
      <c r="AE388" s="515">
        <v>65.667356351603118</v>
      </c>
      <c r="AF388" s="515">
        <v>3.4503022162525192</v>
      </c>
      <c r="AG388" s="515">
        <v>3.485872483382932</v>
      </c>
      <c r="AH388" s="515">
        <v>0.21627466882941335</v>
      </c>
      <c r="AI388" s="515">
        <v>0</v>
      </c>
      <c r="AJ388" s="515"/>
      <c r="AK388" s="515"/>
      <c r="AL388" s="515"/>
    </row>
    <row r="389" spans="1:38">
      <c r="A389" s="515">
        <v>9</v>
      </c>
      <c r="B389" s="515">
        <v>55</v>
      </c>
      <c r="C389" s="515">
        <v>2022</v>
      </c>
      <c r="D389" s="515">
        <v>99</v>
      </c>
      <c r="E389" s="515">
        <v>99</v>
      </c>
      <c r="F389" s="515">
        <v>99</v>
      </c>
      <c r="G389" s="515">
        <v>99</v>
      </c>
      <c r="H389" s="515">
        <v>1</v>
      </c>
      <c r="I389" s="515">
        <v>99</v>
      </c>
      <c r="J389" s="515">
        <v>110</v>
      </c>
      <c r="K389" s="515">
        <v>99</v>
      </c>
      <c r="L389" s="515">
        <v>99</v>
      </c>
      <c r="M389" s="515">
        <v>99</v>
      </c>
      <c r="N389" s="515">
        <v>99</v>
      </c>
      <c r="O389" s="515">
        <v>99</v>
      </c>
      <c r="P389" s="515">
        <v>9999</v>
      </c>
      <c r="Q389" s="515">
        <v>1211</v>
      </c>
      <c r="R389" s="515">
        <v>10660</v>
      </c>
      <c r="S389" s="515">
        <v>6.635928705440902</v>
      </c>
      <c r="T389" s="515">
        <v>6.8852720450281444</v>
      </c>
      <c r="U389" s="515">
        <v>32.987484990619159</v>
      </c>
      <c r="V389" s="515">
        <v>21.697936210131328</v>
      </c>
      <c r="W389" s="515">
        <v>21.913696060037523</v>
      </c>
      <c r="X389" s="515">
        <v>99.183864915572229</v>
      </c>
      <c r="Y389" s="515">
        <v>90.347091932457772</v>
      </c>
      <c r="Z389" s="515">
        <v>7.8224517425068001</v>
      </c>
      <c r="AA389" s="515">
        <v>1.9553179351610552</v>
      </c>
      <c r="AB389" s="515">
        <v>2.4890508395197206</v>
      </c>
      <c r="AC389" s="515">
        <v>74.796112906621886</v>
      </c>
      <c r="AD389" s="515">
        <v>58.092119983698574</v>
      </c>
      <c r="AE389" s="515">
        <v>64.030646052864157</v>
      </c>
      <c r="AF389" s="515">
        <v>9.9432878143422165</v>
      </c>
      <c r="AG389" s="515">
        <v>10.386299080128868</v>
      </c>
      <c r="AH389" s="515">
        <v>4.8592870544090037</v>
      </c>
      <c r="AI389" s="515">
        <v>0</v>
      </c>
      <c r="AJ389" s="515"/>
      <c r="AK389" s="515"/>
      <c r="AL389" s="515"/>
    </row>
    <row r="390" spans="1:38">
      <c r="A390" s="515">
        <v>9</v>
      </c>
      <c r="B390" s="515">
        <v>56</v>
      </c>
      <c r="C390" s="515">
        <v>2022</v>
      </c>
      <c r="D390" s="515">
        <v>99</v>
      </c>
      <c r="E390" s="515">
        <v>99</v>
      </c>
      <c r="F390" s="515">
        <v>99</v>
      </c>
      <c r="G390" s="515">
        <v>99</v>
      </c>
      <c r="H390" s="515">
        <v>1</v>
      </c>
      <c r="I390" s="515">
        <v>99</v>
      </c>
      <c r="J390" s="515">
        <v>111</v>
      </c>
      <c r="K390" s="515">
        <v>99</v>
      </c>
      <c r="L390" s="515">
        <v>99</v>
      </c>
      <c r="M390" s="515">
        <v>99</v>
      </c>
      <c r="N390" s="515">
        <v>99</v>
      </c>
      <c r="O390" s="515">
        <v>99</v>
      </c>
      <c r="P390" s="515">
        <v>9999</v>
      </c>
      <c r="Q390" s="515">
        <v>1088</v>
      </c>
      <c r="R390" s="515">
        <v>11023</v>
      </c>
      <c r="S390" s="515">
        <v>7.5570171459675182</v>
      </c>
      <c r="T390" s="515">
        <v>7.0764764583144304</v>
      </c>
      <c r="U390" s="515">
        <v>34.040987027125198</v>
      </c>
      <c r="V390" s="515">
        <v>30.400072575523897</v>
      </c>
      <c r="W390" s="515">
        <v>24.539599020230423</v>
      </c>
      <c r="X390" s="515">
        <v>98.784359974598573</v>
      </c>
      <c r="Y390" s="515">
        <v>92.207203120747522</v>
      </c>
      <c r="Z390" s="515">
        <v>8.1849425960067617</v>
      </c>
      <c r="AA390" s="515">
        <v>1.7616247233589002</v>
      </c>
      <c r="AB390" s="515">
        <v>2.3698744755778871</v>
      </c>
      <c r="AC390" s="515">
        <v>72.872054986103777</v>
      </c>
      <c r="AD390" s="515">
        <v>65.750719099967</v>
      </c>
      <c r="AE390" s="515">
        <v>58.939457516115802</v>
      </c>
      <c r="AF390" s="515">
        <v>10.281881949108277</v>
      </c>
      <c r="AG390" s="515">
        <v>11.082975301348064</v>
      </c>
      <c r="AH390" s="515">
        <v>0.78925882246212498</v>
      </c>
      <c r="AI390" s="515">
        <v>0</v>
      </c>
      <c r="AJ390" s="515"/>
      <c r="AK390" s="515"/>
      <c r="AL390" s="515"/>
    </row>
    <row r="391" spans="1:38">
      <c r="A391" s="515">
        <v>9</v>
      </c>
      <c r="B391" s="515">
        <v>57</v>
      </c>
      <c r="C391" s="515">
        <v>2022</v>
      </c>
      <c r="D391" s="515">
        <v>99</v>
      </c>
      <c r="E391" s="515">
        <v>99</v>
      </c>
      <c r="F391" s="515">
        <v>99</v>
      </c>
      <c r="G391" s="515">
        <v>99</v>
      </c>
      <c r="H391" s="515">
        <v>1</v>
      </c>
      <c r="I391" s="515">
        <v>99</v>
      </c>
      <c r="J391" s="515">
        <v>116</v>
      </c>
      <c r="K391" s="515">
        <v>99</v>
      </c>
      <c r="L391" s="515">
        <v>99</v>
      </c>
      <c r="M391" s="515">
        <v>99</v>
      </c>
      <c r="N391" s="515">
        <v>99</v>
      </c>
      <c r="O391" s="515">
        <v>99</v>
      </c>
      <c r="P391" s="515">
        <v>9999</v>
      </c>
      <c r="Q391" s="515">
        <v>964</v>
      </c>
      <c r="R391" s="515">
        <v>7350</v>
      </c>
      <c r="S391" s="515">
        <v>7.244625850340138</v>
      </c>
      <c r="T391" s="515">
        <v>6.704081632653061</v>
      </c>
      <c r="U391" s="515">
        <v>31.446578231292438</v>
      </c>
      <c r="V391" s="515">
        <v>32.571428571428555</v>
      </c>
      <c r="W391" s="515">
        <v>18.680272108843536</v>
      </c>
      <c r="X391" s="515">
        <v>95.782312925170075</v>
      </c>
      <c r="Y391" s="515">
        <v>85.428571428571445</v>
      </c>
      <c r="Z391" s="515">
        <v>8.4032116523279186</v>
      </c>
      <c r="AA391" s="515">
        <v>1.7518954835212348</v>
      </c>
      <c r="AB391" s="515">
        <v>2.1268410208640409</v>
      </c>
      <c r="AC391" s="515">
        <v>74.678278085919558</v>
      </c>
      <c r="AD391" s="515">
        <v>49.689659610436799</v>
      </c>
      <c r="AE391" s="515">
        <v>60.85220972565547</v>
      </c>
      <c r="AF391" s="515">
        <v>6.8558316543541524</v>
      </c>
      <c r="AG391" s="515">
        <v>6.8267680747110804</v>
      </c>
      <c r="AH391" s="515">
        <v>1.6462585034013613</v>
      </c>
      <c r="AI391" s="515">
        <v>0</v>
      </c>
      <c r="AJ391" s="515"/>
      <c r="AK391" s="515"/>
      <c r="AL391" s="515"/>
    </row>
    <row r="392" spans="1:38">
      <c r="A392" s="515">
        <v>9</v>
      </c>
      <c r="B392" s="515">
        <v>58</v>
      </c>
      <c r="C392" s="515">
        <v>2022</v>
      </c>
      <c r="D392" s="515">
        <v>99</v>
      </c>
      <c r="E392" s="515">
        <v>99</v>
      </c>
      <c r="F392" s="515">
        <v>99</v>
      </c>
      <c r="G392" s="515">
        <v>99</v>
      </c>
      <c r="H392" s="515">
        <v>2</v>
      </c>
      <c r="I392" s="515">
        <v>99</v>
      </c>
      <c r="J392" s="515">
        <v>117</v>
      </c>
      <c r="K392" s="515">
        <v>99</v>
      </c>
      <c r="L392" s="515">
        <v>99</v>
      </c>
      <c r="M392" s="515">
        <v>99</v>
      </c>
      <c r="N392" s="515">
        <v>99</v>
      </c>
      <c r="O392" s="515">
        <v>99</v>
      </c>
      <c r="P392" s="515">
        <v>9999</v>
      </c>
      <c r="Q392" s="515">
        <v>549</v>
      </c>
      <c r="R392" s="515">
        <v>5372</v>
      </c>
      <c r="S392" s="515">
        <v>8.1505956813104987</v>
      </c>
      <c r="T392" s="515">
        <v>7.5800446760982894</v>
      </c>
      <c r="U392" s="515">
        <v>32.725651526433246</v>
      </c>
      <c r="V392" s="515">
        <v>26.805658972449745</v>
      </c>
      <c r="W392" s="515">
        <v>31.664184661206249</v>
      </c>
      <c r="X392" s="515">
        <v>96.854058078927764</v>
      </c>
      <c r="Y392" s="515">
        <v>87.285927029039499</v>
      </c>
      <c r="Z392" s="515">
        <v>8.8489580771171958</v>
      </c>
      <c r="AA392" s="515">
        <v>2.13658554325814</v>
      </c>
      <c r="AB392" s="515">
        <v>2.3314587863533456</v>
      </c>
      <c r="AC392" s="515">
        <v>79.960452596847503</v>
      </c>
      <c r="AD392" s="515">
        <v>69.679624185602549</v>
      </c>
      <c r="AE392" s="515">
        <v>69.629420631117043</v>
      </c>
      <c r="AF392" s="515">
        <v>5.0108200880531308</v>
      </c>
      <c r="AG392" s="515">
        <v>5.1925264742212489</v>
      </c>
      <c r="AH392" s="515">
        <v>1.7684288905435597</v>
      </c>
      <c r="AI392" s="515">
        <v>5281</v>
      </c>
      <c r="AJ392" s="515">
        <v>115.93423594016252</v>
      </c>
      <c r="AK392" s="515">
        <v>20.669550409068702</v>
      </c>
      <c r="AL392" s="515">
        <v>20.888309698634799</v>
      </c>
    </row>
    <row r="393" spans="1:38">
      <c r="A393" s="515">
        <v>9</v>
      </c>
      <c r="B393" s="515">
        <v>59</v>
      </c>
      <c r="C393" s="515">
        <v>2022</v>
      </c>
      <c r="D393" s="515">
        <v>99</v>
      </c>
      <c r="E393" s="515">
        <v>99</v>
      </c>
      <c r="F393" s="515">
        <v>99</v>
      </c>
      <c r="G393" s="515">
        <v>99</v>
      </c>
      <c r="H393" s="515">
        <v>1</v>
      </c>
      <c r="I393" s="515">
        <v>99</v>
      </c>
      <c r="J393" s="515">
        <v>134</v>
      </c>
      <c r="K393" s="515">
        <v>99</v>
      </c>
      <c r="L393" s="515">
        <v>99</v>
      </c>
      <c r="M393" s="515">
        <v>99</v>
      </c>
      <c r="N393" s="515">
        <v>99</v>
      </c>
      <c r="O393" s="515">
        <v>99</v>
      </c>
      <c r="P393" s="515">
        <v>9999</v>
      </c>
      <c r="Q393" s="515">
        <v>1471</v>
      </c>
      <c r="R393" s="515">
        <v>10983</v>
      </c>
      <c r="S393" s="515">
        <v>7.2285350086497315</v>
      </c>
      <c r="T393" s="515">
        <v>6.9750523536374383</v>
      </c>
      <c r="U393" s="515">
        <v>31.038519530183052</v>
      </c>
      <c r="V393" s="515">
        <v>29.809705909132301</v>
      </c>
      <c r="W393" s="515">
        <v>22.325412000364199</v>
      </c>
      <c r="X393" s="515">
        <v>93.835928252754229</v>
      </c>
      <c r="Y393" s="515">
        <v>82.891741782755133</v>
      </c>
      <c r="Z393" s="515">
        <v>8.7303913292720008</v>
      </c>
      <c r="AA393" s="515">
        <v>1.8526326560325015</v>
      </c>
      <c r="AB393" s="515">
        <v>2.2621421510231303</v>
      </c>
      <c r="AC393" s="515">
        <v>77.466633506485152</v>
      </c>
      <c r="AD393" s="515">
        <v>49.257992455358355</v>
      </c>
      <c r="AE393" s="515">
        <v>60.632873368407083</v>
      </c>
      <c r="AF393" s="515">
        <v>10.244571300649206</v>
      </c>
      <c r="AG393" s="515">
        <v>10.068769426706391</v>
      </c>
      <c r="AH393" s="515">
        <v>3.168533187653646</v>
      </c>
      <c r="AI393" s="515">
        <v>0</v>
      </c>
      <c r="AJ393" s="515"/>
      <c r="AK393" s="515"/>
      <c r="AL393" s="515"/>
    </row>
    <row r="394" spans="1:38">
      <c r="A394" s="515">
        <v>9</v>
      </c>
      <c r="B394" s="515">
        <v>60</v>
      </c>
      <c r="C394" s="515">
        <v>2022</v>
      </c>
      <c r="D394" s="515">
        <v>99</v>
      </c>
      <c r="E394" s="515">
        <v>99</v>
      </c>
      <c r="F394" s="515">
        <v>99</v>
      </c>
      <c r="G394" s="515">
        <v>99</v>
      </c>
      <c r="H394" s="515">
        <v>2</v>
      </c>
      <c r="I394" s="515">
        <v>99</v>
      </c>
      <c r="J394" s="515">
        <v>141</v>
      </c>
      <c r="K394" s="515">
        <v>99</v>
      </c>
      <c r="L394" s="515">
        <v>99</v>
      </c>
      <c r="M394" s="515">
        <v>99</v>
      </c>
      <c r="N394" s="515">
        <v>99</v>
      </c>
      <c r="O394" s="515">
        <v>99</v>
      </c>
      <c r="P394" s="515">
        <v>9999</v>
      </c>
      <c r="Q394" s="515">
        <v>1318</v>
      </c>
      <c r="R394" s="515">
        <v>10004</v>
      </c>
      <c r="S394" s="515">
        <v>6.662534986005598</v>
      </c>
      <c r="T394" s="515">
        <v>7.1875249900039986</v>
      </c>
      <c r="U394" s="515">
        <v>29.530977608956448</v>
      </c>
      <c r="V394" s="515">
        <v>19.852059176329472</v>
      </c>
      <c r="W394" s="515">
        <v>23.070771691323472</v>
      </c>
      <c r="X394" s="515">
        <v>91.523390643742502</v>
      </c>
      <c r="Y394" s="515">
        <v>75.159936025589758</v>
      </c>
      <c r="Z394" s="515">
        <v>9.2088903533096236</v>
      </c>
      <c r="AA394" s="515">
        <v>1.7707110561065003</v>
      </c>
      <c r="AB394" s="515">
        <v>2.1396703101788237</v>
      </c>
      <c r="AC394" s="515">
        <v>73.057925733578742</v>
      </c>
      <c r="AD394" s="515">
        <v>60.028795216686106</v>
      </c>
      <c r="AE394" s="515">
        <v>71.54689072313694</v>
      </c>
      <c r="AF394" s="515">
        <v>9.3313931796134622</v>
      </c>
      <c r="AG394" s="515">
        <v>8.7258133969517644</v>
      </c>
      <c r="AH394" s="515">
        <v>2.6189524190323872</v>
      </c>
      <c r="AI394" s="515">
        <v>0</v>
      </c>
      <c r="AJ394" s="515"/>
      <c r="AK394" s="515"/>
      <c r="AL394" s="515"/>
    </row>
    <row r="395" spans="1:38">
      <c r="A395" s="515">
        <v>9</v>
      </c>
      <c r="B395" s="515">
        <v>61</v>
      </c>
      <c r="C395" s="515">
        <v>2022</v>
      </c>
      <c r="D395" s="515">
        <v>99</v>
      </c>
      <c r="E395" s="515">
        <v>99</v>
      </c>
      <c r="F395" s="515">
        <v>99</v>
      </c>
      <c r="G395" s="515">
        <v>99</v>
      </c>
      <c r="H395" s="515">
        <v>2</v>
      </c>
      <c r="I395" s="515">
        <v>99</v>
      </c>
      <c r="J395" s="515">
        <v>143</v>
      </c>
      <c r="K395" s="515">
        <v>99</v>
      </c>
      <c r="L395" s="515">
        <v>99</v>
      </c>
      <c r="M395" s="515">
        <v>99</v>
      </c>
      <c r="N395" s="515">
        <v>99</v>
      </c>
      <c r="O395" s="515">
        <v>99</v>
      </c>
      <c r="P395" s="515">
        <v>9999</v>
      </c>
      <c r="Q395" s="515">
        <v>244</v>
      </c>
      <c r="R395" s="515">
        <v>2428</v>
      </c>
      <c r="S395" s="515">
        <v>7.5049423393739696</v>
      </c>
      <c r="T395" s="515">
        <v>6.6457990115321266</v>
      </c>
      <c r="U395" s="515">
        <v>33.392215815486054</v>
      </c>
      <c r="V395" s="515">
        <v>41.350906095551885</v>
      </c>
      <c r="W395" s="515">
        <v>9.7611202635914367</v>
      </c>
      <c r="X395" s="515">
        <v>99.093904448105434</v>
      </c>
      <c r="Y395" s="515">
        <v>94.439868204283357</v>
      </c>
      <c r="Z395" s="515">
        <v>7.0637425757050636</v>
      </c>
      <c r="AA395" s="515">
        <v>1.6357996462501003</v>
      </c>
      <c r="AB395" s="515">
        <v>1.663567744337159</v>
      </c>
      <c r="AC395" s="515">
        <v>65.224027317636455</v>
      </c>
      <c r="AD395" s="515">
        <v>56.942420919820954</v>
      </c>
      <c r="AE395" s="515">
        <v>57.970611905146477</v>
      </c>
      <c r="AF395" s="515">
        <v>2.2647563614655621</v>
      </c>
      <c r="AG395" s="515">
        <v>2.3946846750604154</v>
      </c>
      <c r="AH395" s="515">
        <v>0.41186161449752873</v>
      </c>
      <c r="AI395" s="515">
        <v>0</v>
      </c>
      <c r="AJ395" s="515"/>
      <c r="AK395" s="515"/>
      <c r="AL395" s="515"/>
    </row>
    <row r="396" spans="1:38">
      <c r="A396" s="515">
        <v>9</v>
      </c>
      <c r="B396" s="515">
        <v>62</v>
      </c>
      <c r="C396" s="515">
        <v>2022</v>
      </c>
      <c r="D396" s="515">
        <v>99</v>
      </c>
      <c r="E396" s="515">
        <v>99</v>
      </c>
      <c r="F396" s="515">
        <v>99</v>
      </c>
      <c r="G396" s="515">
        <v>99</v>
      </c>
      <c r="H396" s="515">
        <v>2</v>
      </c>
      <c r="I396" s="515">
        <v>99</v>
      </c>
      <c r="J396" s="515">
        <v>147</v>
      </c>
      <c r="K396" s="515">
        <v>99</v>
      </c>
      <c r="L396" s="515">
        <v>99</v>
      </c>
      <c r="M396" s="515">
        <v>99</v>
      </c>
      <c r="N396" s="515">
        <v>99</v>
      </c>
      <c r="O396" s="515">
        <v>99</v>
      </c>
      <c r="P396" s="515">
        <v>9999</v>
      </c>
      <c r="Q396" s="515">
        <v>138</v>
      </c>
      <c r="R396" s="515">
        <v>1469</v>
      </c>
      <c r="S396" s="515">
        <v>6.6630360789652814</v>
      </c>
      <c r="T396" s="515">
        <v>6.8148400272294039</v>
      </c>
      <c r="U396" s="515">
        <v>28.396255956432913</v>
      </c>
      <c r="V396" s="515">
        <v>26.957113682777404</v>
      </c>
      <c r="W396" s="515">
        <v>19.537100068073524</v>
      </c>
      <c r="X396" s="515">
        <v>90.742001361470386</v>
      </c>
      <c r="Y396" s="515">
        <v>73.179033356024519</v>
      </c>
      <c r="Z396" s="515">
        <v>8.5881228402667329</v>
      </c>
      <c r="AA396" s="515">
        <v>1.9901395559276611</v>
      </c>
      <c r="AB396" s="515">
        <v>2.0138452845471653</v>
      </c>
      <c r="AC396" s="515">
        <v>75.02356741480547</v>
      </c>
      <c r="AD396" s="515">
        <v>52.637086684311136</v>
      </c>
      <c r="AE396" s="515">
        <v>65.806221055462885</v>
      </c>
      <c r="AF396" s="515">
        <v>1.3702335646593535</v>
      </c>
      <c r="AG396" s="515">
        <v>1.2320754154288902</v>
      </c>
      <c r="AH396" s="515">
        <v>5.9223961878829163</v>
      </c>
      <c r="AI396" s="515">
        <v>0</v>
      </c>
      <c r="AJ396" s="515"/>
      <c r="AK396" s="515"/>
      <c r="AL396" s="515"/>
    </row>
    <row r="397" spans="1:38">
      <c r="A397" s="515">
        <v>9</v>
      </c>
      <c r="B397" s="515">
        <v>63</v>
      </c>
      <c r="C397" s="515">
        <v>2022</v>
      </c>
      <c r="D397" s="515">
        <v>99</v>
      </c>
      <c r="E397" s="515">
        <v>99</v>
      </c>
      <c r="F397" s="515">
        <v>99</v>
      </c>
      <c r="G397" s="515">
        <v>99</v>
      </c>
      <c r="H397" s="515">
        <v>1</v>
      </c>
      <c r="I397" s="515">
        <v>99</v>
      </c>
      <c r="J397" s="515">
        <v>155</v>
      </c>
      <c r="K397" s="515">
        <v>99</v>
      </c>
      <c r="L397" s="515">
        <v>99</v>
      </c>
      <c r="M397" s="515">
        <v>99</v>
      </c>
      <c r="N397" s="515">
        <v>99</v>
      </c>
      <c r="O397" s="515">
        <v>99</v>
      </c>
      <c r="P397" s="515">
        <v>9999</v>
      </c>
      <c r="Q397" s="515">
        <v>364</v>
      </c>
      <c r="R397" s="515">
        <v>5889</v>
      </c>
      <c r="S397" s="515">
        <v>7.5311597894379343</v>
      </c>
      <c r="T397" s="515">
        <v>6.6539310579045683</v>
      </c>
      <c r="U397" s="515">
        <v>33.163605026320226</v>
      </c>
      <c r="V397" s="515">
        <v>32.042791645440651</v>
      </c>
      <c r="W397" s="515">
        <v>19.22227882492783</v>
      </c>
      <c r="X397" s="515">
        <v>97.656647987773823</v>
      </c>
      <c r="Y397" s="515">
        <v>89.964340295466116</v>
      </c>
      <c r="Z397" s="515">
        <v>7.7665543960744001</v>
      </c>
      <c r="AA397" s="515">
        <v>1.9800555975974143</v>
      </c>
      <c r="AB397" s="515">
        <v>2.2730381827865904</v>
      </c>
      <c r="AC397" s="515">
        <v>75.339122045501185</v>
      </c>
      <c r="AD397" s="515">
        <v>50.461110459088196</v>
      </c>
      <c r="AE397" s="515">
        <v>55.240806404387342</v>
      </c>
      <c r="AF397" s="515">
        <v>5.4930602193866127</v>
      </c>
      <c r="AG397" s="515">
        <v>5.768431003154995</v>
      </c>
      <c r="AH397" s="515">
        <v>1.4603498047206651</v>
      </c>
      <c r="AI397" s="515">
        <v>0</v>
      </c>
      <c r="AJ397" s="515"/>
      <c r="AK397" s="515"/>
      <c r="AL397" s="515"/>
    </row>
    <row r="398" spans="1:38">
      <c r="A398" s="515">
        <v>9</v>
      </c>
      <c r="B398" s="515">
        <v>64</v>
      </c>
      <c r="C398" s="515">
        <v>2022</v>
      </c>
      <c r="D398" s="515">
        <v>99</v>
      </c>
      <c r="E398" s="515">
        <v>99</v>
      </c>
      <c r="F398" s="515">
        <v>99</v>
      </c>
      <c r="G398" s="515">
        <v>99</v>
      </c>
      <c r="H398" s="515">
        <v>2</v>
      </c>
      <c r="I398" s="515">
        <v>99</v>
      </c>
      <c r="J398" s="515">
        <v>160</v>
      </c>
      <c r="K398" s="515">
        <v>99</v>
      </c>
      <c r="L398" s="515">
        <v>99</v>
      </c>
      <c r="M398" s="515">
        <v>99</v>
      </c>
      <c r="N398" s="515">
        <v>99</v>
      </c>
      <c r="O398" s="515">
        <v>99</v>
      </c>
      <c r="P398" s="515">
        <v>9999</v>
      </c>
      <c r="Q398" s="515">
        <v>337</v>
      </c>
      <c r="R398" s="515">
        <v>4146</v>
      </c>
      <c r="S398" s="515">
        <v>6.7103232030873112</v>
      </c>
      <c r="T398" s="515">
        <v>7.6300048239266749</v>
      </c>
      <c r="U398" s="515">
        <v>31.209816690786322</v>
      </c>
      <c r="V398" s="515">
        <v>22.021225277375784</v>
      </c>
      <c r="W398" s="515">
        <v>31.041968162083929</v>
      </c>
      <c r="X398" s="515">
        <v>98.383984563434623</v>
      </c>
      <c r="Y398" s="515">
        <v>83.98456343463576</v>
      </c>
      <c r="Z398" s="515">
        <v>7.8583809464813585</v>
      </c>
      <c r="AA398" s="515">
        <v>1.7758563405126251</v>
      </c>
      <c r="AB398" s="515">
        <v>2.1822656809260175</v>
      </c>
      <c r="AC398" s="515">
        <v>74.332015548005572</v>
      </c>
      <c r="AD398" s="515">
        <v>52.118037765287411</v>
      </c>
      <c r="AE398" s="515">
        <v>52.682154263803668</v>
      </c>
      <c r="AF398" s="515">
        <v>3.8672487127826281</v>
      </c>
      <c r="AG398" s="515">
        <v>3.8218613669549528</v>
      </c>
      <c r="AH398" s="515">
        <v>8.2730342498794016</v>
      </c>
      <c r="AI398" s="515">
        <v>0</v>
      </c>
      <c r="AJ398" s="515"/>
      <c r="AK398" s="515"/>
      <c r="AL398" s="515"/>
    </row>
    <row r="399" spans="1:38">
      <c r="A399" s="515">
        <v>9</v>
      </c>
      <c r="B399" s="515">
        <v>65</v>
      </c>
      <c r="C399" s="515">
        <v>2022</v>
      </c>
      <c r="D399" s="515">
        <v>99</v>
      </c>
      <c r="E399" s="515">
        <v>99</v>
      </c>
      <c r="F399" s="515">
        <v>99</v>
      </c>
      <c r="G399" s="515">
        <v>99</v>
      </c>
      <c r="H399" s="515">
        <v>1</v>
      </c>
      <c r="I399" s="515">
        <v>99</v>
      </c>
      <c r="J399" s="515">
        <v>171</v>
      </c>
      <c r="K399" s="515">
        <v>99</v>
      </c>
      <c r="L399" s="515">
        <v>99</v>
      </c>
      <c r="M399" s="515">
        <v>99</v>
      </c>
      <c r="N399" s="515">
        <v>99</v>
      </c>
      <c r="O399" s="515">
        <v>99</v>
      </c>
      <c r="P399" s="515">
        <v>9999</v>
      </c>
      <c r="Q399" s="515">
        <v>129</v>
      </c>
      <c r="R399" s="515">
        <v>1925</v>
      </c>
      <c r="S399" s="515">
        <v>7.6280519480519491</v>
      </c>
      <c r="T399" s="515">
        <v>7.2722077922077935</v>
      </c>
      <c r="U399" s="515">
        <v>34.797168831168818</v>
      </c>
      <c r="V399" s="515">
        <v>31.376623376623382</v>
      </c>
      <c r="W399" s="515">
        <v>28</v>
      </c>
      <c r="X399" s="515">
        <v>99.584415584415595</v>
      </c>
      <c r="Y399" s="515">
        <v>94.233766233766218</v>
      </c>
      <c r="Z399" s="515">
        <v>8.0085370705553345</v>
      </c>
      <c r="AA399" s="515">
        <v>1.6180291354038356</v>
      </c>
      <c r="AB399" s="515">
        <v>2.3899533350748459</v>
      </c>
      <c r="AC399" s="515">
        <v>73.816574527603876</v>
      </c>
      <c r="AD399" s="515">
        <v>66.865081820230699</v>
      </c>
      <c r="AE399" s="515">
        <v>57.588655479483059</v>
      </c>
      <c r="AF399" s="515">
        <v>1.7955749570927535</v>
      </c>
      <c r="AG399" s="515">
        <v>1.9784681263306021</v>
      </c>
      <c r="AH399" s="515">
        <v>0</v>
      </c>
      <c r="AI399" s="515">
        <v>0</v>
      </c>
      <c r="AJ399" s="515"/>
      <c r="AK399" s="515"/>
      <c r="AL399" s="515"/>
    </row>
    <row r="400" spans="1:38" s="558" customFormat="1">
      <c r="A400" s="558">
        <v>9</v>
      </c>
      <c r="B400" s="558">
        <v>66</v>
      </c>
      <c r="C400" s="558">
        <v>2022</v>
      </c>
      <c r="D400" s="558">
        <v>99</v>
      </c>
      <c r="E400" s="558">
        <v>99</v>
      </c>
      <c r="F400" s="558">
        <v>99</v>
      </c>
      <c r="G400" s="558">
        <v>99</v>
      </c>
      <c r="H400" s="558">
        <v>1</v>
      </c>
      <c r="I400" s="558">
        <v>99</v>
      </c>
      <c r="J400" s="558">
        <v>172</v>
      </c>
      <c r="K400" s="558">
        <v>99</v>
      </c>
      <c r="L400" s="558">
        <v>99</v>
      </c>
      <c r="M400" s="558">
        <v>99</v>
      </c>
      <c r="N400" s="558">
        <v>99</v>
      </c>
      <c r="O400" s="558">
        <v>99</v>
      </c>
      <c r="P400" s="558">
        <v>9999</v>
      </c>
    </row>
    <row r="401" spans="1:38">
      <c r="A401" s="515">
        <v>9</v>
      </c>
      <c r="B401" s="515">
        <v>67</v>
      </c>
      <c r="C401" s="515">
        <v>2022</v>
      </c>
      <c r="D401" s="515">
        <v>99</v>
      </c>
      <c r="E401" s="515">
        <v>99</v>
      </c>
      <c r="F401" s="515">
        <v>99</v>
      </c>
      <c r="G401" s="515">
        <v>99</v>
      </c>
      <c r="H401" s="515">
        <v>2</v>
      </c>
      <c r="I401" s="515">
        <v>99</v>
      </c>
      <c r="J401" s="515">
        <v>175</v>
      </c>
      <c r="K401" s="515">
        <v>99</v>
      </c>
      <c r="L401" s="515">
        <v>99</v>
      </c>
      <c r="M401" s="515">
        <v>99</v>
      </c>
      <c r="N401" s="515">
        <v>99</v>
      </c>
      <c r="O401" s="515">
        <v>99</v>
      </c>
      <c r="P401" s="515">
        <v>9999</v>
      </c>
      <c r="Q401" s="515">
        <v>241</v>
      </c>
      <c r="R401" s="515">
        <v>1708</v>
      </c>
      <c r="S401" s="515">
        <v>6.9677985948477748</v>
      </c>
      <c r="T401" s="515">
        <v>7.8366510538641698</v>
      </c>
      <c r="U401" s="515">
        <v>28.723419203747078</v>
      </c>
      <c r="V401" s="515">
        <v>17.56440281030445</v>
      </c>
      <c r="W401" s="515">
        <v>38.231850117096009</v>
      </c>
      <c r="X401" s="515">
        <v>92.271662763466011</v>
      </c>
      <c r="Y401" s="515">
        <v>68.969555035128806</v>
      </c>
      <c r="Z401" s="515">
        <v>9.191142998589438</v>
      </c>
      <c r="AA401" s="515">
        <v>1.7342852334352004</v>
      </c>
      <c r="AB401" s="515">
        <v>2.2905755446051934</v>
      </c>
      <c r="AC401" s="515">
        <v>74.32551276012687</v>
      </c>
      <c r="AD401" s="515">
        <v>46.444142434513743</v>
      </c>
      <c r="AE401" s="515">
        <v>67.811088090390314</v>
      </c>
      <c r="AF401" s="515">
        <v>1.5931646892022988</v>
      </c>
      <c r="AG401" s="515">
        <v>1.4490334695169094</v>
      </c>
      <c r="AH401" s="515">
        <v>1.873536299765808</v>
      </c>
      <c r="AI401" s="515">
        <v>0</v>
      </c>
      <c r="AJ401" s="515"/>
      <c r="AK401" s="515"/>
      <c r="AL401" s="515"/>
    </row>
    <row r="402" spans="1:38">
      <c r="A402" s="515">
        <v>9</v>
      </c>
      <c r="B402" s="515">
        <v>68</v>
      </c>
      <c r="C402" s="515">
        <v>2022</v>
      </c>
      <c r="D402" s="515">
        <v>99</v>
      </c>
      <c r="E402" s="515">
        <v>99</v>
      </c>
      <c r="F402" s="515">
        <v>99</v>
      </c>
      <c r="G402" s="515">
        <v>99</v>
      </c>
      <c r="H402" s="515">
        <v>2</v>
      </c>
      <c r="I402" s="515">
        <v>99</v>
      </c>
      <c r="J402" s="515">
        <v>177</v>
      </c>
      <c r="K402" s="515">
        <v>99</v>
      </c>
      <c r="L402" s="515">
        <v>99</v>
      </c>
      <c r="M402" s="515">
        <v>99</v>
      </c>
      <c r="N402" s="515">
        <v>99</v>
      </c>
      <c r="O402" s="515">
        <v>99</v>
      </c>
      <c r="P402" s="515">
        <v>9999</v>
      </c>
      <c r="Q402" s="515">
        <v>262</v>
      </c>
      <c r="R402" s="515">
        <v>4096</v>
      </c>
      <c r="S402" s="515">
        <v>7.21240234375</v>
      </c>
      <c r="T402" s="515">
        <v>6.5615234375</v>
      </c>
      <c r="U402" s="515">
        <v>30.416040039062452</v>
      </c>
      <c r="V402" s="515">
        <v>32.91015625</v>
      </c>
      <c r="W402" s="515">
        <v>16.552734375</v>
      </c>
      <c r="X402" s="515">
        <v>97.16796875</v>
      </c>
      <c r="Y402" s="515">
        <v>83.69140625</v>
      </c>
      <c r="Z402" s="515">
        <v>7.6358372040654814</v>
      </c>
      <c r="AA402" s="515">
        <v>1.89849922487988</v>
      </c>
      <c r="AB402" s="515">
        <v>2.1291604546483063</v>
      </c>
      <c r="AC402" s="515">
        <v>79.450109072587949</v>
      </c>
      <c r="AD402" s="515">
        <v>57.548276601116754</v>
      </c>
      <c r="AE402" s="515">
        <v>61.892508852954883</v>
      </c>
      <c r="AF402" s="515">
        <v>3.8206104022087906</v>
      </c>
      <c r="AG402" s="515">
        <v>3.679739147274768</v>
      </c>
      <c r="AH402" s="515">
        <v>3.22265625</v>
      </c>
      <c r="AI402" s="515">
        <v>3555</v>
      </c>
      <c r="AJ402" s="515">
        <v>114.48950773558359</v>
      </c>
      <c r="AK402" s="515">
        <v>19.788162169451905</v>
      </c>
      <c r="AL402" s="515">
        <v>18.746727157613659</v>
      </c>
    </row>
    <row r="403" spans="1:38">
      <c r="A403" s="515">
        <v>9</v>
      </c>
      <c r="B403" s="515">
        <v>69</v>
      </c>
      <c r="C403" s="515">
        <v>2022</v>
      </c>
      <c r="D403" s="515">
        <v>99</v>
      </c>
      <c r="E403" s="515">
        <v>99</v>
      </c>
      <c r="F403" s="515">
        <v>99</v>
      </c>
      <c r="G403" s="515">
        <v>99</v>
      </c>
      <c r="H403" s="515">
        <v>2</v>
      </c>
      <c r="I403" s="515">
        <v>99</v>
      </c>
      <c r="J403" s="515">
        <v>178</v>
      </c>
      <c r="K403" s="515">
        <v>99</v>
      </c>
      <c r="L403" s="515">
        <v>99</v>
      </c>
      <c r="M403" s="515">
        <v>99</v>
      </c>
      <c r="N403" s="515">
        <v>99</v>
      </c>
      <c r="O403" s="515">
        <v>99</v>
      </c>
      <c r="P403" s="515">
        <v>9999</v>
      </c>
      <c r="Q403" s="515">
        <v>102</v>
      </c>
      <c r="R403" s="515">
        <v>1088</v>
      </c>
      <c r="S403" s="515">
        <v>7.2509191176470607</v>
      </c>
      <c r="T403" s="515">
        <v>7.3897058823529393</v>
      </c>
      <c r="U403" s="515">
        <v>32.338051470588262</v>
      </c>
      <c r="V403" s="515">
        <v>27.481617647058822</v>
      </c>
      <c r="W403" s="515">
        <v>26.930147058823529</v>
      </c>
      <c r="X403" s="515">
        <v>99.724264705882362</v>
      </c>
      <c r="Y403" s="515">
        <v>89.705882352941188</v>
      </c>
      <c r="Z403" s="515">
        <v>7.356008990074355</v>
      </c>
      <c r="AA403" s="515">
        <v>1.81408376061219</v>
      </c>
      <c r="AB403" s="515">
        <v>2.3153826837735361</v>
      </c>
      <c r="AC403" s="515">
        <v>81.924630895319694</v>
      </c>
      <c r="AD403" s="515">
        <v>66.709872430011671</v>
      </c>
      <c r="AE403" s="515">
        <v>64.762785116350841</v>
      </c>
      <c r="AF403" s="515">
        <v>1.0148496380867102</v>
      </c>
      <c r="AG403" s="515">
        <v>1.0391952601486572</v>
      </c>
      <c r="AH403" s="515">
        <v>4.1360294117647056</v>
      </c>
      <c r="AI403" s="515">
        <v>0</v>
      </c>
      <c r="AJ403" s="515"/>
      <c r="AK403" s="515"/>
      <c r="AL403" s="515"/>
    </row>
    <row r="404" spans="1:38">
      <c r="A404" s="515">
        <v>9</v>
      </c>
      <c r="B404" s="515">
        <v>70</v>
      </c>
      <c r="C404" s="515">
        <v>2022</v>
      </c>
      <c r="D404" s="515">
        <v>99</v>
      </c>
      <c r="E404" s="515">
        <v>99</v>
      </c>
      <c r="F404" s="515">
        <v>99</v>
      </c>
      <c r="G404" s="515">
        <v>99</v>
      </c>
      <c r="H404" s="515">
        <v>2</v>
      </c>
      <c r="I404" s="515">
        <v>99</v>
      </c>
      <c r="J404" s="515">
        <v>181</v>
      </c>
      <c r="K404" s="515">
        <v>99</v>
      </c>
      <c r="L404" s="515">
        <v>99</v>
      </c>
      <c r="M404" s="515">
        <v>99</v>
      </c>
      <c r="N404" s="515">
        <v>99</v>
      </c>
      <c r="O404" s="515">
        <v>99</v>
      </c>
      <c r="P404" s="515">
        <v>9999</v>
      </c>
      <c r="Q404" s="515">
        <v>244</v>
      </c>
      <c r="R404" s="515">
        <v>3090</v>
      </c>
      <c r="S404" s="515">
        <v>7.2889967637540449</v>
      </c>
      <c r="T404" s="515">
        <v>7.2766990291262141</v>
      </c>
      <c r="U404" s="515">
        <v>29.983074433657023</v>
      </c>
      <c r="V404" s="515">
        <v>29.644012944983821</v>
      </c>
      <c r="W404" s="515">
        <v>18.025889967637543</v>
      </c>
      <c r="X404" s="515">
        <v>94.595469255663446</v>
      </c>
      <c r="Y404" s="515">
        <v>78.867313915857622</v>
      </c>
      <c r="Z404" s="515">
        <v>8.436763915735888</v>
      </c>
      <c r="AA404" s="515">
        <v>1.6301096802267077</v>
      </c>
      <c r="AB404" s="515">
        <v>1.8754436221776156</v>
      </c>
      <c r="AC404" s="515">
        <v>73.83115359515773</v>
      </c>
      <c r="AD404" s="515">
        <v>52.747559010158966</v>
      </c>
      <c r="AE404" s="515">
        <v>59.59666545168335</v>
      </c>
      <c r="AF404" s="515">
        <v>2.8822475934631751</v>
      </c>
      <c r="AG404" s="515">
        <v>2.7364596974651625</v>
      </c>
      <c r="AH404" s="515">
        <v>0.9385113268608416</v>
      </c>
      <c r="AI404" s="515">
        <v>0</v>
      </c>
      <c r="AJ404" s="515"/>
      <c r="AK404" s="515"/>
      <c r="AL404" s="515"/>
    </row>
    <row r="405" spans="1:38">
      <c r="A405" s="515">
        <v>9</v>
      </c>
      <c r="B405" s="515">
        <v>71</v>
      </c>
      <c r="C405" s="515">
        <v>2022</v>
      </c>
      <c r="D405" s="515">
        <v>99</v>
      </c>
      <c r="E405" s="515">
        <v>99</v>
      </c>
      <c r="F405" s="515">
        <v>99</v>
      </c>
      <c r="G405" s="515">
        <v>99</v>
      </c>
      <c r="H405" s="515">
        <v>2</v>
      </c>
      <c r="I405" s="515">
        <v>99</v>
      </c>
      <c r="J405" s="515">
        <v>262</v>
      </c>
      <c r="K405" s="515">
        <v>99</v>
      </c>
      <c r="L405" s="515">
        <v>99</v>
      </c>
      <c r="M405" s="515">
        <v>99</v>
      </c>
      <c r="N405" s="515">
        <v>99</v>
      </c>
      <c r="O405" s="515">
        <v>99</v>
      </c>
      <c r="P405" s="515">
        <v>9999</v>
      </c>
      <c r="Q405" s="515">
        <v>12</v>
      </c>
      <c r="R405" s="515">
        <v>47</v>
      </c>
      <c r="S405" s="515">
        <v>6.2127659574468082</v>
      </c>
      <c r="T405" s="515">
        <v>5.255319148936171</v>
      </c>
      <c r="U405" s="515">
        <v>18.444680851063836</v>
      </c>
      <c r="V405" s="515">
        <v>14.893617021276597</v>
      </c>
      <c r="W405" s="515">
        <v>2.1276595744680855</v>
      </c>
      <c r="X405" s="515">
        <v>51.063829787234063</v>
      </c>
      <c r="Y405" s="515">
        <v>29.787234042553195</v>
      </c>
      <c r="Z405" s="515">
        <v>6.5825949908100441</v>
      </c>
      <c r="AA405" s="515">
        <v>1.8558265946686412</v>
      </c>
      <c r="AB405" s="515">
        <v>1.0410323253383038</v>
      </c>
      <c r="AC405" s="515">
        <v>91.168637653117628</v>
      </c>
      <c r="AD405" s="515">
        <v>51.746639258248109</v>
      </c>
      <c r="AE405" s="515">
        <v>58.860278149430805</v>
      </c>
      <c r="AF405" s="515">
        <v>4.3840011939407501E-2</v>
      </c>
      <c r="AG405" s="515">
        <v>2.5604919622748825E-2</v>
      </c>
      <c r="AH405" s="515">
        <v>0</v>
      </c>
      <c r="AI405" s="515">
        <v>47</v>
      </c>
      <c r="AJ405" s="515">
        <v>102.45106382978727</v>
      </c>
      <c r="AK405" s="515">
        <v>16.582076935787828</v>
      </c>
      <c r="AL405" s="515">
        <v>16.582076935787828</v>
      </c>
    </row>
    <row r="406" spans="1:38">
      <c r="A406" s="515">
        <v>9</v>
      </c>
      <c r="B406" s="515">
        <v>72</v>
      </c>
      <c r="C406" s="515">
        <v>2022</v>
      </c>
      <c r="D406" s="515">
        <v>99</v>
      </c>
      <c r="E406" s="515">
        <v>99</v>
      </c>
      <c r="F406" s="515">
        <v>99</v>
      </c>
      <c r="G406" s="515">
        <v>99</v>
      </c>
      <c r="H406" s="515">
        <v>2</v>
      </c>
      <c r="I406" s="515">
        <v>99</v>
      </c>
      <c r="J406" s="515">
        <v>267</v>
      </c>
      <c r="K406" s="515">
        <v>99</v>
      </c>
      <c r="L406" s="515">
        <v>99</v>
      </c>
      <c r="M406" s="515">
        <v>99</v>
      </c>
      <c r="N406" s="515">
        <v>99</v>
      </c>
      <c r="O406" s="515">
        <v>99</v>
      </c>
      <c r="P406" s="515">
        <v>9999</v>
      </c>
      <c r="Q406" s="515">
        <v>16</v>
      </c>
      <c r="R406" s="515">
        <v>105</v>
      </c>
      <c r="S406" s="515">
        <v>5.6857142857142877</v>
      </c>
      <c r="T406" s="515">
        <v>5.6761904761904756</v>
      </c>
      <c r="U406" s="515">
        <v>16.851428571428578</v>
      </c>
      <c r="V406" s="515">
        <v>2.8571428571428577</v>
      </c>
      <c r="W406" s="515">
        <v>0</v>
      </c>
      <c r="X406" s="515">
        <v>50.476190476190489</v>
      </c>
      <c r="Y406" s="515">
        <v>6.6666666666666687</v>
      </c>
      <c r="Z406" s="515">
        <v>4.3206947035272405</v>
      </c>
      <c r="AA406" s="515">
        <v>1.5325937287536331</v>
      </c>
      <c r="AB406" s="515">
        <v>1.5023488789875037</v>
      </c>
      <c r="AC406" s="515">
        <v>41.03245469523597</v>
      </c>
      <c r="AD406" s="515">
        <v>47.661453692863809</v>
      </c>
      <c r="AE406" s="515">
        <v>93.19692601475262</v>
      </c>
      <c r="AF406" s="515">
        <v>9.7940452205059356E-2</v>
      </c>
      <c r="AG406" s="515">
        <v>5.2261327466249584E-2</v>
      </c>
      <c r="AH406" s="515">
        <v>56.190476190476176</v>
      </c>
      <c r="AI406" s="515">
        <v>0</v>
      </c>
      <c r="AJ406" s="515"/>
      <c r="AK406" s="515"/>
      <c r="AL406" s="515"/>
    </row>
    <row r="407" spans="1:38">
      <c r="A407" s="515">
        <v>9</v>
      </c>
      <c r="B407" s="515">
        <v>73</v>
      </c>
      <c r="C407" s="515">
        <v>2022</v>
      </c>
      <c r="D407" s="515">
        <v>99</v>
      </c>
      <c r="E407" s="515">
        <v>99</v>
      </c>
      <c r="F407" s="515">
        <v>99</v>
      </c>
      <c r="G407" s="515">
        <v>99</v>
      </c>
      <c r="H407" s="515">
        <v>1</v>
      </c>
      <c r="I407" s="515">
        <v>99</v>
      </c>
      <c r="J407" s="515">
        <v>309</v>
      </c>
      <c r="K407" s="515">
        <v>99</v>
      </c>
      <c r="L407" s="515">
        <v>99</v>
      </c>
      <c r="M407" s="515">
        <v>99</v>
      </c>
      <c r="N407" s="515">
        <v>99</v>
      </c>
      <c r="O407" s="515">
        <v>99</v>
      </c>
      <c r="P407" s="515">
        <v>9999</v>
      </c>
      <c r="Q407" s="515">
        <v>929</v>
      </c>
      <c r="R407" s="515">
        <v>9454</v>
      </c>
      <c r="S407" s="515">
        <v>7.1129680558493762</v>
      </c>
      <c r="T407" s="515">
        <v>6.9392849587476206</v>
      </c>
      <c r="U407" s="515">
        <v>31.450624074465846</v>
      </c>
      <c r="V407" s="515">
        <v>28.686270361751639</v>
      </c>
      <c r="W407" s="515">
        <v>20.552147239263796</v>
      </c>
      <c r="X407" s="515">
        <v>95.705521472392647</v>
      </c>
      <c r="Y407" s="515">
        <v>83.393272688808949</v>
      </c>
      <c r="Z407" s="515">
        <v>8.5545637998922182</v>
      </c>
      <c r="AA407" s="515">
        <v>1.9540779888690969</v>
      </c>
      <c r="AB407" s="515">
        <v>2.2913259225669402</v>
      </c>
      <c r="AC407" s="515">
        <v>77.075489749367492</v>
      </c>
      <c r="AD407" s="515">
        <v>46.013527410021283</v>
      </c>
      <c r="AE407" s="515">
        <v>54.698918220001218</v>
      </c>
      <c r="AF407" s="515">
        <v>8.8183717633012488</v>
      </c>
      <c r="AG407" s="515">
        <v>8.7821182282781507</v>
      </c>
      <c r="AH407" s="515">
        <v>4.7175798603765591</v>
      </c>
      <c r="AI407" s="515">
        <v>0</v>
      </c>
      <c r="AJ407" s="515"/>
      <c r="AK407" s="515"/>
      <c r="AL407" s="515"/>
    </row>
    <row r="408" spans="1:38">
      <c r="A408" s="515">
        <v>9</v>
      </c>
      <c r="B408" s="515">
        <v>74</v>
      </c>
      <c r="C408" s="515">
        <v>2022</v>
      </c>
      <c r="D408" s="515">
        <v>99</v>
      </c>
      <c r="E408" s="515">
        <v>99</v>
      </c>
      <c r="F408" s="515">
        <v>99</v>
      </c>
      <c r="G408" s="515">
        <v>99</v>
      </c>
      <c r="H408" s="515">
        <v>2</v>
      </c>
      <c r="I408" s="515">
        <v>99</v>
      </c>
      <c r="J408" s="515">
        <v>470</v>
      </c>
      <c r="K408" s="515">
        <v>99</v>
      </c>
      <c r="L408" s="515">
        <v>99</v>
      </c>
      <c r="M408" s="515">
        <v>99</v>
      </c>
      <c r="N408" s="515">
        <v>99</v>
      </c>
      <c r="O408" s="515">
        <v>99</v>
      </c>
      <c r="P408" s="515">
        <v>9999</v>
      </c>
      <c r="Q408" s="515">
        <v>162</v>
      </c>
      <c r="R408" s="515">
        <v>1177</v>
      </c>
      <c r="S408" s="515">
        <v>6.3406966864910803</v>
      </c>
      <c r="T408" s="515">
        <v>7.2608326253186082</v>
      </c>
      <c r="U408" s="515">
        <v>25.789719626168178</v>
      </c>
      <c r="V408" s="515">
        <v>13.763806287170771</v>
      </c>
      <c r="W408" s="515">
        <v>28.971962616822431</v>
      </c>
      <c r="X408" s="515">
        <v>87.425658453695803</v>
      </c>
      <c r="Y408" s="515">
        <v>62.956669498725581</v>
      </c>
      <c r="Z408" s="515">
        <v>8.1517138117838144</v>
      </c>
      <c r="AA408" s="515">
        <v>2.114074819833673</v>
      </c>
      <c r="AB408" s="515">
        <v>2.7666118923350722</v>
      </c>
      <c r="AC408" s="515">
        <v>71.553367927820318</v>
      </c>
      <c r="AD408" s="515">
        <v>49.330685824952461</v>
      </c>
      <c r="AE408" s="515">
        <v>63.166242354377879</v>
      </c>
      <c r="AF408" s="515">
        <v>1.097865830908141</v>
      </c>
      <c r="AG408" s="515">
        <v>0.89655615721389759</v>
      </c>
      <c r="AH408" s="515">
        <v>13.933729821580297</v>
      </c>
      <c r="AI408" s="515">
        <v>0</v>
      </c>
      <c r="AJ408" s="515"/>
      <c r="AK408" s="515"/>
      <c r="AL408" s="515"/>
    </row>
    <row r="409" spans="1:38">
      <c r="A409" s="515">
        <v>9</v>
      </c>
      <c r="B409" s="515">
        <v>75</v>
      </c>
      <c r="C409" s="515">
        <v>2022</v>
      </c>
      <c r="D409" s="515">
        <v>99</v>
      </c>
      <c r="E409" s="515">
        <v>99</v>
      </c>
      <c r="F409" s="515">
        <v>99</v>
      </c>
      <c r="G409" s="515">
        <v>99</v>
      </c>
      <c r="H409" s="515">
        <v>2</v>
      </c>
      <c r="I409" s="515">
        <v>99</v>
      </c>
      <c r="J409" s="515">
        <v>629</v>
      </c>
      <c r="K409" s="515">
        <v>99</v>
      </c>
      <c r="L409" s="515">
        <v>99</v>
      </c>
      <c r="M409" s="515">
        <v>99</v>
      </c>
      <c r="N409" s="515">
        <v>99</v>
      </c>
      <c r="O409" s="515">
        <v>99</v>
      </c>
      <c r="P409" s="515">
        <v>9999</v>
      </c>
      <c r="Q409" s="515">
        <v>30</v>
      </c>
      <c r="R409" s="515">
        <v>254</v>
      </c>
      <c r="S409" s="515">
        <v>7.4724409448818898</v>
      </c>
      <c r="T409" s="515">
        <v>6.7244094488188972</v>
      </c>
      <c r="U409" s="515">
        <v>31.675984251968501</v>
      </c>
      <c r="V409" s="515">
        <v>27.559055118110237</v>
      </c>
      <c r="W409" s="515">
        <v>10.629921259842519</v>
      </c>
      <c r="X409" s="515">
        <v>93.307086614173244</v>
      </c>
      <c r="Y409" s="515">
        <v>79.133858267716548</v>
      </c>
      <c r="Z409" s="515">
        <v>9.31750606690645</v>
      </c>
      <c r="AA409" s="515">
        <v>1.9148272332319352</v>
      </c>
      <c r="AB409" s="515">
        <v>1.7821387016830956</v>
      </c>
      <c r="AC409" s="515">
        <v>81.82285103592703</v>
      </c>
      <c r="AD409" s="515">
        <v>45.259794203911049</v>
      </c>
      <c r="AE409" s="515">
        <v>61.269969406383893</v>
      </c>
      <c r="AF409" s="515">
        <v>0.23692261771509593</v>
      </c>
      <c r="AG409" s="515">
        <v>0.23763929150853633</v>
      </c>
      <c r="AH409" s="515">
        <v>9.0551181102362204</v>
      </c>
      <c r="AI409" s="515">
        <v>0</v>
      </c>
      <c r="AJ409" s="515"/>
      <c r="AK409" s="515"/>
      <c r="AL409" s="515"/>
    </row>
    <row r="410" spans="1:38">
      <c r="A410" s="515">
        <v>9</v>
      </c>
      <c r="B410" s="515">
        <v>76</v>
      </c>
      <c r="C410" s="515">
        <v>2022</v>
      </c>
      <c r="D410" s="515">
        <v>99</v>
      </c>
      <c r="E410" s="515">
        <v>99</v>
      </c>
      <c r="F410" s="515">
        <v>99</v>
      </c>
      <c r="G410" s="515">
        <v>99</v>
      </c>
      <c r="H410" s="515">
        <v>1</v>
      </c>
      <c r="I410" s="515">
        <v>99</v>
      </c>
      <c r="J410" s="515">
        <v>643</v>
      </c>
      <c r="K410" s="515">
        <v>99</v>
      </c>
      <c r="L410" s="515">
        <v>99</v>
      </c>
      <c r="M410" s="515">
        <v>99</v>
      </c>
      <c r="N410" s="515">
        <v>99</v>
      </c>
      <c r="O410" s="515">
        <v>99</v>
      </c>
      <c r="P410" s="515">
        <v>9999</v>
      </c>
      <c r="Q410" s="515">
        <v>416</v>
      </c>
      <c r="R410" s="515">
        <v>5397</v>
      </c>
      <c r="S410" s="515">
        <v>6.302390216787102</v>
      </c>
      <c r="T410" s="515">
        <v>7.0326107096535102</v>
      </c>
      <c r="U410" s="515">
        <v>28.582280896794504</v>
      </c>
      <c r="V410" s="515">
        <v>20.30757828423198</v>
      </c>
      <c r="W410" s="515">
        <v>24.495089864739672</v>
      </c>
      <c r="X410" s="515">
        <v>91.143227719103223</v>
      </c>
      <c r="Y410" s="515">
        <v>72.392069668334258</v>
      </c>
      <c r="Z410" s="515">
        <v>8.7052860467141358</v>
      </c>
      <c r="AA410" s="515">
        <v>1.8853805562277439</v>
      </c>
      <c r="AB410" s="515">
        <v>2.320856308967528</v>
      </c>
      <c r="AC410" s="515">
        <v>74.134203182776474</v>
      </c>
      <c r="AD410" s="515">
        <v>37.559628600859313</v>
      </c>
      <c r="AE410" s="515">
        <v>53.997181755327361</v>
      </c>
      <c r="AF410" s="515">
        <v>5.03413924334005</v>
      </c>
      <c r="AG410" s="515">
        <v>4.5562098119392909</v>
      </c>
      <c r="AH410" s="515">
        <v>3.0572540300166762</v>
      </c>
      <c r="AI410" s="515">
        <v>0</v>
      </c>
      <c r="AJ410" s="515"/>
      <c r="AK410" s="515"/>
      <c r="AL410" s="515"/>
    </row>
    <row r="411" spans="1:38">
      <c r="A411" s="515">
        <v>9</v>
      </c>
      <c r="B411" s="515">
        <v>77</v>
      </c>
      <c r="C411" s="515">
        <v>2022</v>
      </c>
      <c r="D411" s="515">
        <v>99</v>
      </c>
      <c r="E411" s="515">
        <v>99</v>
      </c>
      <c r="F411" s="515">
        <v>99</v>
      </c>
      <c r="G411" s="515">
        <v>99</v>
      </c>
      <c r="H411" s="515">
        <v>2</v>
      </c>
      <c r="I411" s="515">
        <v>99</v>
      </c>
      <c r="J411" s="515">
        <v>704</v>
      </c>
      <c r="K411" s="515">
        <v>99</v>
      </c>
      <c r="L411" s="515">
        <v>99</v>
      </c>
      <c r="M411" s="515">
        <v>99</v>
      </c>
      <c r="N411" s="515">
        <v>99</v>
      </c>
      <c r="O411" s="515">
        <v>99</v>
      </c>
      <c r="P411" s="515">
        <v>9999</v>
      </c>
      <c r="Q411" s="515">
        <v>19</v>
      </c>
      <c r="R411" s="515">
        <v>107</v>
      </c>
      <c r="S411" s="515">
        <v>7</v>
      </c>
      <c r="T411" s="515">
        <v>7.8598130841121492</v>
      </c>
      <c r="U411" s="515">
        <v>21.29252336448598</v>
      </c>
      <c r="V411" s="515">
        <v>3.7383177570093449</v>
      </c>
      <c r="W411" s="515">
        <v>40.186915887850461</v>
      </c>
      <c r="X411" s="515">
        <v>85.981308411214982</v>
      </c>
      <c r="Y411" s="515">
        <v>27.102803738317757</v>
      </c>
      <c r="Z411" s="515">
        <v>5.9987491053463193</v>
      </c>
      <c r="AA411" s="515">
        <v>1.4009342677049157</v>
      </c>
      <c r="AB411" s="515">
        <v>2.1199920566366872</v>
      </c>
      <c r="AC411" s="515">
        <v>49.765778846508312</v>
      </c>
      <c r="AD411" s="515">
        <v>37.228544766095219</v>
      </c>
      <c r="AE411" s="515">
        <v>64.823346915890284</v>
      </c>
      <c r="AF411" s="515">
        <v>9.9805984628012823E-2</v>
      </c>
      <c r="AG411" s="515">
        <v>6.7292292509526647E-2</v>
      </c>
      <c r="AH411" s="515">
        <v>13.084112149532716</v>
      </c>
      <c r="AI411" s="515">
        <v>0</v>
      </c>
      <c r="AJ411" s="515"/>
      <c r="AK411" s="515"/>
      <c r="AL411" s="515"/>
    </row>
    <row r="412" spans="1:38">
      <c r="A412" s="515">
        <v>9</v>
      </c>
      <c r="B412" s="515">
        <v>78</v>
      </c>
      <c r="C412" s="515">
        <v>2022</v>
      </c>
      <c r="D412" s="515">
        <v>99</v>
      </c>
      <c r="E412" s="515">
        <v>99</v>
      </c>
      <c r="F412" s="515">
        <v>99</v>
      </c>
      <c r="G412" s="515">
        <v>99</v>
      </c>
      <c r="H412" s="515">
        <v>1</v>
      </c>
      <c r="I412" s="515">
        <v>99</v>
      </c>
      <c r="J412" s="515">
        <v>802</v>
      </c>
      <c r="K412" s="515">
        <v>99</v>
      </c>
      <c r="L412" s="515">
        <v>99</v>
      </c>
      <c r="M412" s="515">
        <v>99</v>
      </c>
      <c r="N412" s="515">
        <v>99</v>
      </c>
      <c r="O412" s="515">
        <v>99</v>
      </c>
      <c r="P412" s="515">
        <v>9999</v>
      </c>
      <c r="Q412" s="515">
        <v>90</v>
      </c>
      <c r="R412" s="515">
        <v>1173</v>
      </c>
      <c r="S412" s="515">
        <v>7.4032395566922418</v>
      </c>
      <c r="T412" s="515">
        <v>7.7024722932651342</v>
      </c>
      <c r="U412" s="515">
        <v>31.631202046035881</v>
      </c>
      <c r="V412" s="515">
        <v>23.273657289002561</v>
      </c>
      <c r="W412" s="515">
        <v>33.759590792838857</v>
      </c>
      <c r="X412" s="515">
        <v>97.6982097186701</v>
      </c>
      <c r="Y412" s="515">
        <v>85.251491901108253</v>
      </c>
      <c r="Z412" s="515">
        <v>8.1689835086416149</v>
      </c>
      <c r="AA412" s="515">
        <v>2.0077148070715043</v>
      </c>
      <c r="AB412" s="515">
        <v>2.5745761419335436</v>
      </c>
      <c r="AC412" s="515">
        <v>73.383288558727884</v>
      </c>
      <c r="AD412" s="515">
        <v>44.662436090612154</v>
      </c>
      <c r="AE412" s="515">
        <v>59.518049236017518</v>
      </c>
      <c r="AF412" s="515">
        <v>1.0941347660622345</v>
      </c>
      <c r="AG412" s="515">
        <v>1.0958929227485303</v>
      </c>
      <c r="AH412" s="515">
        <v>0.17050298380221651</v>
      </c>
      <c r="AI412" s="515">
        <v>1003</v>
      </c>
      <c r="AJ412" s="515">
        <v>114.5359920239282</v>
      </c>
      <c r="AK412" s="515">
        <v>20.535166323168465</v>
      </c>
      <c r="AL412" s="515">
        <v>20.508599347888264</v>
      </c>
    </row>
    <row r="413" spans="1:38" s="45" customFormat="1">
      <c r="A413" s="515">
        <v>10</v>
      </c>
      <c r="B413" s="515">
        <v>1</v>
      </c>
      <c r="C413" s="515">
        <v>2024</v>
      </c>
      <c r="D413" s="515">
        <v>99</v>
      </c>
      <c r="E413" s="515">
        <v>99</v>
      </c>
      <c r="F413" s="515">
        <v>99</v>
      </c>
      <c r="G413" s="515">
        <v>99</v>
      </c>
      <c r="H413" s="515">
        <v>99</v>
      </c>
      <c r="I413" s="515">
        <v>99</v>
      </c>
      <c r="J413" s="515">
        <v>999</v>
      </c>
      <c r="K413" s="515">
        <v>0</v>
      </c>
      <c r="L413" s="515">
        <v>99</v>
      </c>
      <c r="M413" s="515">
        <v>99</v>
      </c>
      <c r="N413" s="515">
        <v>99</v>
      </c>
      <c r="O413" s="515">
        <v>99</v>
      </c>
      <c r="P413" s="515">
        <v>9999</v>
      </c>
      <c r="Q413" s="515">
        <v>9707</v>
      </c>
      <c r="R413" s="515">
        <v>93331</v>
      </c>
      <c r="S413" s="515">
        <v>7.3107541974263652</v>
      </c>
      <c r="T413" s="515">
        <v>6.7611404570828562</v>
      </c>
      <c r="U413" s="515">
        <v>31.794091995156887</v>
      </c>
      <c r="V413" s="515">
        <v>32.779033761558324</v>
      </c>
      <c r="W413" s="515">
        <v>20.041572467883125</v>
      </c>
      <c r="X413" s="515">
        <v>96.636701631826526</v>
      </c>
      <c r="Y413" s="515">
        <v>85.783930312543504</v>
      </c>
      <c r="Z413" s="515">
        <v>8.4057209769803762</v>
      </c>
      <c r="AA413" s="515">
        <v>1.7910183079767221</v>
      </c>
      <c r="AB413" s="515">
        <v>2.1869089329005096</v>
      </c>
      <c r="AC413" s="515">
        <v>82.82202574619231</v>
      </c>
      <c r="AD413" s="515">
        <v>54.269798088522251</v>
      </c>
      <c r="AE413" s="515">
        <v>72.579297753635643</v>
      </c>
      <c r="AF413" s="515">
        <v>94.143458042910325</v>
      </c>
      <c r="AG413" s="515">
        <v>95.925643246241762</v>
      </c>
      <c r="AH413" s="515">
        <v>0</v>
      </c>
      <c r="AI413" s="515">
        <v>91064</v>
      </c>
      <c r="AJ413" s="515">
        <v>114.09061868575782</v>
      </c>
      <c r="AK413" s="515">
        <v>21.044845271865046</v>
      </c>
      <c r="AL413" s="515">
        <v>21.235995513909497</v>
      </c>
    </row>
    <row r="414" spans="1:38" s="45" customFormat="1">
      <c r="A414" s="515">
        <v>10</v>
      </c>
      <c r="B414" s="515">
        <v>2</v>
      </c>
      <c r="C414" s="515">
        <v>2024</v>
      </c>
      <c r="D414" s="515">
        <v>99</v>
      </c>
      <c r="E414" s="515">
        <v>99</v>
      </c>
      <c r="F414" s="515">
        <v>99</v>
      </c>
      <c r="G414" s="515">
        <v>99</v>
      </c>
      <c r="H414" s="515">
        <v>99</v>
      </c>
      <c r="I414" s="515">
        <v>99</v>
      </c>
      <c r="J414" s="515">
        <v>999</v>
      </c>
      <c r="K414" s="515">
        <v>2</v>
      </c>
      <c r="L414" s="515">
        <v>99</v>
      </c>
      <c r="M414" s="515">
        <v>99</v>
      </c>
      <c r="N414" s="515">
        <v>99</v>
      </c>
      <c r="O414" s="515">
        <v>99</v>
      </c>
      <c r="P414" s="515">
        <v>9999</v>
      </c>
      <c r="Q414" s="515">
        <v>527</v>
      </c>
      <c r="R414" s="515">
        <v>2844</v>
      </c>
      <c r="S414" s="515">
        <v>5.5014064697608998</v>
      </c>
      <c r="T414" s="515">
        <v>6.7805907172995799</v>
      </c>
      <c r="U414" s="515">
        <v>17.577039381153355</v>
      </c>
      <c r="V414" s="515">
        <v>1.1954992967651197</v>
      </c>
      <c r="W414" s="515">
        <v>17.651195499296765</v>
      </c>
      <c r="X414" s="515">
        <v>56.575246132208157</v>
      </c>
      <c r="Y414" s="515">
        <v>11.708860759493673</v>
      </c>
      <c r="Z414" s="515">
        <v>4.9961156033678797</v>
      </c>
      <c r="AA414" s="515">
        <v>1.6079306763096155</v>
      </c>
      <c r="AB414" s="515">
        <v>1.9976329705653249</v>
      </c>
      <c r="AC414" s="515">
        <v>78.703694788329557</v>
      </c>
      <c r="AD414" s="515">
        <v>59.125956279871282</v>
      </c>
      <c r="AE414" s="515">
        <v>82.263901587031313</v>
      </c>
      <c r="AF414" s="515">
        <v>2.8687573761562279</v>
      </c>
      <c r="AG414" s="515">
        <v>1.615986365859575</v>
      </c>
      <c r="AH414" s="515">
        <v>0</v>
      </c>
      <c r="AI414" s="515">
        <v>2713</v>
      </c>
      <c r="AJ414" s="515">
        <v>100.59690379653514</v>
      </c>
      <c r="AK414" s="515">
        <v>17.04036404643583</v>
      </c>
      <c r="AL414" s="515">
        <v>17.19523282125737</v>
      </c>
    </row>
    <row r="415" spans="1:38" s="45" customFormat="1">
      <c r="A415" s="515">
        <v>10</v>
      </c>
      <c r="B415" s="515">
        <v>3</v>
      </c>
      <c r="C415" s="515">
        <v>2024</v>
      </c>
      <c r="D415" s="515">
        <v>99</v>
      </c>
      <c r="E415" s="515">
        <v>99</v>
      </c>
      <c r="F415" s="515">
        <v>99</v>
      </c>
      <c r="G415" s="515">
        <v>99</v>
      </c>
      <c r="H415" s="515">
        <v>99</v>
      </c>
      <c r="I415" s="515">
        <v>99</v>
      </c>
      <c r="J415" s="515">
        <v>999</v>
      </c>
      <c r="K415" s="515">
        <v>4</v>
      </c>
      <c r="L415" s="515">
        <v>99</v>
      </c>
      <c r="M415" s="515">
        <v>99</v>
      </c>
      <c r="N415" s="515">
        <v>99</v>
      </c>
      <c r="O415" s="515">
        <v>99</v>
      </c>
      <c r="P415" s="515">
        <v>9999</v>
      </c>
      <c r="Q415" s="515">
        <v>396</v>
      </c>
      <c r="R415" s="515">
        <v>2867</v>
      </c>
      <c r="S415" s="515">
        <v>6.3090338332752003</v>
      </c>
      <c r="T415" s="515">
        <v>6.6086501569584941</v>
      </c>
      <c r="U415" s="515">
        <v>25.624520404604073</v>
      </c>
      <c r="V415" s="515">
        <v>22.357865364492501</v>
      </c>
      <c r="W415" s="515">
        <v>17.091035926055103</v>
      </c>
      <c r="X415" s="515">
        <v>85.490059295430754</v>
      </c>
      <c r="Y415" s="515">
        <v>58.807115451691651</v>
      </c>
      <c r="Z415" s="515">
        <v>8.7632637268310525</v>
      </c>
      <c r="AA415" s="515">
        <v>1.9444855554212237</v>
      </c>
      <c r="AB415" s="515">
        <v>2.2158469022661129</v>
      </c>
      <c r="AC415" s="515">
        <v>76.896330676949248</v>
      </c>
      <c r="AD415" s="515">
        <v>42.753994117816362</v>
      </c>
      <c r="AE415" s="515">
        <v>67.511869736342149</v>
      </c>
      <c r="AF415" s="515">
        <v>2.8919575940365352</v>
      </c>
      <c r="AG415" s="515">
        <v>2.374902656000129</v>
      </c>
      <c r="AH415" s="515">
        <v>99.407045692361365</v>
      </c>
      <c r="AI415" s="515">
        <v>2821</v>
      </c>
      <c r="AJ415" s="515">
        <v>109.33800070896864</v>
      </c>
      <c r="AK415" s="515">
        <v>18.941085678015018</v>
      </c>
      <c r="AL415" s="515">
        <v>19.087167987980724</v>
      </c>
    </row>
    <row r="416" spans="1:38" s="45" customFormat="1">
      <c r="A416" s="515">
        <v>10</v>
      </c>
      <c r="B416" s="515">
        <v>4</v>
      </c>
      <c r="C416" s="515">
        <v>2024</v>
      </c>
      <c r="D416" s="515">
        <v>99</v>
      </c>
      <c r="E416" s="515">
        <v>99</v>
      </c>
      <c r="F416" s="515">
        <v>99</v>
      </c>
      <c r="G416" s="515">
        <v>99</v>
      </c>
      <c r="H416" s="515">
        <v>99</v>
      </c>
      <c r="I416" s="515">
        <v>99</v>
      </c>
      <c r="J416" s="515">
        <v>999</v>
      </c>
      <c r="K416" s="515">
        <v>7</v>
      </c>
      <c r="L416" s="515">
        <v>99</v>
      </c>
      <c r="M416" s="515">
        <v>99</v>
      </c>
      <c r="N416" s="515">
        <v>99</v>
      </c>
      <c r="O416" s="515">
        <v>99</v>
      </c>
      <c r="P416" s="515">
        <v>9999</v>
      </c>
      <c r="Q416" s="515"/>
      <c r="R416" s="515"/>
      <c r="S416" s="515"/>
      <c r="T416" s="515"/>
      <c r="U416" s="515"/>
      <c r="V416" s="515"/>
      <c r="W416" s="515"/>
      <c r="X416" s="515"/>
      <c r="Y416" s="515"/>
      <c r="Z416" s="515"/>
      <c r="AA416" s="515"/>
      <c r="AB416" s="515"/>
      <c r="AC416" s="515"/>
      <c r="AD416" s="515"/>
      <c r="AE416" s="515"/>
      <c r="AF416" s="515"/>
      <c r="AG416" s="515"/>
      <c r="AH416" s="515"/>
      <c r="AI416" s="515"/>
      <c r="AJ416" s="515"/>
      <c r="AK416" s="515"/>
      <c r="AL416" s="515"/>
    </row>
    <row r="417" spans="1:38" s="45" customFormat="1">
      <c r="A417" s="515">
        <v>10</v>
      </c>
      <c r="B417" s="515">
        <v>5</v>
      </c>
      <c r="C417" s="515">
        <v>2024</v>
      </c>
      <c r="D417" s="515">
        <v>99</v>
      </c>
      <c r="E417" s="515">
        <v>99</v>
      </c>
      <c r="F417" s="515">
        <v>99</v>
      </c>
      <c r="G417" s="515">
        <v>99</v>
      </c>
      <c r="H417" s="515">
        <v>99</v>
      </c>
      <c r="I417" s="515">
        <v>99</v>
      </c>
      <c r="J417" s="515">
        <v>999</v>
      </c>
      <c r="K417" s="515">
        <v>9</v>
      </c>
      <c r="L417" s="515">
        <v>99</v>
      </c>
      <c r="M417" s="515">
        <v>99</v>
      </c>
      <c r="N417" s="515">
        <v>99</v>
      </c>
      <c r="O417" s="515">
        <v>99</v>
      </c>
      <c r="P417" s="515">
        <v>9999</v>
      </c>
      <c r="Q417" s="515"/>
      <c r="R417" s="515"/>
      <c r="S417" s="515"/>
      <c r="T417" s="515"/>
      <c r="U417" s="515"/>
      <c r="V417" s="515"/>
      <c r="W417" s="515"/>
      <c r="X417" s="515"/>
      <c r="Y417" s="515"/>
      <c r="Z417" s="515"/>
      <c r="AA417" s="515"/>
      <c r="AB417" s="515"/>
      <c r="AC417" s="515"/>
      <c r="AD417" s="515"/>
      <c r="AE417" s="515"/>
      <c r="AF417" s="515"/>
      <c r="AG417" s="515"/>
      <c r="AH417" s="515"/>
      <c r="AI417" s="515"/>
      <c r="AJ417" s="515"/>
      <c r="AK417" s="515"/>
      <c r="AL417" s="515"/>
    </row>
    <row r="418" spans="1:38" s="45" customFormat="1">
      <c r="A418" s="515">
        <v>10</v>
      </c>
      <c r="B418" s="515">
        <v>6</v>
      </c>
      <c r="C418" s="515">
        <v>2024</v>
      </c>
      <c r="D418" s="515">
        <v>99</v>
      </c>
      <c r="E418" s="515">
        <v>99</v>
      </c>
      <c r="F418" s="515">
        <v>99</v>
      </c>
      <c r="G418" s="515">
        <v>99</v>
      </c>
      <c r="H418" s="515">
        <v>99</v>
      </c>
      <c r="I418" s="515">
        <v>99</v>
      </c>
      <c r="J418" s="515">
        <v>999</v>
      </c>
      <c r="K418" s="515">
        <v>10</v>
      </c>
      <c r="L418" s="515">
        <v>99</v>
      </c>
      <c r="M418" s="515">
        <v>99</v>
      </c>
      <c r="N418" s="515">
        <v>99</v>
      </c>
      <c r="O418" s="515">
        <v>99</v>
      </c>
      <c r="P418" s="515">
        <v>9999</v>
      </c>
      <c r="Q418" s="515">
        <v>59</v>
      </c>
      <c r="R418" s="515">
        <v>67</v>
      </c>
      <c r="S418" s="515">
        <v>7.2835820895522367</v>
      </c>
      <c r="T418" s="515">
        <v>22.104477611940304</v>
      </c>
      <c r="U418" s="515">
        <v>30.870149253731352</v>
      </c>
      <c r="V418" s="515">
        <v>5.9701492537313445</v>
      </c>
      <c r="W418" s="515">
        <v>62.686567164179095</v>
      </c>
      <c r="X418" s="515">
        <v>91.044776119402954</v>
      </c>
      <c r="Y418" s="515">
        <v>73.134328358208975</v>
      </c>
      <c r="Z418" s="515">
        <v>9.918549107386319</v>
      </c>
      <c r="AA418" s="515">
        <v>2.2447681803606838</v>
      </c>
      <c r="AB418" s="515">
        <v>15.203234463756276</v>
      </c>
      <c r="AC418" s="515">
        <v>70.633218837005771</v>
      </c>
      <c r="AD418" s="515">
        <v>-5.6169436730110736</v>
      </c>
      <c r="AE418" s="515">
        <v>-3.0169828741579297</v>
      </c>
      <c r="AF418" s="515">
        <v>6.7583243390459666E-2</v>
      </c>
      <c r="AG418" s="515">
        <v>6.686146781012961E-2</v>
      </c>
      <c r="AH418" s="515">
        <v>0</v>
      </c>
      <c r="AI418" s="515">
        <v>67</v>
      </c>
      <c r="AJ418" s="515">
        <v>112.01343283582092</v>
      </c>
      <c r="AK418" s="515">
        <v>21.208591924164235</v>
      </c>
      <c r="AL418" s="515">
        <v>21.723274663805817</v>
      </c>
    </row>
    <row r="419" spans="1:38">
      <c r="A419" s="515">
        <v>10</v>
      </c>
      <c r="B419" s="515">
        <v>7</v>
      </c>
      <c r="C419" s="515">
        <v>2024</v>
      </c>
      <c r="D419" s="515">
        <v>99</v>
      </c>
      <c r="E419" s="515">
        <v>99</v>
      </c>
      <c r="F419" s="515">
        <v>99</v>
      </c>
      <c r="G419" s="515">
        <v>99</v>
      </c>
      <c r="H419" s="515">
        <v>99</v>
      </c>
      <c r="I419" s="515">
        <v>99</v>
      </c>
      <c r="J419" s="515">
        <v>999</v>
      </c>
      <c r="K419" s="515">
        <v>12</v>
      </c>
      <c r="L419" s="515">
        <v>99</v>
      </c>
      <c r="M419" s="515">
        <v>99</v>
      </c>
      <c r="N419" s="515">
        <v>99</v>
      </c>
      <c r="O419" s="515">
        <v>99</v>
      </c>
      <c r="P419" s="515">
        <v>9999</v>
      </c>
      <c r="Q419" s="515">
        <v>17</v>
      </c>
      <c r="R419" s="515">
        <v>27</v>
      </c>
      <c r="S419" s="515">
        <v>6.2222222222222223</v>
      </c>
      <c r="T419" s="515">
        <v>26.222222222222221</v>
      </c>
      <c r="U419" s="515">
        <v>18.225925925925928</v>
      </c>
      <c r="V419" s="515">
        <v>0</v>
      </c>
      <c r="W419" s="515">
        <v>70.370370370370352</v>
      </c>
      <c r="X419" s="515">
        <v>62.962962962962969</v>
      </c>
      <c r="Y419" s="515">
        <v>11.111111111111112</v>
      </c>
      <c r="Z419" s="515">
        <v>4.6507341190789244</v>
      </c>
      <c r="AA419" s="515">
        <v>1.6405358955814875</v>
      </c>
      <c r="AB419" s="515">
        <v>14.89054717133418</v>
      </c>
      <c r="AC419" s="515">
        <v>92.690668369823115</v>
      </c>
      <c r="AD419" s="515">
        <v>24.801776369249577</v>
      </c>
      <c r="AE419" s="515">
        <v>31.940055416760792</v>
      </c>
      <c r="AF419" s="515">
        <v>2.7235038381230016E-2</v>
      </c>
      <c r="AG419" s="515">
        <v>1.5908005758045147E-2</v>
      </c>
      <c r="AH419" s="515">
        <v>0</v>
      </c>
      <c r="AI419" s="515">
        <v>27</v>
      </c>
      <c r="AJ419" s="515">
        <v>99.285185185185156</v>
      </c>
      <c r="AK419" s="515">
        <v>18.429383708848235</v>
      </c>
      <c r="AL419" s="515">
        <v>19.413000933800696</v>
      </c>
    </row>
    <row r="420" spans="1:38">
      <c r="A420" s="515">
        <v>10</v>
      </c>
      <c r="B420" s="515">
        <v>8</v>
      </c>
      <c r="C420" s="515">
        <v>2024</v>
      </c>
      <c r="D420" s="515">
        <v>99</v>
      </c>
      <c r="E420" s="515">
        <v>99</v>
      </c>
      <c r="F420" s="515">
        <v>99</v>
      </c>
      <c r="G420" s="515">
        <v>99</v>
      </c>
      <c r="H420" s="515">
        <v>99</v>
      </c>
      <c r="I420" s="515">
        <v>99</v>
      </c>
      <c r="J420" s="515">
        <v>999</v>
      </c>
      <c r="K420" s="515">
        <v>14</v>
      </c>
      <c r="L420" s="515">
        <v>99</v>
      </c>
      <c r="M420" s="515">
        <v>99</v>
      </c>
      <c r="N420" s="515">
        <v>99</v>
      </c>
      <c r="O420" s="515">
        <v>99</v>
      </c>
      <c r="P420" s="515">
        <v>9999</v>
      </c>
      <c r="Q420" s="515">
        <v>1</v>
      </c>
      <c r="R420" s="515">
        <v>1</v>
      </c>
      <c r="S420" s="515">
        <v>9</v>
      </c>
      <c r="T420" s="515">
        <v>37</v>
      </c>
      <c r="U420" s="515">
        <v>21.6</v>
      </c>
      <c r="V420" s="515">
        <v>0</v>
      </c>
      <c r="W420" s="515">
        <v>100</v>
      </c>
      <c r="X420" s="515">
        <v>100</v>
      </c>
      <c r="Y420" s="515">
        <v>0</v>
      </c>
      <c r="Z420" s="515">
        <v>0</v>
      </c>
      <c r="AA420" s="515">
        <v>0</v>
      </c>
      <c r="AB420" s="515">
        <v>0</v>
      </c>
      <c r="AC420" s="515"/>
      <c r="AD420" s="515"/>
      <c r="AE420" s="515"/>
      <c r="AF420" s="515">
        <v>1.0087051252307413E-3</v>
      </c>
      <c r="AG420" s="515">
        <v>6.9825833036735445E-4</v>
      </c>
      <c r="AH420" s="515">
        <v>100</v>
      </c>
      <c r="AI420" s="515">
        <v>1</v>
      </c>
      <c r="AJ420" s="515">
        <v>102.5</v>
      </c>
      <c r="AK420" s="515">
        <v>20.057747275866568</v>
      </c>
      <c r="AL420" s="515">
        <v>20.057747275866568</v>
      </c>
    </row>
    <row r="421" spans="1:38">
      <c r="A421" s="515">
        <v>10</v>
      </c>
      <c r="B421" s="515">
        <v>9</v>
      </c>
      <c r="C421" s="515">
        <v>2024</v>
      </c>
      <c r="D421" s="515">
        <v>99</v>
      </c>
      <c r="E421" s="515">
        <v>99</v>
      </c>
      <c r="F421" s="515">
        <v>99</v>
      </c>
      <c r="G421" s="515">
        <v>99</v>
      </c>
      <c r="H421" s="515">
        <v>99</v>
      </c>
      <c r="I421" s="515">
        <v>99</v>
      </c>
      <c r="J421" s="515">
        <v>999</v>
      </c>
      <c r="K421" s="515">
        <v>19</v>
      </c>
      <c r="L421" s="515">
        <v>99</v>
      </c>
      <c r="M421" s="515">
        <v>99</v>
      </c>
      <c r="N421" s="515">
        <v>99</v>
      </c>
      <c r="O421" s="515">
        <v>99</v>
      </c>
      <c r="P421" s="515">
        <v>9999</v>
      </c>
      <c r="Q421" s="515"/>
      <c r="R421" s="515"/>
      <c r="S421" s="515"/>
      <c r="T421" s="515"/>
      <c r="U421" s="515"/>
      <c r="V421" s="515"/>
      <c r="W421" s="515"/>
      <c r="X421" s="515"/>
      <c r="Y421" s="515"/>
      <c r="Z421" s="515"/>
      <c r="AA421" s="515"/>
      <c r="AB421" s="515"/>
      <c r="AC421" s="515"/>
      <c r="AD421" s="515"/>
      <c r="AE421" s="515"/>
      <c r="AF421" s="515"/>
      <c r="AG421" s="515"/>
      <c r="AH421" s="515"/>
      <c r="AI421" s="515"/>
      <c r="AJ421" s="515"/>
      <c r="AK421" s="515"/>
      <c r="AL421" s="515"/>
    </row>
    <row r="422" spans="1:38">
      <c r="A422" s="515">
        <v>10</v>
      </c>
      <c r="B422" s="515">
        <v>10</v>
      </c>
      <c r="C422" s="515">
        <v>2024</v>
      </c>
      <c r="D422" s="515">
        <v>99</v>
      </c>
      <c r="E422" s="515">
        <v>99</v>
      </c>
      <c r="F422" s="515">
        <v>99</v>
      </c>
      <c r="G422" s="515">
        <v>99</v>
      </c>
      <c r="H422" s="515">
        <v>99</v>
      </c>
      <c r="I422" s="515">
        <v>99</v>
      </c>
      <c r="J422" s="515">
        <v>999</v>
      </c>
      <c r="K422" s="515">
        <v>25</v>
      </c>
      <c r="L422" s="515">
        <v>99</v>
      </c>
      <c r="M422" s="515">
        <v>99</v>
      </c>
      <c r="N422" s="515">
        <v>99</v>
      </c>
      <c r="O422" s="515">
        <v>99</v>
      </c>
      <c r="P422" s="515">
        <v>9999</v>
      </c>
      <c r="Q422" s="515"/>
      <c r="R422" s="515"/>
      <c r="S422" s="515"/>
      <c r="T422" s="515"/>
      <c r="U422" s="515"/>
      <c r="V422" s="515"/>
      <c r="W422" s="515"/>
      <c r="X422" s="515"/>
      <c r="Y422" s="515"/>
      <c r="Z422" s="515"/>
      <c r="AA422" s="515"/>
      <c r="AB422" s="515"/>
      <c r="AC422" s="515"/>
      <c r="AD422" s="515"/>
      <c r="AE422" s="515"/>
      <c r="AF422" s="515"/>
      <c r="AG422" s="515"/>
      <c r="AH422" s="515"/>
      <c r="AI422" s="515"/>
      <c r="AJ422" s="515"/>
      <c r="AK422" s="515"/>
      <c r="AL422" s="515"/>
    </row>
    <row r="423" spans="1:38">
      <c r="A423" s="515">
        <v>10</v>
      </c>
      <c r="B423" s="515">
        <v>11</v>
      </c>
      <c r="C423" s="515">
        <v>2023</v>
      </c>
      <c r="D423" s="515">
        <v>99</v>
      </c>
      <c r="E423" s="515">
        <v>99</v>
      </c>
      <c r="F423" s="515">
        <v>99</v>
      </c>
      <c r="G423" s="515">
        <v>99</v>
      </c>
      <c r="H423" s="515">
        <v>99</v>
      </c>
      <c r="I423" s="515">
        <v>99</v>
      </c>
      <c r="J423" s="515">
        <v>999</v>
      </c>
      <c r="K423" s="515">
        <v>0</v>
      </c>
      <c r="L423" s="515">
        <v>99</v>
      </c>
      <c r="M423" s="515">
        <v>99</v>
      </c>
      <c r="N423" s="515">
        <v>99</v>
      </c>
      <c r="O423" s="515">
        <v>99</v>
      </c>
      <c r="P423" s="515">
        <v>9999</v>
      </c>
      <c r="Q423" s="515">
        <v>9923</v>
      </c>
      <c r="R423" s="515">
        <v>102048</v>
      </c>
      <c r="S423" s="515">
        <v>7.2378194575101933</v>
      </c>
      <c r="T423" s="515">
        <v>6.9795390404515523</v>
      </c>
      <c r="U423" s="515">
        <v>31.792727931953898</v>
      </c>
      <c r="V423" s="515">
        <v>29.34403417999372</v>
      </c>
      <c r="W423" s="515">
        <v>21.968093446221392</v>
      </c>
      <c r="X423" s="515">
        <v>97.193477579178435</v>
      </c>
      <c r="Y423" s="515">
        <v>86.645500156788941</v>
      </c>
      <c r="Z423" s="515">
        <v>8.1001827813213918</v>
      </c>
      <c r="AA423" s="515">
        <v>1.8472808903068576</v>
      </c>
      <c r="AB423" s="515">
        <v>2.2136830694598086</v>
      </c>
      <c r="AC423" s="515">
        <v>75.209117396521478</v>
      </c>
      <c r="AD423" s="515">
        <v>53.979188297792653</v>
      </c>
      <c r="AE423" s="515">
        <v>60.296899910109417</v>
      </c>
      <c r="AF423" s="515">
        <v>93.623736215343385</v>
      </c>
      <c r="AG423" s="515">
        <v>95.516793500681374</v>
      </c>
      <c r="AH423" s="515">
        <v>0</v>
      </c>
      <c r="AI423" s="515">
        <v>33256</v>
      </c>
      <c r="AJ423" s="515">
        <v>115.31843877796456</v>
      </c>
      <c r="AK423" s="515">
        <v>20.968680374077877</v>
      </c>
      <c r="AL423" s="515">
        <v>21.094045624337003</v>
      </c>
    </row>
    <row r="424" spans="1:38">
      <c r="A424" s="515">
        <v>10</v>
      </c>
      <c r="B424" s="515">
        <v>12</v>
      </c>
      <c r="C424" s="515">
        <v>2023</v>
      </c>
      <c r="D424" s="515">
        <v>99</v>
      </c>
      <c r="E424" s="515">
        <v>99</v>
      </c>
      <c r="F424" s="515">
        <v>99</v>
      </c>
      <c r="G424" s="515">
        <v>99</v>
      </c>
      <c r="H424" s="515">
        <v>99</v>
      </c>
      <c r="I424" s="515">
        <v>99</v>
      </c>
      <c r="J424" s="515">
        <v>999</v>
      </c>
      <c r="K424" s="515">
        <v>2</v>
      </c>
      <c r="L424" s="515">
        <v>99</v>
      </c>
      <c r="M424" s="515">
        <v>99</v>
      </c>
      <c r="N424" s="515">
        <v>99</v>
      </c>
      <c r="O424" s="515">
        <v>99</v>
      </c>
      <c r="P424" s="515">
        <v>9999</v>
      </c>
      <c r="Q424" s="515">
        <v>612</v>
      </c>
      <c r="R424" s="515">
        <v>3472</v>
      </c>
      <c r="S424" s="515">
        <v>5.6163594470046085</v>
      </c>
      <c r="T424" s="515">
        <v>7.0394585253456237</v>
      </c>
      <c r="U424" s="515">
        <v>17.599107142857122</v>
      </c>
      <c r="V424" s="515">
        <v>1.3536866359447002</v>
      </c>
      <c r="W424" s="515">
        <v>21.601382488479263</v>
      </c>
      <c r="X424" s="515">
        <v>58.41013824884795</v>
      </c>
      <c r="Y424" s="515">
        <v>10.512672811059906</v>
      </c>
      <c r="Z424" s="515">
        <v>4.8755440211679346</v>
      </c>
      <c r="AA424" s="515">
        <v>1.4788242994304186</v>
      </c>
      <c r="AB424" s="515">
        <v>2.072671239307434</v>
      </c>
      <c r="AC424" s="515">
        <v>60.677442459522389</v>
      </c>
      <c r="AD424" s="515">
        <v>55.027220960815718</v>
      </c>
      <c r="AE424" s="515">
        <v>67.896083175132389</v>
      </c>
      <c r="AF424" s="515">
        <v>3.1853795482485898</v>
      </c>
      <c r="AG424" s="515">
        <v>1.7989446261791251</v>
      </c>
      <c r="AH424" s="515">
        <v>0</v>
      </c>
      <c r="AI424" s="515">
        <v>527</v>
      </c>
      <c r="AJ424" s="515">
        <v>102.21252371916506</v>
      </c>
      <c r="AK424" s="515">
        <v>17.115300964536434</v>
      </c>
      <c r="AL424" s="515">
        <v>16.91516599045897</v>
      </c>
    </row>
    <row r="425" spans="1:38">
      <c r="A425" s="515">
        <v>10</v>
      </c>
      <c r="B425" s="515">
        <v>13</v>
      </c>
      <c r="C425" s="515">
        <v>2023</v>
      </c>
      <c r="D425" s="515">
        <v>99</v>
      </c>
      <c r="E425" s="515">
        <v>99</v>
      </c>
      <c r="F425" s="515">
        <v>99</v>
      </c>
      <c r="G425" s="515">
        <v>99</v>
      </c>
      <c r="H425" s="515">
        <v>99</v>
      </c>
      <c r="I425" s="515">
        <v>99</v>
      </c>
      <c r="J425" s="515">
        <v>999</v>
      </c>
      <c r="K425" s="515">
        <v>4</v>
      </c>
      <c r="L425" s="515">
        <v>99</v>
      </c>
      <c r="M425" s="515">
        <v>99</v>
      </c>
      <c r="N425" s="515">
        <v>99</v>
      </c>
      <c r="O425" s="515">
        <v>99</v>
      </c>
      <c r="P425" s="515">
        <v>9999</v>
      </c>
      <c r="Q425" s="515">
        <v>432</v>
      </c>
      <c r="R425" s="515">
        <v>3438</v>
      </c>
      <c r="S425" s="515">
        <v>6.2332751599767295</v>
      </c>
      <c r="T425" s="515">
        <v>7.116637579988363</v>
      </c>
      <c r="U425" s="515">
        <v>26.189979639325141</v>
      </c>
      <c r="V425" s="515">
        <v>15.706806282722509</v>
      </c>
      <c r="W425" s="515">
        <v>23.647469458987793</v>
      </c>
      <c r="X425" s="515">
        <v>84.70040721349622</v>
      </c>
      <c r="Y425" s="515">
        <v>60.209424083769619</v>
      </c>
      <c r="Z425" s="515">
        <v>9.2511027485775763</v>
      </c>
      <c r="AA425" s="515">
        <v>2.1010616254539998</v>
      </c>
      <c r="AB425" s="515">
        <v>2.3629526403338956</v>
      </c>
      <c r="AC425" s="515">
        <v>58.8592723783228</v>
      </c>
      <c r="AD425" s="515">
        <v>45.879508812397077</v>
      </c>
      <c r="AE425" s="515">
        <v>55.449292152642464</v>
      </c>
      <c r="AF425" s="515">
        <v>3.1541863153452354</v>
      </c>
      <c r="AG425" s="515">
        <v>2.6508702841133158</v>
      </c>
      <c r="AH425" s="515">
        <v>97.149505526468886</v>
      </c>
      <c r="AI425" s="515">
        <v>1250</v>
      </c>
      <c r="AJ425" s="515">
        <v>111.44159999999982</v>
      </c>
      <c r="AK425" s="515">
        <v>19.978915269970503</v>
      </c>
      <c r="AL425" s="515">
        <v>20.06096644639895</v>
      </c>
    </row>
    <row r="426" spans="1:38">
      <c r="A426" s="515">
        <v>10</v>
      </c>
      <c r="B426" s="515">
        <v>14</v>
      </c>
      <c r="C426" s="515">
        <v>2023</v>
      </c>
      <c r="D426" s="515">
        <v>99</v>
      </c>
      <c r="E426" s="515">
        <v>99</v>
      </c>
      <c r="F426" s="515">
        <v>99</v>
      </c>
      <c r="G426" s="515">
        <v>99</v>
      </c>
      <c r="H426" s="515">
        <v>99</v>
      </c>
      <c r="I426" s="515">
        <v>99</v>
      </c>
      <c r="J426" s="515">
        <v>999</v>
      </c>
      <c r="K426" s="515">
        <v>7</v>
      </c>
      <c r="L426" s="515">
        <v>99</v>
      </c>
      <c r="M426" s="515">
        <v>99</v>
      </c>
      <c r="N426" s="515">
        <v>99</v>
      </c>
      <c r="O426" s="515">
        <v>99</v>
      </c>
      <c r="P426" s="515">
        <v>9999</v>
      </c>
      <c r="Q426" s="515"/>
      <c r="R426" s="515"/>
      <c r="S426" s="515"/>
      <c r="T426" s="515"/>
      <c r="U426" s="515"/>
      <c r="V426" s="515"/>
      <c r="W426" s="515"/>
      <c r="X426" s="515"/>
      <c r="Y426" s="515"/>
      <c r="Z426" s="515"/>
      <c r="AA426" s="515"/>
      <c r="AB426" s="515"/>
      <c r="AC426" s="515"/>
      <c r="AD426" s="515"/>
      <c r="AE426" s="515"/>
      <c r="AF426" s="515"/>
      <c r="AG426" s="515"/>
      <c r="AH426" s="515"/>
      <c r="AI426" s="515"/>
      <c r="AJ426" s="515"/>
      <c r="AK426" s="515"/>
      <c r="AL426" s="515"/>
    </row>
    <row r="427" spans="1:38">
      <c r="A427" s="515">
        <v>10</v>
      </c>
      <c r="B427" s="515">
        <v>15</v>
      </c>
      <c r="C427" s="515">
        <v>2023</v>
      </c>
      <c r="D427" s="515">
        <v>99</v>
      </c>
      <c r="E427" s="515">
        <v>99</v>
      </c>
      <c r="F427" s="515">
        <v>99</v>
      </c>
      <c r="G427" s="515">
        <v>99</v>
      </c>
      <c r="H427" s="515">
        <v>99</v>
      </c>
      <c r="I427" s="515">
        <v>99</v>
      </c>
      <c r="J427" s="515">
        <v>999</v>
      </c>
      <c r="K427" s="515">
        <v>9</v>
      </c>
      <c r="L427" s="515">
        <v>99</v>
      </c>
      <c r="M427" s="515">
        <v>99</v>
      </c>
      <c r="N427" s="515">
        <v>99</v>
      </c>
      <c r="O427" s="515">
        <v>99</v>
      </c>
      <c r="P427" s="515">
        <v>9999</v>
      </c>
      <c r="Q427" s="515"/>
      <c r="R427" s="515"/>
      <c r="S427" s="515"/>
      <c r="T427" s="515"/>
      <c r="U427" s="515"/>
      <c r="V427" s="515"/>
      <c r="W427" s="515"/>
      <c r="X427" s="515"/>
      <c r="Y427" s="515"/>
      <c r="Z427" s="515"/>
      <c r="AA427" s="515"/>
      <c r="AB427" s="515"/>
      <c r="AC427" s="515"/>
      <c r="AD427" s="515"/>
      <c r="AE427" s="515"/>
      <c r="AF427" s="515"/>
      <c r="AG427" s="515"/>
      <c r="AH427" s="515"/>
      <c r="AI427" s="515"/>
      <c r="AJ427" s="515"/>
      <c r="AK427" s="515"/>
      <c r="AL427" s="515"/>
    </row>
    <row r="428" spans="1:38">
      <c r="A428" s="515">
        <v>10</v>
      </c>
      <c r="B428" s="515">
        <v>16</v>
      </c>
      <c r="C428" s="515">
        <v>2023</v>
      </c>
      <c r="D428" s="515">
        <v>99</v>
      </c>
      <c r="E428" s="515">
        <v>99</v>
      </c>
      <c r="F428" s="515">
        <v>99</v>
      </c>
      <c r="G428" s="515">
        <v>99</v>
      </c>
      <c r="H428" s="515">
        <v>99</v>
      </c>
      <c r="I428" s="515">
        <v>99</v>
      </c>
      <c r="J428" s="515">
        <v>999</v>
      </c>
      <c r="K428" s="515">
        <v>10</v>
      </c>
      <c r="L428" s="515">
        <v>99</v>
      </c>
      <c r="M428" s="515">
        <v>99</v>
      </c>
      <c r="N428" s="515">
        <v>99</v>
      </c>
      <c r="O428" s="515">
        <v>99</v>
      </c>
      <c r="P428" s="515">
        <v>9999</v>
      </c>
      <c r="Q428" s="515">
        <v>31</v>
      </c>
      <c r="R428" s="515">
        <v>32</v>
      </c>
      <c r="S428" s="515">
        <v>7.15625</v>
      </c>
      <c r="T428" s="515">
        <v>31.03125</v>
      </c>
      <c r="U428" s="515">
        <v>30.962499999999999</v>
      </c>
      <c r="V428" s="515">
        <v>0</v>
      </c>
      <c r="W428" s="515">
        <v>87.5</v>
      </c>
      <c r="X428" s="515">
        <v>93.75</v>
      </c>
      <c r="Y428" s="515">
        <v>84.375</v>
      </c>
      <c r="Z428" s="515">
        <v>8.0579056677278142</v>
      </c>
      <c r="AA428" s="515">
        <v>1.4385186608104878</v>
      </c>
      <c r="AB428" s="515">
        <v>12.870713788966796</v>
      </c>
      <c r="AC428" s="515">
        <v>65.130858456007076</v>
      </c>
      <c r="AD428" s="515">
        <v>-14.823720225024378</v>
      </c>
      <c r="AE428" s="515">
        <v>-3.0644888312484282</v>
      </c>
      <c r="AF428" s="515">
        <v>2.935833685021744E-2</v>
      </c>
      <c r="AG428" s="515">
        <v>2.9169799336186613E-2</v>
      </c>
      <c r="AH428" s="515">
        <v>0</v>
      </c>
      <c r="AI428" s="515">
        <v>13</v>
      </c>
      <c r="AJ428" s="515">
        <v>113.49230769230763</v>
      </c>
      <c r="AK428" s="515">
        <v>22.247177273439736</v>
      </c>
      <c r="AL428" s="515">
        <v>21.581329298902965</v>
      </c>
    </row>
    <row r="429" spans="1:38">
      <c r="A429" s="515">
        <v>10</v>
      </c>
      <c r="B429" s="515">
        <v>17</v>
      </c>
      <c r="C429" s="515">
        <v>2023</v>
      </c>
      <c r="D429" s="515">
        <v>99</v>
      </c>
      <c r="E429" s="515">
        <v>99</v>
      </c>
      <c r="F429" s="515">
        <v>99</v>
      </c>
      <c r="G429" s="515">
        <v>99</v>
      </c>
      <c r="H429" s="515">
        <v>99</v>
      </c>
      <c r="I429" s="515">
        <v>99</v>
      </c>
      <c r="J429" s="515">
        <v>999</v>
      </c>
      <c r="K429" s="515">
        <v>12</v>
      </c>
      <c r="L429" s="515">
        <v>99</v>
      </c>
      <c r="M429" s="515">
        <v>99</v>
      </c>
      <c r="N429" s="515">
        <v>99</v>
      </c>
      <c r="O429" s="515">
        <v>99</v>
      </c>
      <c r="P429" s="515">
        <v>9999</v>
      </c>
      <c r="Q429" s="515">
        <v>4</v>
      </c>
      <c r="R429" s="515">
        <v>5</v>
      </c>
      <c r="S429" s="515">
        <v>5.8</v>
      </c>
      <c r="T429" s="515">
        <v>36.799999999999997</v>
      </c>
      <c r="U429" s="515">
        <v>18.140000000000004</v>
      </c>
      <c r="V429" s="515">
        <v>0</v>
      </c>
      <c r="W429" s="515">
        <v>100</v>
      </c>
      <c r="X429" s="515">
        <v>80</v>
      </c>
      <c r="Y429" s="515">
        <v>0</v>
      </c>
      <c r="Z429" s="515">
        <v>2.4458945193936454</v>
      </c>
      <c r="AA429" s="515">
        <v>0.97979589711327197</v>
      </c>
      <c r="AB429" s="515">
        <v>1.1661903789691537</v>
      </c>
      <c r="AC429" s="515">
        <v>67.933041634184335</v>
      </c>
      <c r="AD429" s="515">
        <v>87.926615012815461</v>
      </c>
      <c r="AE429" s="515">
        <v>66.513303991328243</v>
      </c>
      <c r="AF429" s="515">
        <v>4.5872401328464754E-3</v>
      </c>
      <c r="AG429" s="515">
        <v>2.6702672585709785E-3</v>
      </c>
      <c r="AH429" s="515">
        <v>0</v>
      </c>
      <c r="AI429" s="515">
        <v>0</v>
      </c>
      <c r="AJ429" s="515"/>
      <c r="AK429" s="515"/>
      <c r="AL429" s="515"/>
    </row>
    <row r="430" spans="1:38">
      <c r="A430" s="515">
        <v>10</v>
      </c>
      <c r="B430" s="515">
        <v>18</v>
      </c>
      <c r="C430" s="515">
        <v>2023</v>
      </c>
      <c r="D430" s="515">
        <v>99</v>
      </c>
      <c r="E430" s="515">
        <v>99</v>
      </c>
      <c r="F430" s="515">
        <v>99</v>
      </c>
      <c r="G430" s="515">
        <v>99</v>
      </c>
      <c r="H430" s="515">
        <v>99</v>
      </c>
      <c r="I430" s="515">
        <v>99</v>
      </c>
      <c r="J430" s="515">
        <v>999</v>
      </c>
      <c r="K430" s="515">
        <v>14</v>
      </c>
      <c r="L430" s="515">
        <v>99</v>
      </c>
      <c r="M430" s="515">
        <v>99</v>
      </c>
      <c r="N430" s="515">
        <v>99</v>
      </c>
      <c r="O430" s="515">
        <v>99</v>
      </c>
      <c r="P430" s="515">
        <v>9999</v>
      </c>
      <c r="Q430" s="515">
        <v>3</v>
      </c>
      <c r="R430" s="515">
        <v>3</v>
      </c>
      <c r="S430" s="515">
        <v>6.333333333333333</v>
      </c>
      <c r="T430" s="515">
        <v>18.333333333333329</v>
      </c>
      <c r="U430" s="515">
        <v>17.566666666666663</v>
      </c>
      <c r="V430" s="515">
        <v>0</v>
      </c>
      <c r="W430" s="515">
        <v>66.666666666666686</v>
      </c>
      <c r="X430" s="515">
        <v>66.666666666666686</v>
      </c>
      <c r="Y430" s="515">
        <v>0</v>
      </c>
      <c r="Z430" s="515">
        <v>3.0136725472788553</v>
      </c>
      <c r="AA430" s="515">
        <v>0.4714045207910384</v>
      </c>
      <c r="AB430" s="515">
        <v>14.70449666674185</v>
      </c>
      <c r="AC430" s="515">
        <v>78.210972392584125</v>
      </c>
      <c r="AD430" s="515">
        <v>25.750265364691661</v>
      </c>
      <c r="AE430" s="515">
        <v>-40.073160227343173</v>
      </c>
      <c r="AF430" s="515">
        <v>2.7523440797078843E-3</v>
      </c>
      <c r="AG430" s="515">
        <v>1.5515224313857837E-3</v>
      </c>
      <c r="AH430" s="515">
        <v>100</v>
      </c>
      <c r="AI430" s="515">
        <v>1</v>
      </c>
      <c r="AJ430" s="515">
        <v>103.9</v>
      </c>
      <c r="AK430" s="515">
        <v>18.633723354073169</v>
      </c>
      <c r="AL430" s="515">
        <v>18.633723354073169</v>
      </c>
    </row>
    <row r="431" spans="1:38">
      <c r="A431" s="515">
        <v>10</v>
      </c>
      <c r="B431" s="515">
        <v>19</v>
      </c>
      <c r="C431" s="515">
        <v>2023</v>
      </c>
      <c r="D431" s="515">
        <v>99</v>
      </c>
      <c r="E431" s="515">
        <v>99</v>
      </c>
      <c r="F431" s="515">
        <v>99</v>
      </c>
      <c r="G431" s="515">
        <v>99</v>
      </c>
      <c r="H431" s="515">
        <v>99</v>
      </c>
      <c r="I431" s="515">
        <v>99</v>
      </c>
      <c r="J431" s="515">
        <v>999</v>
      </c>
      <c r="K431" s="515">
        <v>19</v>
      </c>
      <c r="L431" s="515">
        <v>99</v>
      </c>
      <c r="M431" s="515">
        <v>99</v>
      </c>
      <c r="N431" s="515">
        <v>99</v>
      </c>
      <c r="O431" s="515">
        <v>99</v>
      </c>
      <c r="P431" s="515">
        <v>9999</v>
      </c>
      <c r="Q431" s="515"/>
      <c r="R431" s="515"/>
      <c r="S431" s="515"/>
      <c r="T431" s="515"/>
      <c r="U431" s="515"/>
      <c r="V431" s="515"/>
      <c r="W431" s="515"/>
      <c r="X431" s="515"/>
      <c r="Y431" s="515"/>
      <c r="Z431" s="515"/>
      <c r="AA431" s="515"/>
      <c r="AB431" s="515"/>
      <c r="AC431" s="515"/>
      <c r="AD431" s="515"/>
      <c r="AE431" s="515"/>
      <c r="AF431" s="515"/>
      <c r="AG431" s="515"/>
      <c r="AH431" s="515"/>
      <c r="AI431" s="515"/>
      <c r="AJ431" s="515"/>
      <c r="AK431" s="515"/>
      <c r="AL431" s="515"/>
    </row>
    <row r="432" spans="1:38">
      <c r="A432" s="515">
        <v>10</v>
      </c>
      <c r="B432" s="515">
        <v>20</v>
      </c>
      <c r="C432" s="515">
        <v>2023</v>
      </c>
      <c r="D432" s="515">
        <v>99</v>
      </c>
      <c r="E432" s="515">
        <v>99</v>
      </c>
      <c r="F432" s="515">
        <v>99</v>
      </c>
      <c r="G432" s="515">
        <v>99</v>
      </c>
      <c r="H432" s="515">
        <v>99</v>
      </c>
      <c r="I432" s="515">
        <v>99</v>
      </c>
      <c r="J432" s="515">
        <v>999</v>
      </c>
      <c r="K432" s="515">
        <v>25</v>
      </c>
      <c r="L432" s="515">
        <v>99</v>
      </c>
      <c r="M432" s="515">
        <v>99</v>
      </c>
      <c r="N432" s="515">
        <v>99</v>
      </c>
      <c r="O432" s="515">
        <v>99</v>
      </c>
      <c r="P432" s="515">
        <v>9999</v>
      </c>
      <c r="Q432" s="515"/>
      <c r="R432" s="515"/>
      <c r="S432" s="515"/>
      <c r="T432" s="515"/>
      <c r="U432" s="515"/>
      <c r="V432" s="515"/>
      <c r="W432" s="515"/>
      <c r="X432" s="515"/>
      <c r="Y432" s="515"/>
      <c r="Z432" s="515"/>
      <c r="AA432" s="515"/>
      <c r="AB432" s="515"/>
      <c r="AC432" s="515"/>
      <c r="AD432" s="515"/>
      <c r="AE432" s="515"/>
      <c r="AF432" s="515"/>
      <c r="AG432" s="515"/>
      <c r="AH432" s="515"/>
      <c r="AI432" s="515"/>
      <c r="AJ432" s="515"/>
      <c r="AK432" s="515"/>
      <c r="AL432" s="515"/>
    </row>
    <row r="433" spans="1:38">
      <c r="A433" s="515">
        <v>10</v>
      </c>
      <c r="B433" s="515">
        <v>21</v>
      </c>
      <c r="C433" s="515">
        <v>2022</v>
      </c>
      <c r="D433" s="515">
        <v>99</v>
      </c>
      <c r="E433" s="515">
        <v>99</v>
      </c>
      <c r="F433" s="515">
        <v>99</v>
      </c>
      <c r="G433" s="515">
        <v>99</v>
      </c>
      <c r="H433" s="515">
        <v>99</v>
      </c>
      <c r="I433" s="515">
        <v>99</v>
      </c>
      <c r="J433" s="515">
        <v>999</v>
      </c>
      <c r="K433" s="515">
        <v>0</v>
      </c>
      <c r="L433" s="515">
        <v>99</v>
      </c>
      <c r="M433" s="515">
        <v>99</v>
      </c>
      <c r="N433" s="515">
        <v>99</v>
      </c>
      <c r="O433" s="515">
        <v>99</v>
      </c>
      <c r="P433" s="515">
        <v>9999</v>
      </c>
      <c r="Q433" s="515">
        <v>10005</v>
      </c>
      <c r="R433" s="515">
        <v>100898</v>
      </c>
      <c r="S433" s="515">
        <v>7.1937798568851692</v>
      </c>
      <c r="T433" s="515">
        <v>7.0280580388114755</v>
      </c>
      <c r="U433" s="515">
        <v>32.191082677555315</v>
      </c>
      <c r="V433" s="515">
        <v>28.168050902892041</v>
      </c>
      <c r="W433" s="515">
        <v>22.957838609288597</v>
      </c>
      <c r="X433" s="515">
        <v>97.60153818708001</v>
      </c>
      <c r="Y433" s="515">
        <v>87.637019564312496</v>
      </c>
      <c r="Z433" s="515">
        <v>8.1181016897651546</v>
      </c>
      <c r="AA433" s="515">
        <v>1.9015732055564212</v>
      </c>
      <c r="AB433" s="515">
        <v>2.2426924102699526</v>
      </c>
      <c r="AC433" s="515">
        <v>74.229004269030682</v>
      </c>
      <c r="AD433" s="515">
        <v>57.730773053414083</v>
      </c>
      <c r="AE433" s="515">
        <v>61.424372867068371</v>
      </c>
      <c r="AF433" s="515">
        <v>94.114245205581625</v>
      </c>
      <c r="AG433" s="515">
        <v>95.934000494536164</v>
      </c>
      <c r="AH433" s="515">
        <v>0</v>
      </c>
      <c r="AI433" s="515">
        <v>9381</v>
      </c>
      <c r="AJ433" s="515">
        <v>115.76274384393967</v>
      </c>
      <c r="AK433" s="515">
        <v>20.478716345452423</v>
      </c>
      <c r="AL433" s="515">
        <v>20.530019859616328</v>
      </c>
    </row>
    <row r="434" spans="1:38">
      <c r="A434" s="515">
        <v>10</v>
      </c>
      <c r="B434" s="515">
        <v>22</v>
      </c>
      <c r="C434" s="515">
        <v>2022</v>
      </c>
      <c r="D434" s="515">
        <v>99</v>
      </c>
      <c r="E434" s="515">
        <v>99</v>
      </c>
      <c r="F434" s="515">
        <v>99</v>
      </c>
      <c r="G434" s="515">
        <v>99</v>
      </c>
      <c r="H434" s="515">
        <v>99</v>
      </c>
      <c r="I434" s="515">
        <v>99</v>
      </c>
      <c r="J434" s="515">
        <v>999</v>
      </c>
      <c r="K434" s="515">
        <v>2</v>
      </c>
      <c r="L434" s="515">
        <v>99</v>
      </c>
      <c r="M434" s="515">
        <v>99</v>
      </c>
      <c r="N434" s="515">
        <v>99</v>
      </c>
      <c r="O434" s="515">
        <v>99</v>
      </c>
      <c r="P434" s="515">
        <v>9999</v>
      </c>
      <c r="Q434" s="515">
        <v>571</v>
      </c>
      <c r="R434" s="515">
        <v>3011</v>
      </c>
      <c r="S434" s="515">
        <v>5.5609432082364654</v>
      </c>
      <c r="T434" s="515">
        <v>7.1607439388907315</v>
      </c>
      <c r="U434" s="515">
        <v>17.464254400531413</v>
      </c>
      <c r="V434" s="515">
        <v>1.0959814015277312</v>
      </c>
      <c r="W434" s="515">
        <v>22.749916971105939</v>
      </c>
      <c r="X434" s="515">
        <v>57.223513782796438</v>
      </c>
      <c r="Y434" s="515">
        <v>9.6313517103952169</v>
      </c>
      <c r="Z434" s="515">
        <v>4.9911086869869026</v>
      </c>
      <c r="AA434" s="515">
        <v>1.5309891915943372</v>
      </c>
      <c r="AB434" s="515">
        <v>1.9609437887242795</v>
      </c>
      <c r="AC434" s="515">
        <v>59.893955833331027</v>
      </c>
      <c r="AD434" s="515">
        <v>57.016660211060945</v>
      </c>
      <c r="AE434" s="515">
        <v>68.869424823493105</v>
      </c>
      <c r="AF434" s="515">
        <v>2.8085590627565118</v>
      </c>
      <c r="AG434" s="515">
        <v>1.5531564998531644</v>
      </c>
      <c r="AH434" s="515">
        <v>0</v>
      </c>
      <c r="AI434" s="515">
        <v>264</v>
      </c>
      <c r="AJ434" s="515">
        <v>100.6409090909091</v>
      </c>
      <c r="AK434" s="515">
        <v>16.51604319726064</v>
      </c>
      <c r="AL434" s="515">
        <v>16.102932953704379</v>
      </c>
    </row>
    <row r="435" spans="1:38">
      <c r="A435" s="515">
        <v>10</v>
      </c>
      <c r="B435" s="515">
        <v>23</v>
      </c>
      <c r="C435" s="515">
        <v>2022</v>
      </c>
      <c r="D435" s="515">
        <v>99</v>
      </c>
      <c r="E435" s="515">
        <v>99</v>
      </c>
      <c r="F435" s="515">
        <v>99</v>
      </c>
      <c r="G435" s="515">
        <v>99</v>
      </c>
      <c r="H435" s="515">
        <v>99</v>
      </c>
      <c r="I435" s="515">
        <v>99</v>
      </c>
      <c r="J435" s="515">
        <v>999</v>
      </c>
      <c r="K435" s="515">
        <v>4</v>
      </c>
      <c r="L435" s="515">
        <v>99</v>
      </c>
      <c r="M435" s="515">
        <v>99</v>
      </c>
      <c r="N435" s="515">
        <v>99</v>
      </c>
      <c r="O435" s="515">
        <v>99</v>
      </c>
      <c r="P435" s="515">
        <v>9999</v>
      </c>
      <c r="Q435" s="515">
        <v>434</v>
      </c>
      <c r="R435" s="515">
        <v>3266</v>
      </c>
      <c r="S435" s="515">
        <v>6.1720759338640532</v>
      </c>
      <c r="T435" s="515">
        <v>7.1858542559706065</v>
      </c>
      <c r="U435" s="515">
        <v>25.793986527862742</v>
      </c>
      <c r="V435" s="515">
        <v>15.952235150030617</v>
      </c>
      <c r="W435" s="515">
        <v>23.729332516840177</v>
      </c>
      <c r="X435" s="515">
        <v>83.5578689528475</v>
      </c>
      <c r="Y435" s="515">
        <v>58.726270667483185</v>
      </c>
      <c r="Z435" s="515">
        <v>8.942566336392316</v>
      </c>
      <c r="AA435" s="515">
        <v>2.0470052898852624</v>
      </c>
      <c r="AB435" s="515">
        <v>2.2793426864447541</v>
      </c>
      <c r="AC435" s="515">
        <v>65.586185018875184</v>
      </c>
      <c r="AD435" s="515">
        <v>43.847945306458001</v>
      </c>
      <c r="AE435" s="515">
        <v>55.743675788753279</v>
      </c>
      <c r="AF435" s="515">
        <v>3.0464144466830838</v>
      </c>
      <c r="AG435" s="515">
        <v>2.488221640980941</v>
      </c>
      <c r="AH435" s="515">
        <v>97.5811390079608</v>
      </c>
      <c r="AI435" s="515">
        <v>235</v>
      </c>
      <c r="AJ435" s="515">
        <v>109.52553191489358</v>
      </c>
      <c r="AK435" s="515">
        <v>18.277851112307392</v>
      </c>
      <c r="AL435" s="515">
        <v>18.549639390759634</v>
      </c>
    </row>
    <row r="436" spans="1:38">
      <c r="A436" s="515">
        <v>10</v>
      </c>
      <c r="B436" s="515">
        <v>24</v>
      </c>
      <c r="C436" s="515">
        <v>2022</v>
      </c>
      <c r="D436" s="515">
        <v>99</v>
      </c>
      <c r="E436" s="515">
        <v>99</v>
      </c>
      <c r="F436" s="515">
        <v>99</v>
      </c>
      <c r="G436" s="515">
        <v>99</v>
      </c>
      <c r="H436" s="515">
        <v>99</v>
      </c>
      <c r="I436" s="515">
        <v>99</v>
      </c>
      <c r="J436" s="515">
        <v>999</v>
      </c>
      <c r="K436" s="515">
        <v>7</v>
      </c>
      <c r="L436" s="515">
        <v>99</v>
      </c>
      <c r="M436" s="515">
        <v>99</v>
      </c>
      <c r="N436" s="515">
        <v>99</v>
      </c>
      <c r="O436" s="515">
        <v>99</v>
      </c>
      <c r="P436" s="515">
        <v>9999</v>
      </c>
      <c r="Q436" s="515"/>
      <c r="R436" s="515"/>
      <c r="S436" s="515"/>
      <c r="T436" s="515"/>
      <c r="U436" s="515"/>
      <c r="V436" s="515"/>
      <c r="W436" s="515"/>
      <c r="X436" s="515"/>
      <c r="Y436" s="515"/>
      <c r="Z436" s="515"/>
      <c r="AA436" s="515"/>
      <c r="AB436" s="515"/>
      <c r="AC436" s="515"/>
      <c r="AD436" s="515"/>
      <c r="AE436" s="515"/>
      <c r="AF436" s="515"/>
      <c r="AG436" s="515"/>
      <c r="AH436" s="515"/>
      <c r="AI436" s="515"/>
      <c r="AJ436" s="515"/>
      <c r="AK436" s="515"/>
      <c r="AL436" s="515"/>
    </row>
    <row r="437" spans="1:38">
      <c r="A437" s="515">
        <v>10</v>
      </c>
      <c r="B437" s="515">
        <v>25</v>
      </c>
      <c r="C437" s="515">
        <v>2022</v>
      </c>
      <c r="D437" s="515">
        <v>99</v>
      </c>
      <c r="E437" s="515">
        <v>99</v>
      </c>
      <c r="F437" s="515">
        <v>99</v>
      </c>
      <c r="G437" s="515">
        <v>99</v>
      </c>
      <c r="H437" s="515">
        <v>99</v>
      </c>
      <c r="I437" s="515">
        <v>99</v>
      </c>
      <c r="J437" s="515">
        <v>999</v>
      </c>
      <c r="K437" s="515">
        <v>9</v>
      </c>
      <c r="L437" s="515">
        <v>99</v>
      </c>
      <c r="M437" s="515">
        <v>99</v>
      </c>
      <c r="N437" s="515">
        <v>99</v>
      </c>
      <c r="O437" s="515">
        <v>99</v>
      </c>
      <c r="P437" s="515">
        <v>9999</v>
      </c>
      <c r="Q437" s="515"/>
      <c r="R437" s="515"/>
      <c r="S437" s="515"/>
      <c r="T437" s="515"/>
      <c r="U437" s="515"/>
      <c r="V437" s="515"/>
      <c r="W437" s="515"/>
      <c r="X437" s="515"/>
      <c r="Y437" s="515"/>
      <c r="Z437" s="515"/>
      <c r="AA437" s="515"/>
      <c r="AB437" s="515"/>
      <c r="AC437" s="515"/>
      <c r="AD437" s="515"/>
      <c r="AE437" s="515"/>
      <c r="AF437" s="515"/>
      <c r="AG437" s="515"/>
      <c r="AH437" s="515"/>
      <c r="AI437" s="515"/>
      <c r="AJ437" s="515"/>
      <c r="AK437" s="515"/>
      <c r="AL437" s="515"/>
    </row>
    <row r="438" spans="1:38">
      <c r="A438" s="515">
        <v>10</v>
      </c>
      <c r="B438" s="515">
        <v>26</v>
      </c>
      <c r="C438" s="515">
        <v>2022</v>
      </c>
      <c r="D438" s="515">
        <v>99</v>
      </c>
      <c r="E438" s="515">
        <v>99</v>
      </c>
      <c r="F438" s="515">
        <v>99</v>
      </c>
      <c r="G438" s="515">
        <v>99</v>
      </c>
      <c r="H438" s="515">
        <v>99</v>
      </c>
      <c r="I438" s="515">
        <v>99</v>
      </c>
      <c r="J438" s="515">
        <v>999</v>
      </c>
      <c r="K438" s="515">
        <v>10</v>
      </c>
      <c r="L438" s="515">
        <v>99</v>
      </c>
      <c r="M438" s="515">
        <v>99</v>
      </c>
      <c r="N438" s="515">
        <v>99</v>
      </c>
      <c r="O438" s="515">
        <v>99</v>
      </c>
      <c r="P438" s="515">
        <v>9999</v>
      </c>
      <c r="Q438" s="515">
        <v>21</v>
      </c>
      <c r="R438" s="515">
        <v>23</v>
      </c>
      <c r="S438" s="515">
        <v>6.6521739130434794</v>
      </c>
      <c r="T438" s="515">
        <v>30.739130434782606</v>
      </c>
      <c r="U438" s="515">
        <v>28.630434782608695</v>
      </c>
      <c r="V438" s="515">
        <v>4.3478260869565215</v>
      </c>
      <c r="W438" s="515">
        <v>82.608695652173907</v>
      </c>
      <c r="X438" s="515">
        <v>91.304347826086953</v>
      </c>
      <c r="Y438" s="515">
        <v>73.913043478260875</v>
      </c>
      <c r="Z438" s="515">
        <v>8.1000501760447641</v>
      </c>
      <c r="AA438" s="515">
        <v>2.0769688543471623</v>
      </c>
      <c r="AB438" s="515">
        <v>12.340169089477657</v>
      </c>
      <c r="AC438" s="515">
        <v>78.343451372276306</v>
      </c>
      <c r="AD438" s="515">
        <v>-9.79202225135076</v>
      </c>
      <c r="AE438" s="515">
        <v>-7.9876989807765986</v>
      </c>
      <c r="AF438" s="515">
        <v>2.1453622863965377E-2</v>
      </c>
      <c r="AG438" s="515">
        <v>1.9449578465313436E-2</v>
      </c>
      <c r="AH438" s="515">
        <v>0</v>
      </c>
      <c r="AI438" s="515">
        <v>4</v>
      </c>
      <c r="AJ438" s="515">
        <v>120.65</v>
      </c>
      <c r="AK438" s="515">
        <v>19.699324834759697</v>
      </c>
      <c r="AL438" s="515">
        <v>20.622773674735683</v>
      </c>
    </row>
    <row r="439" spans="1:38">
      <c r="A439" s="515">
        <v>10</v>
      </c>
      <c r="B439" s="515">
        <v>27</v>
      </c>
      <c r="C439" s="515">
        <v>2022</v>
      </c>
      <c r="D439" s="515">
        <v>99</v>
      </c>
      <c r="E439" s="515">
        <v>99</v>
      </c>
      <c r="F439" s="515">
        <v>99</v>
      </c>
      <c r="G439" s="515">
        <v>99</v>
      </c>
      <c r="H439" s="515">
        <v>99</v>
      </c>
      <c r="I439" s="515">
        <v>99</v>
      </c>
      <c r="J439" s="515">
        <v>999</v>
      </c>
      <c r="K439" s="515">
        <v>12</v>
      </c>
      <c r="L439" s="515">
        <v>99</v>
      </c>
      <c r="M439" s="515">
        <v>99</v>
      </c>
      <c r="N439" s="515">
        <v>99</v>
      </c>
      <c r="O439" s="515">
        <v>99</v>
      </c>
      <c r="P439" s="515">
        <v>9999</v>
      </c>
      <c r="Q439" s="515">
        <v>5</v>
      </c>
      <c r="R439" s="515">
        <v>10</v>
      </c>
      <c r="S439" s="515">
        <v>5.7</v>
      </c>
      <c r="T439" s="515">
        <v>31.1</v>
      </c>
      <c r="U439" s="515">
        <v>17.509999999999994</v>
      </c>
      <c r="V439" s="515">
        <v>0</v>
      </c>
      <c r="W439" s="515">
        <v>80</v>
      </c>
      <c r="X439" s="515">
        <v>60</v>
      </c>
      <c r="Y439" s="515">
        <v>0</v>
      </c>
      <c r="Z439" s="515">
        <v>2.2919205919926928</v>
      </c>
      <c r="AA439" s="515">
        <v>0.78102496759066309</v>
      </c>
      <c r="AB439" s="515">
        <v>12.597221915962264</v>
      </c>
      <c r="AC439" s="515">
        <v>0.7262378308150198</v>
      </c>
      <c r="AD439" s="515">
        <v>55.413871304079592</v>
      </c>
      <c r="AE439" s="515">
        <v>42.993288975077952</v>
      </c>
      <c r="AF439" s="515">
        <v>9.3276621147675553E-3</v>
      </c>
      <c r="AG439" s="515">
        <v>5.1717861644288285E-3</v>
      </c>
      <c r="AH439" s="515">
        <v>0</v>
      </c>
      <c r="AI439" s="515">
        <v>2</v>
      </c>
      <c r="AJ439" s="515">
        <v>96.550000000000011</v>
      </c>
      <c r="AK439" s="515">
        <v>16.887954658230662</v>
      </c>
      <c r="AL439" s="515">
        <v>16.887954658230662</v>
      </c>
    </row>
    <row r="440" spans="1:38">
      <c r="A440" s="515">
        <v>10</v>
      </c>
      <c r="B440" s="515">
        <v>28</v>
      </c>
      <c r="C440" s="515">
        <v>2022</v>
      </c>
      <c r="D440" s="515">
        <v>99</v>
      </c>
      <c r="E440" s="515">
        <v>99</v>
      </c>
      <c r="F440" s="515">
        <v>99</v>
      </c>
      <c r="G440" s="515">
        <v>99</v>
      </c>
      <c r="H440" s="515">
        <v>99</v>
      </c>
      <c r="I440" s="515">
        <v>99</v>
      </c>
      <c r="J440" s="515">
        <v>999</v>
      </c>
      <c r="K440" s="515">
        <v>14</v>
      </c>
      <c r="L440" s="515">
        <v>99</v>
      </c>
      <c r="M440" s="515">
        <v>99</v>
      </c>
      <c r="N440" s="515">
        <v>99</v>
      </c>
      <c r="O440" s="515">
        <v>99</v>
      </c>
      <c r="P440" s="515">
        <v>9999</v>
      </c>
      <c r="Q440" s="515"/>
      <c r="R440" s="515"/>
      <c r="S440" s="515"/>
      <c r="T440" s="515"/>
      <c r="U440" s="515"/>
      <c r="V440" s="515"/>
      <c r="W440" s="515"/>
      <c r="X440" s="515"/>
      <c r="Y440" s="515"/>
      <c r="Z440" s="515"/>
      <c r="AA440" s="515"/>
      <c r="AB440" s="515"/>
      <c r="AC440" s="515"/>
      <c r="AD440" s="515"/>
      <c r="AE440" s="515"/>
      <c r="AF440" s="515"/>
      <c r="AG440" s="515"/>
      <c r="AH440" s="515"/>
      <c r="AI440" s="515"/>
      <c r="AJ440" s="515"/>
      <c r="AK440" s="515"/>
      <c r="AL440" s="515"/>
    </row>
    <row r="441" spans="1:38">
      <c r="A441" s="515">
        <v>10</v>
      </c>
      <c r="B441" s="515">
        <v>29</v>
      </c>
      <c r="C441" s="515">
        <v>2022</v>
      </c>
      <c r="D441" s="515">
        <v>99</v>
      </c>
      <c r="E441" s="515">
        <v>99</v>
      </c>
      <c r="F441" s="515">
        <v>99</v>
      </c>
      <c r="G441" s="515">
        <v>99</v>
      </c>
      <c r="H441" s="515">
        <v>99</v>
      </c>
      <c r="I441" s="515">
        <v>99</v>
      </c>
      <c r="J441" s="515">
        <v>999</v>
      </c>
      <c r="K441" s="515">
        <v>19</v>
      </c>
      <c r="L441" s="515">
        <v>99</v>
      </c>
      <c r="M441" s="515">
        <v>99</v>
      </c>
      <c r="N441" s="515">
        <v>99</v>
      </c>
      <c r="O441" s="515">
        <v>99</v>
      </c>
      <c r="P441" s="515">
        <v>9999</v>
      </c>
      <c r="Q441" s="515"/>
      <c r="R441" s="515"/>
      <c r="S441" s="515"/>
      <c r="T441" s="515"/>
      <c r="U441" s="515"/>
      <c r="V441" s="515"/>
      <c r="W441" s="515"/>
      <c r="X441" s="515"/>
      <c r="Y441" s="515"/>
      <c r="Z441" s="515"/>
      <c r="AA441" s="515"/>
      <c r="AB441" s="515"/>
      <c r="AC441" s="515"/>
      <c r="AD441" s="515"/>
      <c r="AE441" s="515"/>
      <c r="AF441" s="515"/>
      <c r="AG441" s="515"/>
      <c r="AH441" s="515"/>
      <c r="AI441" s="515"/>
      <c r="AJ441" s="515"/>
      <c r="AK441" s="515"/>
      <c r="AL441" s="515"/>
    </row>
    <row r="442" spans="1:38">
      <c r="A442" s="515">
        <v>10</v>
      </c>
      <c r="B442" s="515">
        <v>30</v>
      </c>
      <c r="C442" s="515">
        <v>2022</v>
      </c>
      <c r="D442" s="515">
        <v>99</v>
      </c>
      <c r="E442" s="515">
        <v>99</v>
      </c>
      <c r="F442" s="515">
        <v>99</v>
      </c>
      <c r="G442" s="515">
        <v>99</v>
      </c>
      <c r="H442" s="515">
        <v>99</v>
      </c>
      <c r="I442" s="515">
        <v>99</v>
      </c>
      <c r="J442" s="515">
        <v>999</v>
      </c>
      <c r="K442" s="515">
        <v>25</v>
      </c>
      <c r="L442" s="515">
        <v>99</v>
      </c>
      <c r="M442" s="515">
        <v>99</v>
      </c>
      <c r="N442" s="515">
        <v>99</v>
      </c>
      <c r="O442" s="515">
        <v>99</v>
      </c>
      <c r="P442" s="515">
        <v>9999</v>
      </c>
      <c r="Q442" s="515"/>
      <c r="R442" s="515"/>
      <c r="S442" s="515"/>
      <c r="T442" s="515"/>
      <c r="U442" s="515"/>
      <c r="V442" s="515"/>
      <c r="W442" s="515"/>
      <c r="X442" s="515"/>
      <c r="Y442" s="515"/>
      <c r="Z442" s="515"/>
      <c r="AA442" s="515"/>
      <c r="AB442" s="515"/>
      <c r="AC442" s="515"/>
      <c r="AD442" s="515"/>
      <c r="AE442" s="515"/>
      <c r="AF442" s="515"/>
      <c r="AG442" s="515"/>
      <c r="AH442" s="515"/>
      <c r="AI442" s="515"/>
      <c r="AJ442" s="515"/>
      <c r="AK442" s="515"/>
      <c r="AL442" s="515"/>
    </row>
    <row r="443" spans="1:38">
      <c r="A443" s="515">
        <v>11</v>
      </c>
      <c r="B443" s="515">
        <v>1</v>
      </c>
      <c r="C443" s="515">
        <v>2024</v>
      </c>
      <c r="D443" s="515">
        <v>99</v>
      </c>
      <c r="E443" s="515">
        <v>99</v>
      </c>
      <c r="F443" s="515">
        <v>99</v>
      </c>
      <c r="G443" s="515">
        <v>99</v>
      </c>
      <c r="H443" s="515">
        <v>99</v>
      </c>
      <c r="I443" s="515">
        <v>99</v>
      </c>
      <c r="J443" s="515">
        <v>999</v>
      </c>
      <c r="K443" s="515">
        <v>99</v>
      </c>
      <c r="L443" s="515">
        <v>1</v>
      </c>
      <c r="M443" s="515">
        <v>99</v>
      </c>
      <c r="N443" s="515">
        <v>99</v>
      </c>
      <c r="O443" s="515">
        <v>99</v>
      </c>
      <c r="P443" s="515">
        <v>9999</v>
      </c>
      <c r="Q443" s="515">
        <v>102</v>
      </c>
      <c r="R443" s="515">
        <v>200</v>
      </c>
      <c r="S443" s="515">
        <v>1</v>
      </c>
      <c r="T443" s="515">
        <v>2.71</v>
      </c>
      <c r="U443" s="515">
        <v>10.9155</v>
      </c>
      <c r="V443" s="515">
        <v>0</v>
      </c>
      <c r="W443" s="515">
        <v>0.5</v>
      </c>
      <c r="X443" s="515">
        <v>6.5</v>
      </c>
      <c r="Y443" s="515">
        <v>0.5</v>
      </c>
      <c r="Z443" s="515">
        <v>2.7971610161018656</v>
      </c>
      <c r="AA443" s="515">
        <v>0</v>
      </c>
      <c r="AB443" s="515">
        <v>2.5624012176082034</v>
      </c>
      <c r="AC443" s="515"/>
      <c r="AD443" s="515">
        <v>1.3253669853362953</v>
      </c>
      <c r="AE443" s="515"/>
      <c r="AF443" s="515">
        <v>0.20174102504614824</v>
      </c>
      <c r="AG443" s="515">
        <v>7.0572581528933503E-2</v>
      </c>
      <c r="AH443" s="515">
        <v>4.5</v>
      </c>
      <c r="AI443" s="515">
        <v>196</v>
      </c>
      <c r="AJ443" s="515">
        <v>99.694897959183606</v>
      </c>
      <c r="AK443" s="515">
        <v>10.789480942642076</v>
      </c>
      <c r="AL443" s="515">
        <v>10.730547007276416</v>
      </c>
    </row>
    <row r="444" spans="1:38">
      <c r="A444" s="515">
        <v>11</v>
      </c>
      <c r="B444" s="515">
        <v>2</v>
      </c>
      <c r="C444" s="515">
        <v>2024</v>
      </c>
      <c r="D444" s="515">
        <v>99</v>
      </c>
      <c r="E444" s="515">
        <v>99</v>
      </c>
      <c r="F444" s="515">
        <v>99</v>
      </c>
      <c r="G444" s="515">
        <v>99</v>
      </c>
      <c r="H444" s="515">
        <v>99</v>
      </c>
      <c r="I444" s="515">
        <v>99</v>
      </c>
      <c r="J444" s="515">
        <v>999</v>
      </c>
      <c r="K444" s="515">
        <v>99</v>
      </c>
      <c r="L444" s="515">
        <v>2</v>
      </c>
      <c r="M444" s="515">
        <v>99</v>
      </c>
      <c r="N444" s="515">
        <v>99</v>
      </c>
      <c r="O444" s="515">
        <v>99</v>
      </c>
      <c r="P444" s="515">
        <v>9999</v>
      </c>
      <c r="Q444" s="515">
        <v>383</v>
      </c>
      <c r="R444" s="515">
        <v>560</v>
      </c>
      <c r="S444" s="515">
        <v>2</v>
      </c>
      <c r="T444" s="515">
        <v>2.9446428571428558</v>
      </c>
      <c r="U444" s="515">
        <v>14.485892857142874</v>
      </c>
      <c r="V444" s="515">
        <v>0</v>
      </c>
      <c r="W444" s="515">
        <v>0</v>
      </c>
      <c r="X444" s="515">
        <v>35.357142857142847</v>
      </c>
      <c r="Y444" s="515">
        <v>2.1428571428571423</v>
      </c>
      <c r="Z444" s="515">
        <v>3.9324289462228488</v>
      </c>
      <c r="AA444" s="515">
        <v>0</v>
      </c>
      <c r="AB444" s="515">
        <v>0.63987153924416196</v>
      </c>
      <c r="AC444" s="515"/>
      <c r="AD444" s="515">
        <v>-10.441938733195894</v>
      </c>
      <c r="AE444" s="515"/>
      <c r="AF444" s="515">
        <v>0.564874870129215</v>
      </c>
      <c r="AG444" s="515">
        <v>0.26223802785986078</v>
      </c>
      <c r="AH444" s="515">
        <v>6.7857142857142891</v>
      </c>
      <c r="AI444" s="515">
        <v>542</v>
      </c>
      <c r="AJ444" s="515">
        <v>104.03376383763836</v>
      </c>
      <c r="AK444" s="515">
        <v>12.660498998088851</v>
      </c>
      <c r="AL444" s="515">
        <v>12.708628901796716</v>
      </c>
    </row>
    <row r="445" spans="1:38">
      <c r="A445" s="515">
        <v>11</v>
      </c>
      <c r="B445" s="515">
        <v>3</v>
      </c>
      <c r="C445" s="515">
        <v>2024</v>
      </c>
      <c r="D445" s="515">
        <v>99</v>
      </c>
      <c r="E445" s="515">
        <v>99</v>
      </c>
      <c r="F445" s="515">
        <v>99</v>
      </c>
      <c r="G445" s="515">
        <v>99</v>
      </c>
      <c r="H445" s="515">
        <v>99</v>
      </c>
      <c r="I445" s="515">
        <v>99</v>
      </c>
      <c r="J445" s="515">
        <v>999</v>
      </c>
      <c r="K445" s="515">
        <v>99</v>
      </c>
      <c r="L445" s="515">
        <v>3</v>
      </c>
      <c r="M445" s="515">
        <v>99</v>
      </c>
      <c r="N445" s="515">
        <v>99</v>
      </c>
      <c r="O445" s="515">
        <v>99</v>
      </c>
      <c r="P445" s="515">
        <v>9999</v>
      </c>
      <c r="Q445" s="515">
        <v>880</v>
      </c>
      <c r="R445" s="515">
        <v>1331</v>
      </c>
      <c r="S445" s="515">
        <v>3</v>
      </c>
      <c r="T445" s="515">
        <v>3.6453794139744553</v>
      </c>
      <c r="U445" s="515">
        <v>16.905860255447021</v>
      </c>
      <c r="V445" s="515">
        <v>0</v>
      </c>
      <c r="W445" s="515">
        <v>0</v>
      </c>
      <c r="X445" s="515">
        <v>54.094665664913592</v>
      </c>
      <c r="Y445" s="515">
        <v>10.142749812171298</v>
      </c>
      <c r="Z445" s="515">
        <v>4.7448270927137779</v>
      </c>
      <c r="AA445" s="515">
        <v>0</v>
      </c>
      <c r="AB445" s="515">
        <v>1.0432492311158668</v>
      </c>
      <c r="AC445" s="515"/>
      <c r="AD445" s="515">
        <v>-53.252397467447857</v>
      </c>
      <c r="AE445" s="515"/>
      <c r="AF445" s="515">
        <v>1.3425865216821169</v>
      </c>
      <c r="AG445" s="515">
        <v>0.72740738298273189</v>
      </c>
      <c r="AH445" s="515">
        <v>7.3628850488354622</v>
      </c>
      <c r="AI445" s="515">
        <v>1308</v>
      </c>
      <c r="AJ445" s="515">
        <v>106.56429663608532</v>
      </c>
      <c r="AK445" s="515">
        <v>13.569789048197972</v>
      </c>
      <c r="AL445" s="515">
        <v>13.61496365666201</v>
      </c>
    </row>
    <row r="446" spans="1:38">
      <c r="A446" s="515">
        <v>11</v>
      </c>
      <c r="B446" s="515">
        <v>4</v>
      </c>
      <c r="C446" s="515">
        <v>2024</v>
      </c>
      <c r="D446" s="515">
        <v>99</v>
      </c>
      <c r="E446" s="515">
        <v>99</v>
      </c>
      <c r="F446" s="515">
        <v>99</v>
      </c>
      <c r="G446" s="515">
        <v>99</v>
      </c>
      <c r="H446" s="515">
        <v>99</v>
      </c>
      <c r="I446" s="515">
        <v>99</v>
      </c>
      <c r="J446" s="515">
        <v>999</v>
      </c>
      <c r="K446" s="515">
        <v>99</v>
      </c>
      <c r="L446" s="515">
        <v>4</v>
      </c>
      <c r="M446" s="515">
        <v>99</v>
      </c>
      <c r="N446" s="515">
        <v>99</v>
      </c>
      <c r="O446" s="515">
        <v>99</v>
      </c>
      <c r="P446" s="515">
        <v>9999</v>
      </c>
      <c r="Q446" s="515">
        <v>1991</v>
      </c>
      <c r="R446" s="515">
        <v>3836</v>
      </c>
      <c r="S446" s="515">
        <v>4</v>
      </c>
      <c r="T446" s="515">
        <v>4.4551616266944736</v>
      </c>
      <c r="U446" s="515">
        <v>17.878284671532853</v>
      </c>
      <c r="V446" s="515">
        <v>0</v>
      </c>
      <c r="W446" s="515">
        <v>0.10427528675703857</v>
      </c>
      <c r="X446" s="515">
        <v>57.168925964546403</v>
      </c>
      <c r="Y446" s="515">
        <v>15.77163712200208</v>
      </c>
      <c r="Z446" s="515">
        <v>4.5696687004180658</v>
      </c>
      <c r="AA446" s="515">
        <v>0</v>
      </c>
      <c r="AB446" s="515">
        <v>1.4525235851187519</v>
      </c>
      <c r="AC446" s="515"/>
      <c r="AD446" s="515">
        <v>-45.238175973533551</v>
      </c>
      <c r="AE446" s="515"/>
      <c r="AF446" s="515">
        <v>3.869392860385124</v>
      </c>
      <c r="AG446" s="515">
        <v>2.2170057583683485</v>
      </c>
      <c r="AH446" s="515">
        <v>6.9343065693430654</v>
      </c>
      <c r="AI446" s="515">
        <v>3787</v>
      </c>
      <c r="AJ446" s="515">
        <v>105.93723263797172</v>
      </c>
      <c r="AK446" s="515">
        <v>14.736911953859302</v>
      </c>
      <c r="AL446" s="515">
        <v>14.790108739225403</v>
      </c>
    </row>
    <row r="447" spans="1:38">
      <c r="A447" s="515">
        <v>11</v>
      </c>
      <c r="B447" s="515">
        <v>5</v>
      </c>
      <c r="C447" s="515">
        <v>2024</v>
      </c>
      <c r="D447" s="515">
        <v>99</v>
      </c>
      <c r="E447" s="515">
        <v>99</v>
      </c>
      <c r="F447" s="515">
        <v>99</v>
      </c>
      <c r="G447" s="515">
        <v>99</v>
      </c>
      <c r="H447" s="515">
        <v>99</v>
      </c>
      <c r="I447" s="515">
        <v>99</v>
      </c>
      <c r="J447" s="515">
        <v>999</v>
      </c>
      <c r="K447" s="515">
        <v>99</v>
      </c>
      <c r="L447" s="515">
        <v>5</v>
      </c>
      <c r="M447" s="515">
        <v>99</v>
      </c>
      <c r="N447" s="515">
        <v>99</v>
      </c>
      <c r="O447" s="515">
        <v>99</v>
      </c>
      <c r="P447" s="515">
        <v>9999</v>
      </c>
      <c r="Q447" s="515">
        <v>4031</v>
      </c>
      <c r="R447" s="515">
        <v>9238</v>
      </c>
      <c r="S447" s="515">
        <v>5</v>
      </c>
      <c r="T447" s="515">
        <v>5.0440571552284066</v>
      </c>
      <c r="U447" s="515">
        <v>21.687962762502689</v>
      </c>
      <c r="V447" s="515">
        <v>0</v>
      </c>
      <c r="W447" s="515">
        <v>0.4654687161723316</v>
      </c>
      <c r="X447" s="515">
        <v>85.462221260012996</v>
      </c>
      <c r="Y447" s="515">
        <v>42.108681532799309</v>
      </c>
      <c r="Z447" s="515">
        <v>4.6171557758252684</v>
      </c>
      <c r="AA447" s="515">
        <v>0</v>
      </c>
      <c r="AB447" s="515">
        <v>1.531903231293624</v>
      </c>
      <c r="AC447" s="515"/>
      <c r="AD447" s="515">
        <v>-47.672428307869858</v>
      </c>
      <c r="AE447" s="515"/>
      <c r="AF447" s="515">
        <v>9.3184179468815902</v>
      </c>
      <c r="AG447" s="515">
        <v>6.4767791929362</v>
      </c>
      <c r="AH447" s="515">
        <v>4.9794327776575011</v>
      </c>
      <c r="AI447" s="515">
        <v>9099</v>
      </c>
      <c r="AJ447" s="515">
        <v>109.60538520716575</v>
      </c>
      <c r="AK447" s="515">
        <v>16.259455086536502</v>
      </c>
      <c r="AL447" s="515">
        <v>16.313460532670721</v>
      </c>
    </row>
    <row r="448" spans="1:38">
      <c r="A448" s="515">
        <v>11</v>
      </c>
      <c r="B448" s="515">
        <v>6</v>
      </c>
      <c r="C448" s="515">
        <v>2024</v>
      </c>
      <c r="D448" s="515">
        <v>99</v>
      </c>
      <c r="E448" s="515">
        <v>99</v>
      </c>
      <c r="F448" s="515">
        <v>99</v>
      </c>
      <c r="G448" s="515">
        <v>99</v>
      </c>
      <c r="H448" s="515">
        <v>99</v>
      </c>
      <c r="I448" s="515">
        <v>99</v>
      </c>
      <c r="J448" s="515">
        <v>999</v>
      </c>
      <c r="K448" s="515">
        <v>99</v>
      </c>
      <c r="L448" s="515">
        <v>6</v>
      </c>
      <c r="M448" s="515">
        <v>99</v>
      </c>
      <c r="N448" s="515">
        <v>99</v>
      </c>
      <c r="O448" s="515">
        <v>99</v>
      </c>
      <c r="P448" s="515">
        <v>9999</v>
      </c>
      <c r="Q448" s="515">
        <v>6090</v>
      </c>
      <c r="R448" s="515">
        <v>17210</v>
      </c>
      <c r="S448" s="515">
        <v>6</v>
      </c>
      <c r="T448" s="515">
        <v>5.6502614758861123</v>
      </c>
      <c r="U448" s="515">
        <v>25.56506101104014</v>
      </c>
      <c r="V448" s="515">
        <v>58.076699593259725</v>
      </c>
      <c r="W448" s="515">
        <v>2.9575828006972698</v>
      </c>
      <c r="X448" s="515">
        <v>96.705403834979649</v>
      </c>
      <c r="Y448" s="515">
        <v>74.520627542126689</v>
      </c>
      <c r="Z448" s="515">
        <v>4.6040918641387263</v>
      </c>
      <c r="AA448" s="515">
        <v>0</v>
      </c>
      <c r="AB448" s="515">
        <v>1.6037058301021676</v>
      </c>
      <c r="AC448" s="515"/>
      <c r="AD448" s="515">
        <v>-43.271166421631889</v>
      </c>
      <c r="AE448" s="515"/>
      <c r="AF448" s="515">
        <v>17.359815205221057</v>
      </c>
      <c r="AG448" s="515">
        <v>14.222962936383176</v>
      </c>
      <c r="AH448" s="515">
        <v>3.8059267867518871</v>
      </c>
      <c r="AI448" s="515">
        <v>16852</v>
      </c>
      <c r="AJ448" s="515">
        <v>112.05122240683524</v>
      </c>
      <c r="AK448" s="515">
        <v>18.035177032185764</v>
      </c>
      <c r="AL448" s="515">
        <v>18.055940670410337</v>
      </c>
    </row>
    <row r="449" spans="1:38">
      <c r="A449" s="515">
        <v>11</v>
      </c>
      <c r="B449" s="515">
        <v>7</v>
      </c>
      <c r="C449" s="515">
        <v>2024</v>
      </c>
      <c r="D449" s="515">
        <v>99</v>
      </c>
      <c r="E449" s="515">
        <v>99</v>
      </c>
      <c r="F449" s="515">
        <v>99</v>
      </c>
      <c r="G449" s="515">
        <v>99</v>
      </c>
      <c r="H449" s="515">
        <v>99</v>
      </c>
      <c r="I449" s="515">
        <v>99</v>
      </c>
      <c r="J449" s="515">
        <v>999</v>
      </c>
      <c r="K449" s="515">
        <v>99</v>
      </c>
      <c r="L449" s="515">
        <v>7</v>
      </c>
      <c r="M449" s="515">
        <v>99</v>
      </c>
      <c r="N449" s="515">
        <v>99</v>
      </c>
      <c r="O449" s="515">
        <v>99</v>
      </c>
      <c r="P449" s="515">
        <v>9999</v>
      </c>
      <c r="Q449" s="515">
        <v>6831</v>
      </c>
      <c r="R449" s="515">
        <v>21664</v>
      </c>
      <c r="S449" s="515">
        <v>7</v>
      </c>
      <c r="T449" s="515">
        <v>6.2399833825701609</v>
      </c>
      <c r="U449" s="515">
        <v>29.938727843426932</v>
      </c>
      <c r="V449" s="515">
        <v>65.246491875923155</v>
      </c>
      <c r="W449" s="515">
        <v>7.671713441654358</v>
      </c>
      <c r="X449" s="515">
        <v>99.76920236336781</v>
      </c>
      <c r="Y449" s="515">
        <v>92.614475627769565</v>
      </c>
      <c r="Z449" s="515">
        <v>4.3775755625168493</v>
      </c>
      <c r="AA449" s="515">
        <v>0</v>
      </c>
      <c r="AB449" s="515">
        <v>1.6861824195103139</v>
      </c>
      <c r="AC449" s="515"/>
      <c r="AD449" s="515">
        <v>-33.914447011276074</v>
      </c>
      <c r="AE449" s="515"/>
      <c r="AF449" s="515">
        <v>21.852587832998779</v>
      </c>
      <c r="AG449" s="515">
        <v>20.966906757621285</v>
      </c>
      <c r="AH449" s="515">
        <v>2.538774002954209</v>
      </c>
      <c r="AI449" s="515">
        <v>21279</v>
      </c>
      <c r="AJ449" s="515">
        <v>114.01529677146478</v>
      </c>
      <c r="AK449" s="515">
        <v>20.106689047770875</v>
      </c>
      <c r="AL449" s="515">
        <v>20.118537121458424</v>
      </c>
    </row>
    <row r="450" spans="1:38">
      <c r="A450" s="515">
        <v>11</v>
      </c>
      <c r="B450" s="515">
        <v>8</v>
      </c>
      <c r="C450" s="515">
        <v>2024</v>
      </c>
      <c r="D450" s="515">
        <v>99</v>
      </c>
      <c r="E450" s="515">
        <v>99</v>
      </c>
      <c r="F450" s="515">
        <v>99</v>
      </c>
      <c r="G450" s="515">
        <v>99</v>
      </c>
      <c r="H450" s="515">
        <v>99</v>
      </c>
      <c r="I450" s="515">
        <v>99</v>
      </c>
      <c r="J450" s="515">
        <v>999</v>
      </c>
      <c r="K450" s="515">
        <v>99</v>
      </c>
      <c r="L450" s="515">
        <v>8</v>
      </c>
      <c r="M450" s="515">
        <v>99</v>
      </c>
      <c r="N450" s="515">
        <v>99</v>
      </c>
      <c r="O450" s="515">
        <v>99</v>
      </c>
      <c r="P450" s="515">
        <v>9999</v>
      </c>
      <c r="Q450" s="515">
        <v>6578</v>
      </c>
      <c r="R450" s="515">
        <v>20799</v>
      </c>
      <c r="S450" s="515">
        <v>8</v>
      </c>
      <c r="T450" s="515">
        <v>7.2360690417808513</v>
      </c>
      <c r="U450" s="515">
        <v>34.22116928698513</v>
      </c>
      <c r="V450" s="515">
        <v>30.155295927688822</v>
      </c>
      <c r="W450" s="515">
        <v>19.414394922832827</v>
      </c>
      <c r="X450" s="515">
        <v>99.947112841963516</v>
      </c>
      <c r="Y450" s="515">
        <v>98.485504110774556</v>
      </c>
      <c r="Z450" s="515">
        <v>4.4314170475162626</v>
      </c>
      <c r="AA450" s="515">
        <v>0</v>
      </c>
      <c r="AB450" s="515">
        <v>1.6455886392288084</v>
      </c>
      <c r="AC450" s="515"/>
      <c r="AD450" s="515">
        <v>-16.776851218381111</v>
      </c>
      <c r="AE450" s="515"/>
      <c r="AF450" s="515">
        <v>20.980057899674193</v>
      </c>
      <c r="AG450" s="515">
        <v>23.009102249911273</v>
      </c>
      <c r="AH450" s="515">
        <v>1.9087456127698439</v>
      </c>
      <c r="AI450" s="515">
        <v>20107</v>
      </c>
      <c r="AJ450" s="515">
        <v>115.25861640224778</v>
      </c>
      <c r="AK450" s="515">
        <v>22.257733216854021</v>
      </c>
      <c r="AL450" s="515">
        <v>22.260895971708319</v>
      </c>
    </row>
    <row r="451" spans="1:38">
      <c r="A451" s="515">
        <v>11</v>
      </c>
      <c r="B451" s="515">
        <v>9</v>
      </c>
      <c r="C451" s="515">
        <v>2024</v>
      </c>
      <c r="D451" s="515">
        <v>99</v>
      </c>
      <c r="E451" s="515">
        <v>99</v>
      </c>
      <c r="F451" s="515">
        <v>99</v>
      </c>
      <c r="G451" s="515">
        <v>99</v>
      </c>
      <c r="H451" s="515">
        <v>99</v>
      </c>
      <c r="I451" s="515">
        <v>99</v>
      </c>
      <c r="J451" s="515">
        <v>999</v>
      </c>
      <c r="K451" s="515">
        <v>99</v>
      </c>
      <c r="L451" s="515">
        <v>9</v>
      </c>
      <c r="M451" s="515">
        <v>99</v>
      </c>
      <c r="N451" s="515">
        <v>99</v>
      </c>
      <c r="O451" s="515">
        <v>99</v>
      </c>
      <c r="P451" s="515">
        <v>9999</v>
      </c>
      <c r="Q451" s="515">
        <v>5442</v>
      </c>
      <c r="R451" s="515">
        <v>14788</v>
      </c>
      <c r="S451" s="515">
        <v>9</v>
      </c>
      <c r="T451" s="515">
        <v>8.3174871517446594</v>
      </c>
      <c r="U451" s="515">
        <v>38.694191236137279</v>
      </c>
      <c r="V451" s="515">
        <v>5.6802813091695983</v>
      </c>
      <c r="W451" s="515">
        <v>40.965647822558843</v>
      </c>
      <c r="X451" s="515">
        <v>100</v>
      </c>
      <c r="Y451" s="515">
        <v>99.743034893156604</v>
      </c>
      <c r="Z451" s="515">
        <v>4.9347900148176995</v>
      </c>
      <c r="AA451" s="515">
        <v>0</v>
      </c>
      <c r="AB451" s="515">
        <v>1.6103868507091399</v>
      </c>
      <c r="AC451" s="515"/>
      <c r="AD451" s="515">
        <v>-3.2371154316057869</v>
      </c>
      <c r="AE451" s="515"/>
      <c r="AF451" s="515">
        <v>14.916731391912204</v>
      </c>
      <c r="AG451" s="515">
        <v>18.497693969537096</v>
      </c>
      <c r="AH451" s="515">
        <v>1.4471192859074924</v>
      </c>
      <c r="AI451" s="515">
        <v>14274</v>
      </c>
      <c r="AJ451" s="515">
        <v>116.09026201485251</v>
      </c>
      <c r="AK451" s="515">
        <v>24.641158725537128</v>
      </c>
      <c r="AL451" s="515">
        <v>24.646896759123361</v>
      </c>
    </row>
    <row r="452" spans="1:38">
      <c r="A452" s="515">
        <v>11</v>
      </c>
      <c r="B452" s="515">
        <v>10</v>
      </c>
      <c r="C452" s="515">
        <v>2024</v>
      </c>
      <c r="D452" s="515">
        <v>99</v>
      </c>
      <c r="E452" s="515">
        <v>99</v>
      </c>
      <c r="F452" s="515">
        <v>99</v>
      </c>
      <c r="G452" s="515">
        <v>99</v>
      </c>
      <c r="H452" s="515">
        <v>99</v>
      </c>
      <c r="I452" s="515">
        <v>99</v>
      </c>
      <c r="J452" s="515">
        <v>999</v>
      </c>
      <c r="K452" s="515">
        <v>99</v>
      </c>
      <c r="L452" s="515">
        <v>10</v>
      </c>
      <c r="M452" s="515">
        <v>99</v>
      </c>
      <c r="N452" s="515">
        <v>99</v>
      </c>
      <c r="O452" s="515">
        <v>99</v>
      </c>
      <c r="P452" s="515">
        <v>9999</v>
      </c>
      <c r="Q452" s="515">
        <v>3374</v>
      </c>
      <c r="R452" s="515">
        <v>6407</v>
      </c>
      <c r="S452" s="515">
        <v>10</v>
      </c>
      <c r="T452" s="515">
        <v>9.646168253472764</v>
      </c>
      <c r="U452" s="515">
        <v>43.096597471515594</v>
      </c>
      <c r="V452" s="515">
        <v>0.4058061495239581</v>
      </c>
      <c r="W452" s="515">
        <v>74.30934914936789</v>
      </c>
      <c r="X452" s="515">
        <v>100</v>
      </c>
      <c r="Y452" s="515">
        <v>99.984392071172167</v>
      </c>
      <c r="Z452" s="515">
        <v>5.2246496156384579</v>
      </c>
      <c r="AA452" s="515">
        <v>0</v>
      </c>
      <c r="AB452" s="515">
        <v>1.833768510556308</v>
      </c>
      <c r="AC452" s="515"/>
      <c r="AD452" s="515">
        <v>-7.4056769887153218</v>
      </c>
      <c r="AE452" s="515"/>
      <c r="AF452" s="515">
        <v>6.4627737373533591</v>
      </c>
      <c r="AG452" s="515">
        <v>8.9260657571851905</v>
      </c>
      <c r="AH452" s="515">
        <v>1.3110660215389416</v>
      </c>
      <c r="AI452" s="515">
        <v>6254</v>
      </c>
      <c r="AJ452" s="515">
        <v>116.58207547169772</v>
      </c>
      <c r="AK452" s="515">
        <v>27.149448320898824</v>
      </c>
      <c r="AL452" s="515">
        <v>27.17287501148672</v>
      </c>
    </row>
    <row r="453" spans="1:38">
      <c r="A453" s="515">
        <v>11</v>
      </c>
      <c r="B453" s="515">
        <v>11</v>
      </c>
      <c r="C453" s="515">
        <v>2024</v>
      </c>
      <c r="D453" s="515">
        <v>99</v>
      </c>
      <c r="E453" s="515">
        <v>99</v>
      </c>
      <c r="F453" s="515">
        <v>99</v>
      </c>
      <c r="G453" s="515">
        <v>99</v>
      </c>
      <c r="H453" s="515">
        <v>99</v>
      </c>
      <c r="I453" s="515">
        <v>99</v>
      </c>
      <c r="J453" s="515">
        <v>999</v>
      </c>
      <c r="K453" s="515">
        <v>99</v>
      </c>
      <c r="L453" s="515">
        <v>11</v>
      </c>
      <c r="M453" s="515">
        <v>99</v>
      </c>
      <c r="N453" s="515">
        <v>99</v>
      </c>
      <c r="O453" s="515">
        <v>99</v>
      </c>
      <c r="P453" s="515">
        <v>9999</v>
      </c>
      <c r="Q453" s="515">
        <v>1507</v>
      </c>
      <c r="R453" s="515">
        <v>2274</v>
      </c>
      <c r="S453" s="515">
        <v>11</v>
      </c>
      <c r="T453" s="515">
        <v>11.0325417766051</v>
      </c>
      <c r="U453" s="515">
        <v>47.729727352682531</v>
      </c>
      <c r="V453" s="515">
        <v>0.17590149516270887</v>
      </c>
      <c r="W453" s="515">
        <v>95.338610378188235</v>
      </c>
      <c r="X453" s="515">
        <v>100</v>
      </c>
      <c r="Y453" s="515">
        <v>99.956024626209356</v>
      </c>
      <c r="Z453" s="515">
        <v>5.8922436990984597</v>
      </c>
      <c r="AA453" s="515">
        <v>0</v>
      </c>
      <c r="AB453" s="515">
        <v>1.6736343240736171</v>
      </c>
      <c r="AC453" s="515"/>
      <c r="AD453" s="515">
        <v>-5.4787150562206079</v>
      </c>
      <c r="AE453" s="515"/>
      <c r="AF453" s="515">
        <v>2.2937954547747061</v>
      </c>
      <c r="AG453" s="515">
        <v>3.5086640604821002</v>
      </c>
      <c r="AH453" s="515">
        <v>1.7590149516270885</v>
      </c>
      <c r="AI453" s="515">
        <v>2211</v>
      </c>
      <c r="AJ453" s="515">
        <v>117.1429217548619</v>
      </c>
      <c r="AK453" s="515">
        <v>29.649563838738008</v>
      </c>
      <c r="AL453" s="515">
        <v>29.644470618231463</v>
      </c>
    </row>
    <row r="454" spans="1:38">
      <c r="A454" s="515">
        <v>11</v>
      </c>
      <c r="B454" s="515">
        <v>12</v>
      </c>
      <c r="C454" s="515">
        <v>2024</v>
      </c>
      <c r="D454" s="515">
        <v>99</v>
      </c>
      <c r="E454" s="515">
        <v>99</v>
      </c>
      <c r="F454" s="515">
        <v>99</v>
      </c>
      <c r="G454" s="515">
        <v>99</v>
      </c>
      <c r="H454" s="515">
        <v>99</v>
      </c>
      <c r="I454" s="515">
        <v>99</v>
      </c>
      <c r="J454" s="515">
        <v>999</v>
      </c>
      <c r="K454" s="515">
        <v>99</v>
      </c>
      <c r="L454" s="515">
        <v>12</v>
      </c>
      <c r="M454" s="515">
        <v>99</v>
      </c>
      <c r="N454" s="515">
        <v>99</v>
      </c>
      <c r="O454" s="515">
        <v>99</v>
      </c>
      <c r="P454" s="515">
        <v>9999</v>
      </c>
      <c r="Q454" s="515">
        <v>328</v>
      </c>
      <c r="R454" s="515">
        <v>393</v>
      </c>
      <c r="S454" s="515">
        <v>12</v>
      </c>
      <c r="T454" s="515">
        <v>12.381679389312978</v>
      </c>
      <c r="U454" s="515">
        <v>50.287022900763397</v>
      </c>
      <c r="V454" s="515">
        <v>0</v>
      </c>
      <c r="W454" s="515">
        <v>95.928753180661602</v>
      </c>
      <c r="X454" s="515">
        <v>100</v>
      </c>
      <c r="Y454" s="515">
        <v>100</v>
      </c>
      <c r="Z454" s="515">
        <v>6.5672182671144306</v>
      </c>
      <c r="AA454" s="515">
        <v>0</v>
      </c>
      <c r="AB454" s="515">
        <v>1.9252891072700371</v>
      </c>
      <c r="AC454" s="515"/>
      <c r="AD454" s="515">
        <v>-5.7909599587133105</v>
      </c>
      <c r="AE454" s="515"/>
      <c r="AF454" s="515">
        <v>0.39642111421568127</v>
      </c>
      <c r="AG454" s="515">
        <v>0.63886758015666156</v>
      </c>
      <c r="AH454" s="515">
        <v>2.0356234096692112</v>
      </c>
      <c r="AI454" s="515">
        <v>384</v>
      </c>
      <c r="AJ454" s="515">
        <v>116.75494791666652</v>
      </c>
      <c r="AK454" s="515">
        <v>31.545649397426892</v>
      </c>
      <c r="AL454" s="515">
        <v>31.570021260925248</v>
      </c>
    </row>
    <row r="455" spans="1:38">
      <c r="A455" s="515">
        <v>11</v>
      </c>
      <c r="B455" s="515">
        <v>13</v>
      </c>
      <c r="C455" s="515">
        <v>2024</v>
      </c>
      <c r="D455" s="515">
        <v>99</v>
      </c>
      <c r="E455" s="515">
        <v>99</v>
      </c>
      <c r="F455" s="515">
        <v>99</v>
      </c>
      <c r="G455" s="515">
        <v>99</v>
      </c>
      <c r="H455" s="515">
        <v>99</v>
      </c>
      <c r="I455" s="515">
        <v>99</v>
      </c>
      <c r="J455" s="515">
        <v>999</v>
      </c>
      <c r="K455" s="515">
        <v>99</v>
      </c>
      <c r="L455" s="515">
        <v>13</v>
      </c>
      <c r="M455" s="515">
        <v>99</v>
      </c>
      <c r="N455" s="515">
        <v>99</v>
      </c>
      <c r="O455" s="515">
        <v>99</v>
      </c>
      <c r="P455" s="515">
        <v>9999</v>
      </c>
      <c r="Q455" s="515">
        <v>107</v>
      </c>
      <c r="R455" s="515">
        <v>126</v>
      </c>
      <c r="S455" s="515">
        <v>13</v>
      </c>
      <c r="T455" s="515">
        <v>13.603174603174605</v>
      </c>
      <c r="U455" s="515">
        <v>55.222222222222221</v>
      </c>
      <c r="V455" s="515">
        <v>0</v>
      </c>
      <c r="W455" s="515">
        <v>100</v>
      </c>
      <c r="X455" s="515">
        <v>100</v>
      </c>
      <c r="Y455" s="515">
        <v>100</v>
      </c>
      <c r="Z455" s="515">
        <v>5.8709655365680451</v>
      </c>
      <c r="AA455" s="515">
        <v>0</v>
      </c>
      <c r="AB455" s="515">
        <v>1.0395310685735253</v>
      </c>
      <c r="AC455" s="515"/>
      <c r="AD455" s="515">
        <v>6.8026228718986879</v>
      </c>
      <c r="AE455" s="515"/>
      <c r="AF455" s="515">
        <v>0.12709684577907343</v>
      </c>
      <c r="AG455" s="515">
        <v>0.22492969734703824</v>
      </c>
      <c r="AH455" s="515">
        <v>0</v>
      </c>
      <c r="AI455" s="515">
        <v>124</v>
      </c>
      <c r="AJ455" s="515">
        <v>116.6354838709678</v>
      </c>
      <c r="AK455" s="515">
        <v>34.802768232361174</v>
      </c>
      <c r="AL455" s="515">
        <v>34.864286616721422</v>
      </c>
    </row>
    <row r="456" spans="1:38">
      <c r="A456" s="515">
        <v>11</v>
      </c>
      <c r="B456" s="515">
        <v>14</v>
      </c>
      <c r="C456" s="515">
        <v>2024</v>
      </c>
      <c r="D456" s="515">
        <v>99</v>
      </c>
      <c r="E456" s="515">
        <v>99</v>
      </c>
      <c r="F456" s="515">
        <v>99</v>
      </c>
      <c r="G456" s="515">
        <v>99</v>
      </c>
      <c r="H456" s="515">
        <v>99</v>
      </c>
      <c r="I456" s="515">
        <v>99</v>
      </c>
      <c r="J456" s="515">
        <v>999</v>
      </c>
      <c r="K456" s="515">
        <v>99</v>
      </c>
      <c r="L456" s="515">
        <v>14</v>
      </c>
      <c r="M456" s="515">
        <v>99</v>
      </c>
      <c r="N456" s="515">
        <v>99</v>
      </c>
      <c r="O456" s="515">
        <v>99</v>
      </c>
      <c r="P456" s="515">
        <v>9999</v>
      </c>
      <c r="Q456" s="515">
        <v>3</v>
      </c>
      <c r="R456" s="515">
        <v>3</v>
      </c>
      <c r="S456" s="515">
        <v>14</v>
      </c>
      <c r="T456" s="515">
        <v>13.666666666666663</v>
      </c>
      <c r="U456" s="515">
        <v>55.866666666666646</v>
      </c>
      <c r="V456" s="515">
        <v>0</v>
      </c>
      <c r="W456" s="515">
        <v>100</v>
      </c>
      <c r="X456" s="515">
        <v>100</v>
      </c>
      <c r="Y456" s="515">
        <v>100</v>
      </c>
      <c r="Z456" s="515">
        <v>8.6415019270700224</v>
      </c>
      <c r="AA456" s="515">
        <v>0</v>
      </c>
      <c r="AB456" s="515">
        <v>1.8856180831641327</v>
      </c>
      <c r="AC456" s="515"/>
      <c r="AD456" s="515">
        <v>-12.546781878541408</v>
      </c>
      <c r="AE456" s="515"/>
      <c r="AF456" s="515">
        <v>3.026115375692225E-3</v>
      </c>
      <c r="AG456" s="515">
        <v>5.4179674152577779E-3</v>
      </c>
      <c r="AH456" s="515">
        <v>0</v>
      </c>
      <c r="AI456" s="515">
        <v>2</v>
      </c>
      <c r="AJ456" s="515">
        <v>117.15</v>
      </c>
      <c r="AK456" s="515">
        <v>33.802067939193357</v>
      </c>
      <c r="AL456" s="515">
        <v>33.802067939193357</v>
      </c>
    </row>
    <row r="457" spans="1:38">
      <c r="A457" s="515">
        <v>11</v>
      </c>
      <c r="B457" s="515">
        <v>15</v>
      </c>
      <c r="C457" s="515">
        <v>2024</v>
      </c>
      <c r="D457" s="515">
        <v>99</v>
      </c>
      <c r="E457" s="515">
        <v>99</v>
      </c>
      <c r="F457" s="515">
        <v>99</v>
      </c>
      <c r="G457" s="515">
        <v>99</v>
      </c>
      <c r="H457" s="515">
        <v>99</v>
      </c>
      <c r="I457" s="515">
        <v>99</v>
      </c>
      <c r="J457" s="515">
        <v>999</v>
      </c>
      <c r="K457" s="515">
        <v>99</v>
      </c>
      <c r="L457" s="515">
        <v>15</v>
      </c>
      <c r="M457" s="515">
        <v>99</v>
      </c>
      <c r="N457" s="515">
        <v>99</v>
      </c>
      <c r="O457" s="515">
        <v>99</v>
      </c>
      <c r="P457" s="515">
        <v>9999</v>
      </c>
      <c r="Q457" s="515"/>
      <c r="R457" s="515"/>
      <c r="S457" s="515"/>
      <c r="T457" s="515"/>
      <c r="U457" s="515"/>
      <c r="V457" s="515"/>
      <c r="W457" s="515"/>
      <c r="X457" s="515"/>
      <c r="Y457" s="515"/>
      <c r="Z457" s="515"/>
      <c r="AA457" s="515"/>
      <c r="AB457" s="515"/>
      <c r="AC457" s="515"/>
      <c r="AD457" s="515"/>
      <c r="AE457" s="515"/>
      <c r="AF457" s="515"/>
      <c r="AG457" s="515"/>
      <c r="AH457" s="515"/>
      <c r="AI457" s="515"/>
      <c r="AJ457" s="515"/>
      <c r="AK457" s="515"/>
      <c r="AL457" s="515"/>
    </row>
    <row r="458" spans="1:38" s="522" customFormat="1">
      <c r="A458" s="522">
        <v>11</v>
      </c>
      <c r="B458" s="522">
        <v>16</v>
      </c>
      <c r="C458" s="522">
        <v>2024</v>
      </c>
      <c r="D458" s="522">
        <v>99</v>
      </c>
      <c r="E458" s="522">
        <v>99</v>
      </c>
      <c r="F458" s="522">
        <v>99</v>
      </c>
      <c r="G458" s="522">
        <v>99</v>
      </c>
      <c r="H458" s="522">
        <v>99</v>
      </c>
      <c r="I458" s="522">
        <v>99</v>
      </c>
      <c r="J458" s="522">
        <v>999</v>
      </c>
      <c r="K458" s="522">
        <v>99</v>
      </c>
      <c r="L458" s="522">
        <v>99</v>
      </c>
      <c r="M458" s="522">
        <v>99</v>
      </c>
      <c r="N458" s="522">
        <v>99</v>
      </c>
      <c r="O458" s="522">
        <v>99</v>
      </c>
      <c r="P458" s="522">
        <v>9999</v>
      </c>
      <c r="Q458" s="522">
        <v>274</v>
      </c>
      <c r="R458" s="522">
        <v>300</v>
      </c>
      <c r="S458" s="522">
        <v>0</v>
      </c>
      <c r="T458" s="522">
        <v>4.2266666666666657</v>
      </c>
      <c r="U458" s="522">
        <v>24.602000000000004</v>
      </c>
      <c r="V458" s="522">
        <v>0</v>
      </c>
      <c r="W458" s="522">
        <v>3</v>
      </c>
      <c r="X458" s="522">
        <v>89.333333333333314</v>
      </c>
      <c r="Y458" s="522">
        <v>54</v>
      </c>
      <c r="Z458" s="522">
        <v>7.785991437618331</v>
      </c>
      <c r="AB458" s="522">
        <v>2.9272209042404405</v>
      </c>
      <c r="AD458" s="522">
        <v>46.96619059782541</v>
      </c>
      <c r="AF458" s="522">
        <v>0.30261153756922249</v>
      </c>
      <c r="AG458" s="522">
        <v>0.23859099227357744</v>
      </c>
      <c r="AH458" s="522">
        <v>10.666666666666664</v>
      </c>
      <c r="AI458" s="522">
        <v>271</v>
      </c>
      <c r="AJ458" s="522">
        <v>112.2701107011069</v>
      </c>
      <c r="AK458" s="522">
        <v>16.974366259231175</v>
      </c>
      <c r="AL458" s="522">
        <v>17.236511201502605</v>
      </c>
    </row>
    <row r="459" spans="1:38">
      <c r="A459" s="515">
        <v>11</v>
      </c>
      <c r="B459" s="515">
        <v>17</v>
      </c>
      <c r="C459" s="515">
        <v>2023</v>
      </c>
      <c r="D459" s="515">
        <v>99</v>
      </c>
      <c r="E459" s="515">
        <v>99</v>
      </c>
      <c r="F459" s="515">
        <v>99</v>
      </c>
      <c r="G459" s="515">
        <v>99</v>
      </c>
      <c r="H459" s="515">
        <v>99</v>
      </c>
      <c r="I459" s="515">
        <v>99</v>
      </c>
      <c r="J459" s="515">
        <v>999</v>
      </c>
      <c r="K459" s="515">
        <v>99</v>
      </c>
      <c r="L459" s="515">
        <v>1</v>
      </c>
      <c r="M459" s="515">
        <v>99</v>
      </c>
      <c r="N459" s="515">
        <v>99</v>
      </c>
      <c r="O459" s="515">
        <v>99</v>
      </c>
      <c r="P459" s="515">
        <v>9999</v>
      </c>
      <c r="Q459" s="515">
        <v>250</v>
      </c>
      <c r="R459" s="515">
        <v>324</v>
      </c>
      <c r="S459" s="515">
        <v>1</v>
      </c>
      <c r="T459" s="515">
        <v>2.6790123456790118</v>
      </c>
      <c r="U459" s="515">
        <v>16.042901234567911</v>
      </c>
      <c r="V459" s="515">
        <v>0</v>
      </c>
      <c r="W459" s="515">
        <v>0</v>
      </c>
      <c r="X459" s="515">
        <v>50.925925925925917</v>
      </c>
      <c r="Y459" s="515">
        <v>8.3333333333333357</v>
      </c>
      <c r="Z459" s="515">
        <v>4.9574715008362391</v>
      </c>
      <c r="AA459" s="515">
        <v>0</v>
      </c>
      <c r="AB459" s="515">
        <v>1.0040308943875296</v>
      </c>
      <c r="AC459" s="515"/>
      <c r="AD459" s="515">
        <v>9.5468580466732984</v>
      </c>
      <c r="AE459" s="515"/>
      <c r="AF459" s="515">
        <v>0.29725316060845153</v>
      </c>
      <c r="AG459" s="515">
        <v>0.15302957203226261</v>
      </c>
      <c r="AH459" s="515">
        <v>5.8641975308641996</v>
      </c>
      <c r="AI459" s="515">
        <v>98</v>
      </c>
      <c r="AJ459" s="515">
        <v>108.99795918367356</v>
      </c>
      <c r="AK459" s="515">
        <v>13.331643299326878</v>
      </c>
      <c r="AL459" s="515">
        <v>13.39821427187252</v>
      </c>
    </row>
    <row r="460" spans="1:38">
      <c r="A460" s="515">
        <v>11</v>
      </c>
      <c r="B460" s="515">
        <v>18</v>
      </c>
      <c r="C460" s="515">
        <v>2023</v>
      </c>
      <c r="D460" s="515">
        <v>99</v>
      </c>
      <c r="E460" s="515">
        <v>99</v>
      </c>
      <c r="F460" s="515">
        <v>99</v>
      </c>
      <c r="G460" s="515">
        <v>99</v>
      </c>
      <c r="H460" s="515">
        <v>99</v>
      </c>
      <c r="I460" s="515">
        <v>99</v>
      </c>
      <c r="J460" s="515">
        <v>999</v>
      </c>
      <c r="K460" s="515">
        <v>99</v>
      </c>
      <c r="L460" s="515">
        <v>2</v>
      </c>
      <c r="M460" s="515">
        <v>99</v>
      </c>
      <c r="N460" s="515">
        <v>99</v>
      </c>
      <c r="O460" s="515">
        <v>99</v>
      </c>
      <c r="P460" s="515">
        <v>9999</v>
      </c>
      <c r="Q460" s="515">
        <v>888</v>
      </c>
      <c r="R460" s="515">
        <v>1268</v>
      </c>
      <c r="S460" s="515">
        <v>2</v>
      </c>
      <c r="T460" s="515">
        <v>3.5906940063091497</v>
      </c>
      <c r="U460" s="515">
        <v>18.478470031545736</v>
      </c>
      <c r="V460" s="515">
        <v>0</v>
      </c>
      <c r="W460" s="515">
        <v>0</v>
      </c>
      <c r="X460" s="515">
        <v>69.085173501577273</v>
      </c>
      <c r="Y460" s="515">
        <v>18.217665615141954</v>
      </c>
      <c r="Z460" s="515">
        <v>4.8917543310372782</v>
      </c>
      <c r="AA460" s="515">
        <v>0</v>
      </c>
      <c r="AB460" s="515">
        <v>1.1756500951029147</v>
      </c>
      <c r="AC460" s="515"/>
      <c r="AD460" s="515">
        <v>1.1700896526014093</v>
      </c>
      <c r="AE460" s="515"/>
      <c r="AF460" s="515">
        <v>1.163324097689866</v>
      </c>
      <c r="AG460" s="515">
        <v>0.68981511637706261</v>
      </c>
      <c r="AH460" s="515">
        <v>5.2050473186119852</v>
      </c>
      <c r="AI460" s="515">
        <v>371</v>
      </c>
      <c r="AJ460" s="515">
        <v>111.51078167115898</v>
      </c>
      <c r="AK460" s="515">
        <v>14.628459975646736</v>
      </c>
      <c r="AL460" s="515">
        <v>14.676965092062854</v>
      </c>
    </row>
    <row r="461" spans="1:38">
      <c r="A461" s="515">
        <v>11</v>
      </c>
      <c r="B461" s="515">
        <v>19</v>
      </c>
      <c r="C461" s="515">
        <v>2023</v>
      </c>
      <c r="D461" s="515">
        <v>99</v>
      </c>
      <c r="E461" s="515">
        <v>99</v>
      </c>
      <c r="F461" s="515">
        <v>99</v>
      </c>
      <c r="G461" s="515">
        <v>99</v>
      </c>
      <c r="H461" s="515">
        <v>99</v>
      </c>
      <c r="I461" s="515">
        <v>99</v>
      </c>
      <c r="J461" s="515">
        <v>999</v>
      </c>
      <c r="K461" s="515">
        <v>99</v>
      </c>
      <c r="L461" s="515">
        <v>3</v>
      </c>
      <c r="M461" s="515">
        <v>99</v>
      </c>
      <c r="N461" s="515">
        <v>99</v>
      </c>
      <c r="O461" s="515">
        <v>99</v>
      </c>
      <c r="P461" s="515">
        <v>9999</v>
      </c>
      <c r="Q461" s="515">
        <v>1593</v>
      </c>
      <c r="R461" s="515">
        <v>2401</v>
      </c>
      <c r="S461" s="515">
        <v>3</v>
      </c>
      <c r="T461" s="515">
        <v>4.2211578508954588</v>
      </c>
      <c r="U461" s="515">
        <v>19.975260308204913</v>
      </c>
      <c r="V461" s="515">
        <v>0</v>
      </c>
      <c r="W461" s="515">
        <v>0.1249479383590171</v>
      </c>
      <c r="X461" s="515">
        <v>75.01041232819658</v>
      </c>
      <c r="Y461" s="515">
        <v>28.738025822573924</v>
      </c>
      <c r="Z461" s="515">
        <v>5.0784872841728754</v>
      </c>
      <c r="AA461" s="515">
        <v>0</v>
      </c>
      <c r="AB461" s="515">
        <v>1.2536602272959572</v>
      </c>
      <c r="AC461" s="515"/>
      <c r="AD461" s="515">
        <v>-13.609206075574138</v>
      </c>
      <c r="AE461" s="515"/>
      <c r="AF461" s="515">
        <v>2.2027927117928767</v>
      </c>
      <c r="AG461" s="515">
        <v>1.4119913989131248</v>
      </c>
      <c r="AH461" s="515">
        <v>5.414410662224074</v>
      </c>
      <c r="AI461" s="515">
        <v>756</v>
      </c>
      <c r="AJ461" s="515">
        <v>111.83902116402112</v>
      </c>
      <c r="AK461" s="515">
        <v>15.371259120677562</v>
      </c>
      <c r="AL461" s="515">
        <v>15.470936002532742</v>
      </c>
    </row>
    <row r="462" spans="1:38">
      <c r="A462" s="515">
        <v>11</v>
      </c>
      <c r="B462" s="515">
        <v>20</v>
      </c>
      <c r="C462" s="515">
        <v>2023</v>
      </c>
      <c r="D462" s="515">
        <v>99</v>
      </c>
      <c r="E462" s="515">
        <v>99</v>
      </c>
      <c r="F462" s="515">
        <v>99</v>
      </c>
      <c r="G462" s="515">
        <v>99</v>
      </c>
      <c r="H462" s="515">
        <v>99</v>
      </c>
      <c r="I462" s="515">
        <v>99</v>
      </c>
      <c r="J462" s="515">
        <v>999</v>
      </c>
      <c r="K462" s="515">
        <v>99</v>
      </c>
      <c r="L462" s="515">
        <v>4</v>
      </c>
      <c r="M462" s="515">
        <v>99</v>
      </c>
      <c r="N462" s="515">
        <v>99</v>
      </c>
      <c r="O462" s="515">
        <v>99</v>
      </c>
      <c r="P462" s="515">
        <v>9999</v>
      </c>
      <c r="Q462" s="515">
        <v>2560</v>
      </c>
      <c r="R462" s="515">
        <v>4480</v>
      </c>
      <c r="S462" s="515">
        <v>4</v>
      </c>
      <c r="T462" s="515">
        <v>4.7620535714285692</v>
      </c>
      <c r="U462" s="515">
        <v>21.400066964285656</v>
      </c>
      <c r="V462" s="515">
        <v>0</v>
      </c>
      <c r="W462" s="515">
        <v>0.40178571428571441</v>
      </c>
      <c r="X462" s="515">
        <v>80.758928571428555</v>
      </c>
      <c r="Y462" s="515">
        <v>41.294642857142847</v>
      </c>
      <c r="Z462" s="515">
        <v>5.152815414115512</v>
      </c>
      <c r="AA462" s="515">
        <v>0</v>
      </c>
      <c r="AB462" s="515">
        <v>1.4431449031250545</v>
      </c>
      <c r="AC462" s="515"/>
      <c r="AD462" s="515">
        <v>-18.531088339961016</v>
      </c>
      <c r="AE462" s="515"/>
      <c r="AF462" s="515">
        <v>4.1101671590304409</v>
      </c>
      <c r="AG462" s="515">
        <v>2.8225431498775744</v>
      </c>
      <c r="AH462" s="515">
        <v>4.8214285714285694</v>
      </c>
      <c r="AI462" s="515">
        <v>1454</v>
      </c>
      <c r="AJ462" s="515">
        <v>112.58734525447043</v>
      </c>
      <c r="AK462" s="515">
        <v>16.016152758394373</v>
      </c>
      <c r="AL462" s="515">
        <v>16.118360077187209</v>
      </c>
    </row>
    <row r="463" spans="1:38">
      <c r="A463" s="515">
        <v>11</v>
      </c>
      <c r="B463" s="515">
        <v>21</v>
      </c>
      <c r="C463" s="515">
        <v>2023</v>
      </c>
      <c r="D463" s="515">
        <v>99</v>
      </c>
      <c r="E463" s="515">
        <v>99</v>
      </c>
      <c r="F463" s="515">
        <v>99</v>
      </c>
      <c r="G463" s="515">
        <v>99</v>
      </c>
      <c r="H463" s="515">
        <v>99</v>
      </c>
      <c r="I463" s="515">
        <v>99</v>
      </c>
      <c r="J463" s="515">
        <v>999</v>
      </c>
      <c r="K463" s="515">
        <v>99</v>
      </c>
      <c r="L463" s="515">
        <v>5</v>
      </c>
      <c r="M463" s="515">
        <v>99</v>
      </c>
      <c r="N463" s="515">
        <v>99</v>
      </c>
      <c r="O463" s="515">
        <v>99</v>
      </c>
      <c r="P463" s="515">
        <v>9999</v>
      </c>
      <c r="Q463" s="515">
        <v>4316</v>
      </c>
      <c r="R463" s="515">
        <v>9874</v>
      </c>
      <c r="S463" s="515">
        <v>5</v>
      </c>
      <c r="T463" s="515">
        <v>5.501924245493214</v>
      </c>
      <c r="U463" s="515">
        <v>23.169910877050874</v>
      </c>
      <c r="V463" s="515">
        <v>0</v>
      </c>
      <c r="W463" s="515">
        <v>2.501519141178854</v>
      </c>
      <c r="X463" s="515">
        <v>86.104922017419455</v>
      </c>
      <c r="Y463" s="515">
        <v>56.289244480453718</v>
      </c>
      <c r="Z463" s="515">
        <v>5.4642168367672435</v>
      </c>
      <c r="AA463" s="515">
        <v>0</v>
      </c>
      <c r="AB463" s="515">
        <v>1.6316839428329013</v>
      </c>
      <c r="AC463" s="515"/>
      <c r="AD463" s="515">
        <v>-20.475614188172059</v>
      </c>
      <c r="AE463" s="515"/>
      <c r="AF463" s="515">
        <v>9.0588818143452183</v>
      </c>
      <c r="AG463" s="515">
        <v>6.7354238405258799</v>
      </c>
      <c r="AH463" s="515">
        <v>5.073931537370874</v>
      </c>
      <c r="AI463" s="515">
        <v>3194</v>
      </c>
      <c r="AJ463" s="515">
        <v>113.1709768315592</v>
      </c>
      <c r="AK463" s="515">
        <v>17.102963947399523</v>
      </c>
      <c r="AL463" s="515">
        <v>17.159690995788612</v>
      </c>
    </row>
    <row r="464" spans="1:38">
      <c r="A464" s="515">
        <v>11</v>
      </c>
      <c r="B464" s="515">
        <v>22</v>
      </c>
      <c r="C464" s="515">
        <v>2023</v>
      </c>
      <c r="D464" s="515">
        <v>99</v>
      </c>
      <c r="E464" s="515">
        <v>99</v>
      </c>
      <c r="F464" s="515">
        <v>99</v>
      </c>
      <c r="G464" s="515">
        <v>99</v>
      </c>
      <c r="H464" s="515">
        <v>99</v>
      </c>
      <c r="I464" s="515">
        <v>99</v>
      </c>
      <c r="J464" s="515">
        <v>999</v>
      </c>
      <c r="K464" s="515">
        <v>99</v>
      </c>
      <c r="L464" s="515">
        <v>6</v>
      </c>
      <c r="M464" s="515">
        <v>99</v>
      </c>
      <c r="N464" s="515">
        <v>99</v>
      </c>
      <c r="O464" s="515">
        <v>99</v>
      </c>
      <c r="P464" s="515">
        <v>9999</v>
      </c>
      <c r="Q464" s="515">
        <v>6432</v>
      </c>
      <c r="R464" s="515">
        <v>18064</v>
      </c>
      <c r="S464" s="515">
        <v>6</v>
      </c>
      <c r="T464" s="515">
        <v>6.173051372896369</v>
      </c>
      <c r="U464" s="515">
        <v>25.747724756421562</v>
      </c>
      <c r="V464" s="515">
        <v>48.909433126660758</v>
      </c>
      <c r="W464" s="515">
        <v>6.5987599645704149</v>
      </c>
      <c r="X464" s="515">
        <v>93.567316209034558</v>
      </c>
      <c r="Y464" s="515">
        <v>71.910983170947759</v>
      </c>
      <c r="Z464" s="515">
        <v>5.5513714625814643</v>
      </c>
      <c r="AA464" s="515">
        <v>0</v>
      </c>
      <c r="AB464" s="515">
        <v>1.7080580885995802</v>
      </c>
      <c r="AC464" s="515"/>
      <c r="AD464" s="515">
        <v>-17.983281469693733</v>
      </c>
      <c r="AE464" s="515"/>
      <c r="AF464" s="515">
        <v>16.572781151947737</v>
      </c>
      <c r="AG464" s="515">
        <v>13.693051012188045</v>
      </c>
      <c r="AH464" s="515">
        <v>4.1352967227635071</v>
      </c>
      <c r="AI464" s="515">
        <v>5493</v>
      </c>
      <c r="AJ464" s="515">
        <v>113.5312579646826</v>
      </c>
      <c r="AK464" s="515">
        <v>18.346891978011278</v>
      </c>
      <c r="AL464" s="515">
        <v>18.447208176110447</v>
      </c>
    </row>
    <row r="465" spans="1:38">
      <c r="A465" s="515">
        <v>11</v>
      </c>
      <c r="B465" s="515">
        <v>23</v>
      </c>
      <c r="C465" s="515">
        <v>2023</v>
      </c>
      <c r="D465" s="515">
        <v>99</v>
      </c>
      <c r="E465" s="515">
        <v>99</v>
      </c>
      <c r="F465" s="515">
        <v>99</v>
      </c>
      <c r="G465" s="515">
        <v>99</v>
      </c>
      <c r="H465" s="515">
        <v>99</v>
      </c>
      <c r="I465" s="515">
        <v>99</v>
      </c>
      <c r="J465" s="515">
        <v>999</v>
      </c>
      <c r="K465" s="515">
        <v>99</v>
      </c>
      <c r="L465" s="515">
        <v>7</v>
      </c>
      <c r="M465" s="515">
        <v>99</v>
      </c>
      <c r="N465" s="515">
        <v>99</v>
      </c>
      <c r="O465" s="515">
        <v>99</v>
      </c>
      <c r="P465" s="515">
        <v>9999</v>
      </c>
      <c r="Q465" s="515">
        <v>6859</v>
      </c>
      <c r="R465" s="515">
        <v>19914</v>
      </c>
      <c r="S465" s="515">
        <v>7</v>
      </c>
      <c r="T465" s="515">
        <v>6.7821633021994598</v>
      </c>
      <c r="U465" s="515">
        <v>29.443903786280973</v>
      </c>
      <c r="V465" s="515">
        <v>51.421110776338253</v>
      </c>
      <c r="W465" s="515">
        <v>14.25128050617656</v>
      </c>
      <c r="X465" s="515">
        <v>98.89524957316462</v>
      </c>
      <c r="Y465" s="515">
        <v>89.012754845837108</v>
      </c>
      <c r="Z465" s="515">
        <v>5.1746915081445319</v>
      </c>
      <c r="AA465" s="515">
        <v>0</v>
      </c>
      <c r="AB465" s="515">
        <v>1.8011108855542244</v>
      </c>
      <c r="AC465" s="515"/>
      <c r="AD465" s="515">
        <v>-5.2603571882631472</v>
      </c>
      <c r="AE465" s="515"/>
      <c r="AF465" s="515">
        <v>18.270060001100941</v>
      </c>
      <c r="AG465" s="515">
        <v>17.262406383322439</v>
      </c>
      <c r="AH465" s="515">
        <v>3.0330420809480758</v>
      </c>
      <c r="AI465" s="515">
        <v>6458</v>
      </c>
      <c r="AJ465" s="515">
        <v>114.60743264168484</v>
      </c>
      <c r="AK465" s="515">
        <v>19.835937045857012</v>
      </c>
      <c r="AL465" s="515">
        <v>19.946473739413129</v>
      </c>
    </row>
    <row r="466" spans="1:38">
      <c r="A466" s="515">
        <v>11</v>
      </c>
      <c r="B466" s="515">
        <v>24</v>
      </c>
      <c r="C466" s="515">
        <v>2023</v>
      </c>
      <c r="D466" s="515">
        <v>99</v>
      </c>
      <c r="E466" s="515">
        <v>99</v>
      </c>
      <c r="F466" s="515">
        <v>99</v>
      </c>
      <c r="G466" s="515">
        <v>99</v>
      </c>
      <c r="H466" s="515">
        <v>99</v>
      </c>
      <c r="I466" s="515">
        <v>99</v>
      </c>
      <c r="J466" s="515">
        <v>999</v>
      </c>
      <c r="K466" s="515">
        <v>99</v>
      </c>
      <c r="L466" s="515">
        <v>8</v>
      </c>
      <c r="M466" s="515">
        <v>99</v>
      </c>
      <c r="N466" s="515">
        <v>99</v>
      </c>
      <c r="O466" s="515">
        <v>99</v>
      </c>
      <c r="P466" s="515">
        <v>9999</v>
      </c>
      <c r="Q466" s="515">
        <v>7165</v>
      </c>
      <c r="R466" s="515">
        <v>26240</v>
      </c>
      <c r="S466" s="515">
        <v>8</v>
      </c>
      <c r="T466" s="515">
        <v>7.4981326219512194</v>
      </c>
      <c r="U466" s="515">
        <v>33.759291158536683</v>
      </c>
      <c r="V466" s="515">
        <v>33.902439024390247</v>
      </c>
      <c r="W466" s="515">
        <v>26.688262195121958</v>
      </c>
      <c r="X466" s="515">
        <v>99.862804878048763</v>
      </c>
      <c r="Y466" s="515">
        <v>97.484756097560975</v>
      </c>
      <c r="Z466" s="515">
        <v>5.1497060463081139</v>
      </c>
      <c r="AA466" s="515">
        <v>0</v>
      </c>
      <c r="AB466" s="515">
        <v>1.99182694069533</v>
      </c>
      <c r="AC466" s="515"/>
      <c r="AD466" s="515">
        <v>17.082235177914356</v>
      </c>
      <c r="AE466" s="515"/>
      <c r="AF466" s="515">
        <v>24.07383621717829</v>
      </c>
      <c r="AG466" s="515">
        <v>26.079820235370743</v>
      </c>
      <c r="AH466" s="515">
        <v>2.1760670731707319</v>
      </c>
      <c r="AI466" s="515">
        <v>8627</v>
      </c>
      <c r="AJ466" s="515">
        <v>115.7329546771759</v>
      </c>
      <c r="AK466" s="515">
        <v>21.925013658914871</v>
      </c>
      <c r="AL466" s="515">
        <v>22.033506557088664</v>
      </c>
    </row>
    <row r="467" spans="1:38">
      <c r="A467" s="515">
        <v>11</v>
      </c>
      <c r="B467" s="515">
        <v>25</v>
      </c>
      <c r="C467" s="515">
        <v>2023</v>
      </c>
      <c r="D467" s="515">
        <v>99</v>
      </c>
      <c r="E467" s="515">
        <v>99</v>
      </c>
      <c r="F467" s="515">
        <v>99</v>
      </c>
      <c r="G467" s="515">
        <v>99</v>
      </c>
      <c r="H467" s="515">
        <v>99</v>
      </c>
      <c r="I467" s="515">
        <v>99</v>
      </c>
      <c r="J467" s="515">
        <v>999</v>
      </c>
      <c r="K467" s="515">
        <v>99</v>
      </c>
      <c r="L467" s="515">
        <v>9</v>
      </c>
      <c r="M467" s="515">
        <v>99</v>
      </c>
      <c r="N467" s="515">
        <v>99</v>
      </c>
      <c r="O467" s="515">
        <v>99</v>
      </c>
      <c r="P467" s="515">
        <v>9999</v>
      </c>
      <c r="Q467" s="515">
        <v>5770</v>
      </c>
      <c r="R467" s="515">
        <v>18697</v>
      </c>
      <c r="S467" s="515">
        <v>9</v>
      </c>
      <c r="T467" s="515">
        <v>8.3338503503235817</v>
      </c>
      <c r="U467" s="515">
        <v>38.722319088623763</v>
      </c>
      <c r="V467" s="515">
        <v>12.633042734128468</v>
      </c>
      <c r="W467" s="515">
        <v>42.188586404235977</v>
      </c>
      <c r="X467" s="515">
        <v>99.989303096753474</v>
      </c>
      <c r="Y467" s="515">
        <v>99.68978980585122</v>
      </c>
      <c r="Z467" s="515">
        <v>5.3519954188184879</v>
      </c>
      <c r="AA467" s="515">
        <v>0</v>
      </c>
      <c r="AB467" s="515">
        <v>2.0224723750524913</v>
      </c>
      <c r="AC467" s="515"/>
      <c r="AD467" s="515">
        <v>38.140137414095491</v>
      </c>
      <c r="AE467" s="515"/>
      <c r="AF467" s="515">
        <v>17.153525752766111</v>
      </c>
      <c r="AG467" s="515">
        <v>21.314773945463354</v>
      </c>
      <c r="AH467" s="515">
        <v>1.5136118093811843</v>
      </c>
      <c r="AI467" s="515">
        <v>5964</v>
      </c>
      <c r="AJ467" s="515">
        <v>116.96515761234052</v>
      </c>
      <c r="AK467" s="515">
        <v>24.366866083109631</v>
      </c>
      <c r="AL467" s="515">
        <v>24.461712605603243</v>
      </c>
    </row>
    <row r="468" spans="1:38">
      <c r="A468" s="515">
        <v>11</v>
      </c>
      <c r="B468" s="515">
        <v>26</v>
      </c>
      <c r="C468" s="515">
        <v>2023</v>
      </c>
      <c r="D468" s="515">
        <v>99</v>
      </c>
      <c r="E468" s="515">
        <v>99</v>
      </c>
      <c r="F468" s="515">
        <v>99</v>
      </c>
      <c r="G468" s="515">
        <v>99</v>
      </c>
      <c r="H468" s="515">
        <v>99</v>
      </c>
      <c r="I468" s="515">
        <v>99</v>
      </c>
      <c r="J468" s="515">
        <v>999</v>
      </c>
      <c r="K468" s="515">
        <v>99</v>
      </c>
      <c r="L468" s="515">
        <v>10</v>
      </c>
      <c r="M468" s="515">
        <v>99</v>
      </c>
      <c r="N468" s="515">
        <v>99</v>
      </c>
      <c r="O468" s="515">
        <v>99</v>
      </c>
      <c r="P468" s="515">
        <v>9999</v>
      </c>
      <c r="Q468" s="515">
        <v>2690</v>
      </c>
      <c r="R468" s="515">
        <v>5056</v>
      </c>
      <c r="S468" s="515">
        <v>10</v>
      </c>
      <c r="T468" s="515">
        <v>9.2543512658227822</v>
      </c>
      <c r="U468" s="515">
        <v>42.862559335443024</v>
      </c>
      <c r="V468" s="515">
        <v>3.2238924050632902</v>
      </c>
      <c r="W468" s="515">
        <v>61.075949367088619</v>
      </c>
      <c r="X468" s="515">
        <v>100</v>
      </c>
      <c r="Y468" s="515">
        <v>99.960443037974699</v>
      </c>
      <c r="Z468" s="515">
        <v>5.6891872668035139</v>
      </c>
      <c r="AA468" s="515">
        <v>0</v>
      </c>
      <c r="AB468" s="515">
        <v>2.0200196742129179</v>
      </c>
      <c r="AC468" s="515"/>
      <c r="AD468" s="515">
        <v>44.263634647766736</v>
      </c>
      <c r="AE468" s="515"/>
      <c r="AF468" s="515">
        <v>4.6386172223343554</v>
      </c>
      <c r="AG468" s="515">
        <v>6.3801752528492122</v>
      </c>
      <c r="AH468" s="515">
        <v>1.582278481012658</v>
      </c>
      <c r="AI468" s="515">
        <v>1852</v>
      </c>
      <c r="AJ468" s="515">
        <v>117.21123110151171</v>
      </c>
      <c r="AK468" s="515">
        <v>26.933619216868848</v>
      </c>
      <c r="AL468" s="515">
        <v>27.021697309569003</v>
      </c>
    </row>
    <row r="469" spans="1:38">
      <c r="A469" s="515">
        <v>11</v>
      </c>
      <c r="B469" s="515">
        <v>27</v>
      </c>
      <c r="C469" s="515">
        <v>2023</v>
      </c>
      <c r="D469" s="515">
        <v>99</v>
      </c>
      <c r="E469" s="515">
        <v>99</v>
      </c>
      <c r="F469" s="515">
        <v>99</v>
      </c>
      <c r="G469" s="515">
        <v>99</v>
      </c>
      <c r="H469" s="515">
        <v>99</v>
      </c>
      <c r="I469" s="515">
        <v>99</v>
      </c>
      <c r="J469" s="515">
        <v>999</v>
      </c>
      <c r="K469" s="515">
        <v>99</v>
      </c>
      <c r="L469" s="515">
        <v>11</v>
      </c>
      <c r="M469" s="515">
        <v>99</v>
      </c>
      <c r="N469" s="515">
        <v>99</v>
      </c>
      <c r="O469" s="515">
        <v>99</v>
      </c>
      <c r="P469" s="515">
        <v>9999</v>
      </c>
      <c r="Q469" s="515">
        <v>1257</v>
      </c>
      <c r="R469" s="515">
        <v>1903</v>
      </c>
      <c r="S469" s="515">
        <v>11</v>
      </c>
      <c r="T469" s="515">
        <v>9.9779295848660006</v>
      </c>
      <c r="U469" s="515">
        <v>45.890278507619485</v>
      </c>
      <c r="V469" s="515">
        <v>1.7866526537046763</v>
      </c>
      <c r="W469" s="515">
        <v>72.096689437729893</v>
      </c>
      <c r="X469" s="515">
        <v>100</v>
      </c>
      <c r="Y469" s="515">
        <v>100</v>
      </c>
      <c r="Z469" s="515">
        <v>6.1594818861521921</v>
      </c>
      <c r="AA469" s="515">
        <v>0</v>
      </c>
      <c r="AB469" s="515">
        <v>2.2190917935284471</v>
      </c>
      <c r="AC469" s="515"/>
      <c r="AD469" s="515">
        <v>47.039937722210006</v>
      </c>
      <c r="AE469" s="515"/>
      <c r="AF469" s="515">
        <v>1.7459035945613679</v>
      </c>
      <c r="AG469" s="515">
        <v>2.5710287042690037</v>
      </c>
      <c r="AH469" s="515">
        <v>1.3137151865475565</v>
      </c>
      <c r="AI469" s="515">
        <v>562</v>
      </c>
      <c r="AJ469" s="515">
        <v>117.25249110320281</v>
      </c>
      <c r="AK469" s="515">
        <v>28.80180385591218</v>
      </c>
      <c r="AL469" s="515">
        <v>28.846847495964056</v>
      </c>
    </row>
    <row r="470" spans="1:38">
      <c r="A470" s="515">
        <v>11</v>
      </c>
      <c r="B470" s="515">
        <v>28</v>
      </c>
      <c r="C470" s="515">
        <v>2023</v>
      </c>
      <c r="D470" s="515">
        <v>99</v>
      </c>
      <c r="E470" s="515">
        <v>99</v>
      </c>
      <c r="F470" s="515">
        <v>99</v>
      </c>
      <c r="G470" s="515">
        <v>99</v>
      </c>
      <c r="H470" s="515">
        <v>99</v>
      </c>
      <c r="I470" s="515">
        <v>99</v>
      </c>
      <c r="J470" s="515">
        <v>999</v>
      </c>
      <c r="K470" s="515">
        <v>99</v>
      </c>
      <c r="L470" s="515">
        <v>12</v>
      </c>
      <c r="M470" s="515">
        <v>99</v>
      </c>
      <c r="N470" s="515">
        <v>99</v>
      </c>
      <c r="O470" s="515">
        <v>99</v>
      </c>
      <c r="P470" s="515">
        <v>9999</v>
      </c>
      <c r="Q470" s="515">
        <v>300</v>
      </c>
      <c r="R470" s="515">
        <v>365</v>
      </c>
      <c r="S470" s="515">
        <v>12</v>
      </c>
      <c r="T470" s="515">
        <v>11.197260273972603</v>
      </c>
      <c r="U470" s="515">
        <v>49.507671232876739</v>
      </c>
      <c r="V470" s="515">
        <v>0.54794520547945202</v>
      </c>
      <c r="W470" s="515">
        <v>85.479452054794521</v>
      </c>
      <c r="X470" s="515">
        <v>100</v>
      </c>
      <c r="Y470" s="515">
        <v>100</v>
      </c>
      <c r="Z470" s="515">
        <v>5.8337981989571484</v>
      </c>
      <c r="AA470" s="515">
        <v>0</v>
      </c>
      <c r="AB470" s="515">
        <v>2.3005641120445466</v>
      </c>
      <c r="AC470" s="515"/>
      <c r="AD470" s="515">
        <v>42.294044155520155</v>
      </c>
      <c r="AE470" s="515"/>
      <c r="AF470" s="515">
        <v>0.33486852969779257</v>
      </c>
      <c r="AG470" s="515">
        <v>0.53200143817591661</v>
      </c>
      <c r="AH470" s="515">
        <v>0.82191780821917793</v>
      </c>
      <c r="AI470" s="515">
        <v>143</v>
      </c>
      <c r="AJ470" s="515">
        <v>117.5132867132867</v>
      </c>
      <c r="AK470" s="515">
        <v>30.959009408712216</v>
      </c>
      <c r="AL470" s="515">
        <v>30.985457653179903</v>
      </c>
    </row>
    <row r="471" spans="1:38">
      <c r="A471" s="515">
        <v>11</v>
      </c>
      <c r="B471" s="515">
        <v>29</v>
      </c>
      <c r="C471" s="515">
        <v>2023</v>
      </c>
      <c r="D471" s="515">
        <v>99</v>
      </c>
      <c r="E471" s="515">
        <v>99</v>
      </c>
      <c r="F471" s="515">
        <v>99</v>
      </c>
      <c r="G471" s="515">
        <v>99</v>
      </c>
      <c r="H471" s="515">
        <v>99</v>
      </c>
      <c r="I471" s="515">
        <v>99</v>
      </c>
      <c r="J471" s="515">
        <v>999</v>
      </c>
      <c r="K471" s="515">
        <v>99</v>
      </c>
      <c r="L471" s="515">
        <v>13</v>
      </c>
      <c r="M471" s="515">
        <v>99</v>
      </c>
      <c r="N471" s="515">
        <v>99</v>
      </c>
      <c r="O471" s="515">
        <v>99</v>
      </c>
      <c r="P471" s="515">
        <v>9999</v>
      </c>
      <c r="Q471" s="515">
        <v>31</v>
      </c>
      <c r="R471" s="515">
        <v>33</v>
      </c>
      <c r="S471" s="515">
        <v>13</v>
      </c>
      <c r="T471" s="515">
        <v>12.151515151515152</v>
      </c>
      <c r="U471" s="515">
        <v>52.066666666666649</v>
      </c>
      <c r="V471" s="515">
        <v>0</v>
      </c>
      <c r="W471" s="515">
        <v>93.939393939393923</v>
      </c>
      <c r="X471" s="515">
        <v>100</v>
      </c>
      <c r="Y471" s="515">
        <v>100</v>
      </c>
      <c r="Z471" s="515">
        <v>5.645951441233672</v>
      </c>
      <c r="AA471" s="515">
        <v>0</v>
      </c>
      <c r="AB471" s="515">
        <v>2.2978410436519776</v>
      </c>
      <c r="AC471" s="515"/>
      <c r="AD471" s="515">
        <v>34.795095993740681</v>
      </c>
      <c r="AE471" s="515"/>
      <c r="AF471" s="515">
        <v>3.0275784876786727E-2</v>
      </c>
      <c r="AG471" s="515">
        <v>5.0584930580779446E-2</v>
      </c>
      <c r="AH471" s="515">
        <v>0</v>
      </c>
      <c r="AI471" s="515">
        <v>10</v>
      </c>
      <c r="AJ471" s="515">
        <v>116.31</v>
      </c>
      <c r="AK471" s="515">
        <v>34.567560183603021</v>
      </c>
      <c r="AL471" s="515">
        <v>34.745279245170821</v>
      </c>
    </row>
    <row r="472" spans="1:38">
      <c r="A472" s="515">
        <v>11</v>
      </c>
      <c r="B472" s="515">
        <v>30</v>
      </c>
      <c r="C472" s="515">
        <v>2023</v>
      </c>
      <c r="D472" s="515">
        <v>99</v>
      </c>
      <c r="E472" s="515">
        <v>99</v>
      </c>
      <c r="F472" s="515">
        <v>99</v>
      </c>
      <c r="G472" s="515">
        <v>99</v>
      </c>
      <c r="H472" s="515">
        <v>99</v>
      </c>
      <c r="I472" s="515">
        <v>99</v>
      </c>
      <c r="J472" s="515">
        <v>999</v>
      </c>
      <c r="K472" s="515">
        <v>99</v>
      </c>
      <c r="L472" s="515">
        <v>14</v>
      </c>
      <c r="M472" s="515">
        <v>99</v>
      </c>
      <c r="N472" s="515">
        <v>99</v>
      </c>
      <c r="O472" s="515">
        <v>99</v>
      </c>
      <c r="P472" s="515">
        <v>9999</v>
      </c>
      <c r="Q472" s="515">
        <v>13</v>
      </c>
      <c r="R472" s="515">
        <v>13</v>
      </c>
      <c r="S472" s="515">
        <v>14</v>
      </c>
      <c r="T472" s="515">
        <v>13.69230769230769</v>
      </c>
      <c r="U472" s="515">
        <v>54.161538461538491</v>
      </c>
      <c r="V472" s="515">
        <v>0</v>
      </c>
      <c r="W472" s="515">
        <v>100</v>
      </c>
      <c r="X472" s="515">
        <v>100</v>
      </c>
      <c r="Y472" s="515">
        <v>100</v>
      </c>
      <c r="Z472" s="515">
        <v>5.7270664341203377</v>
      </c>
      <c r="AA472" s="515">
        <v>0</v>
      </c>
      <c r="AB472" s="515">
        <v>1.5384615384615423</v>
      </c>
      <c r="AC472" s="515"/>
      <c r="AD472" s="515">
        <v>49.192858590271186</v>
      </c>
      <c r="AE472" s="515"/>
      <c r="AF472" s="515">
        <v>1.192682434540083E-2</v>
      </c>
      <c r="AG472" s="515">
        <v>2.0729164021607974E-2</v>
      </c>
      <c r="AH472" s="515">
        <v>7.6923076923076898</v>
      </c>
      <c r="AI472" s="515">
        <v>3</v>
      </c>
      <c r="AJ472" s="515">
        <v>119.8</v>
      </c>
      <c r="AK472" s="515">
        <v>34.654532794885206</v>
      </c>
      <c r="AL472" s="515">
        <v>35.072799742371757</v>
      </c>
    </row>
    <row r="473" spans="1:38">
      <c r="A473" s="515">
        <v>11</v>
      </c>
      <c r="B473" s="515">
        <v>31</v>
      </c>
      <c r="C473" s="515">
        <v>2023</v>
      </c>
      <c r="D473" s="515">
        <v>99</v>
      </c>
      <c r="E473" s="515">
        <v>99</v>
      </c>
      <c r="F473" s="515">
        <v>99</v>
      </c>
      <c r="G473" s="515">
        <v>99</v>
      </c>
      <c r="H473" s="515">
        <v>99</v>
      </c>
      <c r="I473" s="515">
        <v>99</v>
      </c>
      <c r="J473" s="515">
        <v>999</v>
      </c>
      <c r="K473" s="515">
        <v>99</v>
      </c>
      <c r="L473" s="515">
        <v>15</v>
      </c>
      <c r="M473" s="515">
        <v>99</v>
      </c>
      <c r="N473" s="515">
        <v>99</v>
      </c>
      <c r="O473" s="515">
        <v>99</v>
      </c>
      <c r="P473" s="515">
        <v>9999</v>
      </c>
      <c r="Q473" s="515"/>
      <c r="R473" s="515"/>
      <c r="S473" s="515"/>
      <c r="T473" s="515"/>
      <c r="U473" s="515"/>
      <c r="V473" s="515"/>
      <c r="W473" s="515"/>
      <c r="X473" s="515"/>
      <c r="Y473" s="515"/>
      <c r="Z473" s="515"/>
      <c r="AA473" s="515"/>
      <c r="AB473" s="515"/>
      <c r="AC473" s="515"/>
      <c r="AD473" s="515"/>
      <c r="AE473" s="515"/>
      <c r="AF473" s="515"/>
      <c r="AG473" s="515"/>
      <c r="AH473" s="515"/>
      <c r="AI473" s="515"/>
      <c r="AJ473" s="515"/>
      <c r="AK473" s="515"/>
      <c r="AL473" s="515"/>
    </row>
    <row r="474" spans="1:38" s="522" customFormat="1">
      <c r="A474" s="522">
        <v>11</v>
      </c>
      <c r="B474" s="522">
        <v>32</v>
      </c>
      <c r="C474" s="522">
        <v>2023</v>
      </c>
      <c r="D474" s="522">
        <v>99</v>
      </c>
      <c r="E474" s="522">
        <v>99</v>
      </c>
      <c r="F474" s="522">
        <v>99</v>
      </c>
      <c r="G474" s="522">
        <v>99</v>
      </c>
      <c r="H474" s="522">
        <v>99</v>
      </c>
      <c r="I474" s="522">
        <v>99</v>
      </c>
      <c r="J474" s="522">
        <v>999</v>
      </c>
      <c r="K474" s="522">
        <v>99</v>
      </c>
      <c r="L474" s="522">
        <v>99</v>
      </c>
      <c r="M474" s="522">
        <v>99</v>
      </c>
      <c r="N474" s="522">
        <v>99</v>
      </c>
      <c r="O474" s="522">
        <v>99</v>
      </c>
      <c r="P474" s="522">
        <v>9999</v>
      </c>
      <c r="Q474" s="522">
        <v>306</v>
      </c>
      <c r="R474" s="522">
        <v>348</v>
      </c>
      <c r="S474" s="522">
        <v>0</v>
      </c>
      <c r="T474" s="522">
        <v>4.3132183908045967</v>
      </c>
      <c r="U474" s="522">
        <v>26.413362068965512</v>
      </c>
      <c r="V474" s="522">
        <v>0</v>
      </c>
      <c r="W474" s="522">
        <v>3.1609195402298842</v>
      </c>
      <c r="X474" s="522">
        <v>91.379310344827559</v>
      </c>
      <c r="Y474" s="522">
        <v>61.206896551724142</v>
      </c>
      <c r="Z474" s="522">
        <v>8.3874342189344127</v>
      </c>
      <c r="AB474" s="522">
        <v>2.3371433561611039</v>
      </c>
      <c r="AD474" s="522">
        <v>49.612778485604558</v>
      </c>
      <c r="AF474" s="522">
        <v>0.31927191324611448</v>
      </c>
      <c r="AG474" s="522">
        <v>0.27061406946742966</v>
      </c>
      <c r="AH474" s="522">
        <v>27.8735632183908</v>
      </c>
      <c r="AI474" s="522">
        <v>58</v>
      </c>
      <c r="AJ474" s="522">
        <v>111.07413793103451</v>
      </c>
      <c r="AK474" s="522">
        <v>17.418845530513135</v>
      </c>
      <c r="AL474" s="522">
        <v>18.059734032191919</v>
      </c>
    </row>
    <row r="475" spans="1:38">
      <c r="A475" s="515">
        <v>11</v>
      </c>
      <c r="B475" s="515">
        <v>33</v>
      </c>
      <c r="C475" s="515">
        <v>2022</v>
      </c>
      <c r="D475" s="515">
        <v>99</v>
      </c>
      <c r="E475" s="515">
        <v>99</v>
      </c>
      <c r="F475" s="515">
        <v>99</v>
      </c>
      <c r="G475" s="515">
        <v>99</v>
      </c>
      <c r="H475" s="515">
        <v>99</v>
      </c>
      <c r="I475" s="515">
        <v>99</v>
      </c>
      <c r="J475" s="515">
        <v>999</v>
      </c>
      <c r="K475" s="515">
        <v>99</v>
      </c>
      <c r="L475" s="515">
        <v>1</v>
      </c>
      <c r="M475" s="515">
        <v>99</v>
      </c>
      <c r="N475" s="515">
        <v>99</v>
      </c>
      <c r="O475" s="515">
        <v>99</v>
      </c>
      <c r="P475" s="515">
        <v>9999</v>
      </c>
      <c r="Q475" s="515">
        <v>292</v>
      </c>
      <c r="R475" s="515">
        <v>361</v>
      </c>
      <c r="S475" s="515">
        <v>1</v>
      </c>
      <c r="T475" s="515">
        <v>2.6038781163434903</v>
      </c>
      <c r="U475" s="515">
        <v>17.369529085872564</v>
      </c>
      <c r="V475" s="515">
        <v>0</v>
      </c>
      <c r="W475" s="515">
        <v>0</v>
      </c>
      <c r="X475" s="515">
        <v>66.7590027700831</v>
      </c>
      <c r="Y475" s="515">
        <v>9.1412742382271492</v>
      </c>
      <c r="Z475" s="515">
        <v>4.497986197582434</v>
      </c>
      <c r="AA475" s="515">
        <v>0</v>
      </c>
      <c r="AB475" s="515">
        <v>0.93018714144432446</v>
      </c>
      <c r="AC475" s="515"/>
      <c r="AD475" s="515">
        <v>15.215884168801722</v>
      </c>
      <c r="AE475" s="515"/>
      <c r="AF475" s="515">
        <v>0.33672860234310859</v>
      </c>
      <c r="AG475" s="515">
        <v>0.18520370054502663</v>
      </c>
      <c r="AH475" s="515">
        <v>5.2631578947368443</v>
      </c>
      <c r="AI475" s="515">
        <v>19</v>
      </c>
      <c r="AJ475" s="515">
        <v>108.79473684210524</v>
      </c>
      <c r="AK475" s="515">
        <v>12.68121966392539</v>
      </c>
      <c r="AL475" s="515">
        <v>12.911297825160409</v>
      </c>
    </row>
    <row r="476" spans="1:38">
      <c r="A476" s="515">
        <v>11</v>
      </c>
      <c r="B476" s="515">
        <v>34</v>
      </c>
      <c r="C476" s="515">
        <v>2022</v>
      </c>
      <c r="D476" s="515">
        <v>99</v>
      </c>
      <c r="E476" s="515">
        <v>99</v>
      </c>
      <c r="F476" s="515">
        <v>99</v>
      </c>
      <c r="G476" s="515">
        <v>99</v>
      </c>
      <c r="H476" s="515">
        <v>99</v>
      </c>
      <c r="I476" s="515">
        <v>99</v>
      </c>
      <c r="J476" s="515">
        <v>999</v>
      </c>
      <c r="K476" s="515">
        <v>99</v>
      </c>
      <c r="L476" s="515">
        <v>2</v>
      </c>
      <c r="M476" s="515">
        <v>99</v>
      </c>
      <c r="N476" s="515">
        <v>99</v>
      </c>
      <c r="O476" s="515">
        <v>99</v>
      </c>
      <c r="P476" s="515">
        <v>9999</v>
      </c>
      <c r="Q476" s="515">
        <v>1107</v>
      </c>
      <c r="R476" s="515">
        <v>1578</v>
      </c>
      <c r="S476" s="515">
        <v>2</v>
      </c>
      <c r="T476" s="515">
        <v>3.5937896070975923</v>
      </c>
      <c r="U476" s="515">
        <v>19.285760456273753</v>
      </c>
      <c r="V476" s="515">
        <v>0</v>
      </c>
      <c r="W476" s="515">
        <v>0.1267427122940431</v>
      </c>
      <c r="X476" s="515">
        <v>73.827629911280098</v>
      </c>
      <c r="Y476" s="515">
        <v>21.736375158428391</v>
      </c>
      <c r="Z476" s="515">
        <v>4.8979961848729028</v>
      </c>
      <c r="AA476" s="515">
        <v>0</v>
      </c>
      <c r="AB476" s="515">
        <v>1.3674236222103713</v>
      </c>
      <c r="AC476" s="515"/>
      <c r="AD476" s="515">
        <v>0.11611888030201638</v>
      </c>
      <c r="AE476" s="515"/>
      <c r="AF476" s="515">
        <v>1.4719050817103201</v>
      </c>
      <c r="AG476" s="515">
        <v>0.89887268028000722</v>
      </c>
      <c r="AH476" s="515">
        <v>5.2598225602027888</v>
      </c>
      <c r="AI476" s="515">
        <v>77</v>
      </c>
      <c r="AJ476" s="515">
        <v>111.13896103896101</v>
      </c>
      <c r="AK476" s="515">
        <v>13.478321380935984</v>
      </c>
      <c r="AL476" s="515">
        <v>13.275166746706084</v>
      </c>
    </row>
    <row r="477" spans="1:38">
      <c r="A477" s="515">
        <v>11</v>
      </c>
      <c r="B477" s="515">
        <v>35</v>
      </c>
      <c r="C477" s="515">
        <v>2022</v>
      </c>
      <c r="D477" s="515">
        <v>99</v>
      </c>
      <c r="E477" s="515">
        <v>99</v>
      </c>
      <c r="F477" s="515">
        <v>99</v>
      </c>
      <c r="G477" s="515">
        <v>99</v>
      </c>
      <c r="H477" s="515">
        <v>99</v>
      </c>
      <c r="I477" s="515">
        <v>99</v>
      </c>
      <c r="J477" s="515">
        <v>999</v>
      </c>
      <c r="K477" s="515">
        <v>99</v>
      </c>
      <c r="L477" s="515">
        <v>3</v>
      </c>
      <c r="M477" s="515">
        <v>99</v>
      </c>
      <c r="N477" s="515">
        <v>99</v>
      </c>
      <c r="O477" s="515">
        <v>99</v>
      </c>
      <c r="P477" s="515">
        <v>9999</v>
      </c>
      <c r="Q477" s="515">
        <v>1666</v>
      </c>
      <c r="R477" s="515">
        <v>2609</v>
      </c>
      <c r="S477" s="515">
        <v>3</v>
      </c>
      <c r="T477" s="515">
        <v>4.2686853200459964</v>
      </c>
      <c r="U477" s="515">
        <v>20.809900344959718</v>
      </c>
      <c r="V477" s="515">
        <v>0</v>
      </c>
      <c r="W477" s="515">
        <v>0.19164430816404757</v>
      </c>
      <c r="X477" s="515">
        <v>79.877347642775007</v>
      </c>
      <c r="Y477" s="515">
        <v>35.799156765044096</v>
      </c>
      <c r="Z477" s="515">
        <v>5.0653859811110333</v>
      </c>
      <c r="AA477" s="515">
        <v>0</v>
      </c>
      <c r="AB477" s="515">
        <v>1.5211113816661059</v>
      </c>
      <c r="AC477" s="515"/>
      <c r="AD477" s="515">
        <v>-6.4566467312199212</v>
      </c>
      <c r="AE477" s="515"/>
      <c r="AF477" s="515">
        <v>2.4335870457428546</v>
      </c>
      <c r="AG477" s="515">
        <v>1.6036090312902107</v>
      </c>
      <c r="AH477" s="515">
        <v>6.28593330778076</v>
      </c>
      <c r="AI477" s="515">
        <v>165</v>
      </c>
      <c r="AJ477" s="515">
        <v>110.63272727272737</v>
      </c>
      <c r="AK477" s="515">
        <v>14.365116759613731</v>
      </c>
      <c r="AL477" s="515">
        <v>14.180276000724172</v>
      </c>
    </row>
    <row r="478" spans="1:38">
      <c r="A478" s="515">
        <v>11</v>
      </c>
      <c r="B478" s="515">
        <v>36</v>
      </c>
      <c r="C478" s="515">
        <v>2022</v>
      </c>
      <c r="D478" s="515">
        <v>99</v>
      </c>
      <c r="E478" s="515">
        <v>99</v>
      </c>
      <c r="F478" s="515">
        <v>99</v>
      </c>
      <c r="G478" s="515">
        <v>99</v>
      </c>
      <c r="H478" s="515">
        <v>99</v>
      </c>
      <c r="I478" s="515">
        <v>99</v>
      </c>
      <c r="J478" s="515">
        <v>999</v>
      </c>
      <c r="K478" s="515">
        <v>99</v>
      </c>
      <c r="L478" s="515">
        <v>4</v>
      </c>
      <c r="M478" s="515">
        <v>99</v>
      </c>
      <c r="N478" s="515">
        <v>99</v>
      </c>
      <c r="O478" s="515">
        <v>99</v>
      </c>
      <c r="P478" s="515">
        <v>9999</v>
      </c>
      <c r="Q478" s="515">
        <v>2683</v>
      </c>
      <c r="R478" s="515">
        <v>4699</v>
      </c>
      <c r="S478" s="515">
        <v>4</v>
      </c>
      <c r="T478" s="515">
        <v>4.850393700787401</v>
      </c>
      <c r="U478" s="515">
        <v>22.243043200681061</v>
      </c>
      <c r="V478" s="515">
        <v>0</v>
      </c>
      <c r="W478" s="515">
        <v>0.85124494573313458</v>
      </c>
      <c r="X478" s="515">
        <v>84.315811874867009</v>
      </c>
      <c r="Y478" s="515">
        <v>48.052777186635474</v>
      </c>
      <c r="Z478" s="515">
        <v>5.2619590052907883</v>
      </c>
      <c r="AA478" s="515">
        <v>0</v>
      </c>
      <c r="AB478" s="515">
        <v>1.46998245901268</v>
      </c>
      <c r="AC478" s="515"/>
      <c r="AD478" s="515">
        <v>-13.092522425021484</v>
      </c>
      <c r="AE478" s="515"/>
      <c r="AF478" s="515">
        <v>4.383068427729274</v>
      </c>
      <c r="AG478" s="515">
        <v>3.0871239304012952</v>
      </c>
      <c r="AH478" s="515">
        <v>5.5330921472653758</v>
      </c>
      <c r="AI478" s="515">
        <v>356</v>
      </c>
      <c r="AJ478" s="515">
        <v>110.92612359550564</v>
      </c>
      <c r="AK478" s="515">
        <v>14.938383911729872</v>
      </c>
      <c r="AL478" s="515">
        <v>14.776111931533158</v>
      </c>
    </row>
    <row r="479" spans="1:38">
      <c r="A479" s="515">
        <v>11</v>
      </c>
      <c r="B479" s="515">
        <v>37</v>
      </c>
      <c r="C479" s="515">
        <v>2022</v>
      </c>
      <c r="D479" s="515">
        <v>99</v>
      </c>
      <c r="E479" s="515">
        <v>99</v>
      </c>
      <c r="F479" s="515">
        <v>99</v>
      </c>
      <c r="G479" s="515">
        <v>99</v>
      </c>
      <c r="H479" s="515">
        <v>99</v>
      </c>
      <c r="I479" s="515">
        <v>99</v>
      </c>
      <c r="J479" s="515">
        <v>999</v>
      </c>
      <c r="K479" s="515">
        <v>99</v>
      </c>
      <c r="L479" s="515">
        <v>5</v>
      </c>
      <c r="M479" s="515">
        <v>99</v>
      </c>
      <c r="N479" s="515">
        <v>99</v>
      </c>
      <c r="O479" s="515">
        <v>99</v>
      </c>
      <c r="P479" s="515">
        <v>9999</v>
      </c>
      <c r="Q479" s="515">
        <v>4356</v>
      </c>
      <c r="R479" s="515">
        <v>10020</v>
      </c>
      <c r="S479" s="515">
        <v>5</v>
      </c>
      <c r="T479" s="515">
        <v>5.6254491017964083</v>
      </c>
      <c r="U479" s="515">
        <v>23.863385229540956</v>
      </c>
      <c r="V479" s="515">
        <v>0</v>
      </c>
      <c r="W479" s="515">
        <v>3.2235528942115774</v>
      </c>
      <c r="X479" s="515">
        <v>88.173652694610752</v>
      </c>
      <c r="Y479" s="515">
        <v>60.209580838323355</v>
      </c>
      <c r="Z479" s="515">
        <v>5.555587331336266</v>
      </c>
      <c r="AA479" s="515">
        <v>0</v>
      </c>
      <c r="AB479" s="515">
        <v>1.6097045537623924</v>
      </c>
      <c r="AC479" s="515"/>
      <c r="AD479" s="515">
        <v>-14.840833827004602</v>
      </c>
      <c r="AE479" s="515"/>
      <c r="AF479" s="515">
        <v>9.3463174389970884</v>
      </c>
      <c r="AG479" s="515">
        <v>7.0624305092922386</v>
      </c>
      <c r="AH479" s="515">
        <v>5.0598802395209592</v>
      </c>
      <c r="AI479" s="515">
        <v>848</v>
      </c>
      <c r="AJ479" s="515">
        <v>111.29162735849062</v>
      </c>
      <c r="AK479" s="515">
        <v>16.231336800344828</v>
      </c>
      <c r="AL479" s="515">
        <v>15.95622060920639</v>
      </c>
    </row>
    <row r="480" spans="1:38">
      <c r="A480" s="515">
        <v>11</v>
      </c>
      <c r="B480" s="515">
        <v>38</v>
      </c>
      <c r="C480" s="515">
        <v>2022</v>
      </c>
      <c r="D480" s="515">
        <v>99</v>
      </c>
      <c r="E480" s="515">
        <v>99</v>
      </c>
      <c r="F480" s="515">
        <v>99</v>
      </c>
      <c r="G480" s="515">
        <v>99</v>
      </c>
      <c r="H480" s="515">
        <v>99</v>
      </c>
      <c r="I480" s="515">
        <v>99</v>
      </c>
      <c r="J480" s="515">
        <v>999</v>
      </c>
      <c r="K480" s="515">
        <v>99</v>
      </c>
      <c r="L480" s="515">
        <v>6</v>
      </c>
      <c r="M480" s="515">
        <v>99</v>
      </c>
      <c r="N480" s="515">
        <v>99</v>
      </c>
      <c r="O480" s="515">
        <v>99</v>
      </c>
      <c r="P480" s="515">
        <v>9999</v>
      </c>
      <c r="Q480" s="515">
        <v>6336</v>
      </c>
      <c r="R480" s="515">
        <v>17984</v>
      </c>
      <c r="S480" s="515">
        <v>6</v>
      </c>
      <c r="T480" s="515">
        <v>6.2532806939501757</v>
      </c>
      <c r="U480" s="515">
        <v>26.474723643238438</v>
      </c>
      <c r="V480" s="515">
        <v>50.745106761565843</v>
      </c>
      <c r="W480" s="515">
        <v>8.0960854092526713</v>
      </c>
      <c r="X480" s="515">
        <v>94.433941281138786</v>
      </c>
      <c r="Y480" s="515">
        <v>75.889679715302492</v>
      </c>
      <c r="Z480" s="515">
        <v>5.612801304172609</v>
      </c>
      <c r="AA480" s="515">
        <v>0</v>
      </c>
      <c r="AB480" s="515">
        <v>1.7857511484228346</v>
      </c>
      <c r="AC480" s="515"/>
      <c r="AD480" s="515">
        <v>-11.245633018703909</v>
      </c>
      <c r="AE480" s="515"/>
      <c r="AF480" s="515">
        <v>16.774867547197971</v>
      </c>
      <c r="AG480" s="515">
        <v>14.062811103723829</v>
      </c>
      <c r="AH480" s="515">
        <v>3.8534252669039151</v>
      </c>
      <c r="AI480" s="515">
        <v>1201</v>
      </c>
      <c r="AJ480" s="515">
        <v>112.55553705245622</v>
      </c>
      <c r="AK480" s="515">
        <v>17.394145721963671</v>
      </c>
      <c r="AL480" s="515">
        <v>17.126931335352069</v>
      </c>
    </row>
    <row r="481" spans="1:38">
      <c r="A481" s="515">
        <v>11</v>
      </c>
      <c r="B481" s="515">
        <v>39</v>
      </c>
      <c r="C481" s="515">
        <v>2022</v>
      </c>
      <c r="D481" s="515">
        <v>99</v>
      </c>
      <c r="E481" s="515">
        <v>99</v>
      </c>
      <c r="F481" s="515">
        <v>99</v>
      </c>
      <c r="G481" s="515">
        <v>99</v>
      </c>
      <c r="H481" s="515">
        <v>99</v>
      </c>
      <c r="I481" s="515">
        <v>99</v>
      </c>
      <c r="J481" s="515">
        <v>999</v>
      </c>
      <c r="K481" s="515">
        <v>99</v>
      </c>
      <c r="L481" s="515">
        <v>7</v>
      </c>
      <c r="M481" s="515">
        <v>99</v>
      </c>
      <c r="N481" s="515">
        <v>99</v>
      </c>
      <c r="O481" s="515">
        <v>99</v>
      </c>
      <c r="P481" s="515">
        <v>9999</v>
      </c>
      <c r="Q481" s="515">
        <v>6607</v>
      </c>
      <c r="R481" s="515">
        <v>18228</v>
      </c>
      <c r="S481" s="515">
        <v>7</v>
      </c>
      <c r="T481" s="515">
        <v>6.8351985955672578</v>
      </c>
      <c r="U481" s="515">
        <v>29.938173140223999</v>
      </c>
      <c r="V481" s="515">
        <v>49.407504937458874</v>
      </c>
      <c r="W481" s="515">
        <v>14.549045424621463</v>
      </c>
      <c r="X481" s="515">
        <v>98.875356594250619</v>
      </c>
      <c r="Y481" s="515">
        <v>90.163484748738156</v>
      </c>
      <c r="Z481" s="515">
        <v>5.3307749485188092</v>
      </c>
      <c r="AA481" s="515">
        <v>0</v>
      </c>
      <c r="AB481" s="515">
        <v>1.7829461891184122</v>
      </c>
      <c r="AC481" s="515"/>
      <c r="AD481" s="515">
        <v>0.7730559907702661</v>
      </c>
      <c r="AE481" s="515"/>
      <c r="AF481" s="515">
        <v>17.002462502798299</v>
      </c>
      <c r="AG481" s="515">
        <v>16.118281248341855</v>
      </c>
      <c r="AH481" s="515">
        <v>2.6771999122229535</v>
      </c>
      <c r="AI481" s="515">
        <v>1468</v>
      </c>
      <c r="AJ481" s="515">
        <v>114.54782016348796</v>
      </c>
      <c r="AK481" s="515">
        <v>18.785033940725828</v>
      </c>
      <c r="AL481" s="515">
        <v>18.662723362176489</v>
      </c>
    </row>
    <row r="482" spans="1:38">
      <c r="A482" s="515">
        <v>11</v>
      </c>
      <c r="B482" s="515">
        <v>40</v>
      </c>
      <c r="C482" s="515">
        <v>2022</v>
      </c>
      <c r="D482" s="515">
        <v>99</v>
      </c>
      <c r="E482" s="515">
        <v>99</v>
      </c>
      <c r="F482" s="515">
        <v>99</v>
      </c>
      <c r="G482" s="515">
        <v>99</v>
      </c>
      <c r="H482" s="515">
        <v>99</v>
      </c>
      <c r="I482" s="515">
        <v>99</v>
      </c>
      <c r="J482" s="515">
        <v>999</v>
      </c>
      <c r="K482" s="515">
        <v>99</v>
      </c>
      <c r="L482" s="515">
        <v>8</v>
      </c>
      <c r="M482" s="515">
        <v>99</v>
      </c>
      <c r="N482" s="515">
        <v>99</v>
      </c>
      <c r="O482" s="515">
        <v>99</v>
      </c>
      <c r="P482" s="515">
        <v>9999</v>
      </c>
      <c r="Q482" s="515">
        <v>7183</v>
      </c>
      <c r="R482" s="515">
        <v>25597</v>
      </c>
      <c r="S482" s="515">
        <v>8</v>
      </c>
      <c r="T482" s="515">
        <v>7.5577997421572816</v>
      </c>
      <c r="U482" s="515">
        <v>34.237206703910822</v>
      </c>
      <c r="V482" s="515">
        <v>32.519435871391181</v>
      </c>
      <c r="W482" s="515">
        <v>27.499316326131968</v>
      </c>
      <c r="X482" s="515">
        <v>99.894518888932325</v>
      </c>
      <c r="Y482" s="515">
        <v>97.784896667578238</v>
      </c>
      <c r="Z482" s="515">
        <v>5.2796298459884721</v>
      </c>
      <c r="AA482" s="515">
        <v>0</v>
      </c>
      <c r="AB482" s="515">
        <v>1.9138549510310057</v>
      </c>
      <c r="AC482" s="515"/>
      <c r="AD482" s="515">
        <v>26.330413655871677</v>
      </c>
      <c r="AE482" s="515"/>
      <c r="AF482" s="515">
        <v>23.876016715170504</v>
      </c>
      <c r="AG482" s="515">
        <v>25.884620805982379</v>
      </c>
      <c r="AH482" s="515">
        <v>2.1096222213540647</v>
      </c>
      <c r="AI482" s="515">
        <v>2038</v>
      </c>
      <c r="AJ482" s="515">
        <v>115.73370951913648</v>
      </c>
      <c r="AK482" s="515">
        <v>20.302958526951489</v>
      </c>
      <c r="AL482" s="515">
        <v>19.991179270310223</v>
      </c>
    </row>
    <row r="483" spans="1:38">
      <c r="A483" s="515">
        <v>11</v>
      </c>
      <c r="B483" s="515">
        <v>41</v>
      </c>
      <c r="C483" s="515">
        <v>2022</v>
      </c>
      <c r="D483" s="515">
        <v>99</v>
      </c>
      <c r="E483" s="515">
        <v>99</v>
      </c>
      <c r="F483" s="515">
        <v>99</v>
      </c>
      <c r="G483" s="515">
        <v>99</v>
      </c>
      <c r="H483" s="515">
        <v>99</v>
      </c>
      <c r="I483" s="515">
        <v>99</v>
      </c>
      <c r="J483" s="515">
        <v>999</v>
      </c>
      <c r="K483" s="515">
        <v>99</v>
      </c>
      <c r="L483" s="515">
        <v>9</v>
      </c>
      <c r="M483" s="515">
        <v>99</v>
      </c>
      <c r="N483" s="515">
        <v>99</v>
      </c>
      <c r="O483" s="515">
        <v>99</v>
      </c>
      <c r="P483" s="515">
        <v>9999</v>
      </c>
      <c r="Q483" s="515">
        <v>5803</v>
      </c>
      <c r="R483" s="515">
        <v>18611</v>
      </c>
      <c r="S483" s="515">
        <v>9</v>
      </c>
      <c r="T483" s="515">
        <v>8.4163129332115432</v>
      </c>
      <c r="U483" s="515">
        <v>39.053954113159008</v>
      </c>
      <c r="V483" s="515">
        <v>12.648433721992372</v>
      </c>
      <c r="W483" s="515">
        <v>44.210413196496702</v>
      </c>
      <c r="X483" s="515">
        <v>99.994626833592989</v>
      </c>
      <c r="Y483" s="515">
        <v>99.704475847617019</v>
      </c>
      <c r="Z483" s="515">
        <v>5.5415791876883089</v>
      </c>
      <c r="AA483" s="515">
        <v>0</v>
      </c>
      <c r="AB483" s="515">
        <v>2.0012677647811161</v>
      </c>
      <c r="AC483" s="515"/>
      <c r="AD483" s="515">
        <v>42.876722988603625</v>
      </c>
      <c r="AE483" s="515"/>
      <c r="AF483" s="515">
        <v>17.359711961793899</v>
      </c>
      <c r="AG483" s="515">
        <v>21.467878796689515</v>
      </c>
      <c r="AH483" s="515">
        <v>1.6119499220890876</v>
      </c>
      <c r="AI483" s="515">
        <v>1826</v>
      </c>
      <c r="AJ483" s="515">
        <v>117.10131434830244</v>
      </c>
      <c r="AK483" s="515">
        <v>22.153354890474422</v>
      </c>
      <c r="AL483" s="515">
        <v>21.925408893670276</v>
      </c>
    </row>
    <row r="484" spans="1:38">
      <c r="A484" s="515">
        <v>11</v>
      </c>
      <c r="B484" s="515">
        <v>42</v>
      </c>
      <c r="C484" s="515">
        <v>2022</v>
      </c>
      <c r="D484" s="515">
        <v>99</v>
      </c>
      <c r="E484" s="515">
        <v>99</v>
      </c>
      <c r="F484" s="515">
        <v>99</v>
      </c>
      <c r="G484" s="515">
        <v>99</v>
      </c>
      <c r="H484" s="515">
        <v>99</v>
      </c>
      <c r="I484" s="515">
        <v>99</v>
      </c>
      <c r="J484" s="515">
        <v>999</v>
      </c>
      <c r="K484" s="515">
        <v>99</v>
      </c>
      <c r="L484" s="515">
        <v>10</v>
      </c>
      <c r="M484" s="515">
        <v>99</v>
      </c>
      <c r="N484" s="515">
        <v>99</v>
      </c>
      <c r="O484" s="515">
        <v>99</v>
      </c>
      <c r="P484" s="515">
        <v>9999</v>
      </c>
      <c r="Q484" s="515">
        <v>2559</v>
      </c>
      <c r="R484" s="515">
        <v>4741</v>
      </c>
      <c r="S484" s="515">
        <v>10</v>
      </c>
      <c r="T484" s="515">
        <v>9.3414891373128039</v>
      </c>
      <c r="U484" s="515">
        <v>42.960162412992979</v>
      </c>
      <c r="V484" s="515">
        <v>3.3326302467833799</v>
      </c>
      <c r="W484" s="515">
        <v>62.560641214933582</v>
      </c>
      <c r="X484" s="515">
        <v>100</v>
      </c>
      <c r="Y484" s="515">
        <v>99.936722210504129</v>
      </c>
      <c r="Z484" s="515">
        <v>5.9169344658265324</v>
      </c>
      <c r="AA484" s="515">
        <v>0</v>
      </c>
      <c r="AB484" s="515">
        <v>2.093376477437809</v>
      </c>
      <c r="AC484" s="515"/>
      <c r="AD484" s="515">
        <v>45.759475760527089</v>
      </c>
      <c r="AE484" s="515"/>
      <c r="AF484" s="515">
        <v>4.4222446086112974</v>
      </c>
      <c r="AG484" s="515">
        <v>6.0157569822162547</v>
      </c>
      <c r="AH484" s="515">
        <v>1.1390002109259647</v>
      </c>
      <c r="AI484" s="515">
        <v>1033</v>
      </c>
      <c r="AJ484" s="515">
        <v>118.01413359148128</v>
      </c>
      <c r="AK484" s="515">
        <v>24.107240684910245</v>
      </c>
      <c r="AL484" s="515">
        <v>24.035760465850846</v>
      </c>
    </row>
    <row r="485" spans="1:38">
      <c r="A485" s="515">
        <v>11</v>
      </c>
      <c r="B485" s="515">
        <v>43</v>
      </c>
      <c r="C485" s="515">
        <v>2022</v>
      </c>
      <c r="D485" s="515">
        <v>99</v>
      </c>
      <c r="E485" s="515">
        <v>99</v>
      </c>
      <c r="F485" s="515">
        <v>99</v>
      </c>
      <c r="G485" s="515">
        <v>99</v>
      </c>
      <c r="H485" s="515">
        <v>99</v>
      </c>
      <c r="I485" s="515">
        <v>99</v>
      </c>
      <c r="J485" s="515">
        <v>999</v>
      </c>
      <c r="K485" s="515">
        <v>99</v>
      </c>
      <c r="L485" s="515">
        <v>11</v>
      </c>
      <c r="M485" s="515">
        <v>99</v>
      </c>
      <c r="N485" s="515">
        <v>99</v>
      </c>
      <c r="O485" s="515">
        <v>99</v>
      </c>
      <c r="P485" s="515">
        <v>9999</v>
      </c>
      <c r="Q485" s="515">
        <v>1239</v>
      </c>
      <c r="R485" s="515">
        <v>1943</v>
      </c>
      <c r="S485" s="515">
        <v>11</v>
      </c>
      <c r="T485" s="515">
        <v>10.170869788986106</v>
      </c>
      <c r="U485" s="515">
        <v>45.927390633041696</v>
      </c>
      <c r="V485" s="515">
        <v>0.36026762738033974</v>
      </c>
      <c r="W485" s="515">
        <v>76.685537828100863</v>
      </c>
      <c r="X485" s="515">
        <v>100</v>
      </c>
      <c r="Y485" s="515">
        <v>100</v>
      </c>
      <c r="Z485" s="515">
        <v>5.8653715888860241</v>
      </c>
      <c r="AA485" s="515">
        <v>0</v>
      </c>
      <c r="AB485" s="515">
        <v>2.0993432335807221</v>
      </c>
      <c r="AC485" s="515"/>
      <c r="AD485" s="515">
        <v>43.031766860411778</v>
      </c>
      <c r="AE485" s="515"/>
      <c r="AF485" s="515">
        <v>1.8123647488993364</v>
      </c>
      <c r="AG485" s="515">
        <v>2.6357182650613238</v>
      </c>
      <c r="AH485" s="515">
        <v>1.2866700977869276</v>
      </c>
      <c r="AI485" s="515">
        <v>595</v>
      </c>
      <c r="AJ485" s="515">
        <v>118.36873949579837</v>
      </c>
      <c r="AK485" s="515">
        <v>26.353703290491943</v>
      </c>
      <c r="AL485" s="515">
        <v>26.262701185305488</v>
      </c>
    </row>
    <row r="486" spans="1:38">
      <c r="A486" s="515">
        <v>11</v>
      </c>
      <c r="B486" s="515">
        <v>44</v>
      </c>
      <c r="C486" s="515">
        <v>2022</v>
      </c>
      <c r="D486" s="515">
        <v>99</v>
      </c>
      <c r="E486" s="515">
        <v>99</v>
      </c>
      <c r="F486" s="515">
        <v>99</v>
      </c>
      <c r="G486" s="515">
        <v>99</v>
      </c>
      <c r="H486" s="515">
        <v>99</v>
      </c>
      <c r="I486" s="515">
        <v>99</v>
      </c>
      <c r="J486" s="515">
        <v>999</v>
      </c>
      <c r="K486" s="515">
        <v>99</v>
      </c>
      <c r="L486" s="515">
        <v>12</v>
      </c>
      <c r="M486" s="515">
        <v>99</v>
      </c>
      <c r="N486" s="515">
        <v>99</v>
      </c>
      <c r="O486" s="515">
        <v>99</v>
      </c>
      <c r="P486" s="515">
        <v>9999</v>
      </c>
      <c r="Q486" s="515">
        <v>338</v>
      </c>
      <c r="R486" s="515">
        <v>458</v>
      </c>
      <c r="S486" s="515">
        <v>12</v>
      </c>
      <c r="T486" s="515">
        <v>10.94759825327511</v>
      </c>
      <c r="U486" s="515">
        <v>48.399563318777297</v>
      </c>
      <c r="V486" s="515">
        <v>0.21834061135371172</v>
      </c>
      <c r="W486" s="515">
        <v>85.37117903930131</v>
      </c>
      <c r="X486" s="515">
        <v>100</v>
      </c>
      <c r="Y486" s="515">
        <v>100</v>
      </c>
      <c r="Z486" s="515">
        <v>5.9827189114568702</v>
      </c>
      <c r="AA486" s="515">
        <v>0</v>
      </c>
      <c r="AB486" s="515">
        <v>2.2500569415786598</v>
      </c>
      <c r="AC486" s="515"/>
      <c r="AD486" s="515">
        <v>42.665711296215299</v>
      </c>
      <c r="AE486" s="515"/>
      <c r="AF486" s="515">
        <v>0.42720692485635398</v>
      </c>
      <c r="AG486" s="515">
        <v>0.65472863453393859</v>
      </c>
      <c r="AH486" s="515">
        <v>0</v>
      </c>
      <c r="AI486" s="515">
        <v>230</v>
      </c>
      <c r="AJ486" s="515">
        <v>119.11130434782611</v>
      </c>
      <c r="AK486" s="515">
        <v>28.435647552393743</v>
      </c>
      <c r="AL486" s="515">
        <v>28.308911426929992</v>
      </c>
    </row>
    <row r="487" spans="1:38">
      <c r="A487" s="515">
        <v>11</v>
      </c>
      <c r="B487" s="515">
        <v>45</v>
      </c>
      <c r="C487" s="515">
        <v>2022</v>
      </c>
      <c r="D487" s="515">
        <v>99</v>
      </c>
      <c r="E487" s="515">
        <v>99</v>
      </c>
      <c r="F487" s="515">
        <v>99</v>
      </c>
      <c r="G487" s="515">
        <v>99</v>
      </c>
      <c r="H487" s="515">
        <v>99</v>
      </c>
      <c r="I487" s="515">
        <v>99</v>
      </c>
      <c r="J487" s="515">
        <v>999</v>
      </c>
      <c r="K487" s="515">
        <v>99</v>
      </c>
      <c r="L487" s="515">
        <v>13</v>
      </c>
      <c r="M487" s="515">
        <v>99</v>
      </c>
      <c r="N487" s="515">
        <v>99</v>
      </c>
      <c r="O487" s="515">
        <v>99</v>
      </c>
      <c r="P487" s="515">
        <v>9999</v>
      </c>
      <c r="Q487" s="515">
        <v>30</v>
      </c>
      <c r="R487" s="515">
        <v>31</v>
      </c>
      <c r="S487" s="515">
        <v>13</v>
      </c>
      <c r="T487" s="515">
        <v>11.774193548387093</v>
      </c>
      <c r="U487" s="515">
        <v>52.022580645161277</v>
      </c>
      <c r="V487" s="515">
        <v>0</v>
      </c>
      <c r="W487" s="515">
        <v>96.774193548387117</v>
      </c>
      <c r="X487" s="515">
        <v>100</v>
      </c>
      <c r="Y487" s="515">
        <v>100</v>
      </c>
      <c r="Z487" s="515">
        <v>6.1484700261814957</v>
      </c>
      <c r="AA487" s="515">
        <v>0</v>
      </c>
      <c r="AB487" s="515">
        <v>2.1954451002804634</v>
      </c>
      <c r="AC487" s="515"/>
      <c r="AD487" s="515">
        <v>39.611686339355856</v>
      </c>
      <c r="AE487" s="515"/>
      <c r="AF487" s="515">
        <v>2.8915752555779405E-2</v>
      </c>
      <c r="AG487" s="515">
        <v>4.7633007123782309E-2</v>
      </c>
      <c r="AH487" s="515">
        <v>3.2258064516129026</v>
      </c>
      <c r="AI487" s="515">
        <v>11</v>
      </c>
      <c r="AJ487" s="515">
        <v>118.44545454545457</v>
      </c>
      <c r="AK487" s="515">
        <v>31.647523241041075</v>
      </c>
      <c r="AL487" s="515">
        <v>32.239562385334821</v>
      </c>
    </row>
    <row r="488" spans="1:38">
      <c r="A488" s="515">
        <v>11</v>
      </c>
      <c r="B488" s="515">
        <v>46</v>
      </c>
      <c r="C488" s="515">
        <v>2022</v>
      </c>
      <c r="D488" s="515">
        <v>99</v>
      </c>
      <c r="E488" s="515">
        <v>99</v>
      </c>
      <c r="F488" s="515">
        <v>99</v>
      </c>
      <c r="G488" s="515">
        <v>99</v>
      </c>
      <c r="H488" s="515">
        <v>99</v>
      </c>
      <c r="I488" s="515">
        <v>99</v>
      </c>
      <c r="J488" s="515">
        <v>999</v>
      </c>
      <c r="K488" s="515">
        <v>99</v>
      </c>
      <c r="L488" s="515">
        <v>14</v>
      </c>
      <c r="M488" s="515">
        <v>99</v>
      </c>
      <c r="N488" s="515">
        <v>99</v>
      </c>
      <c r="O488" s="515">
        <v>99</v>
      </c>
      <c r="P488" s="515">
        <v>9999</v>
      </c>
      <c r="Q488" s="515">
        <v>17</v>
      </c>
      <c r="R488" s="515">
        <v>17</v>
      </c>
      <c r="S488" s="515">
        <v>14</v>
      </c>
      <c r="T488" s="515">
        <v>13.176470588235299</v>
      </c>
      <c r="U488" s="515">
        <v>57.405882352941191</v>
      </c>
      <c r="V488" s="515">
        <v>0</v>
      </c>
      <c r="W488" s="515">
        <v>94.117647058823522</v>
      </c>
      <c r="X488" s="515">
        <v>100</v>
      </c>
      <c r="Y488" s="515">
        <v>100</v>
      </c>
      <c r="Z488" s="515">
        <v>6.6308078283679768</v>
      </c>
      <c r="AA488" s="515">
        <v>0</v>
      </c>
      <c r="AB488" s="515">
        <v>2.0069084834390565</v>
      </c>
      <c r="AC488" s="515"/>
      <c r="AD488" s="515">
        <v>52.284989301406753</v>
      </c>
      <c r="AE488" s="515"/>
      <c r="AF488" s="515">
        <v>1.5857025595104848E-2</v>
      </c>
      <c r="AG488" s="515">
        <v>2.882436389415215E-2</v>
      </c>
      <c r="AH488" s="515">
        <v>0</v>
      </c>
      <c r="AI488" s="515">
        <v>3</v>
      </c>
      <c r="AJ488" s="515">
        <v>123</v>
      </c>
      <c r="AK488" s="515">
        <v>34.980808673112747</v>
      </c>
      <c r="AL488" s="515">
        <v>36.047359671640201</v>
      </c>
    </row>
    <row r="489" spans="1:38">
      <c r="A489" s="515">
        <v>11</v>
      </c>
      <c r="B489" s="515">
        <v>47</v>
      </c>
      <c r="C489" s="515">
        <v>2022</v>
      </c>
      <c r="D489" s="515">
        <v>99</v>
      </c>
      <c r="E489" s="515">
        <v>99</v>
      </c>
      <c r="F489" s="515">
        <v>99</v>
      </c>
      <c r="G489" s="515">
        <v>99</v>
      </c>
      <c r="H489" s="515">
        <v>99</v>
      </c>
      <c r="I489" s="515">
        <v>99</v>
      </c>
      <c r="J489" s="515">
        <v>999</v>
      </c>
      <c r="K489" s="515">
        <v>99</v>
      </c>
      <c r="L489" s="515">
        <v>15</v>
      </c>
      <c r="M489" s="515">
        <v>99</v>
      </c>
      <c r="N489" s="515">
        <v>99</v>
      </c>
      <c r="O489" s="515">
        <v>99</v>
      </c>
      <c r="P489" s="515">
        <v>9999</v>
      </c>
      <c r="Q489" s="515">
        <v>1</v>
      </c>
      <c r="R489" s="515">
        <v>1</v>
      </c>
      <c r="S489" s="515">
        <v>15</v>
      </c>
      <c r="T489" s="515">
        <v>13</v>
      </c>
      <c r="U489" s="515">
        <v>62</v>
      </c>
      <c r="V489" s="515">
        <v>0</v>
      </c>
      <c r="W489" s="515">
        <v>100</v>
      </c>
      <c r="X489" s="515">
        <v>100</v>
      </c>
      <c r="Y489" s="515">
        <v>100</v>
      </c>
      <c r="Z489" s="515">
        <v>0</v>
      </c>
      <c r="AA489" s="515">
        <v>0</v>
      </c>
      <c r="AB489" s="515">
        <v>0</v>
      </c>
      <c r="AC489" s="515"/>
      <c r="AD489" s="515"/>
      <c r="AE489" s="515"/>
      <c r="AF489" s="515">
        <v>9.3276621147675551E-4</v>
      </c>
      <c r="AG489" s="515">
        <v>1.8312435305230395E-3</v>
      </c>
      <c r="AH489" s="515">
        <v>0</v>
      </c>
      <c r="AI489" s="515">
        <v>0</v>
      </c>
      <c r="AJ489" s="515"/>
      <c r="AK489" s="515"/>
      <c r="AL489" s="515"/>
    </row>
    <row r="490" spans="1:38" s="527" customFormat="1">
      <c r="A490" s="527">
        <v>11</v>
      </c>
      <c r="B490" s="527">
        <v>48</v>
      </c>
      <c r="C490" s="527">
        <v>2022</v>
      </c>
      <c r="D490" s="527">
        <v>99</v>
      </c>
      <c r="E490" s="527">
        <v>99</v>
      </c>
      <c r="F490" s="527">
        <v>99</v>
      </c>
      <c r="G490" s="527">
        <v>99</v>
      </c>
      <c r="H490" s="527">
        <v>99</v>
      </c>
      <c r="I490" s="527">
        <v>99</v>
      </c>
      <c r="J490" s="527">
        <v>999</v>
      </c>
      <c r="K490" s="527">
        <v>99</v>
      </c>
      <c r="L490" s="527">
        <v>99</v>
      </c>
      <c r="M490" s="527">
        <v>99</v>
      </c>
      <c r="N490" s="527">
        <v>99</v>
      </c>
      <c r="O490" s="527">
        <v>99</v>
      </c>
      <c r="P490" s="527">
        <v>9999</v>
      </c>
      <c r="Q490" s="527">
        <v>269</v>
      </c>
      <c r="R490" s="527">
        <v>302</v>
      </c>
      <c r="S490" s="527">
        <v>0</v>
      </c>
      <c r="T490" s="527">
        <v>4.2715231788079473</v>
      </c>
      <c r="U490" s="527">
        <v>24.913675496688754</v>
      </c>
      <c r="V490" s="527">
        <v>0</v>
      </c>
      <c r="W490" s="527">
        <v>3.311258278145695</v>
      </c>
      <c r="X490" s="527">
        <v>88.741721854304672</v>
      </c>
      <c r="Y490" s="527">
        <v>55.960264900662246</v>
      </c>
      <c r="Z490" s="527">
        <v>8.0968606499533831</v>
      </c>
      <c r="AB490" s="527">
        <v>2.1727809715028781</v>
      </c>
      <c r="AD490" s="527">
        <v>42.99604687416619</v>
      </c>
      <c r="AF490" s="527">
        <v>0.28169539586598003</v>
      </c>
      <c r="AG490" s="527">
        <v>0.22222819575174527</v>
      </c>
      <c r="AH490" s="527">
        <v>17.549668874172188</v>
      </c>
      <c r="AI490" s="527">
        <v>16</v>
      </c>
      <c r="AJ490" s="527">
        <v>111.01875</v>
      </c>
      <c r="AK490" s="527">
        <v>17.183352949322117</v>
      </c>
      <c r="AL490" s="527">
        <v>17.314799199596756</v>
      </c>
    </row>
    <row r="491" spans="1:38">
      <c r="A491" s="515">
        <v>11</v>
      </c>
      <c r="B491" s="515">
        <v>49</v>
      </c>
      <c r="C491" s="515">
        <v>2021</v>
      </c>
      <c r="D491" s="515">
        <v>99</v>
      </c>
      <c r="E491" s="515">
        <v>99</v>
      </c>
      <c r="F491" s="515">
        <v>99</v>
      </c>
      <c r="G491" s="515">
        <v>99</v>
      </c>
      <c r="H491" s="515">
        <v>99</v>
      </c>
      <c r="I491" s="515">
        <v>99</v>
      </c>
      <c r="J491" s="515">
        <v>999</v>
      </c>
      <c r="K491" s="515">
        <v>99</v>
      </c>
      <c r="L491" s="515">
        <v>1</v>
      </c>
      <c r="M491" s="515">
        <v>99</v>
      </c>
      <c r="N491" s="515">
        <v>99</v>
      </c>
      <c r="O491" s="515">
        <v>99</v>
      </c>
      <c r="P491" s="515">
        <v>9999</v>
      </c>
      <c r="Q491" s="515">
        <v>315</v>
      </c>
      <c r="R491" s="515">
        <v>425</v>
      </c>
      <c r="S491" s="515">
        <v>1</v>
      </c>
      <c r="T491" s="515">
        <v>2.5458823529411765</v>
      </c>
      <c r="U491" s="515">
        <v>17.054988235294118</v>
      </c>
      <c r="V491" s="515">
        <v>0</v>
      </c>
      <c r="W491" s="515">
        <v>0</v>
      </c>
      <c r="X491" s="515">
        <v>62.117647058823515</v>
      </c>
      <c r="Y491" s="515">
        <v>10.117647058823531</v>
      </c>
      <c r="Z491" s="515">
        <v>4.9647747475569552</v>
      </c>
      <c r="AA491" s="515">
        <v>0</v>
      </c>
      <c r="AB491" s="515">
        <v>0.88031450812649548</v>
      </c>
      <c r="AC491" s="515"/>
      <c r="AD491" s="515">
        <v>13.501166279892622</v>
      </c>
      <c r="AE491" s="515"/>
      <c r="AF491" s="515">
        <v>0.3868191686828289</v>
      </c>
      <c r="AG491" s="515">
        <v>0.20710522141699597</v>
      </c>
      <c r="AH491" s="515">
        <v>5.6470588235294121</v>
      </c>
      <c r="AI491" s="515"/>
      <c r="AJ491" s="515"/>
      <c r="AK491" s="515"/>
      <c r="AL491" s="515"/>
    </row>
    <row r="492" spans="1:38">
      <c r="A492" s="515">
        <v>11</v>
      </c>
      <c r="B492" s="515">
        <v>50</v>
      </c>
      <c r="C492" s="515">
        <v>2021</v>
      </c>
      <c r="D492" s="515">
        <v>99</v>
      </c>
      <c r="E492" s="515">
        <v>99</v>
      </c>
      <c r="F492" s="515">
        <v>99</v>
      </c>
      <c r="G492" s="515">
        <v>99</v>
      </c>
      <c r="H492" s="515">
        <v>99</v>
      </c>
      <c r="I492" s="515">
        <v>99</v>
      </c>
      <c r="J492" s="515">
        <v>999</v>
      </c>
      <c r="K492" s="515">
        <v>99</v>
      </c>
      <c r="L492" s="515">
        <v>2</v>
      </c>
      <c r="M492" s="515">
        <v>99</v>
      </c>
      <c r="N492" s="515">
        <v>99</v>
      </c>
      <c r="O492" s="515">
        <v>99</v>
      </c>
      <c r="P492" s="515">
        <v>9999</v>
      </c>
      <c r="Q492" s="515">
        <v>1091</v>
      </c>
      <c r="R492" s="515">
        <v>1626</v>
      </c>
      <c r="S492" s="515">
        <v>2</v>
      </c>
      <c r="T492" s="515">
        <v>3.4163591635916353</v>
      </c>
      <c r="U492" s="515">
        <v>19.516881918819184</v>
      </c>
      <c r="V492" s="515">
        <v>0</v>
      </c>
      <c r="W492" s="515">
        <v>6.1500615006150082E-2</v>
      </c>
      <c r="X492" s="515">
        <v>73.985239852398522</v>
      </c>
      <c r="Y492" s="515">
        <v>25.522755227552263</v>
      </c>
      <c r="Z492" s="515">
        <v>5.1364374904273751</v>
      </c>
      <c r="AA492" s="515">
        <v>0</v>
      </c>
      <c r="AB492" s="515">
        <v>1.1220491835862236</v>
      </c>
      <c r="AC492" s="515"/>
      <c r="AD492" s="515">
        <v>-0.57697151033938787</v>
      </c>
      <c r="AE492" s="515"/>
      <c r="AF492" s="515">
        <v>1.4799246312430112</v>
      </c>
      <c r="AG492" s="515">
        <v>0.90673769327401732</v>
      </c>
      <c r="AH492" s="515">
        <v>5.7810578105781039</v>
      </c>
      <c r="AI492" s="515"/>
      <c r="AJ492" s="515"/>
      <c r="AK492" s="515"/>
      <c r="AL492" s="515"/>
    </row>
    <row r="493" spans="1:38">
      <c r="A493" s="515">
        <v>11</v>
      </c>
      <c r="B493" s="515">
        <v>51</v>
      </c>
      <c r="C493" s="515">
        <v>2021</v>
      </c>
      <c r="D493" s="515">
        <v>99</v>
      </c>
      <c r="E493" s="515">
        <v>99</v>
      </c>
      <c r="F493" s="515">
        <v>99</v>
      </c>
      <c r="G493" s="515">
        <v>99</v>
      </c>
      <c r="H493" s="515">
        <v>99</v>
      </c>
      <c r="I493" s="515">
        <v>99</v>
      </c>
      <c r="J493" s="515">
        <v>999</v>
      </c>
      <c r="K493" s="515">
        <v>99</v>
      </c>
      <c r="L493" s="515">
        <v>3</v>
      </c>
      <c r="M493" s="515">
        <v>99</v>
      </c>
      <c r="N493" s="515">
        <v>99</v>
      </c>
      <c r="O493" s="515">
        <v>99</v>
      </c>
      <c r="P493" s="515">
        <v>9999</v>
      </c>
      <c r="Q493" s="515">
        <v>1771</v>
      </c>
      <c r="R493" s="515">
        <v>2764.53</v>
      </c>
      <c r="S493" s="515">
        <v>3</v>
      </c>
      <c r="T493" s="515">
        <v>4.1309010934950949</v>
      </c>
      <c r="U493" s="515">
        <v>20.912437195472677</v>
      </c>
      <c r="V493" s="515">
        <v>0</v>
      </c>
      <c r="W493" s="515">
        <v>0.32555262558192521</v>
      </c>
      <c r="X493" s="515">
        <v>77.264489804776943</v>
      </c>
      <c r="Y493" s="515">
        <v>39.608902779134247</v>
      </c>
      <c r="Z493" s="515">
        <v>5.5729914962835592</v>
      </c>
      <c r="AA493" s="515">
        <v>0</v>
      </c>
      <c r="AB493" s="515">
        <v>1.4205975298488669</v>
      </c>
      <c r="AC493" s="515"/>
      <c r="AD493" s="515">
        <v>-4.6774637031131086</v>
      </c>
      <c r="AE493" s="515"/>
      <c r="AF493" s="515">
        <v>2.516172226820566</v>
      </c>
      <c r="AG493" s="515">
        <v>1.6518729855255856</v>
      </c>
      <c r="AH493" s="515">
        <v>4.5939092721005004</v>
      </c>
      <c r="AI493" s="515"/>
      <c r="AJ493" s="515"/>
      <c r="AK493" s="515"/>
      <c r="AL493" s="515"/>
    </row>
    <row r="494" spans="1:38">
      <c r="A494" s="515">
        <v>11</v>
      </c>
      <c r="B494" s="515">
        <v>52</v>
      </c>
      <c r="C494" s="515">
        <v>2021</v>
      </c>
      <c r="D494" s="515">
        <v>99</v>
      </c>
      <c r="E494" s="515">
        <v>99</v>
      </c>
      <c r="F494" s="515">
        <v>99</v>
      </c>
      <c r="G494" s="515">
        <v>99</v>
      </c>
      <c r="H494" s="515">
        <v>99</v>
      </c>
      <c r="I494" s="515">
        <v>99</v>
      </c>
      <c r="J494" s="515">
        <v>999</v>
      </c>
      <c r="K494" s="515">
        <v>99</v>
      </c>
      <c r="L494" s="515">
        <v>4</v>
      </c>
      <c r="M494" s="515">
        <v>99</v>
      </c>
      <c r="N494" s="515">
        <v>99</v>
      </c>
      <c r="O494" s="515">
        <v>99</v>
      </c>
      <c r="P494" s="515">
        <v>9999</v>
      </c>
      <c r="Q494" s="515">
        <v>2569</v>
      </c>
      <c r="R494" s="515">
        <v>4487</v>
      </c>
      <c r="S494" s="515">
        <v>4</v>
      </c>
      <c r="T494" s="515">
        <v>4.691107644305772</v>
      </c>
      <c r="U494" s="515">
        <v>22.32765544907506</v>
      </c>
      <c r="V494" s="515">
        <v>0</v>
      </c>
      <c r="W494" s="515">
        <v>0.53487853799866292</v>
      </c>
      <c r="X494" s="515">
        <v>82.282148428794272</v>
      </c>
      <c r="Y494" s="515">
        <v>51.927791397370157</v>
      </c>
      <c r="Z494" s="515">
        <v>5.527202908670116</v>
      </c>
      <c r="AA494" s="515">
        <v>0</v>
      </c>
      <c r="AB494" s="515">
        <v>1.4793636705854181</v>
      </c>
      <c r="AC494" s="515"/>
      <c r="AD494" s="515">
        <v>-10.259872877668151</v>
      </c>
      <c r="AE494" s="515"/>
      <c r="AF494" s="515">
        <v>4.0839002585408313</v>
      </c>
      <c r="AG494" s="515">
        <v>2.8625289344269622</v>
      </c>
      <c r="AH494" s="515">
        <v>4.5018943614887448</v>
      </c>
      <c r="AI494" s="515"/>
      <c r="AJ494" s="515"/>
      <c r="AK494" s="515"/>
      <c r="AL494" s="515"/>
    </row>
    <row r="495" spans="1:38">
      <c r="A495" s="515">
        <v>11</v>
      </c>
      <c r="B495" s="515">
        <v>53</v>
      </c>
      <c r="C495" s="515">
        <v>2021</v>
      </c>
      <c r="D495" s="515">
        <v>99</v>
      </c>
      <c r="E495" s="515">
        <v>99</v>
      </c>
      <c r="F495" s="515">
        <v>99</v>
      </c>
      <c r="G495" s="515">
        <v>99</v>
      </c>
      <c r="H495" s="515">
        <v>99</v>
      </c>
      <c r="I495" s="515">
        <v>99</v>
      </c>
      <c r="J495" s="515">
        <v>999</v>
      </c>
      <c r="K495" s="515">
        <v>99</v>
      </c>
      <c r="L495" s="515">
        <v>5</v>
      </c>
      <c r="M495" s="515">
        <v>99</v>
      </c>
      <c r="N495" s="515">
        <v>99</v>
      </c>
      <c r="O495" s="515">
        <v>99</v>
      </c>
      <c r="P495" s="515">
        <v>9999</v>
      </c>
      <c r="Q495" s="515">
        <v>4380</v>
      </c>
      <c r="R495" s="515">
        <v>9832</v>
      </c>
      <c r="S495" s="515">
        <v>5</v>
      </c>
      <c r="T495" s="515">
        <v>5.5671277461350703</v>
      </c>
      <c r="U495" s="515">
        <v>23.760720097640345</v>
      </c>
      <c r="V495" s="515">
        <v>0</v>
      </c>
      <c r="W495" s="515">
        <v>3.3360455655004078</v>
      </c>
      <c r="X495" s="515">
        <v>86.076078112286382</v>
      </c>
      <c r="Y495" s="515">
        <v>60.537021969080563</v>
      </c>
      <c r="Z495" s="515">
        <v>5.8221942322078286</v>
      </c>
      <c r="AA495" s="515">
        <v>0</v>
      </c>
      <c r="AB495" s="515">
        <v>1.5915797457296847</v>
      </c>
      <c r="AC495" s="515"/>
      <c r="AD495" s="515">
        <v>-13.306057314760791</v>
      </c>
      <c r="AE495" s="515"/>
      <c r="AF495" s="515">
        <v>8.9487201564460541</v>
      </c>
      <c r="AG495" s="515">
        <v>6.6750137125202036</v>
      </c>
      <c r="AH495" s="515">
        <v>5.024410089503661</v>
      </c>
      <c r="AI495" s="515"/>
      <c r="AJ495" s="515"/>
      <c r="AK495" s="515"/>
      <c r="AL495" s="515"/>
    </row>
    <row r="496" spans="1:38">
      <c r="A496" s="515">
        <v>11</v>
      </c>
      <c r="B496" s="515">
        <v>54</v>
      </c>
      <c r="C496" s="515">
        <v>2021</v>
      </c>
      <c r="D496" s="515">
        <v>99</v>
      </c>
      <c r="E496" s="515">
        <v>99</v>
      </c>
      <c r="F496" s="515">
        <v>99</v>
      </c>
      <c r="G496" s="515">
        <v>99</v>
      </c>
      <c r="H496" s="515">
        <v>99</v>
      </c>
      <c r="I496" s="515">
        <v>99</v>
      </c>
      <c r="J496" s="515">
        <v>999</v>
      </c>
      <c r="K496" s="515">
        <v>99</v>
      </c>
      <c r="L496" s="515">
        <v>6</v>
      </c>
      <c r="M496" s="515">
        <v>99</v>
      </c>
      <c r="N496" s="515">
        <v>99</v>
      </c>
      <c r="O496" s="515">
        <v>99</v>
      </c>
      <c r="P496" s="515">
        <v>9999</v>
      </c>
      <c r="Q496" s="515">
        <v>6539</v>
      </c>
      <c r="R496" s="515">
        <v>18238.93</v>
      </c>
      <c r="S496" s="515">
        <v>6</v>
      </c>
      <c r="T496" s="515">
        <v>6.2135772219093992</v>
      </c>
      <c r="U496" s="515">
        <v>26.36539095221065</v>
      </c>
      <c r="V496" s="515">
        <v>49.953588286154947</v>
      </c>
      <c r="W496" s="515">
        <v>8.1090283256748066</v>
      </c>
      <c r="X496" s="515">
        <v>93.388153800688983</v>
      </c>
      <c r="Y496" s="515">
        <v>75.229193817839075</v>
      </c>
      <c r="Z496" s="515">
        <v>6.0869436014395415</v>
      </c>
      <c r="AA496" s="515">
        <v>0</v>
      </c>
      <c r="AB496" s="515">
        <v>1.7389761244531765</v>
      </c>
      <c r="AC496" s="515"/>
      <c r="AD496" s="515">
        <v>-9.0433612138604307</v>
      </c>
      <c r="AE496" s="515"/>
      <c r="AF496" s="515">
        <v>16.600394682974841</v>
      </c>
      <c r="AG496" s="515">
        <v>13.739921961604502</v>
      </c>
      <c r="AH496" s="515">
        <v>3.4596327745103466</v>
      </c>
      <c r="AI496" s="515"/>
      <c r="AJ496" s="515"/>
      <c r="AK496" s="515"/>
      <c r="AL496" s="515"/>
    </row>
    <row r="497" spans="1:38">
      <c r="A497" s="515">
        <v>11</v>
      </c>
      <c r="B497" s="515">
        <v>55</v>
      </c>
      <c r="C497" s="515">
        <v>2021</v>
      </c>
      <c r="D497" s="515">
        <v>99</v>
      </c>
      <c r="E497" s="515">
        <v>99</v>
      </c>
      <c r="F497" s="515">
        <v>99</v>
      </c>
      <c r="G497" s="515">
        <v>99</v>
      </c>
      <c r="H497" s="515">
        <v>99</v>
      </c>
      <c r="I497" s="515">
        <v>99</v>
      </c>
      <c r="J497" s="515">
        <v>999</v>
      </c>
      <c r="K497" s="515">
        <v>99</v>
      </c>
      <c r="L497" s="515">
        <v>7</v>
      </c>
      <c r="M497" s="515">
        <v>99</v>
      </c>
      <c r="N497" s="515">
        <v>99</v>
      </c>
      <c r="O497" s="515">
        <v>99</v>
      </c>
      <c r="P497" s="515">
        <v>9999</v>
      </c>
      <c r="Q497" s="515">
        <v>6854</v>
      </c>
      <c r="R497" s="515">
        <v>19325</v>
      </c>
      <c r="S497" s="515">
        <v>7</v>
      </c>
      <c r="T497" s="515">
        <v>6.8843984476067268</v>
      </c>
      <c r="U497" s="515">
        <v>30.26235756791716</v>
      </c>
      <c r="V497" s="515">
        <v>48.714100905562738</v>
      </c>
      <c r="W497" s="515">
        <v>15.798188874514876</v>
      </c>
      <c r="X497" s="515">
        <v>98.758085381629996</v>
      </c>
      <c r="Y497" s="515">
        <v>90.882276843466983</v>
      </c>
      <c r="Z497" s="515">
        <v>5.3902009063275997</v>
      </c>
      <c r="AA497" s="515">
        <v>0</v>
      </c>
      <c r="AB497" s="515">
        <v>1.8199376776209963</v>
      </c>
      <c r="AC497" s="515"/>
      <c r="AD497" s="515">
        <v>3.8870517672142273</v>
      </c>
      <c r="AE497" s="515"/>
      <c r="AF497" s="515">
        <v>17.588895140695691</v>
      </c>
      <c r="AG497" s="515">
        <v>16.709865530512474</v>
      </c>
      <c r="AH497" s="515">
        <v>2.628719275549805</v>
      </c>
      <c r="AI497" s="515"/>
      <c r="AJ497" s="515"/>
      <c r="AK497" s="515"/>
      <c r="AL497" s="515"/>
    </row>
    <row r="498" spans="1:38">
      <c r="A498" s="515">
        <v>11</v>
      </c>
      <c r="B498" s="515">
        <v>56</v>
      </c>
      <c r="C498" s="515">
        <v>2021</v>
      </c>
      <c r="D498" s="515">
        <v>99</v>
      </c>
      <c r="E498" s="515">
        <v>99</v>
      </c>
      <c r="F498" s="515">
        <v>99</v>
      </c>
      <c r="G498" s="515">
        <v>99</v>
      </c>
      <c r="H498" s="515">
        <v>99</v>
      </c>
      <c r="I498" s="515">
        <v>99</v>
      </c>
      <c r="J498" s="515">
        <v>999</v>
      </c>
      <c r="K498" s="515">
        <v>99</v>
      </c>
      <c r="L498" s="515">
        <v>8</v>
      </c>
      <c r="M498" s="515">
        <v>99</v>
      </c>
      <c r="N498" s="515">
        <v>99</v>
      </c>
      <c r="O498" s="515">
        <v>99</v>
      </c>
      <c r="P498" s="515">
        <v>9999</v>
      </c>
      <c r="Q498" s="515">
        <v>7366</v>
      </c>
      <c r="R498" s="515">
        <v>25897</v>
      </c>
      <c r="S498" s="515">
        <v>8</v>
      </c>
      <c r="T498" s="515">
        <v>7.6913928254237938</v>
      </c>
      <c r="U498" s="515">
        <v>34.51140093447119</v>
      </c>
      <c r="V498" s="515">
        <v>30.107734486620071</v>
      </c>
      <c r="W498" s="515">
        <v>30.038228366220025</v>
      </c>
      <c r="X498" s="515">
        <v>99.841680503533198</v>
      </c>
      <c r="Y498" s="515">
        <v>98.007491215198684</v>
      </c>
      <c r="Z498" s="515">
        <v>5.2581877039517915</v>
      </c>
      <c r="AA498" s="515">
        <v>0</v>
      </c>
      <c r="AB498" s="515">
        <v>2.0092231579905473</v>
      </c>
      <c r="AC498" s="515"/>
      <c r="AD498" s="515">
        <v>26.828603008110431</v>
      </c>
      <c r="AE498" s="515"/>
      <c r="AF498" s="515">
        <v>23.570484732656983</v>
      </c>
      <c r="AG498" s="515">
        <v>25.536580365428872</v>
      </c>
      <c r="AH498" s="515">
        <v>2.0890450631347264</v>
      </c>
      <c r="AI498" s="515"/>
      <c r="AJ498" s="515"/>
      <c r="AK498" s="515"/>
      <c r="AL498" s="515"/>
    </row>
    <row r="499" spans="1:38">
      <c r="A499" s="515">
        <v>11</v>
      </c>
      <c r="B499" s="515">
        <v>57</v>
      </c>
      <c r="C499" s="515">
        <v>2021</v>
      </c>
      <c r="D499" s="515">
        <v>99</v>
      </c>
      <c r="E499" s="515">
        <v>99</v>
      </c>
      <c r="F499" s="515">
        <v>99</v>
      </c>
      <c r="G499" s="515">
        <v>99</v>
      </c>
      <c r="H499" s="515">
        <v>99</v>
      </c>
      <c r="I499" s="515">
        <v>99</v>
      </c>
      <c r="J499" s="515">
        <v>999</v>
      </c>
      <c r="K499" s="515">
        <v>99</v>
      </c>
      <c r="L499" s="515">
        <v>9</v>
      </c>
      <c r="M499" s="515">
        <v>99</v>
      </c>
      <c r="N499" s="515">
        <v>99</v>
      </c>
      <c r="O499" s="515">
        <v>99</v>
      </c>
      <c r="P499" s="515">
        <v>9999</v>
      </c>
      <c r="Q499" s="515">
        <v>5966</v>
      </c>
      <c r="R499" s="515">
        <v>19049</v>
      </c>
      <c r="S499" s="515">
        <v>9</v>
      </c>
      <c r="T499" s="515">
        <v>8.54107827182529</v>
      </c>
      <c r="U499" s="515">
        <v>39.184776103732361</v>
      </c>
      <c r="V499" s="515">
        <v>11.80639403643236</v>
      </c>
      <c r="W499" s="515">
        <v>47.236075384534622</v>
      </c>
      <c r="X499" s="515">
        <v>99.979001522389609</v>
      </c>
      <c r="Y499" s="515">
        <v>99.77426636568849</v>
      </c>
      <c r="Z499" s="515">
        <v>5.4967739734456718</v>
      </c>
      <c r="AA499" s="515">
        <v>0</v>
      </c>
      <c r="AB499" s="515">
        <v>2.1411686515811859</v>
      </c>
      <c r="AC499" s="515"/>
      <c r="AD499" s="515">
        <v>44.33835050293397</v>
      </c>
      <c r="AE499" s="515"/>
      <c r="AF499" s="515">
        <v>17.337690221739301</v>
      </c>
      <c r="AG499" s="515">
        <v>21.327514476560243</v>
      </c>
      <c r="AH499" s="515">
        <v>1.2179117014016483</v>
      </c>
      <c r="AI499" s="515"/>
      <c r="AJ499" s="515"/>
      <c r="AK499" s="515"/>
      <c r="AL499" s="515"/>
    </row>
    <row r="500" spans="1:38">
      <c r="A500" s="515">
        <v>11</v>
      </c>
      <c r="B500" s="515">
        <v>58</v>
      </c>
      <c r="C500" s="515">
        <v>2021</v>
      </c>
      <c r="D500" s="515">
        <v>99</v>
      </c>
      <c r="E500" s="515">
        <v>99</v>
      </c>
      <c r="F500" s="515">
        <v>99</v>
      </c>
      <c r="G500" s="515">
        <v>99</v>
      </c>
      <c r="H500" s="515">
        <v>99</v>
      </c>
      <c r="I500" s="515">
        <v>99</v>
      </c>
      <c r="J500" s="515">
        <v>999</v>
      </c>
      <c r="K500" s="515">
        <v>99</v>
      </c>
      <c r="L500" s="515">
        <v>10</v>
      </c>
      <c r="M500" s="515">
        <v>99</v>
      </c>
      <c r="N500" s="515">
        <v>99</v>
      </c>
      <c r="O500" s="515">
        <v>99</v>
      </c>
      <c r="P500" s="515">
        <v>9999</v>
      </c>
      <c r="Q500" s="515">
        <v>2906</v>
      </c>
      <c r="R500" s="515">
        <v>5248</v>
      </c>
      <c r="S500" s="515">
        <v>10</v>
      </c>
      <c r="T500" s="515">
        <v>9.471608231707318</v>
      </c>
      <c r="U500" s="515">
        <v>42.935722179877999</v>
      </c>
      <c r="V500" s="515">
        <v>3.5823170731707314</v>
      </c>
      <c r="W500" s="515">
        <v>63.376524390243901</v>
      </c>
      <c r="X500" s="515">
        <v>99.980945121951237</v>
      </c>
      <c r="Y500" s="515">
        <v>99.885670731707364</v>
      </c>
      <c r="Z500" s="515">
        <v>5.841500229887802</v>
      </c>
      <c r="AA500" s="515">
        <v>0</v>
      </c>
      <c r="AB500" s="515">
        <v>2.1965088719525818</v>
      </c>
      <c r="AC500" s="515"/>
      <c r="AD500" s="515">
        <v>49.587308279821315</v>
      </c>
      <c r="AE500" s="515"/>
      <c r="AF500" s="515">
        <v>4.7765341111705562</v>
      </c>
      <c r="AG500" s="515">
        <v>6.4381826371314324</v>
      </c>
      <c r="AH500" s="515">
        <v>0.99085365853658525</v>
      </c>
      <c r="AI500" s="515"/>
      <c r="AJ500" s="515"/>
      <c r="AK500" s="515"/>
      <c r="AL500" s="515"/>
    </row>
    <row r="501" spans="1:38">
      <c r="A501" s="515">
        <v>11</v>
      </c>
      <c r="B501" s="515">
        <v>59</v>
      </c>
      <c r="C501" s="515">
        <v>2021</v>
      </c>
      <c r="D501" s="515">
        <v>99</v>
      </c>
      <c r="E501" s="515">
        <v>99</v>
      </c>
      <c r="F501" s="515">
        <v>99</v>
      </c>
      <c r="G501" s="515">
        <v>99</v>
      </c>
      <c r="H501" s="515">
        <v>99</v>
      </c>
      <c r="I501" s="515">
        <v>99</v>
      </c>
      <c r="J501" s="515">
        <v>999</v>
      </c>
      <c r="K501" s="515">
        <v>99</v>
      </c>
      <c r="L501" s="515">
        <v>11</v>
      </c>
      <c r="M501" s="515">
        <v>99</v>
      </c>
      <c r="N501" s="515">
        <v>99</v>
      </c>
      <c r="O501" s="515">
        <v>99</v>
      </c>
      <c r="P501" s="515">
        <v>9999</v>
      </c>
      <c r="Q501" s="515">
        <v>1580</v>
      </c>
      <c r="R501" s="515">
        <v>2418</v>
      </c>
      <c r="S501" s="515">
        <v>11</v>
      </c>
      <c r="T501" s="515">
        <v>10.219602977667492</v>
      </c>
      <c r="U501" s="515">
        <v>45.728850289495377</v>
      </c>
      <c r="V501" s="515">
        <v>1.1993382961124899</v>
      </c>
      <c r="W501" s="515">
        <v>75.268817204301087</v>
      </c>
      <c r="X501" s="515">
        <v>100</v>
      </c>
      <c r="Y501" s="515">
        <v>100</v>
      </c>
      <c r="Z501" s="515">
        <v>6.0288249977525226</v>
      </c>
      <c r="AA501" s="515">
        <v>0</v>
      </c>
      <c r="AB501" s="515">
        <v>2.2934429150998241</v>
      </c>
      <c r="AC501" s="515"/>
      <c r="AD501" s="515">
        <v>48.255054963001157</v>
      </c>
      <c r="AE501" s="515"/>
      <c r="AF501" s="515">
        <v>2.2007735291178361</v>
      </c>
      <c r="AG501" s="515">
        <v>3.1593465979799258</v>
      </c>
      <c r="AH501" s="515">
        <v>1.6542597187758481</v>
      </c>
      <c r="AI501" s="515"/>
      <c r="AJ501" s="515"/>
      <c r="AK501" s="515"/>
      <c r="AL501" s="515"/>
    </row>
    <row r="502" spans="1:38">
      <c r="A502" s="515">
        <v>11</v>
      </c>
      <c r="B502" s="515">
        <v>60</v>
      </c>
      <c r="C502" s="515">
        <v>2021</v>
      </c>
      <c r="D502" s="515">
        <v>99</v>
      </c>
      <c r="E502" s="515">
        <v>99</v>
      </c>
      <c r="F502" s="515">
        <v>99</v>
      </c>
      <c r="G502" s="515">
        <v>99</v>
      </c>
      <c r="H502" s="515">
        <v>99</v>
      </c>
      <c r="I502" s="515">
        <v>99</v>
      </c>
      <c r="J502" s="515">
        <v>999</v>
      </c>
      <c r="K502" s="515">
        <v>99</v>
      </c>
      <c r="L502" s="515">
        <v>12</v>
      </c>
      <c r="M502" s="515">
        <v>99</v>
      </c>
      <c r="N502" s="515">
        <v>99</v>
      </c>
      <c r="O502" s="515">
        <v>99</v>
      </c>
      <c r="P502" s="515">
        <v>9999</v>
      </c>
      <c r="Q502" s="515">
        <v>404</v>
      </c>
      <c r="R502" s="515">
        <v>485</v>
      </c>
      <c r="S502" s="515">
        <v>12</v>
      </c>
      <c r="T502" s="515">
        <v>10.907216494845361</v>
      </c>
      <c r="U502" s="515">
        <v>48.581670103092762</v>
      </c>
      <c r="V502" s="515">
        <v>0.41237113402061853</v>
      </c>
      <c r="W502" s="515">
        <v>83.711340206185568</v>
      </c>
      <c r="X502" s="515">
        <v>100</v>
      </c>
      <c r="Y502" s="515">
        <v>100</v>
      </c>
      <c r="Z502" s="515">
        <v>6.5074908695242257</v>
      </c>
      <c r="AA502" s="515">
        <v>0</v>
      </c>
      <c r="AB502" s="515">
        <v>2.4099556150543595</v>
      </c>
      <c r="AC502" s="515"/>
      <c r="AD502" s="515">
        <v>52.161343759869617</v>
      </c>
      <c r="AE502" s="515"/>
      <c r="AF502" s="515">
        <v>0.4414289336733459</v>
      </c>
      <c r="AG502" s="515">
        <v>0.67323218994085743</v>
      </c>
      <c r="AH502" s="515">
        <v>0.20618556701030927</v>
      </c>
      <c r="AI502" s="515"/>
      <c r="AJ502" s="515"/>
      <c r="AK502" s="515"/>
      <c r="AL502" s="515"/>
    </row>
    <row r="503" spans="1:38">
      <c r="A503" s="515">
        <v>11</v>
      </c>
      <c r="B503" s="515">
        <v>61</v>
      </c>
      <c r="C503" s="515">
        <v>2021</v>
      </c>
      <c r="D503" s="515">
        <v>99</v>
      </c>
      <c r="E503" s="515">
        <v>99</v>
      </c>
      <c r="F503" s="515">
        <v>99</v>
      </c>
      <c r="G503" s="515">
        <v>99</v>
      </c>
      <c r="H503" s="515">
        <v>99</v>
      </c>
      <c r="I503" s="515">
        <v>99</v>
      </c>
      <c r="J503" s="515">
        <v>999</v>
      </c>
      <c r="K503" s="515">
        <v>99</v>
      </c>
      <c r="L503" s="515">
        <v>13</v>
      </c>
      <c r="M503" s="515">
        <v>99</v>
      </c>
      <c r="N503" s="515">
        <v>99</v>
      </c>
      <c r="O503" s="515">
        <v>99</v>
      </c>
      <c r="P503" s="515">
        <v>9999</v>
      </c>
      <c r="Q503" s="515">
        <v>53</v>
      </c>
      <c r="R503" s="515">
        <v>55</v>
      </c>
      <c r="S503" s="515">
        <v>13</v>
      </c>
      <c r="T503" s="515">
        <v>11.945454545454544</v>
      </c>
      <c r="U503" s="515">
        <v>51.680545454545438</v>
      </c>
      <c r="V503" s="515">
        <v>0</v>
      </c>
      <c r="W503" s="515">
        <v>89.090909090909108</v>
      </c>
      <c r="X503" s="515">
        <v>100</v>
      </c>
      <c r="Y503" s="515">
        <v>100</v>
      </c>
      <c r="Z503" s="515">
        <v>6.5641833718173324</v>
      </c>
      <c r="AA503" s="515">
        <v>0</v>
      </c>
      <c r="AB503" s="515">
        <v>2.3309629833508834</v>
      </c>
      <c r="AC503" s="515"/>
      <c r="AD503" s="515">
        <v>37.636798469913344</v>
      </c>
      <c r="AE503" s="515"/>
      <c r="AF503" s="515">
        <v>5.0058951241307263E-2</v>
      </c>
      <c r="AG503" s="515">
        <v>8.1215789827549081E-2</v>
      </c>
      <c r="AH503" s="515">
        <v>0</v>
      </c>
      <c r="AI503" s="515"/>
      <c r="AJ503" s="515"/>
      <c r="AK503" s="515"/>
      <c r="AL503" s="515"/>
    </row>
    <row r="504" spans="1:38">
      <c r="A504" s="515">
        <v>11</v>
      </c>
      <c r="B504" s="515">
        <v>62</v>
      </c>
      <c r="C504" s="515">
        <v>2021</v>
      </c>
      <c r="D504" s="515">
        <v>99</v>
      </c>
      <c r="E504" s="515">
        <v>99</v>
      </c>
      <c r="F504" s="515">
        <v>99</v>
      </c>
      <c r="G504" s="515">
        <v>99</v>
      </c>
      <c r="H504" s="515">
        <v>99</v>
      </c>
      <c r="I504" s="515">
        <v>99</v>
      </c>
      <c r="J504" s="515">
        <v>999</v>
      </c>
      <c r="K504" s="515">
        <v>99</v>
      </c>
      <c r="L504" s="515">
        <v>14</v>
      </c>
      <c r="M504" s="515">
        <v>99</v>
      </c>
      <c r="N504" s="515">
        <v>99</v>
      </c>
      <c r="O504" s="515">
        <v>99</v>
      </c>
      <c r="P504" s="515">
        <v>9999</v>
      </c>
      <c r="Q504" s="515">
        <v>16</v>
      </c>
      <c r="R504" s="515">
        <v>17</v>
      </c>
      <c r="S504" s="515">
        <v>14</v>
      </c>
      <c r="T504" s="515">
        <v>12.352941176470589</v>
      </c>
      <c r="U504" s="515">
        <v>56.798235294117646</v>
      </c>
      <c r="V504" s="515">
        <v>0</v>
      </c>
      <c r="W504" s="515">
        <v>100</v>
      </c>
      <c r="X504" s="515">
        <v>100</v>
      </c>
      <c r="Y504" s="515">
        <v>100</v>
      </c>
      <c r="Z504" s="515">
        <v>7.2756396406042096</v>
      </c>
      <c r="AA504" s="515">
        <v>0</v>
      </c>
      <c r="AB504" s="515">
        <v>1.7469696946961699</v>
      </c>
      <c r="AC504" s="515"/>
      <c r="AD504" s="515">
        <v>31.077376434596282</v>
      </c>
      <c r="AE504" s="515"/>
      <c r="AF504" s="515">
        <v>1.5472766747313151E-2</v>
      </c>
      <c r="AG504" s="515">
        <v>2.7588904628710841E-2</v>
      </c>
      <c r="AH504" s="515">
        <v>5.882352941176471</v>
      </c>
      <c r="AI504" s="515"/>
      <c r="AJ504" s="515"/>
      <c r="AK504" s="515"/>
      <c r="AL504" s="515"/>
    </row>
    <row r="505" spans="1:38">
      <c r="A505" s="515">
        <v>11</v>
      </c>
      <c r="B505" s="515">
        <v>63</v>
      </c>
      <c r="C505" s="515">
        <v>2021</v>
      </c>
      <c r="D505" s="515">
        <v>99</v>
      </c>
      <c r="E505" s="515">
        <v>99</v>
      </c>
      <c r="F505" s="515">
        <v>99</v>
      </c>
      <c r="G505" s="515">
        <v>99</v>
      </c>
      <c r="H505" s="515">
        <v>99</v>
      </c>
      <c r="I505" s="515">
        <v>99</v>
      </c>
      <c r="J505" s="515">
        <v>999</v>
      </c>
      <c r="K505" s="515">
        <v>99</v>
      </c>
      <c r="L505" s="515">
        <v>15</v>
      </c>
      <c r="M505" s="515">
        <v>99</v>
      </c>
      <c r="N505" s="515">
        <v>99</v>
      </c>
      <c r="O505" s="515">
        <v>99</v>
      </c>
      <c r="P505" s="515">
        <v>9999</v>
      </c>
      <c r="Q505" s="515">
        <v>3</v>
      </c>
      <c r="R505" s="515">
        <v>3</v>
      </c>
      <c r="S505" s="515">
        <v>15</v>
      </c>
      <c r="T505" s="515">
        <v>10</v>
      </c>
      <c r="U505" s="515">
        <v>38.416666666666657</v>
      </c>
      <c r="V505" s="515">
        <v>0</v>
      </c>
      <c r="W505" s="515">
        <v>66.666666666666686</v>
      </c>
      <c r="X505" s="515">
        <v>100</v>
      </c>
      <c r="Y505" s="515">
        <v>66.666666666666686</v>
      </c>
      <c r="Z505" s="515">
        <v>14.857573452246132</v>
      </c>
      <c r="AA505" s="515">
        <v>0</v>
      </c>
      <c r="AB505" s="515">
        <v>4.5460605656619517</v>
      </c>
      <c r="AC505" s="515"/>
      <c r="AD505" s="515">
        <v>99.758038974846727</v>
      </c>
      <c r="AE505" s="515"/>
      <c r="AF505" s="515">
        <v>2.7304882495258515E-3</v>
      </c>
      <c r="AG505" s="515">
        <v>3.2929992216607041E-3</v>
      </c>
      <c r="AH505" s="515">
        <v>0</v>
      </c>
      <c r="AI505" s="515"/>
      <c r="AJ505" s="515"/>
      <c r="AK505" s="515"/>
      <c r="AL505" s="515"/>
    </row>
    <row r="506" spans="1:38">
      <c r="A506" s="515">
        <v>11</v>
      </c>
      <c r="B506" s="515">
        <v>64</v>
      </c>
      <c r="C506" s="515">
        <v>2020</v>
      </c>
      <c r="D506" s="515">
        <v>99</v>
      </c>
      <c r="E506" s="515">
        <v>99</v>
      </c>
      <c r="F506" s="515">
        <v>99</v>
      </c>
      <c r="G506" s="515">
        <v>99</v>
      </c>
      <c r="H506" s="515">
        <v>99</v>
      </c>
      <c r="I506" s="515">
        <v>99</v>
      </c>
      <c r="J506" s="515">
        <v>999</v>
      </c>
      <c r="K506" s="515">
        <v>99</v>
      </c>
      <c r="L506" s="515">
        <v>1</v>
      </c>
      <c r="M506" s="515">
        <v>99</v>
      </c>
      <c r="N506" s="515">
        <v>99</v>
      </c>
      <c r="O506" s="515">
        <v>99</v>
      </c>
      <c r="P506" s="515">
        <v>9999</v>
      </c>
      <c r="Q506" s="515">
        <v>334</v>
      </c>
      <c r="R506" s="515">
        <v>419</v>
      </c>
      <c r="S506" s="515">
        <v>1</v>
      </c>
      <c r="T506" s="515">
        <v>2.6443914081145596</v>
      </c>
      <c r="U506" s="515">
        <v>17.7802386634845</v>
      </c>
      <c r="V506" s="515">
        <v>0</v>
      </c>
      <c r="W506" s="515">
        <v>0</v>
      </c>
      <c r="X506" s="515">
        <v>67.064439140811444</v>
      </c>
      <c r="Y506" s="515">
        <v>10.501193317422437</v>
      </c>
      <c r="Z506" s="515">
        <v>4.4318358943121297</v>
      </c>
      <c r="AA506" s="515">
        <v>0</v>
      </c>
      <c r="AB506" s="515">
        <v>1.0363492926355613</v>
      </c>
      <c r="AC506" s="515"/>
      <c r="AD506" s="515">
        <v>9.8982452937496408</v>
      </c>
      <c r="AE506" s="515"/>
      <c r="AF506" s="515">
        <v>0.37220358736746345</v>
      </c>
      <c r="AG506" s="515">
        <v>0.20887077013784605</v>
      </c>
      <c r="AH506" s="515">
        <v>4.2959427207637244</v>
      </c>
      <c r="AI506" s="515"/>
      <c r="AJ506" s="515"/>
      <c r="AK506" s="515"/>
      <c r="AL506" s="515"/>
    </row>
    <row r="507" spans="1:38">
      <c r="A507" s="515">
        <v>11</v>
      </c>
      <c r="B507" s="515">
        <v>65</v>
      </c>
      <c r="C507" s="515">
        <v>2020</v>
      </c>
      <c r="D507" s="515">
        <v>99</v>
      </c>
      <c r="E507" s="515">
        <v>99</v>
      </c>
      <c r="F507" s="515">
        <v>99</v>
      </c>
      <c r="G507" s="515">
        <v>99</v>
      </c>
      <c r="H507" s="515">
        <v>99</v>
      </c>
      <c r="I507" s="515">
        <v>99</v>
      </c>
      <c r="J507" s="515">
        <v>999</v>
      </c>
      <c r="K507" s="515">
        <v>99</v>
      </c>
      <c r="L507" s="515">
        <v>2</v>
      </c>
      <c r="M507" s="515">
        <v>99</v>
      </c>
      <c r="N507" s="515">
        <v>99</v>
      </c>
      <c r="O507" s="515">
        <v>99</v>
      </c>
      <c r="P507" s="515">
        <v>9999</v>
      </c>
      <c r="Q507" s="515">
        <v>1181</v>
      </c>
      <c r="R507" s="515">
        <v>1744</v>
      </c>
      <c r="S507" s="515">
        <v>2</v>
      </c>
      <c r="T507" s="515">
        <v>3.6077981651376154</v>
      </c>
      <c r="U507" s="515">
        <v>19.890435779816517</v>
      </c>
      <c r="V507" s="515">
        <v>0</v>
      </c>
      <c r="W507" s="515">
        <v>5.7339449541284407E-2</v>
      </c>
      <c r="X507" s="515">
        <v>77.006880733944939</v>
      </c>
      <c r="Y507" s="515">
        <v>26.662844036697244</v>
      </c>
      <c r="Z507" s="515">
        <v>4.8803444985753242</v>
      </c>
      <c r="AA507" s="515">
        <v>0</v>
      </c>
      <c r="AB507" s="515">
        <v>1.216697181987854</v>
      </c>
      <c r="AC507" s="515"/>
      <c r="AD507" s="515">
        <v>4.8726601918831802</v>
      </c>
      <c r="AE507" s="515"/>
      <c r="AF507" s="515">
        <v>1.5492197049376049</v>
      </c>
      <c r="AG507" s="515">
        <v>0.97256097188293611</v>
      </c>
      <c r="AH507" s="515">
        <v>5.2178899082568817</v>
      </c>
      <c r="AI507" s="515"/>
      <c r="AJ507" s="515"/>
      <c r="AK507" s="515"/>
      <c r="AL507" s="515"/>
    </row>
    <row r="508" spans="1:38">
      <c r="A508" s="515">
        <v>11</v>
      </c>
      <c r="B508" s="515">
        <v>66</v>
      </c>
      <c r="C508" s="515">
        <v>2020</v>
      </c>
      <c r="D508" s="515">
        <v>99</v>
      </c>
      <c r="E508" s="515">
        <v>99</v>
      </c>
      <c r="F508" s="515">
        <v>99</v>
      </c>
      <c r="G508" s="515">
        <v>99</v>
      </c>
      <c r="H508" s="515">
        <v>99</v>
      </c>
      <c r="I508" s="515">
        <v>99</v>
      </c>
      <c r="J508" s="515">
        <v>999</v>
      </c>
      <c r="K508" s="515">
        <v>99</v>
      </c>
      <c r="L508" s="515">
        <v>3</v>
      </c>
      <c r="M508" s="515">
        <v>99</v>
      </c>
      <c r="N508" s="515">
        <v>99</v>
      </c>
      <c r="O508" s="515">
        <v>99</v>
      </c>
      <c r="P508" s="515">
        <v>9999</v>
      </c>
      <c r="Q508" s="515">
        <v>1817</v>
      </c>
      <c r="R508" s="515">
        <v>2808</v>
      </c>
      <c r="S508" s="515">
        <v>3</v>
      </c>
      <c r="T508" s="515">
        <v>4.2699430199430202</v>
      </c>
      <c r="U508" s="515">
        <v>21.298806980056987</v>
      </c>
      <c r="V508" s="515">
        <v>0</v>
      </c>
      <c r="W508" s="515">
        <v>0.21367521367521369</v>
      </c>
      <c r="X508" s="515">
        <v>80.306267806267826</v>
      </c>
      <c r="Y508" s="515">
        <v>40.598290598290589</v>
      </c>
      <c r="Z508" s="515">
        <v>5.2196164315099036</v>
      </c>
      <c r="AA508" s="515">
        <v>0</v>
      </c>
      <c r="AB508" s="515">
        <v>1.5300158266507258</v>
      </c>
      <c r="AC508" s="515"/>
      <c r="AD508" s="515">
        <v>-6.0277738730400703</v>
      </c>
      <c r="AE508" s="515"/>
      <c r="AF508" s="515">
        <v>2.4943858551977023</v>
      </c>
      <c r="AG508" s="515">
        <v>1.67678909212081</v>
      </c>
      <c r="AH508" s="515">
        <v>4.0598290598290596</v>
      </c>
      <c r="AI508" s="515"/>
      <c r="AJ508" s="515"/>
      <c r="AK508" s="515"/>
      <c r="AL508" s="515"/>
    </row>
    <row r="509" spans="1:38">
      <c r="A509" s="515">
        <v>11</v>
      </c>
      <c r="B509" s="515">
        <v>67</v>
      </c>
      <c r="C509" s="515">
        <v>2020</v>
      </c>
      <c r="D509" s="515">
        <v>99</v>
      </c>
      <c r="E509" s="515">
        <v>99</v>
      </c>
      <c r="F509" s="515">
        <v>99</v>
      </c>
      <c r="G509" s="515">
        <v>99</v>
      </c>
      <c r="H509" s="515">
        <v>99</v>
      </c>
      <c r="I509" s="515">
        <v>99</v>
      </c>
      <c r="J509" s="515">
        <v>999</v>
      </c>
      <c r="K509" s="515">
        <v>99</v>
      </c>
      <c r="L509" s="515">
        <v>4</v>
      </c>
      <c r="M509" s="515">
        <v>99</v>
      </c>
      <c r="N509" s="515">
        <v>99</v>
      </c>
      <c r="O509" s="515">
        <v>99</v>
      </c>
      <c r="P509" s="515">
        <v>9999</v>
      </c>
      <c r="Q509" s="515">
        <v>2906</v>
      </c>
      <c r="R509" s="515">
        <v>5004</v>
      </c>
      <c r="S509" s="515">
        <v>4</v>
      </c>
      <c r="T509" s="515">
        <v>4.8395283772981612</v>
      </c>
      <c r="U509" s="515">
        <v>22.467621902478033</v>
      </c>
      <c r="V509" s="515">
        <v>0</v>
      </c>
      <c r="W509" s="515">
        <v>0.95923261390887282</v>
      </c>
      <c r="X509" s="515">
        <v>83.533173461231002</v>
      </c>
      <c r="Y509" s="515">
        <v>51.51878497202236</v>
      </c>
      <c r="Z509" s="515">
        <v>5.3874501060532909</v>
      </c>
      <c r="AA509" s="515">
        <v>0</v>
      </c>
      <c r="AB509" s="515">
        <v>1.5016738121188915</v>
      </c>
      <c r="AC509" s="515"/>
      <c r="AD509" s="515">
        <v>-14.500290404047814</v>
      </c>
      <c r="AE509" s="515"/>
      <c r="AF509" s="515">
        <v>4.44512351118565</v>
      </c>
      <c r="AG509" s="515">
        <v>3.1521034813316584</v>
      </c>
      <c r="AH509" s="515">
        <v>4.1366906474820144</v>
      </c>
      <c r="AI509" s="515"/>
      <c r="AJ509" s="515"/>
      <c r="AK509" s="515"/>
      <c r="AL509" s="515"/>
    </row>
    <row r="510" spans="1:38">
      <c r="A510" s="515">
        <v>11</v>
      </c>
      <c r="B510" s="515">
        <v>68</v>
      </c>
      <c r="C510" s="515">
        <v>2020</v>
      </c>
      <c r="D510" s="515">
        <v>99</v>
      </c>
      <c r="E510" s="515">
        <v>99</v>
      </c>
      <c r="F510" s="515">
        <v>99</v>
      </c>
      <c r="G510" s="515">
        <v>99</v>
      </c>
      <c r="H510" s="515">
        <v>99</v>
      </c>
      <c r="I510" s="515">
        <v>99</v>
      </c>
      <c r="J510" s="515">
        <v>999</v>
      </c>
      <c r="K510" s="515">
        <v>99</v>
      </c>
      <c r="L510" s="515">
        <v>5</v>
      </c>
      <c r="M510" s="515">
        <v>99</v>
      </c>
      <c r="N510" s="515">
        <v>99</v>
      </c>
      <c r="O510" s="515">
        <v>99</v>
      </c>
      <c r="P510" s="515">
        <v>9999</v>
      </c>
      <c r="Q510" s="515">
        <v>4553</v>
      </c>
      <c r="R510" s="515">
        <v>10140</v>
      </c>
      <c r="S510" s="515">
        <v>5</v>
      </c>
      <c r="T510" s="515">
        <v>5.6816568047337279</v>
      </c>
      <c r="U510" s="515">
        <v>23.783665680473398</v>
      </c>
      <c r="V510" s="515">
        <v>0</v>
      </c>
      <c r="W510" s="515">
        <v>2.9980276134122281</v>
      </c>
      <c r="X510" s="515">
        <v>86.311637080867882</v>
      </c>
      <c r="Y510" s="515">
        <v>60.848126232741613</v>
      </c>
      <c r="Z510" s="515">
        <v>6.5893962937012196</v>
      </c>
      <c r="AA510" s="515">
        <v>0</v>
      </c>
      <c r="AB510" s="515">
        <v>1.6398149028922693</v>
      </c>
      <c r="AC510" s="515"/>
      <c r="AD510" s="515">
        <v>-15.65796351042145</v>
      </c>
      <c r="AE510" s="515"/>
      <c r="AF510" s="515">
        <v>9.007504477102815</v>
      </c>
      <c r="AG510" s="515">
        <v>6.7614961547571992</v>
      </c>
      <c r="AH510" s="515">
        <v>3.9546351084812623</v>
      </c>
      <c r="AI510" s="515"/>
      <c r="AJ510" s="515"/>
      <c r="AK510" s="515"/>
      <c r="AL510" s="515"/>
    </row>
    <row r="511" spans="1:38">
      <c r="A511" s="515">
        <v>11</v>
      </c>
      <c r="B511" s="515">
        <v>69</v>
      </c>
      <c r="C511" s="515">
        <v>2020</v>
      </c>
      <c r="D511" s="515">
        <v>99</v>
      </c>
      <c r="E511" s="515">
        <v>99</v>
      </c>
      <c r="F511" s="515">
        <v>99</v>
      </c>
      <c r="G511" s="515">
        <v>99</v>
      </c>
      <c r="H511" s="515">
        <v>99</v>
      </c>
      <c r="I511" s="515">
        <v>99</v>
      </c>
      <c r="J511" s="515">
        <v>999</v>
      </c>
      <c r="K511" s="515">
        <v>99</v>
      </c>
      <c r="L511" s="515">
        <v>6</v>
      </c>
      <c r="M511" s="515">
        <v>99</v>
      </c>
      <c r="N511" s="515">
        <v>99</v>
      </c>
      <c r="O511" s="515">
        <v>99</v>
      </c>
      <c r="P511" s="515">
        <v>9999</v>
      </c>
      <c r="Q511" s="515">
        <v>6541</v>
      </c>
      <c r="R511" s="515">
        <v>18510</v>
      </c>
      <c r="S511" s="515">
        <v>6</v>
      </c>
      <c r="T511" s="515">
        <v>6.3492706645056742</v>
      </c>
      <c r="U511" s="515">
        <v>26.4816056185844</v>
      </c>
      <c r="V511" s="515">
        <v>49.989195029713677</v>
      </c>
      <c r="W511" s="515">
        <v>8.5737439222042138</v>
      </c>
      <c r="X511" s="515">
        <v>94.111291193949214</v>
      </c>
      <c r="Y511" s="515">
        <v>75.748244192328485</v>
      </c>
      <c r="Z511" s="515">
        <v>5.7102666952621988</v>
      </c>
      <c r="AA511" s="515">
        <v>0</v>
      </c>
      <c r="AB511" s="515">
        <v>1.7252841379838122</v>
      </c>
      <c r="AC511" s="515"/>
      <c r="AD511" s="515">
        <v>-12.345952391465044</v>
      </c>
      <c r="AE511" s="515"/>
      <c r="AF511" s="515">
        <v>16.442693083942125</v>
      </c>
      <c r="AG511" s="515">
        <v>13.742849519773143</v>
      </c>
      <c r="AH511" s="515">
        <v>3.4035656401944885</v>
      </c>
      <c r="AI511" s="515"/>
      <c r="AJ511" s="515"/>
      <c r="AK511" s="515"/>
      <c r="AL511" s="515"/>
    </row>
    <row r="512" spans="1:38">
      <c r="A512" s="515">
        <v>11</v>
      </c>
      <c r="B512" s="515">
        <v>70</v>
      </c>
      <c r="C512" s="515">
        <v>2020</v>
      </c>
      <c r="D512" s="515">
        <v>99</v>
      </c>
      <c r="E512" s="515">
        <v>99</v>
      </c>
      <c r="F512" s="515">
        <v>99</v>
      </c>
      <c r="G512" s="515">
        <v>99</v>
      </c>
      <c r="H512" s="515">
        <v>99</v>
      </c>
      <c r="I512" s="515">
        <v>99</v>
      </c>
      <c r="J512" s="515">
        <v>999</v>
      </c>
      <c r="K512" s="515">
        <v>99</v>
      </c>
      <c r="L512" s="515">
        <v>7</v>
      </c>
      <c r="M512" s="515">
        <v>99</v>
      </c>
      <c r="N512" s="515">
        <v>99</v>
      </c>
      <c r="O512" s="515">
        <v>99</v>
      </c>
      <c r="P512" s="515">
        <v>9999</v>
      </c>
      <c r="Q512" s="515">
        <v>6983</v>
      </c>
      <c r="R512" s="515">
        <v>19755.91</v>
      </c>
      <c r="S512" s="515">
        <v>7</v>
      </c>
      <c r="T512" s="515">
        <v>6.9378226566126289</v>
      </c>
      <c r="U512" s="515">
        <v>30.129639181389127</v>
      </c>
      <c r="V512" s="515">
        <v>48.643671691154701</v>
      </c>
      <c r="W512" s="515">
        <v>16.511514782158855</v>
      </c>
      <c r="X512" s="515">
        <v>98.861555858474759</v>
      </c>
      <c r="Y512" s="515">
        <v>90.656416231902242</v>
      </c>
      <c r="Z512" s="515">
        <v>5.2605116609438092</v>
      </c>
      <c r="AA512" s="515">
        <v>0</v>
      </c>
      <c r="AB512" s="515">
        <v>1.7736195487997275</v>
      </c>
      <c r="AC512" s="515"/>
      <c r="AD512" s="515">
        <v>2.7561630868797375</v>
      </c>
      <c r="AE512" s="515"/>
      <c r="AF512" s="515">
        <v>17.549452443218964</v>
      </c>
      <c r="AG512" s="515">
        <v>16.688489457396788</v>
      </c>
      <c r="AH512" s="515">
        <v>3.0826218584717178</v>
      </c>
      <c r="AI512" s="515"/>
      <c r="AJ512" s="515"/>
      <c r="AK512" s="515"/>
      <c r="AL512" s="515"/>
    </row>
    <row r="513" spans="1:38">
      <c r="A513" s="515">
        <v>11</v>
      </c>
      <c r="B513" s="515">
        <v>71</v>
      </c>
      <c r="C513" s="515">
        <v>2020</v>
      </c>
      <c r="D513" s="515">
        <v>99</v>
      </c>
      <c r="E513" s="515">
        <v>99</v>
      </c>
      <c r="F513" s="515">
        <v>99</v>
      </c>
      <c r="G513" s="515">
        <v>99</v>
      </c>
      <c r="H513" s="515">
        <v>99</v>
      </c>
      <c r="I513" s="515">
        <v>99</v>
      </c>
      <c r="J513" s="515">
        <v>999</v>
      </c>
      <c r="K513" s="515">
        <v>99</v>
      </c>
      <c r="L513" s="515">
        <v>8</v>
      </c>
      <c r="M513" s="515">
        <v>99</v>
      </c>
      <c r="N513" s="515">
        <v>99</v>
      </c>
      <c r="O513" s="515">
        <v>99</v>
      </c>
      <c r="P513" s="515">
        <v>9999</v>
      </c>
      <c r="Q513" s="515">
        <v>7447</v>
      </c>
      <c r="R513" s="515">
        <v>26637.89</v>
      </c>
      <c r="S513" s="515">
        <v>8</v>
      </c>
      <c r="T513" s="515">
        <v>7.7074047531542496</v>
      </c>
      <c r="U513" s="515">
        <v>34.268680815184474</v>
      </c>
      <c r="V513" s="515">
        <v>30.918364780393642</v>
      </c>
      <c r="W513" s="515">
        <v>30.032408723063284</v>
      </c>
      <c r="X513" s="515">
        <v>99.820218493281573</v>
      </c>
      <c r="Y513" s="515">
        <v>97.819309262107481</v>
      </c>
      <c r="Z513" s="515">
        <v>5.1779148818865908</v>
      </c>
      <c r="AA513" s="515">
        <v>0</v>
      </c>
      <c r="AB513" s="515">
        <v>1.8895101232597449</v>
      </c>
      <c r="AC513" s="515"/>
      <c r="AD513" s="515">
        <v>26.972872915210072</v>
      </c>
      <c r="AE513" s="515"/>
      <c r="AF513" s="515">
        <v>23.662811975894719</v>
      </c>
      <c r="AG513" s="515">
        <v>25.593121975974281</v>
      </c>
      <c r="AH513" s="515">
        <v>1.8132066766549455</v>
      </c>
      <c r="AI513" s="515"/>
      <c r="AJ513" s="515"/>
      <c r="AK513" s="515"/>
      <c r="AL513" s="515"/>
    </row>
    <row r="514" spans="1:38">
      <c r="A514" s="515">
        <v>11</v>
      </c>
      <c r="B514" s="515">
        <v>72</v>
      </c>
      <c r="C514" s="515">
        <v>2020</v>
      </c>
      <c r="D514" s="515">
        <v>99</v>
      </c>
      <c r="E514" s="515">
        <v>99</v>
      </c>
      <c r="F514" s="515">
        <v>99</v>
      </c>
      <c r="G514" s="515">
        <v>99</v>
      </c>
      <c r="H514" s="515">
        <v>99</v>
      </c>
      <c r="I514" s="515">
        <v>99</v>
      </c>
      <c r="J514" s="515">
        <v>999</v>
      </c>
      <c r="K514" s="515">
        <v>99</v>
      </c>
      <c r="L514" s="515">
        <v>9</v>
      </c>
      <c r="M514" s="515">
        <v>99</v>
      </c>
      <c r="N514" s="515">
        <v>99</v>
      </c>
      <c r="O514" s="515">
        <v>99</v>
      </c>
      <c r="P514" s="515">
        <v>9999</v>
      </c>
      <c r="Q514" s="515">
        <v>6020</v>
      </c>
      <c r="R514" s="515">
        <v>19404</v>
      </c>
      <c r="S514" s="515">
        <v>9</v>
      </c>
      <c r="T514" s="515">
        <v>8.5344258915687483</v>
      </c>
      <c r="U514" s="515">
        <v>38.883789940218549</v>
      </c>
      <c r="V514" s="515">
        <v>12.44588744588745</v>
      </c>
      <c r="W514" s="515">
        <v>47.134611420325697</v>
      </c>
      <c r="X514" s="515">
        <v>99.989692846835695</v>
      </c>
      <c r="Y514" s="515">
        <v>99.747474747474755</v>
      </c>
      <c r="Z514" s="515">
        <v>5.3109096035134291</v>
      </c>
      <c r="AA514" s="515">
        <v>0</v>
      </c>
      <c r="AB514" s="515">
        <v>2.0436133614861465</v>
      </c>
      <c r="AC514" s="515"/>
      <c r="AD514" s="515">
        <v>46.501992448531809</v>
      </c>
      <c r="AE514" s="515"/>
      <c r="AF514" s="515">
        <v>17.236845845532837</v>
      </c>
      <c r="AG514" s="515">
        <v>21.153679163269025</v>
      </c>
      <c r="AH514" s="515">
        <v>1.3347763347763344</v>
      </c>
      <c r="AI514" s="515"/>
      <c r="AJ514" s="515"/>
      <c r="AK514" s="515"/>
      <c r="AL514" s="515"/>
    </row>
    <row r="515" spans="1:38">
      <c r="A515" s="515">
        <v>11</v>
      </c>
      <c r="B515" s="515">
        <v>73</v>
      </c>
      <c r="C515" s="515">
        <v>2020</v>
      </c>
      <c r="D515" s="515">
        <v>99</v>
      </c>
      <c r="E515" s="515">
        <v>99</v>
      </c>
      <c r="F515" s="515">
        <v>99</v>
      </c>
      <c r="G515" s="515">
        <v>99</v>
      </c>
      <c r="H515" s="515">
        <v>99</v>
      </c>
      <c r="I515" s="515">
        <v>99</v>
      </c>
      <c r="J515" s="515">
        <v>999</v>
      </c>
      <c r="K515" s="515">
        <v>99</v>
      </c>
      <c r="L515" s="515">
        <v>10</v>
      </c>
      <c r="M515" s="515">
        <v>99</v>
      </c>
      <c r="N515" s="515">
        <v>99</v>
      </c>
      <c r="O515" s="515">
        <v>99</v>
      </c>
      <c r="P515" s="515">
        <v>9999</v>
      </c>
      <c r="Q515" s="515">
        <v>2875</v>
      </c>
      <c r="R515" s="515">
        <v>5159</v>
      </c>
      <c r="S515" s="515">
        <v>10</v>
      </c>
      <c r="T515" s="515">
        <v>9.4547392905601892</v>
      </c>
      <c r="U515" s="515">
        <v>42.776790075596075</v>
      </c>
      <c r="V515" s="515">
        <v>3.5665826710602824</v>
      </c>
      <c r="W515" s="515">
        <v>64.702461717387109</v>
      </c>
      <c r="X515" s="515">
        <v>100</v>
      </c>
      <c r="Y515" s="515">
        <v>99.903081992634228</v>
      </c>
      <c r="Z515" s="515">
        <v>5.7256988177569053</v>
      </c>
      <c r="AA515" s="515">
        <v>0</v>
      </c>
      <c r="AB515" s="515">
        <v>2.1923045387463476</v>
      </c>
      <c r="AC515" s="515"/>
      <c r="AD515" s="515">
        <v>49.675268899410561</v>
      </c>
      <c r="AE515" s="515"/>
      <c r="AF515" s="515">
        <v>4.5828121890900819</v>
      </c>
      <c r="AG515" s="515">
        <v>6.187280130313451</v>
      </c>
      <c r="AH515" s="515">
        <v>1.143632486916069</v>
      </c>
      <c r="AI515" s="515"/>
      <c r="AJ515" s="515"/>
      <c r="AK515" s="515"/>
      <c r="AL515" s="515"/>
    </row>
    <row r="516" spans="1:38">
      <c r="A516" s="515">
        <v>11</v>
      </c>
      <c r="B516" s="515">
        <v>74</v>
      </c>
      <c r="C516" s="515">
        <v>2020</v>
      </c>
      <c r="D516" s="515">
        <v>99</v>
      </c>
      <c r="E516" s="515">
        <v>99</v>
      </c>
      <c r="F516" s="515">
        <v>99</v>
      </c>
      <c r="G516" s="515">
        <v>99</v>
      </c>
      <c r="H516" s="515">
        <v>99</v>
      </c>
      <c r="I516" s="515">
        <v>99</v>
      </c>
      <c r="J516" s="515">
        <v>999</v>
      </c>
      <c r="K516" s="515">
        <v>99</v>
      </c>
      <c r="L516" s="515">
        <v>11</v>
      </c>
      <c r="M516" s="515">
        <v>99</v>
      </c>
      <c r="N516" s="515">
        <v>99</v>
      </c>
      <c r="O516" s="515">
        <v>99</v>
      </c>
      <c r="P516" s="515">
        <v>9999</v>
      </c>
      <c r="Q516" s="515">
        <v>1564</v>
      </c>
      <c r="R516" s="515">
        <v>2403</v>
      </c>
      <c r="S516" s="515">
        <v>11</v>
      </c>
      <c r="T516" s="515">
        <v>10.3270911360799</v>
      </c>
      <c r="U516" s="515">
        <v>45.362055763628881</v>
      </c>
      <c r="V516" s="515">
        <v>1.2900540990428628</v>
      </c>
      <c r="W516" s="515">
        <v>77.444860590928002</v>
      </c>
      <c r="X516" s="515">
        <v>100</v>
      </c>
      <c r="Y516" s="515">
        <v>100</v>
      </c>
      <c r="Z516" s="515">
        <v>5.9062672386498516</v>
      </c>
      <c r="AA516" s="515">
        <v>0</v>
      </c>
      <c r="AB516" s="515">
        <v>2.2892124633752102</v>
      </c>
      <c r="AC516" s="515"/>
      <c r="AD516" s="515">
        <v>51.527204403753757</v>
      </c>
      <c r="AE516" s="515"/>
      <c r="AF516" s="515">
        <v>2.1346186645441887</v>
      </c>
      <c r="AG516" s="515">
        <v>3.0561351633697176</v>
      </c>
      <c r="AH516" s="515">
        <v>1.3316687473990843</v>
      </c>
      <c r="AI516" s="515"/>
      <c r="AJ516" s="515"/>
      <c r="AK516" s="515"/>
      <c r="AL516" s="515"/>
    </row>
    <row r="517" spans="1:38">
      <c r="A517" s="515">
        <v>11</v>
      </c>
      <c r="B517" s="515">
        <v>75</v>
      </c>
      <c r="C517" s="515">
        <v>2020</v>
      </c>
      <c r="D517" s="515">
        <v>99</v>
      </c>
      <c r="E517" s="515">
        <v>99</v>
      </c>
      <c r="F517" s="515">
        <v>99</v>
      </c>
      <c r="G517" s="515">
        <v>99</v>
      </c>
      <c r="H517" s="515">
        <v>99</v>
      </c>
      <c r="I517" s="515">
        <v>99</v>
      </c>
      <c r="J517" s="515">
        <v>999</v>
      </c>
      <c r="K517" s="515">
        <v>99</v>
      </c>
      <c r="L517" s="515">
        <v>12</v>
      </c>
      <c r="M517" s="515">
        <v>99</v>
      </c>
      <c r="N517" s="515">
        <v>99</v>
      </c>
      <c r="O517" s="515">
        <v>99</v>
      </c>
      <c r="P517" s="515">
        <v>9999</v>
      </c>
      <c r="Q517" s="515">
        <v>424</v>
      </c>
      <c r="R517" s="515">
        <v>514</v>
      </c>
      <c r="S517" s="515">
        <v>12</v>
      </c>
      <c r="T517" s="515">
        <v>11.256809338521402</v>
      </c>
      <c r="U517" s="515">
        <v>48.52642023346305</v>
      </c>
      <c r="V517" s="515">
        <v>0</v>
      </c>
      <c r="W517" s="515">
        <v>86.964980544747078</v>
      </c>
      <c r="X517" s="515">
        <v>100</v>
      </c>
      <c r="Y517" s="515">
        <v>100</v>
      </c>
      <c r="Z517" s="515">
        <v>6.0609580815415427</v>
      </c>
      <c r="AA517" s="515">
        <v>0</v>
      </c>
      <c r="AB517" s="515">
        <v>2.3298524390554656</v>
      </c>
      <c r="AC517" s="515"/>
      <c r="AD517" s="515">
        <v>51.068713693564305</v>
      </c>
      <c r="AE517" s="515"/>
      <c r="AF517" s="515">
        <v>0.45659342221211513</v>
      </c>
      <c r="AG517" s="515">
        <v>0.69930628702386499</v>
      </c>
      <c r="AH517" s="515">
        <v>1.1673151750972763</v>
      </c>
      <c r="AI517" s="515"/>
      <c r="AJ517" s="515"/>
      <c r="AK517" s="515"/>
      <c r="AL517" s="515"/>
    </row>
    <row r="518" spans="1:38">
      <c r="A518" s="515">
        <v>11</v>
      </c>
      <c r="B518" s="515">
        <v>76</v>
      </c>
      <c r="C518" s="515">
        <v>2020</v>
      </c>
      <c r="D518" s="515">
        <v>99</v>
      </c>
      <c r="E518" s="515">
        <v>99</v>
      </c>
      <c r="F518" s="515">
        <v>99</v>
      </c>
      <c r="G518" s="515">
        <v>99</v>
      </c>
      <c r="H518" s="515">
        <v>99</v>
      </c>
      <c r="I518" s="515">
        <v>99</v>
      </c>
      <c r="J518" s="515">
        <v>999</v>
      </c>
      <c r="K518" s="515">
        <v>99</v>
      </c>
      <c r="L518" s="515">
        <v>13</v>
      </c>
      <c r="M518" s="515">
        <v>99</v>
      </c>
      <c r="N518" s="515">
        <v>99</v>
      </c>
      <c r="O518" s="515">
        <v>99</v>
      </c>
      <c r="P518" s="515">
        <v>9999</v>
      </c>
      <c r="Q518" s="515">
        <v>55</v>
      </c>
      <c r="R518" s="515">
        <v>64</v>
      </c>
      <c r="S518" s="515">
        <v>13</v>
      </c>
      <c r="T518" s="515">
        <v>11.515625</v>
      </c>
      <c r="U518" s="515">
        <v>51.100156249999998</v>
      </c>
      <c r="V518" s="515">
        <v>1.5625</v>
      </c>
      <c r="W518" s="515">
        <v>92.1875</v>
      </c>
      <c r="X518" s="515">
        <v>100</v>
      </c>
      <c r="Y518" s="515">
        <v>100</v>
      </c>
      <c r="Z518" s="515">
        <v>6.9745487067684175</v>
      </c>
      <c r="AA518" s="515">
        <v>0</v>
      </c>
      <c r="AB518" s="515">
        <v>2.3250819037993042</v>
      </c>
      <c r="AC518" s="515"/>
      <c r="AD518" s="515">
        <v>44.17643259534897</v>
      </c>
      <c r="AE518" s="515"/>
      <c r="AF518" s="515">
        <v>5.6852099263765297E-2</v>
      </c>
      <c r="AG518" s="515">
        <v>9.1691327607076642E-2</v>
      </c>
      <c r="AH518" s="515">
        <v>0</v>
      </c>
      <c r="AI518" s="515"/>
      <c r="AJ518" s="515"/>
      <c r="AK518" s="515"/>
      <c r="AL518" s="515"/>
    </row>
    <row r="519" spans="1:38">
      <c r="A519" s="515">
        <v>11</v>
      </c>
      <c r="B519" s="515">
        <v>77</v>
      </c>
      <c r="C519" s="515">
        <v>2020</v>
      </c>
      <c r="D519" s="515">
        <v>99</v>
      </c>
      <c r="E519" s="515">
        <v>99</v>
      </c>
      <c r="F519" s="515">
        <v>99</v>
      </c>
      <c r="G519" s="515">
        <v>99</v>
      </c>
      <c r="H519" s="515">
        <v>99</v>
      </c>
      <c r="I519" s="515">
        <v>99</v>
      </c>
      <c r="J519" s="515">
        <v>999</v>
      </c>
      <c r="K519" s="515">
        <v>99</v>
      </c>
      <c r="L519" s="515">
        <v>14</v>
      </c>
      <c r="M519" s="515">
        <v>99</v>
      </c>
      <c r="N519" s="515">
        <v>99</v>
      </c>
      <c r="O519" s="515">
        <v>99</v>
      </c>
      <c r="P519" s="515">
        <v>9999</v>
      </c>
      <c r="Q519" s="515">
        <v>9</v>
      </c>
      <c r="R519" s="515">
        <v>9</v>
      </c>
      <c r="S519" s="515">
        <v>14</v>
      </c>
      <c r="T519" s="515">
        <v>13</v>
      </c>
      <c r="U519" s="515">
        <v>55.690000000000005</v>
      </c>
      <c r="V519" s="515">
        <v>0</v>
      </c>
      <c r="W519" s="515">
        <v>77.777777777777771</v>
      </c>
      <c r="X519" s="515">
        <v>100</v>
      </c>
      <c r="Y519" s="515">
        <v>100</v>
      </c>
      <c r="Z519" s="515">
        <v>5.3479715780845138</v>
      </c>
      <c r="AA519" s="515">
        <v>0</v>
      </c>
      <c r="AB519" s="515">
        <v>2.9439202887759497</v>
      </c>
      <c r="AC519" s="515"/>
      <c r="AD519" s="515">
        <v>48.265294130380511</v>
      </c>
      <c r="AE519" s="515"/>
      <c r="AF519" s="515">
        <v>7.9948264589669981E-3</v>
      </c>
      <c r="AG519" s="515">
        <v>1.405224736652068E-2</v>
      </c>
      <c r="AH519" s="515">
        <v>11.111111111111112</v>
      </c>
      <c r="AI519" s="515"/>
      <c r="AJ519" s="515"/>
      <c r="AK519" s="515"/>
      <c r="AL519" s="515"/>
    </row>
    <row r="520" spans="1:38">
      <c r="A520" s="515">
        <v>11</v>
      </c>
      <c r="B520" s="515">
        <v>78</v>
      </c>
      <c r="C520" s="515">
        <v>2020</v>
      </c>
      <c r="D520" s="515">
        <v>99</v>
      </c>
      <c r="E520" s="515">
        <v>99</v>
      </c>
      <c r="F520" s="515">
        <v>99</v>
      </c>
      <c r="G520" s="515">
        <v>99</v>
      </c>
      <c r="H520" s="515">
        <v>99</v>
      </c>
      <c r="I520" s="515">
        <v>99</v>
      </c>
      <c r="J520" s="515">
        <v>999</v>
      </c>
      <c r="K520" s="515">
        <v>99</v>
      </c>
      <c r="L520" s="515">
        <v>15</v>
      </c>
      <c r="M520" s="515">
        <v>99</v>
      </c>
      <c r="N520" s="515">
        <v>99</v>
      </c>
      <c r="O520" s="515">
        <v>99</v>
      </c>
      <c r="P520" s="515">
        <v>9999</v>
      </c>
      <c r="Q520" s="515">
        <v>1</v>
      </c>
      <c r="R520" s="515">
        <v>1</v>
      </c>
      <c r="S520" s="515">
        <v>15</v>
      </c>
      <c r="T520" s="515">
        <v>15</v>
      </c>
      <c r="U520" s="515">
        <v>56.15</v>
      </c>
      <c r="V520" s="515">
        <v>0</v>
      </c>
      <c r="W520" s="515">
        <v>100</v>
      </c>
      <c r="X520" s="515">
        <v>100</v>
      </c>
      <c r="Y520" s="515">
        <v>100</v>
      </c>
      <c r="Z520" s="515">
        <v>0</v>
      </c>
      <c r="AA520" s="515">
        <v>0</v>
      </c>
      <c r="AB520" s="515">
        <v>0</v>
      </c>
      <c r="AC520" s="515"/>
      <c r="AD520" s="515"/>
      <c r="AE520" s="515"/>
      <c r="AF520" s="515">
        <v>8.8831405099633277E-4</v>
      </c>
      <c r="AG520" s="515">
        <v>1.5742576756851141E-3</v>
      </c>
      <c r="AH520" s="515">
        <v>0</v>
      </c>
      <c r="AI520" s="515"/>
      <c r="AJ520" s="515"/>
      <c r="AK520" s="515"/>
      <c r="AL520" s="515"/>
    </row>
    <row r="521" spans="1:38">
      <c r="A521" s="515">
        <v>11</v>
      </c>
      <c r="B521" s="515">
        <v>79</v>
      </c>
      <c r="C521" s="515">
        <v>2019</v>
      </c>
      <c r="D521" s="515">
        <v>99</v>
      </c>
      <c r="E521" s="515">
        <v>99</v>
      </c>
      <c r="F521" s="515">
        <v>99</v>
      </c>
      <c r="G521" s="515">
        <v>99</v>
      </c>
      <c r="H521" s="515">
        <v>99</v>
      </c>
      <c r="I521" s="515">
        <v>99</v>
      </c>
      <c r="J521" s="515">
        <v>999</v>
      </c>
      <c r="K521" s="515">
        <v>99</v>
      </c>
      <c r="L521" s="515">
        <v>1</v>
      </c>
      <c r="M521" s="515">
        <v>99</v>
      </c>
      <c r="N521" s="515">
        <v>99</v>
      </c>
      <c r="O521" s="515">
        <v>99</v>
      </c>
      <c r="P521" s="515">
        <v>9999</v>
      </c>
      <c r="Q521" s="515">
        <v>258</v>
      </c>
      <c r="R521" s="515">
        <v>343</v>
      </c>
      <c r="S521" s="515">
        <v>1</v>
      </c>
      <c r="T521" s="515">
        <v>2.5830903790087465</v>
      </c>
      <c r="U521" s="515">
        <v>16.214285714285722</v>
      </c>
      <c r="V521" s="515">
        <v>0</v>
      </c>
      <c r="W521" s="515">
        <v>0</v>
      </c>
      <c r="X521" s="515">
        <v>51.895043731778415</v>
      </c>
      <c r="Y521" s="515">
        <v>7.8717201166180768</v>
      </c>
      <c r="Z521" s="515">
        <v>4.9549808259389261</v>
      </c>
      <c r="AA521" s="515">
        <v>0</v>
      </c>
      <c r="AB521" s="515">
        <v>0.97696788652793132</v>
      </c>
      <c r="AC521" s="515"/>
      <c r="AD521" s="515">
        <v>20.878097689349577</v>
      </c>
      <c r="AE521" s="515"/>
      <c r="AF521" s="515">
        <v>0.32866998850134155</v>
      </c>
      <c r="AG521" s="515">
        <v>0.16671872423732598</v>
      </c>
      <c r="AH521" s="515">
        <v>1.4577259475218651</v>
      </c>
      <c r="AI521" s="515"/>
      <c r="AJ521" s="515"/>
      <c r="AK521" s="515"/>
      <c r="AL521" s="515"/>
    </row>
    <row r="522" spans="1:38">
      <c r="A522" s="515">
        <v>11</v>
      </c>
      <c r="B522" s="515">
        <v>80</v>
      </c>
      <c r="C522" s="515">
        <v>2019</v>
      </c>
      <c r="D522" s="515">
        <v>99</v>
      </c>
      <c r="E522" s="515">
        <v>99</v>
      </c>
      <c r="F522" s="515">
        <v>99</v>
      </c>
      <c r="G522" s="515">
        <v>99</v>
      </c>
      <c r="H522" s="515">
        <v>99</v>
      </c>
      <c r="I522" s="515">
        <v>99</v>
      </c>
      <c r="J522" s="515">
        <v>999</v>
      </c>
      <c r="K522" s="515">
        <v>99</v>
      </c>
      <c r="L522" s="515">
        <v>2</v>
      </c>
      <c r="M522" s="515">
        <v>99</v>
      </c>
      <c r="N522" s="515">
        <v>99</v>
      </c>
      <c r="O522" s="515">
        <v>99</v>
      </c>
      <c r="P522" s="515">
        <v>9999</v>
      </c>
      <c r="Q522" s="515">
        <v>991</v>
      </c>
      <c r="R522" s="515">
        <v>1560</v>
      </c>
      <c r="S522" s="515">
        <v>2</v>
      </c>
      <c r="T522" s="515">
        <v>3.5647435897435904</v>
      </c>
      <c r="U522" s="515">
        <v>19.323179487179519</v>
      </c>
      <c r="V522" s="515">
        <v>0</v>
      </c>
      <c r="W522" s="515">
        <v>6.4102564102564097E-2</v>
      </c>
      <c r="X522" s="515">
        <v>71.346153846153825</v>
      </c>
      <c r="Y522" s="515">
        <v>26.15384615384616</v>
      </c>
      <c r="Z522" s="515">
        <v>5.3153605679938085</v>
      </c>
      <c r="AA522" s="515">
        <v>0</v>
      </c>
      <c r="AB522" s="515">
        <v>1.1589841090468027</v>
      </c>
      <c r="AC522" s="515"/>
      <c r="AD522" s="515">
        <v>3.262545531478414</v>
      </c>
      <c r="AE522" s="515"/>
      <c r="AF522" s="515">
        <v>1.4948256036795702</v>
      </c>
      <c r="AG522" s="515">
        <v>0.90364036652087376</v>
      </c>
      <c r="AH522" s="515">
        <v>3.461538461538463</v>
      </c>
      <c r="AI522" s="515"/>
      <c r="AJ522" s="515"/>
      <c r="AK522" s="515"/>
      <c r="AL522" s="515"/>
    </row>
    <row r="523" spans="1:38">
      <c r="A523" s="515">
        <v>11</v>
      </c>
      <c r="B523" s="515">
        <v>81</v>
      </c>
      <c r="C523" s="515">
        <v>2019</v>
      </c>
      <c r="D523" s="515">
        <v>99</v>
      </c>
      <c r="E523" s="515">
        <v>99</v>
      </c>
      <c r="F523" s="515">
        <v>99</v>
      </c>
      <c r="G523" s="515">
        <v>99</v>
      </c>
      <c r="H523" s="515">
        <v>99</v>
      </c>
      <c r="I523" s="515">
        <v>99</v>
      </c>
      <c r="J523" s="515">
        <v>999</v>
      </c>
      <c r="K523" s="515">
        <v>99</v>
      </c>
      <c r="L523" s="515">
        <v>3</v>
      </c>
      <c r="M523" s="515">
        <v>99</v>
      </c>
      <c r="N523" s="515">
        <v>99</v>
      </c>
      <c r="O523" s="515">
        <v>99</v>
      </c>
      <c r="P523" s="515">
        <v>9999</v>
      </c>
      <c r="Q523" s="515">
        <v>1570</v>
      </c>
      <c r="R523" s="515">
        <v>2497</v>
      </c>
      <c r="S523" s="515">
        <v>3</v>
      </c>
      <c r="T523" s="515">
        <v>4.2106527833400085</v>
      </c>
      <c r="U523" s="515">
        <v>20.791049259110878</v>
      </c>
      <c r="V523" s="515">
        <v>0</v>
      </c>
      <c r="W523" s="515">
        <v>4.0048057669203038E-2</v>
      </c>
      <c r="X523" s="515">
        <v>76.251501802162593</v>
      </c>
      <c r="Y523" s="515">
        <v>39.247096515818974</v>
      </c>
      <c r="Z523" s="515">
        <v>5.544033844946056</v>
      </c>
      <c r="AA523" s="515">
        <v>0</v>
      </c>
      <c r="AB523" s="515">
        <v>1.3094029546715205</v>
      </c>
      <c r="AC523" s="515"/>
      <c r="AD523" s="515">
        <v>-4.2501046051574027</v>
      </c>
      <c r="AE523" s="515"/>
      <c r="AF523" s="515">
        <v>2.3926791874281341</v>
      </c>
      <c r="AG523" s="515">
        <v>1.556278746464409</v>
      </c>
      <c r="AH523" s="515">
        <v>3.5242290748898681</v>
      </c>
      <c r="AI523" s="515"/>
      <c r="AJ523" s="515"/>
      <c r="AK523" s="515"/>
      <c r="AL523" s="515"/>
    </row>
    <row r="524" spans="1:38">
      <c r="A524" s="515">
        <v>11</v>
      </c>
      <c r="B524" s="515">
        <v>82</v>
      </c>
      <c r="C524" s="515">
        <v>2019</v>
      </c>
      <c r="D524" s="515">
        <v>99</v>
      </c>
      <c r="E524" s="515">
        <v>99</v>
      </c>
      <c r="F524" s="515">
        <v>99</v>
      </c>
      <c r="G524" s="515">
        <v>99</v>
      </c>
      <c r="H524" s="515">
        <v>99</v>
      </c>
      <c r="I524" s="515">
        <v>99</v>
      </c>
      <c r="J524" s="515">
        <v>999</v>
      </c>
      <c r="K524" s="515">
        <v>99</v>
      </c>
      <c r="L524" s="515">
        <v>4</v>
      </c>
      <c r="M524" s="515">
        <v>99</v>
      </c>
      <c r="N524" s="515">
        <v>99</v>
      </c>
      <c r="O524" s="515">
        <v>99</v>
      </c>
      <c r="P524" s="515">
        <v>9999</v>
      </c>
      <c r="Q524" s="515">
        <v>2602</v>
      </c>
      <c r="R524" s="515">
        <v>4531</v>
      </c>
      <c r="S524" s="515">
        <v>4</v>
      </c>
      <c r="T524" s="515">
        <v>4.8889869785919213</v>
      </c>
      <c r="U524" s="515">
        <v>22.511229309203294</v>
      </c>
      <c r="V524" s="515">
        <v>0</v>
      </c>
      <c r="W524" s="515">
        <v>1.2580004414036638</v>
      </c>
      <c r="X524" s="515">
        <v>82.32178327080112</v>
      </c>
      <c r="Y524" s="515">
        <v>52.681527256676247</v>
      </c>
      <c r="Z524" s="515">
        <v>5.5862782760467242</v>
      </c>
      <c r="AA524" s="515">
        <v>0</v>
      </c>
      <c r="AB524" s="515">
        <v>1.5170014542186401</v>
      </c>
      <c r="AC524" s="515"/>
      <c r="AD524" s="515">
        <v>-12.690084747348983</v>
      </c>
      <c r="AE524" s="515"/>
      <c r="AF524" s="515">
        <v>4.3417018014564972</v>
      </c>
      <c r="AG524" s="515">
        <v>3.0576354918410504</v>
      </c>
      <c r="AH524" s="515">
        <v>3.3325976605605816</v>
      </c>
      <c r="AI524" s="515"/>
      <c r="AJ524" s="515"/>
      <c r="AK524" s="515"/>
      <c r="AL524" s="515"/>
    </row>
    <row r="525" spans="1:38">
      <c r="A525" s="515">
        <v>11</v>
      </c>
      <c r="B525" s="515">
        <v>83</v>
      </c>
      <c r="C525" s="515">
        <v>2019</v>
      </c>
      <c r="D525" s="515">
        <v>99</v>
      </c>
      <c r="E525" s="515">
        <v>99</v>
      </c>
      <c r="F525" s="515">
        <v>99</v>
      </c>
      <c r="G525" s="515">
        <v>99</v>
      </c>
      <c r="H525" s="515">
        <v>99</v>
      </c>
      <c r="I525" s="515">
        <v>99</v>
      </c>
      <c r="J525" s="515">
        <v>999</v>
      </c>
      <c r="K525" s="515">
        <v>99</v>
      </c>
      <c r="L525" s="515">
        <v>5</v>
      </c>
      <c r="M525" s="515">
        <v>99</v>
      </c>
      <c r="N525" s="515">
        <v>99</v>
      </c>
      <c r="O525" s="515">
        <v>99</v>
      </c>
      <c r="P525" s="515">
        <v>9999</v>
      </c>
      <c r="Q525" s="515">
        <v>4133</v>
      </c>
      <c r="R525" s="515">
        <v>9072</v>
      </c>
      <c r="S525" s="515">
        <v>5</v>
      </c>
      <c r="T525" s="515">
        <v>5.7669753086419773</v>
      </c>
      <c r="U525" s="515">
        <v>23.986539902998295</v>
      </c>
      <c r="V525" s="515">
        <v>0</v>
      </c>
      <c r="W525" s="515">
        <v>4.034391534391534</v>
      </c>
      <c r="X525" s="515">
        <v>87.003968253968253</v>
      </c>
      <c r="Y525" s="515">
        <v>61.78350970017636</v>
      </c>
      <c r="Z525" s="515">
        <v>5.7532248537463193</v>
      </c>
      <c r="AA525" s="515">
        <v>0</v>
      </c>
      <c r="AB525" s="515">
        <v>1.6194837794533126</v>
      </c>
      <c r="AC525" s="515"/>
      <c r="AD525" s="515">
        <v>-9.3986374680061999</v>
      </c>
      <c r="AE525" s="515"/>
      <c r="AF525" s="515">
        <v>8.6929858183211977</v>
      </c>
      <c r="AG525" s="515">
        <v>6.5232358837234514</v>
      </c>
      <c r="AH525" s="515">
        <v>2.9431216931216926</v>
      </c>
      <c r="AI525" s="515"/>
      <c r="AJ525" s="515"/>
      <c r="AK525" s="515"/>
      <c r="AL525" s="515"/>
    </row>
    <row r="526" spans="1:38">
      <c r="A526" s="515">
        <v>11</v>
      </c>
      <c r="B526" s="515">
        <v>84</v>
      </c>
      <c r="C526" s="515">
        <v>2019</v>
      </c>
      <c r="D526" s="515">
        <v>99</v>
      </c>
      <c r="E526" s="515">
        <v>99</v>
      </c>
      <c r="F526" s="515">
        <v>99</v>
      </c>
      <c r="G526" s="515">
        <v>99</v>
      </c>
      <c r="H526" s="515">
        <v>99</v>
      </c>
      <c r="I526" s="515">
        <v>99</v>
      </c>
      <c r="J526" s="515">
        <v>999</v>
      </c>
      <c r="K526" s="515">
        <v>99</v>
      </c>
      <c r="L526" s="515">
        <v>6</v>
      </c>
      <c r="M526" s="515">
        <v>99</v>
      </c>
      <c r="N526" s="515">
        <v>99</v>
      </c>
      <c r="O526" s="515">
        <v>99</v>
      </c>
      <c r="P526" s="515">
        <v>9999</v>
      </c>
      <c r="Q526" s="515">
        <v>6190</v>
      </c>
      <c r="R526" s="515">
        <v>16235</v>
      </c>
      <c r="S526" s="515">
        <v>6</v>
      </c>
      <c r="T526" s="515">
        <v>6.3805358792731752</v>
      </c>
      <c r="U526" s="515">
        <v>26.59180535879268</v>
      </c>
      <c r="V526" s="515">
        <v>49.701262704034491</v>
      </c>
      <c r="W526" s="515">
        <v>9.3378503233754238</v>
      </c>
      <c r="X526" s="515">
        <v>93.668001231906402</v>
      </c>
      <c r="Y526" s="515">
        <v>76.427471512165098</v>
      </c>
      <c r="Z526" s="515">
        <v>5.8348938118179596</v>
      </c>
      <c r="AA526" s="515">
        <v>0</v>
      </c>
      <c r="AB526" s="515">
        <v>1.7164407156636869</v>
      </c>
      <c r="AC526" s="515"/>
      <c r="AD526" s="515">
        <v>-5.9064248967245589</v>
      </c>
      <c r="AE526" s="515"/>
      <c r="AF526" s="515">
        <v>15.556726715216559</v>
      </c>
      <c r="AG526" s="515">
        <v>12.941736495826801</v>
      </c>
      <c r="AH526" s="515">
        <v>2.4391746227286721</v>
      </c>
      <c r="AI526" s="515"/>
      <c r="AJ526" s="515"/>
      <c r="AK526" s="515"/>
      <c r="AL526" s="515"/>
    </row>
    <row r="527" spans="1:38">
      <c r="A527" s="515">
        <v>11</v>
      </c>
      <c r="B527" s="515">
        <v>85</v>
      </c>
      <c r="C527" s="515">
        <v>2019</v>
      </c>
      <c r="D527" s="515">
        <v>99</v>
      </c>
      <c r="E527" s="515">
        <v>99</v>
      </c>
      <c r="F527" s="515">
        <v>99</v>
      </c>
      <c r="G527" s="515">
        <v>99</v>
      </c>
      <c r="H527" s="515">
        <v>99</v>
      </c>
      <c r="I527" s="515">
        <v>99</v>
      </c>
      <c r="J527" s="515">
        <v>999</v>
      </c>
      <c r="K527" s="515">
        <v>99</v>
      </c>
      <c r="L527" s="515">
        <v>7</v>
      </c>
      <c r="M527" s="515">
        <v>99</v>
      </c>
      <c r="N527" s="515">
        <v>99</v>
      </c>
      <c r="O527" s="515">
        <v>99</v>
      </c>
      <c r="P527" s="515">
        <v>9999</v>
      </c>
      <c r="Q527" s="515">
        <v>6738</v>
      </c>
      <c r="R527" s="515">
        <v>18564</v>
      </c>
      <c r="S527" s="515">
        <v>7</v>
      </c>
      <c r="T527" s="515">
        <v>7.0233247145011841</v>
      </c>
      <c r="U527" s="515">
        <v>30.230535983624033</v>
      </c>
      <c r="V527" s="515">
        <v>47.236586942469295</v>
      </c>
      <c r="W527" s="515">
        <v>17.921784098254683</v>
      </c>
      <c r="X527" s="515">
        <v>98.761042878689935</v>
      </c>
      <c r="Y527" s="515">
        <v>90.411549235078681</v>
      </c>
      <c r="Z527" s="515">
        <v>5.4520288066510068</v>
      </c>
      <c r="AA527" s="515">
        <v>0</v>
      </c>
      <c r="AB527" s="515">
        <v>1.7986459210325365</v>
      </c>
      <c r="AC527" s="515"/>
      <c r="AD527" s="515">
        <v>8.0102893742656995</v>
      </c>
      <c r="AE527" s="515"/>
      <c r="AF527" s="515">
        <v>17.788424683786896</v>
      </c>
      <c r="AG527" s="515">
        <v>16.823247869245304</v>
      </c>
      <c r="AH527" s="515">
        <v>1.7129928894634778</v>
      </c>
      <c r="AI527" s="515"/>
      <c r="AJ527" s="515"/>
      <c r="AK527" s="515"/>
      <c r="AL527" s="515"/>
    </row>
    <row r="528" spans="1:38">
      <c r="A528" s="515">
        <v>11</v>
      </c>
      <c r="B528" s="515">
        <v>86</v>
      </c>
      <c r="C528" s="515">
        <v>2019</v>
      </c>
      <c r="D528" s="515">
        <v>99</v>
      </c>
      <c r="E528" s="515">
        <v>99</v>
      </c>
      <c r="F528" s="515">
        <v>99</v>
      </c>
      <c r="G528" s="515">
        <v>99</v>
      </c>
      <c r="H528" s="515">
        <v>99</v>
      </c>
      <c r="I528" s="515">
        <v>99</v>
      </c>
      <c r="J528" s="515">
        <v>999</v>
      </c>
      <c r="K528" s="515">
        <v>99</v>
      </c>
      <c r="L528" s="515">
        <v>8</v>
      </c>
      <c r="M528" s="515">
        <v>99</v>
      </c>
      <c r="N528" s="515">
        <v>99</v>
      </c>
      <c r="O528" s="515">
        <v>99</v>
      </c>
      <c r="P528" s="515">
        <v>9999</v>
      </c>
      <c r="Q528" s="515">
        <v>7356</v>
      </c>
      <c r="R528" s="515">
        <v>24880</v>
      </c>
      <c r="S528" s="515">
        <v>8</v>
      </c>
      <c r="T528" s="515">
        <v>7.8944131832797426</v>
      </c>
      <c r="U528" s="515">
        <v>34.258377009646367</v>
      </c>
      <c r="V528" s="515">
        <v>29.497588424437303</v>
      </c>
      <c r="W528" s="515">
        <v>34.220257234726681</v>
      </c>
      <c r="X528" s="515">
        <v>99.835209003215439</v>
      </c>
      <c r="Y528" s="515">
        <v>97.226688102893903</v>
      </c>
      <c r="Z528" s="515">
        <v>5.3230308417075083</v>
      </c>
      <c r="AA528" s="515">
        <v>0</v>
      </c>
      <c r="AB528" s="515">
        <v>1.9348058327982336</v>
      </c>
      <c r="AC528" s="515"/>
      <c r="AD528" s="515">
        <v>29.224944310046407</v>
      </c>
      <c r="AE528" s="515"/>
      <c r="AF528" s="515">
        <v>23.840551935607504</v>
      </c>
      <c r="AG528" s="515">
        <v>25.551099737139392</v>
      </c>
      <c r="AH528" s="515">
        <v>1.2339228295819935</v>
      </c>
      <c r="AI528" s="515"/>
      <c r="AJ528" s="515"/>
      <c r="AK528" s="515"/>
      <c r="AL528" s="515"/>
    </row>
    <row r="529" spans="1:38">
      <c r="A529" s="515">
        <v>11</v>
      </c>
      <c r="B529" s="515">
        <v>87</v>
      </c>
      <c r="C529" s="515">
        <v>2019</v>
      </c>
      <c r="D529" s="515">
        <v>99</v>
      </c>
      <c r="E529" s="515">
        <v>99</v>
      </c>
      <c r="F529" s="515">
        <v>99</v>
      </c>
      <c r="G529" s="515">
        <v>99</v>
      </c>
      <c r="H529" s="515">
        <v>99</v>
      </c>
      <c r="I529" s="515">
        <v>99</v>
      </c>
      <c r="J529" s="515">
        <v>999</v>
      </c>
      <c r="K529" s="515">
        <v>99</v>
      </c>
      <c r="L529" s="515">
        <v>9</v>
      </c>
      <c r="M529" s="515">
        <v>99</v>
      </c>
      <c r="N529" s="515">
        <v>99</v>
      </c>
      <c r="O529" s="515">
        <v>99</v>
      </c>
      <c r="P529" s="515">
        <v>9999</v>
      </c>
      <c r="Q529" s="515">
        <v>5951</v>
      </c>
      <c r="R529" s="515">
        <v>18167</v>
      </c>
      <c r="S529" s="515">
        <v>9</v>
      </c>
      <c r="T529" s="515">
        <v>8.8181317773985768</v>
      </c>
      <c r="U529" s="515">
        <v>39.044074971101239</v>
      </c>
      <c r="V529" s="515">
        <v>11.50988055265041</v>
      </c>
      <c r="W529" s="515">
        <v>52.639401111906203</v>
      </c>
      <c r="X529" s="515">
        <v>99.994495513843759</v>
      </c>
      <c r="Y529" s="515">
        <v>99.724775692189098</v>
      </c>
      <c r="Z529" s="515">
        <v>5.4426028435951723</v>
      </c>
      <c r="AA529" s="515">
        <v>0</v>
      </c>
      <c r="AB529" s="515">
        <v>2.0959153342575365</v>
      </c>
      <c r="AC529" s="515"/>
      <c r="AD529" s="515">
        <v>47.392343415342658</v>
      </c>
      <c r="AE529" s="515"/>
      <c r="AF529" s="515">
        <v>17.408010732081252</v>
      </c>
      <c r="AG529" s="515">
        <v>21.263306089228436</v>
      </c>
      <c r="AH529" s="515">
        <v>0.86970881268233635</v>
      </c>
      <c r="AI529" s="515"/>
      <c r="AJ529" s="515"/>
      <c r="AK529" s="515"/>
      <c r="AL529" s="515"/>
    </row>
    <row r="530" spans="1:38">
      <c r="A530" s="515">
        <v>11</v>
      </c>
      <c r="B530" s="515">
        <v>88</v>
      </c>
      <c r="C530" s="515">
        <v>2019</v>
      </c>
      <c r="D530" s="515">
        <v>99</v>
      </c>
      <c r="E530" s="515">
        <v>99</v>
      </c>
      <c r="F530" s="515">
        <v>99</v>
      </c>
      <c r="G530" s="515">
        <v>99</v>
      </c>
      <c r="H530" s="515">
        <v>99</v>
      </c>
      <c r="I530" s="515">
        <v>99</v>
      </c>
      <c r="J530" s="515">
        <v>999</v>
      </c>
      <c r="K530" s="515">
        <v>99</v>
      </c>
      <c r="L530" s="515">
        <v>10</v>
      </c>
      <c r="M530" s="515">
        <v>99</v>
      </c>
      <c r="N530" s="515">
        <v>99</v>
      </c>
      <c r="O530" s="515">
        <v>99</v>
      </c>
      <c r="P530" s="515">
        <v>9999</v>
      </c>
      <c r="Q530" s="515">
        <v>2977</v>
      </c>
      <c r="R530" s="515">
        <v>5293</v>
      </c>
      <c r="S530" s="515">
        <v>10</v>
      </c>
      <c r="T530" s="515">
        <v>9.6276213867372018</v>
      </c>
      <c r="U530" s="515">
        <v>42.732805592291754</v>
      </c>
      <c r="V530" s="515">
        <v>4.099754392593991</v>
      </c>
      <c r="W530" s="515">
        <v>66.559607028150381</v>
      </c>
      <c r="X530" s="515">
        <v>100</v>
      </c>
      <c r="Y530" s="515">
        <v>99.886642735688639</v>
      </c>
      <c r="Z530" s="515">
        <v>5.8295317317108246</v>
      </c>
      <c r="AA530" s="515">
        <v>0</v>
      </c>
      <c r="AB530" s="515">
        <v>2.2331105826228974</v>
      </c>
      <c r="AC530" s="515"/>
      <c r="AD530" s="515">
        <v>52.149348791189823</v>
      </c>
      <c r="AE530" s="515"/>
      <c r="AF530" s="515">
        <v>5.0718666155615182</v>
      </c>
      <c r="AG530" s="515">
        <v>6.7804065979953796</v>
      </c>
      <c r="AH530" s="515">
        <v>0.54789344417154717</v>
      </c>
      <c r="AI530" s="515"/>
      <c r="AJ530" s="515"/>
      <c r="AK530" s="515"/>
      <c r="AL530" s="515"/>
    </row>
    <row r="531" spans="1:38">
      <c r="A531" s="515">
        <v>11</v>
      </c>
      <c r="B531" s="515">
        <v>89</v>
      </c>
      <c r="C531" s="515">
        <v>2019</v>
      </c>
      <c r="D531" s="515">
        <v>99</v>
      </c>
      <c r="E531" s="515">
        <v>99</v>
      </c>
      <c r="F531" s="515">
        <v>99</v>
      </c>
      <c r="G531" s="515">
        <v>99</v>
      </c>
      <c r="H531" s="515">
        <v>99</v>
      </c>
      <c r="I531" s="515">
        <v>99</v>
      </c>
      <c r="J531" s="515">
        <v>999</v>
      </c>
      <c r="K531" s="515">
        <v>99</v>
      </c>
      <c r="L531" s="515">
        <v>11</v>
      </c>
      <c r="M531" s="515">
        <v>99</v>
      </c>
      <c r="N531" s="515">
        <v>99</v>
      </c>
      <c r="O531" s="515">
        <v>99</v>
      </c>
      <c r="P531" s="515">
        <v>9999</v>
      </c>
      <c r="Q531" s="515">
        <v>1659</v>
      </c>
      <c r="R531" s="515">
        <v>2560</v>
      </c>
      <c r="S531" s="515">
        <v>11</v>
      </c>
      <c r="T531" s="515">
        <v>10.49609375</v>
      </c>
      <c r="U531" s="515">
        <v>45.31916796875003</v>
      </c>
      <c r="V531" s="515">
        <v>1.640625</v>
      </c>
      <c r="W531" s="515">
        <v>77.65625</v>
      </c>
      <c r="X531" s="515">
        <v>100</v>
      </c>
      <c r="Y531" s="515">
        <v>99.9609375</v>
      </c>
      <c r="Z531" s="515">
        <v>6.1249294041774958</v>
      </c>
      <c r="AA531" s="515">
        <v>0</v>
      </c>
      <c r="AB531" s="515">
        <v>2.3805823323739377</v>
      </c>
      <c r="AC531" s="515"/>
      <c r="AD531" s="515">
        <v>52.651656008596241</v>
      </c>
      <c r="AE531" s="515"/>
      <c r="AF531" s="515">
        <v>2.4530471444998088</v>
      </c>
      <c r="AG531" s="515">
        <v>3.4778778926822871</v>
      </c>
      <c r="AH531" s="515">
        <v>1.015625</v>
      </c>
      <c r="AI531" s="515"/>
      <c r="AJ531" s="515"/>
      <c r="AK531" s="515"/>
      <c r="AL531" s="515"/>
    </row>
    <row r="532" spans="1:38">
      <c r="A532" s="515">
        <v>11</v>
      </c>
      <c r="B532" s="515">
        <v>90</v>
      </c>
      <c r="C532" s="515">
        <v>2019</v>
      </c>
      <c r="D532" s="515">
        <v>99</v>
      </c>
      <c r="E532" s="515">
        <v>99</v>
      </c>
      <c r="F532" s="515">
        <v>99</v>
      </c>
      <c r="G532" s="515">
        <v>99</v>
      </c>
      <c r="H532" s="515">
        <v>99</v>
      </c>
      <c r="I532" s="515">
        <v>99</v>
      </c>
      <c r="J532" s="515">
        <v>999</v>
      </c>
      <c r="K532" s="515">
        <v>99</v>
      </c>
      <c r="L532" s="515">
        <v>12</v>
      </c>
      <c r="M532" s="515">
        <v>99</v>
      </c>
      <c r="N532" s="515">
        <v>99</v>
      </c>
      <c r="O532" s="515">
        <v>99</v>
      </c>
      <c r="P532" s="515">
        <v>9999</v>
      </c>
      <c r="Q532" s="515">
        <v>445</v>
      </c>
      <c r="R532" s="515">
        <v>534</v>
      </c>
      <c r="S532" s="515">
        <v>12</v>
      </c>
      <c r="T532" s="515">
        <v>10.973782771535584</v>
      </c>
      <c r="U532" s="515">
        <v>47.945205992509344</v>
      </c>
      <c r="V532" s="515">
        <v>0.37453183520599254</v>
      </c>
      <c r="W532" s="515">
        <v>82.397003745318372</v>
      </c>
      <c r="X532" s="515">
        <v>100</v>
      </c>
      <c r="Y532" s="515">
        <v>100</v>
      </c>
      <c r="Z532" s="515">
        <v>6.3974558565861397</v>
      </c>
      <c r="AA532" s="515">
        <v>0</v>
      </c>
      <c r="AB532" s="515">
        <v>2.3669197095831742</v>
      </c>
      <c r="AC532" s="515"/>
      <c r="AD532" s="515">
        <v>53.894379186440808</v>
      </c>
      <c r="AE532" s="515"/>
      <c r="AF532" s="515">
        <v>0.51169030279800687</v>
      </c>
      <c r="AG532" s="515">
        <v>0.76750088101770253</v>
      </c>
      <c r="AH532" s="515">
        <v>0.18726591760299627</v>
      </c>
      <c r="AI532" s="515"/>
      <c r="AJ532" s="515"/>
      <c r="AK532" s="515"/>
      <c r="AL532" s="515"/>
    </row>
    <row r="533" spans="1:38">
      <c r="A533" s="515">
        <v>11</v>
      </c>
      <c r="B533" s="515">
        <v>91</v>
      </c>
      <c r="C533" s="515">
        <v>2019</v>
      </c>
      <c r="D533" s="515">
        <v>99</v>
      </c>
      <c r="E533" s="515">
        <v>99</v>
      </c>
      <c r="F533" s="515">
        <v>99</v>
      </c>
      <c r="G533" s="515">
        <v>99</v>
      </c>
      <c r="H533" s="515">
        <v>99</v>
      </c>
      <c r="I533" s="515">
        <v>99</v>
      </c>
      <c r="J533" s="515">
        <v>999</v>
      </c>
      <c r="K533" s="515">
        <v>99</v>
      </c>
      <c r="L533" s="515">
        <v>13</v>
      </c>
      <c r="M533" s="515">
        <v>99</v>
      </c>
      <c r="N533" s="515">
        <v>99</v>
      </c>
      <c r="O533" s="515">
        <v>99</v>
      </c>
      <c r="P533" s="515">
        <v>9999</v>
      </c>
      <c r="Q533" s="515">
        <v>80</v>
      </c>
      <c r="R533" s="515">
        <v>88</v>
      </c>
      <c r="S533" s="515">
        <v>13</v>
      </c>
      <c r="T533" s="515">
        <v>11.31818181818182</v>
      </c>
      <c r="U533" s="515">
        <v>49.497727272727296</v>
      </c>
      <c r="V533" s="515">
        <v>0</v>
      </c>
      <c r="W533" s="515">
        <v>81.818181818181813</v>
      </c>
      <c r="X533" s="515">
        <v>100</v>
      </c>
      <c r="Y533" s="515">
        <v>100</v>
      </c>
      <c r="Z533" s="515">
        <v>6.1806795241431889</v>
      </c>
      <c r="AA533" s="515">
        <v>0</v>
      </c>
      <c r="AB533" s="515">
        <v>2.6990968798733657</v>
      </c>
      <c r="AC533" s="515"/>
      <c r="AD533" s="515">
        <v>55.790347249724014</v>
      </c>
      <c r="AE533" s="515"/>
      <c r="AF533" s="515">
        <v>8.43234955921809E-2</v>
      </c>
      <c r="AG533" s="515">
        <v>0.13057510006885631</v>
      </c>
      <c r="AH533" s="515">
        <v>0</v>
      </c>
      <c r="AI533" s="515"/>
      <c r="AJ533" s="515"/>
      <c r="AK533" s="515"/>
      <c r="AL533" s="515"/>
    </row>
    <row r="534" spans="1:38">
      <c r="A534" s="515">
        <v>11</v>
      </c>
      <c r="B534" s="515">
        <v>92</v>
      </c>
      <c r="C534" s="515">
        <v>2019</v>
      </c>
      <c r="D534" s="515">
        <v>99</v>
      </c>
      <c r="E534" s="515">
        <v>99</v>
      </c>
      <c r="F534" s="515">
        <v>99</v>
      </c>
      <c r="G534" s="515">
        <v>99</v>
      </c>
      <c r="H534" s="515">
        <v>99</v>
      </c>
      <c r="I534" s="515">
        <v>99</v>
      </c>
      <c r="J534" s="515">
        <v>999</v>
      </c>
      <c r="K534" s="515">
        <v>99</v>
      </c>
      <c r="L534" s="515">
        <v>14</v>
      </c>
      <c r="M534" s="515">
        <v>99</v>
      </c>
      <c r="N534" s="515">
        <v>99</v>
      </c>
      <c r="O534" s="515">
        <v>99</v>
      </c>
      <c r="P534" s="515">
        <v>9999</v>
      </c>
      <c r="Q534" s="515">
        <v>30</v>
      </c>
      <c r="R534" s="515">
        <v>34</v>
      </c>
      <c r="S534" s="515">
        <v>14</v>
      </c>
      <c r="T534" s="515">
        <v>12.617647058823531</v>
      </c>
      <c r="U534" s="515">
        <v>52.243235294117618</v>
      </c>
      <c r="V534" s="515">
        <v>0</v>
      </c>
      <c r="W534" s="515">
        <v>91.17647058823529</v>
      </c>
      <c r="X534" s="515">
        <v>100</v>
      </c>
      <c r="Y534" s="515">
        <v>100</v>
      </c>
      <c r="Z534" s="515">
        <v>5.611301998744028</v>
      </c>
      <c r="AA534" s="515">
        <v>0</v>
      </c>
      <c r="AB534" s="515">
        <v>2.5323170729167144</v>
      </c>
      <c r="AC534" s="515"/>
      <c r="AD534" s="515">
        <v>33.252603399917696</v>
      </c>
      <c r="AE534" s="515"/>
      <c r="AF534" s="515">
        <v>3.2579532387888077E-2</v>
      </c>
      <c r="AG534" s="515">
        <v>5.3247769181162405E-2</v>
      </c>
      <c r="AH534" s="515">
        <v>0</v>
      </c>
      <c r="AI534" s="515"/>
      <c r="AJ534" s="515"/>
      <c r="AK534" s="515"/>
      <c r="AL534" s="515"/>
    </row>
    <row r="535" spans="1:38">
      <c r="A535" s="515">
        <v>11</v>
      </c>
      <c r="B535" s="515">
        <v>93</v>
      </c>
      <c r="C535" s="515">
        <v>2019</v>
      </c>
      <c r="D535" s="515">
        <v>99</v>
      </c>
      <c r="E535" s="515">
        <v>99</v>
      </c>
      <c r="F535" s="515">
        <v>99</v>
      </c>
      <c r="G535" s="515">
        <v>99</v>
      </c>
      <c r="H535" s="515">
        <v>99</v>
      </c>
      <c r="I535" s="515">
        <v>99</v>
      </c>
      <c r="J535" s="515">
        <v>999</v>
      </c>
      <c r="K535" s="515">
        <v>99</v>
      </c>
      <c r="L535" s="515">
        <v>15</v>
      </c>
      <c r="M535" s="515">
        <v>99</v>
      </c>
      <c r="N535" s="515">
        <v>99</v>
      </c>
      <c r="O535" s="515">
        <v>99</v>
      </c>
      <c r="P535" s="515">
        <v>9999</v>
      </c>
      <c r="Q535" s="515">
        <v>2</v>
      </c>
      <c r="R535" s="515">
        <v>2</v>
      </c>
      <c r="S535" s="515">
        <v>15</v>
      </c>
      <c r="T535" s="515">
        <v>15</v>
      </c>
      <c r="U535" s="515">
        <v>58.25</v>
      </c>
      <c r="V535" s="515">
        <v>0</v>
      </c>
      <c r="W535" s="515">
        <v>100</v>
      </c>
      <c r="X535" s="515">
        <v>100</v>
      </c>
      <c r="Y535" s="515">
        <v>100</v>
      </c>
      <c r="Z535" s="515">
        <v>1.4500000000001441</v>
      </c>
      <c r="AA535" s="515">
        <v>0</v>
      </c>
      <c r="AB535" s="515">
        <v>0</v>
      </c>
      <c r="AC535" s="515"/>
      <c r="AD535" s="515"/>
      <c r="AE535" s="515"/>
      <c r="AF535" s="515">
        <v>1.9164430816404755E-3</v>
      </c>
      <c r="AG535" s="515">
        <v>3.4923548275912009E-3</v>
      </c>
      <c r="AH535" s="515">
        <v>0</v>
      </c>
      <c r="AI535" s="515"/>
      <c r="AJ535" s="515"/>
      <c r="AK535" s="515"/>
      <c r="AL535" s="515"/>
    </row>
    <row r="536" spans="1:38">
      <c r="A536" s="515">
        <v>11</v>
      </c>
      <c r="B536" s="515">
        <v>94</v>
      </c>
      <c r="C536" s="515">
        <v>2018</v>
      </c>
      <c r="D536" s="515">
        <v>99</v>
      </c>
      <c r="E536" s="515">
        <v>99</v>
      </c>
      <c r="F536" s="515">
        <v>99</v>
      </c>
      <c r="G536" s="515">
        <v>99</v>
      </c>
      <c r="H536" s="515">
        <v>99</v>
      </c>
      <c r="I536" s="515">
        <v>99</v>
      </c>
      <c r="J536" s="515">
        <v>999</v>
      </c>
      <c r="K536" s="515">
        <v>99</v>
      </c>
      <c r="L536" s="515">
        <v>1</v>
      </c>
      <c r="M536" s="515">
        <v>99</v>
      </c>
      <c r="N536" s="515">
        <v>99</v>
      </c>
      <c r="O536" s="515">
        <v>99</v>
      </c>
      <c r="P536" s="515">
        <v>9999</v>
      </c>
      <c r="Q536" s="515">
        <v>481</v>
      </c>
      <c r="R536" s="515">
        <v>638</v>
      </c>
      <c r="S536" s="515">
        <v>1</v>
      </c>
      <c r="T536" s="515">
        <v>2.6880877742946718</v>
      </c>
      <c r="U536" s="515">
        <v>17.143996865203778</v>
      </c>
      <c r="V536" s="515">
        <v>0</v>
      </c>
      <c r="W536" s="515">
        <v>0</v>
      </c>
      <c r="X536" s="515">
        <v>62.068965517241359</v>
      </c>
      <c r="Y536" s="515">
        <v>9.0909090909090917</v>
      </c>
      <c r="Z536" s="515">
        <v>4.6059559894545457</v>
      </c>
      <c r="AA536" s="515">
        <v>0</v>
      </c>
      <c r="AB536" s="515">
        <v>0.98970362800817202</v>
      </c>
      <c r="AC536" s="515"/>
      <c r="AD536" s="515">
        <v>19.456968298588986</v>
      </c>
      <c r="AE536" s="515"/>
      <c r="AF536" s="515">
        <v>0.46497390898755192</v>
      </c>
      <c r="AG536" s="515">
        <v>0.26142456119110119</v>
      </c>
      <c r="AH536" s="515">
        <v>4.231974921630095</v>
      </c>
      <c r="AI536" s="515"/>
      <c r="AJ536" s="515"/>
      <c r="AK536" s="515"/>
      <c r="AL536" s="515"/>
    </row>
    <row r="537" spans="1:38">
      <c r="A537" s="515">
        <v>11</v>
      </c>
      <c r="B537" s="515">
        <v>95</v>
      </c>
      <c r="C537" s="515">
        <v>2018</v>
      </c>
      <c r="D537" s="515">
        <v>99</v>
      </c>
      <c r="E537" s="515">
        <v>99</v>
      </c>
      <c r="F537" s="515">
        <v>99</v>
      </c>
      <c r="G537" s="515">
        <v>99</v>
      </c>
      <c r="H537" s="515">
        <v>99</v>
      </c>
      <c r="I537" s="515">
        <v>99</v>
      </c>
      <c r="J537" s="515">
        <v>999</v>
      </c>
      <c r="K537" s="515">
        <v>99</v>
      </c>
      <c r="L537" s="515">
        <v>2</v>
      </c>
      <c r="M537" s="515">
        <v>99</v>
      </c>
      <c r="N537" s="515">
        <v>99</v>
      </c>
      <c r="O537" s="515">
        <v>99</v>
      </c>
      <c r="P537" s="515">
        <v>9999</v>
      </c>
      <c r="Q537" s="515">
        <v>1793</v>
      </c>
      <c r="R537" s="515">
        <v>3145</v>
      </c>
      <c r="S537" s="515">
        <v>2</v>
      </c>
      <c r="T537" s="515">
        <v>3.582829888712241</v>
      </c>
      <c r="U537" s="515">
        <v>19.652426073131934</v>
      </c>
      <c r="V537" s="515">
        <v>0</v>
      </c>
      <c r="W537" s="515">
        <v>6.3593004769475381E-2</v>
      </c>
      <c r="X537" s="515">
        <v>75.866454689984096</v>
      </c>
      <c r="Y537" s="515">
        <v>24.483306836248008</v>
      </c>
      <c r="Z537" s="515">
        <v>4.8543137352996943</v>
      </c>
      <c r="AA537" s="515">
        <v>0</v>
      </c>
      <c r="AB537" s="515">
        <v>1.1672086760638309</v>
      </c>
      <c r="AC537" s="515"/>
      <c r="AD537" s="515">
        <v>8.7846328889662999</v>
      </c>
      <c r="AE537" s="515"/>
      <c r="AF537" s="515">
        <v>2.2920735795703004</v>
      </c>
      <c r="AG537" s="515">
        <v>1.4772379341307789</v>
      </c>
      <c r="AH537" s="515">
        <v>4.8330683624801267</v>
      </c>
      <c r="AI537" s="515"/>
      <c r="AJ537" s="515"/>
      <c r="AK537" s="515"/>
      <c r="AL537" s="515"/>
    </row>
    <row r="538" spans="1:38">
      <c r="A538" s="515">
        <v>11</v>
      </c>
      <c r="B538" s="515">
        <v>96</v>
      </c>
      <c r="C538" s="515">
        <v>2018</v>
      </c>
      <c r="D538" s="515">
        <v>99</v>
      </c>
      <c r="E538" s="515">
        <v>99</v>
      </c>
      <c r="F538" s="515">
        <v>99</v>
      </c>
      <c r="G538" s="515">
        <v>99</v>
      </c>
      <c r="H538" s="515">
        <v>99</v>
      </c>
      <c r="I538" s="515">
        <v>99</v>
      </c>
      <c r="J538" s="515">
        <v>999</v>
      </c>
      <c r="K538" s="515">
        <v>99</v>
      </c>
      <c r="L538" s="515">
        <v>3</v>
      </c>
      <c r="M538" s="515">
        <v>99</v>
      </c>
      <c r="N538" s="515">
        <v>99</v>
      </c>
      <c r="O538" s="515">
        <v>99</v>
      </c>
      <c r="P538" s="515">
        <v>9999</v>
      </c>
      <c r="Q538" s="515">
        <v>2772</v>
      </c>
      <c r="R538" s="515">
        <v>5165</v>
      </c>
      <c r="S538" s="515">
        <v>3</v>
      </c>
      <c r="T538" s="515">
        <v>4.2067763794772501</v>
      </c>
      <c r="U538" s="515">
        <v>21.232050338819047</v>
      </c>
      <c r="V538" s="515">
        <v>0</v>
      </c>
      <c r="W538" s="515">
        <v>0.25169409486931271</v>
      </c>
      <c r="X538" s="515">
        <v>80.851887705711547</v>
      </c>
      <c r="Y538" s="515">
        <v>40.813165537270095</v>
      </c>
      <c r="Z538" s="515">
        <v>5.1385526566353086</v>
      </c>
      <c r="AA538" s="515">
        <v>0</v>
      </c>
      <c r="AB538" s="515">
        <v>1.2827821611391172</v>
      </c>
      <c r="AC538" s="515"/>
      <c r="AD538" s="515">
        <v>-0.62357035174797204</v>
      </c>
      <c r="AE538" s="515"/>
      <c r="AF538" s="515">
        <v>3.7642480249540866</v>
      </c>
      <c r="AG538" s="515">
        <v>2.6210535344781798</v>
      </c>
      <c r="AH538" s="515">
        <v>3.8141335914811241</v>
      </c>
      <c r="AI538" s="515"/>
      <c r="AJ538" s="515"/>
      <c r="AK538" s="515"/>
      <c r="AL538" s="515"/>
    </row>
    <row r="539" spans="1:38">
      <c r="A539" s="515">
        <v>11</v>
      </c>
      <c r="B539" s="515">
        <v>97</v>
      </c>
      <c r="C539" s="515">
        <v>2018</v>
      </c>
      <c r="D539" s="515">
        <v>99</v>
      </c>
      <c r="E539" s="515">
        <v>99</v>
      </c>
      <c r="F539" s="515">
        <v>99</v>
      </c>
      <c r="G539" s="515">
        <v>99</v>
      </c>
      <c r="H539" s="515">
        <v>99</v>
      </c>
      <c r="I539" s="515">
        <v>99</v>
      </c>
      <c r="J539" s="515">
        <v>999</v>
      </c>
      <c r="K539" s="515">
        <v>99</v>
      </c>
      <c r="L539" s="515">
        <v>4</v>
      </c>
      <c r="M539" s="515">
        <v>99</v>
      </c>
      <c r="N539" s="515">
        <v>99</v>
      </c>
      <c r="O539" s="515">
        <v>99</v>
      </c>
      <c r="P539" s="515">
        <v>9999</v>
      </c>
      <c r="Q539" s="515">
        <v>4034</v>
      </c>
      <c r="R539" s="515">
        <v>8459</v>
      </c>
      <c r="S539" s="515">
        <v>4</v>
      </c>
      <c r="T539" s="515">
        <v>4.8779997635654322</v>
      </c>
      <c r="U539" s="515">
        <v>22.549739921976563</v>
      </c>
      <c r="V539" s="515">
        <v>0</v>
      </c>
      <c r="W539" s="515">
        <v>1.0875990069748196</v>
      </c>
      <c r="X539" s="515">
        <v>84.608109705638981</v>
      </c>
      <c r="Y539" s="515">
        <v>52.122000236434559</v>
      </c>
      <c r="Z539" s="515">
        <v>5.3531712819880735</v>
      </c>
      <c r="AA539" s="515">
        <v>0</v>
      </c>
      <c r="AB539" s="515">
        <v>1.4535441542471579</v>
      </c>
      <c r="AC539" s="515"/>
      <c r="AD539" s="515">
        <v>-6.5040007916921487</v>
      </c>
      <c r="AE539" s="515"/>
      <c r="AF539" s="515">
        <v>6.1649126898522004</v>
      </c>
      <c r="AG539" s="515">
        <v>4.5590482931521716</v>
      </c>
      <c r="AH539" s="515">
        <v>3.7238444260550887</v>
      </c>
      <c r="AI539" s="515"/>
      <c r="AJ539" s="515"/>
      <c r="AK539" s="515"/>
      <c r="AL539" s="515"/>
    </row>
    <row r="540" spans="1:38">
      <c r="A540" s="515">
        <v>11</v>
      </c>
      <c r="B540" s="515">
        <v>98</v>
      </c>
      <c r="C540" s="515">
        <v>2018</v>
      </c>
      <c r="D540" s="515">
        <v>99</v>
      </c>
      <c r="E540" s="515">
        <v>99</v>
      </c>
      <c r="F540" s="515">
        <v>99</v>
      </c>
      <c r="G540" s="515">
        <v>99</v>
      </c>
      <c r="H540" s="515">
        <v>99</v>
      </c>
      <c r="I540" s="515">
        <v>99</v>
      </c>
      <c r="J540" s="515">
        <v>999</v>
      </c>
      <c r="K540" s="515">
        <v>99</v>
      </c>
      <c r="L540" s="515">
        <v>5</v>
      </c>
      <c r="M540" s="515">
        <v>99</v>
      </c>
      <c r="N540" s="515">
        <v>99</v>
      </c>
      <c r="O540" s="515">
        <v>99</v>
      </c>
      <c r="P540" s="515">
        <v>9999</v>
      </c>
      <c r="Q540" s="515">
        <v>6138</v>
      </c>
      <c r="R540" s="515">
        <v>16069</v>
      </c>
      <c r="S540" s="515">
        <v>5</v>
      </c>
      <c r="T540" s="515">
        <v>5.686974920654678</v>
      </c>
      <c r="U540" s="515">
        <v>24.343778082021288</v>
      </c>
      <c r="V540" s="515">
        <v>0</v>
      </c>
      <c r="W540" s="515">
        <v>3.9143692824693503</v>
      </c>
      <c r="X540" s="515">
        <v>88.866762088493374</v>
      </c>
      <c r="Y540" s="515">
        <v>64.695998506440972</v>
      </c>
      <c r="Z540" s="515">
        <v>5.5898417926808976</v>
      </c>
      <c r="AA540" s="515">
        <v>0</v>
      </c>
      <c r="AB540" s="515">
        <v>1.5714066320788525</v>
      </c>
      <c r="AC540" s="515"/>
      <c r="AD540" s="515">
        <v>-7.9191905709531518</v>
      </c>
      <c r="AE540" s="515"/>
      <c r="AF540" s="515">
        <v>11.711074833104979</v>
      </c>
      <c r="AG540" s="515">
        <v>9.3495446818174202</v>
      </c>
      <c r="AH540" s="515">
        <v>3.4289625987927081</v>
      </c>
      <c r="AI540" s="515"/>
      <c r="AJ540" s="515"/>
      <c r="AK540" s="515"/>
      <c r="AL540" s="515"/>
    </row>
    <row r="541" spans="1:38">
      <c r="A541" s="515">
        <v>11</v>
      </c>
      <c r="B541" s="515">
        <v>99</v>
      </c>
      <c r="C541" s="515">
        <v>2018</v>
      </c>
      <c r="D541" s="515">
        <v>99</v>
      </c>
      <c r="E541" s="515">
        <v>99</v>
      </c>
      <c r="F541" s="515">
        <v>99</v>
      </c>
      <c r="G541" s="515">
        <v>99</v>
      </c>
      <c r="H541" s="515">
        <v>99</v>
      </c>
      <c r="I541" s="515">
        <v>99</v>
      </c>
      <c r="J541" s="515">
        <v>999</v>
      </c>
      <c r="K541" s="515">
        <v>99</v>
      </c>
      <c r="L541" s="515">
        <v>6</v>
      </c>
      <c r="M541" s="515">
        <v>99</v>
      </c>
      <c r="N541" s="515">
        <v>99</v>
      </c>
      <c r="O541" s="515">
        <v>99</v>
      </c>
      <c r="P541" s="515">
        <v>9999</v>
      </c>
      <c r="Q541" s="515">
        <v>7938</v>
      </c>
      <c r="R541" s="515">
        <v>24130</v>
      </c>
      <c r="S541" s="515">
        <v>6</v>
      </c>
      <c r="T541" s="515">
        <v>6.3108992954828018</v>
      </c>
      <c r="U541" s="515">
        <v>26.785968503937102</v>
      </c>
      <c r="V541" s="515">
        <v>50.285951098217971</v>
      </c>
      <c r="W541" s="515">
        <v>8.3257355988396196</v>
      </c>
      <c r="X541" s="515">
        <v>94.044757563199383</v>
      </c>
      <c r="Y541" s="515">
        <v>78.068794032324902</v>
      </c>
      <c r="Z541" s="515">
        <v>5.7050938233470321</v>
      </c>
      <c r="AA541" s="515">
        <v>0</v>
      </c>
      <c r="AB541" s="515">
        <v>1.6854811800615901</v>
      </c>
      <c r="AC541" s="515"/>
      <c r="AD541" s="515">
        <v>-3.3475748196451605</v>
      </c>
      <c r="AE541" s="515"/>
      <c r="AF541" s="515">
        <v>17.585925429262748</v>
      </c>
      <c r="AG541" s="515">
        <v>15.448215036508795</v>
      </c>
      <c r="AH541" s="515">
        <v>2.863655200994613</v>
      </c>
      <c r="AI541" s="515"/>
      <c r="AJ541" s="515"/>
      <c r="AK541" s="515"/>
      <c r="AL541" s="515"/>
    </row>
    <row r="542" spans="1:38">
      <c r="A542" s="515">
        <v>11</v>
      </c>
      <c r="B542" s="515">
        <v>100</v>
      </c>
      <c r="C542" s="515">
        <v>2018</v>
      </c>
      <c r="D542" s="515">
        <v>99</v>
      </c>
      <c r="E542" s="515">
        <v>99</v>
      </c>
      <c r="F542" s="515">
        <v>99</v>
      </c>
      <c r="G542" s="515">
        <v>99</v>
      </c>
      <c r="H542" s="515">
        <v>99</v>
      </c>
      <c r="I542" s="515">
        <v>99</v>
      </c>
      <c r="J542" s="515">
        <v>999</v>
      </c>
      <c r="K542" s="515">
        <v>99</v>
      </c>
      <c r="L542" s="515">
        <v>7</v>
      </c>
      <c r="M542" s="515">
        <v>99</v>
      </c>
      <c r="N542" s="515">
        <v>99</v>
      </c>
      <c r="O542" s="515">
        <v>99</v>
      </c>
      <c r="P542" s="515">
        <v>9999</v>
      </c>
      <c r="Q542" s="515">
        <v>7987</v>
      </c>
      <c r="R542" s="515">
        <v>23778</v>
      </c>
      <c r="S542" s="515">
        <v>7</v>
      </c>
      <c r="T542" s="515">
        <v>6.9881402977542253</v>
      </c>
      <c r="U542" s="515">
        <v>30.286643115485045</v>
      </c>
      <c r="V542" s="515">
        <v>48.174783413239119</v>
      </c>
      <c r="W542" s="515">
        <v>16.368071326436198</v>
      </c>
      <c r="X542" s="515">
        <v>98.692068298427117</v>
      </c>
      <c r="Y542" s="515">
        <v>91.668769450752805</v>
      </c>
      <c r="Z542" s="515">
        <v>5.1686743710243661</v>
      </c>
      <c r="AA542" s="515">
        <v>0</v>
      </c>
      <c r="AB542" s="515">
        <v>1.7231735033164943</v>
      </c>
      <c r="AC542" s="515"/>
      <c r="AD542" s="515">
        <v>8.0662196800798487</v>
      </c>
      <c r="AE542" s="515"/>
      <c r="AF542" s="515">
        <v>17.32938810016617</v>
      </c>
      <c r="AG542" s="515">
        <v>17.212347011276155</v>
      </c>
      <c r="AH542" s="515">
        <v>2.1995121540920173</v>
      </c>
      <c r="AI542" s="515"/>
      <c r="AJ542" s="515"/>
      <c r="AK542" s="515"/>
      <c r="AL542" s="515"/>
    </row>
    <row r="543" spans="1:38">
      <c r="A543" s="515">
        <v>11</v>
      </c>
      <c r="B543" s="515">
        <v>101</v>
      </c>
      <c r="C543" s="515">
        <v>2018</v>
      </c>
      <c r="D543" s="515">
        <v>99</v>
      </c>
      <c r="E543" s="515">
        <v>99</v>
      </c>
      <c r="F543" s="515">
        <v>99</v>
      </c>
      <c r="G543" s="515">
        <v>99</v>
      </c>
      <c r="H543" s="515">
        <v>99</v>
      </c>
      <c r="I543" s="515">
        <v>99</v>
      </c>
      <c r="J543" s="515">
        <v>999</v>
      </c>
      <c r="K543" s="515">
        <v>99</v>
      </c>
      <c r="L543" s="515">
        <v>8</v>
      </c>
      <c r="M543" s="515">
        <v>99</v>
      </c>
      <c r="N543" s="515">
        <v>99</v>
      </c>
      <c r="O543" s="515">
        <v>99</v>
      </c>
      <c r="P543" s="515">
        <v>9999</v>
      </c>
      <c r="Q543" s="515">
        <v>7994</v>
      </c>
      <c r="R543" s="515">
        <v>27699</v>
      </c>
      <c r="S543" s="515">
        <v>8</v>
      </c>
      <c r="T543" s="515">
        <v>7.8186577132748445</v>
      </c>
      <c r="U543" s="515">
        <v>33.908875410664727</v>
      </c>
      <c r="V543" s="515">
        <v>30.192425719340044</v>
      </c>
      <c r="W543" s="515">
        <v>32.055308855915378</v>
      </c>
      <c r="X543" s="515">
        <v>99.808657352251004</v>
      </c>
      <c r="Y543" s="515">
        <v>97.577529874724718</v>
      </c>
      <c r="Z543" s="515">
        <v>5.0886856884433911</v>
      </c>
      <c r="AA543" s="515">
        <v>0</v>
      </c>
      <c r="AB543" s="515">
        <v>1.8524015935359217</v>
      </c>
      <c r="AC543" s="515"/>
      <c r="AD543" s="515">
        <v>28.440813741560277</v>
      </c>
      <c r="AE543" s="515"/>
      <c r="AF543" s="515">
        <v>20.187009882517565</v>
      </c>
      <c r="AG543" s="515">
        <v>22.448695405666641</v>
      </c>
      <c r="AH543" s="515">
        <v>1.6643200115527637</v>
      </c>
      <c r="AI543" s="515"/>
      <c r="AJ543" s="515"/>
      <c r="AK543" s="515"/>
      <c r="AL543" s="515"/>
    </row>
    <row r="544" spans="1:38">
      <c r="A544" s="515">
        <v>11</v>
      </c>
      <c r="B544" s="515">
        <v>102</v>
      </c>
      <c r="C544" s="515">
        <v>2018</v>
      </c>
      <c r="D544" s="515">
        <v>99</v>
      </c>
      <c r="E544" s="515">
        <v>99</v>
      </c>
      <c r="F544" s="515">
        <v>99</v>
      </c>
      <c r="G544" s="515">
        <v>99</v>
      </c>
      <c r="H544" s="515">
        <v>99</v>
      </c>
      <c r="I544" s="515">
        <v>99</v>
      </c>
      <c r="J544" s="515">
        <v>999</v>
      </c>
      <c r="K544" s="515">
        <v>99</v>
      </c>
      <c r="L544" s="515">
        <v>9</v>
      </c>
      <c r="M544" s="515">
        <v>99</v>
      </c>
      <c r="N544" s="515">
        <v>99</v>
      </c>
      <c r="O544" s="515">
        <v>99</v>
      </c>
      <c r="P544" s="515">
        <v>9999</v>
      </c>
      <c r="Q544" s="515">
        <v>6414</v>
      </c>
      <c r="R544" s="515">
        <v>18981</v>
      </c>
      <c r="S544" s="515">
        <v>9</v>
      </c>
      <c r="T544" s="515">
        <v>8.6612928718191871</v>
      </c>
      <c r="U544" s="515">
        <v>38.063509825614993</v>
      </c>
      <c r="V544" s="515">
        <v>13.956061324482379</v>
      </c>
      <c r="W544" s="515">
        <v>49.934144670986761</v>
      </c>
      <c r="X544" s="515">
        <v>99.97365786839471</v>
      </c>
      <c r="Y544" s="515">
        <v>99.652283862810165</v>
      </c>
      <c r="Z544" s="515">
        <v>5.2337122344453118</v>
      </c>
      <c r="AA544" s="515">
        <v>0</v>
      </c>
      <c r="AB544" s="515">
        <v>2.0812414264030812</v>
      </c>
      <c r="AC544" s="515"/>
      <c r="AD544" s="515">
        <v>44.224642424789728</v>
      </c>
      <c r="AE544" s="515"/>
      <c r="AF544" s="515">
        <v>13.833338191994873</v>
      </c>
      <c r="AG544" s="515">
        <v>17.267980578194749</v>
      </c>
      <c r="AH544" s="515">
        <v>1.1116379537432164</v>
      </c>
      <c r="AI544" s="515"/>
      <c r="AJ544" s="515"/>
      <c r="AK544" s="515"/>
      <c r="AL544" s="515"/>
    </row>
    <row r="545" spans="1:38">
      <c r="A545" s="515">
        <v>11</v>
      </c>
      <c r="B545" s="515">
        <v>103</v>
      </c>
      <c r="C545" s="515">
        <v>2018</v>
      </c>
      <c r="D545" s="515">
        <v>99</v>
      </c>
      <c r="E545" s="515">
        <v>99</v>
      </c>
      <c r="F545" s="515">
        <v>99</v>
      </c>
      <c r="G545" s="515">
        <v>99</v>
      </c>
      <c r="H545" s="515">
        <v>99</v>
      </c>
      <c r="I545" s="515">
        <v>99</v>
      </c>
      <c r="J545" s="515">
        <v>999</v>
      </c>
      <c r="K545" s="515">
        <v>99</v>
      </c>
      <c r="L545" s="515">
        <v>10</v>
      </c>
      <c r="M545" s="515">
        <v>99</v>
      </c>
      <c r="N545" s="515">
        <v>99</v>
      </c>
      <c r="O545" s="515">
        <v>99</v>
      </c>
      <c r="P545" s="515">
        <v>9999</v>
      </c>
      <c r="Q545" s="515">
        <v>3243</v>
      </c>
      <c r="R545" s="515">
        <v>5710</v>
      </c>
      <c r="S545" s="515">
        <v>10</v>
      </c>
      <c r="T545" s="515">
        <v>9.417863397548162</v>
      </c>
      <c r="U545" s="515">
        <v>41.569385288966807</v>
      </c>
      <c r="V545" s="515">
        <v>5.7092819614711026</v>
      </c>
      <c r="W545" s="515">
        <v>63.047285464098067</v>
      </c>
      <c r="X545" s="515">
        <v>100</v>
      </c>
      <c r="Y545" s="515">
        <v>99.9124343257443</v>
      </c>
      <c r="Z545" s="515">
        <v>5.5995971449783513</v>
      </c>
      <c r="AA545" s="515">
        <v>0</v>
      </c>
      <c r="AB545" s="515">
        <v>2.212723038653531</v>
      </c>
      <c r="AC545" s="515"/>
      <c r="AD545" s="515">
        <v>50.556256692301027</v>
      </c>
      <c r="AE545" s="515"/>
      <c r="AF545" s="515">
        <v>4.1614436055155508</v>
      </c>
      <c r="AG545" s="515">
        <v>5.6731379088933842</v>
      </c>
      <c r="AH545" s="515">
        <v>1.1908931698774079</v>
      </c>
      <c r="AI545" s="515"/>
      <c r="AJ545" s="515"/>
      <c r="AK545" s="515"/>
      <c r="AL545" s="515"/>
    </row>
    <row r="546" spans="1:38">
      <c r="A546" s="515">
        <v>11</v>
      </c>
      <c r="B546" s="515">
        <v>104</v>
      </c>
      <c r="C546" s="515">
        <v>2018</v>
      </c>
      <c r="D546" s="515">
        <v>99</v>
      </c>
      <c r="E546" s="515">
        <v>99</v>
      </c>
      <c r="F546" s="515">
        <v>99</v>
      </c>
      <c r="G546" s="515">
        <v>99</v>
      </c>
      <c r="H546" s="515">
        <v>99</v>
      </c>
      <c r="I546" s="515">
        <v>99</v>
      </c>
      <c r="J546" s="515">
        <v>999</v>
      </c>
      <c r="K546" s="515">
        <v>99</v>
      </c>
      <c r="L546" s="515">
        <v>11</v>
      </c>
      <c r="M546" s="515">
        <v>99</v>
      </c>
      <c r="N546" s="515">
        <v>99</v>
      </c>
      <c r="O546" s="515">
        <v>99</v>
      </c>
      <c r="P546" s="515">
        <v>9999</v>
      </c>
      <c r="Q546" s="515">
        <v>1814</v>
      </c>
      <c r="R546" s="515">
        <v>2725</v>
      </c>
      <c r="S546" s="515">
        <v>11</v>
      </c>
      <c r="T546" s="515">
        <v>10.229724770642202</v>
      </c>
      <c r="U546" s="515">
        <v>44.065625688073446</v>
      </c>
      <c r="V546" s="515">
        <v>2.3853211009174311</v>
      </c>
      <c r="W546" s="515">
        <v>73.798165137614689</v>
      </c>
      <c r="X546" s="515">
        <v>100</v>
      </c>
      <c r="Y546" s="515">
        <v>99.853211009174302</v>
      </c>
      <c r="Z546" s="515">
        <v>5.9355443659730636</v>
      </c>
      <c r="AA546" s="515">
        <v>0</v>
      </c>
      <c r="AB546" s="515">
        <v>2.3984851712923638</v>
      </c>
      <c r="AC546" s="515"/>
      <c r="AD546" s="515">
        <v>50.815897484483934</v>
      </c>
      <c r="AE546" s="515"/>
      <c r="AF546" s="515">
        <v>1.9859779028073343</v>
      </c>
      <c r="AG546" s="515">
        <v>2.8699879813063105</v>
      </c>
      <c r="AH546" s="515">
        <v>0.84403669724770636</v>
      </c>
      <c r="AI546" s="515"/>
      <c r="AJ546" s="515"/>
      <c r="AK546" s="515"/>
      <c r="AL546" s="515"/>
    </row>
    <row r="547" spans="1:38">
      <c r="A547" s="515">
        <v>11</v>
      </c>
      <c r="B547" s="515">
        <v>105</v>
      </c>
      <c r="C547" s="515">
        <v>2018</v>
      </c>
      <c r="D547" s="515">
        <v>99</v>
      </c>
      <c r="E547" s="515">
        <v>99</v>
      </c>
      <c r="F547" s="515">
        <v>99</v>
      </c>
      <c r="G547" s="515">
        <v>99</v>
      </c>
      <c r="H547" s="515">
        <v>99</v>
      </c>
      <c r="I547" s="515">
        <v>99</v>
      </c>
      <c r="J547" s="515">
        <v>999</v>
      </c>
      <c r="K547" s="515">
        <v>99</v>
      </c>
      <c r="L547" s="515">
        <v>12</v>
      </c>
      <c r="M547" s="515">
        <v>99</v>
      </c>
      <c r="N547" s="515">
        <v>99</v>
      </c>
      <c r="O547" s="515">
        <v>99</v>
      </c>
      <c r="P547" s="515">
        <v>9999</v>
      </c>
      <c r="Q547" s="515">
        <v>489</v>
      </c>
      <c r="R547" s="515">
        <v>586</v>
      </c>
      <c r="S547" s="515">
        <v>12</v>
      </c>
      <c r="T547" s="515">
        <v>10.742320819112628</v>
      </c>
      <c r="U547" s="515">
        <v>47.156638225255982</v>
      </c>
      <c r="V547" s="515">
        <v>0.85324232081911244</v>
      </c>
      <c r="W547" s="515">
        <v>77.815699658703068</v>
      </c>
      <c r="X547" s="515">
        <v>100</v>
      </c>
      <c r="Y547" s="515">
        <v>100</v>
      </c>
      <c r="Z547" s="515">
        <v>6.341633207306562</v>
      </c>
      <c r="AA547" s="515">
        <v>0</v>
      </c>
      <c r="AB547" s="515">
        <v>2.6867423350389981</v>
      </c>
      <c r="AC547" s="515"/>
      <c r="AD547" s="515">
        <v>51.537592704250677</v>
      </c>
      <c r="AE547" s="515"/>
      <c r="AF547" s="515">
        <v>0.42707634900737551</v>
      </c>
      <c r="AG547" s="515">
        <v>0.66047150174549829</v>
      </c>
      <c r="AH547" s="515">
        <v>1.1945392491467577</v>
      </c>
      <c r="AI547" s="515"/>
      <c r="AJ547" s="515"/>
      <c r="AK547" s="515"/>
      <c r="AL547" s="515"/>
    </row>
    <row r="548" spans="1:38">
      <c r="A548" s="515">
        <v>11</v>
      </c>
      <c r="B548" s="515">
        <v>106</v>
      </c>
      <c r="C548" s="515">
        <v>2018</v>
      </c>
      <c r="D548" s="515">
        <v>99</v>
      </c>
      <c r="E548" s="515">
        <v>99</v>
      </c>
      <c r="F548" s="515">
        <v>99</v>
      </c>
      <c r="G548" s="515">
        <v>99</v>
      </c>
      <c r="H548" s="515">
        <v>99</v>
      </c>
      <c r="I548" s="515">
        <v>99</v>
      </c>
      <c r="J548" s="515">
        <v>999</v>
      </c>
      <c r="K548" s="515">
        <v>99</v>
      </c>
      <c r="L548" s="515">
        <v>13</v>
      </c>
      <c r="M548" s="515">
        <v>99</v>
      </c>
      <c r="N548" s="515">
        <v>99</v>
      </c>
      <c r="O548" s="515">
        <v>99</v>
      </c>
      <c r="P548" s="515">
        <v>9999</v>
      </c>
      <c r="Q548" s="515">
        <v>76</v>
      </c>
      <c r="R548" s="515">
        <v>85</v>
      </c>
      <c r="S548" s="515">
        <v>13</v>
      </c>
      <c r="T548" s="515">
        <v>11.788235294117648</v>
      </c>
      <c r="U548" s="515">
        <v>49.210823529411762</v>
      </c>
      <c r="V548" s="515">
        <v>1.1764705882352939</v>
      </c>
      <c r="W548" s="515">
        <v>89.411764705882348</v>
      </c>
      <c r="X548" s="515">
        <v>100</v>
      </c>
      <c r="Y548" s="515">
        <v>100</v>
      </c>
      <c r="Z548" s="515">
        <v>7.0196103816404243</v>
      </c>
      <c r="AA548" s="515">
        <v>0</v>
      </c>
      <c r="AB548" s="515">
        <v>2.3718650772412535</v>
      </c>
      <c r="AC548" s="515"/>
      <c r="AD548" s="515">
        <v>62.038337116165458</v>
      </c>
      <c r="AE548" s="515"/>
      <c r="AF548" s="515">
        <v>6.1947934582981104E-2</v>
      </c>
      <c r="AG548" s="515">
        <v>9.9975408877366431E-2</v>
      </c>
      <c r="AH548" s="515">
        <v>1.1764705882352939</v>
      </c>
      <c r="AI548" s="515"/>
      <c r="AJ548" s="515"/>
      <c r="AK548" s="515"/>
      <c r="AL548" s="515"/>
    </row>
    <row r="549" spans="1:38">
      <c r="A549" s="515">
        <v>11</v>
      </c>
      <c r="B549" s="515">
        <v>107</v>
      </c>
      <c r="C549" s="515">
        <v>2018</v>
      </c>
      <c r="D549" s="515">
        <v>99</v>
      </c>
      <c r="E549" s="515">
        <v>99</v>
      </c>
      <c r="F549" s="515">
        <v>99</v>
      </c>
      <c r="G549" s="515">
        <v>99</v>
      </c>
      <c r="H549" s="515">
        <v>99</v>
      </c>
      <c r="I549" s="515">
        <v>99</v>
      </c>
      <c r="J549" s="515">
        <v>999</v>
      </c>
      <c r="K549" s="515">
        <v>99</v>
      </c>
      <c r="L549" s="515">
        <v>14</v>
      </c>
      <c r="M549" s="515">
        <v>99</v>
      </c>
      <c r="N549" s="515">
        <v>99</v>
      </c>
      <c r="O549" s="515">
        <v>99</v>
      </c>
      <c r="P549" s="515">
        <v>9999</v>
      </c>
      <c r="Q549" s="515">
        <v>38</v>
      </c>
      <c r="R549" s="515">
        <v>40</v>
      </c>
      <c r="S549" s="515">
        <v>14</v>
      </c>
      <c r="T549" s="515">
        <v>11.525</v>
      </c>
      <c r="U549" s="515">
        <v>50.577500000000001</v>
      </c>
      <c r="V549" s="515">
        <v>2.5</v>
      </c>
      <c r="W549" s="515">
        <v>80</v>
      </c>
      <c r="X549" s="515">
        <v>100</v>
      </c>
      <c r="Y549" s="515">
        <v>100</v>
      </c>
      <c r="Z549" s="515">
        <v>6.6089896164239761</v>
      </c>
      <c r="AA549" s="515">
        <v>0</v>
      </c>
      <c r="AB549" s="515">
        <v>3.1303953424447859</v>
      </c>
      <c r="AC549" s="515"/>
      <c r="AD549" s="515">
        <v>53.564436382405844</v>
      </c>
      <c r="AE549" s="515"/>
      <c r="AF549" s="515">
        <v>2.9151969215520504E-2</v>
      </c>
      <c r="AG549" s="515">
        <v>4.8353841263949593E-2</v>
      </c>
      <c r="AH549" s="515">
        <v>0</v>
      </c>
      <c r="AI549" s="515"/>
      <c r="AJ549" s="515"/>
      <c r="AK549" s="515"/>
      <c r="AL549" s="515"/>
    </row>
    <row r="550" spans="1:38">
      <c r="A550" s="515">
        <v>11</v>
      </c>
      <c r="B550" s="515">
        <v>108</v>
      </c>
      <c r="C550" s="515">
        <v>2018</v>
      </c>
      <c r="D550" s="515">
        <v>99</v>
      </c>
      <c r="E550" s="515">
        <v>99</v>
      </c>
      <c r="F550" s="515">
        <v>99</v>
      </c>
      <c r="G550" s="515">
        <v>99</v>
      </c>
      <c r="H550" s="515">
        <v>99</v>
      </c>
      <c r="I550" s="515">
        <v>99</v>
      </c>
      <c r="J550" s="515">
        <v>999</v>
      </c>
      <c r="K550" s="515">
        <v>99</v>
      </c>
      <c r="L550" s="515">
        <v>15</v>
      </c>
      <c r="M550" s="515">
        <v>99</v>
      </c>
      <c r="N550" s="515">
        <v>99</v>
      </c>
      <c r="O550" s="515">
        <v>99</v>
      </c>
      <c r="P550" s="515">
        <v>9999</v>
      </c>
      <c r="Q550" s="515">
        <v>2</v>
      </c>
      <c r="R550" s="515">
        <v>2</v>
      </c>
      <c r="S550" s="515">
        <v>15</v>
      </c>
      <c r="T550" s="515">
        <v>10</v>
      </c>
      <c r="U550" s="515">
        <v>52.85</v>
      </c>
      <c r="V550" s="515">
        <v>0</v>
      </c>
      <c r="W550" s="515">
        <v>100</v>
      </c>
      <c r="X550" s="515">
        <v>100</v>
      </c>
      <c r="Y550" s="515">
        <v>100</v>
      </c>
      <c r="Z550" s="515">
        <v>0.44999999999985846</v>
      </c>
      <c r="AA550" s="515">
        <v>0</v>
      </c>
      <c r="AB550" s="515">
        <v>1</v>
      </c>
      <c r="AC550" s="515"/>
      <c r="AD550" s="515">
        <v>100.00000000004157</v>
      </c>
      <c r="AE550" s="515"/>
      <c r="AF550" s="515">
        <v>1.4575984607760257E-3</v>
      </c>
      <c r="AG550" s="515">
        <v>2.5263214975035702E-3</v>
      </c>
      <c r="AH550" s="515">
        <v>0</v>
      </c>
      <c r="AI550" s="515"/>
      <c r="AJ550" s="515"/>
      <c r="AK550" s="515"/>
      <c r="AL550" s="515"/>
    </row>
    <row r="551" spans="1:38">
      <c r="A551" s="515">
        <v>11</v>
      </c>
      <c r="B551" s="515">
        <v>109</v>
      </c>
      <c r="C551" s="515">
        <v>2017</v>
      </c>
      <c r="D551" s="515">
        <v>99</v>
      </c>
      <c r="E551" s="515">
        <v>99</v>
      </c>
      <c r="F551" s="515">
        <v>99</v>
      </c>
      <c r="G551" s="515">
        <v>99</v>
      </c>
      <c r="H551" s="515">
        <v>99</v>
      </c>
      <c r="I551" s="515">
        <v>99</v>
      </c>
      <c r="J551" s="515">
        <v>999</v>
      </c>
      <c r="K551" s="515">
        <v>99</v>
      </c>
      <c r="L551" s="515">
        <v>1</v>
      </c>
      <c r="M551" s="515">
        <v>99</v>
      </c>
      <c r="N551" s="515">
        <v>99</v>
      </c>
      <c r="O551" s="515">
        <v>99</v>
      </c>
      <c r="P551" s="515">
        <v>9999</v>
      </c>
      <c r="Q551" s="515">
        <v>600</v>
      </c>
      <c r="R551" s="515">
        <v>838.99</v>
      </c>
      <c r="S551" s="515">
        <v>1</v>
      </c>
      <c r="T551" s="515">
        <v>2.4827471125996738</v>
      </c>
      <c r="U551" s="515">
        <v>17.368860177117703</v>
      </c>
      <c r="V551" s="515">
        <v>0</v>
      </c>
      <c r="W551" s="515">
        <v>0.11919093195389696</v>
      </c>
      <c r="X551" s="515">
        <v>65.674203506597223</v>
      </c>
      <c r="Y551" s="515">
        <v>8.5817471006805786</v>
      </c>
      <c r="Z551" s="515">
        <v>4.5427206966630704</v>
      </c>
      <c r="AA551" s="515">
        <v>0</v>
      </c>
      <c r="AB551" s="515">
        <v>0.66894526708890667</v>
      </c>
      <c r="AC551" s="515"/>
      <c r="AD551" s="515">
        <v>23.555703089513912</v>
      </c>
      <c r="AE551" s="515"/>
      <c r="AF551" s="515">
        <v>0.48722525452741611</v>
      </c>
      <c r="AG551" s="515">
        <v>0.27081553773460471</v>
      </c>
      <c r="AH551" s="515">
        <v>3.8141098225247023</v>
      </c>
      <c r="AI551" s="515"/>
      <c r="AJ551" s="515"/>
      <c r="AK551" s="515"/>
      <c r="AL551" s="515"/>
    </row>
    <row r="552" spans="1:38">
      <c r="A552" s="515">
        <v>11</v>
      </c>
      <c r="B552" s="515">
        <v>110</v>
      </c>
      <c r="C552" s="515">
        <v>2017</v>
      </c>
      <c r="D552" s="515">
        <v>99</v>
      </c>
      <c r="E552" s="515">
        <v>99</v>
      </c>
      <c r="F552" s="515">
        <v>99</v>
      </c>
      <c r="G552" s="515">
        <v>99</v>
      </c>
      <c r="H552" s="515">
        <v>99</v>
      </c>
      <c r="I552" s="515">
        <v>99</v>
      </c>
      <c r="J552" s="515">
        <v>999</v>
      </c>
      <c r="K552" s="515">
        <v>99</v>
      </c>
      <c r="L552" s="515">
        <v>2</v>
      </c>
      <c r="M552" s="515">
        <v>99</v>
      </c>
      <c r="N552" s="515">
        <v>99</v>
      </c>
      <c r="O552" s="515">
        <v>99</v>
      </c>
      <c r="P552" s="515">
        <v>9999</v>
      </c>
      <c r="Q552" s="515">
        <v>1937</v>
      </c>
      <c r="R552" s="515">
        <v>3221</v>
      </c>
      <c r="S552" s="515">
        <v>2</v>
      </c>
      <c r="T552" s="515">
        <v>3.4613474076373794</v>
      </c>
      <c r="U552" s="515">
        <v>19.534864948773677</v>
      </c>
      <c r="V552" s="515">
        <v>0</v>
      </c>
      <c r="W552" s="515">
        <v>0</v>
      </c>
      <c r="X552" s="515">
        <v>76.746352064576243</v>
      </c>
      <c r="Y552" s="515">
        <v>22.508537721204597</v>
      </c>
      <c r="Z552" s="515">
        <v>4.650121585116378</v>
      </c>
      <c r="AA552" s="515">
        <v>0</v>
      </c>
      <c r="AB552" s="515">
        <v>1.1786201805660379</v>
      </c>
      <c r="AC552" s="515"/>
      <c r="AD552" s="515">
        <v>8.5960142761331486</v>
      </c>
      <c r="AE552" s="515"/>
      <c r="AF552" s="515">
        <v>1.8705259238284213</v>
      </c>
      <c r="AG552" s="515">
        <v>1.1693556337866544</v>
      </c>
      <c r="AH552" s="515">
        <v>3.601366035392735</v>
      </c>
      <c r="AI552" s="515"/>
      <c r="AJ552" s="515"/>
      <c r="AK552" s="515"/>
      <c r="AL552" s="515"/>
    </row>
    <row r="553" spans="1:38">
      <c r="A553" s="515">
        <v>11</v>
      </c>
      <c r="B553" s="515">
        <v>111</v>
      </c>
      <c r="C553" s="515">
        <v>2017</v>
      </c>
      <c r="D553" s="515">
        <v>99</v>
      </c>
      <c r="E553" s="515">
        <v>99</v>
      </c>
      <c r="F553" s="515">
        <v>99</v>
      </c>
      <c r="G553" s="515">
        <v>99</v>
      </c>
      <c r="H553" s="515">
        <v>99</v>
      </c>
      <c r="I553" s="515">
        <v>99</v>
      </c>
      <c r="J553" s="515">
        <v>999</v>
      </c>
      <c r="K553" s="515">
        <v>99</v>
      </c>
      <c r="L553" s="515">
        <v>3</v>
      </c>
      <c r="M553" s="515">
        <v>99</v>
      </c>
      <c r="N553" s="515">
        <v>99</v>
      </c>
      <c r="O553" s="515">
        <v>99</v>
      </c>
      <c r="P553" s="515">
        <v>9999</v>
      </c>
      <c r="Q553" s="515">
        <v>3178</v>
      </c>
      <c r="R553" s="515">
        <v>5763.97</v>
      </c>
      <c r="S553" s="515">
        <v>2.9999999999999991</v>
      </c>
      <c r="T553" s="515">
        <v>4.1457537079478204</v>
      </c>
      <c r="U553" s="515">
        <v>21.087479636431151</v>
      </c>
      <c r="V553" s="515">
        <v>0</v>
      </c>
      <c r="W553" s="515">
        <v>0.45107798964949503</v>
      </c>
      <c r="X553" s="515">
        <v>81.315482211045506</v>
      </c>
      <c r="Y553" s="515">
        <v>38.723310496064357</v>
      </c>
      <c r="Z553" s="515">
        <v>5.0710755281294118</v>
      </c>
      <c r="AA553" s="515">
        <v>7.1058202940978051E-8</v>
      </c>
      <c r="AB553" s="515">
        <v>0.83013276912844547</v>
      </c>
      <c r="AC553" s="515">
        <v>-1.1209961681196196E-5</v>
      </c>
      <c r="AD553" s="515">
        <v>-11.719287333429344</v>
      </c>
      <c r="AE553" s="515">
        <v>4.2799300053882882E-6</v>
      </c>
      <c r="AF553" s="515">
        <v>3.3473006237719032</v>
      </c>
      <c r="AG553" s="515">
        <v>2.2588732495454167</v>
      </c>
      <c r="AH553" s="515">
        <v>3.4698306896115008</v>
      </c>
      <c r="AI553" s="515"/>
      <c r="AJ553" s="515"/>
      <c r="AK553" s="515"/>
      <c r="AL553" s="515"/>
    </row>
    <row r="554" spans="1:38">
      <c r="A554" s="515">
        <v>11</v>
      </c>
      <c r="B554" s="515">
        <v>112</v>
      </c>
      <c r="C554" s="515">
        <v>2017</v>
      </c>
      <c r="D554" s="515">
        <v>99</v>
      </c>
      <c r="E554" s="515">
        <v>99</v>
      </c>
      <c r="F554" s="515">
        <v>99</v>
      </c>
      <c r="G554" s="515">
        <v>99</v>
      </c>
      <c r="H554" s="515">
        <v>99</v>
      </c>
      <c r="I554" s="515">
        <v>99</v>
      </c>
      <c r="J554" s="515">
        <v>999</v>
      </c>
      <c r="K554" s="515">
        <v>99</v>
      </c>
      <c r="L554" s="515">
        <v>4</v>
      </c>
      <c r="M554" s="515">
        <v>99</v>
      </c>
      <c r="N554" s="515">
        <v>99</v>
      </c>
      <c r="O554" s="515">
        <v>99</v>
      </c>
      <c r="P554" s="515">
        <v>9999</v>
      </c>
      <c r="Q554" s="515">
        <v>4415</v>
      </c>
      <c r="R554" s="515">
        <v>9097.9699999999993</v>
      </c>
      <c r="S554" s="515">
        <v>4</v>
      </c>
      <c r="T554" s="515">
        <v>4.8304182141730516</v>
      </c>
      <c r="U554" s="515">
        <v>22.639610814280605</v>
      </c>
      <c r="V554" s="515">
        <v>0</v>
      </c>
      <c r="W554" s="515">
        <v>1.2640182370352953</v>
      </c>
      <c r="X554" s="515">
        <v>84.491375548611387</v>
      </c>
      <c r="Y554" s="515">
        <v>53.803211045980589</v>
      </c>
      <c r="Z554" s="515">
        <v>5.3040663704730084</v>
      </c>
      <c r="AA554" s="515">
        <v>0</v>
      </c>
      <c r="AB554" s="515">
        <v>1.0560591642539061</v>
      </c>
      <c r="AC554" s="515"/>
      <c r="AD554" s="515">
        <v>-15.126095929326876</v>
      </c>
      <c r="AE554" s="515"/>
      <c r="AF554" s="515">
        <v>5.2834488479395398</v>
      </c>
      <c r="AG554" s="515">
        <v>3.8278854386141177</v>
      </c>
      <c r="AH554" s="515">
        <v>3.3633876568069576</v>
      </c>
      <c r="AI554" s="515"/>
      <c r="AJ554" s="515"/>
      <c r="AK554" s="515"/>
      <c r="AL554" s="515"/>
    </row>
    <row r="555" spans="1:38">
      <c r="A555" s="515">
        <v>11</v>
      </c>
      <c r="B555" s="515">
        <v>113</v>
      </c>
      <c r="C555" s="515">
        <v>2017</v>
      </c>
      <c r="D555" s="515">
        <v>99</v>
      </c>
      <c r="E555" s="515">
        <v>99</v>
      </c>
      <c r="F555" s="515">
        <v>99</v>
      </c>
      <c r="G555" s="515">
        <v>99</v>
      </c>
      <c r="H555" s="515">
        <v>99</v>
      </c>
      <c r="I555" s="515">
        <v>99</v>
      </c>
      <c r="J555" s="515">
        <v>999</v>
      </c>
      <c r="K555" s="515">
        <v>99</v>
      </c>
      <c r="L555" s="515">
        <v>5</v>
      </c>
      <c r="M555" s="515">
        <v>99</v>
      </c>
      <c r="N555" s="515">
        <v>99</v>
      </c>
      <c r="O555" s="515">
        <v>99</v>
      </c>
      <c r="P555" s="515">
        <v>9999</v>
      </c>
      <c r="Q555" s="515">
        <v>6444</v>
      </c>
      <c r="R555" s="515">
        <v>16725.98</v>
      </c>
      <c r="S555" s="515">
        <v>5</v>
      </c>
      <c r="T555" s="515">
        <v>5.6197603967002223</v>
      </c>
      <c r="U555" s="515">
        <v>24.276227760645369</v>
      </c>
      <c r="V555" s="515">
        <v>0</v>
      </c>
      <c r="W555" s="515">
        <v>3.5095103545502271</v>
      </c>
      <c r="X555" s="515">
        <v>88.70631197693649</v>
      </c>
      <c r="Y555" s="515">
        <v>65.096335162423983</v>
      </c>
      <c r="Z555" s="515">
        <v>5.4974743500904992</v>
      </c>
      <c r="AA555" s="515">
        <v>0</v>
      </c>
      <c r="AB555" s="515">
        <v>1.4104256741119112</v>
      </c>
      <c r="AC555" s="515"/>
      <c r="AD555" s="515">
        <v>-7.3695254927812446</v>
      </c>
      <c r="AE555" s="515"/>
      <c r="AF555" s="515">
        <v>9.713250292280561</v>
      </c>
      <c r="AG555" s="515">
        <v>7.5460251956965188</v>
      </c>
      <c r="AH555" s="515">
        <v>3.4497231253415346</v>
      </c>
      <c r="AI555" s="515"/>
      <c r="AJ555" s="515"/>
      <c r="AK555" s="515"/>
      <c r="AL555" s="515"/>
    </row>
    <row r="556" spans="1:38">
      <c r="A556" s="515">
        <v>11</v>
      </c>
      <c r="B556" s="515">
        <v>114</v>
      </c>
      <c r="C556" s="515">
        <v>2017</v>
      </c>
      <c r="D556" s="515">
        <v>99</v>
      </c>
      <c r="E556" s="515">
        <v>99</v>
      </c>
      <c r="F556" s="515">
        <v>99</v>
      </c>
      <c r="G556" s="515">
        <v>99</v>
      </c>
      <c r="H556" s="515">
        <v>99</v>
      </c>
      <c r="I556" s="515">
        <v>99</v>
      </c>
      <c r="J556" s="515">
        <v>999</v>
      </c>
      <c r="K556" s="515">
        <v>99</v>
      </c>
      <c r="L556" s="515">
        <v>6</v>
      </c>
      <c r="M556" s="515">
        <v>99</v>
      </c>
      <c r="N556" s="515">
        <v>99</v>
      </c>
      <c r="O556" s="515">
        <v>99</v>
      </c>
      <c r="P556" s="515">
        <v>9999</v>
      </c>
      <c r="Q556" s="515">
        <v>8106</v>
      </c>
      <c r="R556" s="515">
        <v>25297.91</v>
      </c>
      <c r="S556" s="515">
        <v>6.0000000000000018</v>
      </c>
      <c r="T556" s="515">
        <v>6.2692926016417987</v>
      </c>
      <c r="U556" s="515">
        <v>26.825279242435339</v>
      </c>
      <c r="V556" s="515">
        <v>52.684194069786805</v>
      </c>
      <c r="W556" s="515">
        <v>7.7713929727791742</v>
      </c>
      <c r="X556" s="515">
        <v>94.584888633092646</v>
      </c>
      <c r="Y556" s="515">
        <v>79.10930191466413</v>
      </c>
      <c r="Z556" s="515">
        <v>5.4617397146460078</v>
      </c>
      <c r="AA556" s="515"/>
      <c r="AB556" s="515">
        <v>0.9447391000958435</v>
      </c>
      <c r="AC556" s="515"/>
      <c r="AD556" s="515">
        <v>-10.886635426442851</v>
      </c>
      <c r="AE556" s="515"/>
      <c r="AF556" s="515">
        <v>14.691212813933021</v>
      </c>
      <c r="AG556" s="515">
        <v>12.611721421590202</v>
      </c>
      <c r="AH556" s="515">
        <v>3.1583636751020152</v>
      </c>
      <c r="AI556" s="515"/>
      <c r="AJ556" s="515"/>
      <c r="AK556" s="515"/>
      <c r="AL556" s="515"/>
    </row>
    <row r="557" spans="1:38">
      <c r="A557" s="515">
        <v>11</v>
      </c>
      <c r="B557" s="515">
        <v>115</v>
      </c>
      <c r="C557" s="515">
        <v>2017</v>
      </c>
      <c r="D557" s="515">
        <v>99</v>
      </c>
      <c r="E557" s="515">
        <v>99</v>
      </c>
      <c r="F557" s="515">
        <v>99</v>
      </c>
      <c r="G557" s="515">
        <v>99</v>
      </c>
      <c r="H557" s="515">
        <v>99</v>
      </c>
      <c r="I557" s="515">
        <v>99</v>
      </c>
      <c r="J557" s="515">
        <v>999</v>
      </c>
      <c r="K557" s="515">
        <v>99</v>
      </c>
      <c r="L557" s="515">
        <v>7</v>
      </c>
      <c r="M557" s="515">
        <v>99</v>
      </c>
      <c r="N557" s="515">
        <v>99</v>
      </c>
      <c r="O557" s="515">
        <v>99</v>
      </c>
      <c r="P557" s="515">
        <v>9999</v>
      </c>
      <c r="Q557" s="515">
        <v>8549</v>
      </c>
      <c r="R557" s="515">
        <v>27861.950000000004</v>
      </c>
      <c r="S557" s="515">
        <v>6.9999999999999982</v>
      </c>
      <c r="T557" s="515">
        <v>7.0101697835219694</v>
      </c>
      <c r="U557" s="515">
        <v>29.983446959024921</v>
      </c>
      <c r="V557" s="515">
        <v>47.512826632737458</v>
      </c>
      <c r="W557" s="515">
        <v>17.522104518886863</v>
      </c>
      <c r="X557" s="515">
        <v>98.65066874357322</v>
      </c>
      <c r="Y557" s="515">
        <v>90.822788785422389</v>
      </c>
      <c r="Z557" s="515">
        <v>5.2185112890504604</v>
      </c>
      <c r="AA557" s="515">
        <v>1.8282867455202393E-7</v>
      </c>
      <c r="AB557" s="515">
        <v>1.3496312604011445</v>
      </c>
      <c r="AC557" s="515">
        <v>-1.261247110393904E-4</v>
      </c>
      <c r="AD557" s="515">
        <v>14.491196859377158</v>
      </c>
      <c r="AE557" s="515">
        <v>6.7732824481882004E-6</v>
      </c>
      <c r="AF557" s="515">
        <v>16.180223459612321</v>
      </c>
      <c r="AG557" s="515">
        <v>15.52524783469585</v>
      </c>
      <c r="AH557" s="515">
        <v>2.8246407735280554</v>
      </c>
      <c r="AI557" s="515"/>
      <c r="AJ557" s="515"/>
      <c r="AK557" s="515"/>
      <c r="AL557" s="515"/>
    </row>
    <row r="558" spans="1:38">
      <c r="A558" s="515">
        <v>11</v>
      </c>
      <c r="B558" s="515">
        <v>116</v>
      </c>
      <c r="C558" s="515">
        <v>2017</v>
      </c>
      <c r="D558" s="515">
        <v>99</v>
      </c>
      <c r="E558" s="515">
        <v>99</v>
      </c>
      <c r="F558" s="515">
        <v>99</v>
      </c>
      <c r="G558" s="515">
        <v>99</v>
      </c>
      <c r="H558" s="515">
        <v>99</v>
      </c>
      <c r="I558" s="515">
        <v>99</v>
      </c>
      <c r="J558" s="515">
        <v>999</v>
      </c>
      <c r="K558" s="515">
        <v>99</v>
      </c>
      <c r="L558" s="515">
        <v>8</v>
      </c>
      <c r="M558" s="515">
        <v>99</v>
      </c>
      <c r="N558" s="515">
        <v>99</v>
      </c>
      <c r="O558" s="515">
        <v>99</v>
      </c>
      <c r="P558" s="515">
        <v>9999</v>
      </c>
      <c r="Q558" s="515">
        <v>8972</v>
      </c>
      <c r="R558" s="515">
        <v>37233.880000000005</v>
      </c>
      <c r="S558" s="515">
        <v>8</v>
      </c>
      <c r="T558" s="515">
        <v>7.9054882273885987</v>
      </c>
      <c r="U558" s="515">
        <v>33.413090443434946</v>
      </c>
      <c r="V558" s="515">
        <v>30.756934275987341</v>
      </c>
      <c r="W558" s="515">
        <v>35.003067099104364</v>
      </c>
      <c r="X558" s="515">
        <v>99.734435412049407</v>
      </c>
      <c r="Y558" s="515">
        <v>97.102423921439211</v>
      </c>
      <c r="Z558" s="515">
        <v>5.0833208393258351</v>
      </c>
      <c r="AA558" s="515">
        <v>0</v>
      </c>
      <c r="AB558" s="515">
        <v>0.96491106620783829</v>
      </c>
      <c r="AC558" s="515"/>
      <c r="AD558" s="515">
        <v>45.079020529260255</v>
      </c>
      <c r="AE558" s="515"/>
      <c r="AF558" s="515">
        <v>21.622768638533564</v>
      </c>
      <c r="AG558" s="515">
        <v>23.120670016406841</v>
      </c>
      <c r="AH558" s="515">
        <v>2.4493821218739473</v>
      </c>
      <c r="AI558" s="515"/>
      <c r="AJ558" s="515"/>
      <c r="AK558" s="515"/>
      <c r="AL558" s="515"/>
    </row>
    <row r="559" spans="1:38">
      <c r="A559" s="515">
        <v>11</v>
      </c>
      <c r="B559" s="515">
        <v>117</v>
      </c>
      <c r="C559" s="515">
        <v>2017</v>
      </c>
      <c r="D559" s="515">
        <v>99</v>
      </c>
      <c r="E559" s="515">
        <v>99</v>
      </c>
      <c r="F559" s="515">
        <v>99</v>
      </c>
      <c r="G559" s="515">
        <v>99</v>
      </c>
      <c r="H559" s="515">
        <v>99</v>
      </c>
      <c r="I559" s="515">
        <v>99</v>
      </c>
      <c r="J559" s="515">
        <v>999</v>
      </c>
      <c r="K559" s="515">
        <v>99</v>
      </c>
      <c r="L559" s="515">
        <v>9</v>
      </c>
      <c r="M559" s="515">
        <v>99</v>
      </c>
      <c r="N559" s="515">
        <v>99</v>
      </c>
      <c r="O559" s="515">
        <v>99</v>
      </c>
      <c r="P559" s="515">
        <v>9999</v>
      </c>
      <c r="Q559" s="515">
        <v>7809</v>
      </c>
      <c r="R559" s="515">
        <v>30082.960000000006</v>
      </c>
      <c r="S559" s="515">
        <v>9</v>
      </c>
      <c r="T559" s="515">
        <v>8.794613296032038</v>
      </c>
      <c r="U559" s="515">
        <v>37.566835178452969</v>
      </c>
      <c r="V559" s="515">
        <v>14.44006839752471</v>
      </c>
      <c r="W559" s="515">
        <v>53.20287631270326</v>
      </c>
      <c r="X559" s="515">
        <v>99.970215696859611</v>
      </c>
      <c r="Y559" s="515">
        <v>99.587939484678373</v>
      </c>
      <c r="Z559" s="515">
        <v>5.2347642369759289</v>
      </c>
      <c r="AA559" s="515"/>
      <c r="AB559" s="515">
        <v>1.8665539984913244</v>
      </c>
      <c r="AC559" s="515"/>
      <c r="AD559" s="515">
        <v>47.256103544162883</v>
      </c>
      <c r="AE559" s="515"/>
      <c r="AF559" s="515">
        <v>17.470026869137978</v>
      </c>
      <c r="AG559" s="515">
        <v>21.002483397232439</v>
      </c>
      <c r="AH559" s="515">
        <v>1.9479466116366204</v>
      </c>
      <c r="AI559" s="515"/>
      <c r="AJ559" s="515"/>
      <c r="AK559" s="515"/>
      <c r="AL559" s="515"/>
    </row>
    <row r="560" spans="1:38">
      <c r="A560" s="515">
        <v>11</v>
      </c>
      <c r="B560" s="515">
        <v>118</v>
      </c>
      <c r="C560" s="515">
        <v>2017</v>
      </c>
      <c r="D560" s="515">
        <v>99</v>
      </c>
      <c r="E560" s="515">
        <v>99</v>
      </c>
      <c r="F560" s="515">
        <v>99</v>
      </c>
      <c r="G560" s="515">
        <v>99</v>
      </c>
      <c r="H560" s="515">
        <v>99</v>
      </c>
      <c r="I560" s="515">
        <v>99</v>
      </c>
      <c r="J560" s="515">
        <v>999</v>
      </c>
      <c r="K560" s="515">
        <v>99</v>
      </c>
      <c r="L560" s="515">
        <v>10</v>
      </c>
      <c r="M560" s="515">
        <v>99</v>
      </c>
      <c r="N560" s="515">
        <v>99</v>
      </c>
      <c r="O560" s="515">
        <v>99</v>
      </c>
      <c r="P560" s="515">
        <v>9999</v>
      </c>
      <c r="Q560" s="515">
        <v>4483</v>
      </c>
      <c r="R560" s="515">
        <v>9806.9799999999977</v>
      </c>
      <c r="S560" s="515">
        <v>10</v>
      </c>
      <c r="T560" s="515">
        <v>9.7245023442486875</v>
      </c>
      <c r="U560" s="515">
        <v>41.170717183067559</v>
      </c>
      <c r="V560" s="515">
        <v>5.4349045271836989</v>
      </c>
      <c r="W560" s="515">
        <v>68.716363243322604</v>
      </c>
      <c r="X560" s="515">
        <v>99.979810298379363</v>
      </c>
      <c r="Y560" s="515">
        <v>99.908432565376941</v>
      </c>
      <c r="Z560" s="515">
        <v>5.4895166418840553</v>
      </c>
      <c r="AA560" s="515">
        <v>0</v>
      </c>
      <c r="AB560" s="515">
        <v>1.5712801022069669</v>
      </c>
      <c r="AC560" s="515"/>
      <c r="AD560" s="515">
        <v>61.683609552332697</v>
      </c>
      <c r="AE560" s="515"/>
      <c r="AF560" s="515">
        <v>5.6951910352272108</v>
      </c>
      <c r="AG560" s="515">
        <v>7.5035917351371548</v>
      </c>
      <c r="AH560" s="515">
        <v>2.2738906370768568</v>
      </c>
      <c r="AI560" s="515"/>
      <c r="AJ560" s="515"/>
      <c r="AK560" s="515"/>
      <c r="AL560" s="515"/>
    </row>
    <row r="561" spans="1:38">
      <c r="A561" s="515">
        <v>11</v>
      </c>
      <c r="B561" s="515">
        <v>119</v>
      </c>
      <c r="C561" s="515">
        <v>2017</v>
      </c>
      <c r="D561" s="515">
        <v>99</v>
      </c>
      <c r="E561" s="515">
        <v>99</v>
      </c>
      <c r="F561" s="515">
        <v>99</v>
      </c>
      <c r="G561" s="515">
        <v>99</v>
      </c>
      <c r="H561" s="515">
        <v>99</v>
      </c>
      <c r="I561" s="515">
        <v>99</v>
      </c>
      <c r="J561" s="515">
        <v>999</v>
      </c>
      <c r="K561" s="515">
        <v>99</v>
      </c>
      <c r="L561" s="515">
        <v>11</v>
      </c>
      <c r="M561" s="515">
        <v>99</v>
      </c>
      <c r="N561" s="515">
        <v>99</v>
      </c>
      <c r="O561" s="515">
        <v>99</v>
      </c>
      <c r="P561" s="515">
        <v>9999</v>
      </c>
      <c r="Q561" s="515">
        <v>2715</v>
      </c>
      <c r="R561" s="515">
        <v>4795.9799999999996</v>
      </c>
      <c r="S561" s="515">
        <v>11</v>
      </c>
      <c r="T561" s="515">
        <v>10.48378016588893</v>
      </c>
      <c r="U561" s="515">
        <v>43.683126284930253</v>
      </c>
      <c r="V561" s="515">
        <v>2.773155851358847</v>
      </c>
      <c r="W561" s="515">
        <v>77.564960654548187</v>
      </c>
      <c r="X561" s="515">
        <v>99.958715424167764</v>
      </c>
      <c r="Y561" s="515">
        <v>99.896163036543115</v>
      </c>
      <c r="Z561" s="515">
        <v>5.8714023311876158</v>
      </c>
      <c r="AA561" s="515">
        <v>0</v>
      </c>
      <c r="AB561" s="515"/>
      <c r="AC561" s="515"/>
      <c r="AD561" s="515"/>
      <c r="AE561" s="515"/>
      <c r="AF561" s="515">
        <v>2.7851614157598976</v>
      </c>
      <c r="AG561" s="515">
        <v>3.893467464177101</v>
      </c>
      <c r="AH561" s="515">
        <v>2.251885954486883</v>
      </c>
      <c r="AI561" s="515"/>
      <c r="AJ561" s="515"/>
      <c r="AK561" s="515"/>
      <c r="AL561" s="515"/>
    </row>
    <row r="562" spans="1:38">
      <c r="A562" s="515">
        <v>11</v>
      </c>
      <c r="B562" s="515">
        <v>120</v>
      </c>
      <c r="C562" s="515">
        <v>2017</v>
      </c>
      <c r="D562" s="515">
        <v>99</v>
      </c>
      <c r="E562" s="515">
        <v>99</v>
      </c>
      <c r="F562" s="515">
        <v>99</v>
      </c>
      <c r="G562" s="515">
        <v>99</v>
      </c>
      <c r="H562" s="515">
        <v>99</v>
      </c>
      <c r="I562" s="515">
        <v>99</v>
      </c>
      <c r="J562" s="515">
        <v>999</v>
      </c>
      <c r="K562" s="515">
        <v>99</v>
      </c>
      <c r="L562" s="515">
        <v>12</v>
      </c>
      <c r="M562" s="515">
        <v>99</v>
      </c>
      <c r="N562" s="515">
        <v>99</v>
      </c>
      <c r="O562" s="515">
        <v>99</v>
      </c>
      <c r="P562" s="515">
        <v>9999</v>
      </c>
      <c r="Q562" s="515">
        <v>881</v>
      </c>
      <c r="R562" s="515">
        <v>1158</v>
      </c>
      <c r="S562" s="515">
        <v>12</v>
      </c>
      <c r="T562" s="515">
        <v>10.942141623488771</v>
      </c>
      <c r="U562" s="515">
        <v>45.884110535405881</v>
      </c>
      <c r="V562" s="515">
        <v>2.6770293609671847</v>
      </c>
      <c r="W562" s="515">
        <v>79.533678756476675</v>
      </c>
      <c r="X562" s="515">
        <v>100</v>
      </c>
      <c r="Y562" s="515">
        <v>100</v>
      </c>
      <c r="Z562" s="515">
        <v>6.3870218445725042</v>
      </c>
      <c r="AA562" s="515">
        <v>0</v>
      </c>
      <c r="AB562" s="515">
        <v>2.6612299104449382</v>
      </c>
      <c r="AC562" s="515"/>
      <c r="AD562" s="515">
        <v>55.480790915978915</v>
      </c>
      <c r="AE562" s="515"/>
      <c r="AF562" s="515">
        <v>0.67248339639655741</v>
      </c>
      <c r="AG562" s="515">
        <v>0.98745281245122318</v>
      </c>
      <c r="AH562" s="515">
        <v>2.4179620034542313</v>
      </c>
      <c r="AI562" s="515"/>
      <c r="AJ562" s="515"/>
      <c r="AK562" s="515"/>
      <c r="AL562" s="515"/>
    </row>
    <row r="563" spans="1:38">
      <c r="A563" s="515">
        <v>11</v>
      </c>
      <c r="B563" s="515">
        <v>121</v>
      </c>
      <c r="C563" s="515">
        <v>2017</v>
      </c>
      <c r="D563" s="515">
        <v>99</v>
      </c>
      <c r="E563" s="515">
        <v>99</v>
      </c>
      <c r="F563" s="515">
        <v>99</v>
      </c>
      <c r="G563" s="515">
        <v>99</v>
      </c>
      <c r="H563" s="515">
        <v>99</v>
      </c>
      <c r="I563" s="515">
        <v>99</v>
      </c>
      <c r="J563" s="515">
        <v>999</v>
      </c>
      <c r="K563" s="515">
        <v>99</v>
      </c>
      <c r="L563" s="515">
        <v>13</v>
      </c>
      <c r="M563" s="515">
        <v>99</v>
      </c>
      <c r="N563" s="515">
        <v>99</v>
      </c>
      <c r="O563" s="515">
        <v>99</v>
      </c>
      <c r="P563" s="515">
        <v>9999</v>
      </c>
      <c r="Q563" s="515">
        <v>182</v>
      </c>
      <c r="R563" s="515">
        <v>209.99</v>
      </c>
      <c r="S563" s="515">
        <v>12.999999999999998</v>
      </c>
      <c r="T563" s="515">
        <v>11.124339254250204</v>
      </c>
      <c r="U563" s="515">
        <v>47.591790085242174</v>
      </c>
      <c r="V563" s="515">
        <v>2.8572789180437157</v>
      </c>
      <c r="W563" s="515">
        <v>80.003809705224057</v>
      </c>
      <c r="X563" s="515">
        <v>99.528548978522778</v>
      </c>
      <c r="Y563" s="515">
        <v>99.528548978522778</v>
      </c>
      <c r="Z563" s="515">
        <v>5.0237391811565724</v>
      </c>
      <c r="AA563" s="515">
        <v>1.8614259900940625E-7</v>
      </c>
      <c r="AB563" s="515"/>
      <c r="AC563" s="515">
        <v>-7.4105200249091055E-6</v>
      </c>
      <c r="AD563" s="515"/>
      <c r="AE563" s="515"/>
      <c r="AF563" s="515">
        <v>0.1219471402498386</v>
      </c>
      <c r="AG563" s="515">
        <v>0.18572746381917027</v>
      </c>
      <c r="AH563" s="515">
        <v>2.3810657650364302</v>
      </c>
      <c r="AI563" s="515"/>
      <c r="AJ563" s="515"/>
      <c r="AK563" s="515"/>
      <c r="AL563" s="515"/>
    </row>
    <row r="564" spans="1:38">
      <c r="A564" s="515">
        <v>11</v>
      </c>
      <c r="B564" s="515">
        <v>122</v>
      </c>
      <c r="C564" s="515">
        <v>2017</v>
      </c>
      <c r="D564" s="515">
        <v>99</v>
      </c>
      <c r="E564" s="515">
        <v>99</v>
      </c>
      <c r="F564" s="515">
        <v>99</v>
      </c>
      <c r="G564" s="515">
        <v>99</v>
      </c>
      <c r="H564" s="515">
        <v>99</v>
      </c>
      <c r="I564" s="515">
        <v>99</v>
      </c>
      <c r="J564" s="515">
        <v>999</v>
      </c>
      <c r="K564" s="515">
        <v>99</v>
      </c>
      <c r="L564" s="515">
        <v>14</v>
      </c>
      <c r="M564" s="515">
        <v>99</v>
      </c>
      <c r="N564" s="515">
        <v>99</v>
      </c>
      <c r="O564" s="515">
        <v>99</v>
      </c>
      <c r="P564" s="515">
        <v>9999</v>
      </c>
      <c r="Q564" s="515">
        <v>82</v>
      </c>
      <c r="R564" s="515">
        <v>90</v>
      </c>
      <c r="S564" s="515">
        <v>14</v>
      </c>
      <c r="T564" s="515">
        <v>12.555555555555555</v>
      </c>
      <c r="U564" s="515">
        <v>50.883333333333312</v>
      </c>
      <c r="V564" s="515">
        <v>0</v>
      </c>
      <c r="W564" s="515">
        <v>91.111111111111114</v>
      </c>
      <c r="X564" s="515">
        <v>100</v>
      </c>
      <c r="Y564" s="515">
        <v>98.888888888888886</v>
      </c>
      <c r="Z564" s="515">
        <v>7.5373919745347262</v>
      </c>
      <c r="AA564" s="515">
        <v>0</v>
      </c>
      <c r="AB564" s="515">
        <v>2.4680676702009943</v>
      </c>
      <c r="AC564" s="515"/>
      <c r="AD564" s="515">
        <v>65.625349122825426</v>
      </c>
      <c r="AE564" s="515"/>
      <c r="AF564" s="515">
        <v>5.2265548942737619E-2</v>
      </c>
      <c r="AG564" s="515">
        <v>8.51066581840631E-2</v>
      </c>
      <c r="AH564" s="515">
        <v>2.2222222222222223</v>
      </c>
      <c r="AI564" s="515"/>
      <c r="AJ564" s="515"/>
      <c r="AK564" s="515"/>
      <c r="AL564" s="515"/>
    </row>
    <row r="565" spans="1:38">
      <c r="A565" s="515">
        <v>11</v>
      </c>
      <c r="B565" s="515">
        <v>123</v>
      </c>
      <c r="C565" s="515">
        <v>2017</v>
      </c>
      <c r="D565" s="515">
        <v>99</v>
      </c>
      <c r="E565" s="515">
        <v>99</v>
      </c>
      <c r="F565" s="515">
        <v>99</v>
      </c>
      <c r="G565" s="515">
        <v>99</v>
      </c>
      <c r="H565" s="515">
        <v>99</v>
      </c>
      <c r="I565" s="515">
        <v>99</v>
      </c>
      <c r="J565" s="515">
        <v>999</v>
      </c>
      <c r="K565" s="515">
        <v>99</v>
      </c>
      <c r="L565" s="515">
        <v>15</v>
      </c>
      <c r="M565" s="515">
        <v>99</v>
      </c>
      <c r="N565" s="515">
        <v>99</v>
      </c>
      <c r="O565" s="515">
        <v>99</v>
      </c>
      <c r="P565" s="515">
        <v>9999</v>
      </c>
      <c r="Q565" s="515">
        <v>11</v>
      </c>
      <c r="R565" s="515">
        <v>12</v>
      </c>
      <c r="S565" s="515">
        <v>15</v>
      </c>
      <c r="T565" s="515">
        <v>13.666666666666663</v>
      </c>
      <c r="U565" s="515">
        <v>51.908333333333317</v>
      </c>
      <c r="V565" s="515">
        <v>0</v>
      </c>
      <c r="W565" s="515">
        <v>100</v>
      </c>
      <c r="X565" s="515">
        <v>100</v>
      </c>
      <c r="Y565" s="515">
        <v>100</v>
      </c>
      <c r="Z565" s="515">
        <v>7.1581490081042052</v>
      </c>
      <c r="AA565" s="515">
        <v>0</v>
      </c>
      <c r="AB565" s="515">
        <v>1.9293061504650435</v>
      </c>
      <c r="AC565" s="515"/>
      <c r="AD565" s="515">
        <v>40.448990418177075</v>
      </c>
      <c r="AE565" s="515"/>
      <c r="AF565" s="515">
        <v>6.9687398590316842E-3</v>
      </c>
      <c r="AG565" s="515">
        <v>1.1576140928671897E-2</v>
      </c>
      <c r="AH565" s="515">
        <v>0</v>
      </c>
      <c r="AI565" s="515"/>
      <c r="AJ565" s="515"/>
      <c r="AK565" s="515"/>
      <c r="AL565" s="515"/>
    </row>
    <row r="566" spans="1:38">
      <c r="A566" s="515">
        <v>11</v>
      </c>
      <c r="B566" s="515">
        <v>124</v>
      </c>
      <c r="C566" s="515">
        <v>2016</v>
      </c>
      <c r="D566" s="515">
        <v>99</v>
      </c>
      <c r="E566" s="515">
        <v>99</v>
      </c>
      <c r="F566" s="515">
        <v>99</v>
      </c>
      <c r="G566" s="515">
        <v>99</v>
      </c>
      <c r="H566" s="515">
        <v>99</v>
      </c>
      <c r="I566" s="515">
        <v>99</v>
      </c>
      <c r="J566" s="515">
        <v>999</v>
      </c>
      <c r="K566" s="515">
        <v>99</v>
      </c>
      <c r="L566" s="515">
        <v>1</v>
      </c>
      <c r="M566" s="515">
        <v>99</v>
      </c>
      <c r="N566" s="515">
        <v>99</v>
      </c>
      <c r="O566" s="515">
        <v>99</v>
      </c>
      <c r="P566" s="515">
        <v>9999</v>
      </c>
      <c r="Q566" s="515">
        <v>409</v>
      </c>
      <c r="R566" s="515">
        <v>549</v>
      </c>
      <c r="S566" s="515">
        <v>1</v>
      </c>
      <c r="T566" s="515">
        <v>2.5391621129326047</v>
      </c>
      <c r="U566" s="515">
        <v>17.193260473588339</v>
      </c>
      <c r="V566" s="515">
        <v>0</v>
      </c>
      <c r="W566" s="515">
        <v>0</v>
      </c>
      <c r="X566" s="515">
        <v>63.570127504553746</v>
      </c>
      <c r="Y566" s="515">
        <v>9.4717668488160314</v>
      </c>
      <c r="Z566" s="515">
        <v>4.7275622988138872</v>
      </c>
      <c r="AA566" s="515">
        <v>0</v>
      </c>
      <c r="AB566" s="515">
        <v>0.99946070573927381</v>
      </c>
      <c r="AC566" s="515"/>
      <c r="AD566" s="515">
        <v>7.7136635079845508</v>
      </c>
      <c r="AE566" s="515"/>
      <c r="AF566" s="515">
        <v>0.42049632352941174</v>
      </c>
      <c r="AG566" s="515">
        <v>0.22494255494143953</v>
      </c>
      <c r="AH566" s="515"/>
      <c r="AI566" s="515"/>
      <c r="AJ566" s="515"/>
      <c r="AK566" s="515"/>
      <c r="AL566" s="515"/>
    </row>
    <row r="567" spans="1:38">
      <c r="A567" s="515">
        <v>11</v>
      </c>
      <c r="B567" s="515">
        <v>125</v>
      </c>
      <c r="C567" s="515">
        <v>2016</v>
      </c>
      <c r="D567" s="515">
        <v>99</v>
      </c>
      <c r="E567" s="515">
        <v>99</v>
      </c>
      <c r="F567" s="515">
        <v>99</v>
      </c>
      <c r="G567" s="515">
        <v>99</v>
      </c>
      <c r="H567" s="515">
        <v>99</v>
      </c>
      <c r="I567" s="515">
        <v>99</v>
      </c>
      <c r="J567" s="515">
        <v>999</v>
      </c>
      <c r="K567" s="515">
        <v>99</v>
      </c>
      <c r="L567" s="515">
        <v>2</v>
      </c>
      <c r="M567" s="515">
        <v>99</v>
      </c>
      <c r="N567" s="515">
        <v>99</v>
      </c>
      <c r="O567" s="515">
        <v>99</v>
      </c>
      <c r="P567" s="515">
        <v>9999</v>
      </c>
      <c r="Q567" s="515">
        <v>1369</v>
      </c>
      <c r="R567" s="515">
        <v>2118</v>
      </c>
      <c r="S567" s="515">
        <v>2</v>
      </c>
      <c r="T567" s="515">
        <v>3.4504249291784705</v>
      </c>
      <c r="U567" s="515">
        <v>19.581869688385257</v>
      </c>
      <c r="V567" s="515">
        <v>0</v>
      </c>
      <c r="W567" s="515">
        <v>9.442870632672333E-2</v>
      </c>
      <c r="X567" s="515">
        <v>76.392823418319153</v>
      </c>
      <c r="Y567" s="515">
        <v>25.542965061378659</v>
      </c>
      <c r="Z567" s="515">
        <v>5.0914852264500245</v>
      </c>
      <c r="AA567" s="515">
        <v>0</v>
      </c>
      <c r="AB567" s="515">
        <v>1.1949481752097382</v>
      </c>
      <c r="AC567" s="515"/>
      <c r="AD567" s="515">
        <v>13.32369108879557</v>
      </c>
      <c r="AE567" s="515"/>
      <c r="AF567" s="515">
        <v>1.6222426470588236</v>
      </c>
      <c r="AG567" s="515">
        <v>0.98837362679315188</v>
      </c>
      <c r="AH567" s="515"/>
      <c r="AI567" s="515"/>
      <c r="AJ567" s="515"/>
      <c r="AK567" s="515"/>
      <c r="AL567" s="515"/>
    </row>
    <row r="568" spans="1:38">
      <c r="A568" s="515">
        <v>11</v>
      </c>
      <c r="B568" s="515">
        <v>126</v>
      </c>
      <c r="C568" s="515">
        <v>2016</v>
      </c>
      <c r="D568" s="515">
        <v>99</v>
      </c>
      <c r="E568" s="515">
        <v>99</v>
      </c>
      <c r="F568" s="515">
        <v>99</v>
      </c>
      <c r="G568" s="515">
        <v>99</v>
      </c>
      <c r="H568" s="515">
        <v>99</v>
      </c>
      <c r="I568" s="515">
        <v>99</v>
      </c>
      <c r="J568" s="515">
        <v>999</v>
      </c>
      <c r="K568" s="515">
        <v>99</v>
      </c>
      <c r="L568" s="515">
        <v>3</v>
      </c>
      <c r="M568" s="515">
        <v>99</v>
      </c>
      <c r="N568" s="515">
        <v>99</v>
      </c>
      <c r="O568" s="515">
        <v>99</v>
      </c>
      <c r="P568" s="515">
        <v>9999</v>
      </c>
      <c r="Q568" s="515">
        <v>2138</v>
      </c>
      <c r="R568" s="515">
        <v>3568</v>
      </c>
      <c r="S568" s="515">
        <v>3</v>
      </c>
      <c r="T568" s="515">
        <v>4.1177130044843047</v>
      </c>
      <c r="U568" s="515">
        <v>20.842376681614336</v>
      </c>
      <c r="V568" s="515">
        <v>0</v>
      </c>
      <c r="W568" s="515">
        <v>0.16816143497757849</v>
      </c>
      <c r="X568" s="515">
        <v>76.625560538116574</v>
      </c>
      <c r="Y568" s="515">
        <v>39.573991031390143</v>
      </c>
      <c r="Z568" s="515">
        <v>5.4642938159874452</v>
      </c>
      <c r="AA568" s="515">
        <v>0</v>
      </c>
      <c r="AB568" s="515">
        <v>1.3271653490887703</v>
      </c>
      <c r="AC568" s="515"/>
      <c r="AD568" s="515">
        <v>4.7021905574056033</v>
      </c>
      <c r="AE568" s="515"/>
      <c r="AF568" s="515">
        <v>2.7328431372549016</v>
      </c>
      <c r="AG568" s="515">
        <v>1.7722015937698623</v>
      </c>
      <c r="AH568" s="515"/>
      <c r="AI568" s="515"/>
      <c r="AJ568" s="515"/>
      <c r="AK568" s="515"/>
      <c r="AL568" s="515"/>
    </row>
    <row r="569" spans="1:38">
      <c r="A569" s="515">
        <v>11</v>
      </c>
      <c r="B569" s="515">
        <v>127</v>
      </c>
      <c r="C569" s="515">
        <v>2016</v>
      </c>
      <c r="D569" s="515">
        <v>99</v>
      </c>
      <c r="E569" s="515">
        <v>99</v>
      </c>
      <c r="F569" s="515">
        <v>99</v>
      </c>
      <c r="G569" s="515">
        <v>99</v>
      </c>
      <c r="H569" s="515">
        <v>99</v>
      </c>
      <c r="I569" s="515">
        <v>99</v>
      </c>
      <c r="J569" s="515">
        <v>999</v>
      </c>
      <c r="K569" s="515">
        <v>99</v>
      </c>
      <c r="L569" s="515">
        <v>4</v>
      </c>
      <c r="M569" s="515">
        <v>99</v>
      </c>
      <c r="N569" s="515">
        <v>99</v>
      </c>
      <c r="O569" s="515">
        <v>99</v>
      </c>
      <c r="P569" s="515">
        <v>9999</v>
      </c>
      <c r="Q569" s="515">
        <v>3055</v>
      </c>
      <c r="R569" s="515">
        <v>5504</v>
      </c>
      <c r="S569" s="515">
        <v>4</v>
      </c>
      <c r="T569" s="515">
        <v>4.9413154069767451</v>
      </c>
      <c r="U569" s="515">
        <v>22.309465843023322</v>
      </c>
      <c r="V569" s="515">
        <v>0</v>
      </c>
      <c r="W569" s="515">
        <v>1.1446220930232556</v>
      </c>
      <c r="X569" s="515">
        <v>80.650436046511643</v>
      </c>
      <c r="Y569" s="515">
        <v>52.489098837209312</v>
      </c>
      <c r="Z569" s="515">
        <v>5.658613020300125</v>
      </c>
      <c r="AA569" s="515">
        <v>0</v>
      </c>
      <c r="AB569" s="515">
        <v>1.4691624777346977</v>
      </c>
      <c r="AC569" s="515"/>
      <c r="AD569" s="515">
        <v>-3.2758705760109139</v>
      </c>
      <c r="AE569" s="515"/>
      <c r="AF569" s="515">
        <v>4.2156862745098049</v>
      </c>
      <c r="AG569" s="515">
        <v>2.9262311816360524</v>
      </c>
      <c r="AH569" s="515"/>
      <c r="AI569" s="515"/>
      <c r="AJ569" s="515"/>
      <c r="AK569" s="515"/>
      <c r="AL569" s="515"/>
    </row>
    <row r="570" spans="1:38">
      <c r="A570" s="515">
        <v>11</v>
      </c>
      <c r="B570" s="515">
        <v>128</v>
      </c>
      <c r="C570" s="515">
        <v>2016</v>
      </c>
      <c r="D570" s="515">
        <v>99</v>
      </c>
      <c r="E570" s="515">
        <v>99</v>
      </c>
      <c r="F570" s="515">
        <v>99</v>
      </c>
      <c r="G570" s="515">
        <v>99</v>
      </c>
      <c r="H570" s="515">
        <v>99</v>
      </c>
      <c r="I570" s="515">
        <v>99</v>
      </c>
      <c r="J570" s="515">
        <v>999</v>
      </c>
      <c r="K570" s="515">
        <v>99</v>
      </c>
      <c r="L570" s="515">
        <v>5</v>
      </c>
      <c r="M570" s="515">
        <v>99</v>
      </c>
      <c r="N570" s="515">
        <v>99</v>
      </c>
      <c r="O570" s="515">
        <v>99</v>
      </c>
      <c r="P570" s="515">
        <v>9999</v>
      </c>
      <c r="Q570" s="515">
        <v>4714</v>
      </c>
      <c r="R570" s="515">
        <v>10574</v>
      </c>
      <c r="S570" s="515">
        <v>5</v>
      </c>
      <c r="T570" s="515">
        <v>5.7275392472101379</v>
      </c>
      <c r="U570" s="515">
        <v>23.999309627388001</v>
      </c>
      <c r="V570" s="515">
        <v>0</v>
      </c>
      <c r="W570" s="515">
        <v>4.4921505579723844</v>
      </c>
      <c r="X570" s="515">
        <v>86.741062984679388</v>
      </c>
      <c r="Y570" s="515">
        <v>62.086249290713063</v>
      </c>
      <c r="Z570" s="515">
        <v>5.7681395765370418</v>
      </c>
      <c r="AA570" s="515">
        <v>0</v>
      </c>
      <c r="AB570" s="515">
        <v>1.5904136573828762</v>
      </c>
      <c r="AC570" s="515"/>
      <c r="AD570" s="515">
        <v>-4.7300485443281346</v>
      </c>
      <c r="AE570" s="515"/>
      <c r="AF570" s="515">
        <v>8.0989583333333339</v>
      </c>
      <c r="AG570" s="515">
        <v>6.0475447597936105</v>
      </c>
      <c r="AH570" s="515"/>
      <c r="AI570" s="515"/>
      <c r="AJ570" s="515"/>
      <c r="AK570" s="515"/>
      <c r="AL570" s="515"/>
    </row>
    <row r="571" spans="1:38">
      <c r="A571" s="515">
        <v>11</v>
      </c>
      <c r="B571" s="515">
        <v>129</v>
      </c>
      <c r="C571" s="515">
        <v>2016</v>
      </c>
      <c r="D571" s="515">
        <v>99</v>
      </c>
      <c r="E571" s="515">
        <v>99</v>
      </c>
      <c r="F571" s="515">
        <v>99</v>
      </c>
      <c r="G571" s="515">
        <v>99</v>
      </c>
      <c r="H571" s="515">
        <v>99</v>
      </c>
      <c r="I571" s="515">
        <v>99</v>
      </c>
      <c r="J571" s="515">
        <v>999</v>
      </c>
      <c r="K571" s="515">
        <v>99</v>
      </c>
      <c r="L571" s="515">
        <v>6</v>
      </c>
      <c r="M571" s="515">
        <v>99</v>
      </c>
      <c r="N571" s="515">
        <v>99</v>
      </c>
      <c r="O571" s="515">
        <v>99</v>
      </c>
      <c r="P571" s="515">
        <v>9999</v>
      </c>
      <c r="Q571" s="515">
        <v>6512</v>
      </c>
      <c r="R571" s="515">
        <v>16448</v>
      </c>
      <c r="S571" s="515">
        <v>6</v>
      </c>
      <c r="T571" s="515">
        <v>6.3450267509727638</v>
      </c>
      <c r="U571" s="515">
        <v>26.683645428015438</v>
      </c>
      <c r="V571" s="515">
        <v>50.851167315175111</v>
      </c>
      <c r="W571" s="515">
        <v>8.9250972762645908</v>
      </c>
      <c r="X571" s="515">
        <v>93.598005836575908</v>
      </c>
      <c r="Y571" s="515">
        <v>78.01556420233463</v>
      </c>
      <c r="Z571" s="515">
        <v>5.6735146317791028</v>
      </c>
      <c r="AA571" s="515">
        <v>0</v>
      </c>
      <c r="AB571" s="515">
        <v>1.6991817738683099</v>
      </c>
      <c r="AC571" s="515"/>
      <c r="AD571" s="515">
        <v>3.3909372249997323</v>
      </c>
      <c r="AE571" s="515"/>
      <c r="AF571" s="515">
        <v>12.598039215686278</v>
      </c>
      <c r="AG571" s="515">
        <v>10.459219924451572</v>
      </c>
      <c r="AH571" s="515"/>
      <c r="AI571" s="515"/>
      <c r="AJ571" s="515"/>
      <c r="AK571" s="515"/>
      <c r="AL571" s="515"/>
    </row>
    <row r="572" spans="1:38">
      <c r="A572" s="515">
        <v>11</v>
      </c>
      <c r="B572" s="515">
        <v>130</v>
      </c>
      <c r="C572" s="515">
        <v>2016</v>
      </c>
      <c r="D572" s="515">
        <v>99</v>
      </c>
      <c r="E572" s="515">
        <v>99</v>
      </c>
      <c r="F572" s="515">
        <v>99</v>
      </c>
      <c r="G572" s="515">
        <v>99</v>
      </c>
      <c r="H572" s="515">
        <v>99</v>
      </c>
      <c r="I572" s="515">
        <v>99</v>
      </c>
      <c r="J572" s="515">
        <v>999</v>
      </c>
      <c r="K572" s="515">
        <v>99</v>
      </c>
      <c r="L572" s="515">
        <v>7</v>
      </c>
      <c r="M572" s="515">
        <v>99</v>
      </c>
      <c r="N572" s="515">
        <v>99</v>
      </c>
      <c r="O572" s="515">
        <v>99</v>
      </c>
      <c r="P572" s="515">
        <v>9999</v>
      </c>
      <c r="Q572" s="515">
        <v>7422</v>
      </c>
      <c r="R572" s="515">
        <v>20172</v>
      </c>
      <c r="S572" s="515">
        <v>7</v>
      </c>
      <c r="T572" s="515">
        <v>7.158437438032915</v>
      </c>
      <c r="U572" s="515">
        <v>29.86915030735684</v>
      </c>
      <c r="V572" s="515">
        <v>45.196311719214755</v>
      </c>
      <c r="W572" s="515">
        <v>19.363474122546105</v>
      </c>
      <c r="X572" s="515">
        <v>98.126115407495504</v>
      </c>
      <c r="Y572" s="515">
        <v>90.521514971247285</v>
      </c>
      <c r="Z572" s="515">
        <v>5.363177881601028</v>
      </c>
      <c r="AA572" s="515">
        <v>0</v>
      </c>
      <c r="AB572" s="515">
        <v>1.7592794393583131</v>
      </c>
      <c r="AC572" s="515"/>
      <c r="AD572" s="515">
        <v>18.638574314797804</v>
      </c>
      <c r="AE572" s="515"/>
      <c r="AF572" s="515">
        <v>15.450367647058822</v>
      </c>
      <c r="AG572" s="515">
        <v>14.358625364133671</v>
      </c>
      <c r="AH572" s="515"/>
      <c r="AI572" s="515"/>
      <c r="AJ572" s="515"/>
      <c r="AK572" s="515"/>
      <c r="AL572" s="515"/>
    </row>
    <row r="573" spans="1:38">
      <c r="A573" s="515">
        <v>11</v>
      </c>
      <c r="B573" s="515">
        <v>131</v>
      </c>
      <c r="C573" s="515">
        <v>2016</v>
      </c>
      <c r="D573" s="515">
        <v>99</v>
      </c>
      <c r="E573" s="515">
        <v>99</v>
      </c>
      <c r="F573" s="515">
        <v>99</v>
      </c>
      <c r="G573" s="515">
        <v>99</v>
      </c>
      <c r="H573" s="515">
        <v>99</v>
      </c>
      <c r="I573" s="515">
        <v>99</v>
      </c>
      <c r="J573" s="515">
        <v>999</v>
      </c>
      <c r="K573" s="515">
        <v>99</v>
      </c>
      <c r="L573" s="515">
        <v>8</v>
      </c>
      <c r="M573" s="515">
        <v>99</v>
      </c>
      <c r="N573" s="515">
        <v>99</v>
      </c>
      <c r="O573" s="515">
        <v>99</v>
      </c>
      <c r="P573" s="515">
        <v>9999</v>
      </c>
      <c r="Q573" s="515">
        <v>8496</v>
      </c>
      <c r="R573" s="515">
        <v>30239</v>
      </c>
      <c r="S573" s="515">
        <v>8</v>
      </c>
      <c r="T573" s="515">
        <v>8.1320149475842474</v>
      </c>
      <c r="U573" s="515">
        <v>33.512305301101371</v>
      </c>
      <c r="V573" s="515">
        <v>27.249578359072725</v>
      </c>
      <c r="W573" s="515">
        <v>39.220873706141091</v>
      </c>
      <c r="X573" s="515">
        <v>99.606468467872631</v>
      </c>
      <c r="Y573" s="515">
        <v>96.815370878666627</v>
      </c>
      <c r="Z573" s="515">
        <v>5.3354484837489364</v>
      </c>
      <c r="AA573" s="515">
        <v>0</v>
      </c>
      <c r="AB573" s="515">
        <v>1.886657375296962</v>
      </c>
      <c r="AC573" s="515"/>
      <c r="AD573" s="515">
        <v>33.298512048321498</v>
      </c>
      <c r="AE573" s="515"/>
      <c r="AF573" s="515">
        <v>23.160998774509803</v>
      </c>
      <c r="AG573" s="515">
        <v>24.149757011471443</v>
      </c>
      <c r="AH573" s="515"/>
      <c r="AI573" s="515"/>
      <c r="AJ573" s="515"/>
      <c r="AK573" s="515"/>
      <c r="AL573" s="515"/>
    </row>
    <row r="574" spans="1:38">
      <c r="A574" s="515">
        <v>11</v>
      </c>
      <c r="B574" s="515">
        <v>132</v>
      </c>
      <c r="C574" s="515">
        <v>2016</v>
      </c>
      <c r="D574" s="515">
        <v>99</v>
      </c>
      <c r="E574" s="515">
        <v>99</v>
      </c>
      <c r="F574" s="515">
        <v>99</v>
      </c>
      <c r="G574" s="515">
        <v>99</v>
      </c>
      <c r="H574" s="515">
        <v>99</v>
      </c>
      <c r="I574" s="515">
        <v>99</v>
      </c>
      <c r="J574" s="515">
        <v>999</v>
      </c>
      <c r="K574" s="515">
        <v>99</v>
      </c>
      <c r="L574" s="515">
        <v>9</v>
      </c>
      <c r="M574" s="515">
        <v>99</v>
      </c>
      <c r="N574" s="515">
        <v>99</v>
      </c>
      <c r="O574" s="515">
        <v>99</v>
      </c>
      <c r="P574" s="515">
        <v>9999</v>
      </c>
      <c r="Q574" s="515">
        <v>7735</v>
      </c>
      <c r="R574" s="515">
        <v>26002</v>
      </c>
      <c r="S574" s="515">
        <v>9</v>
      </c>
      <c r="T574" s="515">
        <v>9.1309899238520149</v>
      </c>
      <c r="U574" s="515">
        <v>37.827474809630402</v>
      </c>
      <c r="V574" s="515">
        <v>11.802938235520342</v>
      </c>
      <c r="W574" s="515">
        <v>59.545419583109009</v>
      </c>
      <c r="X574" s="515">
        <v>99.980770709945375</v>
      </c>
      <c r="Y574" s="515">
        <v>99.607722482885947</v>
      </c>
      <c r="Z574" s="515">
        <v>5.3247690656458735</v>
      </c>
      <c r="AA574" s="515">
        <v>0</v>
      </c>
      <c r="AB574" s="515">
        <v>2.0823542143191638</v>
      </c>
      <c r="AC574" s="515"/>
      <c r="AD574" s="515">
        <v>45.823239292101682</v>
      </c>
      <c r="AE574" s="515"/>
      <c r="AF574" s="515">
        <v>19.915747549019603</v>
      </c>
      <c r="AG574" s="515">
        <v>23.439866895663009</v>
      </c>
      <c r="AH574" s="515"/>
      <c r="AI574" s="515"/>
      <c r="AJ574" s="515"/>
      <c r="AK574" s="515"/>
      <c r="AL574" s="515"/>
    </row>
    <row r="575" spans="1:38">
      <c r="A575" s="515">
        <v>11</v>
      </c>
      <c r="B575" s="515">
        <v>133</v>
      </c>
      <c r="C575" s="515">
        <v>2016</v>
      </c>
      <c r="D575" s="515">
        <v>99</v>
      </c>
      <c r="E575" s="515">
        <v>99</v>
      </c>
      <c r="F575" s="515">
        <v>99</v>
      </c>
      <c r="G575" s="515">
        <v>99</v>
      </c>
      <c r="H575" s="515">
        <v>99</v>
      </c>
      <c r="I575" s="515">
        <v>99</v>
      </c>
      <c r="J575" s="515">
        <v>999</v>
      </c>
      <c r="K575" s="515">
        <v>99</v>
      </c>
      <c r="L575" s="515">
        <v>10</v>
      </c>
      <c r="M575" s="515">
        <v>99</v>
      </c>
      <c r="N575" s="515">
        <v>99</v>
      </c>
      <c r="O575" s="515">
        <v>99</v>
      </c>
      <c r="P575" s="515">
        <v>9999</v>
      </c>
      <c r="Q575" s="515">
        <v>4490</v>
      </c>
      <c r="R575" s="515">
        <v>9313</v>
      </c>
      <c r="S575" s="515">
        <v>10</v>
      </c>
      <c r="T575" s="515">
        <v>9.9785246429721894</v>
      </c>
      <c r="U575" s="515">
        <v>41.254343390958802</v>
      </c>
      <c r="V575" s="515">
        <v>4.6601524750348995</v>
      </c>
      <c r="W575" s="515">
        <v>73.284655857403649</v>
      </c>
      <c r="X575" s="515">
        <v>100</v>
      </c>
      <c r="Y575" s="515">
        <v>99.935573928916554</v>
      </c>
      <c r="Z575" s="515">
        <v>5.5178360076225133</v>
      </c>
      <c r="AA575" s="515">
        <v>0</v>
      </c>
      <c r="AB575" s="515">
        <v>2.2199399196651819</v>
      </c>
      <c r="AC575" s="515"/>
      <c r="AD575" s="515">
        <v>48.600396646740805</v>
      </c>
      <c r="AE575" s="515"/>
      <c r="AF575" s="515">
        <v>7.133118872549022</v>
      </c>
      <c r="AG575" s="515">
        <v>9.1558847782992387</v>
      </c>
      <c r="AH575" s="515"/>
      <c r="AI575" s="515"/>
      <c r="AJ575" s="515"/>
      <c r="AK575" s="515"/>
      <c r="AL575" s="515"/>
    </row>
    <row r="576" spans="1:38">
      <c r="A576" s="515">
        <v>11</v>
      </c>
      <c r="B576" s="515">
        <v>134</v>
      </c>
      <c r="C576" s="515">
        <v>2016</v>
      </c>
      <c r="D576" s="515">
        <v>99</v>
      </c>
      <c r="E576" s="515">
        <v>99</v>
      </c>
      <c r="F576" s="515">
        <v>99</v>
      </c>
      <c r="G576" s="515">
        <v>99</v>
      </c>
      <c r="H576" s="515">
        <v>99</v>
      </c>
      <c r="I576" s="515">
        <v>99</v>
      </c>
      <c r="J576" s="515">
        <v>999</v>
      </c>
      <c r="K576" s="515">
        <v>99</v>
      </c>
      <c r="L576" s="515">
        <v>11</v>
      </c>
      <c r="M576" s="515">
        <v>99</v>
      </c>
      <c r="N576" s="515">
        <v>99</v>
      </c>
      <c r="O576" s="515">
        <v>99</v>
      </c>
      <c r="P576" s="515">
        <v>9999</v>
      </c>
      <c r="Q576" s="515">
        <v>2672</v>
      </c>
      <c r="R576" s="515">
        <v>4611</v>
      </c>
      <c r="S576" s="515">
        <v>11</v>
      </c>
      <c r="T576" s="515">
        <v>10.828887443070917</v>
      </c>
      <c r="U576" s="515">
        <v>44.005530253741</v>
      </c>
      <c r="V576" s="515">
        <v>2.0386033398395145</v>
      </c>
      <c r="W576" s="515">
        <v>82.650184341791388</v>
      </c>
      <c r="X576" s="515">
        <v>100</v>
      </c>
      <c r="Y576" s="515">
        <v>99.956625460854497</v>
      </c>
      <c r="Z576" s="515">
        <v>5.8019116978000875</v>
      </c>
      <c r="AA576" s="515">
        <v>0</v>
      </c>
      <c r="AB576" s="515">
        <v>2.3564394344421657</v>
      </c>
      <c r="AC576" s="515"/>
      <c r="AD576" s="515">
        <v>50.897996271161283</v>
      </c>
      <c r="AE576" s="515"/>
      <c r="AF576" s="515">
        <v>3.5317095588235303</v>
      </c>
      <c r="AG576" s="515">
        <v>4.8355225976936334</v>
      </c>
      <c r="AH576" s="515"/>
      <c r="AI576" s="515"/>
      <c r="AJ576" s="515"/>
      <c r="AK576" s="515"/>
      <c r="AL576" s="515"/>
    </row>
    <row r="577" spans="1:38">
      <c r="A577" s="515">
        <v>11</v>
      </c>
      <c r="B577" s="515">
        <v>135</v>
      </c>
      <c r="C577" s="515">
        <v>2016</v>
      </c>
      <c r="D577" s="515">
        <v>99</v>
      </c>
      <c r="E577" s="515">
        <v>99</v>
      </c>
      <c r="F577" s="515">
        <v>99</v>
      </c>
      <c r="G577" s="515">
        <v>99</v>
      </c>
      <c r="H577" s="515">
        <v>99</v>
      </c>
      <c r="I577" s="515">
        <v>99</v>
      </c>
      <c r="J577" s="515">
        <v>999</v>
      </c>
      <c r="K577" s="515">
        <v>99</v>
      </c>
      <c r="L577" s="515">
        <v>12</v>
      </c>
      <c r="M577" s="515">
        <v>99</v>
      </c>
      <c r="N577" s="515">
        <v>99</v>
      </c>
      <c r="O577" s="515">
        <v>99</v>
      </c>
      <c r="P577" s="515">
        <v>9999</v>
      </c>
      <c r="Q577" s="515">
        <v>894</v>
      </c>
      <c r="R577" s="515">
        <v>1152</v>
      </c>
      <c r="S577" s="515">
        <v>12</v>
      </c>
      <c r="T577" s="515">
        <v>11.130208333333336</v>
      </c>
      <c r="U577" s="515">
        <v>46.357899305555591</v>
      </c>
      <c r="V577" s="515">
        <v>1.302083333333333</v>
      </c>
      <c r="W577" s="515">
        <v>82.378472222222229</v>
      </c>
      <c r="X577" s="515">
        <v>100</v>
      </c>
      <c r="Y577" s="515">
        <v>99.826388888888886</v>
      </c>
      <c r="Z577" s="515">
        <v>6.4231263559347918</v>
      </c>
      <c r="AA577" s="515">
        <v>0</v>
      </c>
      <c r="AB577" s="515">
        <v>2.5780303012910846</v>
      </c>
      <c r="AC577" s="515"/>
      <c r="AD577" s="515">
        <v>54.230569708550149</v>
      </c>
      <c r="AE577" s="515"/>
      <c r="AF577" s="515">
        <v>0.88235294117647056</v>
      </c>
      <c r="AG577" s="515">
        <v>1.272674268400497</v>
      </c>
      <c r="AH577" s="515"/>
      <c r="AI577" s="515"/>
      <c r="AJ577" s="515"/>
      <c r="AK577" s="515"/>
      <c r="AL577" s="515"/>
    </row>
    <row r="578" spans="1:38">
      <c r="A578" s="515">
        <v>11</v>
      </c>
      <c r="B578" s="515">
        <v>136</v>
      </c>
      <c r="C578" s="515">
        <v>2016</v>
      </c>
      <c r="D578" s="515">
        <v>99</v>
      </c>
      <c r="E578" s="515">
        <v>99</v>
      </c>
      <c r="F578" s="515">
        <v>99</v>
      </c>
      <c r="G578" s="515">
        <v>99</v>
      </c>
      <c r="H578" s="515">
        <v>99</v>
      </c>
      <c r="I578" s="515">
        <v>99</v>
      </c>
      <c r="J578" s="515">
        <v>999</v>
      </c>
      <c r="K578" s="515">
        <v>99</v>
      </c>
      <c r="L578" s="515">
        <v>13</v>
      </c>
      <c r="M578" s="515">
        <v>99</v>
      </c>
      <c r="N578" s="515">
        <v>99</v>
      </c>
      <c r="O578" s="515">
        <v>99</v>
      </c>
      <c r="P578" s="515">
        <v>9999</v>
      </c>
      <c r="Q578" s="515">
        <v>184</v>
      </c>
      <c r="R578" s="515">
        <v>204</v>
      </c>
      <c r="S578" s="515">
        <v>13</v>
      </c>
      <c r="T578" s="515">
        <v>11.666666666666664</v>
      </c>
      <c r="U578" s="515">
        <v>49.32205882352941</v>
      </c>
      <c r="V578" s="515">
        <v>0.49019607843137247</v>
      </c>
      <c r="W578" s="515">
        <v>84.313725490196092</v>
      </c>
      <c r="X578" s="515">
        <v>100</v>
      </c>
      <c r="Y578" s="515">
        <v>100</v>
      </c>
      <c r="Z578" s="515">
        <v>6.4849262378430188</v>
      </c>
      <c r="AA578" s="515">
        <v>0</v>
      </c>
      <c r="AB578" s="515">
        <v>2.6654408947486954</v>
      </c>
      <c r="AC578" s="515"/>
      <c r="AD578" s="515">
        <v>54.631384262803245</v>
      </c>
      <c r="AE578" s="515"/>
      <c r="AF578" s="515">
        <v>0.15625</v>
      </c>
      <c r="AG578" s="515">
        <v>0.23977969351466596</v>
      </c>
      <c r="AH578" s="515"/>
      <c r="AI578" s="515"/>
      <c r="AJ578" s="515"/>
      <c r="AK578" s="515"/>
      <c r="AL578" s="515"/>
    </row>
    <row r="579" spans="1:38">
      <c r="A579" s="515">
        <v>11</v>
      </c>
      <c r="B579" s="515">
        <v>137</v>
      </c>
      <c r="C579" s="515">
        <v>2016</v>
      </c>
      <c r="D579" s="515">
        <v>99</v>
      </c>
      <c r="E579" s="515">
        <v>99</v>
      </c>
      <c r="F579" s="515">
        <v>99</v>
      </c>
      <c r="G579" s="515">
        <v>99</v>
      </c>
      <c r="H579" s="515">
        <v>99</v>
      </c>
      <c r="I579" s="515">
        <v>99</v>
      </c>
      <c r="J579" s="515">
        <v>999</v>
      </c>
      <c r="K579" s="515">
        <v>99</v>
      </c>
      <c r="L579" s="515">
        <v>14</v>
      </c>
      <c r="M579" s="515">
        <v>99</v>
      </c>
      <c r="N579" s="515">
        <v>99</v>
      </c>
      <c r="O579" s="515">
        <v>99</v>
      </c>
      <c r="P579" s="515">
        <v>9999</v>
      </c>
      <c r="Q579" s="515">
        <v>90</v>
      </c>
      <c r="R579" s="515">
        <v>98</v>
      </c>
      <c r="S579" s="515">
        <v>14</v>
      </c>
      <c r="T579" s="515">
        <v>12.326530612244897</v>
      </c>
      <c r="U579" s="515">
        <v>51.112244897959187</v>
      </c>
      <c r="V579" s="515">
        <v>2.0408163265306123</v>
      </c>
      <c r="W579" s="515">
        <v>91.836734693877574</v>
      </c>
      <c r="X579" s="515">
        <v>100</v>
      </c>
      <c r="Y579" s="515">
        <v>100</v>
      </c>
      <c r="Z579" s="515">
        <v>7.152925265819122</v>
      </c>
      <c r="AA579" s="515">
        <v>0</v>
      </c>
      <c r="AB579" s="515">
        <v>2.4610247998322592</v>
      </c>
      <c r="AC579" s="515"/>
      <c r="AD579" s="515">
        <v>51.143982645687117</v>
      </c>
      <c r="AE579" s="515"/>
      <c r="AF579" s="515">
        <v>7.5061274509803932E-2</v>
      </c>
      <c r="AG579" s="515">
        <v>0.11936914088225264</v>
      </c>
      <c r="AH579" s="515"/>
      <c r="AI579" s="515"/>
      <c r="AJ579" s="515"/>
      <c r="AK579" s="515"/>
      <c r="AL579" s="515"/>
    </row>
    <row r="580" spans="1:38">
      <c r="A580" s="515">
        <v>11</v>
      </c>
      <c r="B580" s="515">
        <v>138</v>
      </c>
      <c r="C580" s="515">
        <v>2016</v>
      </c>
      <c r="D580" s="515">
        <v>99</v>
      </c>
      <c r="E580" s="515">
        <v>99</v>
      </c>
      <c r="F580" s="515">
        <v>99</v>
      </c>
      <c r="G580" s="515">
        <v>99</v>
      </c>
      <c r="H580" s="515">
        <v>99</v>
      </c>
      <c r="I580" s="515">
        <v>99</v>
      </c>
      <c r="J580" s="515">
        <v>999</v>
      </c>
      <c r="K580" s="515">
        <v>99</v>
      </c>
      <c r="L580" s="515">
        <v>15</v>
      </c>
      <c r="M580" s="515">
        <v>99</v>
      </c>
      <c r="N580" s="515">
        <v>99</v>
      </c>
      <c r="O580" s="515">
        <v>99</v>
      </c>
      <c r="P580" s="515">
        <v>9999</v>
      </c>
      <c r="Q580" s="515">
        <v>8</v>
      </c>
      <c r="R580" s="515">
        <v>8</v>
      </c>
      <c r="S580" s="515">
        <v>15</v>
      </c>
      <c r="T580" s="515">
        <v>13.25</v>
      </c>
      <c r="U580" s="515">
        <v>52.487499999999997</v>
      </c>
      <c r="V580" s="515">
        <v>0</v>
      </c>
      <c r="W580" s="515">
        <v>100</v>
      </c>
      <c r="X580" s="515">
        <v>100</v>
      </c>
      <c r="Y580" s="515">
        <v>100</v>
      </c>
      <c r="Z580" s="515">
        <v>8.705664463439831</v>
      </c>
      <c r="AA580" s="515">
        <v>0</v>
      </c>
      <c r="AB580" s="515">
        <v>2.2776083947860744</v>
      </c>
      <c r="AC580" s="515"/>
      <c r="AD580" s="515">
        <v>41.875557003343928</v>
      </c>
      <c r="AE580" s="515"/>
      <c r="AF580" s="515">
        <v>6.1274509803921559E-3</v>
      </c>
      <c r="AG580" s="515">
        <v>1.0006608555890976E-2</v>
      </c>
      <c r="AH580" s="515"/>
      <c r="AI580" s="515"/>
      <c r="AJ580" s="515"/>
      <c r="AK580" s="515"/>
      <c r="AL580" s="515"/>
    </row>
    <row r="581" spans="1:38">
      <c r="A581" s="515">
        <v>11</v>
      </c>
      <c r="B581" s="515">
        <v>139</v>
      </c>
      <c r="C581" s="515">
        <v>2015</v>
      </c>
      <c r="D581" s="515">
        <v>99</v>
      </c>
      <c r="E581" s="515">
        <v>99</v>
      </c>
      <c r="F581" s="515">
        <v>99</v>
      </c>
      <c r="G581" s="515">
        <v>99</v>
      </c>
      <c r="H581" s="515">
        <v>99</v>
      </c>
      <c r="I581" s="515">
        <v>99</v>
      </c>
      <c r="J581" s="515">
        <v>999</v>
      </c>
      <c r="K581" s="515">
        <v>99</v>
      </c>
      <c r="L581" s="515">
        <v>1</v>
      </c>
      <c r="M581" s="515">
        <v>99</v>
      </c>
      <c r="N581" s="515">
        <v>99</v>
      </c>
      <c r="O581" s="515">
        <v>99</v>
      </c>
      <c r="P581" s="515">
        <v>9999</v>
      </c>
      <c r="Q581" s="515">
        <v>369</v>
      </c>
      <c r="R581" s="515">
        <v>534</v>
      </c>
      <c r="S581" s="515">
        <v>1</v>
      </c>
      <c r="T581" s="515">
        <v>2.0524344569288391</v>
      </c>
      <c r="U581" s="515">
        <v>17.136516853932587</v>
      </c>
      <c r="V581" s="515">
        <v>0</v>
      </c>
      <c r="W581" s="515">
        <v>0</v>
      </c>
      <c r="X581" s="515">
        <v>61.048689138576755</v>
      </c>
      <c r="Y581" s="515">
        <v>10.299625468164797</v>
      </c>
      <c r="Z581" s="515">
        <v>4.6089348825502334</v>
      </c>
      <c r="AA581" s="515">
        <v>0</v>
      </c>
      <c r="AB581" s="515">
        <v>3.515224201885895</v>
      </c>
      <c r="AC581" s="515"/>
      <c r="AD581" s="515">
        <v>0.15809304211108324</v>
      </c>
      <c r="AE581" s="515"/>
      <c r="AF581" s="515">
        <v>0.43181524129900367</v>
      </c>
      <c r="AG581" s="515">
        <v>0.22816961142868991</v>
      </c>
      <c r="AH581" s="515"/>
      <c r="AI581" s="515"/>
      <c r="AJ581" s="515"/>
      <c r="AK581" s="515"/>
      <c r="AL581" s="515"/>
    </row>
    <row r="582" spans="1:38">
      <c r="A582" s="515">
        <v>11</v>
      </c>
      <c r="B582" s="515">
        <v>140</v>
      </c>
      <c r="C582" s="515">
        <v>2015</v>
      </c>
      <c r="D582" s="515">
        <v>99</v>
      </c>
      <c r="E582" s="515">
        <v>99</v>
      </c>
      <c r="F582" s="515">
        <v>99</v>
      </c>
      <c r="G582" s="515">
        <v>99</v>
      </c>
      <c r="H582" s="515">
        <v>99</v>
      </c>
      <c r="I582" s="515">
        <v>99</v>
      </c>
      <c r="J582" s="515">
        <v>999</v>
      </c>
      <c r="K582" s="515">
        <v>99</v>
      </c>
      <c r="L582" s="515">
        <v>2</v>
      </c>
      <c r="M582" s="515">
        <v>99</v>
      </c>
      <c r="N582" s="515">
        <v>99</v>
      </c>
      <c r="O582" s="515">
        <v>99</v>
      </c>
      <c r="P582" s="515">
        <v>9999</v>
      </c>
      <c r="Q582" s="515">
        <v>1135</v>
      </c>
      <c r="R582" s="515">
        <v>1597</v>
      </c>
      <c r="S582" s="515">
        <v>2</v>
      </c>
      <c r="T582" s="515">
        <v>3.1026925485284917</v>
      </c>
      <c r="U582" s="515">
        <v>20.175328741390075</v>
      </c>
      <c r="V582" s="515">
        <v>0</v>
      </c>
      <c r="W582" s="515">
        <v>0.12523481527864749</v>
      </c>
      <c r="X582" s="515">
        <v>80.588603631809619</v>
      </c>
      <c r="Y582" s="515">
        <v>28.052598622417033</v>
      </c>
      <c r="Z582" s="515">
        <v>4.8193247468823639</v>
      </c>
      <c r="AA582" s="515">
        <v>0</v>
      </c>
      <c r="AB582" s="515">
        <v>2.7855021415112966</v>
      </c>
      <c r="AC582" s="515"/>
      <c r="AD582" s="515">
        <v>-0.57631762517418483</v>
      </c>
      <c r="AE582" s="515"/>
      <c r="AF582" s="515">
        <v>1.2914025100271702</v>
      </c>
      <c r="AG582" s="515">
        <v>0.80337725035049856</v>
      </c>
      <c r="AH582" s="515"/>
      <c r="AI582" s="515"/>
      <c r="AJ582" s="515"/>
      <c r="AK582" s="515"/>
      <c r="AL582" s="515"/>
    </row>
    <row r="583" spans="1:38">
      <c r="A583" s="515">
        <v>11</v>
      </c>
      <c r="B583" s="515">
        <v>141</v>
      </c>
      <c r="C583" s="515">
        <v>2015</v>
      </c>
      <c r="D583" s="515">
        <v>99</v>
      </c>
      <c r="E583" s="515">
        <v>99</v>
      </c>
      <c r="F583" s="515">
        <v>99</v>
      </c>
      <c r="G583" s="515">
        <v>99</v>
      </c>
      <c r="H583" s="515">
        <v>99</v>
      </c>
      <c r="I583" s="515">
        <v>99</v>
      </c>
      <c r="J583" s="515">
        <v>999</v>
      </c>
      <c r="K583" s="515">
        <v>99</v>
      </c>
      <c r="L583" s="515">
        <v>3</v>
      </c>
      <c r="M583" s="515">
        <v>99</v>
      </c>
      <c r="N583" s="515">
        <v>99</v>
      </c>
      <c r="O583" s="515">
        <v>99</v>
      </c>
      <c r="P583" s="515">
        <v>9999</v>
      </c>
      <c r="Q583" s="515">
        <v>1916</v>
      </c>
      <c r="R583" s="515">
        <v>2974</v>
      </c>
      <c r="S583" s="515">
        <v>3</v>
      </c>
      <c r="T583" s="515">
        <v>3.9475453934095506</v>
      </c>
      <c r="U583" s="515">
        <v>21.582716879623419</v>
      </c>
      <c r="V583" s="515">
        <v>0</v>
      </c>
      <c r="W583" s="515">
        <v>0.26899798251513102</v>
      </c>
      <c r="X583" s="515">
        <v>82.447881640887701</v>
      </c>
      <c r="Y583" s="515">
        <v>44.182918628110279</v>
      </c>
      <c r="Z583" s="515">
        <v>5.1233970100443988</v>
      </c>
      <c r="AA583" s="515">
        <v>0</v>
      </c>
      <c r="AB583" s="515">
        <v>2.6748107099416951</v>
      </c>
      <c r="AC583" s="515"/>
      <c r="AD583" s="515">
        <v>-1.8456064011487887</v>
      </c>
      <c r="AE583" s="515"/>
      <c r="AF583" s="515">
        <v>2.4049036097813437</v>
      </c>
      <c r="AG583" s="515">
        <v>1.600446169095207</v>
      </c>
      <c r="AH583" s="515"/>
      <c r="AI583" s="515"/>
      <c r="AJ583" s="515"/>
      <c r="AK583" s="515"/>
      <c r="AL583" s="515"/>
    </row>
    <row r="584" spans="1:38">
      <c r="A584" s="515">
        <v>11</v>
      </c>
      <c r="B584" s="515">
        <v>142</v>
      </c>
      <c r="C584" s="515">
        <v>2015</v>
      </c>
      <c r="D584" s="515">
        <v>99</v>
      </c>
      <c r="E584" s="515">
        <v>99</v>
      </c>
      <c r="F584" s="515">
        <v>99</v>
      </c>
      <c r="G584" s="515">
        <v>99</v>
      </c>
      <c r="H584" s="515">
        <v>99</v>
      </c>
      <c r="I584" s="515">
        <v>99</v>
      </c>
      <c r="J584" s="515">
        <v>999</v>
      </c>
      <c r="K584" s="515">
        <v>99</v>
      </c>
      <c r="L584" s="515">
        <v>4</v>
      </c>
      <c r="M584" s="515">
        <v>99</v>
      </c>
      <c r="N584" s="515">
        <v>99</v>
      </c>
      <c r="O584" s="515">
        <v>99</v>
      </c>
      <c r="P584" s="515">
        <v>9999</v>
      </c>
      <c r="Q584" s="515">
        <v>2949</v>
      </c>
      <c r="R584" s="515">
        <v>4981</v>
      </c>
      <c r="S584" s="515">
        <v>4</v>
      </c>
      <c r="T584" s="515">
        <v>4.7422204376631196</v>
      </c>
      <c r="U584" s="515">
        <v>22.952459345512985</v>
      </c>
      <c r="V584" s="515">
        <v>0</v>
      </c>
      <c r="W584" s="515">
        <v>1.2246536839991971</v>
      </c>
      <c r="X584" s="515">
        <v>84.360570166633252</v>
      </c>
      <c r="Y584" s="515">
        <v>56.976510740815087</v>
      </c>
      <c r="Z584" s="515">
        <v>5.4469049757727879</v>
      </c>
      <c r="AA584" s="515">
        <v>0</v>
      </c>
      <c r="AB584" s="515">
        <v>2.4094528357428033</v>
      </c>
      <c r="AC584" s="515"/>
      <c r="AD584" s="515">
        <v>-2.8349631027509301</v>
      </c>
      <c r="AE584" s="515"/>
      <c r="AF584" s="515">
        <v>4.0278496571354623</v>
      </c>
      <c r="AG584" s="515">
        <v>2.8506228491316379</v>
      </c>
      <c r="AH584" s="515"/>
      <c r="AI584" s="515"/>
      <c r="AJ584" s="515"/>
      <c r="AK584" s="515"/>
      <c r="AL584" s="515"/>
    </row>
    <row r="585" spans="1:38">
      <c r="A585" s="515">
        <v>11</v>
      </c>
      <c r="B585" s="515">
        <v>143</v>
      </c>
      <c r="C585" s="515">
        <v>2015</v>
      </c>
      <c r="D585" s="515">
        <v>99</v>
      </c>
      <c r="E585" s="515">
        <v>99</v>
      </c>
      <c r="F585" s="515">
        <v>99</v>
      </c>
      <c r="G585" s="515">
        <v>99</v>
      </c>
      <c r="H585" s="515">
        <v>99</v>
      </c>
      <c r="I585" s="515">
        <v>99</v>
      </c>
      <c r="J585" s="515">
        <v>999</v>
      </c>
      <c r="K585" s="515">
        <v>99</v>
      </c>
      <c r="L585" s="515">
        <v>5</v>
      </c>
      <c r="M585" s="515">
        <v>99</v>
      </c>
      <c r="N585" s="515">
        <v>99</v>
      </c>
      <c r="O585" s="515">
        <v>99</v>
      </c>
      <c r="P585" s="515">
        <v>9999</v>
      </c>
      <c r="Q585" s="515">
        <v>4545</v>
      </c>
      <c r="R585" s="515">
        <v>9752</v>
      </c>
      <c r="S585" s="515">
        <v>5</v>
      </c>
      <c r="T585" s="515">
        <v>5.5925963904840037</v>
      </c>
      <c r="U585" s="515">
        <v>24.417811730927038</v>
      </c>
      <c r="V585" s="515">
        <v>0</v>
      </c>
      <c r="W585" s="515">
        <v>3.7735849056603761</v>
      </c>
      <c r="X585" s="515">
        <v>87.940935192780941</v>
      </c>
      <c r="Y585" s="515">
        <v>65.566037735849022</v>
      </c>
      <c r="Z585" s="515">
        <v>5.72782001094326</v>
      </c>
      <c r="AA585" s="515">
        <v>0</v>
      </c>
      <c r="AB585" s="515">
        <v>2.5400884571847695</v>
      </c>
      <c r="AC585" s="515"/>
      <c r="AD585" s="515">
        <v>-5.4242628237816017</v>
      </c>
      <c r="AE585" s="515"/>
      <c r="AF585" s="515">
        <v>7.8858843317376115</v>
      </c>
      <c r="AG585" s="515">
        <v>5.9373742798444225</v>
      </c>
      <c r="AH585" s="515"/>
      <c r="AI585" s="515"/>
      <c r="AJ585" s="515"/>
      <c r="AK585" s="515"/>
      <c r="AL585" s="515"/>
    </row>
    <row r="586" spans="1:38">
      <c r="A586" s="515">
        <v>11</v>
      </c>
      <c r="B586" s="515">
        <v>144</v>
      </c>
      <c r="C586" s="515">
        <v>2015</v>
      </c>
      <c r="D586" s="515">
        <v>99</v>
      </c>
      <c r="E586" s="515">
        <v>99</v>
      </c>
      <c r="F586" s="515">
        <v>99</v>
      </c>
      <c r="G586" s="515">
        <v>99</v>
      </c>
      <c r="H586" s="515">
        <v>99</v>
      </c>
      <c r="I586" s="515">
        <v>99</v>
      </c>
      <c r="J586" s="515">
        <v>999</v>
      </c>
      <c r="K586" s="515">
        <v>99</v>
      </c>
      <c r="L586" s="515">
        <v>6</v>
      </c>
      <c r="M586" s="515">
        <v>99</v>
      </c>
      <c r="N586" s="515">
        <v>99</v>
      </c>
      <c r="O586" s="515">
        <v>99</v>
      </c>
      <c r="P586" s="515">
        <v>9999</v>
      </c>
      <c r="Q586" s="515">
        <v>6026</v>
      </c>
      <c r="R586" s="515">
        <v>14548</v>
      </c>
      <c r="S586" s="515">
        <v>6</v>
      </c>
      <c r="T586" s="515">
        <v>6.2944734671432512</v>
      </c>
      <c r="U586" s="515">
        <v>26.976154797910425</v>
      </c>
      <c r="V586" s="515">
        <v>51.079186142425058</v>
      </c>
      <c r="W586" s="515">
        <v>9.1352763266428347</v>
      </c>
      <c r="X586" s="515">
        <v>94.129777288974438</v>
      </c>
      <c r="Y586" s="515">
        <v>79.22051141050315</v>
      </c>
      <c r="Z586" s="515">
        <v>5.7363724665279721</v>
      </c>
      <c r="AA586" s="515">
        <v>0</v>
      </c>
      <c r="AB586" s="515">
        <v>2.3129870228819329</v>
      </c>
      <c r="AC586" s="515"/>
      <c r="AD586" s="515">
        <v>3.0771916346746488</v>
      </c>
      <c r="AE586" s="515"/>
      <c r="AF586" s="515">
        <v>11.764135075688964</v>
      </c>
      <c r="AG586" s="515">
        <v>9.7853717833807838</v>
      </c>
      <c r="AH586" s="515"/>
      <c r="AI586" s="515"/>
      <c r="AJ586" s="515"/>
      <c r="AK586" s="515"/>
      <c r="AL586" s="515"/>
    </row>
    <row r="587" spans="1:38">
      <c r="A587" s="515">
        <v>11</v>
      </c>
      <c r="B587" s="515">
        <v>145</v>
      </c>
      <c r="C587" s="515">
        <v>2015</v>
      </c>
      <c r="D587" s="515">
        <v>99</v>
      </c>
      <c r="E587" s="515">
        <v>99</v>
      </c>
      <c r="F587" s="515">
        <v>99</v>
      </c>
      <c r="G587" s="515">
        <v>99</v>
      </c>
      <c r="H587" s="515">
        <v>99</v>
      </c>
      <c r="I587" s="515">
        <v>99</v>
      </c>
      <c r="J587" s="515">
        <v>999</v>
      </c>
      <c r="K587" s="515">
        <v>99</v>
      </c>
      <c r="L587" s="515">
        <v>7</v>
      </c>
      <c r="M587" s="515">
        <v>99</v>
      </c>
      <c r="N587" s="515">
        <v>99</v>
      </c>
      <c r="O587" s="515">
        <v>99</v>
      </c>
      <c r="P587" s="515">
        <v>9999</v>
      </c>
      <c r="Q587" s="515">
        <v>6908</v>
      </c>
      <c r="R587" s="515">
        <v>17915</v>
      </c>
      <c r="S587" s="515">
        <v>7</v>
      </c>
      <c r="T587" s="515">
        <v>6.9996092659782319</v>
      </c>
      <c r="U587" s="515">
        <v>29.866011722020659</v>
      </c>
      <c r="V587" s="515">
        <v>45.967066703879425</v>
      </c>
      <c r="W587" s="515">
        <v>18.063075634942781</v>
      </c>
      <c r="X587" s="515">
        <v>98.141222439296698</v>
      </c>
      <c r="Y587" s="515">
        <v>90.231649455763332</v>
      </c>
      <c r="Z587" s="515">
        <v>5.4538307509271089</v>
      </c>
      <c r="AA587" s="515">
        <v>0</v>
      </c>
      <c r="AB587" s="515">
        <v>2.3354109743072997</v>
      </c>
      <c r="AC587" s="515"/>
      <c r="AD587" s="515">
        <v>12.68624835095719</v>
      </c>
      <c r="AE587" s="515"/>
      <c r="AF587" s="515">
        <v>14.486835295639798</v>
      </c>
      <c r="AG587" s="515">
        <v>13.34098933734124</v>
      </c>
      <c r="AH587" s="515"/>
      <c r="AI587" s="515"/>
      <c r="AJ587" s="515"/>
      <c r="AK587" s="515"/>
      <c r="AL587" s="515"/>
    </row>
    <row r="588" spans="1:38">
      <c r="A588" s="515">
        <v>11</v>
      </c>
      <c r="B588" s="515">
        <v>146</v>
      </c>
      <c r="C588" s="515">
        <v>2015</v>
      </c>
      <c r="D588" s="515">
        <v>99</v>
      </c>
      <c r="E588" s="515">
        <v>99</v>
      </c>
      <c r="F588" s="515">
        <v>99</v>
      </c>
      <c r="G588" s="515">
        <v>99</v>
      </c>
      <c r="H588" s="515">
        <v>99</v>
      </c>
      <c r="I588" s="515">
        <v>99</v>
      </c>
      <c r="J588" s="515">
        <v>999</v>
      </c>
      <c r="K588" s="515">
        <v>99</v>
      </c>
      <c r="L588" s="515">
        <v>8</v>
      </c>
      <c r="M588" s="515">
        <v>99</v>
      </c>
      <c r="N588" s="515">
        <v>99</v>
      </c>
      <c r="O588" s="515">
        <v>99</v>
      </c>
      <c r="P588" s="515">
        <v>9999</v>
      </c>
      <c r="Q588" s="515">
        <v>8279</v>
      </c>
      <c r="R588" s="515">
        <v>28145</v>
      </c>
      <c r="S588" s="515">
        <v>8</v>
      </c>
      <c r="T588" s="515">
        <v>7.9205898028068926</v>
      </c>
      <c r="U588" s="515">
        <v>33.260612186889482</v>
      </c>
      <c r="V588" s="515">
        <v>29.173920767454259</v>
      </c>
      <c r="W588" s="515">
        <v>36.471842245514303</v>
      </c>
      <c r="X588" s="515">
        <v>99.655356191152961</v>
      </c>
      <c r="Y588" s="515">
        <v>96.983478415349097</v>
      </c>
      <c r="Z588" s="515">
        <v>5.2052578156164309</v>
      </c>
      <c r="AA588" s="515">
        <v>0</v>
      </c>
      <c r="AB588" s="515">
        <v>2.3451019642921191</v>
      </c>
      <c r="AC588" s="515"/>
      <c r="AD588" s="515">
        <v>25.862745743214063</v>
      </c>
      <c r="AE588" s="515"/>
      <c r="AF588" s="515">
        <v>22.759250873334199</v>
      </c>
      <c r="AG588" s="515">
        <v>23.341323878389375</v>
      </c>
      <c r="AH588" s="515"/>
      <c r="AI588" s="515"/>
      <c r="AJ588" s="515"/>
      <c r="AK588" s="515"/>
      <c r="AL588" s="515"/>
    </row>
    <row r="589" spans="1:38">
      <c r="A589" s="515">
        <v>11</v>
      </c>
      <c r="B589" s="515">
        <v>147</v>
      </c>
      <c r="C589" s="515">
        <v>2015</v>
      </c>
      <c r="D589" s="515">
        <v>99</v>
      </c>
      <c r="E589" s="515">
        <v>99</v>
      </c>
      <c r="F589" s="515">
        <v>99</v>
      </c>
      <c r="G589" s="515">
        <v>99</v>
      </c>
      <c r="H589" s="515">
        <v>99</v>
      </c>
      <c r="I589" s="515">
        <v>99</v>
      </c>
      <c r="J589" s="515">
        <v>999</v>
      </c>
      <c r="K589" s="515">
        <v>99</v>
      </c>
      <c r="L589" s="515">
        <v>9</v>
      </c>
      <c r="M589" s="515">
        <v>99</v>
      </c>
      <c r="N589" s="515">
        <v>99</v>
      </c>
      <c r="O589" s="515">
        <v>99</v>
      </c>
      <c r="P589" s="515">
        <v>9999</v>
      </c>
      <c r="Q589" s="515">
        <v>7688</v>
      </c>
      <c r="R589" s="515">
        <v>26298</v>
      </c>
      <c r="S589" s="515">
        <v>9</v>
      </c>
      <c r="T589" s="515">
        <v>8.9050878393794228</v>
      </c>
      <c r="U589" s="515">
        <v>37.355992851167358</v>
      </c>
      <c r="V589" s="515">
        <v>12.810860141455624</v>
      </c>
      <c r="W589" s="515">
        <v>57.217278880523217</v>
      </c>
      <c r="X589" s="515">
        <v>99.977184576773894</v>
      </c>
      <c r="Y589" s="515">
        <v>99.627348087307027</v>
      </c>
      <c r="Z589" s="515">
        <v>5.2239580437305193</v>
      </c>
      <c r="AA589" s="515">
        <v>0</v>
      </c>
      <c r="AB589" s="515">
        <v>2.5005672734384099</v>
      </c>
      <c r="AC589" s="515"/>
      <c r="AD589" s="515">
        <v>38.808168623960007</v>
      </c>
      <c r="AE589" s="515"/>
      <c r="AF589" s="515">
        <v>21.265687669814977</v>
      </c>
      <c r="AG589" s="515">
        <v>24.494974856598422</v>
      </c>
      <c r="AH589" s="515"/>
      <c r="AI589" s="515"/>
      <c r="AJ589" s="515"/>
      <c r="AK589" s="515"/>
      <c r="AL589" s="515"/>
    </row>
    <row r="590" spans="1:38">
      <c r="A590" s="515">
        <v>11</v>
      </c>
      <c r="B590" s="515">
        <v>148</v>
      </c>
      <c r="C590" s="515">
        <v>2015</v>
      </c>
      <c r="D590" s="515">
        <v>99</v>
      </c>
      <c r="E590" s="515">
        <v>99</v>
      </c>
      <c r="F590" s="515">
        <v>99</v>
      </c>
      <c r="G590" s="515">
        <v>99</v>
      </c>
      <c r="H590" s="515">
        <v>99</v>
      </c>
      <c r="I590" s="515">
        <v>99</v>
      </c>
      <c r="J590" s="515">
        <v>999</v>
      </c>
      <c r="K590" s="515">
        <v>99</v>
      </c>
      <c r="L590" s="515">
        <v>10</v>
      </c>
      <c r="M590" s="515">
        <v>99</v>
      </c>
      <c r="N590" s="515">
        <v>99</v>
      </c>
      <c r="O590" s="515">
        <v>99</v>
      </c>
      <c r="P590" s="515">
        <v>9999</v>
      </c>
      <c r="Q590" s="515">
        <v>4687</v>
      </c>
      <c r="R590" s="515">
        <v>10034</v>
      </c>
      <c r="S590" s="515">
        <v>10</v>
      </c>
      <c r="T590" s="515">
        <v>9.7278253936615489</v>
      </c>
      <c r="U590" s="515">
        <v>40.438489136934422</v>
      </c>
      <c r="V590" s="515">
        <v>5.9996013553916692</v>
      </c>
      <c r="W590" s="515">
        <v>70.12158660554114</v>
      </c>
      <c r="X590" s="515">
        <v>100</v>
      </c>
      <c r="Y590" s="515">
        <v>99.900338847917126</v>
      </c>
      <c r="Z590" s="515">
        <v>5.6461656295281104</v>
      </c>
      <c r="AA590" s="515">
        <v>0</v>
      </c>
      <c r="AB590" s="515">
        <v>2.4576478598040556</v>
      </c>
      <c r="AC590" s="515"/>
      <c r="AD590" s="515">
        <v>46.225209063067155</v>
      </c>
      <c r="AE590" s="515"/>
      <c r="AF590" s="515">
        <v>8.113921593996638</v>
      </c>
      <c r="AG590" s="515">
        <v>10.117262334784868</v>
      </c>
      <c r="AH590" s="515"/>
      <c r="AI590" s="515"/>
      <c r="AJ590" s="515"/>
      <c r="AK590" s="515"/>
      <c r="AL590" s="515"/>
    </row>
    <row r="591" spans="1:38">
      <c r="A591" s="515">
        <v>11</v>
      </c>
      <c r="B591" s="515">
        <v>149</v>
      </c>
      <c r="C591" s="515">
        <v>2015</v>
      </c>
      <c r="D591" s="515">
        <v>99</v>
      </c>
      <c r="E591" s="515">
        <v>99</v>
      </c>
      <c r="F591" s="515">
        <v>99</v>
      </c>
      <c r="G591" s="515">
        <v>99</v>
      </c>
      <c r="H591" s="515">
        <v>99</v>
      </c>
      <c r="I591" s="515">
        <v>99</v>
      </c>
      <c r="J591" s="515">
        <v>999</v>
      </c>
      <c r="K591" s="515">
        <v>99</v>
      </c>
      <c r="L591" s="515">
        <v>11</v>
      </c>
      <c r="M591" s="515">
        <v>99</v>
      </c>
      <c r="N591" s="515">
        <v>99</v>
      </c>
      <c r="O591" s="515">
        <v>99</v>
      </c>
      <c r="P591" s="515">
        <v>9999</v>
      </c>
      <c r="Q591" s="515">
        <v>2952</v>
      </c>
      <c r="R591" s="515">
        <v>5186</v>
      </c>
      <c r="S591" s="515">
        <v>11</v>
      </c>
      <c r="T591" s="515">
        <v>10.356536829926727</v>
      </c>
      <c r="U591" s="515">
        <v>42.932240647898311</v>
      </c>
      <c r="V591" s="515">
        <v>2.96953335904358</v>
      </c>
      <c r="W591" s="515">
        <v>77.959892016968752</v>
      </c>
      <c r="X591" s="515">
        <v>99.980717315850384</v>
      </c>
      <c r="Y591" s="515">
        <v>99.884303895102221</v>
      </c>
      <c r="Z591" s="515">
        <v>5.8847638276560241</v>
      </c>
      <c r="AA591" s="515">
        <v>0</v>
      </c>
      <c r="AB591" s="515">
        <v>2.9544610063949079</v>
      </c>
      <c r="AC591" s="515"/>
      <c r="AD591" s="515">
        <v>43.497501415115423</v>
      </c>
      <c r="AE591" s="515"/>
      <c r="AF591" s="515">
        <v>4.1936214257989377</v>
      </c>
      <c r="AG591" s="515">
        <v>5.5514963782708913</v>
      </c>
      <c r="AH591" s="515"/>
      <c r="AI591" s="515"/>
      <c r="AJ591" s="515"/>
      <c r="AK591" s="515"/>
      <c r="AL591" s="515"/>
    </row>
    <row r="592" spans="1:38">
      <c r="A592" s="515">
        <v>11</v>
      </c>
      <c r="B592" s="515">
        <v>150</v>
      </c>
      <c r="C592" s="515">
        <v>2015</v>
      </c>
      <c r="D592" s="515">
        <v>99</v>
      </c>
      <c r="E592" s="515">
        <v>99</v>
      </c>
      <c r="F592" s="515">
        <v>99</v>
      </c>
      <c r="G592" s="515">
        <v>99</v>
      </c>
      <c r="H592" s="515">
        <v>99</v>
      </c>
      <c r="I592" s="515">
        <v>99</v>
      </c>
      <c r="J592" s="515">
        <v>999</v>
      </c>
      <c r="K592" s="515">
        <v>99</v>
      </c>
      <c r="L592" s="515">
        <v>12</v>
      </c>
      <c r="M592" s="515">
        <v>99</v>
      </c>
      <c r="N592" s="515">
        <v>99</v>
      </c>
      <c r="O592" s="515">
        <v>99</v>
      </c>
      <c r="P592" s="515">
        <v>9999</v>
      </c>
      <c r="Q592" s="515">
        <v>1033</v>
      </c>
      <c r="R592" s="515">
        <v>1371</v>
      </c>
      <c r="S592" s="515">
        <v>12</v>
      </c>
      <c r="T592" s="515">
        <v>10.911743253099919</v>
      </c>
      <c r="U592" s="515">
        <v>45.512326768781918</v>
      </c>
      <c r="V592" s="515">
        <v>1.1670313639679064</v>
      </c>
      <c r="W592" s="515">
        <v>80.087527352297599</v>
      </c>
      <c r="X592" s="515">
        <v>100</v>
      </c>
      <c r="Y592" s="515">
        <v>100</v>
      </c>
      <c r="Z592" s="515">
        <v>6.295211480479332</v>
      </c>
      <c r="AA592" s="515">
        <v>0</v>
      </c>
      <c r="AB592" s="515">
        <v>3.0004036846833375</v>
      </c>
      <c r="AC592" s="515"/>
      <c r="AD592" s="515">
        <v>46.672600905997214</v>
      </c>
      <c r="AE592" s="515"/>
      <c r="AF592" s="515">
        <v>1.1086492431103636</v>
      </c>
      <c r="AG592" s="515">
        <v>1.5558240732780972</v>
      </c>
      <c r="AH592" s="515"/>
      <c r="AI592" s="515"/>
      <c r="AJ592" s="515"/>
      <c r="AK592" s="515"/>
      <c r="AL592" s="515"/>
    </row>
    <row r="593" spans="1:38">
      <c r="A593" s="515">
        <v>11</v>
      </c>
      <c r="B593" s="515">
        <v>151</v>
      </c>
      <c r="C593" s="515">
        <v>2015</v>
      </c>
      <c r="D593" s="515">
        <v>99</v>
      </c>
      <c r="E593" s="515">
        <v>99</v>
      </c>
      <c r="F593" s="515">
        <v>99</v>
      </c>
      <c r="G593" s="515">
        <v>99</v>
      </c>
      <c r="H593" s="515">
        <v>99</v>
      </c>
      <c r="I593" s="515">
        <v>99</v>
      </c>
      <c r="J593" s="515">
        <v>999</v>
      </c>
      <c r="K593" s="515">
        <v>99</v>
      </c>
      <c r="L593" s="515">
        <v>13</v>
      </c>
      <c r="M593" s="515">
        <v>99</v>
      </c>
      <c r="N593" s="515">
        <v>99</v>
      </c>
      <c r="O593" s="515">
        <v>99</v>
      </c>
      <c r="P593" s="515">
        <v>9999</v>
      </c>
      <c r="Q593" s="515">
        <v>182</v>
      </c>
      <c r="R593" s="515">
        <v>216</v>
      </c>
      <c r="S593" s="515">
        <v>13</v>
      </c>
      <c r="T593" s="515">
        <v>10.981481481481483</v>
      </c>
      <c r="U593" s="515">
        <v>47.285185185185242</v>
      </c>
      <c r="V593" s="515">
        <v>1.3888888888888891</v>
      </c>
      <c r="W593" s="515">
        <v>82.407407407407391</v>
      </c>
      <c r="X593" s="515">
        <v>100</v>
      </c>
      <c r="Y593" s="515">
        <v>100</v>
      </c>
      <c r="Z593" s="515">
        <v>7.12675988420993</v>
      </c>
      <c r="AA593" s="515">
        <v>0</v>
      </c>
      <c r="AB593" s="515">
        <v>3.4345237458442739</v>
      </c>
      <c r="AC593" s="515"/>
      <c r="AD593" s="515">
        <v>44.823602699805562</v>
      </c>
      <c r="AE593" s="515"/>
      <c r="AF593" s="515">
        <v>0.17466683917712508</v>
      </c>
      <c r="AG593" s="515">
        <v>0.25466709758472594</v>
      </c>
      <c r="AH593" s="515"/>
      <c r="AI593" s="515"/>
      <c r="AJ593" s="515"/>
      <c r="AK593" s="515"/>
      <c r="AL593" s="515"/>
    </row>
    <row r="594" spans="1:38">
      <c r="A594" s="515">
        <v>11</v>
      </c>
      <c r="B594" s="515">
        <v>152</v>
      </c>
      <c r="C594" s="515">
        <v>2015</v>
      </c>
      <c r="D594" s="515">
        <v>99</v>
      </c>
      <c r="E594" s="515">
        <v>99</v>
      </c>
      <c r="F594" s="515">
        <v>99</v>
      </c>
      <c r="G594" s="515">
        <v>99</v>
      </c>
      <c r="H594" s="515">
        <v>99</v>
      </c>
      <c r="I594" s="515">
        <v>99</v>
      </c>
      <c r="J594" s="515">
        <v>999</v>
      </c>
      <c r="K594" s="515">
        <v>99</v>
      </c>
      <c r="L594" s="515">
        <v>14</v>
      </c>
      <c r="M594" s="515">
        <v>99</v>
      </c>
      <c r="N594" s="515">
        <v>99</v>
      </c>
      <c r="O594" s="515">
        <v>99</v>
      </c>
      <c r="P594" s="515">
        <v>9999</v>
      </c>
      <c r="Q594" s="515">
        <v>86</v>
      </c>
      <c r="R594" s="515">
        <v>99</v>
      </c>
      <c r="S594" s="515">
        <v>14</v>
      </c>
      <c r="T594" s="515">
        <v>10.929292929292933</v>
      </c>
      <c r="U594" s="515">
        <v>48.959595959595937</v>
      </c>
      <c r="V594" s="515">
        <v>1.0101010101010102</v>
      </c>
      <c r="W594" s="515">
        <v>83.838383838383862</v>
      </c>
      <c r="X594" s="515">
        <v>100</v>
      </c>
      <c r="Y594" s="515">
        <v>100</v>
      </c>
      <c r="Z594" s="515">
        <v>7.0410186245385367</v>
      </c>
      <c r="AA594" s="515">
        <v>0</v>
      </c>
      <c r="AB594" s="515">
        <v>6.0623903097481104</v>
      </c>
      <c r="AC594" s="515"/>
      <c r="AD594" s="515">
        <v>37.010669010203742</v>
      </c>
      <c r="AE594" s="515"/>
      <c r="AF594" s="515">
        <v>8.0055634622848995E-2</v>
      </c>
      <c r="AG594" s="515">
        <v>0.12085566519084016</v>
      </c>
      <c r="AH594" s="515"/>
      <c r="AI594" s="515"/>
      <c r="AJ594" s="515"/>
      <c r="AK594" s="515"/>
      <c r="AL594" s="515"/>
    </row>
    <row r="595" spans="1:38">
      <c r="A595" s="515">
        <v>11</v>
      </c>
      <c r="B595" s="515">
        <v>153</v>
      </c>
      <c r="C595" s="515">
        <v>2015</v>
      </c>
      <c r="D595" s="515">
        <v>99</v>
      </c>
      <c r="E595" s="515">
        <v>99</v>
      </c>
      <c r="F595" s="515">
        <v>99</v>
      </c>
      <c r="G595" s="515">
        <v>99</v>
      </c>
      <c r="H595" s="515">
        <v>99</v>
      </c>
      <c r="I595" s="515">
        <v>99</v>
      </c>
      <c r="J595" s="515">
        <v>999</v>
      </c>
      <c r="K595" s="515">
        <v>99</v>
      </c>
      <c r="L595" s="515">
        <v>15</v>
      </c>
      <c r="M595" s="515">
        <v>99</v>
      </c>
      <c r="N595" s="515">
        <v>99</v>
      </c>
      <c r="O595" s="515">
        <v>99</v>
      </c>
      <c r="P595" s="515">
        <v>9999</v>
      </c>
      <c r="Q595" s="515">
        <v>13</v>
      </c>
      <c r="R595" s="515">
        <v>14</v>
      </c>
      <c r="S595" s="515">
        <v>15</v>
      </c>
      <c r="T595" s="515">
        <v>13.142857142857141</v>
      </c>
      <c r="U595" s="515">
        <v>49.4</v>
      </c>
      <c r="V595" s="515">
        <v>0</v>
      </c>
      <c r="W595" s="515">
        <v>100</v>
      </c>
      <c r="X595" s="515">
        <v>100</v>
      </c>
      <c r="Y595" s="515">
        <v>100</v>
      </c>
      <c r="Z595" s="515">
        <v>6.3832369755254259</v>
      </c>
      <c r="AA595" s="515">
        <v>0</v>
      </c>
      <c r="AB595" s="515">
        <v>1.8461211404743076</v>
      </c>
      <c r="AC595" s="515"/>
      <c r="AD595" s="515">
        <v>24.609162530974352</v>
      </c>
      <c r="AE595" s="515"/>
      <c r="AF595" s="515">
        <v>1.1320998835554404E-2</v>
      </c>
      <c r="AG595" s="515">
        <v>1.7244435330304324E-2</v>
      </c>
      <c r="AH595" s="515"/>
      <c r="AI595" s="515"/>
      <c r="AJ595" s="515"/>
      <c r="AK595" s="515"/>
      <c r="AL595" s="515"/>
    </row>
    <row r="596" spans="1:38">
      <c r="A596" s="515">
        <v>11</v>
      </c>
      <c r="B596" s="515">
        <v>154</v>
      </c>
      <c r="C596" s="515">
        <v>2014</v>
      </c>
      <c r="D596" s="515">
        <v>99</v>
      </c>
      <c r="E596" s="515">
        <v>99</v>
      </c>
      <c r="F596" s="515">
        <v>99</v>
      </c>
      <c r="G596" s="515">
        <v>99</v>
      </c>
      <c r="H596" s="515">
        <v>99</v>
      </c>
      <c r="I596" s="515">
        <v>99</v>
      </c>
      <c r="J596" s="515">
        <v>999</v>
      </c>
      <c r="K596" s="515">
        <v>99</v>
      </c>
      <c r="L596" s="515">
        <v>1</v>
      </c>
      <c r="M596" s="515">
        <v>99</v>
      </c>
      <c r="N596" s="515">
        <v>99</v>
      </c>
      <c r="O596" s="515">
        <v>99</v>
      </c>
      <c r="P596" s="515">
        <v>9999</v>
      </c>
      <c r="Q596" s="515">
        <v>463</v>
      </c>
      <c r="R596" s="515">
        <v>629</v>
      </c>
      <c r="S596" s="515">
        <v>1</v>
      </c>
      <c r="T596" s="515">
        <v>2.5500794912559623</v>
      </c>
      <c r="U596" s="515">
        <v>17.821780604133561</v>
      </c>
      <c r="V596" s="515">
        <v>0</v>
      </c>
      <c r="W596" s="515">
        <v>0</v>
      </c>
      <c r="X596" s="515">
        <v>70.74721780604132</v>
      </c>
      <c r="Y596" s="515">
        <v>9.3799682034976168</v>
      </c>
      <c r="Z596" s="515">
        <v>4.4688342440008553</v>
      </c>
      <c r="AA596" s="515">
        <v>0</v>
      </c>
      <c r="AB596" s="515">
        <v>0.92627473804617311</v>
      </c>
      <c r="AC596" s="515"/>
      <c r="AD596" s="515">
        <v>9.5082944721097782</v>
      </c>
      <c r="AE596" s="515"/>
      <c r="AF596" s="515">
        <v>0.52778197318296993</v>
      </c>
      <c r="AG596" s="515">
        <v>0.29597466898924724</v>
      </c>
      <c r="AH596" s="515"/>
      <c r="AI596" s="515"/>
      <c r="AJ596" s="515"/>
      <c r="AK596" s="515"/>
      <c r="AL596" s="515"/>
    </row>
    <row r="597" spans="1:38">
      <c r="A597" s="515">
        <v>11</v>
      </c>
      <c r="B597" s="515">
        <v>155</v>
      </c>
      <c r="C597" s="515">
        <v>2014</v>
      </c>
      <c r="D597" s="515">
        <v>99</v>
      </c>
      <c r="E597" s="515">
        <v>99</v>
      </c>
      <c r="F597" s="515">
        <v>99</v>
      </c>
      <c r="G597" s="515">
        <v>99</v>
      </c>
      <c r="H597" s="515">
        <v>99</v>
      </c>
      <c r="I597" s="515">
        <v>99</v>
      </c>
      <c r="J597" s="515">
        <v>999</v>
      </c>
      <c r="K597" s="515">
        <v>99</v>
      </c>
      <c r="L597" s="515">
        <v>2</v>
      </c>
      <c r="M597" s="515">
        <v>99</v>
      </c>
      <c r="N597" s="515">
        <v>99</v>
      </c>
      <c r="O597" s="515">
        <v>99</v>
      </c>
      <c r="P597" s="515">
        <v>9999</v>
      </c>
      <c r="Q597" s="515">
        <v>1517</v>
      </c>
      <c r="R597" s="515">
        <v>2352</v>
      </c>
      <c r="S597" s="515">
        <v>2</v>
      </c>
      <c r="T597" s="515">
        <v>3.5106292517006805</v>
      </c>
      <c r="U597" s="515">
        <v>20.446428571428562</v>
      </c>
      <c r="V597" s="515">
        <v>0</v>
      </c>
      <c r="W597" s="515">
        <v>8.5034013605442174E-2</v>
      </c>
      <c r="X597" s="515">
        <v>83.035714285714306</v>
      </c>
      <c r="Y597" s="515">
        <v>28.571428571428577</v>
      </c>
      <c r="Z597" s="515">
        <v>4.665501099582313</v>
      </c>
      <c r="AA597" s="515">
        <v>0</v>
      </c>
      <c r="AB597" s="515">
        <v>1.2326576337886916</v>
      </c>
      <c r="AC597" s="515"/>
      <c r="AD597" s="515">
        <v>10.463632508160174</v>
      </c>
      <c r="AE597" s="515"/>
      <c r="AF597" s="515">
        <v>1.9735186024266225</v>
      </c>
      <c r="AG597" s="515">
        <v>1.2697188941643445</v>
      </c>
      <c r="AH597" s="515"/>
      <c r="AI597" s="515"/>
      <c r="AJ597" s="515"/>
      <c r="AK597" s="515"/>
      <c r="AL597" s="515"/>
    </row>
    <row r="598" spans="1:38">
      <c r="A598" s="515">
        <v>11</v>
      </c>
      <c r="B598" s="515">
        <v>156</v>
      </c>
      <c r="C598" s="515">
        <v>2014</v>
      </c>
      <c r="D598" s="515">
        <v>99</v>
      </c>
      <c r="E598" s="515">
        <v>99</v>
      </c>
      <c r="F598" s="515">
        <v>99</v>
      </c>
      <c r="G598" s="515">
        <v>99</v>
      </c>
      <c r="H598" s="515">
        <v>99</v>
      </c>
      <c r="I598" s="515">
        <v>99</v>
      </c>
      <c r="J598" s="515">
        <v>999</v>
      </c>
      <c r="K598" s="515">
        <v>99</v>
      </c>
      <c r="L598" s="515">
        <v>3</v>
      </c>
      <c r="M598" s="515">
        <v>99</v>
      </c>
      <c r="N598" s="515">
        <v>99</v>
      </c>
      <c r="O598" s="515">
        <v>99</v>
      </c>
      <c r="P598" s="515">
        <v>9999</v>
      </c>
      <c r="Q598" s="515">
        <v>2340</v>
      </c>
      <c r="R598" s="515">
        <v>3914</v>
      </c>
      <c r="S598" s="515">
        <v>3</v>
      </c>
      <c r="T598" s="515">
        <v>4.2823198773633111</v>
      </c>
      <c r="U598" s="515">
        <v>21.767015840572313</v>
      </c>
      <c r="V598" s="515">
        <v>0</v>
      </c>
      <c r="W598" s="515">
        <v>0.43433827286663279</v>
      </c>
      <c r="X598" s="515">
        <v>83.444047010730714</v>
      </c>
      <c r="Y598" s="515">
        <v>46.039856923863049</v>
      </c>
      <c r="Z598" s="515">
        <v>5.1238237366709054</v>
      </c>
      <c r="AA598" s="515">
        <v>0</v>
      </c>
      <c r="AB598" s="515">
        <v>1.4074257891431463</v>
      </c>
      <c r="AC598" s="515"/>
      <c r="AD598" s="515">
        <v>3.837134261613572</v>
      </c>
      <c r="AE598" s="515"/>
      <c r="AF598" s="515">
        <v>3.2841631844803576</v>
      </c>
      <c r="AG598" s="515">
        <v>2.2494301908736722</v>
      </c>
      <c r="AH598" s="515"/>
      <c r="AI598" s="515"/>
      <c r="AJ598" s="515"/>
      <c r="AK598" s="515"/>
      <c r="AL598" s="515"/>
    </row>
    <row r="599" spans="1:38">
      <c r="A599" s="515">
        <v>11</v>
      </c>
      <c r="B599" s="515">
        <v>157</v>
      </c>
      <c r="C599" s="515">
        <v>2014</v>
      </c>
      <c r="D599" s="515">
        <v>99</v>
      </c>
      <c r="E599" s="515">
        <v>99</v>
      </c>
      <c r="F599" s="515">
        <v>99</v>
      </c>
      <c r="G599" s="515">
        <v>99</v>
      </c>
      <c r="H599" s="515">
        <v>99</v>
      </c>
      <c r="I599" s="515">
        <v>99</v>
      </c>
      <c r="J599" s="515">
        <v>999</v>
      </c>
      <c r="K599" s="515">
        <v>99</v>
      </c>
      <c r="L599" s="515">
        <v>4</v>
      </c>
      <c r="M599" s="515">
        <v>99</v>
      </c>
      <c r="N599" s="515">
        <v>99</v>
      </c>
      <c r="O599" s="515">
        <v>99</v>
      </c>
      <c r="P599" s="515">
        <v>9999</v>
      </c>
      <c r="Q599" s="515">
        <v>3400</v>
      </c>
      <c r="R599" s="515">
        <v>6202</v>
      </c>
      <c r="S599" s="515">
        <v>4</v>
      </c>
      <c r="T599" s="515">
        <v>5.0574008384392153</v>
      </c>
      <c r="U599" s="515">
        <v>23.21189938729438</v>
      </c>
      <c r="V599" s="515">
        <v>0</v>
      </c>
      <c r="W599" s="515">
        <v>1.9993550467591097</v>
      </c>
      <c r="X599" s="515">
        <v>85.682038052241211</v>
      </c>
      <c r="Y599" s="515">
        <v>58.626249596904216</v>
      </c>
      <c r="Z599" s="515">
        <v>5.4161055141028029</v>
      </c>
      <c r="AA599" s="515">
        <v>0</v>
      </c>
      <c r="AB599" s="515">
        <v>1.5797393695084379</v>
      </c>
      <c r="AC599" s="515"/>
      <c r="AD599" s="515">
        <v>0.5528435274834218</v>
      </c>
      <c r="AE599" s="515"/>
      <c r="AF599" s="515">
        <v>5.2039806004463918</v>
      </c>
      <c r="AG599" s="515">
        <v>3.8009770419562816</v>
      </c>
      <c r="AH599" s="515"/>
      <c r="AI599" s="515"/>
      <c r="AJ599" s="515"/>
      <c r="AK599" s="515"/>
      <c r="AL599" s="515"/>
    </row>
    <row r="600" spans="1:38">
      <c r="A600" s="515">
        <v>11</v>
      </c>
      <c r="B600" s="515">
        <v>158</v>
      </c>
      <c r="C600" s="515">
        <v>2014</v>
      </c>
      <c r="D600" s="515">
        <v>99</v>
      </c>
      <c r="E600" s="515">
        <v>99</v>
      </c>
      <c r="F600" s="515">
        <v>99</v>
      </c>
      <c r="G600" s="515">
        <v>99</v>
      </c>
      <c r="H600" s="515">
        <v>99</v>
      </c>
      <c r="I600" s="515">
        <v>99</v>
      </c>
      <c r="J600" s="515">
        <v>999</v>
      </c>
      <c r="K600" s="515">
        <v>99</v>
      </c>
      <c r="L600" s="515">
        <v>5</v>
      </c>
      <c r="M600" s="515">
        <v>99</v>
      </c>
      <c r="N600" s="515">
        <v>99</v>
      </c>
      <c r="O600" s="515">
        <v>99</v>
      </c>
      <c r="P600" s="515">
        <v>9999</v>
      </c>
      <c r="Q600" s="515">
        <v>4925</v>
      </c>
      <c r="R600" s="515">
        <v>10968</v>
      </c>
      <c r="S600" s="515">
        <v>5</v>
      </c>
      <c r="T600" s="515">
        <v>5.9280634573304178</v>
      </c>
      <c r="U600" s="515">
        <v>24.930242523705381</v>
      </c>
      <c r="V600" s="515">
        <v>0</v>
      </c>
      <c r="W600" s="515">
        <v>6.2272064186725009</v>
      </c>
      <c r="X600" s="515">
        <v>89.496717724288814</v>
      </c>
      <c r="Y600" s="515">
        <v>69.520423048869446</v>
      </c>
      <c r="Z600" s="515">
        <v>5.6180062978315055</v>
      </c>
      <c r="AA600" s="515">
        <v>0</v>
      </c>
      <c r="AB600" s="515">
        <v>1.6826614539318128</v>
      </c>
      <c r="AC600" s="515"/>
      <c r="AD600" s="515">
        <v>3.6018163036115713</v>
      </c>
      <c r="AE600" s="515"/>
      <c r="AF600" s="515">
        <v>9.2030408296833368</v>
      </c>
      <c r="AG600" s="515">
        <v>7.2194938418369503</v>
      </c>
      <c r="AH600" s="515"/>
      <c r="AI600" s="515"/>
      <c r="AJ600" s="515"/>
      <c r="AK600" s="515"/>
      <c r="AL600" s="515"/>
    </row>
    <row r="601" spans="1:38">
      <c r="A601" s="515">
        <v>11</v>
      </c>
      <c r="B601" s="515">
        <v>159</v>
      </c>
      <c r="C601" s="515">
        <v>2014</v>
      </c>
      <c r="D601" s="515">
        <v>99</v>
      </c>
      <c r="E601" s="515">
        <v>99</v>
      </c>
      <c r="F601" s="515">
        <v>99</v>
      </c>
      <c r="G601" s="515">
        <v>99</v>
      </c>
      <c r="H601" s="515">
        <v>99</v>
      </c>
      <c r="I601" s="515">
        <v>99</v>
      </c>
      <c r="J601" s="515">
        <v>999</v>
      </c>
      <c r="K601" s="515">
        <v>99</v>
      </c>
      <c r="L601" s="515">
        <v>6</v>
      </c>
      <c r="M601" s="515">
        <v>99</v>
      </c>
      <c r="N601" s="515">
        <v>99</v>
      </c>
      <c r="O601" s="515">
        <v>99</v>
      </c>
      <c r="P601" s="515">
        <v>9999</v>
      </c>
      <c r="Q601" s="515">
        <v>6164</v>
      </c>
      <c r="R601" s="515">
        <v>14745</v>
      </c>
      <c r="S601" s="515">
        <v>6</v>
      </c>
      <c r="T601" s="515">
        <v>6.5439131909121748</v>
      </c>
      <c r="U601" s="515">
        <v>27.628423194303128</v>
      </c>
      <c r="V601" s="515">
        <v>50.396744659206497</v>
      </c>
      <c r="W601" s="515">
        <v>11.83452017633096</v>
      </c>
      <c r="X601" s="515">
        <v>95.72058324855881</v>
      </c>
      <c r="Y601" s="515">
        <v>83.438453713123053</v>
      </c>
      <c r="Z601" s="515">
        <v>5.3783893575435924</v>
      </c>
      <c r="AA601" s="515">
        <v>0</v>
      </c>
      <c r="AB601" s="515">
        <v>1.7750735604639829</v>
      </c>
      <c r="AC601" s="515"/>
      <c r="AD601" s="515">
        <v>12.795631707097815</v>
      </c>
      <c r="AE601" s="515"/>
      <c r="AF601" s="515">
        <v>12.372249911896493</v>
      </c>
      <c r="AG601" s="515">
        <v>10.756071528289748</v>
      </c>
      <c r="AH601" s="515"/>
      <c r="AI601" s="515"/>
      <c r="AJ601" s="515"/>
      <c r="AK601" s="515"/>
      <c r="AL601" s="515"/>
    </row>
    <row r="602" spans="1:38">
      <c r="A602" s="515">
        <v>11</v>
      </c>
      <c r="B602" s="515">
        <v>160</v>
      </c>
      <c r="C602" s="515">
        <v>2014</v>
      </c>
      <c r="D602" s="515">
        <v>99</v>
      </c>
      <c r="E602" s="515">
        <v>99</v>
      </c>
      <c r="F602" s="515">
        <v>99</v>
      </c>
      <c r="G602" s="515">
        <v>99</v>
      </c>
      <c r="H602" s="515">
        <v>99</v>
      </c>
      <c r="I602" s="515">
        <v>99</v>
      </c>
      <c r="J602" s="515">
        <v>999</v>
      </c>
      <c r="K602" s="515">
        <v>99</v>
      </c>
      <c r="L602" s="515">
        <v>7</v>
      </c>
      <c r="M602" s="515">
        <v>99</v>
      </c>
      <c r="N602" s="515">
        <v>99</v>
      </c>
      <c r="O602" s="515">
        <v>99</v>
      </c>
      <c r="P602" s="515">
        <v>9999</v>
      </c>
      <c r="Q602" s="515">
        <v>6699</v>
      </c>
      <c r="R602" s="515">
        <v>16439</v>
      </c>
      <c r="S602" s="515">
        <v>7</v>
      </c>
      <c r="T602" s="515">
        <v>7.2194780704422419</v>
      </c>
      <c r="U602" s="515">
        <v>30.212397347770601</v>
      </c>
      <c r="V602" s="515">
        <v>44.935823346918902</v>
      </c>
      <c r="W602" s="515">
        <v>21.734898716466944</v>
      </c>
      <c r="X602" s="515">
        <v>99.002372407080699</v>
      </c>
      <c r="Y602" s="515">
        <v>93.150434941298144</v>
      </c>
      <c r="Z602" s="515">
        <v>5.0283236545482248</v>
      </c>
      <c r="AA602" s="515">
        <v>0</v>
      </c>
      <c r="AB602" s="515">
        <v>1.8174844646642361</v>
      </c>
      <c r="AC602" s="515"/>
      <c r="AD602" s="515">
        <v>26.412975905078593</v>
      </c>
      <c r="AE602" s="515"/>
      <c r="AF602" s="515">
        <v>13.793653191025184</v>
      </c>
      <c r="AG602" s="515">
        <v>13.113342015510398</v>
      </c>
      <c r="AH602" s="515"/>
      <c r="AI602" s="515"/>
      <c r="AJ602" s="515"/>
      <c r="AK602" s="515"/>
      <c r="AL602" s="515"/>
    </row>
    <row r="603" spans="1:38">
      <c r="A603" s="515">
        <v>11</v>
      </c>
      <c r="B603" s="515">
        <v>161</v>
      </c>
      <c r="C603" s="515">
        <v>2014</v>
      </c>
      <c r="D603" s="515">
        <v>99</v>
      </c>
      <c r="E603" s="515">
        <v>99</v>
      </c>
      <c r="F603" s="515">
        <v>99</v>
      </c>
      <c r="G603" s="515">
        <v>99</v>
      </c>
      <c r="H603" s="515">
        <v>99</v>
      </c>
      <c r="I603" s="515">
        <v>99</v>
      </c>
      <c r="J603" s="515">
        <v>999</v>
      </c>
      <c r="K603" s="515">
        <v>99</v>
      </c>
      <c r="L603" s="515">
        <v>8</v>
      </c>
      <c r="M603" s="515">
        <v>99</v>
      </c>
      <c r="N603" s="515">
        <v>99</v>
      </c>
      <c r="O603" s="515">
        <v>99</v>
      </c>
      <c r="P603" s="515">
        <v>9999</v>
      </c>
      <c r="Q603" s="515">
        <v>8090</v>
      </c>
      <c r="R603" s="515">
        <v>25957</v>
      </c>
      <c r="S603" s="515">
        <v>8</v>
      </c>
      <c r="T603" s="515">
        <v>8.1638479022999597</v>
      </c>
      <c r="U603" s="515">
        <v>33.119582386254486</v>
      </c>
      <c r="V603" s="515">
        <v>27.788265207843743</v>
      </c>
      <c r="W603" s="515">
        <v>40.509303848672801</v>
      </c>
      <c r="X603" s="515">
        <v>99.653272720268134</v>
      </c>
      <c r="Y603" s="515">
        <v>97.126016103555898</v>
      </c>
      <c r="Z603" s="515">
        <v>5.4074365182432178</v>
      </c>
      <c r="AA603" s="515">
        <v>0</v>
      </c>
      <c r="AB603" s="515">
        <v>1.9351324600851516</v>
      </c>
      <c r="AC603" s="515"/>
      <c r="AD603" s="515">
        <v>34.251164472971176</v>
      </c>
      <c r="AE603" s="515"/>
      <c r="AF603" s="515">
        <v>21.780026514960817</v>
      </c>
      <c r="AG603" s="515">
        <v>22.698238459756375</v>
      </c>
      <c r="AH603" s="515"/>
      <c r="AI603" s="515"/>
      <c r="AJ603" s="515"/>
      <c r="AK603" s="515"/>
      <c r="AL603" s="515"/>
    </row>
    <row r="604" spans="1:38">
      <c r="A604" s="515">
        <v>11</v>
      </c>
      <c r="B604" s="515">
        <v>162</v>
      </c>
      <c r="C604" s="515">
        <v>2014</v>
      </c>
      <c r="D604" s="515">
        <v>99</v>
      </c>
      <c r="E604" s="515">
        <v>99</v>
      </c>
      <c r="F604" s="515">
        <v>99</v>
      </c>
      <c r="G604" s="515">
        <v>99</v>
      </c>
      <c r="H604" s="515">
        <v>99</v>
      </c>
      <c r="I604" s="515">
        <v>99</v>
      </c>
      <c r="J604" s="515">
        <v>999</v>
      </c>
      <c r="K604" s="515">
        <v>99</v>
      </c>
      <c r="L604" s="515">
        <v>9</v>
      </c>
      <c r="M604" s="515">
        <v>99</v>
      </c>
      <c r="N604" s="515">
        <v>99</v>
      </c>
      <c r="O604" s="515">
        <v>99</v>
      </c>
      <c r="P604" s="515">
        <v>9999</v>
      </c>
      <c r="Q604" s="515">
        <v>7403</v>
      </c>
      <c r="R604" s="515">
        <v>22731</v>
      </c>
      <c r="S604" s="515">
        <v>9</v>
      </c>
      <c r="T604" s="515">
        <v>9.0957283005587097</v>
      </c>
      <c r="U604" s="515">
        <v>36.745492939158304</v>
      </c>
      <c r="V604" s="515">
        <v>13.778540319387618</v>
      </c>
      <c r="W604" s="515">
        <v>58.835950904051735</v>
      </c>
      <c r="X604" s="515">
        <v>99.96480577185342</v>
      </c>
      <c r="Y604" s="515">
        <v>99.58646781927763</v>
      </c>
      <c r="Z604" s="515">
        <v>5.1480941970533376</v>
      </c>
      <c r="AA604" s="515">
        <v>0</v>
      </c>
      <c r="AB604" s="515">
        <v>2.0963515593655102</v>
      </c>
      <c r="AC604" s="515"/>
      <c r="AD604" s="515">
        <v>47.995614390156405</v>
      </c>
      <c r="AE604" s="515"/>
      <c r="AF604" s="515">
        <v>19.073151084931787</v>
      </c>
      <c r="AG604" s="515">
        <v>22.053393408894351</v>
      </c>
      <c r="AH604" s="515"/>
      <c r="AI604" s="515"/>
      <c r="AJ604" s="515"/>
      <c r="AK604" s="515"/>
      <c r="AL604" s="515"/>
    </row>
    <row r="605" spans="1:38">
      <c r="A605" s="515">
        <v>11</v>
      </c>
      <c r="B605" s="515">
        <v>163</v>
      </c>
      <c r="C605" s="515">
        <v>2014</v>
      </c>
      <c r="D605" s="515">
        <v>99</v>
      </c>
      <c r="E605" s="515">
        <v>99</v>
      </c>
      <c r="F605" s="515">
        <v>99</v>
      </c>
      <c r="G605" s="515">
        <v>99</v>
      </c>
      <c r="H605" s="515">
        <v>99</v>
      </c>
      <c r="I605" s="515">
        <v>99</v>
      </c>
      <c r="J605" s="515">
        <v>999</v>
      </c>
      <c r="K605" s="515">
        <v>99</v>
      </c>
      <c r="L605" s="515">
        <v>10</v>
      </c>
      <c r="M605" s="515">
        <v>99</v>
      </c>
      <c r="N605" s="515">
        <v>99</v>
      </c>
      <c r="O605" s="515">
        <v>99</v>
      </c>
      <c r="P605" s="515">
        <v>9999</v>
      </c>
      <c r="Q605" s="515">
        <v>4504</v>
      </c>
      <c r="R605" s="515">
        <v>9114</v>
      </c>
      <c r="S605" s="515">
        <v>10</v>
      </c>
      <c r="T605" s="515">
        <v>9.9298880842659649</v>
      </c>
      <c r="U605" s="515">
        <v>39.662244897959056</v>
      </c>
      <c r="V605" s="515">
        <v>6.506473557164802</v>
      </c>
      <c r="W605" s="515">
        <v>71.362738643844622</v>
      </c>
      <c r="X605" s="515">
        <v>100</v>
      </c>
      <c r="Y605" s="515">
        <v>99.923195084485414</v>
      </c>
      <c r="Z605" s="515">
        <v>5.4541665433527102</v>
      </c>
      <c r="AA605" s="515">
        <v>0</v>
      </c>
      <c r="AB605" s="515">
        <v>2.2743138908494598</v>
      </c>
      <c r="AC605" s="515"/>
      <c r="AD605" s="515">
        <v>51.728837495610847</v>
      </c>
      <c r="AE605" s="515"/>
      <c r="AF605" s="515">
        <v>7.6473845844031603</v>
      </c>
      <c r="AG605" s="515">
        <v>9.5441909832531877</v>
      </c>
      <c r="AH605" s="515"/>
      <c r="AI605" s="515"/>
      <c r="AJ605" s="515"/>
      <c r="AK605" s="515"/>
      <c r="AL605" s="515"/>
    </row>
    <row r="606" spans="1:38">
      <c r="A606" s="515">
        <v>11</v>
      </c>
      <c r="B606" s="515">
        <v>164</v>
      </c>
      <c r="C606" s="515">
        <v>2014</v>
      </c>
      <c r="D606" s="515">
        <v>99</v>
      </c>
      <c r="E606" s="515">
        <v>99</v>
      </c>
      <c r="F606" s="515">
        <v>99</v>
      </c>
      <c r="G606" s="515">
        <v>99</v>
      </c>
      <c r="H606" s="515">
        <v>99</v>
      </c>
      <c r="I606" s="515">
        <v>99</v>
      </c>
      <c r="J606" s="515">
        <v>999</v>
      </c>
      <c r="K606" s="515">
        <v>99</v>
      </c>
      <c r="L606" s="515">
        <v>11</v>
      </c>
      <c r="M606" s="515">
        <v>99</v>
      </c>
      <c r="N606" s="515">
        <v>99</v>
      </c>
      <c r="O606" s="515">
        <v>99</v>
      </c>
      <c r="P606" s="515">
        <v>9999</v>
      </c>
      <c r="Q606" s="515">
        <v>2741</v>
      </c>
      <c r="R606" s="515">
        <v>4566</v>
      </c>
      <c r="S606" s="515">
        <v>11</v>
      </c>
      <c r="T606" s="515">
        <v>10.683968462549277</v>
      </c>
      <c r="U606" s="515">
        <v>42.561213315812445</v>
      </c>
      <c r="V606" s="515">
        <v>3.0442400350416117</v>
      </c>
      <c r="W606" s="515">
        <v>80.157687253613673</v>
      </c>
      <c r="X606" s="515">
        <v>100</v>
      </c>
      <c r="Y606" s="515">
        <v>100</v>
      </c>
      <c r="Z606" s="515">
        <v>5.8295575204656496</v>
      </c>
      <c r="AA606" s="515">
        <v>0</v>
      </c>
      <c r="AB606" s="515">
        <v>2.4034107795515718</v>
      </c>
      <c r="AC606" s="515"/>
      <c r="AD606" s="515">
        <v>52.726954185144152</v>
      </c>
      <c r="AE606" s="515"/>
      <c r="AF606" s="515">
        <v>3.8312440215476009</v>
      </c>
      <c r="AG606" s="515">
        <v>5.1310082436677158</v>
      </c>
      <c r="AH606" s="515"/>
      <c r="AI606" s="515"/>
      <c r="AJ606" s="515"/>
      <c r="AK606" s="515"/>
      <c r="AL606" s="515"/>
    </row>
    <row r="607" spans="1:38">
      <c r="A607" s="515">
        <v>11</v>
      </c>
      <c r="B607" s="515">
        <v>165</v>
      </c>
      <c r="C607" s="515">
        <v>2014</v>
      </c>
      <c r="D607" s="515">
        <v>99</v>
      </c>
      <c r="E607" s="515">
        <v>99</v>
      </c>
      <c r="F607" s="515">
        <v>99</v>
      </c>
      <c r="G607" s="515">
        <v>99</v>
      </c>
      <c r="H607" s="515">
        <v>99</v>
      </c>
      <c r="I607" s="515">
        <v>99</v>
      </c>
      <c r="J607" s="515">
        <v>999</v>
      </c>
      <c r="K607" s="515">
        <v>99</v>
      </c>
      <c r="L607" s="515">
        <v>12</v>
      </c>
      <c r="M607" s="515">
        <v>99</v>
      </c>
      <c r="N607" s="515">
        <v>99</v>
      </c>
      <c r="O607" s="515">
        <v>99</v>
      </c>
      <c r="P607" s="515">
        <v>9999</v>
      </c>
      <c r="Q607" s="515">
        <v>846</v>
      </c>
      <c r="R607" s="515">
        <v>1142</v>
      </c>
      <c r="S607" s="515">
        <v>12</v>
      </c>
      <c r="T607" s="515">
        <v>11.063922942206657</v>
      </c>
      <c r="U607" s="515">
        <v>44.903940455341406</v>
      </c>
      <c r="V607" s="515">
        <v>1.7513134851138348</v>
      </c>
      <c r="W607" s="515">
        <v>81.873905429071769</v>
      </c>
      <c r="X607" s="515">
        <v>100.0875656742557</v>
      </c>
      <c r="Y607" s="515">
        <v>100.0875656742557</v>
      </c>
      <c r="Z607" s="515">
        <v>6.4096176276795891</v>
      </c>
      <c r="AA607" s="515">
        <v>0</v>
      </c>
      <c r="AB607" s="515">
        <v>2.5750271835096004</v>
      </c>
      <c r="AC607" s="515"/>
      <c r="AD607" s="515">
        <v>53.488802284213158</v>
      </c>
      <c r="AE607" s="515"/>
      <c r="AF607" s="515">
        <v>0.95823054590612355</v>
      </c>
      <c r="AG607" s="515">
        <v>1.3539522937911357</v>
      </c>
      <c r="AH607" s="515"/>
      <c r="AI607" s="515"/>
      <c r="AJ607" s="515"/>
      <c r="AK607" s="515"/>
      <c r="AL607" s="515"/>
    </row>
    <row r="608" spans="1:38">
      <c r="A608" s="515">
        <v>11</v>
      </c>
      <c r="B608" s="515">
        <v>166</v>
      </c>
      <c r="C608" s="515">
        <v>2014</v>
      </c>
      <c r="D608" s="515">
        <v>99</v>
      </c>
      <c r="E608" s="515">
        <v>99</v>
      </c>
      <c r="F608" s="515">
        <v>99</v>
      </c>
      <c r="G608" s="515">
        <v>99</v>
      </c>
      <c r="H608" s="515">
        <v>99</v>
      </c>
      <c r="I608" s="515">
        <v>99</v>
      </c>
      <c r="J608" s="515">
        <v>999</v>
      </c>
      <c r="K608" s="515">
        <v>99</v>
      </c>
      <c r="L608" s="515">
        <v>13</v>
      </c>
      <c r="M608" s="515">
        <v>99</v>
      </c>
      <c r="N608" s="515">
        <v>99</v>
      </c>
      <c r="O608" s="515">
        <v>99</v>
      </c>
      <c r="P608" s="515">
        <v>9999</v>
      </c>
      <c r="Q608" s="515">
        <v>228</v>
      </c>
      <c r="R608" s="515">
        <v>285</v>
      </c>
      <c r="S608" s="515">
        <v>13</v>
      </c>
      <c r="T608" s="515">
        <v>11.196491228070176</v>
      </c>
      <c r="U608" s="515">
        <v>45.822105263157951</v>
      </c>
      <c r="V608" s="515">
        <v>1.4035087719298245</v>
      </c>
      <c r="W608" s="515">
        <v>84.912280701754383</v>
      </c>
      <c r="X608" s="515">
        <v>100</v>
      </c>
      <c r="Y608" s="515">
        <v>100</v>
      </c>
      <c r="Z608" s="515">
        <v>6.9112495980436739</v>
      </c>
      <c r="AA608" s="515">
        <v>0</v>
      </c>
      <c r="AB608" s="515">
        <v>2.5498513828230127</v>
      </c>
      <c r="AC608" s="515"/>
      <c r="AD608" s="515">
        <v>61.471139402500548</v>
      </c>
      <c r="AE608" s="515"/>
      <c r="AF608" s="515">
        <v>0.23913809595730753</v>
      </c>
      <c r="AG608" s="515">
        <v>0.34480432427865332</v>
      </c>
      <c r="AH608" s="515"/>
      <c r="AI608" s="515"/>
      <c r="AJ608" s="515"/>
      <c r="AK608" s="515"/>
      <c r="AL608" s="515"/>
    </row>
    <row r="609" spans="1:38">
      <c r="A609" s="515">
        <v>11</v>
      </c>
      <c r="B609" s="515">
        <v>167</v>
      </c>
      <c r="C609" s="515">
        <v>2014</v>
      </c>
      <c r="D609" s="515">
        <v>99</v>
      </c>
      <c r="E609" s="515">
        <v>99</v>
      </c>
      <c r="F609" s="515">
        <v>99</v>
      </c>
      <c r="G609" s="515">
        <v>99</v>
      </c>
      <c r="H609" s="515">
        <v>99</v>
      </c>
      <c r="I609" s="515">
        <v>99</v>
      </c>
      <c r="J609" s="515">
        <v>999</v>
      </c>
      <c r="K609" s="515">
        <v>99</v>
      </c>
      <c r="L609" s="515">
        <v>14</v>
      </c>
      <c r="M609" s="515">
        <v>99</v>
      </c>
      <c r="N609" s="515">
        <v>99</v>
      </c>
      <c r="O609" s="515">
        <v>99</v>
      </c>
      <c r="P609" s="515">
        <v>9999</v>
      </c>
      <c r="Q609" s="515">
        <v>86</v>
      </c>
      <c r="R609" s="515">
        <v>119</v>
      </c>
      <c r="S609" s="515">
        <v>14</v>
      </c>
      <c r="T609" s="515">
        <v>11.991596638655464</v>
      </c>
      <c r="U609" s="515">
        <v>47.940336134453794</v>
      </c>
      <c r="V609" s="515">
        <v>1.6806722689075622</v>
      </c>
      <c r="W609" s="515">
        <v>88.235294117647058</v>
      </c>
      <c r="X609" s="515">
        <v>100</v>
      </c>
      <c r="Y609" s="515">
        <v>100</v>
      </c>
      <c r="Z609" s="515">
        <v>6.4630861235136532</v>
      </c>
      <c r="AA609" s="515">
        <v>0</v>
      </c>
      <c r="AB609" s="515">
        <v>2.5911802518936904</v>
      </c>
      <c r="AC609" s="515"/>
      <c r="AD609" s="515">
        <v>66.93478541578591</v>
      </c>
      <c r="AE609" s="515"/>
      <c r="AF609" s="515">
        <v>9.9850643575156481E-2</v>
      </c>
      <c r="AG609" s="515">
        <v>0.15062631148509398</v>
      </c>
      <c r="AH609" s="515"/>
      <c r="AI609" s="515"/>
      <c r="AJ609" s="515"/>
      <c r="AK609" s="515"/>
      <c r="AL609" s="515"/>
    </row>
    <row r="610" spans="1:38">
      <c r="A610" s="515">
        <v>11</v>
      </c>
      <c r="B610" s="515">
        <v>168</v>
      </c>
      <c r="C610" s="515">
        <v>2014</v>
      </c>
      <c r="D610" s="515">
        <v>99</v>
      </c>
      <c r="E610" s="515">
        <v>99</v>
      </c>
      <c r="F610" s="515">
        <v>99</v>
      </c>
      <c r="G610" s="515">
        <v>99</v>
      </c>
      <c r="H610" s="515">
        <v>99</v>
      </c>
      <c r="I610" s="515">
        <v>99</v>
      </c>
      <c r="J610" s="515">
        <v>999</v>
      </c>
      <c r="K610" s="515">
        <v>99</v>
      </c>
      <c r="L610" s="515">
        <v>15</v>
      </c>
      <c r="M610" s="515">
        <v>99</v>
      </c>
      <c r="N610" s="515">
        <v>99</v>
      </c>
      <c r="O610" s="515">
        <v>99</v>
      </c>
      <c r="P610" s="515">
        <v>9999</v>
      </c>
      <c r="Q610" s="515">
        <v>12</v>
      </c>
      <c r="R610" s="515">
        <v>15</v>
      </c>
      <c r="S610" s="515">
        <v>15</v>
      </c>
      <c r="T610" s="515">
        <v>10.333333333333336</v>
      </c>
      <c r="U610" s="515">
        <v>47.41333333333332</v>
      </c>
      <c r="V610" s="515">
        <v>0</v>
      </c>
      <c r="W610" s="515">
        <v>80</v>
      </c>
      <c r="X610" s="515">
        <v>100</v>
      </c>
      <c r="Y610" s="515">
        <v>100</v>
      </c>
      <c r="Z610" s="515">
        <v>6.3042701577758313</v>
      </c>
      <c r="AA610" s="515">
        <v>0</v>
      </c>
      <c r="AB610" s="515">
        <v>2.1186998109427586</v>
      </c>
      <c r="AC610" s="515"/>
      <c r="AD610" s="515">
        <v>74.135876201624384</v>
      </c>
      <c r="AE610" s="515"/>
      <c r="AF610" s="515">
        <v>1.2586215576700401E-2</v>
      </c>
      <c r="AG610" s="515">
        <v>1.8777793252852601E-2</v>
      </c>
      <c r="AH610" s="515"/>
      <c r="AI610" s="515"/>
      <c r="AJ610" s="515"/>
      <c r="AK610" s="515"/>
      <c r="AL610" s="515"/>
    </row>
    <row r="611" spans="1:38">
      <c r="A611" s="515">
        <v>11</v>
      </c>
      <c r="B611" s="515">
        <v>169</v>
      </c>
      <c r="C611" s="515">
        <v>2013</v>
      </c>
      <c r="D611" s="515">
        <v>99</v>
      </c>
      <c r="E611" s="515">
        <v>99</v>
      </c>
      <c r="F611" s="515">
        <v>99</v>
      </c>
      <c r="G611" s="515">
        <v>99</v>
      </c>
      <c r="H611" s="515">
        <v>99</v>
      </c>
      <c r="I611" s="515">
        <v>99</v>
      </c>
      <c r="J611" s="515">
        <v>999</v>
      </c>
      <c r="K611" s="515">
        <v>99</v>
      </c>
      <c r="L611" s="515">
        <v>1</v>
      </c>
      <c r="M611" s="515">
        <v>99</v>
      </c>
      <c r="N611" s="515">
        <v>99</v>
      </c>
      <c r="O611" s="515">
        <v>99</v>
      </c>
      <c r="P611" s="515">
        <v>9999</v>
      </c>
      <c r="Q611" s="515">
        <v>562</v>
      </c>
      <c r="R611" s="515">
        <v>783</v>
      </c>
      <c r="S611" s="515">
        <v>1</v>
      </c>
      <c r="T611" s="515">
        <v>2.6641123882503202</v>
      </c>
      <c r="U611" s="515">
        <v>17.808812260536403</v>
      </c>
      <c r="V611" s="515">
        <v>0</v>
      </c>
      <c r="W611" s="515">
        <v>0</v>
      </c>
      <c r="X611" s="515">
        <v>69.987228607918254</v>
      </c>
      <c r="Y611" s="515">
        <v>10.217113665389528</v>
      </c>
      <c r="Z611" s="515">
        <v>4.7258222737117341</v>
      </c>
      <c r="AA611" s="515">
        <v>0</v>
      </c>
      <c r="AB611" s="515">
        <v>0.96069735614394158</v>
      </c>
      <c r="AC611" s="515"/>
      <c r="AD611" s="515">
        <v>22.085588909974788</v>
      </c>
      <c r="AE611" s="515"/>
      <c r="AF611" s="515">
        <v>0.62292656149311443</v>
      </c>
      <c r="AG611" s="515">
        <v>0.35160408094022028</v>
      </c>
      <c r="AH611" s="515"/>
      <c r="AI611" s="515"/>
      <c r="AJ611" s="515"/>
      <c r="AK611" s="515"/>
      <c r="AL611" s="515"/>
    </row>
    <row r="612" spans="1:38">
      <c r="A612" s="515">
        <v>11</v>
      </c>
      <c r="B612" s="515">
        <v>170</v>
      </c>
      <c r="C612" s="515">
        <v>2013</v>
      </c>
      <c r="D612" s="515">
        <v>99</v>
      </c>
      <c r="E612" s="515">
        <v>99</v>
      </c>
      <c r="F612" s="515">
        <v>99</v>
      </c>
      <c r="G612" s="515">
        <v>99</v>
      </c>
      <c r="H612" s="515">
        <v>99</v>
      </c>
      <c r="I612" s="515">
        <v>99</v>
      </c>
      <c r="J612" s="515">
        <v>999</v>
      </c>
      <c r="K612" s="515">
        <v>99</v>
      </c>
      <c r="L612" s="515">
        <v>2</v>
      </c>
      <c r="M612" s="515">
        <v>99</v>
      </c>
      <c r="N612" s="515">
        <v>99</v>
      </c>
      <c r="O612" s="515">
        <v>99</v>
      </c>
      <c r="P612" s="515">
        <v>9999</v>
      </c>
      <c r="Q612" s="515">
        <v>1643</v>
      </c>
      <c r="R612" s="515">
        <v>2652</v>
      </c>
      <c r="S612" s="515">
        <v>2</v>
      </c>
      <c r="T612" s="515">
        <v>3.6647812971342386</v>
      </c>
      <c r="U612" s="515">
        <v>19.900867269984925</v>
      </c>
      <c r="V612" s="515">
        <v>0</v>
      </c>
      <c r="W612" s="515">
        <v>0</v>
      </c>
      <c r="X612" s="515">
        <v>78.355957767722487</v>
      </c>
      <c r="Y612" s="515">
        <v>26.508295625942687</v>
      </c>
      <c r="Z612" s="515">
        <v>4.8478894042870309</v>
      </c>
      <c r="AA612" s="515">
        <v>0</v>
      </c>
      <c r="AB612" s="515">
        <v>1.2000173724786258</v>
      </c>
      <c r="AC612" s="515"/>
      <c r="AD612" s="515">
        <v>14.49345188542191</v>
      </c>
      <c r="AE612" s="515"/>
      <c r="AF612" s="515">
        <v>2.1098355569345326</v>
      </c>
      <c r="AG612" s="515">
        <v>1.3307691128410959</v>
      </c>
      <c r="AH612" s="515"/>
      <c r="AI612" s="515"/>
      <c r="AJ612" s="515"/>
      <c r="AK612" s="515"/>
      <c r="AL612" s="515"/>
    </row>
    <row r="613" spans="1:38">
      <c r="A613" s="515">
        <v>11</v>
      </c>
      <c r="B613" s="515">
        <v>171</v>
      </c>
      <c r="C613" s="515">
        <v>2013</v>
      </c>
      <c r="D613" s="515">
        <v>99</v>
      </c>
      <c r="E613" s="515">
        <v>99</v>
      </c>
      <c r="F613" s="515">
        <v>99</v>
      </c>
      <c r="G613" s="515">
        <v>99</v>
      </c>
      <c r="H613" s="515">
        <v>99</v>
      </c>
      <c r="I613" s="515">
        <v>99</v>
      </c>
      <c r="J613" s="515">
        <v>999</v>
      </c>
      <c r="K613" s="515">
        <v>99</v>
      </c>
      <c r="L613" s="515">
        <v>3</v>
      </c>
      <c r="M613" s="515">
        <v>99</v>
      </c>
      <c r="N613" s="515">
        <v>99</v>
      </c>
      <c r="O613" s="515">
        <v>99</v>
      </c>
      <c r="P613" s="515">
        <v>9999</v>
      </c>
      <c r="Q613" s="515">
        <v>2426</v>
      </c>
      <c r="R613" s="515">
        <v>4157</v>
      </c>
      <c r="S613" s="515">
        <v>3</v>
      </c>
      <c r="T613" s="515">
        <v>4.4224200144334844</v>
      </c>
      <c r="U613" s="515">
        <v>21.6782294924224</v>
      </c>
      <c r="V613" s="515">
        <v>0</v>
      </c>
      <c r="W613" s="515">
        <v>0.28866971373586731</v>
      </c>
      <c r="X613" s="515">
        <v>82.343035843156116</v>
      </c>
      <c r="Y613" s="515">
        <v>44.647582391147459</v>
      </c>
      <c r="Z613" s="515">
        <v>5.1634002725029182</v>
      </c>
      <c r="AA613" s="515">
        <v>0</v>
      </c>
      <c r="AB613" s="515">
        <v>1.3467974875136428</v>
      </c>
      <c r="AC613" s="515"/>
      <c r="AD613" s="515">
        <v>4.8347474338961476</v>
      </c>
      <c r="AE613" s="515"/>
      <c r="AF613" s="515">
        <v>3.3071592798555254</v>
      </c>
      <c r="AG613" s="515">
        <v>2.2722756968539994</v>
      </c>
      <c r="AH613" s="515"/>
      <c r="AI613" s="515"/>
      <c r="AJ613" s="515"/>
      <c r="AK613" s="515"/>
      <c r="AL613" s="515"/>
    </row>
    <row r="614" spans="1:38">
      <c r="A614" s="515">
        <v>11</v>
      </c>
      <c r="B614" s="515">
        <v>172</v>
      </c>
      <c r="C614" s="515">
        <v>2013</v>
      </c>
      <c r="D614" s="515">
        <v>99</v>
      </c>
      <c r="E614" s="515">
        <v>99</v>
      </c>
      <c r="F614" s="515">
        <v>99</v>
      </c>
      <c r="G614" s="515">
        <v>99</v>
      </c>
      <c r="H614" s="515">
        <v>99</v>
      </c>
      <c r="I614" s="515">
        <v>99</v>
      </c>
      <c r="J614" s="515">
        <v>999</v>
      </c>
      <c r="K614" s="515">
        <v>99</v>
      </c>
      <c r="L614" s="515">
        <v>4</v>
      </c>
      <c r="M614" s="515">
        <v>99</v>
      </c>
      <c r="N614" s="515">
        <v>99</v>
      </c>
      <c r="O614" s="515">
        <v>99</v>
      </c>
      <c r="P614" s="515">
        <v>9999</v>
      </c>
      <c r="Q614" s="515">
        <v>3605</v>
      </c>
      <c r="R614" s="515">
        <v>6902</v>
      </c>
      <c r="S614" s="515">
        <v>4</v>
      </c>
      <c r="T614" s="515">
        <v>5.0821501014198791</v>
      </c>
      <c r="U614" s="515">
        <v>23.207041437264561</v>
      </c>
      <c r="V614" s="515">
        <v>0</v>
      </c>
      <c r="W614" s="515">
        <v>1.3474355259345117</v>
      </c>
      <c r="X614" s="515">
        <v>86.395247754274138</v>
      </c>
      <c r="Y614" s="515">
        <v>58.432338452622439</v>
      </c>
      <c r="Z614" s="515">
        <v>5.2716998901116865</v>
      </c>
      <c r="AA614" s="515">
        <v>0</v>
      </c>
      <c r="AB614" s="515">
        <v>1.4789364758038763</v>
      </c>
      <c r="AC614" s="515"/>
      <c r="AD614" s="515">
        <v>-1.8360245828361004</v>
      </c>
      <c r="AE614" s="515"/>
      <c r="AF614" s="515">
        <v>5.4909822827911556</v>
      </c>
      <c r="AG614" s="515">
        <v>4.0387960431574035</v>
      </c>
      <c r="AH614" s="515"/>
      <c r="AI614" s="515"/>
      <c r="AJ614" s="515"/>
      <c r="AK614" s="515"/>
      <c r="AL614" s="515"/>
    </row>
    <row r="615" spans="1:38">
      <c r="A615" s="515">
        <v>11</v>
      </c>
      <c r="B615" s="515">
        <v>173</v>
      </c>
      <c r="C615" s="515">
        <v>2013</v>
      </c>
      <c r="D615" s="515">
        <v>99</v>
      </c>
      <c r="E615" s="515">
        <v>99</v>
      </c>
      <c r="F615" s="515">
        <v>99</v>
      </c>
      <c r="G615" s="515">
        <v>99</v>
      </c>
      <c r="H615" s="515">
        <v>99</v>
      </c>
      <c r="I615" s="515">
        <v>99</v>
      </c>
      <c r="J615" s="515">
        <v>999</v>
      </c>
      <c r="K615" s="515">
        <v>99</v>
      </c>
      <c r="L615" s="515">
        <v>5</v>
      </c>
      <c r="M615" s="515">
        <v>99</v>
      </c>
      <c r="N615" s="515">
        <v>99</v>
      </c>
      <c r="O615" s="515">
        <v>99</v>
      </c>
      <c r="P615" s="515">
        <v>9999</v>
      </c>
      <c r="Q615" s="515">
        <v>5166</v>
      </c>
      <c r="R615" s="515">
        <v>12052</v>
      </c>
      <c r="S615" s="515">
        <v>5</v>
      </c>
      <c r="T615" s="515">
        <v>5.9137902422834392</v>
      </c>
      <c r="U615" s="515">
        <v>25.278659143710705</v>
      </c>
      <c r="V615" s="515">
        <v>0</v>
      </c>
      <c r="W615" s="515">
        <v>5.3103219382675082</v>
      </c>
      <c r="X615" s="515">
        <v>91.918353800199142</v>
      </c>
      <c r="Y615" s="515">
        <v>71.830401593096553</v>
      </c>
      <c r="Z615" s="515">
        <v>5.375176894346108</v>
      </c>
      <c r="AA615" s="515">
        <v>0</v>
      </c>
      <c r="AB615" s="515">
        <v>1.6063739013681488</v>
      </c>
      <c r="AC615" s="515"/>
      <c r="AD615" s="515">
        <v>5.0308952727837406</v>
      </c>
      <c r="AE615" s="515"/>
      <c r="AF615" s="515">
        <v>9.5881365505938874</v>
      </c>
      <c r="AG615" s="515">
        <v>7.6819300167608544</v>
      </c>
      <c r="AH615" s="515"/>
      <c r="AI615" s="515"/>
      <c r="AJ615" s="515"/>
      <c r="AK615" s="515"/>
      <c r="AL615" s="515"/>
    </row>
    <row r="616" spans="1:38">
      <c r="A616" s="515">
        <v>11</v>
      </c>
      <c r="B616" s="515">
        <v>174</v>
      </c>
      <c r="C616" s="515">
        <v>2013</v>
      </c>
      <c r="D616" s="515">
        <v>99</v>
      </c>
      <c r="E616" s="515">
        <v>99</v>
      </c>
      <c r="F616" s="515">
        <v>99</v>
      </c>
      <c r="G616" s="515">
        <v>99</v>
      </c>
      <c r="H616" s="515">
        <v>99</v>
      </c>
      <c r="I616" s="515">
        <v>99</v>
      </c>
      <c r="J616" s="515">
        <v>999</v>
      </c>
      <c r="K616" s="515">
        <v>99</v>
      </c>
      <c r="L616" s="515">
        <v>6</v>
      </c>
      <c r="M616" s="515">
        <v>99</v>
      </c>
      <c r="N616" s="515">
        <v>99</v>
      </c>
      <c r="O616" s="515">
        <v>99</v>
      </c>
      <c r="P616" s="515">
        <v>9999</v>
      </c>
      <c r="Q616" s="515">
        <v>6419</v>
      </c>
      <c r="R616" s="515">
        <v>15732</v>
      </c>
      <c r="S616" s="515">
        <v>6</v>
      </c>
      <c r="T616" s="515">
        <v>6.5510424612255278</v>
      </c>
      <c r="U616" s="515">
        <v>27.724243579964472</v>
      </c>
      <c r="V616" s="515">
        <v>52.726926010678874</v>
      </c>
      <c r="W616" s="515">
        <v>10.761505212306128</v>
      </c>
      <c r="X616" s="515">
        <v>96.249682176455622</v>
      </c>
      <c r="Y616" s="515">
        <v>85.93312992626494</v>
      </c>
      <c r="Z616" s="515">
        <v>5.1019683407056036</v>
      </c>
      <c r="AA616" s="515">
        <v>0</v>
      </c>
      <c r="AB616" s="515">
        <v>1.667467635597863</v>
      </c>
      <c r="AC616" s="515"/>
      <c r="AD616" s="515">
        <v>16.642096575256907</v>
      </c>
      <c r="AE616" s="515"/>
      <c r="AF616" s="515">
        <v>12.515811833217972</v>
      </c>
      <c r="AG616" s="515">
        <v>10.997673774510641</v>
      </c>
      <c r="AH616" s="515"/>
      <c r="AI616" s="515"/>
      <c r="AJ616" s="515"/>
      <c r="AK616" s="515"/>
      <c r="AL616" s="515"/>
    </row>
    <row r="617" spans="1:38">
      <c r="A617" s="515">
        <v>11</v>
      </c>
      <c r="B617" s="515">
        <v>175</v>
      </c>
      <c r="C617" s="515">
        <v>2013</v>
      </c>
      <c r="D617" s="515">
        <v>99</v>
      </c>
      <c r="E617" s="515">
        <v>99</v>
      </c>
      <c r="F617" s="515">
        <v>99</v>
      </c>
      <c r="G617" s="515">
        <v>99</v>
      </c>
      <c r="H617" s="515">
        <v>99</v>
      </c>
      <c r="I617" s="515">
        <v>99</v>
      </c>
      <c r="J617" s="515">
        <v>999</v>
      </c>
      <c r="K617" s="515">
        <v>99</v>
      </c>
      <c r="L617" s="515">
        <v>7</v>
      </c>
      <c r="M617" s="515">
        <v>99</v>
      </c>
      <c r="N617" s="515">
        <v>99</v>
      </c>
      <c r="O617" s="515">
        <v>99</v>
      </c>
      <c r="P617" s="515">
        <v>9999</v>
      </c>
      <c r="Q617" s="515">
        <v>6770</v>
      </c>
      <c r="R617" s="515">
        <v>17212</v>
      </c>
      <c r="S617" s="515">
        <v>7</v>
      </c>
      <c r="T617" s="515">
        <v>7.2171740646060893</v>
      </c>
      <c r="U617" s="515">
        <v>30.094376016732713</v>
      </c>
      <c r="V617" s="515">
        <v>45.57285614687428</v>
      </c>
      <c r="W617" s="515">
        <v>20.189402742272829</v>
      </c>
      <c r="X617" s="515">
        <v>98.692772484313252</v>
      </c>
      <c r="Y617" s="515">
        <v>93.10945851731347</v>
      </c>
      <c r="Z617" s="515">
        <v>5.0134341693572173</v>
      </c>
      <c r="AA617" s="515">
        <v>0</v>
      </c>
      <c r="AB617" s="515">
        <v>1.7613580707672805</v>
      </c>
      <c r="AC617" s="515"/>
      <c r="AD617" s="515">
        <v>30.852621099883276</v>
      </c>
      <c r="AE617" s="515"/>
      <c r="AF617" s="515">
        <v>13.693246457751576</v>
      </c>
      <c r="AG617" s="515">
        <v>13.060923022552048</v>
      </c>
      <c r="AH617" s="515"/>
      <c r="AI617" s="515"/>
      <c r="AJ617" s="515"/>
      <c r="AK617" s="515"/>
      <c r="AL617" s="515"/>
    </row>
    <row r="618" spans="1:38">
      <c r="A618" s="515">
        <v>11</v>
      </c>
      <c r="B618" s="515">
        <v>176</v>
      </c>
      <c r="C618" s="515">
        <v>2013</v>
      </c>
      <c r="D618" s="515">
        <v>99</v>
      </c>
      <c r="E618" s="515">
        <v>99</v>
      </c>
      <c r="F618" s="515">
        <v>99</v>
      </c>
      <c r="G618" s="515">
        <v>99</v>
      </c>
      <c r="H618" s="515">
        <v>99</v>
      </c>
      <c r="I618" s="515">
        <v>99</v>
      </c>
      <c r="J618" s="515">
        <v>999</v>
      </c>
      <c r="K618" s="515">
        <v>99</v>
      </c>
      <c r="L618" s="515">
        <v>8</v>
      </c>
      <c r="M618" s="515">
        <v>99</v>
      </c>
      <c r="N618" s="515">
        <v>99</v>
      </c>
      <c r="O618" s="515">
        <v>99</v>
      </c>
      <c r="P618" s="515">
        <v>9999</v>
      </c>
      <c r="Q618" s="515">
        <v>8264</v>
      </c>
      <c r="R618" s="515">
        <v>26206</v>
      </c>
      <c r="S618" s="515">
        <v>8</v>
      </c>
      <c r="T618" s="515">
        <v>8.16740441120354</v>
      </c>
      <c r="U618" s="515">
        <v>32.784259329924403</v>
      </c>
      <c r="V618" s="515">
        <v>28.241624055559804</v>
      </c>
      <c r="W618" s="515">
        <v>38.659085705563605</v>
      </c>
      <c r="X618" s="515">
        <v>99.641303518278306</v>
      </c>
      <c r="Y618" s="515">
        <v>97.042661985804784</v>
      </c>
      <c r="Z618" s="515">
        <v>5.1004213685554385</v>
      </c>
      <c r="AA618" s="515">
        <v>0</v>
      </c>
      <c r="AB618" s="515">
        <v>1.8688041883535476</v>
      </c>
      <c r="AC618" s="515"/>
      <c r="AD618" s="515">
        <v>41.161819629179313</v>
      </c>
      <c r="AE618" s="515"/>
      <c r="AF618" s="515">
        <v>20.848548493599683</v>
      </c>
      <c r="AG618" s="515">
        <v>21.663234583057474</v>
      </c>
      <c r="AH618" s="515"/>
      <c r="AI618" s="515"/>
      <c r="AJ618" s="515"/>
      <c r="AK618" s="515"/>
      <c r="AL618" s="515"/>
    </row>
    <row r="619" spans="1:38">
      <c r="A619" s="515">
        <v>11</v>
      </c>
      <c r="B619" s="515">
        <v>177</v>
      </c>
      <c r="C619" s="515">
        <v>2013</v>
      </c>
      <c r="D619" s="515">
        <v>99</v>
      </c>
      <c r="E619" s="515">
        <v>99</v>
      </c>
      <c r="F619" s="515">
        <v>99</v>
      </c>
      <c r="G619" s="515">
        <v>99</v>
      </c>
      <c r="H619" s="515">
        <v>99</v>
      </c>
      <c r="I619" s="515">
        <v>99</v>
      </c>
      <c r="J619" s="515">
        <v>999</v>
      </c>
      <c r="K619" s="515">
        <v>99</v>
      </c>
      <c r="L619" s="515">
        <v>9</v>
      </c>
      <c r="M619" s="515">
        <v>99</v>
      </c>
      <c r="N619" s="515">
        <v>99</v>
      </c>
      <c r="O619" s="515">
        <v>99</v>
      </c>
      <c r="P619" s="515">
        <v>9999</v>
      </c>
      <c r="Q619" s="515">
        <v>7616</v>
      </c>
      <c r="R619" s="515">
        <v>24473</v>
      </c>
      <c r="S619" s="515">
        <v>9</v>
      </c>
      <c r="T619" s="515">
        <v>9.0518939239161522</v>
      </c>
      <c r="U619" s="515">
        <v>36.535071303068925</v>
      </c>
      <c r="V619" s="515">
        <v>14.395456217055528</v>
      </c>
      <c r="W619" s="515">
        <v>56.858578841989136</v>
      </c>
      <c r="X619" s="515">
        <v>99.934621828137125</v>
      </c>
      <c r="Y619" s="515">
        <v>99.468802353614208</v>
      </c>
      <c r="Z619" s="515">
        <v>5.2376276463753584</v>
      </c>
      <c r="AA619" s="515">
        <v>0</v>
      </c>
      <c r="AB619" s="515">
        <v>2.0495645532329392</v>
      </c>
      <c r="AC619" s="515"/>
      <c r="AD619" s="515">
        <v>50.900672683114919</v>
      </c>
      <c r="AE619" s="515"/>
      <c r="AF619" s="515">
        <v>19.469836193385682</v>
      </c>
      <c r="AG619" s="515">
        <v>22.545213839468325</v>
      </c>
      <c r="AH619" s="515"/>
      <c r="AI619" s="515"/>
      <c r="AJ619" s="515"/>
      <c r="AK619" s="515"/>
      <c r="AL619" s="515"/>
    </row>
    <row r="620" spans="1:38">
      <c r="A620" s="515">
        <v>11</v>
      </c>
      <c r="B620" s="515">
        <v>178</v>
      </c>
      <c r="C620" s="515">
        <v>2013</v>
      </c>
      <c r="D620" s="515">
        <v>99</v>
      </c>
      <c r="E620" s="515">
        <v>99</v>
      </c>
      <c r="F620" s="515">
        <v>99</v>
      </c>
      <c r="G620" s="515">
        <v>99</v>
      </c>
      <c r="H620" s="515">
        <v>99</v>
      </c>
      <c r="I620" s="515">
        <v>99</v>
      </c>
      <c r="J620" s="515">
        <v>999</v>
      </c>
      <c r="K620" s="515">
        <v>99</v>
      </c>
      <c r="L620" s="515">
        <v>10</v>
      </c>
      <c r="M620" s="515">
        <v>99</v>
      </c>
      <c r="N620" s="515">
        <v>99</v>
      </c>
      <c r="O620" s="515">
        <v>99</v>
      </c>
      <c r="P620" s="515">
        <v>9999</v>
      </c>
      <c r="Q620" s="515">
        <v>4527</v>
      </c>
      <c r="R620" s="515">
        <v>9226</v>
      </c>
      <c r="S620" s="515">
        <v>10</v>
      </c>
      <c r="T620" s="515">
        <v>9.8829395187513569</v>
      </c>
      <c r="U620" s="515">
        <v>39.689096032950495</v>
      </c>
      <c r="V620" s="515">
        <v>6.3516150010838928</v>
      </c>
      <c r="W620" s="515">
        <v>70.875785822675084</v>
      </c>
      <c r="X620" s="515">
        <v>100</v>
      </c>
      <c r="Y620" s="515">
        <v>99.934966399306276</v>
      </c>
      <c r="Z620" s="515">
        <v>5.5013458639552253</v>
      </c>
      <c r="AA620" s="515">
        <v>0</v>
      </c>
      <c r="AB620" s="515">
        <v>2.2065363820121404</v>
      </c>
      <c r="AC620" s="515"/>
      <c r="AD620" s="515">
        <v>52.132519272580303</v>
      </c>
      <c r="AE620" s="515"/>
      <c r="AF620" s="515">
        <v>7.3398728688831056</v>
      </c>
      <c r="AG620" s="515">
        <v>9.2329789867121566</v>
      </c>
      <c r="AH620" s="515"/>
      <c r="AI620" s="515"/>
      <c r="AJ620" s="515"/>
      <c r="AK620" s="515"/>
      <c r="AL620" s="515"/>
    </row>
    <row r="621" spans="1:38">
      <c r="A621" s="515">
        <v>11</v>
      </c>
      <c r="B621" s="515">
        <v>179</v>
      </c>
      <c r="C621" s="515">
        <v>2013</v>
      </c>
      <c r="D621" s="515">
        <v>99</v>
      </c>
      <c r="E621" s="515">
        <v>99</v>
      </c>
      <c r="F621" s="515">
        <v>99</v>
      </c>
      <c r="G621" s="515">
        <v>99</v>
      </c>
      <c r="H621" s="515">
        <v>99</v>
      </c>
      <c r="I621" s="515">
        <v>99</v>
      </c>
      <c r="J621" s="515">
        <v>999</v>
      </c>
      <c r="K621" s="515">
        <v>99</v>
      </c>
      <c r="L621" s="515">
        <v>11</v>
      </c>
      <c r="M621" s="515">
        <v>99</v>
      </c>
      <c r="N621" s="515">
        <v>99</v>
      </c>
      <c r="O621" s="515">
        <v>99</v>
      </c>
      <c r="P621" s="515">
        <v>9999</v>
      </c>
      <c r="Q621" s="515">
        <v>2813</v>
      </c>
      <c r="R621" s="515">
        <v>4728</v>
      </c>
      <c r="S621" s="515">
        <v>11</v>
      </c>
      <c r="T621" s="515">
        <v>10.635998307952622</v>
      </c>
      <c r="U621" s="515">
        <v>42.350317258883365</v>
      </c>
      <c r="V621" s="515">
        <v>3.2783417935702199</v>
      </c>
      <c r="W621" s="515">
        <v>78.934010152284259</v>
      </c>
      <c r="X621" s="515">
        <v>100</v>
      </c>
      <c r="Y621" s="515">
        <v>99.978849407783429</v>
      </c>
      <c r="Z621" s="515">
        <v>5.8758420846637263</v>
      </c>
      <c r="AA621" s="515">
        <v>0</v>
      </c>
      <c r="AB621" s="515">
        <v>2.3929072916136405</v>
      </c>
      <c r="AC621" s="515"/>
      <c r="AD621" s="515">
        <v>52.204871837858633</v>
      </c>
      <c r="AE621" s="515"/>
      <c r="AF621" s="515">
        <v>3.7614262870235553</v>
      </c>
      <c r="AG621" s="515">
        <v>5.0488367157940237</v>
      </c>
      <c r="AH621" s="515"/>
      <c r="AI621" s="515"/>
      <c r="AJ621" s="515"/>
      <c r="AK621" s="515"/>
      <c r="AL621" s="515"/>
    </row>
    <row r="622" spans="1:38">
      <c r="A622" s="515">
        <v>11</v>
      </c>
      <c r="B622" s="515">
        <v>180</v>
      </c>
      <c r="C622" s="515">
        <v>2013</v>
      </c>
      <c r="D622" s="515">
        <v>99</v>
      </c>
      <c r="E622" s="515">
        <v>99</v>
      </c>
      <c r="F622" s="515">
        <v>99</v>
      </c>
      <c r="G622" s="515">
        <v>99</v>
      </c>
      <c r="H622" s="515">
        <v>99</v>
      </c>
      <c r="I622" s="515">
        <v>99</v>
      </c>
      <c r="J622" s="515">
        <v>999</v>
      </c>
      <c r="K622" s="515">
        <v>99</v>
      </c>
      <c r="L622" s="515">
        <v>12</v>
      </c>
      <c r="M622" s="515">
        <v>99</v>
      </c>
      <c r="N622" s="515">
        <v>99</v>
      </c>
      <c r="O622" s="515">
        <v>99</v>
      </c>
      <c r="P622" s="515">
        <v>9999</v>
      </c>
      <c r="Q622" s="515">
        <v>941</v>
      </c>
      <c r="R622" s="515">
        <v>1225</v>
      </c>
      <c r="S622" s="515">
        <v>12</v>
      </c>
      <c r="T622" s="515">
        <v>10.983673469387757</v>
      </c>
      <c r="U622" s="515">
        <v>44.294938775510197</v>
      </c>
      <c r="V622" s="515">
        <v>2.5306122448979593</v>
      </c>
      <c r="W622" s="515">
        <v>81.224489795918373</v>
      </c>
      <c r="X622" s="515">
        <v>100</v>
      </c>
      <c r="Y622" s="515">
        <v>100</v>
      </c>
      <c r="Z622" s="515">
        <v>6.4574973746175148</v>
      </c>
      <c r="AA622" s="515">
        <v>0</v>
      </c>
      <c r="AB622" s="515">
        <v>2.5339609180478848</v>
      </c>
      <c r="AC622" s="515"/>
      <c r="AD622" s="515">
        <v>55.411063376611629</v>
      </c>
      <c r="AE622" s="515"/>
      <c r="AF622" s="515">
        <v>0.97456582098220323</v>
      </c>
      <c r="AG622" s="515">
        <v>1.3681930621918319</v>
      </c>
      <c r="AH622" s="515"/>
      <c r="AI622" s="515"/>
      <c r="AJ622" s="515"/>
      <c r="AK622" s="515"/>
      <c r="AL622" s="515"/>
    </row>
    <row r="623" spans="1:38">
      <c r="A623" s="515">
        <v>11</v>
      </c>
      <c r="B623" s="515">
        <v>181</v>
      </c>
      <c r="C623" s="515">
        <v>2013</v>
      </c>
      <c r="D623" s="515">
        <v>99</v>
      </c>
      <c r="E623" s="515">
        <v>99</v>
      </c>
      <c r="F623" s="515">
        <v>99</v>
      </c>
      <c r="G623" s="515">
        <v>99</v>
      </c>
      <c r="H623" s="515">
        <v>99</v>
      </c>
      <c r="I623" s="515">
        <v>99</v>
      </c>
      <c r="J623" s="515">
        <v>999</v>
      </c>
      <c r="K623" s="515">
        <v>99</v>
      </c>
      <c r="L623" s="515">
        <v>13</v>
      </c>
      <c r="M623" s="515">
        <v>99</v>
      </c>
      <c r="N623" s="515">
        <v>99</v>
      </c>
      <c r="O623" s="515">
        <v>99</v>
      </c>
      <c r="P623" s="515">
        <v>9999</v>
      </c>
      <c r="Q623" s="515">
        <v>212</v>
      </c>
      <c r="R623" s="515">
        <v>250</v>
      </c>
      <c r="S623" s="515">
        <v>13</v>
      </c>
      <c r="T623" s="515">
        <v>11.208</v>
      </c>
      <c r="U623" s="515">
        <v>45.789599999999993</v>
      </c>
      <c r="V623" s="515">
        <v>1.2</v>
      </c>
      <c r="W623" s="515">
        <v>81.599999999999994</v>
      </c>
      <c r="X623" s="515">
        <v>100</v>
      </c>
      <c r="Y623" s="515">
        <v>100</v>
      </c>
      <c r="Z623" s="515">
        <v>6.4305436659742181</v>
      </c>
      <c r="AA623" s="515">
        <v>0</v>
      </c>
      <c r="AB623" s="515">
        <v>2.7314347877992624</v>
      </c>
      <c r="AC623" s="515"/>
      <c r="AD623" s="515">
        <v>49.092822836715811</v>
      </c>
      <c r="AE623" s="515"/>
      <c r="AF623" s="515">
        <v>0.19889098387391899</v>
      </c>
      <c r="AG623" s="515">
        <v>0.28864500592751691</v>
      </c>
      <c r="AH623" s="515"/>
      <c r="AI623" s="515"/>
      <c r="AJ623" s="515"/>
      <c r="AK623" s="515"/>
      <c r="AL623" s="515"/>
    </row>
    <row r="624" spans="1:38">
      <c r="A624" s="515">
        <v>11</v>
      </c>
      <c r="B624" s="515">
        <v>182</v>
      </c>
      <c r="C624" s="515">
        <v>2013</v>
      </c>
      <c r="D624" s="515">
        <v>99</v>
      </c>
      <c r="E624" s="515">
        <v>99</v>
      </c>
      <c r="F624" s="515">
        <v>99</v>
      </c>
      <c r="G624" s="515">
        <v>99</v>
      </c>
      <c r="H624" s="515">
        <v>99</v>
      </c>
      <c r="I624" s="515">
        <v>99</v>
      </c>
      <c r="J624" s="515">
        <v>999</v>
      </c>
      <c r="K624" s="515">
        <v>99</v>
      </c>
      <c r="L624" s="515">
        <v>14</v>
      </c>
      <c r="M624" s="515">
        <v>99</v>
      </c>
      <c r="N624" s="515">
        <v>99</v>
      </c>
      <c r="O624" s="515">
        <v>99</v>
      </c>
      <c r="P624" s="515">
        <v>9999</v>
      </c>
      <c r="Q624" s="515">
        <v>81</v>
      </c>
      <c r="R624" s="515">
        <v>94</v>
      </c>
      <c r="S624" s="515">
        <v>14</v>
      </c>
      <c r="T624" s="515">
        <v>11.723404255319153</v>
      </c>
      <c r="U624" s="515">
        <v>47.530851063829758</v>
      </c>
      <c r="V624" s="515">
        <v>0</v>
      </c>
      <c r="W624" s="515">
        <v>86.17021276595743</v>
      </c>
      <c r="X624" s="515">
        <v>100</v>
      </c>
      <c r="Y624" s="515">
        <v>100</v>
      </c>
      <c r="Z624" s="515">
        <v>6.6637001189798681</v>
      </c>
      <c r="AA624" s="515">
        <v>0</v>
      </c>
      <c r="AB624" s="515">
        <v>2.7069817349168366</v>
      </c>
      <c r="AC624" s="515"/>
      <c r="AD624" s="515">
        <v>45.888935061672221</v>
      </c>
      <c r="AE624" s="515"/>
      <c r="AF624" s="515">
        <v>7.4783009936593522E-2</v>
      </c>
      <c r="AG624" s="515">
        <v>0.1126576359683031</v>
      </c>
      <c r="AH624" s="515"/>
      <c r="AI624" s="515"/>
      <c r="AJ624" s="515"/>
      <c r="AK624" s="515"/>
      <c r="AL624" s="515"/>
    </row>
    <row r="625" spans="1:38">
      <c r="A625" s="515">
        <v>11</v>
      </c>
      <c r="B625" s="515">
        <v>183</v>
      </c>
      <c r="C625" s="515">
        <v>2013</v>
      </c>
      <c r="D625" s="515">
        <v>99</v>
      </c>
      <c r="E625" s="515">
        <v>99</v>
      </c>
      <c r="F625" s="515">
        <v>99</v>
      </c>
      <c r="G625" s="515">
        <v>99</v>
      </c>
      <c r="H625" s="515">
        <v>99</v>
      </c>
      <c r="I625" s="515">
        <v>99</v>
      </c>
      <c r="J625" s="515">
        <v>999</v>
      </c>
      <c r="K625" s="515">
        <v>99</v>
      </c>
      <c r="L625" s="515">
        <v>15</v>
      </c>
      <c r="M625" s="515">
        <v>99</v>
      </c>
      <c r="N625" s="515">
        <v>99</v>
      </c>
      <c r="O625" s="515">
        <v>99</v>
      </c>
      <c r="P625" s="515">
        <v>9999</v>
      </c>
      <c r="Q625" s="515">
        <v>5</v>
      </c>
      <c r="R625" s="515">
        <v>5</v>
      </c>
      <c r="S625" s="515">
        <v>15</v>
      </c>
      <c r="T625" s="515">
        <v>9</v>
      </c>
      <c r="U625" s="515">
        <v>49.72</v>
      </c>
      <c r="V625" s="515">
        <v>0</v>
      </c>
      <c r="W625" s="515">
        <v>60</v>
      </c>
      <c r="X625" s="515">
        <v>100</v>
      </c>
      <c r="Y625" s="515">
        <v>100</v>
      </c>
      <c r="Z625" s="515">
        <v>5.6658273888286015</v>
      </c>
      <c r="AA625" s="515">
        <v>0</v>
      </c>
      <c r="AB625" s="515">
        <v>2.2803508501982757</v>
      </c>
      <c r="AC625" s="515"/>
      <c r="AD625" s="515">
        <v>76.315350582496094</v>
      </c>
      <c r="AE625" s="515"/>
      <c r="AF625" s="515">
        <v>3.9778196774783803E-3</v>
      </c>
      <c r="AG625" s="515">
        <v>6.2684232641106894E-3</v>
      </c>
      <c r="AH625" s="515"/>
      <c r="AI625" s="515"/>
      <c r="AJ625" s="515"/>
      <c r="AK625" s="515"/>
      <c r="AL625" s="515"/>
    </row>
    <row r="626" spans="1:38">
      <c r="A626" s="515">
        <v>11</v>
      </c>
      <c r="B626" s="515">
        <v>184</v>
      </c>
      <c r="C626" s="515">
        <v>2012</v>
      </c>
      <c r="D626" s="515">
        <v>99</v>
      </c>
      <c r="E626" s="515">
        <v>99</v>
      </c>
      <c r="F626" s="515">
        <v>99</v>
      </c>
      <c r="G626" s="515">
        <v>99</v>
      </c>
      <c r="H626" s="515">
        <v>99</v>
      </c>
      <c r="I626" s="515">
        <v>99</v>
      </c>
      <c r="J626" s="515">
        <v>999</v>
      </c>
      <c r="K626" s="515">
        <v>99</v>
      </c>
      <c r="L626" s="515">
        <v>1</v>
      </c>
      <c r="M626" s="515">
        <v>99</v>
      </c>
      <c r="N626" s="515">
        <v>99</v>
      </c>
      <c r="O626" s="515">
        <v>99</v>
      </c>
      <c r="P626" s="515">
        <v>9999</v>
      </c>
      <c r="Q626" s="515">
        <v>741</v>
      </c>
      <c r="R626" s="515">
        <v>1015</v>
      </c>
      <c r="S626" s="515">
        <v>1</v>
      </c>
      <c r="T626" s="515">
        <v>2.6581280788177342</v>
      </c>
      <c r="U626" s="515">
        <v>18.399014778325125</v>
      </c>
      <c r="V626" s="515">
        <v>0</v>
      </c>
      <c r="W626" s="515">
        <v>9.852216748768472E-2</v>
      </c>
      <c r="X626" s="515">
        <v>76.748768472906377</v>
      </c>
      <c r="Y626" s="515">
        <v>10.344827586206899</v>
      </c>
      <c r="Z626" s="515">
        <v>4.368503369511906</v>
      </c>
      <c r="AA626" s="515">
        <v>0</v>
      </c>
      <c r="AB626" s="515">
        <v>1.1318803585880404</v>
      </c>
      <c r="AC626" s="515"/>
      <c r="AD626" s="515">
        <v>22.124009437670502</v>
      </c>
      <c r="AE626" s="515"/>
      <c r="AF626" s="515">
        <v>0.82258335747730271</v>
      </c>
      <c r="AG626" s="515">
        <v>0.48731011834029192</v>
      </c>
      <c r="AH626" s="515"/>
      <c r="AI626" s="515"/>
      <c r="AJ626" s="515"/>
      <c r="AK626" s="515"/>
      <c r="AL626" s="515"/>
    </row>
    <row r="627" spans="1:38">
      <c r="A627" s="515">
        <v>11</v>
      </c>
      <c r="B627" s="515">
        <v>185</v>
      </c>
      <c r="C627" s="515">
        <v>2012</v>
      </c>
      <c r="D627" s="515">
        <v>99</v>
      </c>
      <c r="E627" s="515">
        <v>99</v>
      </c>
      <c r="F627" s="515">
        <v>99</v>
      </c>
      <c r="G627" s="515">
        <v>99</v>
      </c>
      <c r="H627" s="515">
        <v>99</v>
      </c>
      <c r="I627" s="515">
        <v>99</v>
      </c>
      <c r="J627" s="515">
        <v>999</v>
      </c>
      <c r="K627" s="515">
        <v>99</v>
      </c>
      <c r="L627" s="515">
        <v>2</v>
      </c>
      <c r="M627" s="515">
        <v>99</v>
      </c>
      <c r="N627" s="515">
        <v>99</v>
      </c>
      <c r="O627" s="515">
        <v>99</v>
      </c>
      <c r="P627" s="515">
        <v>9999</v>
      </c>
      <c r="Q627" s="515">
        <v>1962</v>
      </c>
      <c r="R627" s="515">
        <v>3431</v>
      </c>
      <c r="S627" s="515">
        <v>2</v>
      </c>
      <c r="T627" s="515">
        <v>3.6519965024774113</v>
      </c>
      <c r="U627" s="515">
        <v>20.610929758088005</v>
      </c>
      <c r="V627" s="515">
        <v>0</v>
      </c>
      <c r="W627" s="515">
        <v>2.9146021568055968E-2</v>
      </c>
      <c r="X627" s="515">
        <v>83.707373943456716</v>
      </c>
      <c r="Y627" s="515">
        <v>32.08976974642961</v>
      </c>
      <c r="Z627" s="515">
        <v>4.8255537655583529</v>
      </c>
      <c r="AA627" s="515">
        <v>0</v>
      </c>
      <c r="AB627" s="515">
        <v>1.2728224126671051</v>
      </c>
      <c r="AC627" s="515"/>
      <c r="AD627" s="515">
        <v>9.3769644011763447</v>
      </c>
      <c r="AE627" s="515"/>
      <c r="AF627" s="515">
        <v>2.7805748763592382</v>
      </c>
      <c r="AG627" s="515">
        <v>1.8452835908735681</v>
      </c>
      <c r="AH627" s="515"/>
      <c r="AI627" s="515"/>
      <c r="AJ627" s="515"/>
      <c r="AK627" s="515"/>
      <c r="AL627" s="515"/>
    </row>
    <row r="628" spans="1:38">
      <c r="A628" s="515">
        <v>11</v>
      </c>
      <c r="B628" s="515">
        <v>186</v>
      </c>
      <c r="C628" s="515">
        <v>2012</v>
      </c>
      <c r="D628" s="515">
        <v>99</v>
      </c>
      <c r="E628" s="515">
        <v>99</v>
      </c>
      <c r="F628" s="515">
        <v>99</v>
      </c>
      <c r="G628" s="515">
        <v>99</v>
      </c>
      <c r="H628" s="515">
        <v>99</v>
      </c>
      <c r="I628" s="515">
        <v>99</v>
      </c>
      <c r="J628" s="515">
        <v>999</v>
      </c>
      <c r="K628" s="515">
        <v>99</v>
      </c>
      <c r="L628" s="515">
        <v>3</v>
      </c>
      <c r="M628" s="515">
        <v>99</v>
      </c>
      <c r="N628" s="515">
        <v>99</v>
      </c>
      <c r="O628" s="515">
        <v>99</v>
      </c>
      <c r="P628" s="515">
        <v>9999</v>
      </c>
      <c r="Q628" s="515">
        <v>2799</v>
      </c>
      <c r="R628" s="515">
        <v>4952</v>
      </c>
      <c r="S628" s="515">
        <v>3</v>
      </c>
      <c r="T628" s="515">
        <v>4.2786752827140564</v>
      </c>
      <c r="U628" s="515">
        <v>21.962701938610639</v>
      </c>
      <c r="V628" s="515">
        <v>0</v>
      </c>
      <c r="W628" s="515">
        <v>0.42407108239095315</v>
      </c>
      <c r="X628" s="515">
        <v>85.50080775444269</v>
      </c>
      <c r="Y628" s="515">
        <v>46.60743134087236</v>
      </c>
      <c r="Z628" s="515">
        <v>5.0449962623945828</v>
      </c>
      <c r="AA628" s="515">
        <v>0</v>
      </c>
      <c r="AB628" s="515">
        <v>1.390847368852522</v>
      </c>
      <c r="AC628" s="515"/>
      <c r="AD628" s="515">
        <v>3.5245087329634655</v>
      </c>
      <c r="AE628" s="515"/>
      <c r="AF628" s="515">
        <v>4.0132342721454224</v>
      </c>
      <c r="AG628" s="515">
        <v>2.8379923616389409</v>
      </c>
      <c r="AH628" s="515"/>
      <c r="AI628" s="515"/>
      <c r="AJ628" s="515"/>
      <c r="AK628" s="515"/>
      <c r="AL628" s="515"/>
    </row>
    <row r="629" spans="1:38">
      <c r="A629" s="515">
        <v>11</v>
      </c>
      <c r="B629" s="515">
        <v>187</v>
      </c>
      <c r="C629" s="515">
        <v>2012</v>
      </c>
      <c r="D629" s="515">
        <v>99</v>
      </c>
      <c r="E629" s="515">
        <v>99</v>
      </c>
      <c r="F629" s="515">
        <v>99</v>
      </c>
      <c r="G629" s="515">
        <v>99</v>
      </c>
      <c r="H629" s="515">
        <v>99</v>
      </c>
      <c r="I629" s="515">
        <v>99</v>
      </c>
      <c r="J629" s="515">
        <v>999</v>
      </c>
      <c r="K629" s="515">
        <v>99</v>
      </c>
      <c r="L629" s="515">
        <v>4</v>
      </c>
      <c r="M629" s="515">
        <v>99</v>
      </c>
      <c r="N629" s="515">
        <v>99</v>
      </c>
      <c r="O629" s="515">
        <v>99</v>
      </c>
      <c r="P629" s="515">
        <v>9999</v>
      </c>
      <c r="Q629" s="515">
        <v>4019</v>
      </c>
      <c r="R629" s="515">
        <v>7889</v>
      </c>
      <c r="S629" s="515">
        <v>4</v>
      </c>
      <c r="T629" s="515">
        <v>4.9415642033210787</v>
      </c>
      <c r="U629" s="515">
        <v>23.618874382051061</v>
      </c>
      <c r="V629" s="515">
        <v>0</v>
      </c>
      <c r="W629" s="515">
        <v>1.5211053365445557</v>
      </c>
      <c r="X629" s="515">
        <v>88.541006464697702</v>
      </c>
      <c r="Y629" s="515">
        <v>61.97236658638613</v>
      </c>
      <c r="Z629" s="515">
        <v>5.115052754915741</v>
      </c>
      <c r="AA629" s="515">
        <v>0</v>
      </c>
      <c r="AB629" s="515">
        <v>1.4765699194600506</v>
      </c>
      <c r="AC629" s="515"/>
      <c r="AD629" s="515">
        <v>-2.2235999350955562</v>
      </c>
      <c r="AE629" s="515"/>
      <c r="AF629" s="515">
        <v>6.3934582336339352</v>
      </c>
      <c r="AG629" s="515">
        <v>4.8621233324371689</v>
      </c>
      <c r="AH629" s="515"/>
      <c r="AI629" s="515"/>
      <c r="AJ629" s="515"/>
      <c r="AK629" s="515"/>
      <c r="AL629" s="515"/>
    </row>
    <row r="630" spans="1:38">
      <c r="A630" s="515">
        <v>11</v>
      </c>
      <c r="B630" s="515">
        <v>188</v>
      </c>
      <c r="C630" s="515">
        <v>2012</v>
      </c>
      <c r="D630" s="515">
        <v>99</v>
      </c>
      <c r="E630" s="515">
        <v>99</v>
      </c>
      <c r="F630" s="515">
        <v>99</v>
      </c>
      <c r="G630" s="515">
        <v>99</v>
      </c>
      <c r="H630" s="515">
        <v>99</v>
      </c>
      <c r="I630" s="515">
        <v>99</v>
      </c>
      <c r="J630" s="515">
        <v>999</v>
      </c>
      <c r="K630" s="515">
        <v>99</v>
      </c>
      <c r="L630" s="515">
        <v>5</v>
      </c>
      <c r="M630" s="515">
        <v>99</v>
      </c>
      <c r="N630" s="515">
        <v>99</v>
      </c>
      <c r="O630" s="515">
        <v>99</v>
      </c>
      <c r="P630" s="515">
        <v>9999</v>
      </c>
      <c r="Q630" s="515">
        <v>5528</v>
      </c>
      <c r="R630" s="515">
        <v>13102</v>
      </c>
      <c r="S630" s="515">
        <v>5</v>
      </c>
      <c r="T630" s="515">
        <v>5.7440085483132348</v>
      </c>
      <c r="U630" s="515">
        <v>25.518447565257343</v>
      </c>
      <c r="V630" s="515">
        <v>0</v>
      </c>
      <c r="W630" s="515">
        <v>4.9000152648450621</v>
      </c>
      <c r="X630" s="515">
        <v>91.848572736986753</v>
      </c>
      <c r="Y630" s="515">
        <v>73.965806747061521</v>
      </c>
      <c r="Z630" s="515">
        <v>5.3810444795023988</v>
      </c>
      <c r="AA630" s="515">
        <v>0</v>
      </c>
      <c r="AB630" s="515">
        <v>1.6213307898374687</v>
      </c>
      <c r="AC630" s="515"/>
      <c r="AD630" s="515">
        <v>7.3804012328133357</v>
      </c>
      <c r="AE630" s="515"/>
      <c r="AF630" s="515">
        <v>10.618213940559237</v>
      </c>
      <c r="AG630" s="515">
        <v>8.7244219921399484</v>
      </c>
      <c r="AH630" s="515"/>
      <c r="AI630" s="515"/>
      <c r="AJ630" s="515"/>
      <c r="AK630" s="515"/>
      <c r="AL630" s="515"/>
    </row>
    <row r="631" spans="1:38">
      <c r="A631" s="515">
        <v>11</v>
      </c>
      <c r="B631" s="515">
        <v>189</v>
      </c>
      <c r="C631" s="515">
        <v>2012</v>
      </c>
      <c r="D631" s="515">
        <v>99</v>
      </c>
      <c r="E631" s="515">
        <v>99</v>
      </c>
      <c r="F631" s="515">
        <v>99</v>
      </c>
      <c r="G631" s="515">
        <v>99</v>
      </c>
      <c r="H631" s="515">
        <v>99</v>
      </c>
      <c r="I631" s="515">
        <v>99</v>
      </c>
      <c r="J631" s="515">
        <v>999</v>
      </c>
      <c r="K631" s="515">
        <v>99</v>
      </c>
      <c r="L631" s="515">
        <v>6</v>
      </c>
      <c r="M631" s="515">
        <v>99</v>
      </c>
      <c r="N631" s="515">
        <v>99</v>
      </c>
      <c r="O631" s="515">
        <v>99</v>
      </c>
      <c r="P631" s="515">
        <v>9999</v>
      </c>
      <c r="Q631" s="515">
        <v>6441</v>
      </c>
      <c r="R631" s="515">
        <v>15677</v>
      </c>
      <c r="S631" s="515">
        <v>6</v>
      </c>
      <c r="T631" s="515">
        <v>6.3958665561012946</v>
      </c>
      <c r="U631" s="515">
        <v>27.777591375901061</v>
      </c>
      <c r="V631" s="515">
        <v>54.347132742233853</v>
      </c>
      <c r="W631" s="515">
        <v>10.033807488677679</v>
      </c>
      <c r="X631" s="515">
        <v>96.300312559800986</v>
      </c>
      <c r="Y631" s="515">
        <v>85.596734069018268</v>
      </c>
      <c r="Z631" s="515">
        <v>5.1674420137667489</v>
      </c>
      <c r="AA631" s="515">
        <v>0</v>
      </c>
      <c r="AB631" s="515">
        <v>1.7144730255945113</v>
      </c>
      <c r="AC631" s="515"/>
      <c r="AD631" s="515">
        <v>18.539255339332446</v>
      </c>
      <c r="AE631" s="515"/>
      <c r="AF631" s="515">
        <v>12.705063344996727</v>
      </c>
      <c r="AG631" s="515">
        <v>11.363244771971324</v>
      </c>
      <c r="AH631" s="515"/>
      <c r="AI631" s="515"/>
      <c r="AJ631" s="515"/>
      <c r="AK631" s="515"/>
      <c r="AL631" s="515"/>
    </row>
    <row r="632" spans="1:38">
      <c r="A632" s="515">
        <v>11</v>
      </c>
      <c r="B632" s="515">
        <v>190</v>
      </c>
      <c r="C632" s="515">
        <v>2012</v>
      </c>
      <c r="D632" s="515">
        <v>99</v>
      </c>
      <c r="E632" s="515">
        <v>99</v>
      </c>
      <c r="F632" s="515">
        <v>99</v>
      </c>
      <c r="G632" s="515">
        <v>99</v>
      </c>
      <c r="H632" s="515">
        <v>99</v>
      </c>
      <c r="I632" s="515">
        <v>99</v>
      </c>
      <c r="J632" s="515">
        <v>999</v>
      </c>
      <c r="K632" s="515">
        <v>99</v>
      </c>
      <c r="L632" s="515">
        <v>7</v>
      </c>
      <c r="M632" s="515">
        <v>99</v>
      </c>
      <c r="N632" s="515">
        <v>99</v>
      </c>
      <c r="O632" s="515">
        <v>99</v>
      </c>
      <c r="P632" s="515">
        <v>9999</v>
      </c>
      <c r="Q632" s="515">
        <v>6885</v>
      </c>
      <c r="R632" s="515">
        <v>17388</v>
      </c>
      <c r="S632" s="515">
        <v>7</v>
      </c>
      <c r="T632" s="515">
        <v>7.0794801012192305</v>
      </c>
      <c r="U632" s="515">
        <v>30.142546583851001</v>
      </c>
      <c r="V632" s="515">
        <v>48.516218081435483</v>
      </c>
      <c r="W632" s="515">
        <v>18.955601564297218</v>
      </c>
      <c r="X632" s="515">
        <v>98.821025994939021</v>
      </c>
      <c r="Y632" s="515">
        <v>93.489763054980443</v>
      </c>
      <c r="Z632" s="515">
        <v>4.9545971943719209</v>
      </c>
      <c r="AA632" s="515">
        <v>0</v>
      </c>
      <c r="AB632" s="515">
        <v>1.8400835405408873</v>
      </c>
      <c r="AC632" s="515"/>
      <c r="AD632" s="515">
        <v>31.646086777970901</v>
      </c>
      <c r="AE632" s="515"/>
      <c r="AF632" s="515">
        <v>14.091703861887035</v>
      </c>
      <c r="AG632" s="515">
        <v>13.676481766551468</v>
      </c>
      <c r="AH632" s="515"/>
      <c r="AI632" s="515"/>
      <c r="AJ632" s="515"/>
      <c r="AK632" s="515"/>
      <c r="AL632" s="515"/>
    </row>
    <row r="633" spans="1:38">
      <c r="A633" s="515">
        <v>11</v>
      </c>
      <c r="B633" s="515">
        <v>191</v>
      </c>
      <c r="C633" s="515">
        <v>2012</v>
      </c>
      <c r="D633" s="515">
        <v>99</v>
      </c>
      <c r="E633" s="515">
        <v>99</v>
      </c>
      <c r="F633" s="515">
        <v>99</v>
      </c>
      <c r="G633" s="515">
        <v>99</v>
      </c>
      <c r="H633" s="515">
        <v>99</v>
      </c>
      <c r="I633" s="515">
        <v>99</v>
      </c>
      <c r="J633" s="515">
        <v>999</v>
      </c>
      <c r="K633" s="515">
        <v>99</v>
      </c>
      <c r="L633" s="515">
        <v>8</v>
      </c>
      <c r="M633" s="515">
        <v>99</v>
      </c>
      <c r="N633" s="515">
        <v>99</v>
      </c>
      <c r="O633" s="515">
        <v>99</v>
      </c>
      <c r="P633" s="515">
        <v>9999</v>
      </c>
      <c r="Q633" s="515">
        <v>8144</v>
      </c>
      <c r="R633" s="515">
        <v>25572.75</v>
      </c>
      <c r="S633" s="515">
        <v>8.0000782082490147</v>
      </c>
      <c r="T633" s="515">
        <v>8.0064912846682503</v>
      </c>
      <c r="U633" s="515">
        <v>32.920886490502809</v>
      </c>
      <c r="V633" s="515">
        <v>33.10164139562621</v>
      </c>
      <c r="W633" s="515">
        <v>36.16349434456599</v>
      </c>
      <c r="X633" s="515">
        <v>99.684234194601629</v>
      </c>
      <c r="Y633" s="515">
        <v>97.549148996490402</v>
      </c>
      <c r="Z633" s="515">
        <v>4.9663500732692896</v>
      </c>
      <c r="AA633" s="515">
        <v>1.4441233125338052E-2</v>
      </c>
      <c r="AB633" s="515">
        <v>2.004279822926514</v>
      </c>
      <c r="AC633" s="515">
        <v>-0.78377611422636129</v>
      </c>
      <c r="AD633" s="515">
        <v>43.582817620182759</v>
      </c>
      <c r="AE633" s="515">
        <v>0.35851650621203873</v>
      </c>
      <c r="AF633" s="515">
        <v>20.724845866923843</v>
      </c>
      <c r="AG633" s="515">
        <v>21.968164545330321</v>
      </c>
      <c r="AH633" s="515"/>
      <c r="AI633" s="515"/>
      <c r="AJ633" s="515"/>
      <c r="AK633" s="515"/>
      <c r="AL633" s="515"/>
    </row>
    <row r="634" spans="1:38">
      <c r="A634" s="515">
        <v>11</v>
      </c>
      <c r="B634" s="515">
        <v>192</v>
      </c>
      <c r="C634" s="515">
        <v>2012</v>
      </c>
      <c r="D634" s="515">
        <v>99</v>
      </c>
      <c r="E634" s="515">
        <v>99</v>
      </c>
      <c r="F634" s="515">
        <v>99</v>
      </c>
      <c r="G634" s="515">
        <v>99</v>
      </c>
      <c r="H634" s="515">
        <v>99</v>
      </c>
      <c r="I634" s="515">
        <v>99</v>
      </c>
      <c r="J634" s="515">
        <v>999</v>
      </c>
      <c r="K634" s="515">
        <v>99</v>
      </c>
      <c r="L634" s="515">
        <v>9</v>
      </c>
      <c r="M634" s="515">
        <v>99</v>
      </c>
      <c r="N634" s="515">
        <v>99</v>
      </c>
      <c r="O634" s="515">
        <v>99</v>
      </c>
      <c r="P634" s="515">
        <v>9999</v>
      </c>
      <c r="Q634" s="515">
        <v>7120</v>
      </c>
      <c r="R634" s="515">
        <v>20843</v>
      </c>
      <c r="S634" s="515">
        <v>9</v>
      </c>
      <c r="T634" s="515">
        <v>8.8473828143741304</v>
      </c>
      <c r="U634" s="515">
        <v>36.492155639783448</v>
      </c>
      <c r="V634" s="515">
        <v>17.372739049081222</v>
      </c>
      <c r="W634" s="515">
        <v>51.729597466775424</v>
      </c>
      <c r="X634" s="515">
        <v>99.990404452334118</v>
      </c>
      <c r="Y634" s="515">
        <v>99.635369188696487</v>
      </c>
      <c r="Z634" s="515">
        <v>5.1461000290619809</v>
      </c>
      <c r="AA634" s="515">
        <v>0</v>
      </c>
      <c r="AB634" s="515">
        <v>2.1558915965655197</v>
      </c>
      <c r="AC634" s="515"/>
      <c r="AD634" s="515">
        <v>52.815113743627158</v>
      </c>
      <c r="AE634" s="515"/>
      <c r="AF634" s="515">
        <v>16.891728985122587</v>
      </c>
      <c r="AG634" s="515">
        <v>19.84744309881334</v>
      </c>
      <c r="AH634" s="515"/>
      <c r="AI634" s="515"/>
      <c r="AJ634" s="515"/>
      <c r="AK634" s="515"/>
      <c r="AL634" s="515"/>
    </row>
    <row r="635" spans="1:38">
      <c r="A635" s="515">
        <v>11</v>
      </c>
      <c r="B635" s="515">
        <v>193</v>
      </c>
      <c r="C635" s="515">
        <v>2012</v>
      </c>
      <c r="D635" s="515">
        <v>99</v>
      </c>
      <c r="E635" s="515">
        <v>99</v>
      </c>
      <c r="F635" s="515">
        <v>99</v>
      </c>
      <c r="G635" s="515">
        <v>99</v>
      </c>
      <c r="H635" s="515">
        <v>99</v>
      </c>
      <c r="I635" s="515">
        <v>99</v>
      </c>
      <c r="J635" s="515">
        <v>999</v>
      </c>
      <c r="K635" s="515">
        <v>99</v>
      </c>
      <c r="L635" s="515">
        <v>10</v>
      </c>
      <c r="M635" s="515">
        <v>99</v>
      </c>
      <c r="N635" s="515">
        <v>99</v>
      </c>
      <c r="O635" s="515">
        <v>99</v>
      </c>
      <c r="P635" s="515">
        <v>9999</v>
      </c>
      <c r="Q635" s="515">
        <v>4009</v>
      </c>
      <c r="R635" s="515">
        <v>7700</v>
      </c>
      <c r="S635" s="515">
        <v>10</v>
      </c>
      <c r="T635" s="515">
        <v>9.4776623376623395</v>
      </c>
      <c r="U635" s="515">
        <v>39.366493506493576</v>
      </c>
      <c r="V635" s="515">
        <v>9.0129870129870113</v>
      </c>
      <c r="W635" s="515">
        <v>62.623376623376615</v>
      </c>
      <c r="X635" s="515">
        <v>100</v>
      </c>
      <c r="Y635" s="515">
        <v>99.870129870129887</v>
      </c>
      <c r="Z635" s="515">
        <v>5.4091821323436884</v>
      </c>
      <c r="AA635" s="515">
        <v>0</v>
      </c>
      <c r="AB635" s="515">
        <v>2.3067703267836626</v>
      </c>
      <c r="AC635" s="515"/>
      <c r="AD635" s="515">
        <v>54.771649937392063</v>
      </c>
      <c r="AE635" s="515"/>
      <c r="AF635" s="515">
        <v>6.2402875394829884</v>
      </c>
      <c r="AG635" s="515">
        <v>7.9097412418498605</v>
      </c>
      <c r="AH635" s="515"/>
      <c r="AI635" s="515"/>
      <c r="AJ635" s="515"/>
      <c r="AK635" s="515"/>
      <c r="AL635" s="515"/>
    </row>
    <row r="636" spans="1:38">
      <c r="A636" s="515">
        <v>11</v>
      </c>
      <c r="B636" s="515">
        <v>194</v>
      </c>
      <c r="C636" s="515">
        <v>2012</v>
      </c>
      <c r="D636" s="515">
        <v>99</v>
      </c>
      <c r="E636" s="515">
        <v>99</v>
      </c>
      <c r="F636" s="515">
        <v>99</v>
      </c>
      <c r="G636" s="515">
        <v>99</v>
      </c>
      <c r="H636" s="515">
        <v>99</v>
      </c>
      <c r="I636" s="515">
        <v>99</v>
      </c>
      <c r="J636" s="515">
        <v>999</v>
      </c>
      <c r="K636" s="515">
        <v>99</v>
      </c>
      <c r="L636" s="515">
        <v>11</v>
      </c>
      <c r="M636" s="515">
        <v>99</v>
      </c>
      <c r="N636" s="515">
        <v>99</v>
      </c>
      <c r="O636" s="515">
        <v>99</v>
      </c>
      <c r="P636" s="515">
        <v>9999</v>
      </c>
      <c r="Q636" s="515">
        <v>2551</v>
      </c>
      <c r="R636" s="515">
        <v>4313</v>
      </c>
      <c r="S636" s="515">
        <v>11</v>
      </c>
      <c r="T636" s="515">
        <v>10.285879897982843</v>
      </c>
      <c r="U636" s="515">
        <v>41.843496406213859</v>
      </c>
      <c r="V636" s="515">
        <v>4.6371435195919313</v>
      </c>
      <c r="W636" s="515">
        <v>73.962439137491316</v>
      </c>
      <c r="X636" s="515">
        <v>100</v>
      </c>
      <c r="Y636" s="515">
        <v>99.953628564804077</v>
      </c>
      <c r="Z636" s="515">
        <v>5.8290950579059508</v>
      </c>
      <c r="AA636" s="515">
        <v>0</v>
      </c>
      <c r="AB636" s="515">
        <v>2.4833556800739225</v>
      </c>
      <c r="AC636" s="515"/>
      <c r="AD636" s="515">
        <v>55.166734233241193</v>
      </c>
      <c r="AE636" s="515"/>
      <c r="AF636" s="515">
        <v>3.4953714490636525</v>
      </c>
      <c r="AG636" s="515">
        <v>4.7092553877906802</v>
      </c>
      <c r="AH636" s="515"/>
      <c r="AI636" s="515"/>
      <c r="AJ636" s="515"/>
      <c r="AK636" s="515"/>
      <c r="AL636" s="515"/>
    </row>
    <row r="637" spans="1:38">
      <c r="A637" s="515">
        <v>11</v>
      </c>
      <c r="B637" s="515">
        <v>195</v>
      </c>
      <c r="C637" s="515">
        <v>2012</v>
      </c>
      <c r="D637" s="515">
        <v>99</v>
      </c>
      <c r="E637" s="515">
        <v>99</v>
      </c>
      <c r="F637" s="515">
        <v>99</v>
      </c>
      <c r="G637" s="515">
        <v>99</v>
      </c>
      <c r="H637" s="515">
        <v>99</v>
      </c>
      <c r="I637" s="515">
        <v>99</v>
      </c>
      <c r="J637" s="515">
        <v>999</v>
      </c>
      <c r="K637" s="515">
        <v>99</v>
      </c>
      <c r="L637" s="515">
        <v>12</v>
      </c>
      <c r="M637" s="515">
        <v>99</v>
      </c>
      <c r="N637" s="515">
        <v>99</v>
      </c>
      <c r="O637" s="515">
        <v>99</v>
      </c>
      <c r="P637" s="515">
        <v>9999</v>
      </c>
      <c r="Q637" s="515">
        <v>871</v>
      </c>
      <c r="R637" s="515">
        <v>1128</v>
      </c>
      <c r="S637" s="515">
        <v>12</v>
      </c>
      <c r="T637" s="515">
        <v>10.726063829787238</v>
      </c>
      <c r="U637" s="515">
        <v>44.241932624113446</v>
      </c>
      <c r="V637" s="515">
        <v>2.5709219858156018</v>
      </c>
      <c r="W637" s="515">
        <v>77.570921985815616</v>
      </c>
      <c r="X637" s="515">
        <v>100</v>
      </c>
      <c r="Y637" s="515">
        <v>99.822695035460995</v>
      </c>
      <c r="Z637" s="515">
        <v>6.2968025339443825</v>
      </c>
      <c r="AA637" s="515">
        <v>0</v>
      </c>
      <c r="AB637" s="515">
        <v>2.6317001157943207</v>
      </c>
      <c r="AC637" s="515"/>
      <c r="AD637" s="515">
        <v>54.241538455925181</v>
      </c>
      <c r="AE637" s="515"/>
      <c r="AF637" s="515">
        <v>0.91416160318659867</v>
      </c>
      <c r="AG637" s="515">
        <v>1.3022309357301423</v>
      </c>
      <c r="AH637" s="515"/>
      <c r="AI637" s="515"/>
      <c r="AJ637" s="515"/>
      <c r="AK637" s="515"/>
      <c r="AL637" s="515"/>
    </row>
    <row r="638" spans="1:38">
      <c r="A638" s="515">
        <v>11</v>
      </c>
      <c r="B638" s="515">
        <v>196</v>
      </c>
      <c r="C638" s="515">
        <v>2012</v>
      </c>
      <c r="D638" s="515">
        <v>99</v>
      </c>
      <c r="E638" s="515">
        <v>99</v>
      </c>
      <c r="F638" s="515">
        <v>99</v>
      </c>
      <c r="G638" s="515">
        <v>99</v>
      </c>
      <c r="H638" s="515">
        <v>99</v>
      </c>
      <c r="I638" s="515">
        <v>99</v>
      </c>
      <c r="J638" s="515">
        <v>999</v>
      </c>
      <c r="K638" s="515">
        <v>99</v>
      </c>
      <c r="L638" s="515">
        <v>13</v>
      </c>
      <c r="M638" s="515">
        <v>99</v>
      </c>
      <c r="N638" s="515">
        <v>99</v>
      </c>
      <c r="O638" s="515">
        <v>99</v>
      </c>
      <c r="P638" s="515">
        <v>9999</v>
      </c>
      <c r="Q638" s="515">
        <v>223</v>
      </c>
      <c r="R638" s="515">
        <v>268</v>
      </c>
      <c r="S638" s="515">
        <v>13</v>
      </c>
      <c r="T638" s="515">
        <v>10.921641791044774</v>
      </c>
      <c r="U638" s="515">
        <v>46.530223880597006</v>
      </c>
      <c r="V638" s="515">
        <v>1.8656716417910453</v>
      </c>
      <c r="W638" s="515">
        <v>70.149253731343279</v>
      </c>
      <c r="X638" s="515">
        <v>100</v>
      </c>
      <c r="Y638" s="515">
        <v>100</v>
      </c>
      <c r="Z638" s="515">
        <v>6.0721793975841392</v>
      </c>
      <c r="AA638" s="515">
        <v>0</v>
      </c>
      <c r="AB638" s="515">
        <v>2.9112202380911372</v>
      </c>
      <c r="AC638" s="515"/>
      <c r="AD638" s="515">
        <v>56.204805400779058</v>
      </c>
      <c r="AE638" s="515"/>
      <c r="AF638" s="515">
        <v>0.21719442345213516</v>
      </c>
      <c r="AG638" s="515">
        <v>0.3253979066514201</v>
      </c>
      <c r="AH638" s="515"/>
      <c r="AI638" s="515"/>
      <c r="AJ638" s="515"/>
      <c r="AK638" s="515"/>
      <c r="AL638" s="515"/>
    </row>
    <row r="639" spans="1:38">
      <c r="A639" s="515">
        <v>11</v>
      </c>
      <c r="B639" s="515">
        <v>197</v>
      </c>
      <c r="C639" s="515">
        <v>2012</v>
      </c>
      <c r="D639" s="515">
        <v>99</v>
      </c>
      <c r="E639" s="515">
        <v>99</v>
      </c>
      <c r="F639" s="515">
        <v>99</v>
      </c>
      <c r="G639" s="515">
        <v>99</v>
      </c>
      <c r="H639" s="515">
        <v>99</v>
      </c>
      <c r="I639" s="515">
        <v>99</v>
      </c>
      <c r="J639" s="515">
        <v>999</v>
      </c>
      <c r="K639" s="515">
        <v>99</v>
      </c>
      <c r="L639" s="515">
        <v>14</v>
      </c>
      <c r="M639" s="515">
        <v>99</v>
      </c>
      <c r="N639" s="515">
        <v>99</v>
      </c>
      <c r="O639" s="515">
        <v>99</v>
      </c>
      <c r="P639" s="515">
        <v>9999</v>
      </c>
      <c r="Q639" s="515">
        <v>85</v>
      </c>
      <c r="R639" s="515">
        <v>104</v>
      </c>
      <c r="S639" s="515">
        <v>14</v>
      </c>
      <c r="T639" s="515">
        <v>11.46153846153846</v>
      </c>
      <c r="U639" s="515">
        <v>47.32403846153845</v>
      </c>
      <c r="V639" s="515">
        <v>0</v>
      </c>
      <c r="W639" s="515">
        <v>79.807692307692292</v>
      </c>
      <c r="X639" s="515">
        <v>100</v>
      </c>
      <c r="Y639" s="515">
        <v>100</v>
      </c>
      <c r="Z639" s="515">
        <v>6.2614893655938175</v>
      </c>
      <c r="AA639" s="515">
        <v>0</v>
      </c>
      <c r="AB639" s="515">
        <v>2.9739997572651218</v>
      </c>
      <c r="AC639" s="515"/>
      <c r="AD639" s="515">
        <v>50.310815827616338</v>
      </c>
      <c r="AE639" s="515"/>
      <c r="AF639" s="515">
        <v>8.428440313067935E-2</v>
      </c>
      <c r="AG639" s="515">
        <v>0.12842807011702348</v>
      </c>
      <c r="AH639" s="515"/>
      <c r="AI639" s="515"/>
      <c r="AJ639" s="515"/>
      <c r="AK639" s="515"/>
      <c r="AL639" s="515"/>
    </row>
    <row r="640" spans="1:38">
      <c r="A640" s="515">
        <v>11</v>
      </c>
      <c r="B640" s="515">
        <v>198</v>
      </c>
      <c r="C640" s="515">
        <v>2012</v>
      </c>
      <c r="D640" s="515">
        <v>99</v>
      </c>
      <c r="E640" s="515">
        <v>99</v>
      </c>
      <c r="F640" s="515">
        <v>99</v>
      </c>
      <c r="G640" s="515">
        <v>99</v>
      </c>
      <c r="H640" s="515">
        <v>99</v>
      </c>
      <c r="I640" s="515">
        <v>99</v>
      </c>
      <c r="J640" s="515">
        <v>999</v>
      </c>
      <c r="K640" s="515">
        <v>99</v>
      </c>
      <c r="L640" s="515">
        <v>15</v>
      </c>
      <c r="M640" s="515">
        <v>99</v>
      </c>
      <c r="N640" s="515">
        <v>99</v>
      </c>
      <c r="O640" s="515">
        <v>99</v>
      </c>
      <c r="P640" s="515">
        <v>9999</v>
      </c>
      <c r="Q640" s="515">
        <v>8</v>
      </c>
      <c r="R640" s="515">
        <v>9</v>
      </c>
      <c r="S640" s="515">
        <v>15</v>
      </c>
      <c r="T640" s="515">
        <v>12.888888888888889</v>
      </c>
      <c r="U640" s="515">
        <v>53.144444444444439</v>
      </c>
      <c r="V640" s="515">
        <v>11.111111111111112</v>
      </c>
      <c r="W640" s="515">
        <v>88.8888888888889</v>
      </c>
      <c r="X640" s="515">
        <v>100</v>
      </c>
      <c r="Y640" s="515">
        <v>100</v>
      </c>
      <c r="Z640" s="515">
        <v>11.272396088687085</v>
      </c>
      <c r="AA640" s="515">
        <v>0</v>
      </c>
      <c r="AB640" s="515">
        <v>3.1778554769055725</v>
      </c>
      <c r="AC640" s="515"/>
      <c r="AD640" s="515">
        <v>85.063832583586688</v>
      </c>
      <c r="AE640" s="515"/>
      <c r="AF640" s="515">
        <v>7.2938425786164785E-3</v>
      </c>
      <c r="AG640" s="515">
        <v>1.2480879764506641E-2</v>
      </c>
      <c r="AH640" s="515"/>
      <c r="AI640" s="515"/>
      <c r="AJ640" s="515"/>
      <c r="AK640" s="515"/>
      <c r="AL640" s="515"/>
    </row>
    <row r="641" spans="1:38">
      <c r="A641" s="515">
        <v>11</v>
      </c>
      <c r="B641" s="515">
        <v>199</v>
      </c>
      <c r="C641" s="515">
        <v>2011</v>
      </c>
      <c r="D641" s="515">
        <v>99</v>
      </c>
      <c r="E641" s="515">
        <v>99</v>
      </c>
      <c r="F641" s="515">
        <v>99</v>
      </c>
      <c r="G641" s="515">
        <v>99</v>
      </c>
      <c r="H641" s="515">
        <v>99</v>
      </c>
      <c r="I641" s="515">
        <v>99</v>
      </c>
      <c r="J641" s="515">
        <v>999</v>
      </c>
      <c r="K641" s="515">
        <v>99</v>
      </c>
      <c r="L641" s="515">
        <v>1</v>
      </c>
      <c r="M641" s="515">
        <v>99</v>
      </c>
      <c r="N641" s="515">
        <v>99</v>
      </c>
      <c r="O641" s="515">
        <v>99</v>
      </c>
      <c r="P641" s="515">
        <v>9999</v>
      </c>
      <c r="Q641" s="515">
        <v>707</v>
      </c>
      <c r="R641" s="515">
        <v>989</v>
      </c>
      <c r="S641" s="515">
        <v>1</v>
      </c>
      <c r="T641" s="515">
        <v>2.4064711830131444</v>
      </c>
      <c r="U641" s="515">
        <v>18.240849342770503</v>
      </c>
      <c r="V641" s="515">
        <v>0</v>
      </c>
      <c r="W641" s="515">
        <v>0</v>
      </c>
      <c r="X641" s="515">
        <v>75.227502527805882</v>
      </c>
      <c r="Y641" s="515">
        <v>9.9089989888776557</v>
      </c>
      <c r="Z641" s="515">
        <v>4.256674968352594</v>
      </c>
      <c r="AA641" s="515">
        <v>0</v>
      </c>
      <c r="AB641" s="515">
        <v>0.88155952928266657</v>
      </c>
      <c r="AC641" s="515"/>
      <c r="AD641" s="515">
        <v>22.611842737468848</v>
      </c>
      <c r="AE641" s="515"/>
      <c r="AF641" s="515">
        <v>0.76654782204309424</v>
      </c>
      <c r="AG641" s="515">
        <v>0.43970762496972321</v>
      </c>
      <c r="AH641" s="515"/>
      <c r="AI641" s="515"/>
      <c r="AJ641" s="515"/>
      <c r="AK641" s="515"/>
      <c r="AL641" s="515"/>
    </row>
    <row r="642" spans="1:38">
      <c r="A642" s="515">
        <v>11</v>
      </c>
      <c r="B642" s="515">
        <v>200</v>
      </c>
      <c r="C642" s="515">
        <v>2011</v>
      </c>
      <c r="D642" s="515">
        <v>99</v>
      </c>
      <c r="E642" s="515">
        <v>99</v>
      </c>
      <c r="F642" s="515">
        <v>99</v>
      </c>
      <c r="G642" s="515">
        <v>99</v>
      </c>
      <c r="H642" s="515">
        <v>99</v>
      </c>
      <c r="I642" s="515">
        <v>99</v>
      </c>
      <c r="J642" s="515">
        <v>999</v>
      </c>
      <c r="K642" s="515">
        <v>99</v>
      </c>
      <c r="L642" s="515">
        <v>2</v>
      </c>
      <c r="M642" s="515">
        <v>99</v>
      </c>
      <c r="N642" s="515">
        <v>99</v>
      </c>
      <c r="O642" s="515">
        <v>99</v>
      </c>
      <c r="P642" s="515">
        <v>9999</v>
      </c>
      <c r="Q642" s="515">
        <v>2188</v>
      </c>
      <c r="R642" s="515">
        <v>3687</v>
      </c>
      <c r="S642" s="515">
        <v>2</v>
      </c>
      <c r="T642" s="515">
        <v>3.4163276376457814</v>
      </c>
      <c r="U642" s="515">
        <v>21.244290751288265</v>
      </c>
      <c r="V642" s="515">
        <v>0</v>
      </c>
      <c r="W642" s="515">
        <v>0</v>
      </c>
      <c r="X642" s="515">
        <v>86.791429346352047</v>
      </c>
      <c r="Y642" s="515">
        <v>35.937076213723891</v>
      </c>
      <c r="Z642" s="515">
        <v>4.6370764769852304</v>
      </c>
      <c r="AA642" s="515">
        <v>0</v>
      </c>
      <c r="AB642" s="515">
        <v>1.173333704286547</v>
      </c>
      <c r="AC642" s="515"/>
      <c r="AD642" s="515">
        <v>17.689173582764614</v>
      </c>
      <c r="AE642" s="515"/>
      <c r="AF642" s="515">
        <v>2.8576964811657102</v>
      </c>
      <c r="AG642" s="515">
        <v>1.9091410813816312</v>
      </c>
      <c r="AH642" s="515"/>
      <c r="AI642" s="515"/>
      <c r="AJ642" s="515"/>
      <c r="AK642" s="515"/>
      <c r="AL642" s="515"/>
    </row>
    <row r="643" spans="1:38">
      <c r="A643" s="515">
        <v>11</v>
      </c>
      <c r="B643" s="515">
        <v>201</v>
      </c>
      <c r="C643" s="515">
        <v>2011</v>
      </c>
      <c r="D643" s="515">
        <v>99</v>
      </c>
      <c r="E643" s="515">
        <v>99</v>
      </c>
      <c r="F643" s="515">
        <v>99</v>
      </c>
      <c r="G643" s="515">
        <v>99</v>
      </c>
      <c r="H643" s="515">
        <v>99</v>
      </c>
      <c r="I643" s="515">
        <v>99</v>
      </c>
      <c r="J643" s="515">
        <v>999</v>
      </c>
      <c r="K643" s="515">
        <v>99</v>
      </c>
      <c r="L643" s="515">
        <v>3</v>
      </c>
      <c r="M643" s="515">
        <v>99</v>
      </c>
      <c r="N643" s="515">
        <v>99</v>
      </c>
      <c r="O643" s="515">
        <v>99</v>
      </c>
      <c r="P643" s="515">
        <v>9999</v>
      </c>
      <c r="Q643" s="515">
        <v>3191</v>
      </c>
      <c r="R643" s="515">
        <v>5737</v>
      </c>
      <c r="S643" s="515">
        <v>3</v>
      </c>
      <c r="T643" s="515">
        <v>4.1279414328046009</v>
      </c>
      <c r="U643" s="515">
        <v>22.421422346174005</v>
      </c>
      <c r="V643" s="515">
        <v>0</v>
      </c>
      <c r="W643" s="515">
        <v>0.17430712916158272</v>
      </c>
      <c r="X643" s="515">
        <v>85.933414676660306</v>
      </c>
      <c r="Y643" s="515">
        <v>50.845389576433682</v>
      </c>
      <c r="Z643" s="515">
        <v>5.057362383164361</v>
      </c>
      <c r="AA643" s="515">
        <v>0</v>
      </c>
      <c r="AB643" s="515">
        <v>1.3255307321453729</v>
      </c>
      <c r="AC643" s="515"/>
      <c r="AD643" s="515">
        <v>5.3388608952187422</v>
      </c>
      <c r="AE643" s="515"/>
      <c r="AF643" s="515">
        <v>4.4465974267555426</v>
      </c>
      <c r="AG643" s="515">
        <v>3.1352390385260698</v>
      </c>
      <c r="AH643" s="515"/>
      <c r="AI643" s="515"/>
      <c r="AJ643" s="515"/>
      <c r="AK643" s="515"/>
      <c r="AL643" s="515"/>
    </row>
    <row r="644" spans="1:38">
      <c r="A644" s="515">
        <v>11</v>
      </c>
      <c r="B644" s="515">
        <v>202</v>
      </c>
      <c r="C644" s="515">
        <v>2011</v>
      </c>
      <c r="D644" s="515">
        <v>99</v>
      </c>
      <c r="E644" s="515">
        <v>99</v>
      </c>
      <c r="F644" s="515">
        <v>99</v>
      </c>
      <c r="G644" s="515">
        <v>99</v>
      </c>
      <c r="H644" s="515">
        <v>99</v>
      </c>
      <c r="I644" s="515">
        <v>99</v>
      </c>
      <c r="J644" s="515">
        <v>999</v>
      </c>
      <c r="K644" s="515">
        <v>99</v>
      </c>
      <c r="L644" s="515">
        <v>4</v>
      </c>
      <c r="M644" s="515">
        <v>99</v>
      </c>
      <c r="N644" s="515">
        <v>99</v>
      </c>
      <c r="O644" s="515">
        <v>99</v>
      </c>
      <c r="P644" s="515">
        <v>9999</v>
      </c>
      <c r="Q644" s="515">
        <v>4285</v>
      </c>
      <c r="R644" s="515">
        <v>8925</v>
      </c>
      <c r="S644" s="515">
        <v>4</v>
      </c>
      <c r="T644" s="515">
        <v>4.8351820728291317</v>
      </c>
      <c r="U644" s="515">
        <v>24.16237535014006</v>
      </c>
      <c r="V644" s="515">
        <v>0</v>
      </c>
      <c r="W644" s="515">
        <v>1.2212885154061621</v>
      </c>
      <c r="X644" s="515">
        <v>89.243697478991606</v>
      </c>
      <c r="Y644" s="515">
        <v>65.893557422969195</v>
      </c>
      <c r="Z644" s="515">
        <v>5.2119385216279692</v>
      </c>
      <c r="AA644" s="515">
        <v>0</v>
      </c>
      <c r="AB644" s="515">
        <v>1.4778496312804672</v>
      </c>
      <c r="AC644" s="515"/>
      <c r="AD644" s="515">
        <v>3.3684952416498248</v>
      </c>
      <c r="AE644" s="515"/>
      <c r="AF644" s="515">
        <v>6.9175321655557269</v>
      </c>
      <c r="AG644" s="515">
        <v>5.256183277270801</v>
      </c>
      <c r="AH644" s="515"/>
      <c r="AI644" s="515"/>
      <c r="AJ644" s="515"/>
      <c r="AK644" s="515"/>
      <c r="AL644" s="515"/>
    </row>
    <row r="645" spans="1:38">
      <c r="A645" s="515">
        <v>11</v>
      </c>
      <c r="B645" s="515">
        <v>203</v>
      </c>
      <c r="C645" s="515">
        <v>2011</v>
      </c>
      <c r="D645" s="515">
        <v>99</v>
      </c>
      <c r="E645" s="515">
        <v>99</v>
      </c>
      <c r="F645" s="515">
        <v>99</v>
      </c>
      <c r="G645" s="515">
        <v>99</v>
      </c>
      <c r="H645" s="515">
        <v>99</v>
      </c>
      <c r="I645" s="515">
        <v>99</v>
      </c>
      <c r="J645" s="515">
        <v>999</v>
      </c>
      <c r="K645" s="515">
        <v>99</v>
      </c>
      <c r="L645" s="515">
        <v>5</v>
      </c>
      <c r="M645" s="515">
        <v>99</v>
      </c>
      <c r="N645" s="515">
        <v>99</v>
      </c>
      <c r="O645" s="515">
        <v>99</v>
      </c>
      <c r="P645" s="515">
        <v>9999</v>
      </c>
      <c r="Q645" s="515">
        <v>5894</v>
      </c>
      <c r="R645" s="515">
        <v>14119</v>
      </c>
      <c r="S645" s="515">
        <v>5</v>
      </c>
      <c r="T645" s="515">
        <v>5.7091862029888807</v>
      </c>
      <c r="U645" s="515">
        <v>26.383901126142124</v>
      </c>
      <c r="V645" s="515">
        <v>0</v>
      </c>
      <c r="W645" s="515">
        <v>5.496139953254481</v>
      </c>
      <c r="X645" s="515">
        <v>93.738933352220442</v>
      </c>
      <c r="Y645" s="515">
        <v>79.637368085558478</v>
      </c>
      <c r="Z645" s="515">
        <v>5.2351194563730798</v>
      </c>
      <c r="AA645" s="515">
        <v>0</v>
      </c>
      <c r="AB645" s="515">
        <v>1.6831263795756319</v>
      </c>
      <c r="AC645" s="515"/>
      <c r="AD645" s="515">
        <v>14.778585273192901</v>
      </c>
      <c r="AE645" s="515"/>
      <c r="AF645" s="515">
        <v>10.943264610137962</v>
      </c>
      <c r="AG645" s="515">
        <v>9.0795766188988551</v>
      </c>
      <c r="AH645" s="515"/>
      <c r="AI645" s="515"/>
      <c r="AJ645" s="515"/>
      <c r="AK645" s="515"/>
      <c r="AL645" s="515"/>
    </row>
    <row r="646" spans="1:38">
      <c r="A646" s="515">
        <v>11</v>
      </c>
      <c r="B646" s="515">
        <v>204</v>
      </c>
      <c r="C646" s="515">
        <v>2011</v>
      </c>
      <c r="D646" s="515">
        <v>99</v>
      </c>
      <c r="E646" s="515">
        <v>99</v>
      </c>
      <c r="F646" s="515">
        <v>99</v>
      </c>
      <c r="G646" s="515">
        <v>99</v>
      </c>
      <c r="H646" s="515">
        <v>99</v>
      </c>
      <c r="I646" s="515">
        <v>99</v>
      </c>
      <c r="J646" s="515">
        <v>999</v>
      </c>
      <c r="K646" s="515">
        <v>99</v>
      </c>
      <c r="L646" s="515">
        <v>6</v>
      </c>
      <c r="M646" s="515">
        <v>99</v>
      </c>
      <c r="N646" s="515">
        <v>99</v>
      </c>
      <c r="O646" s="515">
        <v>99</v>
      </c>
      <c r="P646" s="515">
        <v>9999</v>
      </c>
      <c r="Q646" s="515">
        <v>6796</v>
      </c>
      <c r="R646" s="515">
        <v>16280</v>
      </c>
      <c r="S646" s="515">
        <v>6</v>
      </c>
      <c r="T646" s="515">
        <v>6.4355651105651113</v>
      </c>
      <c r="U646" s="515">
        <v>28.532002457002676</v>
      </c>
      <c r="V646" s="515">
        <v>55.073710073710075</v>
      </c>
      <c r="W646" s="515">
        <v>12.266584766584767</v>
      </c>
      <c r="X646" s="515">
        <v>96.799754299754298</v>
      </c>
      <c r="Y646" s="515">
        <v>88.433660933660931</v>
      </c>
      <c r="Z646" s="515">
        <v>5.2377787243818599</v>
      </c>
      <c r="AA646" s="515">
        <v>0</v>
      </c>
      <c r="AB646" s="515">
        <v>1.8716232131892412</v>
      </c>
      <c r="AC646" s="515"/>
      <c r="AD646" s="515">
        <v>25.7343935301461</v>
      </c>
      <c r="AE646" s="515"/>
      <c r="AF646" s="515">
        <v>12.618198728879243</v>
      </c>
      <c r="AG646" s="515">
        <v>11.321638978839632</v>
      </c>
      <c r="AH646" s="515"/>
      <c r="AI646" s="515"/>
      <c r="AJ646" s="515"/>
      <c r="AK646" s="515"/>
      <c r="AL646" s="515"/>
    </row>
    <row r="647" spans="1:38">
      <c r="A647" s="515">
        <v>11</v>
      </c>
      <c r="B647" s="515">
        <v>205</v>
      </c>
      <c r="C647" s="515">
        <v>2011</v>
      </c>
      <c r="D647" s="515">
        <v>99</v>
      </c>
      <c r="E647" s="515">
        <v>99</v>
      </c>
      <c r="F647" s="515">
        <v>99</v>
      </c>
      <c r="G647" s="515">
        <v>99</v>
      </c>
      <c r="H647" s="515">
        <v>99</v>
      </c>
      <c r="I647" s="515">
        <v>99</v>
      </c>
      <c r="J647" s="515">
        <v>999</v>
      </c>
      <c r="K647" s="515">
        <v>99</v>
      </c>
      <c r="L647" s="515">
        <v>7</v>
      </c>
      <c r="M647" s="515">
        <v>99</v>
      </c>
      <c r="N647" s="515">
        <v>99</v>
      </c>
      <c r="O647" s="515">
        <v>99</v>
      </c>
      <c r="P647" s="515">
        <v>9999</v>
      </c>
      <c r="Q647" s="515">
        <v>7235</v>
      </c>
      <c r="R647" s="515">
        <v>18504</v>
      </c>
      <c r="S647" s="515">
        <v>7</v>
      </c>
      <c r="T647" s="515">
        <v>7.2151426718547347</v>
      </c>
      <c r="U647" s="515">
        <v>31.205804150454153</v>
      </c>
      <c r="V647" s="515">
        <v>47.497838305231291</v>
      </c>
      <c r="W647" s="515">
        <v>22.989623865110243</v>
      </c>
      <c r="X647" s="515">
        <v>99.356895806312124</v>
      </c>
      <c r="Y647" s="515">
        <v>95.395590142671836</v>
      </c>
      <c r="Z647" s="515">
        <v>4.9853446951072451</v>
      </c>
      <c r="AA647" s="515">
        <v>0</v>
      </c>
      <c r="AB647" s="515">
        <v>2.0227643744690003</v>
      </c>
      <c r="AC647" s="515"/>
      <c r="AD647" s="515">
        <v>38.307772886969119</v>
      </c>
      <c r="AE647" s="515"/>
      <c r="AF647" s="515">
        <v>14.341962486436213</v>
      </c>
      <c r="AG647" s="515">
        <v>14.074197694207578</v>
      </c>
      <c r="AH647" s="515"/>
      <c r="AI647" s="515"/>
      <c r="AJ647" s="515"/>
      <c r="AK647" s="515"/>
      <c r="AL647" s="515"/>
    </row>
    <row r="648" spans="1:38">
      <c r="A648" s="515">
        <v>11</v>
      </c>
      <c r="B648" s="515">
        <v>206</v>
      </c>
      <c r="C648" s="515">
        <v>2011</v>
      </c>
      <c r="D648" s="515">
        <v>99</v>
      </c>
      <c r="E648" s="515">
        <v>99</v>
      </c>
      <c r="F648" s="515">
        <v>99</v>
      </c>
      <c r="G648" s="515">
        <v>99</v>
      </c>
      <c r="H648" s="515">
        <v>99</v>
      </c>
      <c r="I648" s="515">
        <v>99</v>
      </c>
      <c r="J648" s="515">
        <v>999</v>
      </c>
      <c r="K648" s="515">
        <v>99</v>
      </c>
      <c r="L648" s="515">
        <v>8</v>
      </c>
      <c r="M648" s="515">
        <v>99</v>
      </c>
      <c r="N648" s="515">
        <v>99</v>
      </c>
      <c r="O648" s="515">
        <v>99</v>
      </c>
      <c r="P648" s="515">
        <v>9999</v>
      </c>
      <c r="Q648" s="515">
        <v>8388</v>
      </c>
      <c r="R648" s="515">
        <v>26508</v>
      </c>
      <c r="S648" s="515">
        <v>8</v>
      </c>
      <c r="T648" s="515">
        <v>8.2968160555304049</v>
      </c>
      <c r="U648" s="515">
        <v>34.220001508978569</v>
      </c>
      <c r="V648" s="515">
        <v>29.164780443639657</v>
      </c>
      <c r="W648" s="515">
        <v>41.138524219103665</v>
      </c>
      <c r="X648" s="515">
        <v>99.822695035460995</v>
      </c>
      <c r="Y648" s="515">
        <v>98.419345103365018</v>
      </c>
      <c r="Z648" s="515">
        <v>5.1650027568417967</v>
      </c>
      <c r="AA648" s="515">
        <v>0</v>
      </c>
      <c r="AB648" s="515">
        <v>2.2323587987515801</v>
      </c>
      <c r="AC648" s="515"/>
      <c r="AD648" s="515">
        <v>49.375267314240787</v>
      </c>
      <c r="AE648" s="515"/>
      <c r="AF648" s="515">
        <v>20.545651836924513</v>
      </c>
      <c r="AG648" s="515">
        <v>22.109536341005764</v>
      </c>
      <c r="AH648" s="515"/>
      <c r="AI648" s="515"/>
      <c r="AJ648" s="515"/>
      <c r="AK648" s="515"/>
      <c r="AL648" s="515"/>
    </row>
    <row r="649" spans="1:38">
      <c r="A649" s="515">
        <v>11</v>
      </c>
      <c r="B649" s="515">
        <v>207</v>
      </c>
      <c r="C649" s="515">
        <v>2011</v>
      </c>
      <c r="D649" s="515">
        <v>99</v>
      </c>
      <c r="E649" s="515">
        <v>99</v>
      </c>
      <c r="F649" s="515">
        <v>99</v>
      </c>
      <c r="G649" s="515">
        <v>99</v>
      </c>
      <c r="H649" s="515">
        <v>99</v>
      </c>
      <c r="I649" s="515">
        <v>99</v>
      </c>
      <c r="J649" s="515">
        <v>999</v>
      </c>
      <c r="K649" s="515">
        <v>99</v>
      </c>
      <c r="L649" s="515">
        <v>9</v>
      </c>
      <c r="M649" s="515">
        <v>99</v>
      </c>
      <c r="N649" s="515">
        <v>99</v>
      </c>
      <c r="O649" s="515">
        <v>99</v>
      </c>
      <c r="P649" s="515">
        <v>9999</v>
      </c>
      <c r="Q649" s="515">
        <v>7159</v>
      </c>
      <c r="R649" s="515">
        <v>20577</v>
      </c>
      <c r="S649" s="515">
        <v>9</v>
      </c>
      <c r="T649" s="515">
        <v>9.1645040579287524</v>
      </c>
      <c r="U649" s="515">
        <v>37.554633814453297</v>
      </c>
      <c r="V649" s="515">
        <v>15.172279729795404</v>
      </c>
      <c r="W649" s="515">
        <v>56.397920007775689</v>
      </c>
      <c r="X649" s="515">
        <v>99.995140205083331</v>
      </c>
      <c r="Y649" s="515">
        <v>99.766729844000608</v>
      </c>
      <c r="Z649" s="515">
        <v>5.3936523499049613</v>
      </c>
      <c r="AA649" s="515">
        <v>0</v>
      </c>
      <c r="AB649" s="515">
        <v>2.4125483316383902</v>
      </c>
      <c r="AC649" s="515"/>
      <c r="AD649" s="515">
        <v>55.110789856002881</v>
      </c>
      <c r="AE649" s="515"/>
      <c r="AF649" s="515">
        <v>15.948690125561924</v>
      </c>
      <c r="AG649" s="515">
        <v>18.835113345448946</v>
      </c>
      <c r="AH649" s="515"/>
      <c r="AI649" s="515"/>
      <c r="AJ649" s="515"/>
      <c r="AK649" s="515"/>
      <c r="AL649" s="515"/>
    </row>
    <row r="650" spans="1:38">
      <c r="A650" s="515">
        <v>11</v>
      </c>
      <c r="B650" s="515">
        <v>208</v>
      </c>
      <c r="C650" s="515">
        <v>2011</v>
      </c>
      <c r="D650" s="515">
        <v>99</v>
      </c>
      <c r="E650" s="515">
        <v>99</v>
      </c>
      <c r="F650" s="515">
        <v>99</v>
      </c>
      <c r="G650" s="515">
        <v>99</v>
      </c>
      <c r="H650" s="515">
        <v>99</v>
      </c>
      <c r="I650" s="515">
        <v>99</v>
      </c>
      <c r="J650" s="515">
        <v>999</v>
      </c>
      <c r="K650" s="515">
        <v>99</v>
      </c>
      <c r="L650" s="515">
        <v>10</v>
      </c>
      <c r="M650" s="515">
        <v>99</v>
      </c>
      <c r="N650" s="515">
        <v>99</v>
      </c>
      <c r="O650" s="515">
        <v>99</v>
      </c>
      <c r="P650" s="515">
        <v>9999</v>
      </c>
      <c r="Q650" s="515">
        <v>3883</v>
      </c>
      <c r="R650" s="515">
        <v>7569</v>
      </c>
      <c r="S650" s="515">
        <v>10</v>
      </c>
      <c r="T650" s="515">
        <v>9.7650944642621216</v>
      </c>
      <c r="U650" s="515">
        <v>40.074884396882005</v>
      </c>
      <c r="V650" s="515">
        <v>8.1648830757035284</v>
      </c>
      <c r="W650" s="515">
        <v>65.556876734046782</v>
      </c>
      <c r="X650" s="515">
        <v>100</v>
      </c>
      <c r="Y650" s="515">
        <v>99.960364645263581</v>
      </c>
      <c r="Z650" s="515">
        <v>5.6821863845806488</v>
      </c>
      <c r="AA650" s="515">
        <v>0</v>
      </c>
      <c r="AB650" s="515">
        <v>2.4990508954764792</v>
      </c>
      <c r="AC650" s="515"/>
      <c r="AD650" s="515">
        <v>53.934643124056954</v>
      </c>
      <c r="AE650" s="515"/>
      <c r="AF650" s="515">
        <v>5.8665323205704549</v>
      </c>
      <c r="AG650" s="515">
        <v>7.3932166393757308</v>
      </c>
      <c r="AH650" s="515"/>
      <c r="AI650" s="515"/>
      <c r="AJ650" s="515"/>
      <c r="AK650" s="515"/>
      <c r="AL650" s="515"/>
    </row>
    <row r="651" spans="1:38">
      <c r="A651" s="515">
        <v>11</v>
      </c>
      <c r="B651" s="515">
        <v>209</v>
      </c>
      <c r="C651" s="515">
        <v>2011</v>
      </c>
      <c r="D651" s="515">
        <v>99</v>
      </c>
      <c r="E651" s="515">
        <v>99</v>
      </c>
      <c r="F651" s="515">
        <v>99</v>
      </c>
      <c r="G651" s="515">
        <v>99</v>
      </c>
      <c r="H651" s="515">
        <v>99</v>
      </c>
      <c r="I651" s="515">
        <v>99</v>
      </c>
      <c r="J651" s="515">
        <v>999</v>
      </c>
      <c r="K651" s="515">
        <v>99</v>
      </c>
      <c r="L651" s="515">
        <v>11</v>
      </c>
      <c r="M651" s="515">
        <v>99</v>
      </c>
      <c r="N651" s="515">
        <v>99</v>
      </c>
      <c r="O651" s="515">
        <v>99</v>
      </c>
      <c r="P651" s="515">
        <v>9999</v>
      </c>
      <c r="Q651" s="515">
        <v>2662</v>
      </c>
      <c r="R651" s="515">
        <v>4553</v>
      </c>
      <c r="S651" s="515">
        <v>11</v>
      </c>
      <c r="T651" s="515">
        <v>10.537887107401716</v>
      </c>
      <c r="U651" s="515">
        <v>42.500636942675115</v>
      </c>
      <c r="V651" s="515">
        <v>4.2609268614100593</v>
      </c>
      <c r="W651" s="515">
        <v>74.324621128925983</v>
      </c>
      <c r="X651" s="515">
        <v>100</v>
      </c>
      <c r="Y651" s="515">
        <v>99.978036459477252</v>
      </c>
      <c r="Z651" s="515">
        <v>6.0147977736982492</v>
      </c>
      <c r="AA651" s="515">
        <v>0</v>
      </c>
      <c r="AB651" s="515">
        <v>2.6498455037026014</v>
      </c>
      <c r="AC651" s="515"/>
      <c r="AD651" s="515">
        <v>54.996533072757856</v>
      </c>
      <c r="AE651" s="515"/>
      <c r="AF651" s="515">
        <v>3.5289102464734157</v>
      </c>
      <c r="AG651" s="515">
        <v>4.7164554635101679</v>
      </c>
      <c r="AH651" s="515"/>
      <c r="AI651" s="515"/>
      <c r="AJ651" s="515"/>
      <c r="AK651" s="515"/>
      <c r="AL651" s="515"/>
    </row>
    <row r="652" spans="1:38">
      <c r="A652" s="515">
        <v>11</v>
      </c>
      <c r="B652" s="515">
        <v>210</v>
      </c>
      <c r="C652" s="515">
        <v>2011</v>
      </c>
      <c r="D652" s="515">
        <v>99</v>
      </c>
      <c r="E652" s="515">
        <v>99</v>
      </c>
      <c r="F652" s="515">
        <v>99</v>
      </c>
      <c r="G652" s="515">
        <v>99</v>
      </c>
      <c r="H652" s="515">
        <v>99</v>
      </c>
      <c r="I652" s="515">
        <v>99</v>
      </c>
      <c r="J652" s="515">
        <v>999</v>
      </c>
      <c r="K652" s="515">
        <v>99</v>
      </c>
      <c r="L652" s="515">
        <v>12</v>
      </c>
      <c r="M652" s="515">
        <v>99</v>
      </c>
      <c r="N652" s="515">
        <v>99</v>
      </c>
      <c r="O652" s="515">
        <v>99</v>
      </c>
      <c r="P652" s="515">
        <v>9999</v>
      </c>
      <c r="Q652" s="515">
        <v>860</v>
      </c>
      <c r="R652" s="515">
        <v>1162</v>
      </c>
      <c r="S652" s="515">
        <v>12</v>
      </c>
      <c r="T652" s="515">
        <v>11.168674698795179</v>
      </c>
      <c r="U652" s="515">
        <v>44.781669535284003</v>
      </c>
      <c r="V652" s="515">
        <v>2.5817555938037873</v>
      </c>
      <c r="W652" s="515">
        <v>80.034423407917373</v>
      </c>
      <c r="X652" s="515">
        <v>100</v>
      </c>
      <c r="Y652" s="515">
        <v>100</v>
      </c>
      <c r="Z652" s="515">
        <v>6.6609078400740493</v>
      </c>
      <c r="AA652" s="515">
        <v>0</v>
      </c>
      <c r="AB652" s="515">
        <v>2.7676735725757182</v>
      </c>
      <c r="AC652" s="515"/>
      <c r="AD652" s="515">
        <v>55.457220739266653</v>
      </c>
      <c r="AE652" s="515"/>
      <c r="AF652" s="515">
        <v>0.90063556037823556</v>
      </c>
      <c r="AG652" s="515">
        <v>1.2683206330978589</v>
      </c>
      <c r="AH652" s="515"/>
      <c r="AI652" s="515"/>
      <c r="AJ652" s="515"/>
      <c r="AK652" s="515"/>
      <c r="AL652" s="515"/>
    </row>
    <row r="653" spans="1:38">
      <c r="A653" s="515">
        <v>11</v>
      </c>
      <c r="B653" s="515">
        <v>211</v>
      </c>
      <c r="C653" s="515">
        <v>2011</v>
      </c>
      <c r="D653" s="515">
        <v>99</v>
      </c>
      <c r="E653" s="515">
        <v>99</v>
      </c>
      <c r="F653" s="515">
        <v>99</v>
      </c>
      <c r="G653" s="515">
        <v>99</v>
      </c>
      <c r="H653" s="515">
        <v>99</v>
      </c>
      <c r="I653" s="515">
        <v>99</v>
      </c>
      <c r="J653" s="515">
        <v>999</v>
      </c>
      <c r="K653" s="515">
        <v>99</v>
      </c>
      <c r="L653" s="515">
        <v>13</v>
      </c>
      <c r="M653" s="515">
        <v>99</v>
      </c>
      <c r="N653" s="515">
        <v>99</v>
      </c>
      <c r="O653" s="515">
        <v>99</v>
      </c>
      <c r="P653" s="515">
        <v>9999</v>
      </c>
      <c r="Q653" s="515">
        <v>257</v>
      </c>
      <c r="R653" s="515">
        <v>304</v>
      </c>
      <c r="S653" s="515">
        <v>13</v>
      </c>
      <c r="T653" s="515">
        <v>10.875</v>
      </c>
      <c r="U653" s="515">
        <v>45.332894736842093</v>
      </c>
      <c r="V653" s="515">
        <v>2.9605263157894743</v>
      </c>
      <c r="W653" s="515">
        <v>77.631578947368453</v>
      </c>
      <c r="X653" s="515">
        <v>100</v>
      </c>
      <c r="Y653" s="515">
        <v>100</v>
      </c>
      <c r="Z653" s="515">
        <v>6.2125221202168044</v>
      </c>
      <c r="AA653" s="515">
        <v>0</v>
      </c>
      <c r="AB653" s="515">
        <v>2.7465588517845001</v>
      </c>
      <c r="AC653" s="515"/>
      <c r="AD653" s="515">
        <v>58.279375489559939</v>
      </c>
      <c r="AE653" s="515"/>
      <c r="AF653" s="515">
        <v>0.235622384126492</v>
      </c>
      <c r="AG653" s="515">
        <v>0.33589975284269258</v>
      </c>
      <c r="AH653" s="515"/>
      <c r="AI653" s="515"/>
      <c r="AJ653" s="515"/>
      <c r="AK653" s="515"/>
      <c r="AL653" s="515"/>
    </row>
    <row r="654" spans="1:38">
      <c r="A654" s="515">
        <v>11</v>
      </c>
      <c r="B654" s="515">
        <v>212</v>
      </c>
      <c r="C654" s="515">
        <v>2011</v>
      </c>
      <c r="D654" s="515">
        <v>99</v>
      </c>
      <c r="E654" s="515">
        <v>99</v>
      </c>
      <c r="F654" s="515">
        <v>99</v>
      </c>
      <c r="G654" s="515">
        <v>99</v>
      </c>
      <c r="H654" s="515">
        <v>99</v>
      </c>
      <c r="I654" s="515">
        <v>99</v>
      </c>
      <c r="J654" s="515">
        <v>999</v>
      </c>
      <c r="K654" s="515">
        <v>99</v>
      </c>
      <c r="L654" s="515">
        <v>14</v>
      </c>
      <c r="M654" s="515">
        <v>99</v>
      </c>
      <c r="N654" s="515">
        <v>99</v>
      </c>
      <c r="O654" s="515">
        <v>99</v>
      </c>
      <c r="P654" s="515">
        <v>9999</v>
      </c>
      <c r="Q654" s="515">
        <v>88</v>
      </c>
      <c r="R654" s="515">
        <v>96</v>
      </c>
      <c r="S654" s="515">
        <v>14</v>
      </c>
      <c r="T654" s="515">
        <v>11.9375</v>
      </c>
      <c r="U654" s="515">
        <v>48.605208333333309</v>
      </c>
      <c r="V654" s="515">
        <v>0</v>
      </c>
      <c r="W654" s="515">
        <v>89.583333333333314</v>
      </c>
      <c r="X654" s="515">
        <v>100</v>
      </c>
      <c r="Y654" s="515">
        <v>100</v>
      </c>
      <c r="Z654" s="515">
        <v>6.0260955053776089</v>
      </c>
      <c r="AA654" s="515">
        <v>0</v>
      </c>
      <c r="AB654" s="515">
        <v>2.7644035673782033</v>
      </c>
      <c r="AC654" s="515"/>
      <c r="AD654" s="515">
        <v>46.868500209767035</v>
      </c>
      <c r="AE654" s="515"/>
      <c r="AF654" s="515">
        <v>7.4407068671523802E-2</v>
      </c>
      <c r="AG654" s="515">
        <v>0.11373043252686912</v>
      </c>
      <c r="AH654" s="515"/>
      <c r="AI654" s="515"/>
      <c r="AJ654" s="515"/>
      <c r="AK654" s="515"/>
      <c r="AL654" s="515"/>
    </row>
    <row r="655" spans="1:38">
      <c r="A655" s="515">
        <v>11</v>
      </c>
      <c r="B655" s="515">
        <v>213</v>
      </c>
      <c r="C655" s="515">
        <v>2011</v>
      </c>
      <c r="D655" s="515">
        <v>99</v>
      </c>
      <c r="E655" s="515">
        <v>99</v>
      </c>
      <c r="F655" s="515">
        <v>99</v>
      </c>
      <c r="G655" s="515">
        <v>99</v>
      </c>
      <c r="H655" s="515">
        <v>99</v>
      </c>
      <c r="I655" s="515">
        <v>99</v>
      </c>
      <c r="J655" s="515">
        <v>999</v>
      </c>
      <c r="K655" s="515">
        <v>99</v>
      </c>
      <c r="L655" s="515">
        <v>15</v>
      </c>
      <c r="M655" s="515">
        <v>99</v>
      </c>
      <c r="N655" s="515">
        <v>99</v>
      </c>
      <c r="O655" s="515">
        <v>99</v>
      </c>
      <c r="P655" s="515">
        <v>9999</v>
      </c>
      <c r="Q655" s="515">
        <v>10</v>
      </c>
      <c r="R655" s="515">
        <v>10</v>
      </c>
      <c r="S655" s="515">
        <v>15</v>
      </c>
      <c r="T655" s="515">
        <v>10.8</v>
      </c>
      <c r="U655" s="515">
        <v>49.41</v>
      </c>
      <c r="V655" s="515">
        <v>0</v>
      </c>
      <c r="W655" s="515">
        <v>70</v>
      </c>
      <c r="X655" s="515">
        <v>100</v>
      </c>
      <c r="Y655" s="515">
        <v>100</v>
      </c>
      <c r="Z655" s="515">
        <v>4.9004999744924129</v>
      </c>
      <c r="AA655" s="515">
        <v>0</v>
      </c>
      <c r="AB655" s="515">
        <v>3.7094473981982801</v>
      </c>
      <c r="AC655" s="515"/>
      <c r="AD655" s="515">
        <v>80.877330878934814</v>
      </c>
      <c r="AE655" s="515"/>
      <c r="AF655" s="515">
        <v>7.7507363199503954E-3</v>
      </c>
      <c r="AG655" s="515">
        <v>1.2043078097667435E-2</v>
      </c>
      <c r="AH655" s="515"/>
      <c r="AI655" s="515"/>
      <c r="AJ655" s="515"/>
      <c r="AK655" s="515"/>
      <c r="AL655" s="515"/>
    </row>
    <row r="656" spans="1:38">
      <c r="A656" s="515">
        <v>11</v>
      </c>
      <c r="B656" s="515">
        <v>214</v>
      </c>
      <c r="C656" s="515">
        <v>2010</v>
      </c>
      <c r="D656" s="515">
        <v>99</v>
      </c>
      <c r="E656" s="515">
        <v>99</v>
      </c>
      <c r="F656" s="515">
        <v>99</v>
      </c>
      <c r="G656" s="515">
        <v>99</v>
      </c>
      <c r="H656" s="515">
        <v>99</v>
      </c>
      <c r="I656" s="515">
        <v>99</v>
      </c>
      <c r="J656" s="515">
        <v>999</v>
      </c>
      <c r="K656" s="515">
        <v>99</v>
      </c>
      <c r="L656" s="515">
        <v>1</v>
      </c>
      <c r="M656" s="515">
        <v>99</v>
      </c>
      <c r="N656" s="515">
        <v>99</v>
      </c>
      <c r="O656" s="515">
        <v>99</v>
      </c>
      <c r="P656" s="515">
        <v>9999</v>
      </c>
      <c r="Q656" s="515">
        <v>766</v>
      </c>
      <c r="R656" s="515">
        <v>1026</v>
      </c>
      <c r="S656" s="515">
        <v>1.0029239766081872</v>
      </c>
      <c r="T656" s="515">
        <v>2.4142300194931781</v>
      </c>
      <c r="U656" s="515">
        <v>18.59619883040935</v>
      </c>
      <c r="V656" s="515">
        <v>0</v>
      </c>
      <c r="W656" s="515">
        <v>0</v>
      </c>
      <c r="X656" s="515">
        <v>75.82846003898635</v>
      </c>
      <c r="Y656" s="515">
        <v>11.695906432748538</v>
      </c>
      <c r="Z656" s="515">
        <v>5.1107491140023242</v>
      </c>
      <c r="AA656" s="515"/>
      <c r="AB656" s="515">
        <v>0.93499864054033888</v>
      </c>
      <c r="AC656" s="515"/>
      <c r="AD656" s="515">
        <v>17.963573531508764</v>
      </c>
      <c r="AE656" s="515"/>
      <c r="AF656" s="515">
        <v>0.76074383841978865</v>
      </c>
      <c r="AG656" s="515">
        <v>0.43530367391810609</v>
      </c>
      <c r="AH656" s="515"/>
      <c r="AI656" s="515"/>
      <c r="AJ656" s="515"/>
      <c r="AK656" s="515"/>
      <c r="AL656" s="515"/>
    </row>
    <row r="657" spans="1:38">
      <c r="A657" s="515">
        <v>11</v>
      </c>
      <c r="B657" s="515">
        <v>215</v>
      </c>
      <c r="C657" s="515">
        <v>2010</v>
      </c>
      <c r="D657" s="515">
        <v>99</v>
      </c>
      <c r="E657" s="515">
        <v>99</v>
      </c>
      <c r="F657" s="515">
        <v>99</v>
      </c>
      <c r="G657" s="515">
        <v>99</v>
      </c>
      <c r="H657" s="515">
        <v>99</v>
      </c>
      <c r="I657" s="515">
        <v>99</v>
      </c>
      <c r="J657" s="515">
        <v>999</v>
      </c>
      <c r="K657" s="515">
        <v>99</v>
      </c>
      <c r="L657" s="515">
        <v>2</v>
      </c>
      <c r="M657" s="515">
        <v>99</v>
      </c>
      <c r="N657" s="515">
        <v>99</v>
      </c>
      <c r="O657" s="515">
        <v>99</v>
      </c>
      <c r="P657" s="515">
        <v>9999</v>
      </c>
      <c r="Q657" s="515">
        <v>2045</v>
      </c>
      <c r="R657" s="515">
        <v>3507</v>
      </c>
      <c r="S657" s="515">
        <v>2.0091246079270033</v>
      </c>
      <c r="T657" s="515">
        <v>3.4011976047904193</v>
      </c>
      <c r="U657" s="515">
        <v>21.044026233247756</v>
      </c>
      <c r="V657" s="515">
        <v>0</v>
      </c>
      <c r="W657" s="515">
        <v>5.7028799543769611E-2</v>
      </c>
      <c r="X657" s="515">
        <v>84.516680923866559</v>
      </c>
      <c r="Y657" s="515">
        <v>36.583974907328191</v>
      </c>
      <c r="Z657" s="515">
        <v>4.866795439202912</v>
      </c>
      <c r="AA657" s="515"/>
      <c r="AB657" s="515">
        <v>1.1980897934376205</v>
      </c>
      <c r="AC657" s="515"/>
      <c r="AD657" s="515">
        <v>19.180350353612273</v>
      </c>
      <c r="AE657" s="515"/>
      <c r="AF657" s="515">
        <v>2.6003203131951245</v>
      </c>
      <c r="AG657" s="515">
        <v>1.6837801726599302</v>
      </c>
      <c r="AH657" s="515"/>
      <c r="AI657" s="515"/>
      <c r="AJ657" s="515"/>
      <c r="AK657" s="515"/>
      <c r="AL657" s="515"/>
    </row>
    <row r="658" spans="1:38">
      <c r="A658" s="515">
        <v>11</v>
      </c>
      <c r="B658" s="515">
        <v>216</v>
      </c>
      <c r="C658" s="515">
        <v>2010</v>
      </c>
      <c r="D658" s="515">
        <v>99</v>
      </c>
      <c r="E658" s="515">
        <v>99</v>
      </c>
      <c r="F658" s="515">
        <v>99</v>
      </c>
      <c r="G658" s="515">
        <v>99</v>
      </c>
      <c r="H658" s="515">
        <v>99</v>
      </c>
      <c r="I658" s="515">
        <v>99</v>
      </c>
      <c r="J658" s="515">
        <v>999</v>
      </c>
      <c r="K658" s="515">
        <v>99</v>
      </c>
      <c r="L658" s="515">
        <v>3</v>
      </c>
      <c r="M658" s="515">
        <v>99</v>
      </c>
      <c r="N658" s="515">
        <v>99</v>
      </c>
      <c r="O658" s="515">
        <v>99</v>
      </c>
      <c r="P658" s="515">
        <v>9999</v>
      </c>
      <c r="Q658" s="515">
        <v>3197</v>
      </c>
      <c r="R658" s="515">
        <v>5910</v>
      </c>
      <c r="S658" s="515">
        <v>3.0111675126903559</v>
      </c>
      <c r="T658" s="515">
        <v>4.2375634517766496</v>
      </c>
      <c r="U658" s="515">
        <v>22.615769881556684</v>
      </c>
      <c r="V658" s="515">
        <v>0</v>
      </c>
      <c r="W658" s="515">
        <v>0.37225042301184424</v>
      </c>
      <c r="X658" s="515">
        <v>85.634517766497439</v>
      </c>
      <c r="Y658" s="515">
        <v>54.382402707275794</v>
      </c>
      <c r="Z658" s="515">
        <v>5.0850910153129716</v>
      </c>
      <c r="AA658" s="515"/>
      <c r="AB658" s="515">
        <v>1.3569686602090123</v>
      </c>
      <c r="AC658" s="515"/>
      <c r="AD658" s="515">
        <v>7.2189783795844784</v>
      </c>
      <c r="AE658" s="515"/>
      <c r="AF658" s="515">
        <v>4.3820624610730476</v>
      </c>
      <c r="AG658" s="515">
        <v>3.0494368786173238</v>
      </c>
      <c r="AH658" s="515"/>
      <c r="AI658" s="515"/>
      <c r="AJ658" s="515"/>
      <c r="AK658" s="515"/>
      <c r="AL658" s="515"/>
    </row>
    <row r="659" spans="1:38">
      <c r="A659" s="515">
        <v>11</v>
      </c>
      <c r="B659" s="515">
        <v>217</v>
      </c>
      <c r="C659" s="515">
        <v>2010</v>
      </c>
      <c r="D659" s="515">
        <v>99</v>
      </c>
      <c r="E659" s="515">
        <v>99</v>
      </c>
      <c r="F659" s="515">
        <v>99</v>
      </c>
      <c r="G659" s="515">
        <v>99</v>
      </c>
      <c r="H659" s="515">
        <v>99</v>
      </c>
      <c r="I659" s="515">
        <v>99</v>
      </c>
      <c r="J659" s="515">
        <v>999</v>
      </c>
      <c r="K659" s="515">
        <v>99</v>
      </c>
      <c r="L659" s="515">
        <v>4</v>
      </c>
      <c r="M659" s="515">
        <v>99</v>
      </c>
      <c r="N659" s="515">
        <v>99</v>
      </c>
      <c r="O659" s="515">
        <v>99</v>
      </c>
      <c r="P659" s="515">
        <v>9999</v>
      </c>
      <c r="Q659" s="515">
        <v>4256</v>
      </c>
      <c r="R659" s="515">
        <v>8405</v>
      </c>
      <c r="S659" s="515">
        <v>4.0276026174895874</v>
      </c>
      <c r="T659" s="515">
        <v>4.9829863176680558</v>
      </c>
      <c r="U659" s="515">
        <v>24.849042236763839</v>
      </c>
      <c r="V659" s="515">
        <v>0</v>
      </c>
      <c r="W659" s="515">
        <v>1.7965496728138015</v>
      </c>
      <c r="X659" s="515">
        <v>92.159428911362269</v>
      </c>
      <c r="Y659" s="515">
        <v>71.683521713265904</v>
      </c>
      <c r="Z659" s="515">
        <v>4.9233893423433441</v>
      </c>
      <c r="AA659" s="515"/>
      <c r="AB659" s="515">
        <v>1.5299728817364964</v>
      </c>
      <c r="AC659" s="515"/>
      <c r="AD659" s="515">
        <v>12.398313564278061</v>
      </c>
      <c r="AE659" s="515"/>
      <c r="AF659" s="515">
        <v>6.2320194560607423</v>
      </c>
      <c r="AG659" s="515">
        <v>4.7650576885682048</v>
      </c>
      <c r="AH659" s="515"/>
      <c r="AI659" s="515"/>
      <c r="AJ659" s="515"/>
      <c r="AK659" s="515"/>
      <c r="AL659" s="515"/>
    </row>
    <row r="660" spans="1:38">
      <c r="A660" s="515">
        <v>11</v>
      </c>
      <c r="B660" s="515">
        <v>218</v>
      </c>
      <c r="C660" s="515">
        <v>2010</v>
      </c>
      <c r="D660" s="515">
        <v>99</v>
      </c>
      <c r="E660" s="515">
        <v>99</v>
      </c>
      <c r="F660" s="515">
        <v>99</v>
      </c>
      <c r="G660" s="515">
        <v>99</v>
      </c>
      <c r="H660" s="515">
        <v>99</v>
      </c>
      <c r="I660" s="515">
        <v>99</v>
      </c>
      <c r="J660" s="515">
        <v>999</v>
      </c>
      <c r="K660" s="515">
        <v>99</v>
      </c>
      <c r="L660" s="515">
        <v>5</v>
      </c>
      <c r="M660" s="515">
        <v>99</v>
      </c>
      <c r="N660" s="515">
        <v>99</v>
      </c>
      <c r="O660" s="515">
        <v>99</v>
      </c>
      <c r="P660" s="515">
        <v>9999</v>
      </c>
      <c r="Q660" s="515">
        <v>6079</v>
      </c>
      <c r="R660" s="515">
        <v>14581</v>
      </c>
      <c r="S660" s="515">
        <v>5.0336053768602964</v>
      </c>
      <c r="T660" s="515">
        <v>5.9698923256292415</v>
      </c>
      <c r="U660" s="515">
        <v>26.882333173307593</v>
      </c>
      <c r="V660" s="515">
        <v>0</v>
      </c>
      <c r="W660" s="515">
        <v>7.5852136341814704</v>
      </c>
      <c r="X660" s="515">
        <v>94.938618750428645</v>
      </c>
      <c r="Y660" s="515">
        <v>82.024552499828516</v>
      </c>
      <c r="Z660" s="515">
        <v>5.1531265185148065</v>
      </c>
      <c r="AA660" s="515"/>
      <c r="AB660" s="515">
        <v>1.7873697260923027</v>
      </c>
      <c r="AC660" s="515"/>
      <c r="AD660" s="515">
        <v>20.100492774747252</v>
      </c>
      <c r="AE660" s="515"/>
      <c r="AF660" s="515">
        <v>10.811311801168548</v>
      </c>
      <c r="AG660" s="515">
        <v>8.9428317510472013</v>
      </c>
      <c r="AH660" s="515"/>
      <c r="AI660" s="515"/>
      <c r="AJ660" s="515"/>
      <c r="AK660" s="515"/>
      <c r="AL660" s="515"/>
    </row>
    <row r="661" spans="1:38">
      <c r="A661" s="515">
        <v>11</v>
      </c>
      <c r="B661" s="515">
        <v>219</v>
      </c>
      <c r="C661" s="515">
        <v>2010</v>
      </c>
      <c r="D661" s="515">
        <v>99</v>
      </c>
      <c r="E661" s="515">
        <v>99</v>
      </c>
      <c r="F661" s="515">
        <v>99</v>
      </c>
      <c r="G661" s="515">
        <v>99</v>
      </c>
      <c r="H661" s="515">
        <v>99</v>
      </c>
      <c r="I661" s="515">
        <v>99</v>
      </c>
      <c r="J661" s="515">
        <v>999</v>
      </c>
      <c r="K661" s="515">
        <v>99</v>
      </c>
      <c r="L661" s="515">
        <v>6</v>
      </c>
      <c r="M661" s="515">
        <v>99</v>
      </c>
      <c r="N661" s="515">
        <v>99</v>
      </c>
      <c r="O661" s="515">
        <v>99</v>
      </c>
      <c r="P661" s="515">
        <v>9999</v>
      </c>
      <c r="Q661" s="515">
        <v>6950</v>
      </c>
      <c r="R661" s="515">
        <v>16826</v>
      </c>
      <c r="S661" s="515">
        <v>6.0370854629739688</v>
      </c>
      <c r="T661" s="515">
        <v>6.8055984785451091</v>
      </c>
      <c r="U661" s="515">
        <v>29.171936289076683</v>
      </c>
      <c r="V661" s="515">
        <v>50.225840960418402</v>
      </c>
      <c r="W661" s="515">
        <v>18.025674551289672</v>
      </c>
      <c r="X661" s="515">
        <v>98.026863187923439</v>
      </c>
      <c r="Y661" s="515">
        <v>90.526566028765018</v>
      </c>
      <c r="Z661" s="515">
        <v>5.0949550536218178</v>
      </c>
      <c r="AA661" s="515"/>
      <c r="AB661" s="515">
        <v>1.9861207561746463</v>
      </c>
      <c r="AC661" s="515"/>
      <c r="AD661" s="515">
        <v>29.106587613592257</v>
      </c>
      <c r="AE661" s="515"/>
      <c r="AF661" s="515">
        <v>12.475902363792741</v>
      </c>
      <c r="AG661" s="515">
        <v>11.198682496668322</v>
      </c>
      <c r="AH661" s="515"/>
      <c r="AI661" s="515"/>
      <c r="AJ661" s="515"/>
      <c r="AK661" s="515"/>
      <c r="AL661" s="515"/>
    </row>
    <row r="662" spans="1:38">
      <c r="A662" s="515">
        <v>11</v>
      </c>
      <c r="B662" s="515">
        <v>220</v>
      </c>
      <c r="C662" s="515">
        <v>2010</v>
      </c>
      <c r="D662" s="515">
        <v>99</v>
      </c>
      <c r="E662" s="515">
        <v>99</v>
      </c>
      <c r="F662" s="515">
        <v>99</v>
      </c>
      <c r="G662" s="515">
        <v>99</v>
      </c>
      <c r="H662" s="515">
        <v>99</v>
      </c>
      <c r="I662" s="515">
        <v>99</v>
      </c>
      <c r="J662" s="515">
        <v>999</v>
      </c>
      <c r="K662" s="515">
        <v>99</v>
      </c>
      <c r="L662" s="515">
        <v>7</v>
      </c>
      <c r="M662" s="515">
        <v>99</v>
      </c>
      <c r="N662" s="515">
        <v>99</v>
      </c>
      <c r="O662" s="515">
        <v>99</v>
      </c>
      <c r="P662" s="515">
        <v>9999</v>
      </c>
      <c r="Q662" s="515">
        <v>7279</v>
      </c>
      <c r="R662" s="515">
        <v>18418</v>
      </c>
      <c r="S662" s="515">
        <v>7.044467368878272</v>
      </c>
      <c r="T662" s="515">
        <v>7.4832772287979132</v>
      </c>
      <c r="U662" s="515">
        <v>31.805869258334344</v>
      </c>
      <c r="V662" s="515">
        <v>43.338038875013574</v>
      </c>
      <c r="W662" s="515">
        <v>28.119231186882399</v>
      </c>
      <c r="X662" s="515">
        <v>99.511347594744294</v>
      </c>
      <c r="Y662" s="515">
        <v>96.650016288413525</v>
      </c>
      <c r="Z662" s="515">
        <v>4.8748885931237638</v>
      </c>
      <c r="AA662" s="515"/>
      <c r="AB662" s="515">
        <v>2.125160554721965</v>
      </c>
      <c r="AC662" s="515"/>
      <c r="AD662" s="515">
        <v>40.653872708103528</v>
      </c>
      <c r="AE662" s="515"/>
      <c r="AF662" s="515">
        <v>13.656315805083484</v>
      </c>
      <c r="AG662" s="515">
        <v>13.365048183832265</v>
      </c>
      <c r="AH662" s="515"/>
      <c r="AI662" s="515"/>
      <c r="AJ662" s="515"/>
      <c r="AK662" s="515"/>
      <c r="AL662" s="515"/>
    </row>
    <row r="663" spans="1:38">
      <c r="A663" s="515">
        <v>11</v>
      </c>
      <c r="B663" s="515">
        <v>221</v>
      </c>
      <c r="C663" s="515">
        <v>2010</v>
      </c>
      <c r="D663" s="515">
        <v>99</v>
      </c>
      <c r="E663" s="515">
        <v>99</v>
      </c>
      <c r="F663" s="515">
        <v>99</v>
      </c>
      <c r="G663" s="515">
        <v>99</v>
      </c>
      <c r="H663" s="515">
        <v>99</v>
      </c>
      <c r="I663" s="515">
        <v>99</v>
      </c>
      <c r="J663" s="515">
        <v>999</v>
      </c>
      <c r="K663" s="515">
        <v>99</v>
      </c>
      <c r="L663" s="515">
        <v>8</v>
      </c>
      <c r="M663" s="515">
        <v>99</v>
      </c>
      <c r="N663" s="515">
        <v>99</v>
      </c>
      <c r="O663" s="515">
        <v>99</v>
      </c>
      <c r="P663" s="515">
        <v>9999</v>
      </c>
      <c r="Q663" s="515">
        <v>8659</v>
      </c>
      <c r="R663" s="515">
        <v>27607</v>
      </c>
      <c r="S663" s="515">
        <v>8.0385409497591205</v>
      </c>
      <c r="T663" s="515">
        <v>8.5915890897236231</v>
      </c>
      <c r="U663" s="515">
        <v>34.593813163328406</v>
      </c>
      <c r="V663" s="515">
        <v>25.330532111421014</v>
      </c>
      <c r="W663" s="515">
        <v>46.850436483500559</v>
      </c>
      <c r="X663" s="515">
        <v>99.808019705147231</v>
      </c>
      <c r="Y663" s="515">
        <v>98.493135798891601</v>
      </c>
      <c r="Z663" s="515">
        <v>5.2408524777608889</v>
      </c>
      <c r="AA663" s="515"/>
      <c r="AB663" s="515">
        <v>2.3230913134233244</v>
      </c>
      <c r="AC663" s="515"/>
      <c r="AD663" s="515">
        <v>50.937722505876479</v>
      </c>
      <c r="AE663" s="515"/>
      <c r="AF663" s="515">
        <v>20.469644393036155</v>
      </c>
      <c r="AG663" s="515">
        <v>21.789057329368681</v>
      </c>
      <c r="AH663" s="515"/>
      <c r="AI663" s="515"/>
      <c r="AJ663" s="515"/>
      <c r="AK663" s="515"/>
      <c r="AL663" s="515"/>
    </row>
    <row r="664" spans="1:38">
      <c r="A664" s="515">
        <v>11</v>
      </c>
      <c r="B664" s="515">
        <v>222</v>
      </c>
      <c r="C664" s="515">
        <v>2010</v>
      </c>
      <c r="D664" s="515">
        <v>99</v>
      </c>
      <c r="E664" s="515">
        <v>99</v>
      </c>
      <c r="F664" s="515">
        <v>99</v>
      </c>
      <c r="G664" s="515">
        <v>99</v>
      </c>
      <c r="H664" s="515">
        <v>99</v>
      </c>
      <c r="I664" s="515">
        <v>99</v>
      </c>
      <c r="J664" s="515">
        <v>999</v>
      </c>
      <c r="K664" s="515">
        <v>99</v>
      </c>
      <c r="L664" s="515">
        <v>9</v>
      </c>
      <c r="M664" s="515">
        <v>99</v>
      </c>
      <c r="N664" s="515">
        <v>99</v>
      </c>
      <c r="O664" s="515">
        <v>99</v>
      </c>
      <c r="P664" s="515">
        <v>9999</v>
      </c>
      <c r="Q664" s="515">
        <v>7516</v>
      </c>
      <c r="R664" s="515">
        <v>21164</v>
      </c>
      <c r="S664" s="515">
        <v>9.0442260442260451</v>
      </c>
      <c r="T664" s="515">
        <v>9.3909468909468927</v>
      </c>
      <c r="U664" s="515">
        <v>37.719292194292301</v>
      </c>
      <c r="V664" s="515">
        <v>13.943488943488944</v>
      </c>
      <c r="W664" s="515">
        <v>59.875259875259879</v>
      </c>
      <c r="X664" s="515">
        <v>99.929124929124939</v>
      </c>
      <c r="Y664" s="515">
        <v>99.688149688149679</v>
      </c>
      <c r="Z664" s="515">
        <v>5.4914551628122643</v>
      </c>
      <c r="AA664" s="515"/>
      <c r="AB664" s="515">
        <v>2.4406613628535845</v>
      </c>
      <c r="AC664" s="515"/>
      <c r="AD664" s="515">
        <v>55.180044606293741</v>
      </c>
      <c r="AE664" s="515"/>
      <c r="AF664" s="515">
        <v>15.692380698164133</v>
      </c>
      <c r="AG664" s="515">
        <v>18.21302476905441</v>
      </c>
      <c r="AH664" s="515"/>
      <c r="AI664" s="515"/>
      <c r="AJ664" s="515"/>
      <c r="AK664" s="515"/>
      <c r="AL664" s="515"/>
    </row>
    <row r="665" spans="1:38">
      <c r="A665" s="515">
        <v>11</v>
      </c>
      <c r="B665" s="515">
        <v>223</v>
      </c>
      <c r="C665" s="515">
        <v>2010</v>
      </c>
      <c r="D665" s="515">
        <v>99</v>
      </c>
      <c r="E665" s="515">
        <v>99</v>
      </c>
      <c r="F665" s="515">
        <v>99</v>
      </c>
      <c r="G665" s="515">
        <v>99</v>
      </c>
      <c r="H665" s="515">
        <v>99</v>
      </c>
      <c r="I665" s="515">
        <v>99</v>
      </c>
      <c r="J665" s="515">
        <v>999</v>
      </c>
      <c r="K665" s="515">
        <v>99</v>
      </c>
      <c r="L665" s="515">
        <v>10</v>
      </c>
      <c r="M665" s="515">
        <v>99</v>
      </c>
      <c r="N665" s="515">
        <v>99</v>
      </c>
      <c r="O665" s="515">
        <v>99</v>
      </c>
      <c r="P665" s="515">
        <v>9999</v>
      </c>
      <c r="Q665" s="515">
        <v>4539</v>
      </c>
      <c r="R665" s="515">
        <v>8842</v>
      </c>
      <c r="S665" s="515">
        <v>10.042976702103594</v>
      </c>
      <c r="T665" s="515">
        <v>9.9005881022393112</v>
      </c>
      <c r="U665" s="515">
        <v>40.064182311694424</v>
      </c>
      <c r="V665" s="515">
        <v>8.8215335896855898</v>
      </c>
      <c r="W665" s="515">
        <v>67.496041619543092</v>
      </c>
      <c r="X665" s="515">
        <v>99.943451707758413</v>
      </c>
      <c r="Y665" s="515">
        <v>99.830355123275297</v>
      </c>
      <c r="Z665" s="515">
        <v>5.8085446514492141</v>
      </c>
      <c r="AA665" s="515"/>
      <c r="AB665" s="515">
        <v>2.5468882100733721</v>
      </c>
      <c r="AC665" s="515"/>
      <c r="AD665" s="515">
        <v>54.54054578151684</v>
      </c>
      <c r="AE665" s="515"/>
      <c r="AF665" s="515">
        <v>6.5560399798321303</v>
      </c>
      <c r="AG665" s="515">
        <v>8.0821626244807447</v>
      </c>
      <c r="AH665" s="515"/>
      <c r="AI665" s="515"/>
      <c r="AJ665" s="515"/>
      <c r="AK665" s="515"/>
      <c r="AL665" s="515"/>
    </row>
    <row r="666" spans="1:38">
      <c r="A666" s="515">
        <v>11</v>
      </c>
      <c r="B666" s="515">
        <v>224</v>
      </c>
      <c r="C666" s="515">
        <v>2010</v>
      </c>
      <c r="D666" s="515">
        <v>99</v>
      </c>
      <c r="E666" s="515">
        <v>99</v>
      </c>
      <c r="F666" s="515">
        <v>99</v>
      </c>
      <c r="G666" s="515">
        <v>99</v>
      </c>
      <c r="H666" s="515">
        <v>99</v>
      </c>
      <c r="I666" s="515">
        <v>99</v>
      </c>
      <c r="J666" s="515">
        <v>999</v>
      </c>
      <c r="K666" s="515">
        <v>99</v>
      </c>
      <c r="L666" s="515">
        <v>11</v>
      </c>
      <c r="M666" s="515">
        <v>99</v>
      </c>
      <c r="N666" s="515">
        <v>99</v>
      </c>
      <c r="O666" s="515">
        <v>99</v>
      </c>
      <c r="P666" s="515">
        <v>9999</v>
      </c>
      <c r="Q666" s="515">
        <v>3286</v>
      </c>
      <c r="R666" s="515">
        <v>5865</v>
      </c>
      <c r="S666" s="515">
        <v>11.065643648763851</v>
      </c>
      <c r="T666" s="515">
        <v>10.7616368286445</v>
      </c>
      <c r="U666" s="515">
        <v>42.555515771526096</v>
      </c>
      <c r="V666" s="515">
        <v>4.1261722080136405</v>
      </c>
      <c r="W666" s="515">
        <v>76.709292412617202</v>
      </c>
      <c r="X666" s="515">
        <v>100</v>
      </c>
      <c r="Y666" s="515">
        <v>99.982949701619759</v>
      </c>
      <c r="Z666" s="515">
        <v>6.1374798439237042</v>
      </c>
      <c r="AA666" s="515"/>
      <c r="AB666" s="515">
        <v>2.6397437256597969</v>
      </c>
      <c r="AC666" s="515"/>
      <c r="AD666" s="515">
        <v>56.185241655299031</v>
      </c>
      <c r="AE666" s="515"/>
      <c r="AF666" s="515">
        <v>4.348696503247619</v>
      </c>
      <c r="AG666" s="515">
        <v>5.6943566668364802</v>
      </c>
      <c r="AH666" s="515"/>
      <c r="AI666" s="515"/>
      <c r="AJ666" s="515"/>
      <c r="AK666" s="515"/>
      <c r="AL666" s="515"/>
    </row>
    <row r="667" spans="1:38">
      <c r="A667" s="515">
        <v>11</v>
      </c>
      <c r="B667" s="515">
        <v>225</v>
      </c>
      <c r="C667" s="515">
        <v>2010</v>
      </c>
      <c r="D667" s="515">
        <v>99</v>
      </c>
      <c r="E667" s="515">
        <v>99</v>
      </c>
      <c r="F667" s="515">
        <v>99</v>
      </c>
      <c r="G667" s="515">
        <v>99</v>
      </c>
      <c r="H667" s="515">
        <v>99</v>
      </c>
      <c r="I667" s="515">
        <v>99</v>
      </c>
      <c r="J667" s="515">
        <v>999</v>
      </c>
      <c r="K667" s="515">
        <v>99</v>
      </c>
      <c r="L667" s="515">
        <v>12</v>
      </c>
      <c r="M667" s="515">
        <v>99</v>
      </c>
      <c r="N667" s="515">
        <v>99</v>
      </c>
      <c r="O667" s="515">
        <v>99</v>
      </c>
      <c r="P667" s="515">
        <v>9999</v>
      </c>
      <c r="Q667" s="515">
        <v>1280</v>
      </c>
      <c r="R667" s="515">
        <v>1865</v>
      </c>
      <c r="S667" s="515">
        <v>12.083646112600539</v>
      </c>
      <c r="T667" s="515">
        <v>11.166219839142093</v>
      </c>
      <c r="U667" s="515">
        <v>44.254209115281625</v>
      </c>
      <c r="V667" s="515">
        <v>3.5388739946380694</v>
      </c>
      <c r="W667" s="515">
        <v>79.410187667560308</v>
      </c>
      <c r="X667" s="515">
        <v>99.946380697050941</v>
      </c>
      <c r="Y667" s="515">
        <v>99.946380697050941</v>
      </c>
      <c r="Z667" s="515">
        <v>6.464443663703368</v>
      </c>
      <c r="AA667" s="515"/>
      <c r="AB667" s="515">
        <v>2.752914307586547</v>
      </c>
      <c r="AC667" s="515"/>
      <c r="AD667" s="515">
        <v>56.990491534182752</v>
      </c>
      <c r="AE667" s="515"/>
      <c r="AF667" s="515">
        <v>1.3828335854316809</v>
      </c>
      <c r="AG667" s="515">
        <v>1.883016868898592</v>
      </c>
      <c r="AH667" s="515"/>
      <c r="AI667" s="515"/>
      <c r="AJ667" s="515"/>
      <c r="AK667" s="515"/>
      <c r="AL667" s="515"/>
    </row>
    <row r="668" spans="1:38">
      <c r="A668" s="515">
        <v>11</v>
      </c>
      <c r="B668" s="515">
        <v>226</v>
      </c>
      <c r="C668" s="515">
        <v>2010</v>
      </c>
      <c r="D668" s="515">
        <v>99</v>
      </c>
      <c r="E668" s="515">
        <v>99</v>
      </c>
      <c r="F668" s="515">
        <v>99</v>
      </c>
      <c r="G668" s="515">
        <v>99</v>
      </c>
      <c r="H668" s="515">
        <v>99</v>
      </c>
      <c r="I668" s="515">
        <v>99</v>
      </c>
      <c r="J668" s="515">
        <v>999</v>
      </c>
      <c r="K668" s="515">
        <v>99</v>
      </c>
      <c r="L668" s="515">
        <v>13</v>
      </c>
      <c r="M668" s="515">
        <v>99</v>
      </c>
      <c r="N668" s="515">
        <v>99</v>
      </c>
      <c r="O668" s="515">
        <v>99</v>
      </c>
      <c r="P668" s="515">
        <v>9999</v>
      </c>
      <c r="Q668" s="515">
        <v>462</v>
      </c>
      <c r="R668" s="515">
        <v>592</v>
      </c>
      <c r="S668" s="515">
        <v>13.109797297297296</v>
      </c>
      <c r="T668" s="515">
        <v>11.141891891891889</v>
      </c>
      <c r="U668" s="515">
        <v>45.469256756756721</v>
      </c>
      <c r="V668" s="515">
        <v>2.1959459459459456</v>
      </c>
      <c r="W668" s="515">
        <v>77.702702702702723</v>
      </c>
      <c r="X668" s="515">
        <v>100</v>
      </c>
      <c r="Y668" s="515">
        <v>100</v>
      </c>
      <c r="Z668" s="515">
        <v>6.8039511167368643</v>
      </c>
      <c r="AA668" s="515"/>
      <c r="AB668" s="515">
        <v>2.8516475444981602</v>
      </c>
      <c r="AC668" s="515"/>
      <c r="AD668" s="515">
        <v>59.271520330262355</v>
      </c>
      <c r="AE668" s="515"/>
      <c r="AF668" s="515">
        <v>0.43894771183675874</v>
      </c>
      <c r="AG668" s="515">
        <v>0.61413005622692107</v>
      </c>
      <c r="AH668" s="515"/>
      <c r="AI668" s="515"/>
      <c r="AJ668" s="515"/>
      <c r="AK668" s="515"/>
      <c r="AL668" s="515"/>
    </row>
    <row r="669" spans="1:38">
      <c r="A669" s="515">
        <v>11</v>
      </c>
      <c r="B669" s="515">
        <v>227</v>
      </c>
      <c r="C669" s="515">
        <v>2010</v>
      </c>
      <c r="D669" s="515">
        <v>99</v>
      </c>
      <c r="E669" s="515">
        <v>99</v>
      </c>
      <c r="F669" s="515">
        <v>99</v>
      </c>
      <c r="G669" s="515">
        <v>99</v>
      </c>
      <c r="H669" s="515">
        <v>99</v>
      </c>
      <c r="I669" s="515">
        <v>99</v>
      </c>
      <c r="J669" s="515">
        <v>999</v>
      </c>
      <c r="K669" s="515">
        <v>99</v>
      </c>
      <c r="L669" s="515">
        <v>14</v>
      </c>
      <c r="M669" s="515">
        <v>99</v>
      </c>
      <c r="N669" s="515">
        <v>99</v>
      </c>
      <c r="O669" s="515">
        <v>99</v>
      </c>
      <c r="P669" s="515">
        <v>9999</v>
      </c>
      <c r="Q669" s="515">
        <v>198</v>
      </c>
      <c r="R669" s="515">
        <v>236</v>
      </c>
      <c r="S669" s="515">
        <v>14.237288135593221</v>
      </c>
      <c r="T669" s="515">
        <v>11.618644067796611</v>
      </c>
      <c r="U669" s="515">
        <v>47.981355932203442</v>
      </c>
      <c r="V669" s="515">
        <v>1.271186440677966</v>
      </c>
      <c r="W669" s="515">
        <v>81.355932203389827</v>
      </c>
      <c r="X669" s="515">
        <v>100</v>
      </c>
      <c r="Y669" s="515">
        <v>99.576271186440707</v>
      </c>
      <c r="Z669" s="515">
        <v>7.2062408116867518</v>
      </c>
      <c r="AA669" s="515"/>
      <c r="AB669" s="515">
        <v>3.0626771592492106</v>
      </c>
      <c r="AC669" s="515"/>
      <c r="AD669" s="515">
        <v>56.86394238679555</v>
      </c>
      <c r="AE669" s="515"/>
      <c r="AF669" s="515">
        <v>0.17498591215114043</v>
      </c>
      <c r="AG669" s="515">
        <v>0.25834812297777598</v>
      </c>
      <c r="AH669" s="515"/>
      <c r="AI669" s="515"/>
      <c r="AJ669" s="515"/>
      <c r="AK669" s="515"/>
      <c r="AL669" s="515"/>
    </row>
    <row r="670" spans="1:38">
      <c r="A670" s="515">
        <v>11</v>
      </c>
      <c r="B670" s="515">
        <v>228</v>
      </c>
      <c r="C670" s="515">
        <v>2010</v>
      </c>
      <c r="D670" s="515">
        <v>99</v>
      </c>
      <c r="E670" s="515">
        <v>99</v>
      </c>
      <c r="F670" s="515">
        <v>99</v>
      </c>
      <c r="G670" s="515">
        <v>99</v>
      </c>
      <c r="H670" s="515">
        <v>99</v>
      </c>
      <c r="I670" s="515">
        <v>99</v>
      </c>
      <c r="J670" s="515">
        <v>999</v>
      </c>
      <c r="K670" s="515">
        <v>99</v>
      </c>
      <c r="L670" s="515">
        <v>15</v>
      </c>
      <c r="M670" s="515">
        <v>99</v>
      </c>
      <c r="N670" s="515">
        <v>99</v>
      </c>
      <c r="O670" s="515">
        <v>99</v>
      </c>
      <c r="P670" s="515">
        <v>9999</v>
      </c>
      <c r="Q670" s="515">
        <v>25</v>
      </c>
      <c r="R670" s="515">
        <v>24</v>
      </c>
      <c r="S670" s="515">
        <v>15.625</v>
      </c>
      <c r="T670" s="515">
        <v>9.9166666666666643</v>
      </c>
      <c r="U670" s="515">
        <v>47.050000000000011</v>
      </c>
      <c r="V670" s="515">
        <v>0</v>
      </c>
      <c r="W670" s="515">
        <v>62.5</v>
      </c>
      <c r="X670" s="515">
        <v>100</v>
      </c>
      <c r="Y670" s="515">
        <v>100</v>
      </c>
      <c r="Z670" s="515">
        <v>6.687239091483602</v>
      </c>
      <c r="AA670" s="515"/>
      <c r="AB670" s="515">
        <v>3.4751099103321752</v>
      </c>
      <c r="AC670" s="515"/>
      <c r="AD670" s="515">
        <v>65.945488129329206</v>
      </c>
      <c r="AE670" s="515"/>
      <c r="AF670" s="515">
        <v>1.7795177506895628E-2</v>
      </c>
      <c r="AG670" s="515">
        <v>2.5762716845040841E-2</v>
      </c>
      <c r="AH670" s="515"/>
      <c r="AI670" s="515"/>
      <c r="AJ670" s="515"/>
      <c r="AK670" s="515"/>
      <c r="AL670" s="515"/>
    </row>
    <row r="671" spans="1:38">
      <c r="A671" s="515">
        <v>11</v>
      </c>
      <c r="B671" s="515">
        <v>229</v>
      </c>
      <c r="C671" s="515">
        <v>2009</v>
      </c>
      <c r="D671" s="515">
        <v>99</v>
      </c>
      <c r="E671" s="515">
        <v>99</v>
      </c>
      <c r="F671" s="515">
        <v>99</v>
      </c>
      <c r="G671" s="515">
        <v>99</v>
      </c>
      <c r="H671" s="515">
        <v>99</v>
      </c>
      <c r="I671" s="515">
        <v>99</v>
      </c>
      <c r="J671" s="515">
        <v>999</v>
      </c>
      <c r="K671" s="515">
        <v>99</v>
      </c>
      <c r="L671" s="515">
        <v>1</v>
      </c>
      <c r="M671" s="515">
        <v>99</v>
      </c>
      <c r="N671" s="515">
        <v>99</v>
      </c>
      <c r="O671" s="515">
        <v>99</v>
      </c>
      <c r="P671" s="515">
        <v>9999</v>
      </c>
      <c r="Q671" s="515">
        <v>716</v>
      </c>
      <c r="R671" s="515">
        <v>1032</v>
      </c>
      <c r="S671" s="515">
        <v>1</v>
      </c>
      <c r="T671" s="515">
        <v>2.4496124031007755</v>
      </c>
      <c r="U671" s="515">
        <v>18.807945736434103</v>
      </c>
      <c r="V671" s="515">
        <v>0</v>
      </c>
      <c r="W671" s="515">
        <v>9.689922480620157E-2</v>
      </c>
      <c r="X671" s="515">
        <v>76.453488372093005</v>
      </c>
      <c r="Y671" s="515">
        <v>15.213178294573645</v>
      </c>
      <c r="Z671" s="515">
        <v>4.5832919143612498</v>
      </c>
      <c r="AA671" s="515">
        <v>0</v>
      </c>
      <c r="AB671" s="515">
        <v>1.1142922132862405</v>
      </c>
      <c r="AC671" s="515"/>
      <c r="AD671" s="515">
        <v>32.975907286339698</v>
      </c>
      <c r="AE671" s="515"/>
      <c r="AF671" s="515">
        <v>0.82076079435647387</v>
      </c>
      <c r="AG671" s="515">
        <v>0.46928685361416489</v>
      </c>
      <c r="AH671" s="515"/>
      <c r="AI671" s="515"/>
      <c r="AJ671" s="515"/>
      <c r="AK671" s="515"/>
      <c r="AL671" s="515"/>
    </row>
    <row r="672" spans="1:38">
      <c r="A672" s="515">
        <v>11</v>
      </c>
      <c r="B672" s="515">
        <v>230</v>
      </c>
      <c r="C672" s="515">
        <v>2009</v>
      </c>
      <c r="D672" s="515">
        <v>99</v>
      </c>
      <c r="E672" s="515">
        <v>99</v>
      </c>
      <c r="F672" s="515">
        <v>99</v>
      </c>
      <c r="G672" s="515">
        <v>99</v>
      </c>
      <c r="H672" s="515">
        <v>99</v>
      </c>
      <c r="I672" s="515">
        <v>99</v>
      </c>
      <c r="J672" s="515">
        <v>999</v>
      </c>
      <c r="K672" s="515">
        <v>99</v>
      </c>
      <c r="L672" s="515">
        <v>2</v>
      </c>
      <c r="M672" s="515">
        <v>99</v>
      </c>
      <c r="N672" s="515">
        <v>99</v>
      </c>
      <c r="O672" s="515">
        <v>99</v>
      </c>
      <c r="P672" s="515">
        <v>9999</v>
      </c>
      <c r="Q672" s="515">
        <v>1951</v>
      </c>
      <c r="R672" s="515">
        <v>3203</v>
      </c>
      <c r="S672" s="515">
        <v>2</v>
      </c>
      <c r="T672" s="515">
        <v>3.4539494224164851</v>
      </c>
      <c r="U672" s="515">
        <v>21.573212613175173</v>
      </c>
      <c r="V672" s="515">
        <v>0</v>
      </c>
      <c r="W672" s="515">
        <v>0.280986575085857</v>
      </c>
      <c r="X672" s="515">
        <v>87.761473618482682</v>
      </c>
      <c r="Y672" s="515">
        <v>37.995629097720887</v>
      </c>
      <c r="Z672" s="515">
        <v>4.6668559748553875</v>
      </c>
      <c r="AA672" s="515">
        <v>0</v>
      </c>
      <c r="AB672" s="515">
        <v>1.3120586217759922</v>
      </c>
      <c r="AC672" s="515"/>
      <c r="AD672" s="515">
        <v>22.861604274753596</v>
      </c>
      <c r="AE672" s="515"/>
      <c r="AF672" s="515">
        <v>2.5473806437245998</v>
      </c>
      <c r="AG672" s="515">
        <v>1.6706639067834403</v>
      </c>
      <c r="AH672" s="515"/>
      <c r="AI672" s="515"/>
      <c r="AJ672" s="515"/>
      <c r="AK672" s="515"/>
      <c r="AL672" s="515"/>
    </row>
    <row r="673" spans="1:38">
      <c r="A673" s="515">
        <v>11</v>
      </c>
      <c r="B673" s="515">
        <v>231</v>
      </c>
      <c r="C673" s="515">
        <v>2009</v>
      </c>
      <c r="D673" s="515">
        <v>99</v>
      </c>
      <c r="E673" s="515">
        <v>99</v>
      </c>
      <c r="F673" s="515">
        <v>99</v>
      </c>
      <c r="G673" s="515">
        <v>99</v>
      </c>
      <c r="H673" s="515">
        <v>99</v>
      </c>
      <c r="I673" s="515">
        <v>99</v>
      </c>
      <c r="J673" s="515">
        <v>999</v>
      </c>
      <c r="K673" s="515">
        <v>99</v>
      </c>
      <c r="L673" s="515">
        <v>3</v>
      </c>
      <c r="M673" s="515">
        <v>99</v>
      </c>
      <c r="N673" s="515">
        <v>99</v>
      </c>
      <c r="O673" s="515">
        <v>99</v>
      </c>
      <c r="P673" s="515">
        <v>9999</v>
      </c>
      <c r="Q673" s="515">
        <v>3033</v>
      </c>
      <c r="R673" s="515">
        <v>5311</v>
      </c>
      <c r="S673" s="515">
        <v>3</v>
      </c>
      <c r="T673" s="515">
        <v>4.1905479194125403</v>
      </c>
      <c r="U673" s="515">
        <v>23.461363208435326</v>
      </c>
      <c r="V673" s="515">
        <v>0</v>
      </c>
      <c r="W673" s="515">
        <v>0.86612690642063617</v>
      </c>
      <c r="X673" s="515">
        <v>90.849180945208062</v>
      </c>
      <c r="Y673" s="515">
        <v>58.651854641310486</v>
      </c>
      <c r="Z673" s="515">
        <v>4.7048765795063909</v>
      </c>
      <c r="AA673" s="515">
        <v>0</v>
      </c>
      <c r="AB673" s="515">
        <v>1.4654217909308771</v>
      </c>
      <c r="AC673" s="515"/>
      <c r="AD673" s="515">
        <v>11.398142767863083</v>
      </c>
      <c r="AE673" s="515"/>
      <c r="AF673" s="515">
        <v>4.2238959097163118</v>
      </c>
      <c r="AG673" s="515">
        <v>3.0126374618461753</v>
      </c>
      <c r="AH673" s="515"/>
      <c r="AI673" s="515"/>
      <c r="AJ673" s="515"/>
      <c r="AK673" s="515"/>
      <c r="AL673" s="515"/>
    </row>
    <row r="674" spans="1:38">
      <c r="A674" s="515">
        <v>11</v>
      </c>
      <c r="B674" s="515">
        <v>232</v>
      </c>
      <c r="C674" s="515">
        <v>2009</v>
      </c>
      <c r="D674" s="515">
        <v>99</v>
      </c>
      <c r="E674" s="515">
        <v>99</v>
      </c>
      <c r="F674" s="515">
        <v>99</v>
      </c>
      <c r="G674" s="515">
        <v>99</v>
      </c>
      <c r="H674" s="515">
        <v>99</v>
      </c>
      <c r="I674" s="515">
        <v>99</v>
      </c>
      <c r="J674" s="515">
        <v>999</v>
      </c>
      <c r="K674" s="515">
        <v>99</v>
      </c>
      <c r="L674" s="515">
        <v>4</v>
      </c>
      <c r="M674" s="515">
        <v>99</v>
      </c>
      <c r="N674" s="515">
        <v>99</v>
      </c>
      <c r="O674" s="515">
        <v>99</v>
      </c>
      <c r="P674" s="515">
        <v>9999</v>
      </c>
      <c r="Q674" s="515">
        <v>4006</v>
      </c>
      <c r="R674" s="515">
        <v>7483</v>
      </c>
      <c r="S674" s="515">
        <v>4</v>
      </c>
      <c r="T674" s="515">
        <v>5.1006280903381001</v>
      </c>
      <c r="U674" s="515">
        <v>25.31289589736738</v>
      </c>
      <c r="V674" s="515">
        <v>0</v>
      </c>
      <c r="W674" s="515">
        <v>4.0625417613256714</v>
      </c>
      <c r="X674" s="515">
        <v>94.160096218094367</v>
      </c>
      <c r="Y674" s="515">
        <v>73.366296939730063</v>
      </c>
      <c r="Z674" s="515">
        <v>4.8060096675949993</v>
      </c>
      <c r="AA674" s="515">
        <v>0</v>
      </c>
      <c r="AB674" s="515">
        <v>1.7570319210871728</v>
      </c>
      <c r="AC674" s="515"/>
      <c r="AD674" s="515">
        <v>15.258702434131548</v>
      </c>
      <c r="AE674" s="515"/>
      <c r="AF674" s="515">
        <v>5.9513110699316849</v>
      </c>
      <c r="AG674" s="515">
        <v>4.579677605071776</v>
      </c>
      <c r="AH674" s="515"/>
      <c r="AI674" s="515"/>
      <c r="AJ674" s="515"/>
      <c r="AK674" s="515"/>
      <c r="AL674" s="515"/>
    </row>
    <row r="675" spans="1:38">
      <c r="A675" s="515">
        <v>11</v>
      </c>
      <c r="B675" s="515">
        <v>233</v>
      </c>
      <c r="C675" s="515">
        <v>2009</v>
      </c>
      <c r="D675" s="515">
        <v>99</v>
      </c>
      <c r="E675" s="515">
        <v>99</v>
      </c>
      <c r="F675" s="515">
        <v>99</v>
      </c>
      <c r="G675" s="515">
        <v>99</v>
      </c>
      <c r="H675" s="515">
        <v>99</v>
      </c>
      <c r="I675" s="515">
        <v>99</v>
      </c>
      <c r="J675" s="515">
        <v>999</v>
      </c>
      <c r="K675" s="515">
        <v>99</v>
      </c>
      <c r="L675" s="515">
        <v>5</v>
      </c>
      <c r="M675" s="515">
        <v>99</v>
      </c>
      <c r="N675" s="515">
        <v>99</v>
      </c>
      <c r="O675" s="515">
        <v>99</v>
      </c>
      <c r="P675" s="515">
        <v>9999</v>
      </c>
      <c r="Q675" s="515">
        <v>5822</v>
      </c>
      <c r="R675" s="515">
        <v>13524</v>
      </c>
      <c r="S675" s="515">
        <v>5</v>
      </c>
      <c r="T675" s="515">
        <v>6.2356551316178663</v>
      </c>
      <c r="U675" s="515">
        <v>27.521014492753562</v>
      </c>
      <c r="V675" s="515">
        <v>0</v>
      </c>
      <c r="W675" s="515">
        <v>12.614611061816028</v>
      </c>
      <c r="X675" s="515">
        <v>97.2863058266785</v>
      </c>
      <c r="Y675" s="515">
        <v>84.967465246968345</v>
      </c>
      <c r="Z675" s="515">
        <v>4.9186629453694701</v>
      </c>
      <c r="AA675" s="515">
        <v>0</v>
      </c>
      <c r="AB675" s="515">
        <v>2.015100621752981</v>
      </c>
      <c r="AC675" s="515"/>
      <c r="AD675" s="515">
        <v>27.162494461945439</v>
      </c>
      <c r="AE675" s="515"/>
      <c r="AF675" s="515">
        <v>10.755783898136587</v>
      </c>
      <c r="AG675" s="515">
        <v>8.998848264868311</v>
      </c>
      <c r="AH675" s="515"/>
      <c r="AI675" s="515"/>
      <c r="AJ675" s="515"/>
      <c r="AK675" s="515"/>
      <c r="AL675" s="515"/>
    </row>
    <row r="676" spans="1:38">
      <c r="A676" s="515">
        <v>11</v>
      </c>
      <c r="B676" s="515">
        <v>234</v>
      </c>
      <c r="C676" s="515">
        <v>2009</v>
      </c>
      <c r="D676" s="515">
        <v>99</v>
      </c>
      <c r="E676" s="515">
        <v>99</v>
      </c>
      <c r="F676" s="515">
        <v>99</v>
      </c>
      <c r="G676" s="515">
        <v>99</v>
      </c>
      <c r="H676" s="515">
        <v>99</v>
      </c>
      <c r="I676" s="515">
        <v>99</v>
      </c>
      <c r="J676" s="515">
        <v>999</v>
      </c>
      <c r="K676" s="515">
        <v>99</v>
      </c>
      <c r="L676" s="515">
        <v>6</v>
      </c>
      <c r="M676" s="515">
        <v>99</v>
      </c>
      <c r="N676" s="515">
        <v>99</v>
      </c>
      <c r="O676" s="515">
        <v>99</v>
      </c>
      <c r="P676" s="515">
        <v>9999</v>
      </c>
      <c r="Q676" s="515">
        <v>6770</v>
      </c>
      <c r="R676" s="515">
        <v>16118</v>
      </c>
      <c r="S676" s="515">
        <v>6</v>
      </c>
      <c r="T676" s="515">
        <v>7.1127311080779245</v>
      </c>
      <c r="U676" s="515">
        <v>29.729383298176007</v>
      </c>
      <c r="V676" s="515">
        <v>46.817222980518679</v>
      </c>
      <c r="W676" s="515">
        <v>22.738553170368537</v>
      </c>
      <c r="X676" s="515">
        <v>98.846010671299183</v>
      </c>
      <c r="Y676" s="515">
        <v>93.014021590768095</v>
      </c>
      <c r="Z676" s="515">
        <v>4.8012386471446877</v>
      </c>
      <c r="AA676" s="515">
        <v>0</v>
      </c>
      <c r="AB676" s="515">
        <v>2.1101943481960621</v>
      </c>
      <c r="AC676" s="515"/>
      <c r="AD676" s="515">
        <v>38.200862080119258</v>
      </c>
      <c r="AE676" s="515"/>
      <c r="AF676" s="515">
        <v>12.8188202358892</v>
      </c>
      <c r="AG676" s="515">
        <v>11.58548927853453</v>
      </c>
      <c r="AH676" s="515"/>
      <c r="AI676" s="515"/>
      <c r="AJ676" s="515"/>
      <c r="AK676" s="515"/>
      <c r="AL676" s="515"/>
    </row>
    <row r="677" spans="1:38">
      <c r="A677" s="515">
        <v>11</v>
      </c>
      <c r="B677" s="515">
        <v>235</v>
      </c>
      <c r="C677" s="515">
        <v>2009</v>
      </c>
      <c r="D677" s="515">
        <v>99</v>
      </c>
      <c r="E677" s="515">
        <v>99</v>
      </c>
      <c r="F677" s="515">
        <v>99</v>
      </c>
      <c r="G677" s="515">
        <v>99</v>
      </c>
      <c r="H677" s="515">
        <v>99</v>
      </c>
      <c r="I677" s="515">
        <v>99</v>
      </c>
      <c r="J677" s="515">
        <v>999</v>
      </c>
      <c r="K677" s="515">
        <v>99</v>
      </c>
      <c r="L677" s="515">
        <v>7</v>
      </c>
      <c r="M677" s="515">
        <v>99</v>
      </c>
      <c r="N677" s="515">
        <v>99</v>
      </c>
      <c r="O677" s="515">
        <v>99</v>
      </c>
      <c r="P677" s="515">
        <v>9999</v>
      </c>
      <c r="Q677" s="515">
        <v>7159</v>
      </c>
      <c r="R677" s="515">
        <v>17135</v>
      </c>
      <c r="S677" s="515">
        <v>7</v>
      </c>
      <c r="T677" s="515">
        <v>7.9587394222351939</v>
      </c>
      <c r="U677" s="515">
        <v>32.17908958272541</v>
      </c>
      <c r="V677" s="515">
        <v>35.914794280712009</v>
      </c>
      <c r="W677" s="515">
        <v>35.862270207178277</v>
      </c>
      <c r="X677" s="515">
        <v>99.655675517945696</v>
      </c>
      <c r="Y677" s="515">
        <v>97.578056609279287</v>
      </c>
      <c r="Z677" s="515">
        <v>4.789049600709494</v>
      </c>
      <c r="AA677" s="515">
        <v>0</v>
      </c>
      <c r="AB677" s="515">
        <v>2.2336502394011171</v>
      </c>
      <c r="AC677" s="515"/>
      <c r="AD677" s="515">
        <v>47.147120941913826</v>
      </c>
      <c r="AE677" s="515"/>
      <c r="AF677" s="515">
        <v>13.627651367537002</v>
      </c>
      <c r="AG677" s="515">
        <v>13.331382504786484</v>
      </c>
      <c r="AH677" s="515"/>
      <c r="AI677" s="515"/>
      <c r="AJ677" s="515"/>
      <c r="AK677" s="515"/>
      <c r="AL677" s="515"/>
    </row>
    <row r="678" spans="1:38">
      <c r="A678" s="515">
        <v>11</v>
      </c>
      <c r="B678" s="515">
        <v>236</v>
      </c>
      <c r="C678" s="515">
        <v>2009</v>
      </c>
      <c r="D678" s="515">
        <v>99</v>
      </c>
      <c r="E678" s="515">
        <v>99</v>
      </c>
      <c r="F678" s="515">
        <v>99</v>
      </c>
      <c r="G678" s="515">
        <v>99</v>
      </c>
      <c r="H678" s="515">
        <v>99</v>
      </c>
      <c r="I678" s="515">
        <v>99</v>
      </c>
      <c r="J678" s="515">
        <v>999</v>
      </c>
      <c r="K678" s="515">
        <v>99</v>
      </c>
      <c r="L678" s="515">
        <v>8</v>
      </c>
      <c r="M678" s="515">
        <v>99</v>
      </c>
      <c r="N678" s="515">
        <v>99</v>
      </c>
      <c r="O678" s="515">
        <v>99</v>
      </c>
      <c r="P678" s="515">
        <v>9999</v>
      </c>
      <c r="Q678" s="515">
        <v>8440</v>
      </c>
      <c r="R678" s="515">
        <v>24959</v>
      </c>
      <c r="S678" s="515">
        <v>8</v>
      </c>
      <c r="T678" s="515">
        <v>8.9446692575824347</v>
      </c>
      <c r="U678" s="515">
        <v>34.725169277615294</v>
      </c>
      <c r="V678" s="515">
        <v>22.220441524099524</v>
      </c>
      <c r="W678" s="515">
        <v>52.706438559237149</v>
      </c>
      <c r="X678" s="515">
        <v>99.879802876717818</v>
      </c>
      <c r="Y678" s="515">
        <v>99.122561000040065</v>
      </c>
      <c r="Z678" s="515">
        <v>5.0123938250133611</v>
      </c>
      <c r="AA678" s="515">
        <v>0</v>
      </c>
      <c r="AB678" s="515">
        <v>2.3292318597171096</v>
      </c>
      <c r="AC678" s="515"/>
      <c r="AD678" s="515">
        <v>54.348381786587538</v>
      </c>
      <c r="AE678" s="515"/>
      <c r="AF678" s="515">
        <v>19.850163436379106</v>
      </c>
      <c r="AG678" s="515">
        <v>20.955058635590877</v>
      </c>
      <c r="AH678" s="515"/>
      <c r="AI678" s="515"/>
      <c r="AJ678" s="515"/>
      <c r="AK678" s="515"/>
      <c r="AL678" s="515"/>
    </row>
    <row r="679" spans="1:38">
      <c r="A679" s="515">
        <v>11</v>
      </c>
      <c r="B679" s="515">
        <v>237</v>
      </c>
      <c r="C679" s="515">
        <v>2009</v>
      </c>
      <c r="D679" s="515">
        <v>99</v>
      </c>
      <c r="E679" s="515">
        <v>99</v>
      </c>
      <c r="F679" s="515">
        <v>99</v>
      </c>
      <c r="G679" s="515">
        <v>99</v>
      </c>
      <c r="H679" s="515">
        <v>99</v>
      </c>
      <c r="I679" s="515">
        <v>99</v>
      </c>
      <c r="J679" s="515">
        <v>999</v>
      </c>
      <c r="K679" s="515">
        <v>99</v>
      </c>
      <c r="L679" s="515">
        <v>9</v>
      </c>
      <c r="M679" s="515">
        <v>99</v>
      </c>
      <c r="N679" s="515">
        <v>99</v>
      </c>
      <c r="O679" s="515">
        <v>99</v>
      </c>
      <c r="P679" s="515">
        <v>9999</v>
      </c>
      <c r="Q679" s="515">
        <v>7394</v>
      </c>
      <c r="R679" s="515">
        <v>19640</v>
      </c>
      <c r="S679" s="515">
        <v>9</v>
      </c>
      <c r="T679" s="515">
        <v>9.8450610997963324</v>
      </c>
      <c r="U679" s="515">
        <v>37.69333503054991</v>
      </c>
      <c r="V679" s="515">
        <v>11.756619144602851</v>
      </c>
      <c r="W679" s="515">
        <v>67.693482688391029</v>
      </c>
      <c r="X679" s="515">
        <v>99.979633401222003</v>
      </c>
      <c r="Y679" s="515">
        <v>99.689409368635438</v>
      </c>
      <c r="Z679" s="515">
        <v>5.3416703221675839</v>
      </c>
      <c r="AA679" s="515">
        <v>0</v>
      </c>
      <c r="AB679" s="515">
        <v>2.4436367438679754</v>
      </c>
      <c r="AC679" s="515"/>
      <c r="AD679" s="515">
        <v>56.599338958455078</v>
      </c>
      <c r="AE679" s="515"/>
      <c r="AF679" s="515">
        <v>15.619905039884838</v>
      </c>
      <c r="AG679" s="515">
        <v>17.898777771985845</v>
      </c>
      <c r="AH679" s="515"/>
      <c r="AI679" s="515"/>
      <c r="AJ679" s="515"/>
      <c r="AK679" s="515"/>
      <c r="AL679" s="515"/>
    </row>
    <row r="680" spans="1:38">
      <c r="A680" s="515">
        <v>11</v>
      </c>
      <c r="B680" s="515">
        <v>238</v>
      </c>
      <c r="C680" s="515">
        <v>2009</v>
      </c>
      <c r="D680" s="515">
        <v>99</v>
      </c>
      <c r="E680" s="515">
        <v>99</v>
      </c>
      <c r="F680" s="515">
        <v>99</v>
      </c>
      <c r="G680" s="515">
        <v>99</v>
      </c>
      <c r="H680" s="515">
        <v>99</v>
      </c>
      <c r="I680" s="515">
        <v>99</v>
      </c>
      <c r="J680" s="515">
        <v>999</v>
      </c>
      <c r="K680" s="515">
        <v>99</v>
      </c>
      <c r="L680" s="515">
        <v>10</v>
      </c>
      <c r="M680" s="515">
        <v>99</v>
      </c>
      <c r="N680" s="515">
        <v>99</v>
      </c>
      <c r="O680" s="515">
        <v>99</v>
      </c>
      <c r="P680" s="515">
        <v>9999</v>
      </c>
      <c r="Q680" s="515">
        <v>4423</v>
      </c>
      <c r="R680" s="515">
        <v>8157</v>
      </c>
      <c r="S680" s="515">
        <v>10</v>
      </c>
      <c r="T680" s="515">
        <v>10.465980139757264</v>
      </c>
      <c r="U680" s="515">
        <v>40.121012627191256</v>
      </c>
      <c r="V680" s="515">
        <v>6.485227412038741</v>
      </c>
      <c r="W680" s="515">
        <v>75.13791835233539</v>
      </c>
      <c r="X680" s="515">
        <v>99.987740590903513</v>
      </c>
      <c r="Y680" s="515">
        <v>99.901924727228149</v>
      </c>
      <c r="Z680" s="515">
        <v>5.5612099694316468</v>
      </c>
      <c r="AA680" s="515">
        <v>0</v>
      </c>
      <c r="AB680" s="515">
        <v>2.5271799317329022</v>
      </c>
      <c r="AC680" s="515"/>
      <c r="AD680" s="515">
        <v>55.486103305329912</v>
      </c>
      <c r="AE680" s="515"/>
      <c r="AF680" s="515">
        <v>6.4873505809745708</v>
      </c>
      <c r="AG680" s="515">
        <v>7.9126084581207348</v>
      </c>
      <c r="AH680" s="515"/>
      <c r="AI680" s="515"/>
      <c r="AJ680" s="515"/>
      <c r="AK680" s="515"/>
      <c r="AL680" s="515"/>
    </row>
    <row r="681" spans="1:38">
      <c r="A681" s="515">
        <v>11</v>
      </c>
      <c r="B681" s="515">
        <v>239</v>
      </c>
      <c r="C681" s="515">
        <v>2009</v>
      </c>
      <c r="D681" s="515">
        <v>99</v>
      </c>
      <c r="E681" s="515">
        <v>99</v>
      </c>
      <c r="F681" s="515">
        <v>99</v>
      </c>
      <c r="G681" s="515">
        <v>99</v>
      </c>
      <c r="H681" s="515">
        <v>99</v>
      </c>
      <c r="I681" s="515">
        <v>99</v>
      </c>
      <c r="J681" s="515">
        <v>999</v>
      </c>
      <c r="K681" s="515">
        <v>99</v>
      </c>
      <c r="L681" s="515">
        <v>11</v>
      </c>
      <c r="M681" s="515">
        <v>99</v>
      </c>
      <c r="N681" s="515">
        <v>99</v>
      </c>
      <c r="O681" s="515">
        <v>99</v>
      </c>
      <c r="P681" s="515">
        <v>9999</v>
      </c>
      <c r="Q681" s="515">
        <v>3491</v>
      </c>
      <c r="R681" s="515">
        <v>6254</v>
      </c>
      <c r="S681" s="515">
        <v>11</v>
      </c>
      <c r="T681" s="515">
        <v>11.247201790853852</v>
      </c>
      <c r="U681" s="515">
        <v>42.273281100095979</v>
      </c>
      <c r="V681" s="515">
        <v>3.1339942436840436</v>
      </c>
      <c r="W681" s="515">
        <v>82.587144227694267</v>
      </c>
      <c r="X681" s="515">
        <v>100</v>
      </c>
      <c r="Y681" s="515">
        <v>99.96802046690118</v>
      </c>
      <c r="Z681" s="515">
        <v>5.6269198162457759</v>
      </c>
      <c r="AA681" s="515">
        <v>0</v>
      </c>
      <c r="AB681" s="515">
        <v>2.5455814610085903</v>
      </c>
      <c r="AC681" s="515"/>
      <c r="AD681" s="515">
        <v>55.049778264793581</v>
      </c>
      <c r="AE681" s="515"/>
      <c r="AF681" s="515">
        <v>4.973874038668014</v>
      </c>
      <c r="AG681" s="515">
        <v>6.3920647006479996</v>
      </c>
      <c r="AH681" s="515"/>
      <c r="AI681" s="515"/>
      <c r="AJ681" s="515"/>
      <c r="AK681" s="515"/>
      <c r="AL681" s="515"/>
    </row>
    <row r="682" spans="1:38">
      <c r="A682" s="515">
        <v>11</v>
      </c>
      <c r="B682" s="515">
        <v>240</v>
      </c>
      <c r="C682" s="515">
        <v>2009</v>
      </c>
      <c r="D682" s="515">
        <v>99</v>
      </c>
      <c r="E682" s="515">
        <v>99</v>
      </c>
      <c r="F682" s="515">
        <v>99</v>
      </c>
      <c r="G682" s="515">
        <v>99</v>
      </c>
      <c r="H682" s="515">
        <v>99</v>
      </c>
      <c r="I682" s="515">
        <v>99</v>
      </c>
      <c r="J682" s="515">
        <v>999</v>
      </c>
      <c r="K682" s="515">
        <v>99</v>
      </c>
      <c r="L682" s="515">
        <v>12</v>
      </c>
      <c r="M682" s="515">
        <v>99</v>
      </c>
      <c r="N682" s="515">
        <v>99</v>
      </c>
      <c r="O682" s="515">
        <v>99</v>
      </c>
      <c r="P682" s="515">
        <v>9999</v>
      </c>
      <c r="Q682" s="515">
        <v>1395</v>
      </c>
      <c r="R682" s="515">
        <v>1973</v>
      </c>
      <c r="S682" s="515">
        <v>12</v>
      </c>
      <c r="T682" s="515">
        <v>11.936644703497215</v>
      </c>
      <c r="U682" s="515">
        <v>44.377952356816998</v>
      </c>
      <c r="V682" s="515">
        <v>1.6218955904713628</v>
      </c>
      <c r="W682" s="515">
        <v>86.416624429802297</v>
      </c>
      <c r="X682" s="515">
        <v>100</v>
      </c>
      <c r="Y682" s="515">
        <v>100</v>
      </c>
      <c r="Z682" s="515">
        <v>5.9239790760113902</v>
      </c>
      <c r="AA682" s="515">
        <v>0</v>
      </c>
      <c r="AB682" s="515">
        <v>2.5866710263285544</v>
      </c>
      <c r="AC682" s="515"/>
      <c r="AD682" s="515">
        <v>53.443996209661478</v>
      </c>
      <c r="AE682" s="515"/>
      <c r="AF682" s="515">
        <v>1.569148301613686</v>
      </c>
      <c r="AG682" s="515">
        <v>2.1169552258494644</v>
      </c>
      <c r="AH682" s="515"/>
      <c r="AI682" s="515"/>
      <c r="AJ682" s="515"/>
      <c r="AK682" s="515"/>
      <c r="AL682" s="515"/>
    </row>
    <row r="683" spans="1:38">
      <c r="A683" s="515">
        <v>11</v>
      </c>
      <c r="B683" s="515">
        <v>241</v>
      </c>
      <c r="C683" s="515">
        <v>2009</v>
      </c>
      <c r="D683" s="515">
        <v>99</v>
      </c>
      <c r="E683" s="515">
        <v>99</v>
      </c>
      <c r="F683" s="515">
        <v>99</v>
      </c>
      <c r="G683" s="515">
        <v>99</v>
      </c>
      <c r="H683" s="515">
        <v>99</v>
      </c>
      <c r="I683" s="515">
        <v>99</v>
      </c>
      <c r="J683" s="515">
        <v>999</v>
      </c>
      <c r="K683" s="515">
        <v>99</v>
      </c>
      <c r="L683" s="515">
        <v>13</v>
      </c>
      <c r="M683" s="515">
        <v>99</v>
      </c>
      <c r="N683" s="515">
        <v>99</v>
      </c>
      <c r="O683" s="515">
        <v>99</v>
      </c>
      <c r="P683" s="515">
        <v>9999</v>
      </c>
      <c r="Q683" s="515">
        <v>439</v>
      </c>
      <c r="R683" s="515">
        <v>545</v>
      </c>
      <c r="S683" s="515">
        <v>13</v>
      </c>
      <c r="T683" s="515">
        <v>12.095412844036698</v>
      </c>
      <c r="U683" s="515">
        <v>46.2185321100918</v>
      </c>
      <c r="V683" s="515">
        <v>0.55045871559633031</v>
      </c>
      <c r="W683" s="515">
        <v>87.522935779816493</v>
      </c>
      <c r="X683" s="515">
        <v>100</v>
      </c>
      <c r="Y683" s="515">
        <v>100</v>
      </c>
      <c r="Z683" s="515">
        <v>6.0834325815063952</v>
      </c>
      <c r="AA683" s="515">
        <v>0</v>
      </c>
      <c r="AB683" s="515">
        <v>2.619979176368711</v>
      </c>
      <c r="AC683" s="515"/>
      <c r="AD683" s="515">
        <v>52.125193306382357</v>
      </c>
      <c r="AE683" s="515"/>
      <c r="AF683" s="515">
        <v>0.43344441174833193</v>
      </c>
      <c r="AG683" s="515">
        <v>0.60901778917724947</v>
      </c>
      <c r="AH683" s="515"/>
      <c r="AI683" s="515"/>
      <c r="AJ683" s="515"/>
      <c r="AK683" s="515"/>
      <c r="AL683" s="515"/>
    </row>
    <row r="684" spans="1:38">
      <c r="A684" s="515">
        <v>11</v>
      </c>
      <c r="B684" s="515">
        <v>242</v>
      </c>
      <c r="C684" s="515">
        <v>2009</v>
      </c>
      <c r="D684" s="515">
        <v>99</v>
      </c>
      <c r="E684" s="515">
        <v>99</v>
      </c>
      <c r="F684" s="515">
        <v>99</v>
      </c>
      <c r="G684" s="515">
        <v>99</v>
      </c>
      <c r="H684" s="515">
        <v>99</v>
      </c>
      <c r="I684" s="515">
        <v>99</v>
      </c>
      <c r="J684" s="515">
        <v>999</v>
      </c>
      <c r="K684" s="515">
        <v>99</v>
      </c>
      <c r="L684" s="515">
        <v>14</v>
      </c>
      <c r="M684" s="515">
        <v>99</v>
      </c>
      <c r="N684" s="515">
        <v>99</v>
      </c>
      <c r="O684" s="515">
        <v>99</v>
      </c>
      <c r="P684" s="515">
        <v>9999</v>
      </c>
      <c r="Q684" s="515">
        <v>274</v>
      </c>
      <c r="R684" s="515">
        <v>322</v>
      </c>
      <c r="S684" s="515">
        <v>14</v>
      </c>
      <c r="T684" s="515">
        <v>12.45031055900621</v>
      </c>
      <c r="U684" s="515">
        <v>47.657453416149053</v>
      </c>
      <c r="V684" s="515">
        <v>0.6211180124223602</v>
      </c>
      <c r="W684" s="515">
        <v>90.993788819875775</v>
      </c>
      <c r="X684" s="515">
        <v>100</v>
      </c>
      <c r="Y684" s="515">
        <v>100</v>
      </c>
      <c r="Z684" s="515">
        <v>5.8716306875569106</v>
      </c>
      <c r="AA684" s="515">
        <v>0</v>
      </c>
      <c r="AB684" s="515">
        <v>2.5548060719052157</v>
      </c>
      <c r="AC684" s="515"/>
      <c r="AD684" s="515">
        <v>54.176317519582227</v>
      </c>
      <c r="AE684" s="515"/>
      <c r="AF684" s="515">
        <v>0.25609009281277578</v>
      </c>
      <c r="AG684" s="515">
        <v>0.37102573285180129</v>
      </c>
      <c r="AH684" s="515"/>
      <c r="AI684" s="515"/>
      <c r="AJ684" s="515"/>
      <c r="AK684" s="515"/>
      <c r="AL684" s="515"/>
    </row>
    <row r="685" spans="1:38">
      <c r="A685" s="515">
        <v>11</v>
      </c>
      <c r="B685" s="515">
        <v>243</v>
      </c>
      <c r="C685" s="515">
        <v>2009</v>
      </c>
      <c r="D685" s="515">
        <v>99</v>
      </c>
      <c r="E685" s="515">
        <v>99</v>
      </c>
      <c r="F685" s="515">
        <v>99</v>
      </c>
      <c r="G685" s="515">
        <v>99</v>
      </c>
      <c r="H685" s="515">
        <v>99</v>
      </c>
      <c r="I685" s="515">
        <v>99</v>
      </c>
      <c r="J685" s="515">
        <v>999</v>
      </c>
      <c r="K685" s="515">
        <v>99</v>
      </c>
      <c r="L685" s="515">
        <v>15</v>
      </c>
      <c r="M685" s="515">
        <v>99</v>
      </c>
      <c r="N685" s="515">
        <v>99</v>
      </c>
      <c r="O685" s="515">
        <v>99</v>
      </c>
      <c r="P685" s="515">
        <v>9999</v>
      </c>
      <c r="Q685" s="515">
        <v>71</v>
      </c>
      <c r="R685" s="515">
        <v>81</v>
      </c>
      <c r="S685" s="515">
        <v>15</v>
      </c>
      <c r="T685" s="515">
        <v>12.407407407407405</v>
      </c>
      <c r="U685" s="515">
        <v>49.277777777777779</v>
      </c>
      <c r="V685" s="515">
        <v>1.2345679012345681</v>
      </c>
      <c r="W685" s="515">
        <v>85.18518518518519</v>
      </c>
      <c r="X685" s="515">
        <v>100</v>
      </c>
      <c r="Y685" s="515">
        <v>100</v>
      </c>
      <c r="Z685" s="515">
        <v>6.4667048490662404</v>
      </c>
      <c r="AA685" s="515">
        <v>0</v>
      </c>
      <c r="AB685" s="515">
        <v>2.7387380070127656</v>
      </c>
      <c r="AC685" s="515"/>
      <c r="AD685" s="515">
        <v>52.220445754654783</v>
      </c>
      <c r="AE685" s="515"/>
      <c r="AF685" s="515">
        <v>6.442017862681626E-2</v>
      </c>
      <c r="AG685" s="515">
        <v>9.6505810271148559E-2</v>
      </c>
      <c r="AH685" s="515"/>
      <c r="AI685" s="515"/>
      <c r="AJ685" s="515"/>
      <c r="AK685" s="515"/>
      <c r="AL685" s="515"/>
    </row>
    <row r="686" spans="1:38">
      <c r="A686" s="515">
        <v>11</v>
      </c>
      <c r="B686" s="515">
        <v>244</v>
      </c>
      <c r="C686" s="515">
        <v>2008</v>
      </c>
      <c r="D686" s="515">
        <v>99</v>
      </c>
      <c r="E686" s="515">
        <v>99</v>
      </c>
      <c r="F686" s="515">
        <v>99</v>
      </c>
      <c r="G686" s="515">
        <v>99</v>
      </c>
      <c r="H686" s="515">
        <v>99</v>
      </c>
      <c r="I686" s="515">
        <v>99</v>
      </c>
      <c r="J686" s="515">
        <v>999</v>
      </c>
      <c r="K686" s="515">
        <v>99</v>
      </c>
      <c r="L686" s="515">
        <v>1</v>
      </c>
      <c r="M686" s="515">
        <v>99</v>
      </c>
      <c r="N686" s="515">
        <v>99</v>
      </c>
      <c r="O686" s="515">
        <v>99</v>
      </c>
      <c r="P686" s="515">
        <v>9999</v>
      </c>
      <c r="Q686" s="515">
        <v>865</v>
      </c>
      <c r="R686" s="515">
        <v>1200</v>
      </c>
      <c r="S686" s="515">
        <v>1</v>
      </c>
      <c r="T686" s="515">
        <v>2.5358333333333327</v>
      </c>
      <c r="U686" s="515">
        <v>19.631583333333356</v>
      </c>
      <c r="V686" s="515">
        <v>0</v>
      </c>
      <c r="W686" s="515">
        <v>0.16666666666666663</v>
      </c>
      <c r="X686" s="515">
        <v>84</v>
      </c>
      <c r="Y686" s="515">
        <v>16.5</v>
      </c>
      <c r="Z686" s="515">
        <v>4.0275916078621279</v>
      </c>
      <c r="AA686" s="515">
        <v>0</v>
      </c>
      <c r="AB686" s="515">
        <v>1.0849190317970994</v>
      </c>
      <c r="AC686" s="515"/>
      <c r="AD686" s="515">
        <v>28.493993120251275</v>
      </c>
      <c r="AE686" s="515"/>
      <c r="AF686" s="515">
        <v>0.91982216771424197</v>
      </c>
      <c r="AG686" s="515">
        <v>0.55744626718594814</v>
      </c>
      <c r="AH686" s="515"/>
      <c r="AI686" s="515"/>
      <c r="AJ686" s="515"/>
      <c r="AK686" s="515"/>
      <c r="AL686" s="515"/>
    </row>
    <row r="687" spans="1:38">
      <c r="A687" s="515">
        <v>11</v>
      </c>
      <c r="B687" s="515">
        <v>245</v>
      </c>
      <c r="C687" s="515">
        <v>2008</v>
      </c>
      <c r="D687" s="515">
        <v>99</v>
      </c>
      <c r="E687" s="515">
        <v>99</v>
      </c>
      <c r="F687" s="515">
        <v>99</v>
      </c>
      <c r="G687" s="515">
        <v>99</v>
      </c>
      <c r="H687" s="515">
        <v>99</v>
      </c>
      <c r="I687" s="515">
        <v>99</v>
      </c>
      <c r="J687" s="515">
        <v>999</v>
      </c>
      <c r="K687" s="515">
        <v>99</v>
      </c>
      <c r="L687" s="515">
        <v>2</v>
      </c>
      <c r="M687" s="515">
        <v>99</v>
      </c>
      <c r="N687" s="515">
        <v>99</v>
      </c>
      <c r="O687" s="515">
        <v>99</v>
      </c>
      <c r="P687" s="515">
        <v>9999</v>
      </c>
      <c r="Q687" s="515">
        <v>2392</v>
      </c>
      <c r="R687" s="515">
        <v>3968</v>
      </c>
      <c r="S687" s="515">
        <v>2</v>
      </c>
      <c r="T687" s="515">
        <v>3.5997983870967745</v>
      </c>
      <c r="U687" s="515">
        <v>22.226033266129061</v>
      </c>
      <c r="V687" s="515">
        <v>0</v>
      </c>
      <c r="W687" s="515">
        <v>0.25201612903225801</v>
      </c>
      <c r="X687" s="515">
        <v>92.363911290322577</v>
      </c>
      <c r="Y687" s="515">
        <v>43.37197580645163</v>
      </c>
      <c r="Z687" s="515">
        <v>4.2088089494638092</v>
      </c>
      <c r="AA687" s="515">
        <v>0</v>
      </c>
      <c r="AB687" s="515">
        <v>1.2911063490330799</v>
      </c>
      <c r="AC687" s="515"/>
      <c r="AD687" s="515">
        <v>18.687993217287275</v>
      </c>
      <c r="AE687" s="515"/>
      <c r="AF687" s="515">
        <v>3.0415453012417601</v>
      </c>
      <c r="AG687" s="515">
        <v>2.08689241814014</v>
      </c>
      <c r="AH687" s="515"/>
      <c r="AI687" s="515"/>
      <c r="AJ687" s="515"/>
      <c r="AK687" s="515"/>
      <c r="AL687" s="515"/>
    </row>
    <row r="688" spans="1:38">
      <c r="A688" s="515">
        <v>11</v>
      </c>
      <c r="B688" s="515">
        <v>246</v>
      </c>
      <c r="C688" s="515">
        <v>2008</v>
      </c>
      <c r="D688" s="515">
        <v>99</v>
      </c>
      <c r="E688" s="515">
        <v>99</v>
      </c>
      <c r="F688" s="515">
        <v>99</v>
      </c>
      <c r="G688" s="515">
        <v>99</v>
      </c>
      <c r="H688" s="515">
        <v>99</v>
      </c>
      <c r="I688" s="515">
        <v>99</v>
      </c>
      <c r="J688" s="515">
        <v>999</v>
      </c>
      <c r="K688" s="515">
        <v>99</v>
      </c>
      <c r="L688" s="515">
        <v>3</v>
      </c>
      <c r="M688" s="515">
        <v>99</v>
      </c>
      <c r="N688" s="515">
        <v>99</v>
      </c>
      <c r="O688" s="515">
        <v>99</v>
      </c>
      <c r="P688" s="515">
        <v>9999</v>
      </c>
      <c r="Q688" s="515">
        <v>3522</v>
      </c>
      <c r="R688" s="515">
        <v>6491</v>
      </c>
      <c r="S688" s="515">
        <v>3</v>
      </c>
      <c r="T688" s="515">
        <v>4.2731474349098741</v>
      </c>
      <c r="U688" s="515">
        <v>24.05248806039133</v>
      </c>
      <c r="V688" s="515">
        <v>0</v>
      </c>
      <c r="W688" s="515">
        <v>0.47758434755815743</v>
      </c>
      <c r="X688" s="515">
        <v>94.577106763210594</v>
      </c>
      <c r="Y688" s="515">
        <v>63.718995532275443</v>
      </c>
      <c r="Z688" s="515">
        <v>4.2917638556221744</v>
      </c>
      <c r="AA688" s="515">
        <v>0</v>
      </c>
      <c r="AB688" s="515">
        <v>1.3950586033715513</v>
      </c>
      <c r="AC688" s="515"/>
      <c r="AD688" s="515">
        <v>10.60289974379492</v>
      </c>
      <c r="AE688" s="515"/>
      <c r="AF688" s="515">
        <v>4.9754714088609555</v>
      </c>
      <c r="AG688" s="515">
        <v>3.694350142861885</v>
      </c>
      <c r="AH688" s="515"/>
      <c r="AI688" s="515"/>
      <c r="AJ688" s="515"/>
      <c r="AK688" s="515"/>
      <c r="AL688" s="515"/>
    </row>
    <row r="689" spans="1:38">
      <c r="A689" s="515">
        <v>11</v>
      </c>
      <c r="B689" s="515">
        <v>247</v>
      </c>
      <c r="C689" s="515">
        <v>2008</v>
      </c>
      <c r="D689" s="515">
        <v>99</v>
      </c>
      <c r="E689" s="515">
        <v>99</v>
      </c>
      <c r="F689" s="515">
        <v>99</v>
      </c>
      <c r="G689" s="515">
        <v>99</v>
      </c>
      <c r="H689" s="515">
        <v>99</v>
      </c>
      <c r="I689" s="515">
        <v>99</v>
      </c>
      <c r="J689" s="515">
        <v>999</v>
      </c>
      <c r="K689" s="515">
        <v>99</v>
      </c>
      <c r="L689" s="515">
        <v>4</v>
      </c>
      <c r="M689" s="515">
        <v>99</v>
      </c>
      <c r="N689" s="515">
        <v>99</v>
      </c>
      <c r="O689" s="515">
        <v>99</v>
      </c>
      <c r="P689" s="515">
        <v>9999</v>
      </c>
      <c r="Q689" s="515">
        <v>4695</v>
      </c>
      <c r="R689" s="515">
        <v>9060</v>
      </c>
      <c r="S689" s="515">
        <v>4</v>
      </c>
      <c r="T689" s="515">
        <v>5.2602649006622508</v>
      </c>
      <c r="U689" s="515">
        <v>25.846379690949249</v>
      </c>
      <c r="V689" s="515">
        <v>0</v>
      </c>
      <c r="W689" s="515">
        <v>2.6931567328918322</v>
      </c>
      <c r="X689" s="515">
        <v>96.346578366445925</v>
      </c>
      <c r="Y689" s="515">
        <v>78.311258278145701</v>
      </c>
      <c r="Z689" s="515">
        <v>4.4033615401900468</v>
      </c>
      <c r="AA689" s="515">
        <v>0</v>
      </c>
      <c r="AB689" s="515">
        <v>1.5845659904059719</v>
      </c>
      <c r="AC689" s="515"/>
      <c r="AD689" s="515">
        <v>15.961359243910762</v>
      </c>
      <c r="AE689" s="515"/>
      <c r="AF689" s="515">
        <v>6.9446573662425282</v>
      </c>
      <c r="AG689" s="515">
        <v>5.5410791701999118</v>
      </c>
      <c r="AH689" s="515"/>
      <c r="AI689" s="515"/>
      <c r="AJ689" s="515"/>
      <c r="AK689" s="515"/>
      <c r="AL689" s="515"/>
    </row>
    <row r="690" spans="1:38">
      <c r="A690" s="515">
        <v>11</v>
      </c>
      <c r="B690" s="515">
        <v>248</v>
      </c>
      <c r="C690" s="515">
        <v>2008</v>
      </c>
      <c r="D690" s="515">
        <v>99</v>
      </c>
      <c r="E690" s="515">
        <v>99</v>
      </c>
      <c r="F690" s="515">
        <v>99</v>
      </c>
      <c r="G690" s="515">
        <v>99</v>
      </c>
      <c r="H690" s="515">
        <v>99</v>
      </c>
      <c r="I690" s="515">
        <v>99</v>
      </c>
      <c r="J690" s="515">
        <v>999</v>
      </c>
      <c r="K690" s="515">
        <v>99</v>
      </c>
      <c r="L690" s="515">
        <v>5</v>
      </c>
      <c r="M690" s="515">
        <v>99</v>
      </c>
      <c r="N690" s="515">
        <v>99</v>
      </c>
      <c r="O690" s="515">
        <v>99</v>
      </c>
      <c r="P690" s="515">
        <v>9999</v>
      </c>
      <c r="Q690" s="515">
        <v>6818</v>
      </c>
      <c r="R690" s="515">
        <v>17187</v>
      </c>
      <c r="S690" s="515">
        <v>5</v>
      </c>
      <c r="T690" s="515">
        <v>6.3425845115494255</v>
      </c>
      <c r="U690" s="515">
        <v>27.860894862396215</v>
      </c>
      <c r="V690" s="515">
        <v>0</v>
      </c>
      <c r="W690" s="515">
        <v>10.717402688078201</v>
      </c>
      <c r="X690" s="515">
        <v>98.04503403735383</v>
      </c>
      <c r="Y690" s="515">
        <v>88.223657415488447</v>
      </c>
      <c r="Z690" s="515">
        <v>4.5700447586677617</v>
      </c>
      <c r="AA690" s="515">
        <v>0</v>
      </c>
      <c r="AB690" s="515">
        <v>1.8303706533623481</v>
      </c>
      <c r="AC690" s="515"/>
      <c r="AD690" s="515">
        <v>30.943132808628377</v>
      </c>
      <c r="AE690" s="515"/>
      <c r="AF690" s="515">
        <v>13.17415299708723</v>
      </c>
      <c r="AG690" s="515">
        <v>11.330826147488132</v>
      </c>
      <c r="AH690" s="515"/>
      <c r="AI690" s="515"/>
      <c r="AJ690" s="515"/>
      <c r="AK690" s="515"/>
      <c r="AL690" s="515"/>
    </row>
    <row r="691" spans="1:38">
      <c r="A691" s="515">
        <v>11</v>
      </c>
      <c r="B691" s="515">
        <v>249</v>
      </c>
      <c r="C691" s="515">
        <v>2008</v>
      </c>
      <c r="D691" s="515">
        <v>99</v>
      </c>
      <c r="E691" s="515">
        <v>99</v>
      </c>
      <c r="F691" s="515">
        <v>99</v>
      </c>
      <c r="G691" s="515">
        <v>99</v>
      </c>
      <c r="H691" s="515">
        <v>99</v>
      </c>
      <c r="I691" s="515">
        <v>99</v>
      </c>
      <c r="J691" s="515">
        <v>999</v>
      </c>
      <c r="K691" s="515">
        <v>99</v>
      </c>
      <c r="L691" s="515">
        <v>6</v>
      </c>
      <c r="M691" s="515">
        <v>99</v>
      </c>
      <c r="N691" s="515">
        <v>99</v>
      </c>
      <c r="O691" s="515">
        <v>99</v>
      </c>
      <c r="P691" s="515">
        <v>9999</v>
      </c>
      <c r="Q691" s="515">
        <v>7668</v>
      </c>
      <c r="R691" s="515">
        <v>19257</v>
      </c>
      <c r="S691" s="515">
        <v>6</v>
      </c>
      <c r="T691" s="515">
        <v>7.37098198057849</v>
      </c>
      <c r="U691" s="515">
        <v>30.125466064288226</v>
      </c>
      <c r="V691" s="515">
        <v>43.506257464817992</v>
      </c>
      <c r="W691" s="515">
        <v>25.102560108012671</v>
      </c>
      <c r="X691" s="515">
        <v>99.117204133561842</v>
      </c>
      <c r="Y691" s="515">
        <v>95.025185646777828</v>
      </c>
      <c r="Z691" s="515">
        <v>4.5816988155096494</v>
      </c>
      <c r="AA691" s="515">
        <v>0</v>
      </c>
      <c r="AB691" s="515">
        <v>1.9956553621795801</v>
      </c>
      <c r="AC691" s="515"/>
      <c r="AD691" s="515">
        <v>37.165762520333445</v>
      </c>
      <c r="AE691" s="515"/>
      <c r="AF691" s="515">
        <v>14.7608462363943</v>
      </c>
      <c r="AG691" s="515">
        <v>13.727417509291602</v>
      </c>
      <c r="AH691" s="515"/>
      <c r="AI691" s="515"/>
      <c r="AJ691" s="515"/>
      <c r="AK691" s="515"/>
      <c r="AL691" s="515"/>
    </row>
    <row r="692" spans="1:38">
      <c r="A692" s="515">
        <v>11</v>
      </c>
      <c r="B692" s="515">
        <v>250</v>
      </c>
      <c r="C692" s="515">
        <v>2008</v>
      </c>
      <c r="D692" s="515">
        <v>99</v>
      </c>
      <c r="E692" s="515">
        <v>99</v>
      </c>
      <c r="F692" s="515">
        <v>99</v>
      </c>
      <c r="G692" s="515">
        <v>99</v>
      </c>
      <c r="H692" s="515">
        <v>99</v>
      </c>
      <c r="I692" s="515">
        <v>99</v>
      </c>
      <c r="J692" s="515">
        <v>999</v>
      </c>
      <c r="K692" s="515">
        <v>99</v>
      </c>
      <c r="L692" s="515">
        <v>7</v>
      </c>
      <c r="M692" s="515">
        <v>99</v>
      </c>
      <c r="N692" s="515">
        <v>99</v>
      </c>
      <c r="O692" s="515">
        <v>99</v>
      </c>
      <c r="P692" s="515">
        <v>9999</v>
      </c>
      <c r="Q692" s="515">
        <v>7349</v>
      </c>
      <c r="R692" s="515">
        <v>17870</v>
      </c>
      <c r="S692" s="515">
        <v>7</v>
      </c>
      <c r="T692" s="515">
        <v>8.2400671516508108</v>
      </c>
      <c r="U692" s="515">
        <v>32.49679350867379</v>
      </c>
      <c r="V692" s="515">
        <v>30.738668158925577</v>
      </c>
      <c r="W692" s="515">
        <v>41.219921656407379</v>
      </c>
      <c r="X692" s="515">
        <v>99.832120872971444</v>
      </c>
      <c r="Y692" s="515">
        <v>98.477895914941243</v>
      </c>
      <c r="Z692" s="515">
        <v>4.5221014563876807</v>
      </c>
      <c r="AA692" s="515">
        <v>0</v>
      </c>
      <c r="AB692" s="515">
        <v>2.1624577190430871</v>
      </c>
      <c r="AC692" s="515"/>
      <c r="AD692" s="515">
        <v>44.643605772278377</v>
      </c>
      <c r="AE692" s="515"/>
      <c r="AF692" s="515">
        <v>13.697685114211252</v>
      </c>
      <c r="AG692" s="515">
        <v>13.741416431592349</v>
      </c>
      <c r="AH692" s="515"/>
      <c r="AI692" s="515"/>
      <c r="AJ692" s="515"/>
      <c r="AK692" s="515"/>
      <c r="AL692" s="515"/>
    </row>
    <row r="693" spans="1:38">
      <c r="A693" s="515">
        <v>11</v>
      </c>
      <c r="B693" s="515">
        <v>251</v>
      </c>
      <c r="C693" s="515">
        <v>2008</v>
      </c>
      <c r="D693" s="515">
        <v>99</v>
      </c>
      <c r="E693" s="515">
        <v>99</v>
      </c>
      <c r="F693" s="515">
        <v>99</v>
      </c>
      <c r="G693" s="515">
        <v>99</v>
      </c>
      <c r="H693" s="515">
        <v>99</v>
      </c>
      <c r="I693" s="515">
        <v>99</v>
      </c>
      <c r="J693" s="515">
        <v>999</v>
      </c>
      <c r="K693" s="515">
        <v>99</v>
      </c>
      <c r="L693" s="515">
        <v>8</v>
      </c>
      <c r="M693" s="515">
        <v>99</v>
      </c>
      <c r="N693" s="515">
        <v>99</v>
      </c>
      <c r="O693" s="515">
        <v>99</v>
      </c>
      <c r="P693" s="515">
        <v>9999</v>
      </c>
      <c r="Q693" s="515">
        <v>8569</v>
      </c>
      <c r="R693" s="515">
        <v>25192</v>
      </c>
      <c r="S693" s="515">
        <v>8</v>
      </c>
      <c r="T693" s="515">
        <v>9.2602413464591962</v>
      </c>
      <c r="U693" s="515">
        <v>35.156879167989999</v>
      </c>
      <c r="V693" s="515">
        <v>17.461892664337878</v>
      </c>
      <c r="W693" s="515">
        <v>59.042553191489361</v>
      </c>
      <c r="X693" s="515">
        <v>99.964274372816774</v>
      </c>
      <c r="Y693" s="515">
        <v>99.416481422673883</v>
      </c>
      <c r="Z693" s="515">
        <v>4.9156723712883492</v>
      </c>
      <c r="AA693" s="515">
        <v>0</v>
      </c>
      <c r="AB693" s="515">
        <v>2.3088898719856661</v>
      </c>
      <c r="AC693" s="515"/>
      <c r="AD693" s="515">
        <v>54.521849049546496</v>
      </c>
      <c r="AE693" s="515"/>
      <c r="AF693" s="515">
        <v>19.31013337421432</v>
      </c>
      <c r="AG693" s="515">
        <v>20.957496470217706</v>
      </c>
      <c r="AH693" s="515"/>
      <c r="AI693" s="515"/>
      <c r="AJ693" s="515"/>
      <c r="AK693" s="515"/>
      <c r="AL693" s="515"/>
    </row>
    <row r="694" spans="1:38">
      <c r="A694" s="515">
        <v>11</v>
      </c>
      <c r="B694" s="515">
        <v>252</v>
      </c>
      <c r="C694" s="515">
        <v>2008</v>
      </c>
      <c r="D694" s="515">
        <v>99</v>
      </c>
      <c r="E694" s="515">
        <v>99</v>
      </c>
      <c r="F694" s="515">
        <v>99</v>
      </c>
      <c r="G694" s="515">
        <v>99</v>
      </c>
      <c r="H694" s="515">
        <v>99</v>
      </c>
      <c r="I694" s="515">
        <v>99</v>
      </c>
      <c r="J694" s="515">
        <v>999</v>
      </c>
      <c r="K694" s="515">
        <v>99</v>
      </c>
      <c r="L694" s="515">
        <v>9</v>
      </c>
      <c r="M694" s="515">
        <v>99</v>
      </c>
      <c r="N694" s="515">
        <v>99</v>
      </c>
      <c r="O694" s="515">
        <v>99</v>
      </c>
      <c r="P694" s="515">
        <v>9999</v>
      </c>
      <c r="Q694" s="515">
        <v>6955</v>
      </c>
      <c r="R694" s="515">
        <v>16275</v>
      </c>
      <c r="S694" s="515">
        <v>9</v>
      </c>
      <c r="T694" s="515">
        <v>10.183041474654376</v>
      </c>
      <c r="U694" s="515">
        <v>38.032509984639127</v>
      </c>
      <c r="V694" s="515">
        <v>10.039938556067588</v>
      </c>
      <c r="W694" s="515">
        <v>71.428571428571445</v>
      </c>
      <c r="X694" s="515">
        <v>100</v>
      </c>
      <c r="Y694" s="515">
        <v>99.852534562211986</v>
      </c>
      <c r="Z694" s="515">
        <v>5.3475639771324142</v>
      </c>
      <c r="AA694" s="515">
        <v>0</v>
      </c>
      <c r="AB694" s="515">
        <v>2.5272672070666125</v>
      </c>
      <c r="AC694" s="515"/>
      <c r="AD694" s="515">
        <v>59.532753718804848</v>
      </c>
      <c r="AE694" s="515"/>
      <c r="AF694" s="515">
        <v>12.47508814962441</v>
      </c>
      <c r="AG694" s="515">
        <v>14.64678892265942</v>
      </c>
      <c r="AH694" s="515"/>
      <c r="AI694" s="515"/>
      <c r="AJ694" s="515"/>
      <c r="AK694" s="515"/>
      <c r="AL694" s="515"/>
    </row>
    <row r="695" spans="1:38">
      <c r="A695" s="515">
        <v>11</v>
      </c>
      <c r="B695" s="515">
        <v>253</v>
      </c>
      <c r="C695" s="515">
        <v>2008</v>
      </c>
      <c r="D695" s="515">
        <v>99</v>
      </c>
      <c r="E695" s="515">
        <v>99</v>
      </c>
      <c r="F695" s="515">
        <v>99</v>
      </c>
      <c r="G695" s="515">
        <v>99</v>
      </c>
      <c r="H695" s="515">
        <v>99</v>
      </c>
      <c r="I695" s="515">
        <v>99</v>
      </c>
      <c r="J695" s="515">
        <v>999</v>
      </c>
      <c r="K695" s="515">
        <v>99</v>
      </c>
      <c r="L695" s="515">
        <v>10</v>
      </c>
      <c r="M695" s="515">
        <v>99</v>
      </c>
      <c r="N695" s="515">
        <v>99</v>
      </c>
      <c r="O695" s="515">
        <v>99</v>
      </c>
      <c r="P695" s="515">
        <v>9999</v>
      </c>
      <c r="Q695" s="515">
        <v>3768</v>
      </c>
      <c r="R695" s="515">
        <v>6096</v>
      </c>
      <c r="S695" s="515">
        <v>10</v>
      </c>
      <c r="T695" s="515">
        <v>10.66847112860893</v>
      </c>
      <c r="U695" s="515">
        <v>39.794553805774157</v>
      </c>
      <c r="V695" s="515">
        <v>7.0209973753280819</v>
      </c>
      <c r="W695" s="515">
        <v>75.951443569553803</v>
      </c>
      <c r="X695" s="515">
        <v>100</v>
      </c>
      <c r="Y695" s="515">
        <v>99.950787401574786</v>
      </c>
      <c r="Z695" s="515">
        <v>5.6636190930684753</v>
      </c>
      <c r="AA695" s="515">
        <v>0</v>
      </c>
      <c r="AB695" s="515">
        <v>2.6132165894529553</v>
      </c>
      <c r="AC695" s="515"/>
      <c r="AD695" s="515">
        <v>62.010309886919615</v>
      </c>
      <c r="AE695" s="515"/>
      <c r="AF695" s="515">
        <v>4.67269661198835</v>
      </c>
      <c r="AG695" s="515">
        <v>5.7403058882836486</v>
      </c>
      <c r="AH695" s="515"/>
      <c r="AI695" s="515"/>
      <c r="AJ695" s="515"/>
      <c r="AK695" s="515"/>
      <c r="AL695" s="515"/>
    </row>
    <row r="696" spans="1:38">
      <c r="A696" s="515">
        <v>11</v>
      </c>
      <c r="B696" s="515">
        <v>254</v>
      </c>
      <c r="C696" s="515">
        <v>2008</v>
      </c>
      <c r="D696" s="515">
        <v>99</v>
      </c>
      <c r="E696" s="515">
        <v>99</v>
      </c>
      <c r="F696" s="515">
        <v>99</v>
      </c>
      <c r="G696" s="515">
        <v>99</v>
      </c>
      <c r="H696" s="515">
        <v>99</v>
      </c>
      <c r="I696" s="515">
        <v>99</v>
      </c>
      <c r="J696" s="515">
        <v>999</v>
      </c>
      <c r="K696" s="515">
        <v>99</v>
      </c>
      <c r="L696" s="515">
        <v>11</v>
      </c>
      <c r="M696" s="515">
        <v>99</v>
      </c>
      <c r="N696" s="515">
        <v>99</v>
      </c>
      <c r="O696" s="515">
        <v>99</v>
      </c>
      <c r="P696" s="515">
        <v>9999</v>
      </c>
      <c r="Q696" s="515">
        <v>3245</v>
      </c>
      <c r="R696" s="515">
        <v>5533</v>
      </c>
      <c r="S696" s="515">
        <v>11</v>
      </c>
      <c r="T696" s="515">
        <v>11.350804265317189</v>
      </c>
      <c r="U696" s="515">
        <v>42.091324778601134</v>
      </c>
      <c r="V696" s="515">
        <v>3.5966022049521058</v>
      </c>
      <c r="W696" s="515">
        <v>81.890475329839148</v>
      </c>
      <c r="X696" s="515">
        <v>100</v>
      </c>
      <c r="Y696" s="515">
        <v>100</v>
      </c>
      <c r="Z696" s="515">
        <v>5.6858168463039886</v>
      </c>
      <c r="AA696" s="515">
        <v>0</v>
      </c>
      <c r="AB696" s="515">
        <v>2.636481977348613</v>
      </c>
      <c r="AC696" s="515"/>
      <c r="AD696" s="515">
        <v>59.004130509800447</v>
      </c>
      <c r="AE696" s="515"/>
      <c r="AF696" s="515">
        <v>4.2411467116357509</v>
      </c>
      <c r="AG696" s="515">
        <v>5.5108641196831112</v>
      </c>
      <c r="AH696" s="515"/>
      <c r="AI696" s="515"/>
      <c r="AJ696" s="515"/>
      <c r="AK696" s="515"/>
      <c r="AL696" s="515"/>
    </row>
    <row r="697" spans="1:38">
      <c r="A697" s="515">
        <v>11</v>
      </c>
      <c r="B697" s="515">
        <v>255</v>
      </c>
      <c r="C697" s="515">
        <v>2008</v>
      </c>
      <c r="D697" s="515">
        <v>99</v>
      </c>
      <c r="E697" s="515">
        <v>99</v>
      </c>
      <c r="F697" s="515">
        <v>99</v>
      </c>
      <c r="G697" s="515">
        <v>99</v>
      </c>
      <c r="H697" s="515">
        <v>99</v>
      </c>
      <c r="I697" s="515">
        <v>99</v>
      </c>
      <c r="J697" s="515">
        <v>999</v>
      </c>
      <c r="K697" s="515">
        <v>99</v>
      </c>
      <c r="L697" s="515">
        <v>12</v>
      </c>
      <c r="M697" s="515">
        <v>99</v>
      </c>
      <c r="N697" s="515">
        <v>99</v>
      </c>
      <c r="O697" s="515">
        <v>99</v>
      </c>
      <c r="P697" s="515">
        <v>9999</v>
      </c>
      <c r="Q697" s="515">
        <v>1198</v>
      </c>
      <c r="R697" s="515">
        <v>1579</v>
      </c>
      <c r="S697" s="515">
        <v>12</v>
      </c>
      <c r="T697" s="515">
        <v>11.774540848638379</v>
      </c>
      <c r="U697" s="515">
        <v>43.995313489550405</v>
      </c>
      <c r="V697" s="515">
        <v>2.4699176694110196</v>
      </c>
      <c r="W697" s="515">
        <v>84.103863204559815</v>
      </c>
      <c r="X697" s="515">
        <v>100</v>
      </c>
      <c r="Y697" s="515">
        <v>100</v>
      </c>
      <c r="Z697" s="515">
        <v>6.2221888041723057</v>
      </c>
      <c r="AA697" s="515">
        <v>0</v>
      </c>
      <c r="AB697" s="515">
        <v>2.7486811325447262</v>
      </c>
      <c r="AC697" s="515"/>
      <c r="AD697" s="515">
        <v>60.42519956483185</v>
      </c>
      <c r="AE697" s="515"/>
      <c r="AF697" s="515">
        <v>1.2103326690173233</v>
      </c>
      <c r="AG697" s="515">
        <v>1.6438227412729387</v>
      </c>
      <c r="AH697" s="515"/>
      <c r="AI697" s="515"/>
      <c r="AJ697" s="515"/>
      <c r="AK697" s="515"/>
      <c r="AL697" s="515"/>
    </row>
    <row r="698" spans="1:38">
      <c r="A698" s="515">
        <v>11</v>
      </c>
      <c r="B698" s="515">
        <v>256</v>
      </c>
      <c r="C698" s="515">
        <v>2008</v>
      </c>
      <c r="D698" s="515">
        <v>99</v>
      </c>
      <c r="E698" s="515">
        <v>99</v>
      </c>
      <c r="F698" s="515">
        <v>99</v>
      </c>
      <c r="G698" s="515">
        <v>99</v>
      </c>
      <c r="H698" s="515">
        <v>99</v>
      </c>
      <c r="I698" s="515">
        <v>99</v>
      </c>
      <c r="J698" s="515">
        <v>999</v>
      </c>
      <c r="K698" s="515">
        <v>99</v>
      </c>
      <c r="L698" s="515">
        <v>13</v>
      </c>
      <c r="M698" s="515">
        <v>99</v>
      </c>
      <c r="N698" s="515">
        <v>99</v>
      </c>
      <c r="O698" s="515">
        <v>99</v>
      </c>
      <c r="P698" s="515">
        <v>9999</v>
      </c>
      <c r="Q698" s="515">
        <v>355</v>
      </c>
      <c r="R698" s="515">
        <v>428</v>
      </c>
      <c r="S698" s="515">
        <v>13</v>
      </c>
      <c r="T698" s="515">
        <v>11.775700934579438</v>
      </c>
      <c r="U698" s="515">
        <v>45.425000000000011</v>
      </c>
      <c r="V698" s="515">
        <v>3.037383177570093</v>
      </c>
      <c r="W698" s="515">
        <v>81.542056074766364</v>
      </c>
      <c r="X698" s="515">
        <v>100</v>
      </c>
      <c r="Y698" s="515">
        <v>100</v>
      </c>
      <c r="Z698" s="515">
        <v>6.5491175299089361</v>
      </c>
      <c r="AA698" s="515">
        <v>0</v>
      </c>
      <c r="AB698" s="515">
        <v>2.8639180117191838</v>
      </c>
      <c r="AC698" s="515"/>
      <c r="AD698" s="515">
        <v>63.524383942789079</v>
      </c>
      <c r="AE698" s="515"/>
      <c r="AF698" s="515">
        <v>0.32806990648474615</v>
      </c>
      <c r="AG698" s="515">
        <v>0.46005011405950785</v>
      </c>
      <c r="AH698" s="515"/>
      <c r="AI698" s="515"/>
      <c r="AJ698" s="515"/>
      <c r="AK698" s="515"/>
      <c r="AL698" s="515"/>
    </row>
    <row r="699" spans="1:38">
      <c r="A699" s="515">
        <v>11</v>
      </c>
      <c r="B699" s="515">
        <v>257</v>
      </c>
      <c r="C699" s="515">
        <v>2008</v>
      </c>
      <c r="D699" s="515">
        <v>99</v>
      </c>
      <c r="E699" s="515">
        <v>99</v>
      </c>
      <c r="F699" s="515">
        <v>99</v>
      </c>
      <c r="G699" s="515">
        <v>99</v>
      </c>
      <c r="H699" s="515">
        <v>99</v>
      </c>
      <c r="I699" s="515">
        <v>99</v>
      </c>
      <c r="J699" s="515">
        <v>999</v>
      </c>
      <c r="K699" s="515">
        <v>99</v>
      </c>
      <c r="L699" s="515">
        <v>14</v>
      </c>
      <c r="M699" s="515">
        <v>99</v>
      </c>
      <c r="N699" s="515">
        <v>99</v>
      </c>
      <c r="O699" s="515">
        <v>99</v>
      </c>
      <c r="P699" s="515">
        <v>9999</v>
      </c>
      <c r="Q699" s="515">
        <v>226</v>
      </c>
      <c r="R699" s="515">
        <v>273</v>
      </c>
      <c r="S699" s="515">
        <v>14</v>
      </c>
      <c r="T699" s="515">
        <v>12.249084249084248</v>
      </c>
      <c r="U699" s="515">
        <v>47.122344322344304</v>
      </c>
      <c r="V699" s="515">
        <v>1.4652014652014651</v>
      </c>
      <c r="W699" s="515">
        <v>87.179487179487182</v>
      </c>
      <c r="X699" s="515">
        <v>100</v>
      </c>
      <c r="Y699" s="515">
        <v>100</v>
      </c>
      <c r="Z699" s="515">
        <v>6.6710115053231549</v>
      </c>
      <c r="AA699" s="515">
        <v>0</v>
      </c>
      <c r="AB699" s="515">
        <v>2.7991771887992472</v>
      </c>
      <c r="AC699" s="515"/>
      <c r="AD699" s="515">
        <v>56.706181342255192</v>
      </c>
      <c r="AE699" s="515"/>
      <c r="AF699" s="515">
        <v>0.20925954315499004</v>
      </c>
      <c r="AG699" s="515">
        <v>0.3044079378716652</v>
      </c>
      <c r="AH699" s="515"/>
      <c r="AI699" s="515"/>
      <c r="AJ699" s="515"/>
      <c r="AK699" s="515"/>
      <c r="AL699" s="515"/>
    </row>
    <row r="700" spans="1:38">
      <c r="A700" s="515">
        <v>11</v>
      </c>
      <c r="B700" s="515">
        <v>258</v>
      </c>
      <c r="C700" s="515">
        <v>2008</v>
      </c>
      <c r="D700" s="515">
        <v>99</v>
      </c>
      <c r="E700" s="515">
        <v>99</v>
      </c>
      <c r="F700" s="515">
        <v>99</v>
      </c>
      <c r="G700" s="515">
        <v>99</v>
      </c>
      <c r="H700" s="515">
        <v>99</v>
      </c>
      <c r="I700" s="515">
        <v>99</v>
      </c>
      <c r="J700" s="515">
        <v>999</v>
      </c>
      <c r="K700" s="515">
        <v>99</v>
      </c>
      <c r="L700" s="515">
        <v>15</v>
      </c>
      <c r="M700" s="515">
        <v>99</v>
      </c>
      <c r="N700" s="515">
        <v>99</v>
      </c>
      <c r="O700" s="515">
        <v>99</v>
      </c>
      <c r="P700" s="515">
        <v>9999</v>
      </c>
      <c r="Q700" s="515">
        <v>46</v>
      </c>
      <c r="R700" s="515">
        <v>51</v>
      </c>
      <c r="S700" s="515">
        <v>15</v>
      </c>
      <c r="T700" s="515">
        <v>11.607843137254902</v>
      </c>
      <c r="U700" s="515">
        <v>47.096078431372526</v>
      </c>
      <c r="V700" s="515">
        <v>1.9607843137254899</v>
      </c>
      <c r="W700" s="515">
        <v>78.431372549019613</v>
      </c>
      <c r="X700" s="515">
        <v>100</v>
      </c>
      <c r="Y700" s="515">
        <v>100</v>
      </c>
      <c r="Z700" s="515">
        <v>7.2167006959569617</v>
      </c>
      <c r="AA700" s="515">
        <v>0</v>
      </c>
      <c r="AB700" s="515">
        <v>3.1316125732164619</v>
      </c>
      <c r="AC700" s="515"/>
      <c r="AD700" s="515">
        <v>68.829143288104802</v>
      </c>
      <c r="AE700" s="515"/>
      <c r="AF700" s="515">
        <v>3.9092442127855294E-2</v>
      </c>
      <c r="AG700" s="515">
        <v>5.6835719192030142E-2</v>
      </c>
      <c r="AH700" s="515"/>
      <c r="AI700" s="515"/>
      <c r="AJ700" s="515"/>
      <c r="AK700" s="515"/>
      <c r="AL700" s="515"/>
    </row>
    <row r="701" spans="1:38">
      <c r="A701" s="515">
        <v>11</v>
      </c>
      <c r="B701" s="515">
        <v>259</v>
      </c>
      <c r="C701" s="515">
        <v>2007</v>
      </c>
      <c r="D701" s="515">
        <v>99</v>
      </c>
      <c r="E701" s="515">
        <v>99</v>
      </c>
      <c r="F701" s="515">
        <v>99</v>
      </c>
      <c r="G701" s="515">
        <v>99</v>
      </c>
      <c r="H701" s="515">
        <v>99</v>
      </c>
      <c r="I701" s="515">
        <v>99</v>
      </c>
      <c r="J701" s="515">
        <v>999</v>
      </c>
      <c r="K701" s="515">
        <v>99</v>
      </c>
      <c r="L701" s="515">
        <v>1</v>
      </c>
      <c r="M701" s="515">
        <v>99</v>
      </c>
      <c r="N701" s="515">
        <v>99</v>
      </c>
      <c r="O701" s="515">
        <v>99</v>
      </c>
      <c r="P701" s="515">
        <v>9999</v>
      </c>
      <c r="Q701" s="515">
        <v>1258</v>
      </c>
      <c r="R701" s="515">
        <v>1864</v>
      </c>
      <c r="S701" s="515">
        <v>1</v>
      </c>
      <c r="T701" s="515">
        <v>2.3986051502145922</v>
      </c>
      <c r="U701" s="515">
        <v>19.669420600858388</v>
      </c>
      <c r="V701" s="515">
        <v>0</v>
      </c>
      <c r="W701" s="515">
        <v>0</v>
      </c>
      <c r="X701" s="515">
        <v>84.388412017167383</v>
      </c>
      <c r="Y701" s="515">
        <v>18.079399141630905</v>
      </c>
      <c r="Z701" s="515">
        <v>3.9606715311422072</v>
      </c>
      <c r="AA701" s="515">
        <v>0</v>
      </c>
      <c r="AB701" s="515">
        <v>0.95016272984808225</v>
      </c>
      <c r="AC701" s="515"/>
      <c r="AD701" s="515">
        <v>17.393620722037546</v>
      </c>
      <c r="AE701" s="515"/>
      <c r="AF701" s="515">
        <v>1.3947397957274872</v>
      </c>
      <c r="AG701" s="515">
        <v>0.85851144253024347</v>
      </c>
      <c r="AH701" s="515"/>
      <c r="AI701" s="515"/>
      <c r="AJ701" s="515"/>
      <c r="AK701" s="515"/>
      <c r="AL701" s="515"/>
    </row>
    <row r="702" spans="1:38">
      <c r="A702" s="515">
        <v>11</v>
      </c>
      <c r="B702" s="515">
        <v>260</v>
      </c>
      <c r="C702" s="515">
        <v>2007</v>
      </c>
      <c r="D702" s="515">
        <v>99</v>
      </c>
      <c r="E702" s="515">
        <v>99</v>
      </c>
      <c r="F702" s="515">
        <v>99</v>
      </c>
      <c r="G702" s="515">
        <v>99</v>
      </c>
      <c r="H702" s="515">
        <v>99</v>
      </c>
      <c r="I702" s="515">
        <v>99</v>
      </c>
      <c r="J702" s="515">
        <v>999</v>
      </c>
      <c r="K702" s="515">
        <v>99</v>
      </c>
      <c r="L702" s="515">
        <v>2</v>
      </c>
      <c r="M702" s="515">
        <v>99</v>
      </c>
      <c r="N702" s="515">
        <v>99</v>
      </c>
      <c r="O702" s="515">
        <v>99</v>
      </c>
      <c r="P702" s="515">
        <v>9999</v>
      </c>
      <c r="Q702" s="515">
        <v>2956</v>
      </c>
      <c r="R702" s="515">
        <v>5195</v>
      </c>
      <c r="S702" s="515">
        <v>2</v>
      </c>
      <c r="T702" s="515">
        <v>3.4182868142444649</v>
      </c>
      <c r="U702" s="515">
        <v>22.12848893166511</v>
      </c>
      <c r="V702" s="515">
        <v>0</v>
      </c>
      <c r="W702" s="515">
        <v>9.6246390760346495E-2</v>
      </c>
      <c r="X702" s="515">
        <v>91.665062560154013</v>
      </c>
      <c r="Y702" s="515">
        <v>43.041385948026942</v>
      </c>
      <c r="Z702" s="515">
        <v>4.1500300597981772</v>
      </c>
      <c r="AA702" s="515">
        <v>0</v>
      </c>
      <c r="AB702" s="515">
        <v>1.236598049421036</v>
      </c>
      <c r="AC702" s="515"/>
      <c r="AD702" s="515">
        <v>8.11240669107295</v>
      </c>
      <c r="AE702" s="515"/>
      <c r="AF702" s="515">
        <v>3.8871637547233342</v>
      </c>
      <c r="AG702" s="515">
        <v>2.6918194282826806</v>
      </c>
      <c r="AH702" s="515"/>
      <c r="AI702" s="515"/>
      <c r="AJ702" s="515"/>
      <c r="AK702" s="515"/>
      <c r="AL702" s="515"/>
    </row>
    <row r="703" spans="1:38">
      <c r="A703" s="515">
        <v>11</v>
      </c>
      <c r="B703" s="515">
        <v>261</v>
      </c>
      <c r="C703" s="515">
        <v>2007</v>
      </c>
      <c r="D703" s="515">
        <v>99</v>
      </c>
      <c r="E703" s="515">
        <v>99</v>
      </c>
      <c r="F703" s="515">
        <v>99</v>
      </c>
      <c r="G703" s="515">
        <v>99</v>
      </c>
      <c r="H703" s="515">
        <v>99</v>
      </c>
      <c r="I703" s="515">
        <v>99</v>
      </c>
      <c r="J703" s="515">
        <v>999</v>
      </c>
      <c r="K703" s="515">
        <v>99</v>
      </c>
      <c r="L703" s="515">
        <v>3</v>
      </c>
      <c r="M703" s="515">
        <v>99</v>
      </c>
      <c r="N703" s="515">
        <v>99</v>
      </c>
      <c r="O703" s="515">
        <v>99</v>
      </c>
      <c r="P703" s="515">
        <v>9999</v>
      </c>
      <c r="Q703" s="515">
        <v>4062</v>
      </c>
      <c r="R703" s="515">
        <v>7511</v>
      </c>
      <c r="S703" s="515">
        <v>3</v>
      </c>
      <c r="T703" s="515">
        <v>4.2058314472107572</v>
      </c>
      <c r="U703" s="515">
        <v>24.138463586739498</v>
      </c>
      <c r="V703" s="515">
        <v>0</v>
      </c>
      <c r="W703" s="515">
        <v>0.70563174011449881</v>
      </c>
      <c r="X703" s="515">
        <v>95.340167753960827</v>
      </c>
      <c r="Y703" s="515">
        <v>64.505392091599006</v>
      </c>
      <c r="Z703" s="515">
        <v>4.0984966909572993</v>
      </c>
      <c r="AA703" s="515">
        <v>0</v>
      </c>
      <c r="AB703" s="515">
        <v>1.4122250249343238</v>
      </c>
      <c r="AC703" s="515"/>
      <c r="AD703" s="515">
        <v>6.4651445864378276</v>
      </c>
      <c r="AE703" s="515"/>
      <c r="AF703" s="515">
        <v>5.620112985895469</v>
      </c>
      <c r="AG703" s="515">
        <v>4.2453744177227524</v>
      </c>
      <c r="AH703" s="515"/>
      <c r="AI703" s="515"/>
      <c r="AJ703" s="515"/>
      <c r="AK703" s="515"/>
      <c r="AL703" s="515"/>
    </row>
    <row r="704" spans="1:38">
      <c r="A704" s="515">
        <v>11</v>
      </c>
      <c r="B704" s="515">
        <v>262</v>
      </c>
      <c r="C704" s="515">
        <v>2007</v>
      </c>
      <c r="D704" s="515">
        <v>99</v>
      </c>
      <c r="E704" s="515">
        <v>99</v>
      </c>
      <c r="F704" s="515">
        <v>99</v>
      </c>
      <c r="G704" s="515">
        <v>99</v>
      </c>
      <c r="H704" s="515">
        <v>99</v>
      </c>
      <c r="I704" s="515">
        <v>99</v>
      </c>
      <c r="J704" s="515">
        <v>999</v>
      </c>
      <c r="K704" s="515">
        <v>99</v>
      </c>
      <c r="L704" s="515">
        <v>4</v>
      </c>
      <c r="M704" s="515">
        <v>99</v>
      </c>
      <c r="N704" s="515">
        <v>99</v>
      </c>
      <c r="O704" s="515">
        <v>99</v>
      </c>
      <c r="P704" s="515">
        <v>9999</v>
      </c>
      <c r="Q704" s="515">
        <v>5412</v>
      </c>
      <c r="R704" s="515">
        <v>11086</v>
      </c>
      <c r="S704" s="515">
        <v>4</v>
      </c>
      <c r="T704" s="515">
        <v>5.0808226592098142</v>
      </c>
      <c r="U704" s="515">
        <v>26.001289915208339</v>
      </c>
      <c r="V704" s="515">
        <v>0</v>
      </c>
      <c r="W704" s="515">
        <v>2.4535450117265021</v>
      </c>
      <c r="X704" s="515">
        <v>97.744903481869031</v>
      </c>
      <c r="Y704" s="515">
        <v>80.191232184737501</v>
      </c>
      <c r="Z704" s="515">
        <v>4.0130988343892176</v>
      </c>
      <c r="AA704" s="515">
        <v>0</v>
      </c>
      <c r="AB704" s="515">
        <v>1.6313605004927396</v>
      </c>
      <c r="AC704" s="515"/>
      <c r="AD704" s="515">
        <v>13.320222992145492</v>
      </c>
      <c r="AE704" s="515"/>
      <c r="AF704" s="515">
        <v>8.2951101799543547</v>
      </c>
      <c r="AG704" s="515">
        <v>6.7496053563126255</v>
      </c>
      <c r="AH704" s="515"/>
      <c r="AI704" s="515"/>
      <c r="AJ704" s="515"/>
      <c r="AK704" s="515"/>
      <c r="AL704" s="515"/>
    </row>
    <row r="705" spans="1:38">
      <c r="A705" s="515">
        <v>11</v>
      </c>
      <c r="B705" s="515">
        <v>263</v>
      </c>
      <c r="C705" s="515">
        <v>2007</v>
      </c>
      <c r="D705" s="515">
        <v>99</v>
      </c>
      <c r="E705" s="515">
        <v>99</v>
      </c>
      <c r="F705" s="515">
        <v>99</v>
      </c>
      <c r="G705" s="515">
        <v>99</v>
      </c>
      <c r="H705" s="515">
        <v>99</v>
      </c>
      <c r="I705" s="515">
        <v>99</v>
      </c>
      <c r="J705" s="515">
        <v>999</v>
      </c>
      <c r="K705" s="515">
        <v>99</v>
      </c>
      <c r="L705" s="515">
        <v>5</v>
      </c>
      <c r="M705" s="515">
        <v>99</v>
      </c>
      <c r="N705" s="515">
        <v>99</v>
      </c>
      <c r="O705" s="515">
        <v>99</v>
      </c>
      <c r="P705" s="515">
        <v>9999</v>
      </c>
      <c r="Q705" s="515">
        <v>7654</v>
      </c>
      <c r="R705" s="515">
        <v>19311</v>
      </c>
      <c r="S705" s="515">
        <v>5</v>
      </c>
      <c r="T705" s="515">
        <v>6.1949148153901916</v>
      </c>
      <c r="U705" s="515">
        <v>27.904743410491481</v>
      </c>
      <c r="V705" s="515">
        <v>0</v>
      </c>
      <c r="W705" s="515">
        <v>10.34643467453783</v>
      </c>
      <c r="X705" s="515">
        <v>99.145564704054692</v>
      </c>
      <c r="Y705" s="515">
        <v>90.098907358500355</v>
      </c>
      <c r="Z705" s="515">
        <v>4.0967662406777308</v>
      </c>
      <c r="AA705" s="515">
        <v>0</v>
      </c>
      <c r="AB705" s="515">
        <v>1.8744490241837557</v>
      </c>
      <c r="AC705" s="515"/>
      <c r="AD705" s="515">
        <v>26.488197345927169</v>
      </c>
      <c r="AE705" s="515"/>
      <c r="AF705" s="515">
        <v>14.449474353698225</v>
      </c>
      <c r="AG705" s="515">
        <v>12.618025771172356</v>
      </c>
      <c r="AH705" s="515"/>
      <c r="AI705" s="515"/>
      <c r="AJ705" s="515"/>
      <c r="AK705" s="515"/>
      <c r="AL705" s="515"/>
    </row>
    <row r="706" spans="1:38">
      <c r="A706" s="515">
        <v>11</v>
      </c>
      <c r="B706" s="515">
        <v>264</v>
      </c>
      <c r="C706" s="515">
        <v>2007</v>
      </c>
      <c r="D706" s="515">
        <v>99</v>
      </c>
      <c r="E706" s="515">
        <v>99</v>
      </c>
      <c r="F706" s="515">
        <v>99</v>
      </c>
      <c r="G706" s="515">
        <v>99</v>
      </c>
      <c r="H706" s="515">
        <v>99</v>
      </c>
      <c r="I706" s="515">
        <v>99</v>
      </c>
      <c r="J706" s="515">
        <v>999</v>
      </c>
      <c r="K706" s="515">
        <v>99</v>
      </c>
      <c r="L706" s="515">
        <v>6</v>
      </c>
      <c r="M706" s="515">
        <v>99</v>
      </c>
      <c r="N706" s="515">
        <v>99</v>
      </c>
      <c r="O706" s="515">
        <v>99</v>
      </c>
      <c r="P706" s="515">
        <v>9999</v>
      </c>
      <c r="Q706" s="515">
        <v>8083</v>
      </c>
      <c r="R706" s="515">
        <v>19840</v>
      </c>
      <c r="S706" s="515">
        <v>6</v>
      </c>
      <c r="T706" s="515">
        <v>7.40625</v>
      </c>
      <c r="U706" s="515">
        <v>30.456229838709739</v>
      </c>
      <c r="V706" s="515">
        <v>43.629032258064512</v>
      </c>
      <c r="W706" s="515">
        <v>27.691532258064512</v>
      </c>
      <c r="X706" s="515">
        <v>99.657258064516128</v>
      </c>
      <c r="Y706" s="515">
        <v>96.774193548387117</v>
      </c>
      <c r="Z706" s="515">
        <v>4.210651396285976</v>
      </c>
      <c r="AA706" s="515">
        <v>0</v>
      </c>
      <c r="AB706" s="515">
        <v>2.1154865913413778</v>
      </c>
      <c r="AC706" s="515"/>
      <c r="AD706" s="515">
        <v>39.20088860354371</v>
      </c>
      <c r="AE706" s="515"/>
      <c r="AF706" s="515">
        <v>14.845299113322612</v>
      </c>
      <c r="AG706" s="515">
        <v>14.14902199900742</v>
      </c>
      <c r="AH706" s="515"/>
      <c r="AI706" s="515"/>
      <c r="AJ706" s="515"/>
      <c r="AK706" s="515"/>
      <c r="AL706" s="515"/>
    </row>
    <row r="707" spans="1:38">
      <c r="A707" s="515">
        <v>11</v>
      </c>
      <c r="B707" s="515">
        <v>265</v>
      </c>
      <c r="C707" s="515">
        <v>2007</v>
      </c>
      <c r="D707" s="515">
        <v>99</v>
      </c>
      <c r="E707" s="515">
        <v>99</v>
      </c>
      <c r="F707" s="515">
        <v>99</v>
      </c>
      <c r="G707" s="515">
        <v>99</v>
      </c>
      <c r="H707" s="515">
        <v>99</v>
      </c>
      <c r="I707" s="515">
        <v>99</v>
      </c>
      <c r="J707" s="515">
        <v>999</v>
      </c>
      <c r="K707" s="515">
        <v>99</v>
      </c>
      <c r="L707" s="515">
        <v>7</v>
      </c>
      <c r="M707" s="515">
        <v>99</v>
      </c>
      <c r="N707" s="515">
        <v>99</v>
      </c>
      <c r="O707" s="515">
        <v>99</v>
      </c>
      <c r="P707" s="515">
        <v>9999</v>
      </c>
      <c r="Q707" s="515">
        <v>7602</v>
      </c>
      <c r="R707" s="515">
        <v>17353</v>
      </c>
      <c r="S707" s="515">
        <v>7</v>
      </c>
      <c r="T707" s="515">
        <v>8.3452428974817021</v>
      </c>
      <c r="U707" s="515">
        <v>32.765366219097402</v>
      </c>
      <c r="V707" s="515">
        <v>30.375151270673655</v>
      </c>
      <c r="W707" s="515">
        <v>44.11917247738144</v>
      </c>
      <c r="X707" s="515">
        <v>99.884746153402887</v>
      </c>
      <c r="Y707" s="515">
        <v>98.772546533740609</v>
      </c>
      <c r="Z707" s="515">
        <v>4.4540642906222994</v>
      </c>
      <c r="AA707" s="515">
        <v>0</v>
      </c>
      <c r="AB707" s="515">
        <v>2.2850344545395704</v>
      </c>
      <c r="AC707" s="515"/>
      <c r="AD707" s="515">
        <v>48.707154327825251</v>
      </c>
      <c r="AE707" s="515"/>
      <c r="AF707" s="515">
        <v>12.984398967413671</v>
      </c>
      <c r="AG707" s="515">
        <v>13.31368281149506</v>
      </c>
      <c r="AH707" s="515"/>
      <c r="AI707" s="515"/>
      <c r="AJ707" s="515"/>
      <c r="AK707" s="515"/>
      <c r="AL707" s="515"/>
    </row>
    <row r="708" spans="1:38">
      <c r="A708" s="515">
        <v>11</v>
      </c>
      <c r="B708" s="515">
        <v>266</v>
      </c>
      <c r="C708" s="515">
        <v>2007</v>
      </c>
      <c r="D708" s="515">
        <v>99</v>
      </c>
      <c r="E708" s="515">
        <v>99</v>
      </c>
      <c r="F708" s="515">
        <v>99</v>
      </c>
      <c r="G708" s="515">
        <v>99</v>
      </c>
      <c r="H708" s="515">
        <v>99</v>
      </c>
      <c r="I708" s="515">
        <v>99</v>
      </c>
      <c r="J708" s="515">
        <v>999</v>
      </c>
      <c r="K708" s="515">
        <v>99</v>
      </c>
      <c r="L708" s="515">
        <v>8</v>
      </c>
      <c r="M708" s="515">
        <v>99</v>
      </c>
      <c r="N708" s="515">
        <v>99</v>
      </c>
      <c r="O708" s="515">
        <v>99</v>
      </c>
      <c r="P708" s="515">
        <v>9999</v>
      </c>
      <c r="Q708" s="515">
        <v>8703</v>
      </c>
      <c r="R708" s="515">
        <v>23754</v>
      </c>
      <c r="S708" s="515">
        <v>8</v>
      </c>
      <c r="T708" s="515">
        <v>9.4307485055148632</v>
      </c>
      <c r="U708" s="515">
        <v>35.174151721815434</v>
      </c>
      <c r="V708" s="515">
        <v>17.037130588532452</v>
      </c>
      <c r="W708" s="515">
        <v>61.728550980887427</v>
      </c>
      <c r="X708" s="515">
        <v>99.966321461648576</v>
      </c>
      <c r="Y708" s="515">
        <v>99.637955712722047</v>
      </c>
      <c r="Z708" s="515">
        <v>4.7942445759477446</v>
      </c>
      <c r="AA708" s="515">
        <v>0</v>
      </c>
      <c r="AB708" s="515">
        <v>2.4194576703306887</v>
      </c>
      <c r="AC708" s="515"/>
      <c r="AD708" s="515">
        <v>55.809541246160144</v>
      </c>
      <c r="AE708" s="515"/>
      <c r="AF708" s="515">
        <v>17.773953383964979</v>
      </c>
      <c r="AG708" s="515">
        <v>19.564510998332988</v>
      </c>
      <c r="AH708" s="515"/>
      <c r="AI708" s="515"/>
      <c r="AJ708" s="515"/>
      <c r="AK708" s="515"/>
      <c r="AL708" s="515"/>
    </row>
    <row r="709" spans="1:38">
      <c r="A709" s="515">
        <v>11</v>
      </c>
      <c r="B709" s="515">
        <v>267</v>
      </c>
      <c r="C709" s="515">
        <v>2007</v>
      </c>
      <c r="D709" s="515">
        <v>99</v>
      </c>
      <c r="E709" s="515">
        <v>99</v>
      </c>
      <c r="F709" s="515">
        <v>99</v>
      </c>
      <c r="G709" s="515">
        <v>99</v>
      </c>
      <c r="H709" s="515">
        <v>99</v>
      </c>
      <c r="I709" s="515">
        <v>99</v>
      </c>
      <c r="J709" s="515">
        <v>999</v>
      </c>
      <c r="K709" s="515">
        <v>99</v>
      </c>
      <c r="L709" s="515">
        <v>9</v>
      </c>
      <c r="M709" s="515">
        <v>99</v>
      </c>
      <c r="N709" s="515">
        <v>99</v>
      </c>
      <c r="O709" s="515">
        <v>99</v>
      </c>
      <c r="P709" s="515">
        <v>9999</v>
      </c>
      <c r="Q709" s="515">
        <v>6953</v>
      </c>
      <c r="R709" s="515">
        <v>15638</v>
      </c>
      <c r="S709" s="515">
        <v>9</v>
      </c>
      <c r="T709" s="515">
        <v>10.462143496610823</v>
      </c>
      <c r="U709" s="515">
        <v>38.074856119708407</v>
      </c>
      <c r="V709" s="515">
        <v>9.0228929530630495</v>
      </c>
      <c r="W709" s="515">
        <v>74.657884639979557</v>
      </c>
      <c r="X709" s="515">
        <v>100</v>
      </c>
      <c r="Y709" s="515">
        <v>99.923263844481426</v>
      </c>
      <c r="Z709" s="515">
        <v>5.2122744484129724</v>
      </c>
      <c r="AA709" s="515">
        <v>0</v>
      </c>
      <c r="AB709" s="515">
        <v>2.6149379647582593</v>
      </c>
      <c r="AC709" s="515"/>
      <c r="AD709" s="515">
        <v>57.231132084689186</v>
      </c>
      <c r="AE709" s="515"/>
      <c r="AF709" s="515">
        <v>11.701148565228777</v>
      </c>
      <c r="AG709" s="515">
        <v>13.942096758916628</v>
      </c>
      <c r="AH709" s="515"/>
      <c r="AI709" s="515"/>
      <c r="AJ709" s="515"/>
      <c r="AK709" s="515"/>
      <c r="AL709" s="515"/>
    </row>
    <row r="710" spans="1:38">
      <c r="A710" s="515">
        <v>11</v>
      </c>
      <c r="B710" s="515">
        <v>268</v>
      </c>
      <c r="C710" s="515">
        <v>2007</v>
      </c>
      <c r="D710" s="515">
        <v>99</v>
      </c>
      <c r="E710" s="515">
        <v>99</v>
      </c>
      <c r="F710" s="515">
        <v>99</v>
      </c>
      <c r="G710" s="515">
        <v>99</v>
      </c>
      <c r="H710" s="515">
        <v>99</v>
      </c>
      <c r="I710" s="515">
        <v>99</v>
      </c>
      <c r="J710" s="515">
        <v>999</v>
      </c>
      <c r="K710" s="515">
        <v>99</v>
      </c>
      <c r="L710" s="515">
        <v>10</v>
      </c>
      <c r="M710" s="515">
        <v>99</v>
      </c>
      <c r="N710" s="515">
        <v>99</v>
      </c>
      <c r="O710" s="515">
        <v>99</v>
      </c>
      <c r="P710" s="515">
        <v>9999</v>
      </c>
      <c r="Q710" s="515">
        <v>3480</v>
      </c>
      <c r="R710" s="515">
        <v>5388</v>
      </c>
      <c r="S710" s="515">
        <v>10</v>
      </c>
      <c r="T710" s="515">
        <v>11.095768374164811</v>
      </c>
      <c r="U710" s="515">
        <v>40.195601336302907</v>
      </c>
      <c r="V710" s="515">
        <v>5.994803266518189</v>
      </c>
      <c r="W710" s="515">
        <v>79.806978470675546</v>
      </c>
      <c r="X710" s="515">
        <v>100</v>
      </c>
      <c r="Y710" s="515">
        <v>99.962880475129907</v>
      </c>
      <c r="Z710" s="515">
        <v>5.4281752405759827</v>
      </c>
      <c r="AA710" s="515">
        <v>0</v>
      </c>
      <c r="AB710" s="515">
        <v>2.6969071179354978</v>
      </c>
      <c r="AC710" s="515"/>
      <c r="AD710" s="515">
        <v>59.930766370619494</v>
      </c>
      <c r="AE710" s="515"/>
      <c r="AF710" s="515">
        <v>4.031576190654345</v>
      </c>
      <c r="AG710" s="515">
        <v>5.0712466057364649</v>
      </c>
      <c r="AH710" s="515"/>
      <c r="AI710" s="515"/>
      <c r="AJ710" s="515"/>
      <c r="AK710" s="515"/>
      <c r="AL710" s="515"/>
    </row>
    <row r="711" spans="1:38">
      <c r="A711" s="515">
        <v>11</v>
      </c>
      <c r="B711" s="515">
        <v>269</v>
      </c>
      <c r="C711" s="515">
        <v>2007</v>
      </c>
      <c r="D711" s="515">
        <v>99</v>
      </c>
      <c r="E711" s="515">
        <v>99</v>
      </c>
      <c r="F711" s="515">
        <v>99</v>
      </c>
      <c r="G711" s="515">
        <v>99</v>
      </c>
      <c r="H711" s="515">
        <v>99</v>
      </c>
      <c r="I711" s="515">
        <v>99</v>
      </c>
      <c r="J711" s="515">
        <v>999</v>
      </c>
      <c r="K711" s="515">
        <v>99</v>
      </c>
      <c r="L711" s="515">
        <v>11</v>
      </c>
      <c r="M711" s="515">
        <v>99</v>
      </c>
      <c r="N711" s="515">
        <v>99</v>
      </c>
      <c r="O711" s="515">
        <v>99</v>
      </c>
      <c r="P711" s="515">
        <v>9999</v>
      </c>
      <c r="Q711" s="515">
        <v>2998</v>
      </c>
      <c r="R711" s="515">
        <v>4802</v>
      </c>
      <c r="S711" s="515">
        <v>11</v>
      </c>
      <c r="T711" s="515">
        <v>11.851520199916701</v>
      </c>
      <c r="U711" s="515">
        <v>42.483590170762113</v>
      </c>
      <c r="V711" s="515">
        <v>2.665556018325697</v>
      </c>
      <c r="W711" s="515">
        <v>86.463973344439822</v>
      </c>
      <c r="X711" s="515">
        <v>100</v>
      </c>
      <c r="Y711" s="515">
        <v>99.958350687213681</v>
      </c>
      <c r="Z711" s="515">
        <v>5.7381964557027123</v>
      </c>
      <c r="AA711" s="515">
        <v>0</v>
      </c>
      <c r="AB711" s="515">
        <v>2.5969391324541942</v>
      </c>
      <c r="AC711" s="515"/>
      <c r="AD711" s="515">
        <v>59.727475704027391</v>
      </c>
      <c r="AE711" s="515"/>
      <c r="AF711" s="515">
        <v>3.5931011261177002</v>
      </c>
      <c r="AG711" s="515">
        <v>4.7769641184796159</v>
      </c>
      <c r="AH711" s="515"/>
      <c r="AI711" s="515"/>
      <c r="AJ711" s="515"/>
      <c r="AK711" s="515"/>
      <c r="AL711" s="515"/>
    </row>
    <row r="712" spans="1:38">
      <c r="A712" s="515">
        <v>11</v>
      </c>
      <c r="B712" s="515">
        <v>270</v>
      </c>
      <c r="C712" s="515">
        <v>2007</v>
      </c>
      <c r="D712" s="515">
        <v>99</v>
      </c>
      <c r="E712" s="515">
        <v>99</v>
      </c>
      <c r="F712" s="515">
        <v>99</v>
      </c>
      <c r="G712" s="515">
        <v>99</v>
      </c>
      <c r="H712" s="515">
        <v>99</v>
      </c>
      <c r="I712" s="515">
        <v>99</v>
      </c>
      <c r="J712" s="515">
        <v>999</v>
      </c>
      <c r="K712" s="515">
        <v>99</v>
      </c>
      <c r="L712" s="515">
        <v>12</v>
      </c>
      <c r="M712" s="515">
        <v>99</v>
      </c>
      <c r="N712" s="515">
        <v>99</v>
      </c>
      <c r="O712" s="515">
        <v>99</v>
      </c>
      <c r="P712" s="515">
        <v>9999</v>
      </c>
      <c r="Q712" s="515">
        <v>1117</v>
      </c>
      <c r="R712" s="515">
        <v>1445</v>
      </c>
      <c r="S712" s="515">
        <v>12</v>
      </c>
      <c r="T712" s="515">
        <v>12.26782006920415</v>
      </c>
      <c r="U712" s="515">
        <v>44.850242214532862</v>
      </c>
      <c r="V712" s="515">
        <v>1.3840830449826991</v>
      </c>
      <c r="W712" s="515">
        <v>87.820069204152219</v>
      </c>
      <c r="X712" s="515">
        <v>100</v>
      </c>
      <c r="Y712" s="515">
        <v>99.86159169550173</v>
      </c>
      <c r="Z712" s="515">
        <v>6.1179678883759516</v>
      </c>
      <c r="AA712" s="515">
        <v>0</v>
      </c>
      <c r="AB712" s="515">
        <v>2.6038770179711528</v>
      </c>
      <c r="AC712" s="515"/>
      <c r="AD712" s="515">
        <v>55.367698431593183</v>
      </c>
      <c r="AE712" s="515"/>
      <c r="AF712" s="515">
        <v>1.0812226420741515</v>
      </c>
      <c r="AG712" s="515">
        <v>1.5175438627301452</v>
      </c>
      <c r="AH712" s="515"/>
      <c r="AI712" s="515"/>
      <c r="AJ712" s="515"/>
      <c r="AK712" s="515"/>
      <c r="AL712" s="515"/>
    </row>
    <row r="713" spans="1:38">
      <c r="A713" s="515">
        <v>11</v>
      </c>
      <c r="B713" s="515">
        <v>271</v>
      </c>
      <c r="C713" s="515">
        <v>2007</v>
      </c>
      <c r="D713" s="515">
        <v>99</v>
      </c>
      <c r="E713" s="515">
        <v>99</v>
      </c>
      <c r="F713" s="515">
        <v>99</v>
      </c>
      <c r="G713" s="515">
        <v>99</v>
      </c>
      <c r="H713" s="515">
        <v>99</v>
      </c>
      <c r="I713" s="515">
        <v>99</v>
      </c>
      <c r="J713" s="515">
        <v>999</v>
      </c>
      <c r="K713" s="515">
        <v>99</v>
      </c>
      <c r="L713" s="515">
        <v>13</v>
      </c>
      <c r="M713" s="515">
        <v>99</v>
      </c>
      <c r="N713" s="515">
        <v>99</v>
      </c>
      <c r="O713" s="515">
        <v>99</v>
      </c>
      <c r="P713" s="515">
        <v>9999</v>
      </c>
      <c r="Q713" s="515">
        <v>237</v>
      </c>
      <c r="R713" s="515">
        <v>273</v>
      </c>
      <c r="S713" s="515">
        <v>13</v>
      </c>
      <c r="T713" s="515">
        <v>12.322344322344325</v>
      </c>
      <c r="U713" s="515">
        <v>45.646520146520146</v>
      </c>
      <c r="V713" s="515">
        <v>0.73260073260073244</v>
      </c>
      <c r="W713" s="515">
        <v>86.813186813186817</v>
      </c>
      <c r="X713" s="515">
        <v>100</v>
      </c>
      <c r="Y713" s="515">
        <v>100</v>
      </c>
      <c r="Z713" s="515">
        <v>6.2962455218042859</v>
      </c>
      <c r="AA713" s="515">
        <v>0</v>
      </c>
      <c r="AB713" s="515">
        <v>2.6475738424839994</v>
      </c>
      <c r="AC713" s="515"/>
      <c r="AD713" s="515">
        <v>55.011855337497323</v>
      </c>
      <c r="AE713" s="515"/>
      <c r="AF713" s="515">
        <v>0.20427251300086055</v>
      </c>
      <c r="AG713" s="515">
        <v>0.29179573151420801</v>
      </c>
      <c r="AH713" s="515"/>
      <c r="AI713" s="515"/>
      <c r="AJ713" s="515"/>
      <c r="AK713" s="515"/>
      <c r="AL713" s="515"/>
    </row>
    <row r="714" spans="1:38">
      <c r="A714" s="515">
        <v>11</v>
      </c>
      <c r="B714" s="515">
        <v>272</v>
      </c>
      <c r="C714" s="515">
        <v>2007</v>
      </c>
      <c r="D714" s="515">
        <v>99</v>
      </c>
      <c r="E714" s="515">
        <v>99</v>
      </c>
      <c r="F714" s="515">
        <v>99</v>
      </c>
      <c r="G714" s="515">
        <v>99</v>
      </c>
      <c r="H714" s="515">
        <v>99</v>
      </c>
      <c r="I714" s="515">
        <v>99</v>
      </c>
      <c r="J714" s="515">
        <v>999</v>
      </c>
      <c r="K714" s="515">
        <v>99</v>
      </c>
      <c r="L714" s="515">
        <v>14</v>
      </c>
      <c r="M714" s="515">
        <v>99</v>
      </c>
      <c r="N714" s="515">
        <v>99</v>
      </c>
      <c r="O714" s="515">
        <v>99</v>
      </c>
      <c r="P714" s="515">
        <v>9999</v>
      </c>
      <c r="Q714" s="515">
        <v>139</v>
      </c>
      <c r="R714" s="515">
        <v>160</v>
      </c>
      <c r="S714" s="515">
        <v>14</v>
      </c>
      <c r="T714" s="515">
        <v>12.71875</v>
      </c>
      <c r="U714" s="515">
        <v>48.183750000000011</v>
      </c>
      <c r="V714" s="515">
        <v>0.625</v>
      </c>
      <c r="W714" s="515">
        <v>91.25</v>
      </c>
      <c r="X714" s="515">
        <v>100</v>
      </c>
      <c r="Y714" s="515">
        <v>100</v>
      </c>
      <c r="Z714" s="515">
        <v>6.3093272967488145</v>
      </c>
      <c r="AA714" s="515">
        <v>0</v>
      </c>
      <c r="AB714" s="515">
        <v>2.6579406384454858</v>
      </c>
      <c r="AC714" s="515"/>
      <c r="AD714" s="515">
        <v>41.688317237096257</v>
      </c>
      <c r="AE714" s="515"/>
      <c r="AF714" s="515">
        <v>0.11972015413969844</v>
      </c>
      <c r="AG714" s="515">
        <v>0.18052160755411753</v>
      </c>
      <c r="AH714" s="515"/>
      <c r="AI714" s="515"/>
      <c r="AJ714" s="515"/>
      <c r="AK714" s="515"/>
      <c r="AL714" s="515"/>
    </row>
    <row r="715" spans="1:38">
      <c r="A715" s="515">
        <v>11</v>
      </c>
      <c r="B715" s="515">
        <v>273</v>
      </c>
      <c r="C715" s="515">
        <v>2007</v>
      </c>
      <c r="D715" s="515">
        <v>99</v>
      </c>
      <c r="E715" s="515">
        <v>99</v>
      </c>
      <c r="F715" s="515">
        <v>99</v>
      </c>
      <c r="G715" s="515">
        <v>99</v>
      </c>
      <c r="H715" s="515">
        <v>99</v>
      </c>
      <c r="I715" s="515">
        <v>99</v>
      </c>
      <c r="J715" s="515">
        <v>999</v>
      </c>
      <c r="K715" s="515">
        <v>99</v>
      </c>
      <c r="L715" s="515">
        <v>15</v>
      </c>
      <c r="M715" s="515">
        <v>99</v>
      </c>
      <c r="N715" s="515">
        <v>99</v>
      </c>
      <c r="O715" s="515">
        <v>99</v>
      </c>
      <c r="P715" s="515">
        <v>9999</v>
      </c>
      <c r="Q715" s="515">
        <v>25</v>
      </c>
      <c r="R715" s="515">
        <v>25</v>
      </c>
      <c r="S715" s="515">
        <v>15</v>
      </c>
      <c r="T715" s="515">
        <v>12.92</v>
      </c>
      <c r="U715" s="515">
        <v>50.015999999999991</v>
      </c>
      <c r="V715" s="515">
        <v>0</v>
      </c>
      <c r="W715" s="515">
        <v>92</v>
      </c>
      <c r="X715" s="515">
        <v>100</v>
      </c>
      <c r="Y715" s="515">
        <v>100</v>
      </c>
      <c r="Z715" s="515">
        <v>4.9396097011809186</v>
      </c>
      <c r="AA715" s="515">
        <v>0</v>
      </c>
      <c r="AB715" s="515">
        <v>2.8694250295137524</v>
      </c>
      <c r="AC715" s="515"/>
      <c r="AD715" s="515">
        <v>69.743133832776252</v>
      </c>
      <c r="AE715" s="515"/>
      <c r="AF715" s="515">
        <v>1.870627408432788E-2</v>
      </c>
      <c r="AG715" s="515">
        <v>2.9279090212684319E-2</v>
      </c>
      <c r="AH715" s="515"/>
      <c r="AI715" s="515"/>
      <c r="AJ715" s="515"/>
      <c r="AK715" s="515"/>
      <c r="AL715" s="515"/>
    </row>
    <row r="716" spans="1:38">
      <c r="A716" s="515">
        <v>11</v>
      </c>
      <c r="B716" s="515">
        <v>274</v>
      </c>
      <c r="C716" s="515">
        <v>2006</v>
      </c>
      <c r="D716" s="515">
        <v>99</v>
      </c>
      <c r="E716" s="515">
        <v>99</v>
      </c>
      <c r="F716" s="515">
        <v>99</v>
      </c>
      <c r="G716" s="515">
        <v>99</v>
      </c>
      <c r="H716" s="515">
        <v>99</v>
      </c>
      <c r="I716" s="515">
        <v>99</v>
      </c>
      <c r="J716" s="515">
        <v>999</v>
      </c>
      <c r="K716" s="515">
        <v>99</v>
      </c>
      <c r="L716" s="515">
        <v>1</v>
      </c>
      <c r="M716" s="515">
        <v>99</v>
      </c>
      <c r="N716" s="515">
        <v>99</v>
      </c>
      <c r="O716" s="515">
        <v>99</v>
      </c>
      <c r="P716" s="515">
        <v>9999</v>
      </c>
      <c r="Q716" s="515">
        <v>1401</v>
      </c>
      <c r="R716" s="515">
        <v>2044</v>
      </c>
      <c r="S716" s="515">
        <v>1</v>
      </c>
      <c r="T716" s="515">
        <v>2.3287671232876712</v>
      </c>
      <c r="U716" s="515">
        <v>20.064138943248576</v>
      </c>
      <c r="V716" s="515">
        <v>0</v>
      </c>
      <c r="W716" s="515">
        <v>4.8923679060665373E-2</v>
      </c>
      <c r="X716" s="515">
        <v>88.845401174168288</v>
      </c>
      <c r="Y716" s="515">
        <v>18.542074363992171</v>
      </c>
      <c r="Z716" s="515">
        <v>3.6526148974814543</v>
      </c>
      <c r="AA716" s="515">
        <v>0</v>
      </c>
      <c r="AB716" s="515">
        <v>0.96135415265405055</v>
      </c>
      <c r="AC716" s="515"/>
      <c r="AD716" s="515">
        <v>19.817695045428927</v>
      </c>
      <c r="AE716" s="515"/>
      <c r="AF716" s="515">
        <v>1.3220873974800131</v>
      </c>
      <c r="AG716" s="515">
        <v>0.83096802868892317</v>
      </c>
      <c r="AH716" s="515"/>
      <c r="AI716" s="515"/>
      <c r="AJ716" s="515"/>
      <c r="AK716" s="515"/>
      <c r="AL716" s="515"/>
    </row>
    <row r="717" spans="1:38">
      <c r="A717" s="515">
        <v>11</v>
      </c>
      <c r="B717" s="515">
        <v>275</v>
      </c>
      <c r="C717" s="515">
        <v>2006</v>
      </c>
      <c r="D717" s="515">
        <v>99</v>
      </c>
      <c r="E717" s="515">
        <v>99</v>
      </c>
      <c r="F717" s="515">
        <v>99</v>
      </c>
      <c r="G717" s="515">
        <v>99</v>
      </c>
      <c r="H717" s="515">
        <v>99</v>
      </c>
      <c r="I717" s="515">
        <v>99</v>
      </c>
      <c r="J717" s="515">
        <v>999</v>
      </c>
      <c r="K717" s="515">
        <v>99</v>
      </c>
      <c r="L717" s="515">
        <v>2</v>
      </c>
      <c r="M717" s="515">
        <v>99</v>
      </c>
      <c r="N717" s="515">
        <v>99</v>
      </c>
      <c r="O717" s="515">
        <v>99</v>
      </c>
      <c r="P717" s="515">
        <v>9999</v>
      </c>
      <c r="Q717" s="515">
        <v>3516</v>
      </c>
      <c r="R717" s="515">
        <v>6464</v>
      </c>
      <c r="S717" s="515">
        <v>2</v>
      </c>
      <c r="T717" s="515">
        <v>3.4175433168316842</v>
      </c>
      <c r="U717" s="515">
        <v>22.364774133663392</v>
      </c>
      <c r="V717" s="515">
        <v>0</v>
      </c>
      <c r="W717" s="515">
        <v>0.10829207920792082</v>
      </c>
      <c r="X717" s="515">
        <v>93.719059405940612</v>
      </c>
      <c r="Y717" s="515">
        <v>43.734529702970285</v>
      </c>
      <c r="Z717" s="515">
        <v>3.9189587634128329</v>
      </c>
      <c r="AA717" s="515">
        <v>0</v>
      </c>
      <c r="AB717" s="515">
        <v>1.2669671842221999</v>
      </c>
      <c r="AC717" s="515"/>
      <c r="AD717" s="515">
        <v>15.266160771323847</v>
      </c>
      <c r="AE717" s="515"/>
      <c r="AF717" s="515">
        <v>4.1810043724612562</v>
      </c>
      <c r="AG717" s="515">
        <v>2.9291982155718777</v>
      </c>
      <c r="AH717" s="515"/>
      <c r="AI717" s="515"/>
      <c r="AJ717" s="515"/>
      <c r="AK717" s="515"/>
      <c r="AL717" s="515"/>
    </row>
    <row r="718" spans="1:38">
      <c r="A718" s="515">
        <v>11</v>
      </c>
      <c r="B718" s="515">
        <v>276</v>
      </c>
      <c r="C718" s="515">
        <v>2006</v>
      </c>
      <c r="D718" s="515">
        <v>99</v>
      </c>
      <c r="E718" s="515">
        <v>99</v>
      </c>
      <c r="F718" s="515">
        <v>99</v>
      </c>
      <c r="G718" s="515">
        <v>99</v>
      </c>
      <c r="H718" s="515">
        <v>99</v>
      </c>
      <c r="I718" s="515">
        <v>99</v>
      </c>
      <c r="J718" s="515">
        <v>999</v>
      </c>
      <c r="K718" s="515">
        <v>99</v>
      </c>
      <c r="L718" s="515">
        <v>3</v>
      </c>
      <c r="M718" s="515">
        <v>99</v>
      </c>
      <c r="N718" s="515">
        <v>99</v>
      </c>
      <c r="O718" s="515">
        <v>99</v>
      </c>
      <c r="P718" s="515">
        <v>9999</v>
      </c>
      <c r="Q718" s="515">
        <v>4696</v>
      </c>
      <c r="R718" s="515">
        <v>8999</v>
      </c>
      <c r="S718" s="515">
        <v>3</v>
      </c>
      <c r="T718" s="515">
        <v>4.3454828314257137</v>
      </c>
      <c r="U718" s="515">
        <v>24.303222580286715</v>
      </c>
      <c r="V718" s="515">
        <v>0</v>
      </c>
      <c r="W718" s="515">
        <v>0.67785309478831002</v>
      </c>
      <c r="X718" s="515">
        <v>96.199577730859005</v>
      </c>
      <c r="Y718" s="515">
        <v>66.351816868540951</v>
      </c>
      <c r="Z718" s="515">
        <v>3.9099348408271135</v>
      </c>
      <c r="AA718" s="515">
        <v>0</v>
      </c>
      <c r="AB718" s="515">
        <v>1.4526987992047644</v>
      </c>
      <c r="AC718" s="515"/>
      <c r="AD718" s="515">
        <v>6.5189282437033809</v>
      </c>
      <c r="AE718" s="515"/>
      <c r="AF718" s="515">
        <v>5.8206773434063788</v>
      </c>
      <c r="AG718" s="515">
        <v>4.4314006067626073</v>
      </c>
      <c r="AH718" s="515"/>
      <c r="AI718" s="515"/>
      <c r="AJ718" s="515"/>
      <c r="AK718" s="515"/>
      <c r="AL718" s="515"/>
    </row>
    <row r="719" spans="1:38">
      <c r="A719" s="515">
        <v>11</v>
      </c>
      <c r="B719" s="515">
        <v>277</v>
      </c>
      <c r="C719" s="515">
        <v>2006</v>
      </c>
      <c r="D719" s="515">
        <v>99</v>
      </c>
      <c r="E719" s="515">
        <v>99</v>
      </c>
      <c r="F719" s="515">
        <v>99</v>
      </c>
      <c r="G719" s="515">
        <v>99</v>
      </c>
      <c r="H719" s="515">
        <v>99</v>
      </c>
      <c r="I719" s="515">
        <v>99</v>
      </c>
      <c r="J719" s="515">
        <v>999</v>
      </c>
      <c r="K719" s="515">
        <v>99</v>
      </c>
      <c r="L719" s="515">
        <v>4</v>
      </c>
      <c r="M719" s="515">
        <v>99</v>
      </c>
      <c r="N719" s="515">
        <v>99</v>
      </c>
      <c r="O719" s="515">
        <v>99</v>
      </c>
      <c r="P719" s="515">
        <v>9999</v>
      </c>
      <c r="Q719" s="515">
        <v>6395</v>
      </c>
      <c r="R719" s="515">
        <v>13609</v>
      </c>
      <c r="S719" s="515">
        <v>4</v>
      </c>
      <c r="T719" s="515">
        <v>5.2723932691601156</v>
      </c>
      <c r="U719" s="515">
        <v>26.182651186714725</v>
      </c>
      <c r="V719" s="515">
        <v>0</v>
      </c>
      <c r="W719" s="515">
        <v>2.6673524873245649</v>
      </c>
      <c r="X719" s="515">
        <v>98.559776618414304</v>
      </c>
      <c r="Y719" s="515">
        <v>81.446101844367689</v>
      </c>
      <c r="Z719" s="515">
        <v>3.8542516310715871</v>
      </c>
      <c r="AA719" s="515">
        <v>0</v>
      </c>
      <c r="AB719" s="515">
        <v>1.6266038598639647</v>
      </c>
      <c r="AC719" s="515"/>
      <c r="AD719" s="515">
        <v>16.934721265445031</v>
      </c>
      <c r="AE719" s="515"/>
      <c r="AF719" s="515">
        <v>8.8024889394841015</v>
      </c>
      <c r="AG719" s="515">
        <v>7.219759496624774</v>
      </c>
      <c r="AH719" s="515"/>
      <c r="AI719" s="515"/>
      <c r="AJ719" s="515"/>
      <c r="AK719" s="515"/>
      <c r="AL719" s="515"/>
    </row>
    <row r="720" spans="1:38">
      <c r="A720" s="515">
        <v>11</v>
      </c>
      <c r="B720" s="515">
        <v>278</v>
      </c>
      <c r="C720" s="515">
        <v>2006</v>
      </c>
      <c r="D720" s="515">
        <v>99</v>
      </c>
      <c r="E720" s="515">
        <v>99</v>
      </c>
      <c r="F720" s="515">
        <v>99</v>
      </c>
      <c r="G720" s="515">
        <v>99</v>
      </c>
      <c r="H720" s="515">
        <v>99</v>
      </c>
      <c r="I720" s="515">
        <v>99</v>
      </c>
      <c r="J720" s="515">
        <v>999</v>
      </c>
      <c r="K720" s="515">
        <v>99</v>
      </c>
      <c r="L720" s="515">
        <v>5</v>
      </c>
      <c r="M720" s="515">
        <v>99</v>
      </c>
      <c r="N720" s="515">
        <v>99</v>
      </c>
      <c r="O720" s="515">
        <v>99</v>
      </c>
      <c r="P720" s="515">
        <v>9999</v>
      </c>
      <c r="Q720" s="515">
        <v>8788</v>
      </c>
      <c r="R720" s="515">
        <v>24351</v>
      </c>
      <c r="S720" s="515">
        <v>5</v>
      </c>
      <c r="T720" s="515">
        <v>6.431481253336619</v>
      </c>
      <c r="U720" s="515">
        <v>28.273606833395025</v>
      </c>
      <c r="V720" s="515">
        <v>0</v>
      </c>
      <c r="W720" s="515">
        <v>11.703831464826903</v>
      </c>
      <c r="X720" s="515">
        <v>99.367582440146222</v>
      </c>
      <c r="Y720" s="515">
        <v>91.98390209847642</v>
      </c>
      <c r="Z720" s="515">
        <v>3.9499893415805327</v>
      </c>
      <c r="AA720" s="515">
        <v>0</v>
      </c>
      <c r="AB720" s="515">
        <v>1.7882829743967452</v>
      </c>
      <c r="AC720" s="515"/>
      <c r="AD720" s="515">
        <v>30.356015139050271</v>
      </c>
      <c r="AE720" s="515"/>
      <c r="AF720" s="515">
        <v>15.750562728001862</v>
      </c>
      <c r="AG720" s="515">
        <v>13.950215347865688</v>
      </c>
      <c r="AH720" s="515"/>
      <c r="AI720" s="515"/>
      <c r="AJ720" s="515"/>
      <c r="AK720" s="515"/>
      <c r="AL720" s="515"/>
    </row>
    <row r="721" spans="1:38">
      <c r="A721" s="515">
        <v>11</v>
      </c>
      <c r="B721" s="515">
        <v>279</v>
      </c>
      <c r="C721" s="515">
        <v>2006</v>
      </c>
      <c r="D721" s="515">
        <v>99</v>
      </c>
      <c r="E721" s="515">
        <v>99</v>
      </c>
      <c r="F721" s="515">
        <v>99</v>
      </c>
      <c r="G721" s="515">
        <v>99</v>
      </c>
      <c r="H721" s="515">
        <v>99</v>
      </c>
      <c r="I721" s="515">
        <v>99</v>
      </c>
      <c r="J721" s="515">
        <v>999</v>
      </c>
      <c r="K721" s="515">
        <v>99</v>
      </c>
      <c r="L721" s="515">
        <v>6</v>
      </c>
      <c r="M721" s="515">
        <v>99</v>
      </c>
      <c r="N721" s="515">
        <v>99</v>
      </c>
      <c r="O721" s="515">
        <v>99</v>
      </c>
      <c r="P721" s="515">
        <v>9999</v>
      </c>
      <c r="Q721" s="515">
        <v>9019</v>
      </c>
      <c r="R721" s="515">
        <v>23465</v>
      </c>
      <c r="S721" s="515">
        <v>6</v>
      </c>
      <c r="T721" s="515">
        <v>7.5917323673556352</v>
      </c>
      <c r="U721" s="515">
        <v>30.772503728958103</v>
      </c>
      <c r="V721" s="515">
        <v>41.683358193053493</v>
      </c>
      <c r="W721" s="515">
        <v>29.814617515448536</v>
      </c>
      <c r="X721" s="515">
        <v>99.846580012784969</v>
      </c>
      <c r="Y721" s="515">
        <v>97.45152354570638</v>
      </c>
      <c r="Z721" s="515">
        <v>4.1638810972271525</v>
      </c>
      <c r="AA721" s="515">
        <v>0</v>
      </c>
      <c r="AB721" s="515">
        <v>2.0507184698191918</v>
      </c>
      <c r="AC721" s="515"/>
      <c r="AD721" s="515">
        <v>40.412804215677845</v>
      </c>
      <c r="AE721" s="515"/>
      <c r="AF721" s="515">
        <v>15.177485705415124</v>
      </c>
      <c r="AG721" s="515">
        <v>14.630739849894438</v>
      </c>
      <c r="AH721" s="515"/>
      <c r="AI721" s="515"/>
      <c r="AJ721" s="515"/>
      <c r="AK721" s="515"/>
      <c r="AL721" s="515"/>
    </row>
    <row r="722" spans="1:38">
      <c r="A722" s="515">
        <v>11</v>
      </c>
      <c r="B722" s="515">
        <v>280</v>
      </c>
      <c r="C722" s="515">
        <v>2006</v>
      </c>
      <c r="D722" s="515">
        <v>99</v>
      </c>
      <c r="E722" s="515">
        <v>99</v>
      </c>
      <c r="F722" s="515">
        <v>99</v>
      </c>
      <c r="G722" s="515">
        <v>99</v>
      </c>
      <c r="H722" s="515">
        <v>99</v>
      </c>
      <c r="I722" s="515">
        <v>99</v>
      </c>
      <c r="J722" s="515">
        <v>999</v>
      </c>
      <c r="K722" s="515">
        <v>99</v>
      </c>
      <c r="L722" s="515">
        <v>7</v>
      </c>
      <c r="M722" s="515">
        <v>99</v>
      </c>
      <c r="N722" s="515">
        <v>99</v>
      </c>
      <c r="O722" s="515">
        <v>99</v>
      </c>
      <c r="P722" s="515">
        <v>9999</v>
      </c>
      <c r="Q722" s="515">
        <v>8402</v>
      </c>
      <c r="R722" s="515">
        <v>20318</v>
      </c>
      <c r="S722" s="515">
        <v>7</v>
      </c>
      <c r="T722" s="515">
        <v>8.5410473471798412</v>
      </c>
      <c r="U722" s="515">
        <v>33.022088788266849</v>
      </c>
      <c r="V722" s="515">
        <v>27.261541490304161</v>
      </c>
      <c r="W722" s="515">
        <v>47.888571709813952</v>
      </c>
      <c r="X722" s="515">
        <v>99.975391278669136</v>
      </c>
      <c r="Y722" s="515">
        <v>99.187912196082266</v>
      </c>
      <c r="Z722" s="515">
        <v>4.3517320613553192</v>
      </c>
      <c r="AA722" s="515">
        <v>0</v>
      </c>
      <c r="AB722" s="515">
        <v>2.2582467620814208</v>
      </c>
      <c r="AC722" s="515"/>
      <c r="AD722" s="515">
        <v>47.548810661059811</v>
      </c>
      <c r="AE722" s="515"/>
      <c r="AF722" s="515">
        <v>13.141962691780289</v>
      </c>
      <c r="AG722" s="515">
        <v>13.594661344831763</v>
      </c>
      <c r="AH722" s="515"/>
      <c r="AI722" s="515"/>
      <c r="AJ722" s="515"/>
      <c r="AK722" s="515"/>
      <c r="AL722" s="515"/>
    </row>
    <row r="723" spans="1:38">
      <c r="A723" s="515">
        <v>11</v>
      </c>
      <c r="B723" s="515">
        <v>281</v>
      </c>
      <c r="C723" s="515">
        <v>2006</v>
      </c>
      <c r="D723" s="515">
        <v>99</v>
      </c>
      <c r="E723" s="515">
        <v>99</v>
      </c>
      <c r="F723" s="515">
        <v>99</v>
      </c>
      <c r="G723" s="515">
        <v>99</v>
      </c>
      <c r="H723" s="515">
        <v>99</v>
      </c>
      <c r="I723" s="515">
        <v>99</v>
      </c>
      <c r="J723" s="515">
        <v>999</v>
      </c>
      <c r="K723" s="515">
        <v>99</v>
      </c>
      <c r="L723" s="515">
        <v>8</v>
      </c>
      <c r="M723" s="515">
        <v>99</v>
      </c>
      <c r="N723" s="515">
        <v>99</v>
      </c>
      <c r="O723" s="515">
        <v>99</v>
      </c>
      <c r="P723" s="515">
        <v>9999</v>
      </c>
      <c r="Q723" s="515">
        <v>9598</v>
      </c>
      <c r="R723" s="515">
        <v>27785</v>
      </c>
      <c r="S723" s="515">
        <v>8</v>
      </c>
      <c r="T723" s="515">
        <v>9.623249955011703</v>
      </c>
      <c r="U723" s="515">
        <v>35.562094655389657</v>
      </c>
      <c r="V723" s="515">
        <v>14.928918481194886</v>
      </c>
      <c r="W723" s="515">
        <v>64.682382580529051</v>
      </c>
      <c r="X723" s="515">
        <v>99.978405614540222</v>
      </c>
      <c r="Y723" s="515">
        <v>99.737268310239358</v>
      </c>
      <c r="Z723" s="515">
        <v>4.7961848181835824</v>
      </c>
      <c r="AA723" s="515">
        <v>0</v>
      </c>
      <c r="AB723" s="515">
        <v>2.4518261605690177</v>
      </c>
      <c r="AC723" s="515"/>
      <c r="AD723" s="515">
        <v>54.455376040453373</v>
      </c>
      <c r="AE723" s="515"/>
      <c r="AF723" s="515">
        <v>17.971721300871899</v>
      </c>
      <c r="AG723" s="515">
        <v>20.020763309877516</v>
      </c>
      <c r="AH723" s="515"/>
      <c r="AI723" s="515"/>
      <c r="AJ723" s="515"/>
      <c r="AK723" s="515"/>
      <c r="AL723" s="515"/>
    </row>
    <row r="724" spans="1:38">
      <c r="A724" s="515">
        <v>11</v>
      </c>
      <c r="B724" s="515">
        <v>282</v>
      </c>
      <c r="C724" s="515">
        <v>2006</v>
      </c>
      <c r="D724" s="515">
        <v>99</v>
      </c>
      <c r="E724" s="515">
        <v>99</v>
      </c>
      <c r="F724" s="515">
        <v>99</v>
      </c>
      <c r="G724" s="515">
        <v>99</v>
      </c>
      <c r="H724" s="515">
        <v>99</v>
      </c>
      <c r="I724" s="515">
        <v>99</v>
      </c>
      <c r="J724" s="515">
        <v>999</v>
      </c>
      <c r="K724" s="515">
        <v>99</v>
      </c>
      <c r="L724" s="515">
        <v>9</v>
      </c>
      <c r="M724" s="515">
        <v>99</v>
      </c>
      <c r="N724" s="515">
        <v>99</v>
      </c>
      <c r="O724" s="515">
        <v>99</v>
      </c>
      <c r="P724" s="515">
        <v>9999</v>
      </c>
      <c r="Q724" s="515">
        <v>7204</v>
      </c>
      <c r="R724" s="515">
        <v>16305</v>
      </c>
      <c r="S724" s="515">
        <v>9</v>
      </c>
      <c r="T724" s="515">
        <v>10.725850965961362</v>
      </c>
      <c r="U724" s="515">
        <v>38.591425942962395</v>
      </c>
      <c r="V724" s="515">
        <v>6.4949402023919021</v>
      </c>
      <c r="W724" s="515">
        <v>78.718184605949105</v>
      </c>
      <c r="X724" s="515">
        <v>100</v>
      </c>
      <c r="Y724" s="515">
        <v>99.944802207911678</v>
      </c>
      <c r="Z724" s="515">
        <v>5.2238727443096318</v>
      </c>
      <c r="AA724" s="515">
        <v>0</v>
      </c>
      <c r="AB724" s="515">
        <v>2.5308953126481954</v>
      </c>
      <c r="AC724" s="515"/>
      <c r="AD724" s="515">
        <v>55.464712148840682</v>
      </c>
      <c r="AE724" s="515"/>
      <c r="AF724" s="515">
        <v>10.546298931463612</v>
      </c>
      <c r="AG724" s="515">
        <v>12.749540290058617</v>
      </c>
      <c r="AH724" s="515"/>
      <c r="AI724" s="515"/>
      <c r="AJ724" s="515"/>
      <c r="AK724" s="515"/>
      <c r="AL724" s="515"/>
    </row>
    <row r="725" spans="1:38">
      <c r="A725" s="515">
        <v>11</v>
      </c>
      <c r="B725" s="515">
        <v>283</v>
      </c>
      <c r="C725" s="515">
        <v>2006</v>
      </c>
      <c r="D725" s="515">
        <v>99</v>
      </c>
      <c r="E725" s="515">
        <v>99</v>
      </c>
      <c r="F725" s="515">
        <v>99</v>
      </c>
      <c r="G725" s="515">
        <v>99</v>
      </c>
      <c r="H725" s="515">
        <v>99</v>
      </c>
      <c r="I725" s="515">
        <v>99</v>
      </c>
      <c r="J725" s="515">
        <v>999</v>
      </c>
      <c r="K725" s="515">
        <v>99</v>
      </c>
      <c r="L725" s="515">
        <v>10</v>
      </c>
      <c r="M725" s="515">
        <v>99</v>
      </c>
      <c r="N725" s="515">
        <v>99</v>
      </c>
      <c r="O725" s="515">
        <v>99</v>
      </c>
      <c r="P725" s="515">
        <v>9999</v>
      </c>
      <c r="Q725" s="515">
        <v>3320</v>
      </c>
      <c r="R725" s="515">
        <v>4955</v>
      </c>
      <c r="S725" s="515">
        <v>10</v>
      </c>
      <c r="T725" s="515">
        <v>11.543895055499497</v>
      </c>
      <c r="U725" s="515">
        <v>40.751382441977938</v>
      </c>
      <c r="V725" s="515">
        <v>3.9959636730575192</v>
      </c>
      <c r="W725" s="515">
        <v>84.137235116044394</v>
      </c>
      <c r="X725" s="515">
        <v>100</v>
      </c>
      <c r="Y725" s="515">
        <v>99.959636730575184</v>
      </c>
      <c r="Z725" s="515">
        <v>5.6304057425262686</v>
      </c>
      <c r="AA725" s="515">
        <v>0</v>
      </c>
      <c r="AB725" s="515">
        <v>2.6106667332724998</v>
      </c>
      <c r="AC725" s="515"/>
      <c r="AD725" s="515">
        <v>55.26068379180019</v>
      </c>
      <c r="AE725" s="515"/>
      <c r="AF725" s="515">
        <v>3.2049623554371167</v>
      </c>
      <c r="AG725" s="515">
        <v>4.091371369062438</v>
      </c>
      <c r="AH725" s="515"/>
      <c r="AI725" s="515"/>
      <c r="AJ725" s="515"/>
      <c r="AK725" s="515"/>
      <c r="AL725" s="515"/>
    </row>
    <row r="726" spans="1:38">
      <c r="A726" s="515">
        <v>11</v>
      </c>
      <c r="B726" s="515">
        <v>284</v>
      </c>
      <c r="C726" s="515">
        <v>2006</v>
      </c>
      <c r="D726" s="515">
        <v>99</v>
      </c>
      <c r="E726" s="515">
        <v>99</v>
      </c>
      <c r="F726" s="515">
        <v>99</v>
      </c>
      <c r="G726" s="515">
        <v>99</v>
      </c>
      <c r="H726" s="515">
        <v>99</v>
      </c>
      <c r="I726" s="515">
        <v>99</v>
      </c>
      <c r="J726" s="515">
        <v>999</v>
      </c>
      <c r="K726" s="515">
        <v>99</v>
      </c>
      <c r="L726" s="515">
        <v>11</v>
      </c>
      <c r="M726" s="515">
        <v>99</v>
      </c>
      <c r="N726" s="515">
        <v>99</v>
      </c>
      <c r="O726" s="515">
        <v>99</v>
      </c>
      <c r="P726" s="515">
        <v>9999</v>
      </c>
      <c r="Q726" s="515">
        <v>2833</v>
      </c>
      <c r="R726" s="515">
        <v>4604</v>
      </c>
      <c r="S726" s="515">
        <v>11</v>
      </c>
      <c r="T726" s="515">
        <v>12.294309296264117</v>
      </c>
      <c r="U726" s="515">
        <v>42.765595134665531</v>
      </c>
      <c r="V726" s="515">
        <v>2.0851433536055599</v>
      </c>
      <c r="W726" s="515">
        <v>89.335360556038211</v>
      </c>
      <c r="X726" s="515">
        <v>99.978279756733286</v>
      </c>
      <c r="Y726" s="515">
        <v>99.934839270199845</v>
      </c>
      <c r="Z726" s="515">
        <v>5.9060908618036505</v>
      </c>
      <c r="AA726" s="515">
        <v>0</v>
      </c>
      <c r="AB726" s="515">
        <v>2.5642148604338169</v>
      </c>
      <c r="AC726" s="515"/>
      <c r="AD726" s="515">
        <v>55.014272107643343</v>
      </c>
      <c r="AE726" s="515"/>
      <c r="AF726" s="515">
        <v>2.9779307133062538</v>
      </c>
      <c r="AG726" s="515">
        <v>3.9894472930265721</v>
      </c>
      <c r="AH726" s="515"/>
      <c r="AI726" s="515"/>
      <c r="AJ726" s="515"/>
      <c r="AK726" s="515"/>
      <c r="AL726" s="515"/>
    </row>
    <row r="727" spans="1:38">
      <c r="A727" s="515">
        <v>11</v>
      </c>
      <c r="B727" s="515">
        <v>285</v>
      </c>
      <c r="C727" s="515">
        <v>2006</v>
      </c>
      <c r="D727" s="515">
        <v>99</v>
      </c>
      <c r="E727" s="515">
        <v>99</v>
      </c>
      <c r="F727" s="515">
        <v>99</v>
      </c>
      <c r="G727" s="515">
        <v>99</v>
      </c>
      <c r="H727" s="515">
        <v>99</v>
      </c>
      <c r="I727" s="515">
        <v>99</v>
      </c>
      <c r="J727" s="515">
        <v>999</v>
      </c>
      <c r="K727" s="515">
        <v>99</v>
      </c>
      <c r="L727" s="515">
        <v>12</v>
      </c>
      <c r="M727" s="515">
        <v>99</v>
      </c>
      <c r="N727" s="515">
        <v>99</v>
      </c>
      <c r="O727" s="515">
        <v>99</v>
      </c>
      <c r="P727" s="515">
        <v>9999</v>
      </c>
      <c r="Q727" s="515">
        <v>961</v>
      </c>
      <c r="R727" s="515">
        <v>1215</v>
      </c>
      <c r="S727" s="515">
        <v>12</v>
      </c>
      <c r="T727" s="515">
        <v>12.548148148148147</v>
      </c>
      <c r="U727" s="515">
        <v>44.874979423868211</v>
      </c>
      <c r="V727" s="515">
        <v>1.5637860082304529</v>
      </c>
      <c r="W727" s="515">
        <v>89.300411522633738</v>
      </c>
      <c r="X727" s="515">
        <v>100</v>
      </c>
      <c r="Y727" s="515">
        <v>99.91769547325103</v>
      </c>
      <c r="Z727" s="515">
        <v>6.3863176387591549</v>
      </c>
      <c r="AA727" s="515">
        <v>0</v>
      </c>
      <c r="AB727" s="515">
        <v>2.6482284370113072</v>
      </c>
      <c r="AC727" s="515"/>
      <c r="AD727" s="515">
        <v>54.684814084113029</v>
      </c>
      <c r="AE727" s="515"/>
      <c r="AF727" s="515">
        <v>0.78587876122221934</v>
      </c>
      <c r="AG727" s="515">
        <v>1.1047485418583944</v>
      </c>
      <c r="AH727" s="515"/>
      <c r="AI727" s="515"/>
      <c r="AJ727" s="515"/>
      <c r="AK727" s="515"/>
      <c r="AL727" s="515"/>
    </row>
    <row r="728" spans="1:38">
      <c r="A728" s="515">
        <v>11</v>
      </c>
      <c r="B728" s="515">
        <v>286</v>
      </c>
      <c r="C728" s="515">
        <v>2006</v>
      </c>
      <c r="D728" s="515">
        <v>99</v>
      </c>
      <c r="E728" s="515">
        <v>99</v>
      </c>
      <c r="F728" s="515">
        <v>99</v>
      </c>
      <c r="G728" s="515">
        <v>99</v>
      </c>
      <c r="H728" s="515">
        <v>99</v>
      </c>
      <c r="I728" s="515">
        <v>99</v>
      </c>
      <c r="J728" s="515">
        <v>999</v>
      </c>
      <c r="K728" s="515">
        <v>99</v>
      </c>
      <c r="L728" s="515">
        <v>13</v>
      </c>
      <c r="M728" s="515">
        <v>99</v>
      </c>
      <c r="N728" s="515">
        <v>99</v>
      </c>
      <c r="O728" s="515">
        <v>99</v>
      </c>
      <c r="P728" s="515">
        <v>9999</v>
      </c>
      <c r="Q728" s="515">
        <v>252</v>
      </c>
      <c r="R728" s="515">
        <v>291</v>
      </c>
      <c r="S728" s="515">
        <v>13</v>
      </c>
      <c r="T728" s="515">
        <v>12.879725085910652</v>
      </c>
      <c r="U728" s="515">
        <v>45.904810996563612</v>
      </c>
      <c r="V728" s="515">
        <v>1.0309278350515465</v>
      </c>
      <c r="W728" s="515">
        <v>90.378006872852225</v>
      </c>
      <c r="X728" s="515">
        <v>100</v>
      </c>
      <c r="Y728" s="515">
        <v>100</v>
      </c>
      <c r="Z728" s="515">
        <v>7.1244733969751186</v>
      </c>
      <c r="AA728" s="515">
        <v>0</v>
      </c>
      <c r="AB728" s="515">
        <v>2.6417155586487975</v>
      </c>
      <c r="AC728" s="515"/>
      <c r="AD728" s="515">
        <v>48.121867963442511</v>
      </c>
      <c r="AE728" s="515"/>
      <c r="AF728" s="515">
        <v>0.18822281441618588</v>
      </c>
      <c r="AG728" s="515">
        <v>0.27066623957014618</v>
      </c>
      <c r="AH728" s="515"/>
      <c r="AI728" s="515"/>
      <c r="AJ728" s="515"/>
      <c r="AK728" s="515"/>
      <c r="AL728" s="515"/>
    </row>
    <row r="729" spans="1:38">
      <c r="A729" s="515">
        <v>11</v>
      </c>
      <c r="B729" s="515">
        <v>287</v>
      </c>
      <c r="C729" s="515">
        <v>2006</v>
      </c>
      <c r="D729" s="515">
        <v>99</v>
      </c>
      <c r="E729" s="515">
        <v>99</v>
      </c>
      <c r="F729" s="515">
        <v>99</v>
      </c>
      <c r="G729" s="515">
        <v>99</v>
      </c>
      <c r="H729" s="515">
        <v>99</v>
      </c>
      <c r="I729" s="515">
        <v>99</v>
      </c>
      <c r="J729" s="515">
        <v>999</v>
      </c>
      <c r="K729" s="515">
        <v>99</v>
      </c>
      <c r="L729" s="515">
        <v>14</v>
      </c>
      <c r="M729" s="515">
        <v>99</v>
      </c>
      <c r="N729" s="515">
        <v>99</v>
      </c>
      <c r="O729" s="515">
        <v>99</v>
      </c>
      <c r="P729" s="515">
        <v>9999</v>
      </c>
      <c r="Q729" s="515">
        <v>154</v>
      </c>
      <c r="R729" s="515">
        <v>188</v>
      </c>
      <c r="S729" s="515">
        <v>14</v>
      </c>
      <c r="T729" s="515">
        <v>13.42021276595745</v>
      </c>
      <c r="U729" s="515">
        <v>46.193085106383002</v>
      </c>
      <c r="V729" s="515">
        <v>0.53191489361702149</v>
      </c>
      <c r="W729" s="515">
        <v>95.212765957446777</v>
      </c>
      <c r="X729" s="515">
        <v>100</v>
      </c>
      <c r="Y729" s="515">
        <v>100</v>
      </c>
      <c r="Z729" s="515">
        <v>6.7372262943804886</v>
      </c>
      <c r="AA729" s="515">
        <v>0</v>
      </c>
      <c r="AB729" s="515">
        <v>2.4054494774933888</v>
      </c>
      <c r="AC729" s="515"/>
      <c r="AD729" s="515">
        <v>39.227067148551406</v>
      </c>
      <c r="AE729" s="515"/>
      <c r="AF729" s="515">
        <v>0.12160099350598948</v>
      </c>
      <c r="AG729" s="515">
        <v>0.17596152386898181</v>
      </c>
      <c r="AH729" s="515"/>
      <c r="AI729" s="515"/>
      <c r="AJ729" s="515"/>
      <c r="AK729" s="515"/>
      <c r="AL729" s="515"/>
    </row>
    <row r="730" spans="1:38">
      <c r="A730" s="515">
        <v>11</v>
      </c>
      <c r="B730" s="515">
        <v>288</v>
      </c>
      <c r="C730" s="515">
        <v>2006</v>
      </c>
      <c r="D730" s="515">
        <v>99</v>
      </c>
      <c r="E730" s="515">
        <v>99</v>
      </c>
      <c r="F730" s="515">
        <v>99</v>
      </c>
      <c r="G730" s="515">
        <v>99</v>
      </c>
      <c r="H730" s="515">
        <v>99</v>
      </c>
      <c r="I730" s="515">
        <v>99</v>
      </c>
      <c r="J730" s="515">
        <v>999</v>
      </c>
      <c r="K730" s="515">
        <v>99</v>
      </c>
      <c r="L730" s="515">
        <v>15</v>
      </c>
      <c r="M730" s="515">
        <v>99</v>
      </c>
      <c r="N730" s="515">
        <v>99</v>
      </c>
      <c r="O730" s="515">
        <v>99</v>
      </c>
      <c r="P730" s="515">
        <v>9999</v>
      </c>
      <c r="Q730" s="515">
        <v>11</v>
      </c>
      <c r="R730" s="515">
        <v>11</v>
      </c>
      <c r="S730" s="515">
        <v>15</v>
      </c>
      <c r="T730" s="515">
        <v>12.454545454545457</v>
      </c>
      <c r="U730" s="515">
        <v>47.372727272727282</v>
      </c>
      <c r="V730" s="515">
        <v>9.0909090909090917</v>
      </c>
      <c r="W730" s="515">
        <v>90.909090909090892</v>
      </c>
      <c r="X730" s="515">
        <v>100</v>
      </c>
      <c r="Y730" s="515">
        <v>100</v>
      </c>
      <c r="Z730" s="515">
        <v>9.3182217294045131</v>
      </c>
      <c r="AA730" s="515">
        <v>0</v>
      </c>
      <c r="AB730" s="515">
        <v>2.641061644787988</v>
      </c>
      <c r="AC730" s="515"/>
      <c r="AD730" s="515">
        <v>75.666351528706855</v>
      </c>
      <c r="AE730" s="515"/>
      <c r="AF730" s="515">
        <v>7.1149517476908732E-3</v>
      </c>
      <c r="AG730" s="515">
        <v>1.0558542437286414E-2</v>
      </c>
      <c r="AH730" s="515"/>
      <c r="AI730" s="515"/>
      <c r="AJ730" s="515"/>
      <c r="AK730" s="515"/>
      <c r="AL730" s="515"/>
    </row>
    <row r="731" spans="1:38">
      <c r="A731" s="515">
        <v>11</v>
      </c>
      <c r="B731" s="515">
        <v>289</v>
      </c>
      <c r="C731" s="515">
        <v>2005</v>
      </c>
      <c r="D731" s="515">
        <v>99</v>
      </c>
      <c r="E731" s="515">
        <v>99</v>
      </c>
      <c r="F731" s="515">
        <v>99</v>
      </c>
      <c r="G731" s="515">
        <v>99</v>
      </c>
      <c r="H731" s="515">
        <v>99</v>
      </c>
      <c r="I731" s="515">
        <v>99</v>
      </c>
      <c r="J731" s="515">
        <v>999</v>
      </c>
      <c r="K731" s="515">
        <v>99</v>
      </c>
      <c r="L731" s="515">
        <v>1</v>
      </c>
      <c r="M731" s="515">
        <v>99</v>
      </c>
      <c r="N731" s="515">
        <v>99</v>
      </c>
      <c r="O731" s="515">
        <v>99</v>
      </c>
      <c r="P731" s="515">
        <v>9999</v>
      </c>
      <c r="Q731" s="515">
        <v>1562</v>
      </c>
      <c r="R731" s="515">
        <v>2371</v>
      </c>
      <c r="S731" s="515">
        <v>1</v>
      </c>
      <c r="T731" s="515">
        <v>2.3125263601855752</v>
      </c>
      <c r="U731" s="515">
        <v>20.045170814002489</v>
      </c>
      <c r="V731" s="515">
        <v>0</v>
      </c>
      <c r="W731" s="515">
        <v>0</v>
      </c>
      <c r="X731" s="515">
        <v>87.431463517503133</v>
      </c>
      <c r="Y731" s="515">
        <v>20.328975115984822</v>
      </c>
      <c r="Z731" s="515">
        <v>3.8802353216990655</v>
      </c>
      <c r="AA731" s="515">
        <v>0</v>
      </c>
      <c r="AB731" s="515">
        <v>0.93333638869783675</v>
      </c>
      <c r="AC731" s="515"/>
      <c r="AD731" s="515">
        <v>27.723340235823574</v>
      </c>
      <c r="AE731" s="515"/>
      <c r="AF731" s="515">
        <v>1.6002861751743036</v>
      </c>
      <c r="AG731" s="515">
        <v>0.9989481084048174</v>
      </c>
      <c r="AH731" s="515"/>
      <c r="AI731" s="515"/>
      <c r="AJ731" s="515"/>
      <c r="AK731" s="515"/>
      <c r="AL731" s="515"/>
    </row>
    <row r="732" spans="1:38">
      <c r="A732" s="515">
        <v>11</v>
      </c>
      <c r="B732" s="515">
        <v>290</v>
      </c>
      <c r="C732" s="515">
        <v>2005</v>
      </c>
      <c r="D732" s="515">
        <v>99</v>
      </c>
      <c r="E732" s="515">
        <v>99</v>
      </c>
      <c r="F732" s="515">
        <v>99</v>
      </c>
      <c r="G732" s="515">
        <v>99</v>
      </c>
      <c r="H732" s="515">
        <v>99</v>
      </c>
      <c r="I732" s="515">
        <v>99</v>
      </c>
      <c r="J732" s="515">
        <v>999</v>
      </c>
      <c r="K732" s="515">
        <v>99</v>
      </c>
      <c r="L732" s="515">
        <v>2</v>
      </c>
      <c r="M732" s="515">
        <v>99</v>
      </c>
      <c r="N732" s="515">
        <v>99</v>
      </c>
      <c r="O732" s="515">
        <v>99</v>
      </c>
      <c r="P732" s="515">
        <v>9999</v>
      </c>
      <c r="Q732" s="515">
        <v>3516</v>
      </c>
      <c r="R732" s="515">
        <v>6192</v>
      </c>
      <c r="S732" s="515">
        <v>2.0006459948320408</v>
      </c>
      <c r="T732" s="515">
        <v>3.5720284237726099</v>
      </c>
      <c r="U732" s="515">
        <v>22.631734496124121</v>
      </c>
      <c r="V732" s="515">
        <v>0</v>
      </c>
      <c r="W732" s="515">
        <v>0.19379844961240311</v>
      </c>
      <c r="X732" s="515">
        <v>94.509043927648605</v>
      </c>
      <c r="Y732" s="515">
        <v>46.624677002583994</v>
      </c>
      <c r="Z732" s="515">
        <v>3.8328234024557473</v>
      </c>
      <c r="AA732" s="515"/>
      <c r="AB732" s="515">
        <v>1.2995896864769507</v>
      </c>
      <c r="AC732" s="515"/>
      <c r="AD732" s="515">
        <v>18.149026211874631</v>
      </c>
      <c r="AE732" s="515"/>
      <c r="AF732" s="515">
        <v>4.1792374511511108</v>
      </c>
      <c r="AG732" s="515">
        <v>2.9454414941156917</v>
      </c>
      <c r="AH732" s="515"/>
      <c r="AI732" s="515"/>
      <c r="AJ732" s="515"/>
      <c r="AK732" s="515"/>
      <c r="AL732" s="515"/>
    </row>
    <row r="733" spans="1:38">
      <c r="A733" s="515">
        <v>11</v>
      </c>
      <c r="B733" s="515">
        <v>291</v>
      </c>
      <c r="C733" s="515">
        <v>2005</v>
      </c>
      <c r="D733" s="515">
        <v>99</v>
      </c>
      <c r="E733" s="515">
        <v>99</v>
      </c>
      <c r="F733" s="515">
        <v>99</v>
      </c>
      <c r="G733" s="515">
        <v>99</v>
      </c>
      <c r="H733" s="515">
        <v>99</v>
      </c>
      <c r="I733" s="515">
        <v>99</v>
      </c>
      <c r="J733" s="515">
        <v>999</v>
      </c>
      <c r="K733" s="515">
        <v>99</v>
      </c>
      <c r="L733" s="515">
        <v>3</v>
      </c>
      <c r="M733" s="515">
        <v>99</v>
      </c>
      <c r="N733" s="515">
        <v>99</v>
      </c>
      <c r="O733" s="515">
        <v>99</v>
      </c>
      <c r="P733" s="515">
        <v>9999</v>
      </c>
      <c r="Q733" s="515">
        <v>4768</v>
      </c>
      <c r="R733" s="515">
        <v>8959</v>
      </c>
      <c r="S733" s="515">
        <v>3</v>
      </c>
      <c r="T733" s="515">
        <v>4.493581872976895</v>
      </c>
      <c r="U733" s="515">
        <v>24.509420694273963</v>
      </c>
      <c r="V733" s="515">
        <v>0</v>
      </c>
      <c r="W733" s="515">
        <v>0.68087956245116643</v>
      </c>
      <c r="X733" s="515">
        <v>96.651411987945082</v>
      </c>
      <c r="Y733" s="515">
        <v>68.300033485880107</v>
      </c>
      <c r="Z733" s="515">
        <v>3.8467919539854223</v>
      </c>
      <c r="AA733" s="515">
        <v>0</v>
      </c>
      <c r="AB733" s="515">
        <v>1.4645942725778329</v>
      </c>
      <c r="AC733" s="515"/>
      <c r="AD733" s="515">
        <v>9.4120852100698436</v>
      </c>
      <c r="AE733" s="515"/>
      <c r="AF733" s="515">
        <v>6.0468004400618254</v>
      </c>
      <c r="AG733" s="515">
        <v>4.6152390057192596</v>
      </c>
      <c r="AH733" s="515"/>
      <c r="AI733" s="515"/>
      <c r="AJ733" s="515"/>
      <c r="AK733" s="515"/>
      <c r="AL733" s="515"/>
    </row>
    <row r="734" spans="1:38">
      <c r="A734" s="515">
        <v>11</v>
      </c>
      <c r="B734" s="515">
        <v>292</v>
      </c>
      <c r="C734" s="515">
        <v>2005</v>
      </c>
      <c r="D734" s="515">
        <v>99</v>
      </c>
      <c r="E734" s="515">
        <v>99</v>
      </c>
      <c r="F734" s="515">
        <v>99</v>
      </c>
      <c r="G734" s="515">
        <v>99</v>
      </c>
      <c r="H734" s="515">
        <v>99</v>
      </c>
      <c r="I734" s="515">
        <v>99</v>
      </c>
      <c r="J734" s="515">
        <v>999</v>
      </c>
      <c r="K734" s="515">
        <v>99</v>
      </c>
      <c r="L734" s="515">
        <v>4</v>
      </c>
      <c r="M734" s="515">
        <v>99</v>
      </c>
      <c r="N734" s="515">
        <v>99</v>
      </c>
      <c r="O734" s="515">
        <v>99</v>
      </c>
      <c r="P734" s="515">
        <v>9999</v>
      </c>
      <c r="Q734" s="515">
        <v>6666</v>
      </c>
      <c r="R734" s="515">
        <v>13923</v>
      </c>
      <c r="S734" s="515">
        <v>4</v>
      </c>
      <c r="T734" s="515">
        <v>5.5098757451698628</v>
      </c>
      <c r="U734" s="515">
        <v>26.462809739280271</v>
      </c>
      <c r="V734" s="515">
        <v>0</v>
      </c>
      <c r="W734" s="515">
        <v>3.6055447820153694</v>
      </c>
      <c r="X734" s="515">
        <v>98.721539898010477</v>
      </c>
      <c r="Y734" s="515">
        <v>83.925878043525117</v>
      </c>
      <c r="Z734" s="515">
        <v>3.8097343997241446</v>
      </c>
      <c r="AA734" s="515">
        <v>0</v>
      </c>
      <c r="AB734" s="515">
        <v>1.6442009268509252</v>
      </c>
      <c r="AC734" s="515"/>
      <c r="AD734" s="515">
        <v>21.952875609481996</v>
      </c>
      <c r="AE734" s="515"/>
      <c r="AF734" s="515">
        <v>9.3972097920505373</v>
      </c>
      <c r="AG734" s="515">
        <v>7.7440899880795389</v>
      </c>
      <c r="AH734" s="515"/>
      <c r="AI734" s="515"/>
      <c r="AJ734" s="515"/>
      <c r="AK734" s="515"/>
      <c r="AL734" s="515"/>
    </row>
    <row r="735" spans="1:38">
      <c r="A735" s="515">
        <v>11</v>
      </c>
      <c r="B735" s="515">
        <v>293</v>
      </c>
      <c r="C735" s="515">
        <v>2005</v>
      </c>
      <c r="D735" s="515">
        <v>99</v>
      </c>
      <c r="E735" s="515">
        <v>99</v>
      </c>
      <c r="F735" s="515">
        <v>99</v>
      </c>
      <c r="G735" s="515">
        <v>99</v>
      </c>
      <c r="H735" s="515">
        <v>99</v>
      </c>
      <c r="I735" s="515">
        <v>99</v>
      </c>
      <c r="J735" s="515">
        <v>999</v>
      </c>
      <c r="K735" s="515">
        <v>99</v>
      </c>
      <c r="L735" s="515">
        <v>5</v>
      </c>
      <c r="M735" s="515">
        <v>99</v>
      </c>
      <c r="N735" s="515">
        <v>99</v>
      </c>
      <c r="O735" s="515">
        <v>99</v>
      </c>
      <c r="P735" s="515">
        <v>9999</v>
      </c>
      <c r="Q735" s="515">
        <v>9205</v>
      </c>
      <c r="R735" s="515">
        <v>25955</v>
      </c>
      <c r="S735" s="515">
        <v>5</v>
      </c>
      <c r="T735" s="515">
        <v>6.808707378154498</v>
      </c>
      <c r="U735" s="515">
        <v>28.791955307262647</v>
      </c>
      <c r="V735" s="515">
        <v>0</v>
      </c>
      <c r="W735" s="515">
        <v>16.343671739549219</v>
      </c>
      <c r="X735" s="515">
        <v>99.479869004045469</v>
      </c>
      <c r="Y735" s="515">
        <v>93.573492583317261</v>
      </c>
      <c r="Z735" s="515">
        <v>4.0151676417314253</v>
      </c>
      <c r="AA735" s="515">
        <v>0</v>
      </c>
      <c r="AB735" s="515">
        <v>1.8320466687389756</v>
      </c>
      <c r="AC735" s="515"/>
      <c r="AD735" s="515">
        <v>35.903471460684536</v>
      </c>
      <c r="AE735" s="515"/>
      <c r="AF735" s="515">
        <v>17.518105304364845</v>
      </c>
      <c r="AG735" s="515">
        <v>15.707020341236969</v>
      </c>
      <c r="AH735" s="515"/>
      <c r="AI735" s="515"/>
      <c r="AJ735" s="515"/>
      <c r="AK735" s="515"/>
      <c r="AL735" s="515"/>
    </row>
    <row r="736" spans="1:38">
      <c r="A736" s="515">
        <v>11</v>
      </c>
      <c r="B736" s="515">
        <v>294</v>
      </c>
      <c r="C736" s="515">
        <v>2005</v>
      </c>
      <c r="D736" s="515">
        <v>99</v>
      </c>
      <c r="E736" s="515">
        <v>99</v>
      </c>
      <c r="F736" s="515">
        <v>99</v>
      </c>
      <c r="G736" s="515">
        <v>99</v>
      </c>
      <c r="H736" s="515">
        <v>99</v>
      </c>
      <c r="I736" s="515">
        <v>99</v>
      </c>
      <c r="J736" s="515">
        <v>999</v>
      </c>
      <c r="K736" s="515">
        <v>99</v>
      </c>
      <c r="L736" s="515">
        <v>6</v>
      </c>
      <c r="M736" s="515">
        <v>99</v>
      </c>
      <c r="N736" s="515">
        <v>99</v>
      </c>
      <c r="O736" s="515">
        <v>99</v>
      </c>
      <c r="P736" s="515">
        <v>9999</v>
      </c>
      <c r="Q736" s="515">
        <v>9277</v>
      </c>
      <c r="R736" s="515">
        <v>23483</v>
      </c>
      <c r="S736" s="515">
        <v>6</v>
      </c>
      <c r="T736" s="515">
        <v>7.9865860409658067</v>
      </c>
      <c r="U736" s="515">
        <v>31.429753438657912</v>
      </c>
      <c r="V736" s="515">
        <v>34.386577524166405</v>
      </c>
      <c r="W736" s="515">
        <v>36.75850615338755</v>
      </c>
      <c r="X736" s="515">
        <v>99.902056807051878</v>
      </c>
      <c r="Y736" s="515">
        <v>98.070944938891984</v>
      </c>
      <c r="Z736" s="515">
        <v>4.222197569692236</v>
      </c>
      <c r="AA736" s="515">
        <v>0</v>
      </c>
      <c r="AB736" s="515">
        <v>2.0534605820632752</v>
      </c>
      <c r="AC736" s="515"/>
      <c r="AD736" s="515">
        <v>43.608115821348989</v>
      </c>
      <c r="AE736" s="515"/>
      <c r="AF736" s="515">
        <v>15.849650042858778</v>
      </c>
      <c r="AG736" s="515">
        <v>15.513013327869702</v>
      </c>
      <c r="AH736" s="515"/>
      <c r="AI736" s="515"/>
      <c r="AJ736" s="515"/>
      <c r="AK736" s="515"/>
      <c r="AL736" s="515"/>
    </row>
    <row r="737" spans="1:38">
      <c r="A737" s="515">
        <v>11</v>
      </c>
      <c r="B737" s="515">
        <v>295</v>
      </c>
      <c r="C737" s="515">
        <v>2005</v>
      </c>
      <c r="D737" s="515">
        <v>99</v>
      </c>
      <c r="E737" s="515">
        <v>99</v>
      </c>
      <c r="F737" s="515">
        <v>99</v>
      </c>
      <c r="G737" s="515">
        <v>99</v>
      </c>
      <c r="H737" s="515">
        <v>99</v>
      </c>
      <c r="I737" s="515">
        <v>99</v>
      </c>
      <c r="J737" s="515">
        <v>999</v>
      </c>
      <c r="K737" s="515">
        <v>99</v>
      </c>
      <c r="L737" s="515">
        <v>7</v>
      </c>
      <c r="M737" s="515">
        <v>99</v>
      </c>
      <c r="N737" s="515">
        <v>99</v>
      </c>
      <c r="O737" s="515">
        <v>99</v>
      </c>
      <c r="P737" s="515">
        <v>9999</v>
      </c>
      <c r="Q737" s="515">
        <v>8341</v>
      </c>
      <c r="R737" s="515">
        <v>18406</v>
      </c>
      <c r="S737" s="515">
        <v>7</v>
      </c>
      <c r="T737" s="515">
        <v>8.9313810713897634</v>
      </c>
      <c r="U737" s="515">
        <v>33.652118874280198</v>
      </c>
      <c r="V737" s="515">
        <v>20.900793219602299</v>
      </c>
      <c r="W737" s="515">
        <v>54.650657394327929</v>
      </c>
      <c r="X737" s="515">
        <v>99.989133978050646</v>
      </c>
      <c r="Y737" s="515">
        <v>99.49472997935456</v>
      </c>
      <c r="Z737" s="515">
        <v>4.3913075629655589</v>
      </c>
      <c r="AA737" s="515">
        <v>0</v>
      </c>
      <c r="AB737" s="515">
        <v>2.2335193840971099</v>
      </c>
      <c r="AC737" s="515"/>
      <c r="AD737" s="515">
        <v>50.385732552688282</v>
      </c>
      <c r="AE737" s="515"/>
      <c r="AF737" s="515">
        <v>12.422972307152357</v>
      </c>
      <c r="AG737" s="515">
        <v>13.018874650446673</v>
      </c>
      <c r="AH737" s="515"/>
      <c r="AI737" s="515"/>
      <c r="AJ737" s="515"/>
      <c r="AK737" s="515"/>
      <c r="AL737" s="515"/>
    </row>
    <row r="738" spans="1:38">
      <c r="A738" s="515">
        <v>11</v>
      </c>
      <c r="B738" s="515">
        <v>296</v>
      </c>
      <c r="C738" s="515">
        <v>2005</v>
      </c>
      <c r="D738" s="515">
        <v>99</v>
      </c>
      <c r="E738" s="515">
        <v>99</v>
      </c>
      <c r="F738" s="515">
        <v>99</v>
      </c>
      <c r="G738" s="515">
        <v>99</v>
      </c>
      <c r="H738" s="515">
        <v>99</v>
      </c>
      <c r="I738" s="515">
        <v>99</v>
      </c>
      <c r="J738" s="515">
        <v>999</v>
      </c>
      <c r="K738" s="515">
        <v>99</v>
      </c>
      <c r="L738" s="515">
        <v>8</v>
      </c>
      <c r="M738" s="515">
        <v>99</v>
      </c>
      <c r="N738" s="515">
        <v>99</v>
      </c>
      <c r="O738" s="515">
        <v>99</v>
      </c>
      <c r="P738" s="515">
        <v>9999</v>
      </c>
      <c r="Q738" s="515">
        <v>9361</v>
      </c>
      <c r="R738" s="515">
        <v>24594</v>
      </c>
      <c r="S738" s="515">
        <v>8.0006505651784998</v>
      </c>
      <c r="T738" s="515">
        <v>9.9351467837684009</v>
      </c>
      <c r="U738" s="515">
        <v>36.170708302838129</v>
      </c>
      <c r="V738" s="515">
        <v>10.929494998780195</v>
      </c>
      <c r="W738" s="515">
        <v>69.630804261201902</v>
      </c>
      <c r="X738" s="515">
        <v>100</v>
      </c>
      <c r="Y738" s="515">
        <v>99.845490770106565</v>
      </c>
      <c r="Z738" s="515">
        <v>4.8533202387695686</v>
      </c>
      <c r="AA738" s="515"/>
      <c r="AB738" s="515">
        <v>2.385182013810661</v>
      </c>
      <c r="AC738" s="515"/>
      <c r="AD738" s="515">
        <v>55.192129437980611</v>
      </c>
      <c r="AE738" s="515"/>
      <c r="AF738" s="515">
        <v>16.599509992508143</v>
      </c>
      <c r="AG738" s="515">
        <v>18.697683127104757</v>
      </c>
      <c r="AH738" s="515"/>
      <c r="AI738" s="515"/>
      <c r="AJ738" s="515"/>
      <c r="AK738" s="515"/>
      <c r="AL738" s="515"/>
    </row>
    <row r="739" spans="1:38">
      <c r="A739" s="515">
        <v>11</v>
      </c>
      <c r="B739" s="515">
        <v>297</v>
      </c>
      <c r="C739" s="515">
        <v>2005</v>
      </c>
      <c r="D739" s="515">
        <v>99</v>
      </c>
      <c r="E739" s="515">
        <v>99</v>
      </c>
      <c r="F739" s="515">
        <v>99</v>
      </c>
      <c r="G739" s="515">
        <v>99</v>
      </c>
      <c r="H739" s="515">
        <v>99</v>
      </c>
      <c r="I739" s="515">
        <v>99</v>
      </c>
      <c r="J739" s="515">
        <v>999</v>
      </c>
      <c r="K739" s="515">
        <v>99</v>
      </c>
      <c r="L739" s="515">
        <v>9</v>
      </c>
      <c r="M739" s="515">
        <v>99</v>
      </c>
      <c r="N739" s="515">
        <v>99</v>
      </c>
      <c r="O739" s="515">
        <v>99</v>
      </c>
      <c r="P739" s="515">
        <v>9999</v>
      </c>
      <c r="Q739" s="515">
        <v>6925</v>
      </c>
      <c r="R739" s="515">
        <v>14360</v>
      </c>
      <c r="S739" s="515">
        <v>9</v>
      </c>
      <c r="T739" s="515">
        <v>11.037256267409472</v>
      </c>
      <c r="U739" s="515">
        <v>39.096371866295264</v>
      </c>
      <c r="V739" s="515">
        <v>4.3314763231197775</v>
      </c>
      <c r="W739" s="515">
        <v>82.068245125348199</v>
      </c>
      <c r="X739" s="515">
        <v>100</v>
      </c>
      <c r="Y739" s="515">
        <v>99.958217270195007</v>
      </c>
      <c r="Z739" s="515">
        <v>5.2737437676561996</v>
      </c>
      <c r="AA739" s="515">
        <v>0</v>
      </c>
      <c r="AB739" s="515">
        <v>2.461105067725208</v>
      </c>
      <c r="AC739" s="515"/>
      <c r="AD739" s="515">
        <v>56.292412951855091</v>
      </c>
      <c r="AE739" s="515"/>
      <c r="AF739" s="515">
        <v>9.6921592051889469</v>
      </c>
      <c r="AG739" s="515">
        <v>11.80028537230878</v>
      </c>
      <c r="AH739" s="515"/>
      <c r="AI739" s="515"/>
      <c r="AJ739" s="515"/>
      <c r="AK739" s="515"/>
      <c r="AL739" s="515"/>
    </row>
    <row r="740" spans="1:38">
      <c r="A740" s="515">
        <v>11</v>
      </c>
      <c r="B740" s="515">
        <v>298</v>
      </c>
      <c r="C740" s="515">
        <v>2005</v>
      </c>
      <c r="D740" s="515">
        <v>99</v>
      </c>
      <c r="E740" s="515">
        <v>99</v>
      </c>
      <c r="F740" s="515">
        <v>99</v>
      </c>
      <c r="G740" s="515">
        <v>99</v>
      </c>
      <c r="H740" s="515">
        <v>99</v>
      </c>
      <c r="I740" s="515">
        <v>99</v>
      </c>
      <c r="J740" s="515">
        <v>999</v>
      </c>
      <c r="K740" s="515">
        <v>99</v>
      </c>
      <c r="L740" s="515">
        <v>10</v>
      </c>
      <c r="M740" s="515">
        <v>99</v>
      </c>
      <c r="N740" s="515">
        <v>99</v>
      </c>
      <c r="O740" s="515">
        <v>99</v>
      </c>
      <c r="P740" s="515">
        <v>9999</v>
      </c>
      <c r="Q740" s="515">
        <v>3018</v>
      </c>
      <c r="R740" s="515">
        <v>4393</v>
      </c>
      <c r="S740" s="515">
        <v>10</v>
      </c>
      <c r="T740" s="515">
        <v>11.778738902799905</v>
      </c>
      <c r="U740" s="515">
        <v>41.38704757568857</v>
      </c>
      <c r="V740" s="515">
        <v>2.2991122239927151</v>
      </c>
      <c r="W740" s="515">
        <v>87.571135898019591</v>
      </c>
      <c r="X740" s="515">
        <v>100</v>
      </c>
      <c r="Y740" s="515">
        <v>100</v>
      </c>
      <c r="Z740" s="515">
        <v>5.7304938492034578</v>
      </c>
      <c r="AA740" s="515">
        <v>0</v>
      </c>
      <c r="AB740" s="515">
        <v>2.4941969623567704</v>
      </c>
      <c r="AC740" s="515"/>
      <c r="AD740" s="515">
        <v>56.345020503921134</v>
      </c>
      <c r="AE740" s="515"/>
      <c r="AF740" s="515">
        <v>2.9650177847071775</v>
      </c>
      <c r="AG740" s="515">
        <v>3.821441916671497</v>
      </c>
      <c r="AH740" s="515"/>
      <c r="AI740" s="515"/>
      <c r="AJ740" s="515"/>
      <c r="AK740" s="515"/>
      <c r="AL740" s="515"/>
    </row>
    <row r="741" spans="1:38">
      <c r="A741" s="515">
        <v>11</v>
      </c>
      <c r="B741" s="515">
        <v>299</v>
      </c>
      <c r="C741" s="515">
        <v>2005</v>
      </c>
      <c r="D741" s="515">
        <v>99</v>
      </c>
      <c r="E741" s="515">
        <v>99</v>
      </c>
      <c r="F741" s="515">
        <v>99</v>
      </c>
      <c r="G741" s="515">
        <v>99</v>
      </c>
      <c r="H741" s="515">
        <v>99</v>
      </c>
      <c r="I741" s="515">
        <v>99</v>
      </c>
      <c r="J741" s="515">
        <v>999</v>
      </c>
      <c r="K741" s="515">
        <v>99</v>
      </c>
      <c r="L741" s="515">
        <v>11</v>
      </c>
      <c r="M741" s="515">
        <v>99</v>
      </c>
      <c r="N741" s="515">
        <v>99</v>
      </c>
      <c r="O741" s="515">
        <v>99</v>
      </c>
      <c r="P741" s="515">
        <v>9999</v>
      </c>
      <c r="Q741" s="515">
        <v>2673</v>
      </c>
      <c r="R741" s="515">
        <v>4055</v>
      </c>
      <c r="S741" s="515">
        <v>11</v>
      </c>
      <c r="T741" s="515">
        <v>12.4537607891492</v>
      </c>
      <c r="U741" s="515">
        <v>43.439457459925869</v>
      </c>
      <c r="V741" s="515">
        <v>1.0110974106041921</v>
      </c>
      <c r="W741" s="515">
        <v>91.27003699136867</v>
      </c>
      <c r="X741" s="515">
        <v>100</v>
      </c>
      <c r="Y741" s="515">
        <v>99.975339087546246</v>
      </c>
      <c r="Z741" s="515">
        <v>5.8947364513968017</v>
      </c>
      <c r="AA741" s="515">
        <v>0</v>
      </c>
      <c r="AB741" s="515">
        <v>2.4227182127394018</v>
      </c>
      <c r="AC741" s="515"/>
      <c r="AD741" s="515">
        <v>53.968516514345716</v>
      </c>
      <c r="AE741" s="515"/>
      <c r="AF741" s="515">
        <v>2.7368875750028678</v>
      </c>
      <c r="AG741" s="515">
        <v>3.7023448190860222</v>
      </c>
      <c r="AH741" s="515"/>
      <c r="AI741" s="515"/>
      <c r="AJ741" s="515"/>
      <c r="AK741" s="515"/>
      <c r="AL741" s="515"/>
    </row>
    <row r="742" spans="1:38">
      <c r="A742" s="515">
        <v>11</v>
      </c>
      <c r="B742" s="515">
        <v>300</v>
      </c>
      <c r="C742" s="515">
        <v>2005</v>
      </c>
      <c r="D742" s="515">
        <v>99</v>
      </c>
      <c r="E742" s="515">
        <v>99</v>
      </c>
      <c r="F742" s="515">
        <v>99</v>
      </c>
      <c r="G742" s="515">
        <v>99</v>
      </c>
      <c r="H742" s="515">
        <v>99</v>
      </c>
      <c r="I742" s="515">
        <v>99</v>
      </c>
      <c r="J742" s="515">
        <v>999</v>
      </c>
      <c r="K742" s="515">
        <v>99</v>
      </c>
      <c r="L742" s="515">
        <v>12</v>
      </c>
      <c r="M742" s="515">
        <v>99</v>
      </c>
      <c r="N742" s="515">
        <v>99</v>
      </c>
      <c r="O742" s="515">
        <v>99</v>
      </c>
      <c r="P742" s="515">
        <v>9999</v>
      </c>
      <c r="Q742" s="515">
        <v>880</v>
      </c>
      <c r="R742" s="515">
        <v>1098</v>
      </c>
      <c r="S742" s="515">
        <v>12</v>
      </c>
      <c r="T742" s="515">
        <v>12.87067395264117</v>
      </c>
      <c r="U742" s="515">
        <v>45.948178506375122</v>
      </c>
      <c r="V742" s="515">
        <v>1.0018214936247722</v>
      </c>
      <c r="W742" s="515">
        <v>91.621129326047367</v>
      </c>
      <c r="X742" s="515">
        <v>100</v>
      </c>
      <c r="Y742" s="515">
        <v>100</v>
      </c>
      <c r="Z742" s="515">
        <v>6.4671667147251215</v>
      </c>
      <c r="AA742" s="515">
        <v>0</v>
      </c>
      <c r="AB742" s="515">
        <v>2.5367312022400119</v>
      </c>
      <c r="AC742" s="515"/>
      <c r="AD742" s="515">
        <v>52.243587235387267</v>
      </c>
      <c r="AE742" s="515"/>
      <c r="AF742" s="515">
        <v>0.74108571081458685</v>
      </c>
      <c r="AG742" s="515">
        <v>1.0604061874581512</v>
      </c>
      <c r="AH742" s="515"/>
      <c r="AI742" s="515"/>
      <c r="AJ742" s="515"/>
      <c r="AK742" s="515"/>
      <c r="AL742" s="515"/>
    </row>
    <row r="743" spans="1:38">
      <c r="A743" s="515">
        <v>11</v>
      </c>
      <c r="B743" s="515">
        <v>301</v>
      </c>
      <c r="C743" s="515">
        <v>2005</v>
      </c>
      <c r="D743" s="515">
        <v>99</v>
      </c>
      <c r="E743" s="515">
        <v>99</v>
      </c>
      <c r="F743" s="515">
        <v>99</v>
      </c>
      <c r="G743" s="515">
        <v>99</v>
      </c>
      <c r="H743" s="515">
        <v>99</v>
      </c>
      <c r="I743" s="515">
        <v>99</v>
      </c>
      <c r="J743" s="515">
        <v>999</v>
      </c>
      <c r="K743" s="515">
        <v>99</v>
      </c>
      <c r="L743" s="515">
        <v>13</v>
      </c>
      <c r="M743" s="515">
        <v>99</v>
      </c>
      <c r="N743" s="515">
        <v>99</v>
      </c>
      <c r="O743" s="515">
        <v>99</v>
      </c>
      <c r="P743" s="515">
        <v>9999</v>
      </c>
      <c r="Q743" s="515">
        <v>189</v>
      </c>
      <c r="R743" s="515">
        <v>214</v>
      </c>
      <c r="S743" s="515">
        <v>13</v>
      </c>
      <c r="T743" s="515">
        <v>13.364485981308416</v>
      </c>
      <c r="U743" s="515">
        <v>47.586448598130815</v>
      </c>
      <c r="V743" s="515">
        <v>0.46728971962616805</v>
      </c>
      <c r="W743" s="515">
        <v>93.92523364485983</v>
      </c>
      <c r="X743" s="515">
        <v>100</v>
      </c>
      <c r="Y743" s="515">
        <v>100</v>
      </c>
      <c r="Z743" s="515">
        <v>7.5457640221031008</v>
      </c>
      <c r="AA743" s="515">
        <v>0</v>
      </c>
      <c r="AB743" s="515">
        <v>2.3035629589568938</v>
      </c>
      <c r="AC743" s="515"/>
      <c r="AD743" s="515">
        <v>49.318985310183599</v>
      </c>
      <c r="AE743" s="515"/>
      <c r="AF743" s="515">
        <v>0.14443747004947324</v>
      </c>
      <c r="AG743" s="515">
        <v>0.21404184269480944</v>
      </c>
      <c r="AH743" s="515"/>
      <c r="AI743" s="515"/>
      <c r="AJ743" s="515"/>
      <c r="AK743" s="515"/>
      <c r="AL743" s="515"/>
    </row>
    <row r="744" spans="1:38">
      <c r="A744" s="515">
        <v>11</v>
      </c>
      <c r="B744" s="515">
        <v>302</v>
      </c>
      <c r="C744" s="515">
        <v>2005</v>
      </c>
      <c r="D744" s="515">
        <v>99</v>
      </c>
      <c r="E744" s="515">
        <v>99</v>
      </c>
      <c r="F744" s="515">
        <v>99</v>
      </c>
      <c r="G744" s="515">
        <v>99</v>
      </c>
      <c r="H744" s="515">
        <v>99</v>
      </c>
      <c r="I744" s="515">
        <v>99</v>
      </c>
      <c r="J744" s="515">
        <v>999</v>
      </c>
      <c r="K744" s="515">
        <v>99</v>
      </c>
      <c r="L744" s="515">
        <v>14</v>
      </c>
      <c r="M744" s="515">
        <v>99</v>
      </c>
      <c r="N744" s="515">
        <v>99</v>
      </c>
      <c r="O744" s="515">
        <v>99</v>
      </c>
      <c r="P744" s="515">
        <v>9999</v>
      </c>
      <c r="Q744" s="515">
        <v>121</v>
      </c>
      <c r="R744" s="515">
        <v>143</v>
      </c>
      <c r="S744" s="515">
        <v>14</v>
      </c>
      <c r="T744" s="515">
        <v>13.286713286713285</v>
      </c>
      <c r="U744" s="515">
        <v>48.56433566433563</v>
      </c>
      <c r="V744" s="515">
        <v>0</v>
      </c>
      <c r="W744" s="515">
        <v>89.510489510489506</v>
      </c>
      <c r="X744" s="515">
        <v>100</v>
      </c>
      <c r="Y744" s="515">
        <v>100</v>
      </c>
      <c r="Z744" s="515">
        <v>7.0172953727822192</v>
      </c>
      <c r="AA744" s="515">
        <v>0</v>
      </c>
      <c r="AB744" s="515">
        <v>2.643430642394867</v>
      </c>
      <c r="AC744" s="515"/>
      <c r="AD744" s="515">
        <v>40.045897214463011</v>
      </c>
      <c r="AE744" s="515"/>
      <c r="AF744" s="515">
        <v>9.6516627182591908E-2</v>
      </c>
      <c r="AG744" s="515">
        <v>0.14596714145064499</v>
      </c>
      <c r="AH744" s="515"/>
      <c r="AI744" s="515"/>
      <c r="AJ744" s="515"/>
      <c r="AK744" s="515"/>
      <c r="AL744" s="515"/>
    </row>
    <row r="745" spans="1:38">
      <c r="A745" s="515">
        <v>11</v>
      </c>
      <c r="B745" s="515">
        <v>303</v>
      </c>
      <c r="C745" s="515">
        <v>2005</v>
      </c>
      <c r="D745" s="515">
        <v>99</v>
      </c>
      <c r="E745" s="515">
        <v>99</v>
      </c>
      <c r="F745" s="515">
        <v>99</v>
      </c>
      <c r="G745" s="515">
        <v>99</v>
      </c>
      <c r="H745" s="515">
        <v>99</v>
      </c>
      <c r="I745" s="515">
        <v>99</v>
      </c>
      <c r="J745" s="515">
        <v>999</v>
      </c>
      <c r="K745" s="515">
        <v>99</v>
      </c>
      <c r="L745" s="515">
        <v>15</v>
      </c>
      <c r="M745" s="515">
        <v>99</v>
      </c>
      <c r="N745" s="515">
        <v>99</v>
      </c>
      <c r="O745" s="515">
        <v>99</v>
      </c>
      <c r="P745" s="515">
        <v>9999</v>
      </c>
      <c r="Q745" s="515">
        <v>15</v>
      </c>
      <c r="R745" s="515">
        <v>15</v>
      </c>
      <c r="S745" s="515">
        <v>15</v>
      </c>
      <c r="T745" s="515">
        <v>12.266666666666669</v>
      </c>
      <c r="U745" s="515">
        <v>48.22</v>
      </c>
      <c r="V745" s="515">
        <v>6.6666666666666687</v>
      </c>
      <c r="W745" s="515">
        <v>80</v>
      </c>
      <c r="X745" s="515">
        <v>100</v>
      </c>
      <c r="Y745" s="515">
        <v>100</v>
      </c>
      <c r="Z745" s="515">
        <v>7.8433156254226573</v>
      </c>
      <c r="AA745" s="515">
        <v>0</v>
      </c>
      <c r="AB745" s="515">
        <v>4.0573664145874471</v>
      </c>
      <c r="AC745" s="515"/>
      <c r="AD745" s="515">
        <v>58.116919510761022</v>
      </c>
      <c r="AE745" s="515"/>
      <c r="AF745" s="515">
        <v>1.0124121732439713E-2</v>
      </c>
      <c r="AG745" s="515">
        <v>1.5202677352693645E-2</v>
      </c>
      <c r="AH745" s="515"/>
      <c r="AI745" s="515"/>
      <c r="AJ745" s="515"/>
      <c r="AK745" s="515"/>
      <c r="AL745" s="515"/>
    </row>
    <row r="746" spans="1:38">
      <c r="A746" s="515">
        <v>11</v>
      </c>
      <c r="B746" s="515">
        <v>304</v>
      </c>
      <c r="C746" s="515">
        <v>2004</v>
      </c>
      <c r="D746" s="515">
        <v>99</v>
      </c>
      <c r="E746" s="515">
        <v>99</v>
      </c>
      <c r="F746" s="515">
        <v>99</v>
      </c>
      <c r="G746" s="515">
        <v>99</v>
      </c>
      <c r="H746" s="515">
        <v>99</v>
      </c>
      <c r="I746" s="515">
        <v>99</v>
      </c>
      <c r="J746" s="515">
        <v>999</v>
      </c>
      <c r="K746" s="515">
        <v>99</v>
      </c>
      <c r="L746" s="515">
        <v>1</v>
      </c>
      <c r="M746" s="515">
        <v>99</v>
      </c>
      <c r="N746" s="515">
        <v>99</v>
      </c>
      <c r="O746" s="515">
        <v>99</v>
      </c>
      <c r="P746" s="515">
        <v>9999</v>
      </c>
      <c r="Q746" s="515">
        <v>1560</v>
      </c>
      <c r="R746" s="515">
        <v>2351</v>
      </c>
      <c r="S746" s="515">
        <v>1</v>
      </c>
      <c r="T746" s="515">
        <v>2.4079115270097833</v>
      </c>
      <c r="U746" s="515">
        <v>20.178945129732</v>
      </c>
      <c r="V746" s="515">
        <v>0</v>
      </c>
      <c r="W746" s="515">
        <v>0</v>
      </c>
      <c r="X746" s="515">
        <v>90.259464057847751</v>
      </c>
      <c r="Y746" s="515">
        <v>18.03487877498937</v>
      </c>
      <c r="Z746" s="515">
        <v>3.3936104662386071</v>
      </c>
      <c r="AA746" s="515">
        <v>0</v>
      </c>
      <c r="AB746" s="515">
        <v>0.97650250589683874</v>
      </c>
      <c r="AC746" s="515"/>
      <c r="AD746" s="515">
        <v>23.460577595982805</v>
      </c>
      <c r="AE746" s="515"/>
      <c r="AF746" s="515">
        <v>1.6164630331199588</v>
      </c>
      <c r="AG746" s="515">
        <v>1.0318545369315473</v>
      </c>
      <c r="AH746" s="515"/>
      <c r="AI746" s="515"/>
      <c r="AJ746" s="515"/>
      <c r="AK746" s="515"/>
      <c r="AL746" s="515"/>
    </row>
    <row r="747" spans="1:38">
      <c r="A747" s="515">
        <v>11</v>
      </c>
      <c r="B747" s="515">
        <v>305</v>
      </c>
      <c r="C747" s="515">
        <v>2004</v>
      </c>
      <c r="D747" s="515">
        <v>99</v>
      </c>
      <c r="E747" s="515">
        <v>99</v>
      </c>
      <c r="F747" s="515">
        <v>99</v>
      </c>
      <c r="G747" s="515">
        <v>99</v>
      </c>
      <c r="H747" s="515">
        <v>99</v>
      </c>
      <c r="I747" s="515">
        <v>99</v>
      </c>
      <c r="J747" s="515">
        <v>999</v>
      </c>
      <c r="K747" s="515">
        <v>99</v>
      </c>
      <c r="L747" s="515">
        <v>2</v>
      </c>
      <c r="M747" s="515">
        <v>99</v>
      </c>
      <c r="N747" s="515">
        <v>99</v>
      </c>
      <c r="O747" s="515">
        <v>99</v>
      </c>
      <c r="P747" s="515">
        <v>9999</v>
      </c>
      <c r="Q747" s="515">
        <v>3733</v>
      </c>
      <c r="R747" s="515">
        <v>6542</v>
      </c>
      <c r="S747" s="515">
        <v>2</v>
      </c>
      <c r="T747" s="515">
        <v>3.5603790889636202</v>
      </c>
      <c r="U747" s="515">
        <v>22.600443289513887</v>
      </c>
      <c r="V747" s="515">
        <v>0</v>
      </c>
      <c r="W747" s="515">
        <v>0.12228676245796397</v>
      </c>
      <c r="X747" s="515">
        <v>96.514827269948</v>
      </c>
      <c r="Y747" s="515">
        <v>44.970956893916238</v>
      </c>
      <c r="Z747" s="515">
        <v>3.5128137870235174</v>
      </c>
      <c r="AA747" s="515">
        <v>0</v>
      </c>
      <c r="AB747" s="515">
        <v>1.3165718351479203</v>
      </c>
      <c r="AC747" s="515"/>
      <c r="AD747" s="515">
        <v>20.244886947835887</v>
      </c>
      <c r="AE747" s="515"/>
      <c r="AF747" s="515">
        <v>4.4980438803363576</v>
      </c>
      <c r="AG747" s="515">
        <v>3.2158433619203981</v>
      </c>
      <c r="AH747" s="515"/>
      <c r="AI747" s="515"/>
      <c r="AJ747" s="515"/>
      <c r="AK747" s="515"/>
      <c r="AL747" s="515"/>
    </row>
    <row r="748" spans="1:38">
      <c r="A748" s="515">
        <v>11</v>
      </c>
      <c r="B748" s="515">
        <v>306</v>
      </c>
      <c r="C748" s="515">
        <v>2004</v>
      </c>
      <c r="D748" s="515">
        <v>99</v>
      </c>
      <c r="E748" s="515">
        <v>99</v>
      </c>
      <c r="F748" s="515">
        <v>99</v>
      </c>
      <c r="G748" s="515">
        <v>99</v>
      </c>
      <c r="H748" s="515">
        <v>99</v>
      </c>
      <c r="I748" s="515">
        <v>99</v>
      </c>
      <c r="J748" s="515">
        <v>999</v>
      </c>
      <c r="K748" s="515">
        <v>99</v>
      </c>
      <c r="L748" s="515">
        <v>3</v>
      </c>
      <c r="M748" s="515">
        <v>99</v>
      </c>
      <c r="N748" s="515">
        <v>99</v>
      </c>
      <c r="O748" s="515">
        <v>99</v>
      </c>
      <c r="P748" s="515">
        <v>9999</v>
      </c>
      <c r="Q748" s="515">
        <v>5131</v>
      </c>
      <c r="R748" s="515">
        <v>9717</v>
      </c>
      <c r="S748" s="515">
        <v>3</v>
      </c>
      <c r="T748" s="515">
        <v>4.5482144694864681</v>
      </c>
      <c r="U748" s="515">
        <v>24.468663167644301</v>
      </c>
      <c r="V748" s="515">
        <v>0</v>
      </c>
      <c r="W748" s="515">
        <v>1.0188329731398582</v>
      </c>
      <c r="X748" s="515">
        <v>98.250488834002326</v>
      </c>
      <c r="Y748" s="515">
        <v>67.881033240712156</v>
      </c>
      <c r="Z748" s="515">
        <v>3.4669795647083275</v>
      </c>
      <c r="AA748" s="515">
        <v>0</v>
      </c>
      <c r="AB748" s="515">
        <v>1.5015569951207739</v>
      </c>
      <c r="AC748" s="515"/>
      <c r="AD748" s="515">
        <v>11.247572947327029</v>
      </c>
      <c r="AE748" s="515"/>
      <c r="AF748" s="515">
        <v>6.6810596736821104</v>
      </c>
      <c r="AG748" s="515">
        <v>5.1714202870092283</v>
      </c>
      <c r="AH748" s="515"/>
      <c r="AI748" s="515"/>
      <c r="AJ748" s="515"/>
      <c r="AK748" s="515"/>
      <c r="AL748" s="515"/>
    </row>
    <row r="749" spans="1:38">
      <c r="A749" s="515">
        <v>11</v>
      </c>
      <c r="B749" s="515">
        <v>307</v>
      </c>
      <c r="C749" s="515">
        <v>2004</v>
      </c>
      <c r="D749" s="515">
        <v>99</v>
      </c>
      <c r="E749" s="515">
        <v>99</v>
      </c>
      <c r="F749" s="515">
        <v>99</v>
      </c>
      <c r="G749" s="515">
        <v>99</v>
      </c>
      <c r="H749" s="515">
        <v>99</v>
      </c>
      <c r="I749" s="515">
        <v>99</v>
      </c>
      <c r="J749" s="515">
        <v>999</v>
      </c>
      <c r="K749" s="515">
        <v>99</v>
      </c>
      <c r="L749" s="515">
        <v>4</v>
      </c>
      <c r="M749" s="515">
        <v>99</v>
      </c>
      <c r="N749" s="515">
        <v>99</v>
      </c>
      <c r="O749" s="515">
        <v>99</v>
      </c>
      <c r="P749" s="515">
        <v>9999</v>
      </c>
      <c r="Q749" s="515">
        <v>7198</v>
      </c>
      <c r="R749" s="515">
        <v>15601</v>
      </c>
      <c r="S749" s="515">
        <v>4</v>
      </c>
      <c r="T749" s="515">
        <v>5.6569450676238713</v>
      </c>
      <c r="U749" s="515">
        <v>26.463393372219656</v>
      </c>
      <c r="V749" s="515">
        <v>0</v>
      </c>
      <c r="W749" s="515">
        <v>5.5316966861098633</v>
      </c>
      <c r="X749" s="515">
        <v>99.230818537273251</v>
      </c>
      <c r="Y749" s="515">
        <v>84.231780014101645</v>
      </c>
      <c r="Z749" s="515">
        <v>3.6335886847593191</v>
      </c>
      <c r="AA749" s="515">
        <v>0</v>
      </c>
      <c r="AB749" s="515">
        <v>1.7301803759121921</v>
      </c>
      <c r="AC749" s="515"/>
      <c r="AD749" s="515">
        <v>21.550799211394651</v>
      </c>
      <c r="AE749" s="515"/>
      <c r="AF749" s="515">
        <v>10.72668642267311</v>
      </c>
      <c r="AG749" s="515">
        <v>8.9797730131867421</v>
      </c>
      <c r="AH749" s="515"/>
      <c r="AI749" s="515"/>
      <c r="AJ749" s="515"/>
      <c r="AK749" s="515"/>
      <c r="AL749" s="515"/>
    </row>
    <row r="750" spans="1:38">
      <c r="A750" s="515">
        <v>11</v>
      </c>
      <c r="B750" s="515">
        <v>308</v>
      </c>
      <c r="C750" s="515">
        <v>2004</v>
      </c>
      <c r="D750" s="515">
        <v>99</v>
      </c>
      <c r="E750" s="515">
        <v>99</v>
      </c>
      <c r="F750" s="515">
        <v>99</v>
      </c>
      <c r="G750" s="515">
        <v>99</v>
      </c>
      <c r="H750" s="515">
        <v>99</v>
      </c>
      <c r="I750" s="515">
        <v>99</v>
      </c>
      <c r="J750" s="515">
        <v>999</v>
      </c>
      <c r="K750" s="515">
        <v>99</v>
      </c>
      <c r="L750" s="515">
        <v>5</v>
      </c>
      <c r="M750" s="515">
        <v>99</v>
      </c>
      <c r="N750" s="515">
        <v>99</v>
      </c>
      <c r="O750" s="515">
        <v>99</v>
      </c>
      <c r="P750" s="515">
        <v>9999</v>
      </c>
      <c r="Q750" s="515">
        <v>9957</v>
      </c>
      <c r="R750" s="515">
        <v>28749</v>
      </c>
      <c r="S750" s="515">
        <v>5</v>
      </c>
      <c r="T750" s="515">
        <v>7.0049393022366004</v>
      </c>
      <c r="U750" s="515">
        <v>28.828606212389975</v>
      </c>
      <c r="V750" s="515">
        <v>0</v>
      </c>
      <c r="W750" s="515">
        <v>19.903300984382064</v>
      </c>
      <c r="X750" s="515">
        <v>99.565202267904979</v>
      </c>
      <c r="Y750" s="515">
        <v>94.118056280218426</v>
      </c>
      <c r="Z750" s="515">
        <v>3.8926691731090095</v>
      </c>
      <c r="AA750" s="515">
        <v>0</v>
      </c>
      <c r="AB750" s="515">
        <v>1.9076499336809964</v>
      </c>
      <c r="AC750" s="515"/>
      <c r="AD750" s="515">
        <v>32.267040458013675</v>
      </c>
      <c r="AE750" s="515"/>
      <c r="AF750" s="515">
        <v>19.766778281227442</v>
      </c>
      <c r="AG750" s="515">
        <v>18.026598181304902</v>
      </c>
      <c r="AH750" s="515"/>
      <c r="AI750" s="515"/>
      <c r="AJ750" s="515"/>
      <c r="AK750" s="515"/>
      <c r="AL750" s="515"/>
    </row>
    <row r="751" spans="1:38">
      <c r="A751" s="515">
        <v>11</v>
      </c>
      <c r="B751" s="515">
        <v>309</v>
      </c>
      <c r="C751" s="515">
        <v>2004</v>
      </c>
      <c r="D751" s="515">
        <v>99</v>
      </c>
      <c r="E751" s="515">
        <v>99</v>
      </c>
      <c r="F751" s="515">
        <v>99</v>
      </c>
      <c r="G751" s="515">
        <v>99</v>
      </c>
      <c r="H751" s="515">
        <v>99</v>
      </c>
      <c r="I751" s="515">
        <v>99</v>
      </c>
      <c r="J751" s="515">
        <v>999</v>
      </c>
      <c r="K751" s="515">
        <v>99</v>
      </c>
      <c r="L751" s="515">
        <v>6</v>
      </c>
      <c r="M751" s="515">
        <v>99</v>
      </c>
      <c r="N751" s="515">
        <v>99</v>
      </c>
      <c r="O751" s="515">
        <v>99</v>
      </c>
      <c r="P751" s="515">
        <v>9999</v>
      </c>
      <c r="Q751" s="515">
        <v>9538</v>
      </c>
      <c r="R751" s="515">
        <v>23708</v>
      </c>
      <c r="S751" s="515">
        <v>6</v>
      </c>
      <c r="T751" s="515">
        <v>8.2753922726505813</v>
      </c>
      <c r="U751" s="515">
        <v>31.506145604859405</v>
      </c>
      <c r="V751" s="515">
        <v>29.580732242281076</v>
      </c>
      <c r="W751" s="515">
        <v>42.222034756200451</v>
      </c>
      <c r="X751" s="515">
        <v>99.831280580394818</v>
      </c>
      <c r="Y751" s="515">
        <v>98.093470558461277</v>
      </c>
      <c r="Z751" s="515">
        <v>4.2317068996241245</v>
      </c>
      <c r="AA751" s="515">
        <v>0</v>
      </c>
      <c r="AB751" s="515">
        <v>2.0631886128178158</v>
      </c>
      <c r="AC751" s="515"/>
      <c r="AD751" s="515">
        <v>43.97524593574655</v>
      </c>
      <c r="AE751" s="515"/>
      <c r="AF751" s="515">
        <v>16.300768009020839</v>
      </c>
      <c r="AG751" s="515">
        <v>16.246416538870481</v>
      </c>
      <c r="AH751" s="515"/>
      <c r="AI751" s="515"/>
      <c r="AJ751" s="515"/>
      <c r="AK751" s="515"/>
      <c r="AL751" s="515"/>
    </row>
    <row r="752" spans="1:38">
      <c r="A752" s="515">
        <v>11</v>
      </c>
      <c r="B752" s="515">
        <v>310</v>
      </c>
      <c r="C752" s="515">
        <v>2004</v>
      </c>
      <c r="D752" s="515">
        <v>99</v>
      </c>
      <c r="E752" s="515">
        <v>99</v>
      </c>
      <c r="F752" s="515">
        <v>99</v>
      </c>
      <c r="G752" s="515">
        <v>99</v>
      </c>
      <c r="H752" s="515">
        <v>99</v>
      </c>
      <c r="I752" s="515">
        <v>99</v>
      </c>
      <c r="J752" s="515">
        <v>999</v>
      </c>
      <c r="K752" s="515">
        <v>99</v>
      </c>
      <c r="L752" s="515">
        <v>7</v>
      </c>
      <c r="M752" s="515">
        <v>99</v>
      </c>
      <c r="N752" s="515">
        <v>99</v>
      </c>
      <c r="O752" s="515">
        <v>99</v>
      </c>
      <c r="P752" s="515">
        <v>9999</v>
      </c>
      <c r="Q752" s="515">
        <v>8125</v>
      </c>
      <c r="R752" s="515">
        <v>17183</v>
      </c>
      <c r="S752" s="515">
        <v>7</v>
      </c>
      <c r="T752" s="515">
        <v>9.1364138974567872</v>
      </c>
      <c r="U752" s="515">
        <v>33.789838794157021</v>
      </c>
      <c r="V752" s="515">
        <v>18.465925624163422</v>
      </c>
      <c r="W752" s="515">
        <v>56.922539719490203</v>
      </c>
      <c r="X752" s="515">
        <v>99.976721177908402</v>
      </c>
      <c r="Y752" s="515">
        <v>99.505325030553436</v>
      </c>
      <c r="Z752" s="515">
        <v>4.3455730878667902</v>
      </c>
      <c r="AA752" s="515">
        <v>0</v>
      </c>
      <c r="AB752" s="515">
        <v>2.236552614471075</v>
      </c>
      <c r="AC752" s="515"/>
      <c r="AD752" s="515">
        <v>47.835400067232513</v>
      </c>
      <c r="AE752" s="515"/>
      <c r="AF752" s="515">
        <v>11.814412717184288</v>
      </c>
      <c r="AG752" s="515">
        <v>12.628521252246623</v>
      </c>
      <c r="AH752" s="515"/>
      <c r="AI752" s="515"/>
      <c r="AJ752" s="515"/>
      <c r="AK752" s="515"/>
      <c r="AL752" s="515"/>
    </row>
    <row r="753" spans="1:38">
      <c r="A753" s="515">
        <v>11</v>
      </c>
      <c r="B753" s="515">
        <v>311</v>
      </c>
      <c r="C753" s="515">
        <v>2004</v>
      </c>
      <c r="D753" s="515">
        <v>99</v>
      </c>
      <c r="E753" s="515">
        <v>99</v>
      </c>
      <c r="F753" s="515">
        <v>99</v>
      </c>
      <c r="G753" s="515">
        <v>99</v>
      </c>
      <c r="H753" s="515">
        <v>99</v>
      </c>
      <c r="I753" s="515">
        <v>99</v>
      </c>
      <c r="J753" s="515">
        <v>999</v>
      </c>
      <c r="K753" s="515">
        <v>99</v>
      </c>
      <c r="L753" s="515">
        <v>8</v>
      </c>
      <c r="M753" s="515">
        <v>99</v>
      </c>
      <c r="N753" s="515">
        <v>99</v>
      </c>
      <c r="O753" s="515">
        <v>99</v>
      </c>
      <c r="P753" s="515">
        <v>9999</v>
      </c>
      <c r="Q753" s="515">
        <v>8981</v>
      </c>
      <c r="R753" s="515">
        <v>22408</v>
      </c>
      <c r="S753" s="515">
        <v>8</v>
      </c>
      <c r="T753" s="515">
        <v>10.186362013566583</v>
      </c>
      <c r="U753" s="515">
        <v>36.318015887183009</v>
      </c>
      <c r="V753" s="515">
        <v>8.9387718671902903</v>
      </c>
      <c r="W753" s="515">
        <v>72.692788289896498</v>
      </c>
      <c r="X753" s="515">
        <v>99.977686540521248</v>
      </c>
      <c r="Y753" s="515">
        <v>99.776865405212419</v>
      </c>
      <c r="Z753" s="515">
        <v>4.8493571318688122</v>
      </c>
      <c r="AA753" s="515">
        <v>0</v>
      </c>
      <c r="AB753" s="515">
        <v>2.3337219483956329</v>
      </c>
      <c r="AC753" s="515"/>
      <c r="AD753" s="515">
        <v>55.205802694790918</v>
      </c>
      <c r="AE753" s="515"/>
      <c r="AF753" s="515">
        <v>15.406934770800532</v>
      </c>
      <c r="AG753" s="515">
        <v>17.700787958522156</v>
      </c>
      <c r="AH753" s="515"/>
      <c r="AI753" s="515"/>
      <c r="AJ753" s="515"/>
      <c r="AK753" s="515"/>
      <c r="AL753" s="515"/>
    </row>
    <row r="754" spans="1:38">
      <c r="A754" s="515">
        <v>11</v>
      </c>
      <c r="B754" s="515">
        <v>312</v>
      </c>
      <c r="C754" s="515">
        <v>2004</v>
      </c>
      <c r="D754" s="515">
        <v>99</v>
      </c>
      <c r="E754" s="515">
        <v>99</v>
      </c>
      <c r="F754" s="515">
        <v>99</v>
      </c>
      <c r="G754" s="515">
        <v>99</v>
      </c>
      <c r="H754" s="515">
        <v>99</v>
      </c>
      <c r="I754" s="515">
        <v>99</v>
      </c>
      <c r="J754" s="515">
        <v>999</v>
      </c>
      <c r="K754" s="515">
        <v>99</v>
      </c>
      <c r="L754" s="515">
        <v>9</v>
      </c>
      <c r="M754" s="515">
        <v>99</v>
      </c>
      <c r="N754" s="515">
        <v>99</v>
      </c>
      <c r="O754" s="515">
        <v>99</v>
      </c>
      <c r="P754" s="515">
        <v>9999</v>
      </c>
      <c r="Q754" s="515">
        <v>6029</v>
      </c>
      <c r="R754" s="515">
        <v>11483</v>
      </c>
      <c r="S754" s="515">
        <v>9</v>
      </c>
      <c r="T754" s="515">
        <v>11.226944178350607</v>
      </c>
      <c r="U754" s="515">
        <v>39.255403640163699</v>
      </c>
      <c r="V754" s="515">
        <v>3.9275450666202198</v>
      </c>
      <c r="W754" s="515">
        <v>83.358007489332053</v>
      </c>
      <c r="X754" s="515">
        <v>99.991291474353361</v>
      </c>
      <c r="Y754" s="515">
        <v>99.912914743533918</v>
      </c>
      <c r="Z754" s="515">
        <v>5.2571244187686146</v>
      </c>
      <c r="AA754" s="515">
        <v>0</v>
      </c>
      <c r="AB754" s="515">
        <v>2.4542949763601221</v>
      </c>
      <c r="AC754" s="515"/>
      <c r="AD754" s="515">
        <v>56.615639976625395</v>
      </c>
      <c r="AE754" s="515"/>
      <c r="AF754" s="515">
        <v>7.8952977496029311</v>
      </c>
      <c r="AG754" s="515">
        <v>9.8044266471980119</v>
      </c>
      <c r="AH754" s="515"/>
      <c r="AI754" s="515"/>
      <c r="AJ754" s="515"/>
      <c r="AK754" s="515"/>
      <c r="AL754" s="515"/>
    </row>
    <row r="755" spans="1:38">
      <c r="A755" s="515">
        <v>11</v>
      </c>
      <c r="B755" s="515">
        <v>313</v>
      </c>
      <c r="C755" s="515">
        <v>2004</v>
      </c>
      <c r="D755" s="515">
        <v>99</v>
      </c>
      <c r="E755" s="515">
        <v>99</v>
      </c>
      <c r="F755" s="515">
        <v>99</v>
      </c>
      <c r="G755" s="515">
        <v>99</v>
      </c>
      <c r="H755" s="515">
        <v>99</v>
      </c>
      <c r="I755" s="515">
        <v>99</v>
      </c>
      <c r="J755" s="515">
        <v>999</v>
      </c>
      <c r="K755" s="515">
        <v>99</v>
      </c>
      <c r="L755" s="515">
        <v>10</v>
      </c>
      <c r="M755" s="515">
        <v>99</v>
      </c>
      <c r="N755" s="515">
        <v>99</v>
      </c>
      <c r="O755" s="515">
        <v>99</v>
      </c>
      <c r="P755" s="515">
        <v>9999</v>
      </c>
      <c r="Q755" s="515">
        <v>2510</v>
      </c>
      <c r="R755" s="515">
        <v>3353</v>
      </c>
      <c r="S755" s="515">
        <v>10</v>
      </c>
      <c r="T755" s="515">
        <v>11.976140769460184</v>
      </c>
      <c r="U755" s="515">
        <v>41.483865195347448</v>
      </c>
      <c r="V755" s="515">
        <v>2.2368028631076644</v>
      </c>
      <c r="W755" s="515">
        <v>88.577393379063508</v>
      </c>
      <c r="X755" s="515">
        <v>100</v>
      </c>
      <c r="Y755" s="515">
        <v>100</v>
      </c>
      <c r="Z755" s="515">
        <v>5.4544634219979491</v>
      </c>
      <c r="AA755" s="515">
        <v>0</v>
      </c>
      <c r="AB755" s="515">
        <v>2.4577607511308406</v>
      </c>
      <c r="AC755" s="515"/>
      <c r="AD755" s="515">
        <v>54.798141690241472</v>
      </c>
      <c r="AE755" s="515"/>
      <c r="AF755" s="515">
        <v>2.3054021905789979</v>
      </c>
      <c r="AG755" s="515">
        <v>3.0253815722851596</v>
      </c>
      <c r="AH755" s="515"/>
      <c r="AI755" s="515"/>
      <c r="AJ755" s="515"/>
      <c r="AK755" s="515"/>
      <c r="AL755" s="515"/>
    </row>
    <row r="756" spans="1:38">
      <c r="A756" s="515">
        <v>11</v>
      </c>
      <c r="B756" s="515">
        <v>314</v>
      </c>
      <c r="C756" s="515">
        <v>2004</v>
      </c>
      <c r="D756" s="515">
        <v>99</v>
      </c>
      <c r="E756" s="515">
        <v>99</v>
      </c>
      <c r="F756" s="515">
        <v>99</v>
      </c>
      <c r="G756" s="515">
        <v>99</v>
      </c>
      <c r="H756" s="515">
        <v>99</v>
      </c>
      <c r="I756" s="515">
        <v>99</v>
      </c>
      <c r="J756" s="515">
        <v>999</v>
      </c>
      <c r="K756" s="515">
        <v>99</v>
      </c>
      <c r="L756" s="515">
        <v>11</v>
      </c>
      <c r="M756" s="515">
        <v>99</v>
      </c>
      <c r="N756" s="515">
        <v>99</v>
      </c>
      <c r="O756" s="515">
        <v>99</v>
      </c>
      <c r="P756" s="515">
        <v>9999</v>
      </c>
      <c r="Q756" s="515">
        <v>2304</v>
      </c>
      <c r="R756" s="515">
        <v>3377</v>
      </c>
      <c r="S756" s="515">
        <v>11</v>
      </c>
      <c r="T756" s="515">
        <v>12.445069588392062</v>
      </c>
      <c r="U756" s="515">
        <v>43.497571809298208</v>
      </c>
      <c r="V756" s="515">
        <v>1.3621557595498961</v>
      </c>
      <c r="W756" s="515">
        <v>90.376073437962717</v>
      </c>
      <c r="X756" s="515">
        <v>100</v>
      </c>
      <c r="Y756" s="515">
        <v>100</v>
      </c>
      <c r="Z756" s="515">
        <v>6.0017024553615936</v>
      </c>
      <c r="AA756" s="515">
        <v>0</v>
      </c>
      <c r="AB756" s="515">
        <v>2.424462025178562</v>
      </c>
      <c r="AC756" s="515"/>
      <c r="AD756" s="515">
        <v>54.584919296651421</v>
      </c>
      <c r="AE756" s="515"/>
      <c r="AF756" s="515">
        <v>2.3219037272846035</v>
      </c>
      <c r="AG756" s="515">
        <v>3.1949455708025676</v>
      </c>
      <c r="AH756" s="515"/>
      <c r="AI756" s="515"/>
      <c r="AJ756" s="515"/>
      <c r="AK756" s="515"/>
      <c r="AL756" s="515"/>
    </row>
    <row r="757" spans="1:38">
      <c r="A757" s="515">
        <v>11</v>
      </c>
      <c r="B757" s="515">
        <v>315</v>
      </c>
      <c r="C757" s="515">
        <v>2004</v>
      </c>
      <c r="D757" s="515">
        <v>99</v>
      </c>
      <c r="E757" s="515">
        <v>99</v>
      </c>
      <c r="F757" s="515">
        <v>99</v>
      </c>
      <c r="G757" s="515">
        <v>99</v>
      </c>
      <c r="H757" s="515">
        <v>99</v>
      </c>
      <c r="I757" s="515">
        <v>99</v>
      </c>
      <c r="J757" s="515">
        <v>999</v>
      </c>
      <c r="K757" s="515">
        <v>99</v>
      </c>
      <c r="L757" s="515">
        <v>12</v>
      </c>
      <c r="M757" s="515">
        <v>99</v>
      </c>
      <c r="N757" s="515">
        <v>99</v>
      </c>
      <c r="O757" s="515">
        <v>99</v>
      </c>
      <c r="P757" s="515">
        <v>9999</v>
      </c>
      <c r="Q757" s="515">
        <v>611</v>
      </c>
      <c r="R757" s="515">
        <v>732</v>
      </c>
      <c r="S757" s="515">
        <v>12</v>
      </c>
      <c r="T757" s="515">
        <v>13.031420765027327</v>
      </c>
      <c r="U757" s="515">
        <v>45.84412568306012</v>
      </c>
      <c r="V757" s="515">
        <v>0.81967213114754112</v>
      </c>
      <c r="W757" s="515">
        <v>93.032786885245898</v>
      </c>
      <c r="X757" s="515">
        <v>100</v>
      </c>
      <c r="Y757" s="515">
        <v>100</v>
      </c>
      <c r="Z757" s="515">
        <v>6.5123531984165099</v>
      </c>
      <c r="AA757" s="515">
        <v>0</v>
      </c>
      <c r="AB757" s="515">
        <v>2.4158734299449862</v>
      </c>
      <c r="AC757" s="515"/>
      <c r="AD757" s="515">
        <v>56.373419444485378</v>
      </c>
      <c r="AE757" s="515"/>
      <c r="AF757" s="515">
        <v>0.50329686952097408</v>
      </c>
      <c r="AG757" s="515">
        <v>0.72989798558822372</v>
      </c>
      <c r="AH757" s="515"/>
      <c r="AI757" s="515"/>
      <c r="AJ757" s="515"/>
      <c r="AK757" s="515"/>
      <c r="AL757" s="515"/>
    </row>
    <row r="758" spans="1:38">
      <c r="A758" s="515">
        <v>11</v>
      </c>
      <c r="B758" s="515">
        <v>316</v>
      </c>
      <c r="C758" s="515">
        <v>2004</v>
      </c>
      <c r="D758" s="515">
        <v>99</v>
      </c>
      <c r="E758" s="515">
        <v>99</v>
      </c>
      <c r="F758" s="515">
        <v>99</v>
      </c>
      <c r="G758" s="515">
        <v>99</v>
      </c>
      <c r="H758" s="515">
        <v>99</v>
      </c>
      <c r="I758" s="515">
        <v>99</v>
      </c>
      <c r="J758" s="515">
        <v>999</v>
      </c>
      <c r="K758" s="515">
        <v>99</v>
      </c>
      <c r="L758" s="515">
        <v>13</v>
      </c>
      <c r="M758" s="515">
        <v>99</v>
      </c>
      <c r="N758" s="515">
        <v>99</v>
      </c>
      <c r="O758" s="515">
        <v>99</v>
      </c>
      <c r="P758" s="515">
        <v>9999</v>
      </c>
      <c r="Q758" s="515">
        <v>137</v>
      </c>
      <c r="R758" s="515">
        <v>149</v>
      </c>
      <c r="S758" s="515">
        <v>13</v>
      </c>
      <c r="T758" s="515">
        <v>12.953020134228188</v>
      </c>
      <c r="U758" s="515">
        <v>46.554362416107395</v>
      </c>
      <c r="V758" s="515">
        <v>1.3422818791946312</v>
      </c>
      <c r="W758" s="515">
        <v>91.275167785234913</v>
      </c>
      <c r="X758" s="515">
        <v>100</v>
      </c>
      <c r="Y758" s="515">
        <v>100</v>
      </c>
      <c r="Z758" s="515">
        <v>6.6869650143807791</v>
      </c>
      <c r="AA758" s="515">
        <v>0</v>
      </c>
      <c r="AB758" s="515">
        <v>2.5602421510626368</v>
      </c>
      <c r="AC758" s="515"/>
      <c r="AD758" s="515">
        <v>40.227904505495609</v>
      </c>
      <c r="AE758" s="515"/>
      <c r="AF758" s="515">
        <v>0.10244704038063544</v>
      </c>
      <c r="AG758" s="515">
        <v>0.15087387371770203</v>
      </c>
      <c r="AH758" s="515"/>
      <c r="AI758" s="515"/>
      <c r="AJ758" s="515"/>
      <c r="AK758" s="515"/>
      <c r="AL758" s="515"/>
    </row>
    <row r="759" spans="1:38">
      <c r="A759" s="515">
        <v>11</v>
      </c>
      <c r="B759" s="515">
        <v>317</v>
      </c>
      <c r="C759" s="515">
        <v>2004</v>
      </c>
      <c r="D759" s="515">
        <v>99</v>
      </c>
      <c r="E759" s="515">
        <v>99</v>
      </c>
      <c r="F759" s="515">
        <v>99</v>
      </c>
      <c r="G759" s="515">
        <v>99</v>
      </c>
      <c r="H759" s="515">
        <v>99</v>
      </c>
      <c r="I759" s="515">
        <v>99</v>
      </c>
      <c r="J759" s="515">
        <v>999</v>
      </c>
      <c r="K759" s="515">
        <v>99</v>
      </c>
      <c r="L759" s="515">
        <v>14</v>
      </c>
      <c r="M759" s="515">
        <v>99</v>
      </c>
      <c r="N759" s="515">
        <v>99</v>
      </c>
      <c r="O759" s="515">
        <v>99</v>
      </c>
      <c r="P759" s="515">
        <v>9999</v>
      </c>
      <c r="Q759" s="515">
        <v>79</v>
      </c>
      <c r="R759" s="515">
        <v>86</v>
      </c>
      <c r="S759" s="515">
        <v>14</v>
      </c>
      <c r="T759" s="515">
        <v>13.523255813953492</v>
      </c>
      <c r="U759" s="515">
        <v>48.476744186046496</v>
      </c>
      <c r="V759" s="515">
        <v>0</v>
      </c>
      <c r="W759" s="515">
        <v>93.023255813953469</v>
      </c>
      <c r="X759" s="515">
        <v>100</v>
      </c>
      <c r="Y759" s="515">
        <v>100</v>
      </c>
      <c r="Z759" s="515">
        <v>6.6508554165437399</v>
      </c>
      <c r="AA759" s="515">
        <v>0</v>
      </c>
      <c r="AB759" s="515">
        <v>2.5138071940739226</v>
      </c>
      <c r="AC759" s="515"/>
      <c r="AD759" s="515">
        <v>59.739034251393647</v>
      </c>
      <c r="AE759" s="515"/>
      <c r="AF759" s="515">
        <v>5.9130506528420466E-2</v>
      </c>
      <c r="AG759" s="515">
        <v>9.0677447096430483E-2</v>
      </c>
      <c r="AH759" s="515"/>
      <c r="AI759" s="515"/>
      <c r="AJ759" s="515"/>
      <c r="AK759" s="515"/>
      <c r="AL759" s="515"/>
    </row>
    <row r="760" spans="1:38">
      <c r="A760" s="515">
        <v>11</v>
      </c>
      <c r="B760" s="515">
        <v>318</v>
      </c>
      <c r="C760" s="515">
        <v>2004</v>
      </c>
      <c r="D760" s="515">
        <v>99</v>
      </c>
      <c r="E760" s="515">
        <v>99</v>
      </c>
      <c r="F760" s="515">
        <v>99</v>
      </c>
      <c r="G760" s="515">
        <v>99</v>
      </c>
      <c r="H760" s="515">
        <v>99</v>
      </c>
      <c r="I760" s="515">
        <v>99</v>
      </c>
      <c r="J760" s="515">
        <v>999</v>
      </c>
      <c r="K760" s="515">
        <v>99</v>
      </c>
      <c r="L760" s="515">
        <v>15</v>
      </c>
      <c r="M760" s="515">
        <v>99</v>
      </c>
      <c r="N760" s="515">
        <v>99</v>
      </c>
      <c r="O760" s="515">
        <v>99</v>
      </c>
      <c r="P760" s="515">
        <v>9999</v>
      </c>
      <c r="Q760" s="515">
        <v>2</v>
      </c>
      <c r="R760" s="515">
        <v>2</v>
      </c>
      <c r="S760" s="515">
        <v>15</v>
      </c>
      <c r="T760" s="515">
        <v>15</v>
      </c>
      <c r="U760" s="515">
        <v>59.35</v>
      </c>
      <c r="V760" s="515">
        <v>0</v>
      </c>
      <c r="W760" s="515">
        <v>100</v>
      </c>
      <c r="X760" s="515">
        <v>100</v>
      </c>
      <c r="Y760" s="515">
        <v>100</v>
      </c>
      <c r="Z760" s="515">
        <v>1.9500000000000604</v>
      </c>
      <c r="AA760" s="515">
        <v>0</v>
      </c>
      <c r="AB760" s="515">
        <v>0</v>
      </c>
      <c r="AC760" s="515"/>
      <c r="AD760" s="515"/>
      <c r="AE760" s="515"/>
      <c r="AF760" s="515">
        <v>1.3751280588004758E-3</v>
      </c>
      <c r="AG760" s="515">
        <v>2.5817733198240096E-3</v>
      </c>
      <c r="AH760" s="515"/>
      <c r="AI760" s="515"/>
      <c r="AJ760" s="515"/>
      <c r="AK760" s="515"/>
      <c r="AL760" s="515"/>
    </row>
    <row r="761" spans="1:38">
      <c r="A761" s="515">
        <v>11</v>
      </c>
      <c r="B761" s="515">
        <v>319</v>
      </c>
      <c r="C761" s="515">
        <v>2003</v>
      </c>
      <c r="D761" s="515">
        <v>99</v>
      </c>
      <c r="E761" s="515">
        <v>99</v>
      </c>
      <c r="F761" s="515">
        <v>99</v>
      </c>
      <c r="G761" s="515">
        <v>99</v>
      </c>
      <c r="H761" s="515">
        <v>99</v>
      </c>
      <c r="I761" s="515">
        <v>99</v>
      </c>
      <c r="J761" s="515">
        <v>999</v>
      </c>
      <c r="K761" s="515">
        <v>99</v>
      </c>
      <c r="L761" s="515">
        <v>1</v>
      </c>
      <c r="M761" s="515">
        <v>99</v>
      </c>
      <c r="N761" s="515">
        <v>99</v>
      </c>
      <c r="O761" s="515">
        <v>99</v>
      </c>
      <c r="P761" s="515">
        <v>9999</v>
      </c>
      <c r="Q761" s="515">
        <v>1418</v>
      </c>
      <c r="R761" s="515">
        <v>2178</v>
      </c>
      <c r="S761" s="515">
        <v>1</v>
      </c>
      <c r="T761" s="515">
        <v>2.331955922865014</v>
      </c>
      <c r="U761" s="515">
        <v>19.805555555555557</v>
      </c>
      <c r="V761" s="515">
        <v>0</v>
      </c>
      <c r="W761" s="515">
        <v>0</v>
      </c>
      <c r="X761" s="515">
        <v>88.33792470156105</v>
      </c>
      <c r="Y761" s="515">
        <v>16.207529843893479</v>
      </c>
      <c r="Z761" s="515">
        <v>3.5591797773764071</v>
      </c>
      <c r="AA761" s="515">
        <v>0</v>
      </c>
      <c r="AB761" s="515"/>
      <c r="AC761" s="515"/>
      <c r="AD761" s="515"/>
      <c r="AE761" s="515"/>
      <c r="AF761" s="515">
        <v>1.8713992962920001</v>
      </c>
      <c r="AG761" s="515">
        <v>1.1861251147313061</v>
      </c>
      <c r="AH761" s="515"/>
      <c r="AI761" s="515"/>
      <c r="AJ761" s="515"/>
      <c r="AK761" s="515"/>
      <c r="AL761" s="515"/>
    </row>
    <row r="762" spans="1:38">
      <c r="A762" s="515">
        <v>11</v>
      </c>
      <c r="B762" s="515">
        <v>320</v>
      </c>
      <c r="C762" s="515">
        <v>2003</v>
      </c>
      <c r="D762" s="515">
        <v>99</v>
      </c>
      <c r="E762" s="515">
        <v>99</v>
      </c>
      <c r="F762" s="515">
        <v>99</v>
      </c>
      <c r="G762" s="515">
        <v>99</v>
      </c>
      <c r="H762" s="515">
        <v>99</v>
      </c>
      <c r="I762" s="515">
        <v>99</v>
      </c>
      <c r="J762" s="515">
        <v>999</v>
      </c>
      <c r="K762" s="515">
        <v>99</v>
      </c>
      <c r="L762" s="515">
        <v>2</v>
      </c>
      <c r="M762" s="515">
        <v>99</v>
      </c>
      <c r="N762" s="515">
        <v>99</v>
      </c>
      <c r="O762" s="515">
        <v>99</v>
      </c>
      <c r="P762" s="515">
        <v>9999</v>
      </c>
      <c r="Q762" s="515">
        <v>3779</v>
      </c>
      <c r="R762" s="515">
        <v>6837</v>
      </c>
      <c r="S762" s="515">
        <v>2</v>
      </c>
      <c r="T762" s="515">
        <v>3.5811028228755304</v>
      </c>
      <c r="U762" s="515">
        <v>22.696167909901984</v>
      </c>
      <c r="V762" s="515">
        <v>0</v>
      </c>
      <c r="W762" s="515">
        <v>7.313149041977475E-2</v>
      </c>
      <c r="X762" s="515">
        <v>96.167909902003771</v>
      </c>
      <c r="Y762" s="515">
        <v>46.555506801228603</v>
      </c>
      <c r="Z762" s="515">
        <v>3.5907230916744908</v>
      </c>
      <c r="AA762" s="515">
        <v>0</v>
      </c>
      <c r="AB762" s="515">
        <v>1.2794592660811233</v>
      </c>
      <c r="AC762" s="515"/>
      <c r="AD762" s="515">
        <v>16.876954435031362</v>
      </c>
      <c r="AE762" s="515"/>
      <c r="AF762" s="515">
        <v>5.8745440719689652</v>
      </c>
      <c r="AG762" s="515">
        <v>4.2668140140201709</v>
      </c>
      <c r="AH762" s="515"/>
      <c r="AI762" s="515"/>
      <c r="AJ762" s="515"/>
      <c r="AK762" s="515"/>
      <c r="AL762" s="515"/>
    </row>
    <row r="763" spans="1:38">
      <c r="A763" s="515">
        <v>11</v>
      </c>
      <c r="B763" s="515">
        <v>321</v>
      </c>
      <c r="C763" s="515">
        <v>2003</v>
      </c>
      <c r="D763" s="515">
        <v>99</v>
      </c>
      <c r="E763" s="515">
        <v>99</v>
      </c>
      <c r="F763" s="515">
        <v>99</v>
      </c>
      <c r="G763" s="515">
        <v>99</v>
      </c>
      <c r="H763" s="515">
        <v>99</v>
      </c>
      <c r="I763" s="515">
        <v>99</v>
      </c>
      <c r="J763" s="515">
        <v>999</v>
      </c>
      <c r="K763" s="515">
        <v>99</v>
      </c>
      <c r="L763" s="515">
        <v>3</v>
      </c>
      <c r="M763" s="515">
        <v>99</v>
      </c>
      <c r="N763" s="515">
        <v>99</v>
      </c>
      <c r="O763" s="515">
        <v>99</v>
      </c>
      <c r="P763" s="515">
        <v>9999</v>
      </c>
      <c r="Q763" s="515">
        <v>5263</v>
      </c>
      <c r="R763" s="515">
        <v>10223</v>
      </c>
      <c r="S763" s="515">
        <v>3</v>
      </c>
      <c r="T763" s="515">
        <v>4.6778832045387881</v>
      </c>
      <c r="U763" s="515">
        <v>24.849995109067805</v>
      </c>
      <c r="V763" s="515">
        <v>0</v>
      </c>
      <c r="W763" s="515">
        <v>0.91949525579575486</v>
      </c>
      <c r="X763" s="515">
        <v>98.209918810525281</v>
      </c>
      <c r="Y763" s="515">
        <v>71.123936222243955</v>
      </c>
      <c r="Z763" s="515">
        <v>3.611057955480244</v>
      </c>
      <c r="AA763" s="515">
        <v>0</v>
      </c>
      <c r="AB763" s="515">
        <v>1.5089893147677245</v>
      </c>
      <c r="AC763" s="515"/>
      <c r="AD763" s="515">
        <v>18.144012313662856</v>
      </c>
      <c r="AE763" s="515"/>
      <c r="AF763" s="515">
        <v>8.7838911873246648</v>
      </c>
      <c r="AG763" s="515">
        <v>6.9853836851393432</v>
      </c>
      <c r="AH763" s="515"/>
      <c r="AI763" s="515"/>
      <c r="AJ763" s="515"/>
      <c r="AK763" s="515"/>
      <c r="AL763" s="515"/>
    </row>
    <row r="764" spans="1:38">
      <c r="A764" s="515">
        <v>11</v>
      </c>
      <c r="B764" s="515">
        <v>322</v>
      </c>
      <c r="C764" s="515">
        <v>2003</v>
      </c>
      <c r="D764" s="515">
        <v>99</v>
      </c>
      <c r="E764" s="515">
        <v>99</v>
      </c>
      <c r="F764" s="515">
        <v>99</v>
      </c>
      <c r="G764" s="515">
        <v>99</v>
      </c>
      <c r="H764" s="515">
        <v>99</v>
      </c>
      <c r="I764" s="515">
        <v>99</v>
      </c>
      <c r="J764" s="515">
        <v>999</v>
      </c>
      <c r="K764" s="515">
        <v>99</v>
      </c>
      <c r="L764" s="515">
        <v>4</v>
      </c>
      <c r="M764" s="515">
        <v>99</v>
      </c>
      <c r="N764" s="515">
        <v>99</v>
      </c>
      <c r="O764" s="515">
        <v>99</v>
      </c>
      <c r="P764" s="515">
        <v>9999</v>
      </c>
      <c r="Q764" s="515">
        <v>7138</v>
      </c>
      <c r="R764" s="515">
        <v>15553</v>
      </c>
      <c r="S764" s="515">
        <v>4.0002571851089828</v>
      </c>
      <c r="T764" s="515">
        <v>5.7824856940783116</v>
      </c>
      <c r="U764" s="515">
        <v>27.030122805889551</v>
      </c>
      <c r="V764" s="515">
        <v>0</v>
      </c>
      <c r="W764" s="515">
        <v>5.4073169163505446</v>
      </c>
      <c r="X764" s="515">
        <v>99.183437278981572</v>
      </c>
      <c r="Y764" s="515">
        <v>87.031440879573054</v>
      </c>
      <c r="Z764" s="515">
        <v>3.8477083244019754</v>
      </c>
      <c r="AA764" s="515"/>
      <c r="AB764" s="515">
        <v>1.6645120815302077</v>
      </c>
      <c r="AC764" s="515"/>
      <c r="AD764" s="515">
        <v>27.325353865929721</v>
      </c>
      <c r="AE764" s="515"/>
      <c r="AF764" s="515">
        <v>13.363578170445122</v>
      </c>
      <c r="AG764" s="515">
        <v>11.559732596999844</v>
      </c>
      <c r="AH764" s="515"/>
      <c r="AI764" s="515"/>
      <c r="AJ764" s="515"/>
      <c r="AK764" s="515"/>
      <c r="AL764" s="515"/>
    </row>
    <row r="765" spans="1:38">
      <c r="A765" s="515">
        <v>11</v>
      </c>
      <c r="B765" s="515">
        <v>323</v>
      </c>
      <c r="C765" s="515">
        <v>2003</v>
      </c>
      <c r="D765" s="515">
        <v>99</v>
      </c>
      <c r="E765" s="515">
        <v>99</v>
      </c>
      <c r="F765" s="515">
        <v>99</v>
      </c>
      <c r="G765" s="515">
        <v>99</v>
      </c>
      <c r="H765" s="515">
        <v>99</v>
      </c>
      <c r="I765" s="515">
        <v>99</v>
      </c>
      <c r="J765" s="515">
        <v>999</v>
      </c>
      <c r="K765" s="515">
        <v>99</v>
      </c>
      <c r="L765" s="515">
        <v>5</v>
      </c>
      <c r="M765" s="515">
        <v>99</v>
      </c>
      <c r="N765" s="515">
        <v>99</v>
      </c>
      <c r="O765" s="515">
        <v>99</v>
      </c>
      <c r="P765" s="515">
        <v>9999</v>
      </c>
      <c r="Q765" s="515">
        <v>9140</v>
      </c>
      <c r="R765" s="515">
        <v>24459</v>
      </c>
      <c r="S765" s="515">
        <v>5</v>
      </c>
      <c r="T765" s="515">
        <v>7.0852446952042198</v>
      </c>
      <c r="U765" s="515">
        <v>29.411868841735242</v>
      </c>
      <c r="V765" s="515">
        <v>0</v>
      </c>
      <c r="W765" s="515">
        <v>20.160268203933121</v>
      </c>
      <c r="X765" s="515">
        <v>99.713806778690866</v>
      </c>
      <c r="Y765" s="515">
        <v>95.351404391021731</v>
      </c>
      <c r="Z765" s="515">
        <v>3.9995875767348545</v>
      </c>
      <c r="AA765" s="515">
        <v>0</v>
      </c>
      <c r="AB765" s="515">
        <v>1.7908013319356155</v>
      </c>
      <c r="AC765" s="515"/>
      <c r="AD765" s="515">
        <v>36.409342918004199</v>
      </c>
      <c r="AE765" s="515"/>
      <c r="AF765" s="515">
        <v>21.015865651058778</v>
      </c>
      <c r="AG765" s="515">
        <v>19.780939507110499</v>
      </c>
      <c r="AH765" s="515"/>
      <c r="AI765" s="515"/>
      <c r="AJ765" s="515"/>
      <c r="AK765" s="515"/>
      <c r="AL765" s="515"/>
    </row>
    <row r="766" spans="1:38">
      <c r="A766" s="515">
        <v>11</v>
      </c>
      <c r="B766" s="515">
        <v>324</v>
      </c>
      <c r="C766" s="515">
        <v>2003</v>
      </c>
      <c r="D766" s="515">
        <v>99</v>
      </c>
      <c r="E766" s="515">
        <v>99</v>
      </c>
      <c r="F766" s="515">
        <v>99</v>
      </c>
      <c r="G766" s="515">
        <v>99</v>
      </c>
      <c r="H766" s="515">
        <v>99</v>
      </c>
      <c r="I766" s="515">
        <v>99</v>
      </c>
      <c r="J766" s="515">
        <v>999</v>
      </c>
      <c r="K766" s="515">
        <v>99</v>
      </c>
      <c r="L766" s="515">
        <v>6</v>
      </c>
      <c r="M766" s="515">
        <v>99</v>
      </c>
      <c r="N766" s="515">
        <v>99</v>
      </c>
      <c r="O766" s="515">
        <v>99</v>
      </c>
      <c r="P766" s="515">
        <v>9999</v>
      </c>
      <c r="Q766" s="515">
        <v>8110</v>
      </c>
      <c r="R766" s="515">
        <v>17957</v>
      </c>
      <c r="S766" s="515">
        <v>6</v>
      </c>
      <c r="T766" s="515">
        <v>8.3892632399621316</v>
      </c>
      <c r="U766" s="515">
        <v>32.242568357743366</v>
      </c>
      <c r="V766" s="515">
        <v>27.148187336414768</v>
      </c>
      <c r="W766" s="515">
        <v>44.723506153589128</v>
      </c>
      <c r="X766" s="515">
        <v>99.949880269532784</v>
      </c>
      <c r="Y766" s="515">
        <v>98.813833045608945</v>
      </c>
      <c r="Z766" s="515">
        <v>4.2496952627346847</v>
      </c>
      <c r="AA766" s="515">
        <v>0</v>
      </c>
      <c r="AB766" s="515">
        <v>2.125183067731836</v>
      </c>
      <c r="AC766" s="515"/>
      <c r="AD766" s="515">
        <v>44.440253683664174</v>
      </c>
      <c r="AE766" s="515"/>
      <c r="AF766" s="515">
        <v>15.429163068648048</v>
      </c>
      <c r="AG766" s="515">
        <v>15.920217952362988</v>
      </c>
      <c r="AH766" s="515"/>
      <c r="AI766" s="515"/>
      <c r="AJ766" s="515"/>
      <c r="AK766" s="515"/>
      <c r="AL766" s="515"/>
    </row>
    <row r="767" spans="1:38">
      <c r="A767" s="515">
        <v>11</v>
      </c>
      <c r="B767" s="515">
        <v>325</v>
      </c>
      <c r="C767" s="515">
        <v>2003</v>
      </c>
      <c r="D767" s="515">
        <v>99</v>
      </c>
      <c r="E767" s="515">
        <v>99</v>
      </c>
      <c r="F767" s="515">
        <v>99</v>
      </c>
      <c r="G767" s="515">
        <v>99</v>
      </c>
      <c r="H767" s="515">
        <v>99</v>
      </c>
      <c r="I767" s="515">
        <v>99</v>
      </c>
      <c r="J767" s="515">
        <v>999</v>
      </c>
      <c r="K767" s="515">
        <v>99</v>
      </c>
      <c r="L767" s="515">
        <v>7</v>
      </c>
      <c r="M767" s="515">
        <v>99</v>
      </c>
      <c r="N767" s="515">
        <v>99</v>
      </c>
      <c r="O767" s="515">
        <v>99</v>
      </c>
      <c r="P767" s="515">
        <v>9999</v>
      </c>
      <c r="Q767" s="515">
        <v>6513</v>
      </c>
      <c r="R767" s="515">
        <v>12534</v>
      </c>
      <c r="S767" s="515">
        <v>7</v>
      </c>
      <c r="T767" s="515">
        <v>9.2774852401468006</v>
      </c>
      <c r="U767" s="515">
        <v>34.451563746609324</v>
      </c>
      <c r="V767" s="515">
        <v>16.283708313387589</v>
      </c>
      <c r="W767" s="515">
        <v>60.826551779160702</v>
      </c>
      <c r="X767" s="515">
        <v>100</v>
      </c>
      <c r="Y767" s="515">
        <v>99.728737833093987</v>
      </c>
      <c r="Z767" s="515">
        <v>4.5123545841004784</v>
      </c>
      <c r="AA767" s="515">
        <v>0</v>
      </c>
      <c r="AB767" s="515">
        <v>2.229580969967472</v>
      </c>
      <c r="AC767" s="515"/>
      <c r="AD767" s="515">
        <v>51.423474384553757</v>
      </c>
      <c r="AE767" s="515"/>
      <c r="AF767" s="515">
        <v>10.769567851112916</v>
      </c>
      <c r="AG767" s="515">
        <v>11.873649552706032</v>
      </c>
      <c r="AH767" s="515"/>
      <c r="AI767" s="515"/>
      <c r="AJ767" s="515"/>
      <c r="AK767" s="515"/>
      <c r="AL767" s="515"/>
    </row>
    <row r="768" spans="1:38">
      <c r="A768" s="515">
        <v>11</v>
      </c>
      <c r="B768" s="515">
        <v>326</v>
      </c>
      <c r="C768" s="515">
        <v>2003</v>
      </c>
      <c r="D768" s="515">
        <v>99</v>
      </c>
      <c r="E768" s="515">
        <v>99</v>
      </c>
      <c r="F768" s="515">
        <v>99</v>
      </c>
      <c r="G768" s="515">
        <v>99</v>
      </c>
      <c r="H768" s="515">
        <v>99</v>
      </c>
      <c r="I768" s="515">
        <v>99</v>
      </c>
      <c r="J768" s="515">
        <v>999</v>
      </c>
      <c r="K768" s="515">
        <v>99</v>
      </c>
      <c r="L768" s="515">
        <v>8</v>
      </c>
      <c r="M768" s="515">
        <v>99</v>
      </c>
      <c r="N768" s="515">
        <v>99</v>
      </c>
      <c r="O768" s="515">
        <v>99</v>
      </c>
      <c r="P768" s="515">
        <v>9999</v>
      </c>
      <c r="Q768" s="515">
        <v>7076</v>
      </c>
      <c r="R768" s="515">
        <v>14825.5</v>
      </c>
      <c r="S768" s="515">
        <v>8.0002698054028514</v>
      </c>
      <c r="T768" s="515">
        <v>10.340696772452867</v>
      </c>
      <c r="U768" s="515">
        <v>37.016660483626247</v>
      </c>
      <c r="V768" s="515">
        <v>8.2425550571650206</v>
      </c>
      <c r="W768" s="515">
        <v>74.870999291760853</v>
      </c>
      <c r="X768" s="515">
        <v>100.00337256753564</v>
      </c>
      <c r="Y768" s="515">
        <v>99.908940676537028</v>
      </c>
      <c r="Z768" s="515">
        <v>5.0162527985793446</v>
      </c>
      <c r="AA768" s="515">
        <v>4.6458265441820849E-2</v>
      </c>
      <c r="AB768" s="515">
        <v>2.3498179726436406</v>
      </c>
      <c r="AC768" s="515">
        <v>0.34539092049046249</v>
      </c>
      <c r="AD768" s="515">
        <v>56.680758146243512</v>
      </c>
      <c r="AE768" s="515">
        <v>-1.5670772818523619</v>
      </c>
      <c r="AF768" s="515">
        <v>12.738489562523897</v>
      </c>
      <c r="AG768" s="515">
        <v>15.09010222841334</v>
      </c>
      <c r="AH768" s="515"/>
      <c r="AI768" s="515"/>
      <c r="AJ768" s="515"/>
      <c r="AK768" s="515"/>
      <c r="AL768" s="515"/>
    </row>
    <row r="769" spans="1:38">
      <c r="A769" s="515">
        <v>11</v>
      </c>
      <c r="B769" s="515">
        <v>327</v>
      </c>
      <c r="C769" s="515">
        <v>2003</v>
      </c>
      <c r="D769" s="515">
        <v>99</v>
      </c>
      <c r="E769" s="515">
        <v>99</v>
      </c>
      <c r="F769" s="515">
        <v>99</v>
      </c>
      <c r="G769" s="515">
        <v>99</v>
      </c>
      <c r="H769" s="515">
        <v>99</v>
      </c>
      <c r="I769" s="515">
        <v>99</v>
      </c>
      <c r="J769" s="515">
        <v>999</v>
      </c>
      <c r="K769" s="515">
        <v>99</v>
      </c>
      <c r="L769" s="515">
        <v>9</v>
      </c>
      <c r="M769" s="515">
        <v>99</v>
      </c>
      <c r="N769" s="515">
        <v>99</v>
      </c>
      <c r="O769" s="515">
        <v>99</v>
      </c>
      <c r="P769" s="515">
        <v>9999</v>
      </c>
      <c r="Q769" s="515">
        <v>4429</v>
      </c>
      <c r="R769" s="515">
        <v>7372</v>
      </c>
      <c r="S769" s="515">
        <v>9</v>
      </c>
      <c r="T769" s="515">
        <v>11.362045577862183</v>
      </c>
      <c r="U769" s="515">
        <v>39.677604449267697</v>
      </c>
      <c r="V769" s="515">
        <v>3.6082474226804129</v>
      </c>
      <c r="W769" s="515">
        <v>84.617471513836122</v>
      </c>
      <c r="X769" s="515">
        <v>100</v>
      </c>
      <c r="Y769" s="515">
        <v>99.945740640260453</v>
      </c>
      <c r="Z769" s="515">
        <v>5.4432487727626677</v>
      </c>
      <c r="AA769" s="515">
        <v>0</v>
      </c>
      <c r="AB769" s="515">
        <v>2.435736725437248</v>
      </c>
      <c r="AC769" s="515"/>
      <c r="AD769" s="515">
        <v>57.433269198004147</v>
      </c>
      <c r="AE769" s="515"/>
      <c r="AF769" s="515">
        <v>6.3342312269350884</v>
      </c>
      <c r="AG769" s="515">
        <v>8.0429684900672846</v>
      </c>
      <c r="AH769" s="515"/>
      <c r="AI769" s="515"/>
      <c r="AJ769" s="515"/>
      <c r="AK769" s="515"/>
      <c r="AL769" s="515"/>
    </row>
    <row r="770" spans="1:38">
      <c r="A770" s="515">
        <v>11</v>
      </c>
      <c r="B770" s="515">
        <v>328</v>
      </c>
      <c r="C770" s="515">
        <v>2003</v>
      </c>
      <c r="D770" s="515">
        <v>99</v>
      </c>
      <c r="E770" s="515">
        <v>99</v>
      </c>
      <c r="F770" s="515">
        <v>99</v>
      </c>
      <c r="G770" s="515">
        <v>99</v>
      </c>
      <c r="H770" s="515">
        <v>99</v>
      </c>
      <c r="I770" s="515">
        <v>99</v>
      </c>
      <c r="J770" s="515">
        <v>999</v>
      </c>
      <c r="K770" s="515">
        <v>99</v>
      </c>
      <c r="L770" s="515">
        <v>10</v>
      </c>
      <c r="M770" s="515">
        <v>99</v>
      </c>
      <c r="N770" s="515">
        <v>99</v>
      </c>
      <c r="O770" s="515">
        <v>99</v>
      </c>
      <c r="P770" s="515">
        <v>9999</v>
      </c>
      <c r="Q770" s="515">
        <v>1592</v>
      </c>
      <c r="R770" s="515">
        <v>1979</v>
      </c>
      <c r="S770" s="515">
        <v>10</v>
      </c>
      <c r="T770" s="515">
        <v>12.14855987872663</v>
      </c>
      <c r="U770" s="515">
        <v>41.787923193532151</v>
      </c>
      <c r="V770" s="515">
        <v>1.7685699848408283</v>
      </c>
      <c r="W770" s="515">
        <v>90.500252652855011</v>
      </c>
      <c r="X770" s="515">
        <v>100</v>
      </c>
      <c r="Y770" s="515">
        <v>100</v>
      </c>
      <c r="Z770" s="515">
        <v>5.513167726007965</v>
      </c>
      <c r="AA770" s="515">
        <v>0</v>
      </c>
      <c r="AB770" s="515">
        <v>2.3910650798537887</v>
      </c>
      <c r="AC770" s="515"/>
      <c r="AD770" s="515">
        <v>53.14292725839988</v>
      </c>
      <c r="AE770" s="515"/>
      <c r="AF770" s="515">
        <v>1.7004128592111425</v>
      </c>
      <c r="AG770" s="515">
        <v>2.2739566394024582</v>
      </c>
      <c r="AH770" s="515"/>
      <c r="AI770" s="515"/>
      <c r="AJ770" s="515"/>
      <c r="AK770" s="515"/>
      <c r="AL770" s="515"/>
    </row>
    <row r="771" spans="1:38">
      <c r="A771" s="515">
        <v>11</v>
      </c>
      <c r="B771" s="515">
        <v>329</v>
      </c>
      <c r="C771" s="515">
        <v>2003</v>
      </c>
      <c r="D771" s="515">
        <v>99</v>
      </c>
      <c r="E771" s="515">
        <v>99</v>
      </c>
      <c r="F771" s="515">
        <v>99</v>
      </c>
      <c r="G771" s="515">
        <v>99</v>
      </c>
      <c r="H771" s="515">
        <v>99</v>
      </c>
      <c r="I771" s="515">
        <v>99</v>
      </c>
      <c r="J771" s="515">
        <v>999</v>
      </c>
      <c r="K771" s="515">
        <v>99</v>
      </c>
      <c r="L771" s="515">
        <v>11</v>
      </c>
      <c r="M771" s="515">
        <v>99</v>
      </c>
      <c r="N771" s="515">
        <v>99</v>
      </c>
      <c r="O771" s="515">
        <v>99</v>
      </c>
      <c r="P771" s="515">
        <v>9999</v>
      </c>
      <c r="Q771" s="515">
        <v>1402</v>
      </c>
      <c r="R771" s="515">
        <v>1803</v>
      </c>
      <c r="S771" s="515">
        <v>11</v>
      </c>
      <c r="T771" s="515">
        <v>12.570715474209653</v>
      </c>
      <c r="U771" s="515">
        <v>43.792789794786515</v>
      </c>
      <c r="V771" s="515">
        <v>1.1092623405435382</v>
      </c>
      <c r="W771" s="515">
        <v>91.347753743760379</v>
      </c>
      <c r="X771" s="515">
        <v>100</v>
      </c>
      <c r="Y771" s="515">
        <v>100</v>
      </c>
      <c r="Z771" s="515">
        <v>5.7344173220059105</v>
      </c>
      <c r="AA771" s="515">
        <v>0</v>
      </c>
      <c r="AB771" s="515">
        <v>2.3656036972598167</v>
      </c>
      <c r="AC771" s="515"/>
      <c r="AD771" s="515">
        <v>54.109633957546997</v>
      </c>
      <c r="AE771" s="515"/>
      <c r="AF771" s="515">
        <v>1.5491886736521925</v>
      </c>
      <c r="AG771" s="515">
        <v>2.1711205419772224</v>
      </c>
      <c r="AH771" s="515"/>
      <c r="AI771" s="515"/>
      <c r="AJ771" s="515"/>
      <c r="AK771" s="515"/>
      <c r="AL771" s="515"/>
    </row>
    <row r="772" spans="1:38">
      <c r="A772" s="515">
        <v>11</v>
      </c>
      <c r="B772" s="515">
        <v>330</v>
      </c>
      <c r="C772" s="515">
        <v>2003</v>
      </c>
      <c r="D772" s="515">
        <v>99</v>
      </c>
      <c r="E772" s="515">
        <v>99</v>
      </c>
      <c r="F772" s="515">
        <v>99</v>
      </c>
      <c r="G772" s="515">
        <v>99</v>
      </c>
      <c r="H772" s="515">
        <v>99</v>
      </c>
      <c r="I772" s="515">
        <v>99</v>
      </c>
      <c r="J772" s="515">
        <v>999</v>
      </c>
      <c r="K772" s="515">
        <v>99</v>
      </c>
      <c r="L772" s="515">
        <v>12</v>
      </c>
      <c r="M772" s="515">
        <v>99</v>
      </c>
      <c r="N772" s="515">
        <v>99</v>
      </c>
      <c r="O772" s="515">
        <v>99</v>
      </c>
      <c r="P772" s="515">
        <v>9999</v>
      </c>
      <c r="Q772" s="515">
        <v>404</v>
      </c>
      <c r="R772" s="515">
        <v>471</v>
      </c>
      <c r="S772" s="515">
        <v>12</v>
      </c>
      <c r="T772" s="515">
        <v>13.197452229299362</v>
      </c>
      <c r="U772" s="515">
        <v>46.049256900212278</v>
      </c>
      <c r="V772" s="515">
        <v>0.42462845010615713</v>
      </c>
      <c r="W772" s="515">
        <v>94.479830148619982</v>
      </c>
      <c r="X772" s="515">
        <v>100</v>
      </c>
      <c r="Y772" s="515">
        <v>100</v>
      </c>
      <c r="Z772" s="515">
        <v>6.5398074274999889</v>
      </c>
      <c r="AA772" s="515">
        <v>0</v>
      </c>
      <c r="AB772" s="515">
        <v>2.1713424686315879</v>
      </c>
      <c r="AC772" s="515"/>
      <c r="AD772" s="515">
        <v>52.472700703174048</v>
      </c>
      <c r="AE772" s="515"/>
      <c r="AF772" s="515">
        <v>0.40469654203559774</v>
      </c>
      <c r="AG772" s="515">
        <v>0.59638832168651212</v>
      </c>
      <c r="AH772" s="515"/>
      <c r="AI772" s="515"/>
      <c r="AJ772" s="515"/>
      <c r="AK772" s="515"/>
      <c r="AL772" s="515"/>
    </row>
    <row r="773" spans="1:38">
      <c r="A773" s="515">
        <v>11</v>
      </c>
      <c r="B773" s="515">
        <v>331</v>
      </c>
      <c r="C773" s="515">
        <v>2003</v>
      </c>
      <c r="D773" s="515">
        <v>99</v>
      </c>
      <c r="E773" s="515">
        <v>99</v>
      </c>
      <c r="F773" s="515">
        <v>99</v>
      </c>
      <c r="G773" s="515">
        <v>99</v>
      </c>
      <c r="H773" s="515">
        <v>99</v>
      </c>
      <c r="I773" s="515">
        <v>99</v>
      </c>
      <c r="J773" s="515">
        <v>999</v>
      </c>
      <c r="K773" s="515">
        <v>99</v>
      </c>
      <c r="L773" s="515">
        <v>13</v>
      </c>
      <c r="M773" s="515">
        <v>99</v>
      </c>
      <c r="N773" s="515">
        <v>99</v>
      </c>
      <c r="O773" s="515">
        <v>99</v>
      </c>
      <c r="P773" s="515">
        <v>9999</v>
      </c>
      <c r="Q773" s="515">
        <v>107</v>
      </c>
      <c r="R773" s="515">
        <v>117</v>
      </c>
      <c r="S773" s="515">
        <v>13</v>
      </c>
      <c r="T773" s="515">
        <v>13.299145299145298</v>
      </c>
      <c r="U773" s="515">
        <v>46.711111111111109</v>
      </c>
      <c r="V773" s="515">
        <v>0</v>
      </c>
      <c r="W773" s="515">
        <v>93.162393162393158</v>
      </c>
      <c r="X773" s="515">
        <v>100</v>
      </c>
      <c r="Y773" s="515">
        <v>100</v>
      </c>
      <c r="Z773" s="515">
        <v>5.9517544318221454</v>
      </c>
      <c r="AA773" s="515">
        <v>0</v>
      </c>
      <c r="AB773" s="515">
        <v>2.2655538643390178</v>
      </c>
      <c r="AC773" s="515"/>
      <c r="AD773" s="515">
        <v>41.746858061350189</v>
      </c>
      <c r="AE773" s="515"/>
      <c r="AF773" s="515">
        <v>0.10052971426361984</v>
      </c>
      <c r="AG773" s="515">
        <v>0.15027670249161462</v>
      </c>
      <c r="AH773" s="515"/>
      <c r="AI773" s="515"/>
      <c r="AJ773" s="515"/>
      <c r="AK773" s="515"/>
      <c r="AL773" s="515"/>
    </row>
    <row r="774" spans="1:38">
      <c r="A774" s="515">
        <v>11</v>
      </c>
      <c r="B774" s="515">
        <v>332</v>
      </c>
      <c r="C774" s="515">
        <v>2003</v>
      </c>
      <c r="D774" s="515">
        <v>99</v>
      </c>
      <c r="E774" s="515">
        <v>99</v>
      </c>
      <c r="F774" s="515">
        <v>99</v>
      </c>
      <c r="G774" s="515">
        <v>99</v>
      </c>
      <c r="H774" s="515">
        <v>99</v>
      </c>
      <c r="I774" s="515">
        <v>99</v>
      </c>
      <c r="J774" s="515">
        <v>999</v>
      </c>
      <c r="K774" s="515">
        <v>99</v>
      </c>
      <c r="L774" s="515">
        <v>14</v>
      </c>
      <c r="M774" s="515">
        <v>99</v>
      </c>
      <c r="N774" s="515">
        <v>99</v>
      </c>
      <c r="O774" s="515">
        <v>99</v>
      </c>
      <c r="P774" s="515">
        <v>9999</v>
      </c>
      <c r="Q774" s="515">
        <v>62</v>
      </c>
      <c r="R774" s="515">
        <v>68</v>
      </c>
      <c r="S774" s="515">
        <v>14</v>
      </c>
      <c r="T774" s="515">
        <v>13.882352941176469</v>
      </c>
      <c r="U774" s="515">
        <v>49.139705882352949</v>
      </c>
      <c r="V774" s="515">
        <v>0</v>
      </c>
      <c r="W774" s="515">
        <v>95.588235294117638</v>
      </c>
      <c r="X774" s="515">
        <v>98.529411764705884</v>
      </c>
      <c r="Y774" s="515">
        <v>98.529411764705884</v>
      </c>
      <c r="Z774" s="515">
        <v>8.6019686478954345</v>
      </c>
      <c r="AA774" s="515">
        <v>0</v>
      </c>
      <c r="AB774" s="515">
        <v>2.0546175525379944</v>
      </c>
      <c r="AC774" s="515"/>
      <c r="AD774" s="515">
        <v>59.253496965654001</v>
      </c>
      <c r="AE774" s="515"/>
      <c r="AF774" s="515">
        <v>5.8427526238685037E-2</v>
      </c>
      <c r="AG774" s="515">
        <v>9.1881285474590221E-2</v>
      </c>
      <c r="AH774" s="515"/>
      <c r="AI774" s="515"/>
      <c r="AJ774" s="515"/>
      <c r="AK774" s="515"/>
      <c r="AL774" s="515"/>
    </row>
    <row r="775" spans="1:38">
      <c r="A775" s="515">
        <v>11</v>
      </c>
      <c r="B775" s="515">
        <v>333</v>
      </c>
      <c r="C775" s="515">
        <v>2003</v>
      </c>
      <c r="D775" s="515">
        <v>99</v>
      </c>
      <c r="E775" s="515">
        <v>99</v>
      </c>
      <c r="F775" s="515">
        <v>99</v>
      </c>
      <c r="G775" s="515">
        <v>99</v>
      </c>
      <c r="H775" s="515">
        <v>99</v>
      </c>
      <c r="I775" s="515">
        <v>99</v>
      </c>
      <c r="J775" s="515">
        <v>999</v>
      </c>
      <c r="K775" s="515">
        <v>99</v>
      </c>
      <c r="L775" s="515">
        <v>15</v>
      </c>
      <c r="M775" s="515">
        <v>99</v>
      </c>
      <c r="N775" s="515">
        <v>99</v>
      </c>
      <c r="O775" s="515">
        <v>99</v>
      </c>
      <c r="P775" s="515">
        <v>9999</v>
      </c>
      <c r="Q775" s="515">
        <v>7</v>
      </c>
      <c r="R775" s="515">
        <v>7</v>
      </c>
      <c r="S775" s="515">
        <v>15</v>
      </c>
      <c r="T775" s="515">
        <v>12.285714285714288</v>
      </c>
      <c r="U775" s="515">
        <v>54.257142857142846</v>
      </c>
      <c r="V775" s="515">
        <v>0</v>
      </c>
      <c r="W775" s="515">
        <v>85.714285714285694</v>
      </c>
      <c r="X775" s="515">
        <v>100</v>
      </c>
      <c r="Y775" s="515">
        <v>100</v>
      </c>
      <c r="Z775" s="515">
        <v>15.43945383405377</v>
      </c>
      <c r="AA775" s="515">
        <v>0</v>
      </c>
      <c r="AB775" s="515">
        <v>3.8438925848782008</v>
      </c>
      <c r="AC775" s="515"/>
      <c r="AD775" s="515">
        <v>67.709009366113278</v>
      </c>
      <c r="AE775" s="515"/>
      <c r="AF775" s="515">
        <v>6.0145982892763992E-3</v>
      </c>
      <c r="AG775" s="515">
        <v>1.0443367416803635E-2</v>
      </c>
      <c r="AH775" s="515"/>
      <c r="AI775" s="515"/>
      <c r="AJ775" s="515"/>
      <c r="AK775" s="515"/>
      <c r="AL775" s="515"/>
    </row>
    <row r="776" spans="1:38">
      <c r="A776" s="515">
        <v>11</v>
      </c>
      <c r="B776" s="515">
        <v>334</v>
      </c>
      <c r="C776" s="515">
        <v>2002</v>
      </c>
      <c r="D776" s="515">
        <v>99</v>
      </c>
      <c r="E776" s="515">
        <v>99</v>
      </c>
      <c r="F776" s="515">
        <v>99</v>
      </c>
      <c r="G776" s="515">
        <v>99</v>
      </c>
      <c r="H776" s="515">
        <v>99</v>
      </c>
      <c r="I776" s="515">
        <v>99</v>
      </c>
      <c r="J776" s="515">
        <v>999</v>
      </c>
      <c r="K776" s="515">
        <v>99</v>
      </c>
      <c r="L776" s="515">
        <v>1</v>
      </c>
      <c r="M776" s="515">
        <v>99</v>
      </c>
      <c r="N776" s="515">
        <v>99</v>
      </c>
      <c r="O776" s="515">
        <v>99</v>
      </c>
      <c r="P776" s="515">
        <v>9999</v>
      </c>
      <c r="Q776" s="515">
        <v>2697</v>
      </c>
      <c r="R776" s="515">
        <v>4313</v>
      </c>
      <c r="S776" s="515">
        <v>1</v>
      </c>
      <c r="T776" s="515">
        <v>2.5993507999072567</v>
      </c>
      <c r="U776" s="515">
        <v>20.813099930442824</v>
      </c>
      <c r="V776" s="515">
        <v>0</v>
      </c>
      <c r="W776" s="515">
        <v>2.3185717597959656E-2</v>
      </c>
      <c r="X776" s="515">
        <v>92.905170415024358</v>
      </c>
      <c r="Y776" s="515">
        <v>25.017389288198473</v>
      </c>
      <c r="Z776" s="515">
        <v>3.4652623409444279</v>
      </c>
      <c r="AA776" s="515">
        <v>0</v>
      </c>
      <c r="AB776" s="515">
        <v>0.58055638668199916</v>
      </c>
      <c r="AC776" s="515"/>
      <c r="AD776" s="515">
        <v>63.518020949419437</v>
      </c>
      <c r="AE776" s="515"/>
      <c r="AF776" s="515">
        <v>2.8170577976917506</v>
      </c>
      <c r="AG776" s="515">
        <v>1.9053088040850528</v>
      </c>
      <c r="AH776" s="515"/>
      <c r="AI776" s="515"/>
      <c r="AJ776" s="515"/>
      <c r="AK776" s="515"/>
      <c r="AL776" s="515"/>
    </row>
    <row r="777" spans="1:38">
      <c r="A777" s="515">
        <v>11</v>
      </c>
      <c r="B777" s="515">
        <v>335</v>
      </c>
      <c r="C777" s="515">
        <v>2002</v>
      </c>
      <c r="D777" s="515">
        <v>99</v>
      </c>
      <c r="E777" s="515">
        <v>99</v>
      </c>
      <c r="F777" s="515">
        <v>99</v>
      </c>
      <c r="G777" s="515">
        <v>99</v>
      </c>
      <c r="H777" s="515">
        <v>99</v>
      </c>
      <c r="I777" s="515">
        <v>99</v>
      </c>
      <c r="J777" s="515">
        <v>999</v>
      </c>
      <c r="K777" s="515">
        <v>99</v>
      </c>
      <c r="L777" s="515">
        <v>2</v>
      </c>
      <c r="M777" s="515">
        <v>99</v>
      </c>
      <c r="N777" s="515">
        <v>99</v>
      </c>
      <c r="O777" s="515">
        <v>99</v>
      </c>
      <c r="P777" s="515">
        <v>9999</v>
      </c>
      <c r="Q777" s="515">
        <v>6073</v>
      </c>
      <c r="R777" s="515">
        <v>11971</v>
      </c>
      <c r="S777" s="515">
        <v>2</v>
      </c>
      <c r="T777" s="515">
        <v>3.9620750146186623</v>
      </c>
      <c r="U777" s="515">
        <v>23.301161139420351</v>
      </c>
      <c r="V777" s="515">
        <v>0</v>
      </c>
      <c r="W777" s="515">
        <v>0.19213098320942279</v>
      </c>
      <c r="X777" s="515">
        <v>97.17650989892239</v>
      </c>
      <c r="Y777" s="515">
        <v>53.621251357447186</v>
      </c>
      <c r="Z777" s="515">
        <v>3.6525615306981374</v>
      </c>
      <c r="AA777" s="515">
        <v>0</v>
      </c>
      <c r="AB777" s="515">
        <v>1.286363389851036</v>
      </c>
      <c r="AC777" s="515"/>
      <c r="AD777" s="515">
        <v>29.215636913037159</v>
      </c>
      <c r="AE777" s="515"/>
      <c r="AF777" s="515">
        <v>7.8189192896285524</v>
      </c>
      <c r="AG777" s="515">
        <v>5.9204830316702468</v>
      </c>
      <c r="AH777" s="515"/>
      <c r="AI777" s="515"/>
      <c r="AJ777" s="515"/>
      <c r="AK777" s="515"/>
      <c r="AL777" s="515"/>
    </row>
    <row r="778" spans="1:38">
      <c r="A778" s="515">
        <v>11</v>
      </c>
      <c r="B778" s="515">
        <v>336</v>
      </c>
      <c r="C778" s="515">
        <v>2002</v>
      </c>
      <c r="D778" s="515">
        <v>99</v>
      </c>
      <c r="E778" s="515">
        <v>99</v>
      </c>
      <c r="F778" s="515">
        <v>99</v>
      </c>
      <c r="G778" s="515">
        <v>99</v>
      </c>
      <c r="H778" s="515">
        <v>99</v>
      </c>
      <c r="I778" s="515">
        <v>99</v>
      </c>
      <c r="J778" s="515">
        <v>999</v>
      </c>
      <c r="K778" s="515">
        <v>99</v>
      </c>
      <c r="L778" s="515">
        <v>3</v>
      </c>
      <c r="M778" s="515">
        <v>99</v>
      </c>
      <c r="N778" s="515">
        <v>99</v>
      </c>
      <c r="O778" s="515">
        <v>99</v>
      </c>
      <c r="P778" s="515">
        <v>9999</v>
      </c>
      <c r="Q778" s="515">
        <v>7612</v>
      </c>
      <c r="R778" s="515">
        <v>15682</v>
      </c>
      <c r="S778" s="515">
        <v>3</v>
      </c>
      <c r="T778" s="515">
        <v>5.2089656931513844</v>
      </c>
      <c r="U778" s="515">
        <v>25.29859074097692</v>
      </c>
      <c r="V778" s="515">
        <v>0</v>
      </c>
      <c r="W778" s="515">
        <v>1.8620073970156863</v>
      </c>
      <c r="X778" s="515">
        <v>98.303787782170645</v>
      </c>
      <c r="Y778" s="515">
        <v>74.359137865068263</v>
      </c>
      <c r="Z778" s="515">
        <v>3.7642791005389111</v>
      </c>
      <c r="AA778" s="515">
        <v>0</v>
      </c>
      <c r="AB778" s="515">
        <v>1.5721847996420195</v>
      </c>
      <c r="AC778" s="515"/>
      <c r="AD778" s="515">
        <v>26.026029823318957</v>
      </c>
      <c r="AE778" s="515"/>
      <c r="AF778" s="515">
        <v>10.242777737862744</v>
      </c>
      <c r="AG778" s="515">
        <v>8.4206753838739488</v>
      </c>
      <c r="AH778" s="515"/>
      <c r="AI778" s="515"/>
      <c r="AJ778" s="515"/>
      <c r="AK778" s="515"/>
      <c r="AL778" s="515"/>
    </row>
    <row r="779" spans="1:38">
      <c r="A779" s="515">
        <v>11</v>
      </c>
      <c r="B779" s="515">
        <v>337</v>
      </c>
      <c r="C779" s="515">
        <v>2002</v>
      </c>
      <c r="D779" s="515">
        <v>99</v>
      </c>
      <c r="E779" s="515">
        <v>99</v>
      </c>
      <c r="F779" s="515">
        <v>99</v>
      </c>
      <c r="G779" s="515">
        <v>99</v>
      </c>
      <c r="H779" s="515">
        <v>99</v>
      </c>
      <c r="I779" s="515">
        <v>99</v>
      </c>
      <c r="J779" s="515">
        <v>999</v>
      </c>
      <c r="K779" s="515">
        <v>99</v>
      </c>
      <c r="L779" s="515">
        <v>4</v>
      </c>
      <c r="M779" s="515">
        <v>99</v>
      </c>
      <c r="N779" s="515">
        <v>99</v>
      </c>
      <c r="O779" s="515">
        <v>99</v>
      </c>
      <c r="P779" s="515">
        <v>9999</v>
      </c>
      <c r="Q779" s="515">
        <v>9793</v>
      </c>
      <c r="R779" s="515">
        <v>22757</v>
      </c>
      <c r="S779" s="515">
        <v>3.9998242299072806</v>
      </c>
      <c r="T779" s="515">
        <v>6.3251307290064602</v>
      </c>
      <c r="U779" s="515">
        <v>27.384769521465792</v>
      </c>
      <c r="V779" s="515">
        <v>0</v>
      </c>
      <c r="W779" s="515">
        <v>8.5072724875862367</v>
      </c>
      <c r="X779" s="515">
        <v>99.29252537680712</v>
      </c>
      <c r="Y779" s="515">
        <v>88.425539394472011</v>
      </c>
      <c r="Z779" s="515">
        <v>3.8949608249096488</v>
      </c>
      <c r="AA779" s="515">
        <v>3.7498397920761622E-2</v>
      </c>
      <c r="AB779" s="515">
        <v>1.6489933457066164</v>
      </c>
      <c r="AC779" s="515">
        <v>6.7254699828289075</v>
      </c>
      <c r="AD779" s="515">
        <v>32.197299030649781</v>
      </c>
      <c r="AE779" s="515">
        <v>3.7877808479960207</v>
      </c>
      <c r="AF779" s="515">
        <v>14.863849826587328</v>
      </c>
      <c r="AG779" s="515">
        <v>13.227362215065257</v>
      </c>
      <c r="AH779" s="515"/>
      <c r="AI779" s="515"/>
      <c r="AJ779" s="515"/>
      <c r="AK779" s="515"/>
      <c r="AL779" s="515"/>
    </row>
    <row r="780" spans="1:38">
      <c r="A780" s="515">
        <v>11</v>
      </c>
      <c r="B780" s="515">
        <v>338</v>
      </c>
      <c r="C780" s="515">
        <v>2002</v>
      </c>
      <c r="D780" s="515">
        <v>99</v>
      </c>
      <c r="E780" s="515">
        <v>99</v>
      </c>
      <c r="F780" s="515">
        <v>99</v>
      </c>
      <c r="G780" s="515">
        <v>99</v>
      </c>
      <c r="H780" s="515">
        <v>99</v>
      </c>
      <c r="I780" s="515">
        <v>99</v>
      </c>
      <c r="J780" s="515">
        <v>999</v>
      </c>
      <c r="K780" s="515">
        <v>99</v>
      </c>
      <c r="L780" s="515">
        <v>5</v>
      </c>
      <c r="M780" s="515">
        <v>99</v>
      </c>
      <c r="N780" s="515">
        <v>99</v>
      </c>
      <c r="O780" s="515">
        <v>99</v>
      </c>
      <c r="P780" s="515">
        <v>9999</v>
      </c>
      <c r="Q780" s="515">
        <v>11585</v>
      </c>
      <c r="R780" s="515">
        <v>31566</v>
      </c>
      <c r="S780" s="515">
        <v>4.9863777482100993</v>
      </c>
      <c r="T780" s="515">
        <v>7.6777228663752144</v>
      </c>
      <c r="U780" s="515">
        <v>29.973975163150552</v>
      </c>
      <c r="V780" s="515">
        <v>0</v>
      </c>
      <c r="W780" s="515">
        <v>29.835899385414688</v>
      </c>
      <c r="X780" s="515">
        <v>99.451941962871445</v>
      </c>
      <c r="Y780" s="515">
        <v>95.925996325159986</v>
      </c>
      <c r="Z780" s="515">
        <v>4.1675417591951849</v>
      </c>
      <c r="AA780" s="515">
        <v>0.25911928753331753</v>
      </c>
      <c r="AB780" s="515">
        <v>1.9313348039878211</v>
      </c>
      <c r="AC780" s="515">
        <v>0.21946054555239905</v>
      </c>
      <c r="AD780" s="515">
        <v>42.613936713347506</v>
      </c>
      <c r="AE780" s="515">
        <v>20.711203214499697</v>
      </c>
      <c r="AF780" s="515">
        <v>20.617492798965397</v>
      </c>
      <c r="AG780" s="515">
        <v>20.082281109294502</v>
      </c>
      <c r="AH780" s="515"/>
      <c r="AI780" s="515"/>
      <c r="AJ780" s="515"/>
      <c r="AK780" s="515"/>
      <c r="AL780" s="515"/>
    </row>
    <row r="781" spans="1:38">
      <c r="A781" s="515">
        <v>11</v>
      </c>
      <c r="B781" s="515">
        <v>339</v>
      </c>
      <c r="C781" s="515">
        <v>2002</v>
      </c>
      <c r="D781" s="515">
        <v>99</v>
      </c>
      <c r="E781" s="515">
        <v>99</v>
      </c>
      <c r="F781" s="515">
        <v>99</v>
      </c>
      <c r="G781" s="515">
        <v>99</v>
      </c>
      <c r="H781" s="515">
        <v>99</v>
      </c>
      <c r="I781" s="515">
        <v>99</v>
      </c>
      <c r="J781" s="515">
        <v>999</v>
      </c>
      <c r="K781" s="515">
        <v>99</v>
      </c>
      <c r="L781" s="515">
        <v>6</v>
      </c>
      <c r="M781" s="515">
        <v>99</v>
      </c>
      <c r="N781" s="515">
        <v>99</v>
      </c>
      <c r="O781" s="515">
        <v>99</v>
      </c>
      <c r="P781" s="515">
        <v>9999</v>
      </c>
      <c r="Q781" s="515">
        <v>10292</v>
      </c>
      <c r="R781" s="515">
        <v>23387</v>
      </c>
      <c r="S781" s="515">
        <v>6</v>
      </c>
      <c r="T781" s="515">
        <v>8.8967802625390142</v>
      </c>
      <c r="U781" s="515">
        <v>32.614589301749128</v>
      </c>
      <c r="V781" s="515">
        <v>19.677598665925512</v>
      </c>
      <c r="W781" s="515">
        <v>54.376362936674205</v>
      </c>
      <c r="X781" s="515">
        <v>99.884551246418937</v>
      </c>
      <c r="Y781" s="515">
        <v>98.849788343951772</v>
      </c>
      <c r="Z781" s="515">
        <v>4.5322456198121035</v>
      </c>
      <c r="AA781" s="515">
        <v>0</v>
      </c>
      <c r="AB781" s="515">
        <v>2.081390334640902</v>
      </c>
      <c r="AC781" s="515"/>
      <c r="AD781" s="515">
        <v>52.43709656568668</v>
      </c>
      <c r="AE781" s="515"/>
      <c r="AF781" s="515">
        <v>15.275337517880123</v>
      </c>
      <c r="AG781" s="515">
        <v>16.189579784987998</v>
      </c>
      <c r="AH781" s="515"/>
      <c r="AI781" s="515"/>
      <c r="AJ781" s="515"/>
      <c r="AK781" s="515"/>
      <c r="AL781" s="515"/>
    </row>
    <row r="782" spans="1:38">
      <c r="A782" s="515">
        <v>11</v>
      </c>
      <c r="B782" s="515">
        <v>340</v>
      </c>
      <c r="C782" s="515">
        <v>2002</v>
      </c>
      <c r="D782" s="515">
        <v>99</v>
      </c>
      <c r="E782" s="515">
        <v>99</v>
      </c>
      <c r="F782" s="515">
        <v>99</v>
      </c>
      <c r="G782" s="515">
        <v>99</v>
      </c>
      <c r="H782" s="515">
        <v>99</v>
      </c>
      <c r="I782" s="515">
        <v>99</v>
      </c>
      <c r="J782" s="515">
        <v>999</v>
      </c>
      <c r="K782" s="515">
        <v>99</v>
      </c>
      <c r="L782" s="515">
        <v>7</v>
      </c>
      <c r="M782" s="515">
        <v>99</v>
      </c>
      <c r="N782" s="515">
        <v>99</v>
      </c>
      <c r="O782" s="515">
        <v>99</v>
      </c>
      <c r="P782" s="515">
        <v>9999</v>
      </c>
      <c r="Q782" s="515">
        <v>7694</v>
      </c>
      <c r="R782" s="515">
        <v>14283</v>
      </c>
      <c r="S782" s="515">
        <v>7</v>
      </c>
      <c r="T782" s="515">
        <v>9.8148148148148167</v>
      </c>
      <c r="U782" s="515">
        <v>34.687908702653509</v>
      </c>
      <c r="V782" s="515">
        <v>12.028285374221102</v>
      </c>
      <c r="W782" s="515">
        <v>68.585031155919637</v>
      </c>
      <c r="X782" s="515">
        <v>99.992998669747237</v>
      </c>
      <c r="Y782" s="515">
        <v>99.621928166351623</v>
      </c>
      <c r="Z782" s="515">
        <v>4.8635676044831024</v>
      </c>
      <c r="AA782" s="515">
        <v>0</v>
      </c>
      <c r="AB782" s="515">
        <v>2.362025191214884</v>
      </c>
      <c r="AC782" s="515"/>
      <c r="AD782" s="515">
        <v>55.681393472285791</v>
      </c>
      <c r="AE782" s="515"/>
      <c r="AF782" s="515">
        <v>9.3290138011665356</v>
      </c>
      <c r="AG782" s="515">
        <v>10.515906121087511</v>
      </c>
      <c r="AH782" s="515"/>
      <c r="AI782" s="515"/>
      <c r="AJ782" s="515"/>
      <c r="AK782" s="515"/>
      <c r="AL782" s="515"/>
    </row>
    <row r="783" spans="1:38">
      <c r="A783" s="515">
        <v>11</v>
      </c>
      <c r="B783" s="515">
        <v>341</v>
      </c>
      <c r="C783" s="515">
        <v>2002</v>
      </c>
      <c r="D783" s="515">
        <v>99</v>
      </c>
      <c r="E783" s="515">
        <v>99</v>
      </c>
      <c r="F783" s="515">
        <v>99</v>
      </c>
      <c r="G783" s="515">
        <v>99</v>
      </c>
      <c r="H783" s="515">
        <v>99</v>
      </c>
      <c r="I783" s="515">
        <v>99</v>
      </c>
      <c r="J783" s="515">
        <v>999</v>
      </c>
      <c r="K783" s="515">
        <v>99</v>
      </c>
      <c r="L783" s="515">
        <v>8</v>
      </c>
      <c r="M783" s="515">
        <v>99</v>
      </c>
      <c r="N783" s="515">
        <v>99</v>
      </c>
      <c r="O783" s="515">
        <v>99</v>
      </c>
      <c r="P783" s="515">
        <v>9999</v>
      </c>
      <c r="Q783" s="515">
        <v>8243</v>
      </c>
      <c r="R783" s="515">
        <v>16141</v>
      </c>
      <c r="S783" s="515">
        <v>8</v>
      </c>
      <c r="T783" s="515">
        <v>10.721516634657085</v>
      </c>
      <c r="U783" s="515">
        <v>36.893525803853578</v>
      </c>
      <c r="V783" s="515">
        <v>6.4989777585031909</v>
      </c>
      <c r="W783" s="515">
        <v>79.542779257790727</v>
      </c>
      <c r="X783" s="515">
        <v>99.987609193978102</v>
      </c>
      <c r="Y783" s="515">
        <v>99.826528715692973</v>
      </c>
      <c r="Z783" s="515">
        <v>5.2564529478412387</v>
      </c>
      <c r="AA783" s="515">
        <v>0</v>
      </c>
      <c r="AB783" s="515">
        <v>2.3407088912703902</v>
      </c>
      <c r="AC783" s="515"/>
      <c r="AD783" s="515">
        <v>60.640075011715737</v>
      </c>
      <c r="AE783" s="515"/>
      <c r="AF783" s="515">
        <v>10.542575912947491</v>
      </c>
      <c r="AG783" s="515">
        <v>12.639495675338742</v>
      </c>
      <c r="AH783" s="515"/>
      <c r="AI783" s="515"/>
      <c r="AJ783" s="515"/>
      <c r="AK783" s="515"/>
      <c r="AL783" s="515"/>
    </row>
    <row r="784" spans="1:38">
      <c r="A784" s="515">
        <v>11</v>
      </c>
      <c r="B784" s="515">
        <v>342</v>
      </c>
      <c r="C784" s="515">
        <v>2002</v>
      </c>
      <c r="D784" s="515">
        <v>99</v>
      </c>
      <c r="E784" s="515">
        <v>99</v>
      </c>
      <c r="F784" s="515">
        <v>99</v>
      </c>
      <c r="G784" s="515">
        <v>99</v>
      </c>
      <c r="H784" s="515">
        <v>99</v>
      </c>
      <c r="I784" s="515">
        <v>99</v>
      </c>
      <c r="J784" s="515">
        <v>999</v>
      </c>
      <c r="K784" s="515">
        <v>99</v>
      </c>
      <c r="L784" s="515">
        <v>9</v>
      </c>
      <c r="M784" s="515">
        <v>99</v>
      </c>
      <c r="N784" s="515">
        <v>99</v>
      </c>
      <c r="O784" s="515">
        <v>99</v>
      </c>
      <c r="P784" s="515">
        <v>9999</v>
      </c>
      <c r="Q784" s="515">
        <v>5083</v>
      </c>
      <c r="R784" s="515">
        <v>7982</v>
      </c>
      <c r="S784" s="515">
        <v>9</v>
      </c>
      <c r="T784" s="515">
        <v>11.54397394136808</v>
      </c>
      <c r="U784" s="515">
        <v>39.14220746680035</v>
      </c>
      <c r="V784" s="515">
        <v>3.4828363818591841</v>
      </c>
      <c r="W784" s="515">
        <v>86.720120270608902</v>
      </c>
      <c r="X784" s="515">
        <v>99.987471811576057</v>
      </c>
      <c r="Y784" s="515">
        <v>99.924830869456258</v>
      </c>
      <c r="Z784" s="515">
        <v>5.5650571403394808</v>
      </c>
      <c r="AA784" s="515">
        <v>0</v>
      </c>
      <c r="AB784" s="515">
        <v>2.3981133784327304</v>
      </c>
      <c r="AC784" s="515"/>
      <c r="AD784" s="515">
        <v>60.184281607300271</v>
      </c>
      <c r="AE784" s="515"/>
      <c r="AF784" s="515">
        <v>5.213483733173093</v>
      </c>
      <c r="AG784" s="515">
        <v>6.6314146541496628</v>
      </c>
      <c r="AH784" s="515"/>
      <c r="AI784" s="515"/>
      <c r="AJ784" s="515"/>
      <c r="AK784" s="515"/>
      <c r="AL784" s="515"/>
    </row>
    <row r="785" spans="1:38">
      <c r="A785" s="515">
        <v>11</v>
      </c>
      <c r="B785" s="515">
        <v>343</v>
      </c>
      <c r="C785" s="515">
        <v>2002</v>
      </c>
      <c r="D785" s="515">
        <v>99</v>
      </c>
      <c r="E785" s="515">
        <v>99</v>
      </c>
      <c r="F785" s="515">
        <v>99</v>
      </c>
      <c r="G785" s="515">
        <v>99</v>
      </c>
      <c r="H785" s="515">
        <v>99</v>
      </c>
      <c r="I785" s="515">
        <v>99</v>
      </c>
      <c r="J785" s="515">
        <v>999</v>
      </c>
      <c r="K785" s="515">
        <v>99</v>
      </c>
      <c r="L785" s="515">
        <v>10</v>
      </c>
      <c r="M785" s="515">
        <v>99</v>
      </c>
      <c r="N785" s="515">
        <v>99</v>
      </c>
      <c r="O785" s="515">
        <v>99</v>
      </c>
      <c r="P785" s="515">
        <v>9999</v>
      </c>
      <c r="Q785" s="515">
        <v>1976</v>
      </c>
      <c r="R785" s="515">
        <v>2432</v>
      </c>
      <c r="S785" s="515">
        <v>10</v>
      </c>
      <c r="T785" s="515">
        <v>12.021381578947368</v>
      </c>
      <c r="U785" s="515">
        <v>40.473643092105227</v>
      </c>
      <c r="V785" s="515">
        <v>2.4259868421052642</v>
      </c>
      <c r="W785" s="515">
        <v>89.925986842105274</v>
      </c>
      <c r="X785" s="515">
        <v>99.95888157894737</v>
      </c>
      <c r="Y785" s="515">
        <v>99.794407894736821</v>
      </c>
      <c r="Z785" s="515">
        <v>6.0899352270766105</v>
      </c>
      <c r="AA785" s="515">
        <v>0</v>
      </c>
      <c r="AB785" s="515">
        <v>2.4232366213018803</v>
      </c>
      <c r="AC785" s="515"/>
      <c r="AD785" s="515">
        <v>58.937415125383758</v>
      </c>
      <c r="AE785" s="515"/>
      <c r="AF785" s="515">
        <v>1.5884731194032773</v>
      </c>
      <c r="AG785" s="515">
        <v>2.0892240421894877</v>
      </c>
      <c r="AH785" s="515"/>
      <c r="AI785" s="515"/>
      <c r="AJ785" s="515"/>
      <c r="AK785" s="515"/>
      <c r="AL785" s="515"/>
    </row>
    <row r="786" spans="1:38">
      <c r="A786" s="515">
        <v>11</v>
      </c>
      <c r="B786" s="515">
        <v>344</v>
      </c>
      <c r="C786" s="515">
        <v>2002</v>
      </c>
      <c r="D786" s="515">
        <v>99</v>
      </c>
      <c r="E786" s="515">
        <v>99</v>
      </c>
      <c r="F786" s="515">
        <v>99</v>
      </c>
      <c r="G786" s="515">
        <v>99</v>
      </c>
      <c r="H786" s="515">
        <v>99</v>
      </c>
      <c r="I786" s="515">
        <v>99</v>
      </c>
      <c r="J786" s="515">
        <v>999</v>
      </c>
      <c r="K786" s="515">
        <v>99</v>
      </c>
      <c r="L786" s="515">
        <v>11</v>
      </c>
      <c r="M786" s="515">
        <v>99</v>
      </c>
      <c r="N786" s="515">
        <v>99</v>
      </c>
      <c r="O786" s="515">
        <v>99</v>
      </c>
      <c r="P786" s="515">
        <v>9999</v>
      </c>
      <c r="Q786" s="515">
        <v>1531</v>
      </c>
      <c r="R786" s="515">
        <v>1853</v>
      </c>
      <c r="S786" s="515">
        <v>11</v>
      </c>
      <c r="T786" s="515">
        <v>12.618996222342147</v>
      </c>
      <c r="U786" s="515">
        <v>42.788667026443598</v>
      </c>
      <c r="V786" s="515">
        <v>1.0253642741500273</v>
      </c>
      <c r="W786" s="515">
        <v>93.739881273610379</v>
      </c>
      <c r="X786" s="515">
        <v>100</v>
      </c>
      <c r="Y786" s="515">
        <v>99.946033459255233</v>
      </c>
      <c r="Z786" s="515">
        <v>6.3038378226186724</v>
      </c>
      <c r="AA786" s="515">
        <v>0</v>
      </c>
      <c r="AB786" s="515">
        <v>2.2346208025355034</v>
      </c>
      <c r="AC786" s="515"/>
      <c r="AD786" s="515">
        <v>53.341361574324992</v>
      </c>
      <c r="AE786" s="515"/>
      <c r="AF786" s="515">
        <v>1.2102963364532373</v>
      </c>
      <c r="AG786" s="515">
        <v>1.6828806750930845</v>
      </c>
      <c r="AH786" s="515"/>
      <c r="AI786" s="515"/>
      <c r="AJ786" s="515"/>
      <c r="AK786" s="515"/>
      <c r="AL786" s="515"/>
    </row>
    <row r="787" spans="1:38">
      <c r="A787" s="515">
        <v>11</v>
      </c>
      <c r="B787" s="515">
        <v>345</v>
      </c>
      <c r="C787" s="515">
        <v>2002</v>
      </c>
      <c r="D787" s="515">
        <v>99</v>
      </c>
      <c r="E787" s="515">
        <v>99</v>
      </c>
      <c r="F787" s="515">
        <v>99</v>
      </c>
      <c r="G787" s="515">
        <v>99</v>
      </c>
      <c r="H787" s="515">
        <v>99</v>
      </c>
      <c r="I787" s="515">
        <v>99</v>
      </c>
      <c r="J787" s="515">
        <v>999</v>
      </c>
      <c r="K787" s="515">
        <v>99</v>
      </c>
      <c r="L787" s="515">
        <v>12</v>
      </c>
      <c r="M787" s="515">
        <v>99</v>
      </c>
      <c r="N787" s="515">
        <v>99</v>
      </c>
      <c r="O787" s="515">
        <v>99</v>
      </c>
      <c r="P787" s="515">
        <v>9999</v>
      </c>
      <c r="Q787" s="515">
        <v>457</v>
      </c>
      <c r="R787" s="515">
        <v>526</v>
      </c>
      <c r="S787" s="515">
        <v>12</v>
      </c>
      <c r="T787" s="515">
        <v>13.076045627376423</v>
      </c>
      <c r="U787" s="515">
        <v>44.025665399239529</v>
      </c>
      <c r="V787" s="515">
        <v>1.1406844106463883</v>
      </c>
      <c r="W787" s="515">
        <v>94.296577946768068</v>
      </c>
      <c r="X787" s="515">
        <v>100</v>
      </c>
      <c r="Y787" s="515">
        <v>100</v>
      </c>
      <c r="Z787" s="515">
        <v>6.6848963631564517</v>
      </c>
      <c r="AA787" s="515">
        <v>0</v>
      </c>
      <c r="AB787" s="515">
        <v>2.2474988950140258</v>
      </c>
      <c r="AC787" s="515"/>
      <c r="AD787" s="515">
        <v>53.273319169568239</v>
      </c>
      <c r="AE787" s="515"/>
      <c r="AF787" s="515">
        <v>0.34355956447620223</v>
      </c>
      <c r="AG787" s="515">
        <v>0.49151957604194474</v>
      </c>
      <c r="AH787" s="515"/>
      <c r="AI787" s="515"/>
      <c r="AJ787" s="515"/>
      <c r="AK787" s="515"/>
      <c r="AL787" s="515"/>
    </row>
    <row r="788" spans="1:38">
      <c r="A788" s="515">
        <v>11</v>
      </c>
      <c r="B788" s="515">
        <v>346</v>
      </c>
      <c r="C788" s="515">
        <v>2002</v>
      </c>
      <c r="D788" s="515">
        <v>99</v>
      </c>
      <c r="E788" s="515">
        <v>99</v>
      </c>
      <c r="F788" s="515">
        <v>99</v>
      </c>
      <c r="G788" s="515">
        <v>99</v>
      </c>
      <c r="H788" s="515">
        <v>99</v>
      </c>
      <c r="I788" s="515">
        <v>99</v>
      </c>
      <c r="J788" s="515">
        <v>999</v>
      </c>
      <c r="K788" s="515">
        <v>99</v>
      </c>
      <c r="L788" s="515">
        <v>13</v>
      </c>
      <c r="M788" s="515">
        <v>99</v>
      </c>
      <c r="N788" s="515">
        <v>99</v>
      </c>
      <c r="O788" s="515">
        <v>99</v>
      </c>
      <c r="P788" s="515">
        <v>9999</v>
      </c>
      <c r="Q788" s="515">
        <v>90</v>
      </c>
      <c r="R788" s="515">
        <v>93</v>
      </c>
      <c r="S788" s="515">
        <v>13</v>
      </c>
      <c r="T788" s="515">
        <v>12.989247311827956</v>
      </c>
      <c r="U788" s="515">
        <v>45.853763440860199</v>
      </c>
      <c r="V788" s="515">
        <v>3.2258064516129026</v>
      </c>
      <c r="W788" s="515">
        <v>93.548387096774221</v>
      </c>
      <c r="X788" s="515">
        <v>100</v>
      </c>
      <c r="Y788" s="515">
        <v>100</v>
      </c>
      <c r="Z788" s="515">
        <v>7.2087545214477053</v>
      </c>
      <c r="AA788" s="515">
        <v>0</v>
      </c>
      <c r="AB788" s="515">
        <v>2.4340533195665208</v>
      </c>
      <c r="AC788" s="515"/>
      <c r="AD788" s="515">
        <v>52.711190009882877</v>
      </c>
      <c r="AE788" s="515"/>
      <c r="AF788" s="515">
        <v>6.0743421095602303E-2</v>
      </c>
      <c r="AG788" s="515">
        <v>9.0512191733704811E-2</v>
      </c>
      <c r="AH788" s="515"/>
      <c r="AI788" s="515"/>
      <c r="AJ788" s="515"/>
      <c r="AK788" s="515"/>
      <c r="AL788" s="515"/>
    </row>
    <row r="789" spans="1:38">
      <c r="A789" s="515">
        <v>11</v>
      </c>
      <c r="B789" s="515">
        <v>347</v>
      </c>
      <c r="C789" s="515">
        <v>2002</v>
      </c>
      <c r="D789" s="515">
        <v>99</v>
      </c>
      <c r="E789" s="515">
        <v>99</v>
      </c>
      <c r="F789" s="515">
        <v>99</v>
      </c>
      <c r="G789" s="515">
        <v>99</v>
      </c>
      <c r="H789" s="515">
        <v>99</v>
      </c>
      <c r="I789" s="515">
        <v>99</v>
      </c>
      <c r="J789" s="515">
        <v>999</v>
      </c>
      <c r="K789" s="515">
        <v>99</v>
      </c>
      <c r="L789" s="515">
        <v>14</v>
      </c>
      <c r="M789" s="515">
        <v>99</v>
      </c>
      <c r="N789" s="515">
        <v>99</v>
      </c>
      <c r="O789" s="515">
        <v>99</v>
      </c>
      <c r="P789" s="515">
        <v>9999</v>
      </c>
      <c r="Q789" s="515">
        <v>77</v>
      </c>
      <c r="R789" s="515">
        <v>86</v>
      </c>
      <c r="S789" s="515">
        <v>14</v>
      </c>
      <c r="T789" s="515">
        <v>13.802325581395342</v>
      </c>
      <c r="U789" s="515">
        <v>45.987209302325589</v>
      </c>
      <c r="V789" s="515">
        <v>0</v>
      </c>
      <c r="W789" s="515">
        <v>94.186046511627907</v>
      </c>
      <c r="X789" s="515">
        <v>100</v>
      </c>
      <c r="Y789" s="515">
        <v>100</v>
      </c>
      <c r="Z789" s="515">
        <v>6.5417762418209771</v>
      </c>
      <c r="AA789" s="515">
        <v>0</v>
      </c>
      <c r="AB789" s="515">
        <v>2.0278283001593045</v>
      </c>
      <c r="AC789" s="515"/>
      <c r="AD789" s="515">
        <v>40.985759417570094</v>
      </c>
      <c r="AE789" s="515"/>
      <c r="AF789" s="515">
        <v>5.617133563679353E-2</v>
      </c>
      <c r="AG789" s="515">
        <v>8.3943032334590842E-2</v>
      </c>
      <c r="AH789" s="515"/>
      <c r="AI789" s="515"/>
      <c r="AJ789" s="515"/>
      <c r="AK789" s="515"/>
      <c r="AL789" s="515"/>
    </row>
    <row r="790" spans="1:38">
      <c r="A790" s="515">
        <v>11</v>
      </c>
      <c r="B790" s="515">
        <v>348</v>
      </c>
      <c r="C790" s="515">
        <v>2002</v>
      </c>
      <c r="D790" s="515">
        <v>99</v>
      </c>
      <c r="E790" s="515">
        <v>99</v>
      </c>
      <c r="F790" s="515">
        <v>99</v>
      </c>
      <c r="G790" s="515">
        <v>99</v>
      </c>
      <c r="H790" s="515">
        <v>99</v>
      </c>
      <c r="I790" s="515">
        <v>99</v>
      </c>
      <c r="J790" s="515">
        <v>999</v>
      </c>
      <c r="K790" s="515">
        <v>99</v>
      </c>
      <c r="L790" s="515">
        <v>15</v>
      </c>
      <c r="M790" s="515">
        <v>99</v>
      </c>
      <c r="N790" s="515">
        <v>99</v>
      </c>
      <c r="O790" s="515">
        <v>99</v>
      </c>
      <c r="P790" s="515">
        <v>9999</v>
      </c>
      <c r="Q790" s="515">
        <v>29</v>
      </c>
      <c r="R790" s="515">
        <v>31</v>
      </c>
      <c r="S790" s="515">
        <v>15</v>
      </c>
      <c r="T790" s="515">
        <v>14.741935483870972</v>
      </c>
      <c r="U790" s="515">
        <v>44.703225806451599</v>
      </c>
      <c r="V790" s="515">
        <v>0</v>
      </c>
      <c r="W790" s="515">
        <v>100</v>
      </c>
      <c r="X790" s="515">
        <v>100</v>
      </c>
      <c r="Y790" s="515">
        <v>100</v>
      </c>
      <c r="Z790" s="515">
        <v>4.5680859174288173</v>
      </c>
      <c r="AA790" s="515">
        <v>0</v>
      </c>
      <c r="AB790" s="515">
        <v>0.56612673467046115</v>
      </c>
      <c r="AC790" s="515"/>
      <c r="AD790" s="515">
        <v>19.116734771455345</v>
      </c>
      <c r="AE790" s="515"/>
      <c r="AF790" s="515">
        <v>2.0247807031867432E-2</v>
      </c>
      <c r="AG790" s="515">
        <v>2.9413703054255735E-2</v>
      </c>
      <c r="AH790" s="515"/>
      <c r="AI790" s="515"/>
      <c r="AJ790" s="515"/>
      <c r="AK790" s="515"/>
      <c r="AL790" s="515"/>
    </row>
    <row r="791" spans="1:38">
      <c r="A791" s="515">
        <v>11</v>
      </c>
      <c r="B791" s="515">
        <v>349</v>
      </c>
      <c r="C791" s="515">
        <v>2001</v>
      </c>
      <c r="D791" s="515">
        <v>99</v>
      </c>
      <c r="E791" s="515">
        <v>99</v>
      </c>
      <c r="F791" s="515">
        <v>99</v>
      </c>
      <c r="G791" s="515">
        <v>99</v>
      </c>
      <c r="H791" s="515">
        <v>99</v>
      </c>
      <c r="I791" s="515">
        <v>99</v>
      </c>
      <c r="J791" s="515">
        <v>999</v>
      </c>
      <c r="K791" s="515">
        <v>99</v>
      </c>
      <c r="L791" s="515">
        <v>1</v>
      </c>
      <c r="M791" s="515">
        <v>99</v>
      </c>
      <c r="N791" s="515">
        <v>99</v>
      </c>
      <c r="O791" s="515">
        <v>99</v>
      </c>
      <c r="P791" s="515">
        <v>9999</v>
      </c>
      <c r="Q791" s="515">
        <v>2412</v>
      </c>
      <c r="R791" s="515">
        <v>3785</v>
      </c>
      <c r="S791" s="515">
        <v>1</v>
      </c>
      <c r="T791" s="515">
        <v>2.5873183619550857</v>
      </c>
      <c r="U791" s="515">
        <v>20.216036988111014</v>
      </c>
      <c r="V791" s="515">
        <v>0</v>
      </c>
      <c r="W791" s="515">
        <v>0</v>
      </c>
      <c r="X791" s="515">
        <v>89.590488771466298</v>
      </c>
      <c r="Y791" s="515">
        <v>19.154557463672386</v>
      </c>
      <c r="Z791" s="515">
        <v>3.4708606417434478</v>
      </c>
      <c r="AA791" s="515">
        <v>0</v>
      </c>
      <c r="AB791" s="515">
        <v>1.1123649080252556</v>
      </c>
      <c r="AC791" s="515"/>
      <c r="AD791" s="515">
        <v>35.70121237802033</v>
      </c>
      <c r="AE791" s="515"/>
      <c r="AF791" s="515">
        <v>2.2700556568467523</v>
      </c>
      <c r="AG791" s="515">
        <v>1.4951202065297498</v>
      </c>
      <c r="AH791" s="515"/>
      <c r="AI791" s="515"/>
      <c r="AJ791" s="515"/>
      <c r="AK791" s="515"/>
      <c r="AL791" s="515"/>
    </row>
    <row r="792" spans="1:38">
      <c r="A792" s="515">
        <v>11</v>
      </c>
      <c r="B792" s="515">
        <v>350</v>
      </c>
      <c r="C792" s="515">
        <v>2001</v>
      </c>
      <c r="D792" s="515">
        <v>99</v>
      </c>
      <c r="E792" s="515">
        <v>99</v>
      </c>
      <c r="F792" s="515">
        <v>99</v>
      </c>
      <c r="G792" s="515">
        <v>99</v>
      </c>
      <c r="H792" s="515">
        <v>99</v>
      </c>
      <c r="I792" s="515">
        <v>99</v>
      </c>
      <c r="J792" s="515">
        <v>999</v>
      </c>
      <c r="K792" s="515">
        <v>99</v>
      </c>
      <c r="L792" s="515">
        <v>2</v>
      </c>
      <c r="M792" s="515">
        <v>99</v>
      </c>
      <c r="N792" s="515">
        <v>99</v>
      </c>
      <c r="O792" s="515">
        <v>99</v>
      </c>
      <c r="P792" s="515">
        <v>9999</v>
      </c>
      <c r="Q792" s="515">
        <v>5983</v>
      </c>
      <c r="R792" s="515">
        <v>11891</v>
      </c>
      <c r="S792" s="515">
        <v>2</v>
      </c>
      <c r="T792" s="515">
        <v>4.0430577747876555</v>
      </c>
      <c r="U792" s="515">
        <v>22.90922546463711</v>
      </c>
      <c r="V792" s="515">
        <v>0</v>
      </c>
      <c r="W792" s="515">
        <v>0.26070137078462702</v>
      </c>
      <c r="X792" s="515">
        <v>96.947271045328407</v>
      </c>
      <c r="Y792" s="515">
        <v>48.936170212765937</v>
      </c>
      <c r="Z792" s="515">
        <v>3.5446173748725558</v>
      </c>
      <c r="AA792" s="515">
        <v>0</v>
      </c>
      <c r="AB792" s="515">
        <v>1.330062107800005</v>
      </c>
      <c r="AC792" s="515"/>
      <c r="AD792" s="515">
        <v>28.113696368572807</v>
      </c>
      <c r="AE792" s="515"/>
      <c r="AF792" s="515">
        <v>7.1316332405719249</v>
      </c>
      <c r="AG792" s="515">
        <v>5.3228348198326882</v>
      </c>
      <c r="AH792" s="515"/>
      <c r="AI792" s="515"/>
      <c r="AJ792" s="515"/>
      <c r="AK792" s="515"/>
      <c r="AL792" s="515"/>
    </row>
    <row r="793" spans="1:38">
      <c r="A793" s="515">
        <v>11</v>
      </c>
      <c r="B793" s="515">
        <v>351</v>
      </c>
      <c r="C793" s="515">
        <v>2001</v>
      </c>
      <c r="D793" s="515">
        <v>99</v>
      </c>
      <c r="E793" s="515">
        <v>99</v>
      </c>
      <c r="F793" s="515">
        <v>99</v>
      </c>
      <c r="G793" s="515">
        <v>99</v>
      </c>
      <c r="H793" s="515">
        <v>99</v>
      </c>
      <c r="I793" s="515">
        <v>99</v>
      </c>
      <c r="J793" s="515">
        <v>999</v>
      </c>
      <c r="K793" s="515">
        <v>99</v>
      </c>
      <c r="L793" s="515">
        <v>3</v>
      </c>
      <c r="M793" s="515">
        <v>99</v>
      </c>
      <c r="N793" s="515">
        <v>99</v>
      </c>
      <c r="O793" s="515">
        <v>99</v>
      </c>
      <c r="P793" s="515">
        <v>9999</v>
      </c>
      <c r="Q793" s="515">
        <v>7969</v>
      </c>
      <c r="R793" s="515">
        <v>17040</v>
      </c>
      <c r="S793" s="515">
        <v>3</v>
      </c>
      <c r="T793" s="515">
        <v>5.2907863849765251</v>
      </c>
      <c r="U793" s="515">
        <v>24.913532863849809</v>
      </c>
      <c r="V793" s="515">
        <v>0</v>
      </c>
      <c r="W793" s="515">
        <v>2.0481220657276986</v>
      </c>
      <c r="X793" s="515">
        <v>98.556338028169023</v>
      </c>
      <c r="Y793" s="515">
        <v>71.021126760563376</v>
      </c>
      <c r="Z793" s="515">
        <v>3.5796993746359114</v>
      </c>
      <c r="AA793" s="515">
        <v>0</v>
      </c>
      <c r="AB793" s="515">
        <v>1.4208820217128637</v>
      </c>
      <c r="AC793" s="515"/>
      <c r="AD793" s="515">
        <v>23.57481489056148</v>
      </c>
      <c r="AE793" s="515"/>
      <c r="AF793" s="515">
        <v>10.219748584588812</v>
      </c>
      <c r="AG793" s="515">
        <v>8.2950519666609477</v>
      </c>
      <c r="AH793" s="515"/>
      <c r="AI793" s="515"/>
      <c r="AJ793" s="515"/>
      <c r="AK793" s="515"/>
      <c r="AL793" s="515"/>
    </row>
    <row r="794" spans="1:38">
      <c r="A794" s="515">
        <v>11</v>
      </c>
      <c r="B794" s="515">
        <v>352</v>
      </c>
      <c r="C794" s="515">
        <v>2001</v>
      </c>
      <c r="D794" s="515">
        <v>99</v>
      </c>
      <c r="E794" s="515">
        <v>99</v>
      </c>
      <c r="F794" s="515">
        <v>99</v>
      </c>
      <c r="G794" s="515">
        <v>99</v>
      </c>
      <c r="H794" s="515">
        <v>99</v>
      </c>
      <c r="I794" s="515">
        <v>99</v>
      </c>
      <c r="J794" s="515">
        <v>999</v>
      </c>
      <c r="K794" s="515">
        <v>99</v>
      </c>
      <c r="L794" s="515">
        <v>4</v>
      </c>
      <c r="M794" s="515">
        <v>99</v>
      </c>
      <c r="N794" s="515">
        <v>99</v>
      </c>
      <c r="O794" s="515">
        <v>99</v>
      </c>
      <c r="P794" s="515">
        <v>9999</v>
      </c>
      <c r="Q794" s="515">
        <v>10438</v>
      </c>
      <c r="R794" s="515">
        <v>25181</v>
      </c>
      <c r="S794" s="515">
        <v>3.9998411500734687</v>
      </c>
      <c r="T794" s="515">
        <v>6.5658234383066603</v>
      </c>
      <c r="U794" s="515">
        <v>27.136221754497527</v>
      </c>
      <c r="V794" s="515">
        <v>0</v>
      </c>
      <c r="W794" s="515">
        <v>10.499980143759185</v>
      </c>
      <c r="X794" s="515">
        <v>99.583018942853741</v>
      </c>
      <c r="Y794" s="515">
        <v>87.923434335411613</v>
      </c>
      <c r="Z794" s="515">
        <v>3.6645374770472623</v>
      </c>
      <c r="AA794" s="515">
        <v>3.5647919700221069E-2</v>
      </c>
      <c r="AB794" s="515">
        <v>1.6556088822119961</v>
      </c>
      <c r="AC794" s="515">
        <v>6.5829658526854935</v>
      </c>
      <c r="AD794" s="515">
        <v>30.942676568475608</v>
      </c>
      <c r="AE794" s="515">
        <v>3.9203976574854114</v>
      </c>
      <c r="AF794" s="515">
        <v>15.102317435946643</v>
      </c>
      <c r="AG794" s="515">
        <v>13.351699713782978</v>
      </c>
      <c r="AH794" s="515"/>
      <c r="AI794" s="515"/>
      <c r="AJ794" s="515"/>
      <c r="AK794" s="515"/>
      <c r="AL794" s="515"/>
    </row>
    <row r="795" spans="1:38">
      <c r="A795" s="515">
        <v>11</v>
      </c>
      <c r="B795" s="515">
        <v>353</v>
      </c>
      <c r="C795" s="515">
        <v>2001</v>
      </c>
      <c r="D795" s="515">
        <v>99</v>
      </c>
      <c r="E795" s="515">
        <v>99</v>
      </c>
      <c r="F795" s="515">
        <v>99</v>
      </c>
      <c r="G795" s="515">
        <v>99</v>
      </c>
      <c r="H795" s="515">
        <v>99</v>
      </c>
      <c r="I795" s="515">
        <v>99</v>
      </c>
      <c r="J795" s="515">
        <v>999</v>
      </c>
      <c r="K795" s="515">
        <v>99</v>
      </c>
      <c r="L795" s="515">
        <v>5</v>
      </c>
      <c r="M795" s="515">
        <v>99</v>
      </c>
      <c r="N795" s="515">
        <v>99</v>
      </c>
      <c r="O795" s="515">
        <v>99</v>
      </c>
      <c r="P795" s="515">
        <v>9999</v>
      </c>
      <c r="Q795" s="515">
        <v>12646</v>
      </c>
      <c r="R795" s="515">
        <v>36630</v>
      </c>
      <c r="S795" s="515">
        <v>4.9998634998635003</v>
      </c>
      <c r="T795" s="515">
        <v>7.9989352989352991</v>
      </c>
      <c r="U795" s="515">
        <v>29.75099372099378</v>
      </c>
      <c r="V795" s="515">
        <v>0</v>
      </c>
      <c r="W795" s="515">
        <v>35.058695058695051</v>
      </c>
      <c r="X795" s="515">
        <v>99.893529893529902</v>
      </c>
      <c r="Y795" s="515">
        <v>96.415506415506414</v>
      </c>
      <c r="Z795" s="515">
        <v>3.9492509538633751</v>
      </c>
      <c r="AA795" s="515">
        <v>3.6945672719791989E-2</v>
      </c>
      <c r="AB795" s="515">
        <v>1.8534703671127779</v>
      </c>
      <c r="AC795" s="515">
        <v>5.5898468286029308</v>
      </c>
      <c r="AD795" s="515">
        <v>42.157237077365053</v>
      </c>
      <c r="AE795" s="515">
        <v>3.1891499665858229</v>
      </c>
      <c r="AF795" s="515">
        <v>21.968860953843201</v>
      </c>
      <c r="AG795" s="515">
        <v>21.293771951323198</v>
      </c>
      <c r="AH795" s="515"/>
      <c r="AI795" s="515"/>
      <c r="AJ795" s="515"/>
      <c r="AK795" s="515"/>
      <c r="AL795" s="515"/>
    </row>
    <row r="796" spans="1:38">
      <c r="A796" s="515">
        <v>11</v>
      </c>
      <c r="B796" s="515">
        <v>354</v>
      </c>
      <c r="C796" s="515">
        <v>2001</v>
      </c>
      <c r="D796" s="515">
        <v>99</v>
      </c>
      <c r="E796" s="515">
        <v>99</v>
      </c>
      <c r="F796" s="515">
        <v>99</v>
      </c>
      <c r="G796" s="515">
        <v>99</v>
      </c>
      <c r="H796" s="515">
        <v>99</v>
      </c>
      <c r="I796" s="515">
        <v>99</v>
      </c>
      <c r="J796" s="515">
        <v>999</v>
      </c>
      <c r="K796" s="515">
        <v>99</v>
      </c>
      <c r="L796" s="515">
        <v>6</v>
      </c>
      <c r="M796" s="515">
        <v>99</v>
      </c>
      <c r="N796" s="515">
        <v>99</v>
      </c>
      <c r="O796" s="515">
        <v>99</v>
      </c>
      <c r="P796" s="515">
        <v>9999</v>
      </c>
      <c r="Q796" s="515">
        <v>11305</v>
      </c>
      <c r="R796" s="515">
        <v>26965</v>
      </c>
      <c r="S796" s="515">
        <v>6</v>
      </c>
      <c r="T796" s="515">
        <v>9.2790654552197278</v>
      </c>
      <c r="U796" s="515">
        <v>32.613962544038557</v>
      </c>
      <c r="V796" s="515">
        <v>15.212312256628964</v>
      </c>
      <c r="W796" s="515">
        <v>61.134804376043007</v>
      </c>
      <c r="X796" s="515">
        <v>99.981457444835911</v>
      </c>
      <c r="Y796" s="515">
        <v>99.124791396254395</v>
      </c>
      <c r="Z796" s="515">
        <v>3.9898233845375128</v>
      </c>
      <c r="AA796" s="515">
        <v>0</v>
      </c>
      <c r="AB796" s="515">
        <v>2.0069694296299989</v>
      </c>
      <c r="AC796" s="515"/>
      <c r="AD796" s="515">
        <v>58.546524171680232</v>
      </c>
      <c r="AE796" s="515"/>
      <c r="AF796" s="515">
        <v>16.172272334708765</v>
      </c>
      <c r="AG796" s="515">
        <v>17.183759919464261</v>
      </c>
      <c r="AH796" s="515"/>
      <c r="AI796" s="515"/>
      <c r="AJ796" s="515"/>
      <c r="AK796" s="515"/>
      <c r="AL796" s="515"/>
    </row>
    <row r="797" spans="1:38">
      <c r="A797" s="515">
        <v>11</v>
      </c>
      <c r="B797" s="515">
        <v>355</v>
      </c>
      <c r="C797" s="515">
        <v>2001</v>
      </c>
      <c r="D797" s="515">
        <v>99</v>
      </c>
      <c r="E797" s="515">
        <v>99</v>
      </c>
      <c r="F797" s="515">
        <v>99</v>
      </c>
      <c r="G797" s="515">
        <v>99</v>
      </c>
      <c r="H797" s="515">
        <v>99</v>
      </c>
      <c r="I797" s="515">
        <v>99</v>
      </c>
      <c r="J797" s="515">
        <v>999</v>
      </c>
      <c r="K797" s="515">
        <v>99</v>
      </c>
      <c r="L797" s="515">
        <v>7</v>
      </c>
      <c r="M797" s="515">
        <v>99</v>
      </c>
      <c r="N797" s="515">
        <v>99</v>
      </c>
      <c r="O797" s="515">
        <v>99</v>
      </c>
      <c r="P797" s="515">
        <v>9999</v>
      </c>
      <c r="Q797" s="515">
        <v>8367</v>
      </c>
      <c r="R797" s="515">
        <v>15624</v>
      </c>
      <c r="S797" s="515">
        <v>7</v>
      </c>
      <c r="T797" s="515">
        <v>10.20935739887353</v>
      </c>
      <c r="U797" s="515">
        <v>34.895148489503391</v>
      </c>
      <c r="V797" s="515">
        <v>8.7749615975422426</v>
      </c>
      <c r="W797" s="515">
        <v>74.417562724014346</v>
      </c>
      <c r="X797" s="515">
        <v>99.993599590373776</v>
      </c>
      <c r="Y797" s="515">
        <v>99.782386072708675</v>
      </c>
      <c r="Z797" s="515">
        <v>4.7291114548126609</v>
      </c>
      <c r="AA797" s="515">
        <v>0</v>
      </c>
      <c r="AB797" s="515">
        <v>2.2745530098328</v>
      </c>
      <c r="AC797" s="515"/>
      <c r="AD797" s="515">
        <v>53.867215980747723</v>
      </c>
      <c r="AE797" s="515"/>
      <c r="AF797" s="515">
        <v>9.3705018712215704</v>
      </c>
      <c r="AG797" s="515">
        <v>10.652989149130081</v>
      </c>
      <c r="AH797" s="515"/>
      <c r="AI797" s="515"/>
      <c r="AJ797" s="515"/>
      <c r="AK797" s="515"/>
      <c r="AL797" s="515"/>
    </row>
    <row r="798" spans="1:38">
      <c r="A798" s="515">
        <v>11</v>
      </c>
      <c r="B798" s="515">
        <v>356</v>
      </c>
      <c r="C798" s="515">
        <v>2001</v>
      </c>
      <c r="D798" s="515">
        <v>99</v>
      </c>
      <c r="E798" s="515">
        <v>99</v>
      </c>
      <c r="F798" s="515">
        <v>99</v>
      </c>
      <c r="G798" s="515">
        <v>99</v>
      </c>
      <c r="H798" s="515">
        <v>99</v>
      </c>
      <c r="I798" s="515">
        <v>99</v>
      </c>
      <c r="J798" s="515">
        <v>999</v>
      </c>
      <c r="K798" s="515">
        <v>99</v>
      </c>
      <c r="L798" s="515">
        <v>8</v>
      </c>
      <c r="M798" s="515">
        <v>99</v>
      </c>
      <c r="N798" s="515">
        <v>99</v>
      </c>
      <c r="O798" s="515">
        <v>99</v>
      </c>
      <c r="P798" s="515">
        <v>9999</v>
      </c>
      <c r="Q798" s="515">
        <v>8626</v>
      </c>
      <c r="R798" s="515">
        <v>17439</v>
      </c>
      <c r="S798" s="515">
        <v>8</v>
      </c>
      <c r="T798" s="515">
        <v>11.161190435231372</v>
      </c>
      <c r="U798" s="515">
        <v>37.246361603303072</v>
      </c>
      <c r="V798" s="515">
        <v>4.1630827455702724</v>
      </c>
      <c r="W798" s="515">
        <v>85.125293881529913</v>
      </c>
      <c r="X798" s="515">
        <v>100</v>
      </c>
      <c r="Y798" s="515">
        <v>99.9770629049831</v>
      </c>
      <c r="Z798" s="515">
        <v>5.0451580035838122</v>
      </c>
      <c r="AA798" s="515">
        <v>0</v>
      </c>
      <c r="AB798" s="515">
        <v>2.2676807361297757</v>
      </c>
      <c r="AC798" s="515"/>
      <c r="AD798" s="515">
        <v>58.052154154229378</v>
      </c>
      <c r="AE798" s="515"/>
      <c r="AF798" s="515">
        <v>10.459049035601188</v>
      </c>
      <c r="AG798" s="515">
        <v>12.691695285733761</v>
      </c>
      <c r="AH798" s="515"/>
      <c r="AI798" s="515"/>
      <c r="AJ798" s="515"/>
      <c r="AK798" s="515"/>
      <c r="AL798" s="515"/>
    </row>
    <row r="799" spans="1:38">
      <c r="A799" s="515">
        <v>11</v>
      </c>
      <c r="B799" s="515">
        <v>357</v>
      </c>
      <c r="C799" s="515">
        <v>2001</v>
      </c>
      <c r="D799" s="515">
        <v>99</v>
      </c>
      <c r="E799" s="515">
        <v>99</v>
      </c>
      <c r="F799" s="515">
        <v>99</v>
      </c>
      <c r="G799" s="515">
        <v>99</v>
      </c>
      <c r="H799" s="515">
        <v>99</v>
      </c>
      <c r="I799" s="515">
        <v>99</v>
      </c>
      <c r="J799" s="515">
        <v>999</v>
      </c>
      <c r="K799" s="515">
        <v>99</v>
      </c>
      <c r="L799" s="515">
        <v>9</v>
      </c>
      <c r="M799" s="515">
        <v>99</v>
      </c>
      <c r="N799" s="515">
        <v>99</v>
      </c>
      <c r="O799" s="515">
        <v>99</v>
      </c>
      <c r="P799" s="515">
        <v>9999</v>
      </c>
      <c r="Q799" s="515">
        <v>5046</v>
      </c>
      <c r="R799" s="515">
        <v>8018</v>
      </c>
      <c r="S799" s="515">
        <v>9</v>
      </c>
      <c r="T799" s="515">
        <v>12.08717884759292</v>
      </c>
      <c r="U799" s="515">
        <v>39.837029184335243</v>
      </c>
      <c r="V799" s="515">
        <v>2.1825891743576951</v>
      </c>
      <c r="W799" s="515">
        <v>91.095036168620609</v>
      </c>
      <c r="X799" s="515">
        <v>100</v>
      </c>
      <c r="Y799" s="515">
        <v>99.962584185582415</v>
      </c>
      <c r="Z799" s="515">
        <v>5.4788226504171087</v>
      </c>
      <c r="AA799" s="515">
        <v>0</v>
      </c>
      <c r="AB799" s="515">
        <v>2.3121913271918202</v>
      </c>
      <c r="AC799" s="515"/>
      <c r="AD799" s="515">
        <v>56.058968636825277</v>
      </c>
      <c r="AE799" s="515"/>
      <c r="AF799" s="515">
        <v>4.8087995393916128</v>
      </c>
      <c r="AG799" s="515">
        <v>6.2411870595214891</v>
      </c>
      <c r="AH799" s="515"/>
      <c r="AI799" s="515"/>
      <c r="AJ799" s="515"/>
      <c r="AK799" s="515"/>
      <c r="AL799" s="515"/>
    </row>
    <row r="800" spans="1:38">
      <c r="A800" s="515">
        <v>11</v>
      </c>
      <c r="B800" s="515">
        <v>358</v>
      </c>
      <c r="C800" s="515">
        <v>2001</v>
      </c>
      <c r="D800" s="515">
        <v>99</v>
      </c>
      <c r="E800" s="515">
        <v>99</v>
      </c>
      <c r="F800" s="515">
        <v>99</v>
      </c>
      <c r="G800" s="515">
        <v>99</v>
      </c>
      <c r="H800" s="515">
        <v>99</v>
      </c>
      <c r="I800" s="515">
        <v>99</v>
      </c>
      <c r="J800" s="515">
        <v>999</v>
      </c>
      <c r="K800" s="515">
        <v>99</v>
      </c>
      <c r="L800" s="515">
        <v>10</v>
      </c>
      <c r="M800" s="515">
        <v>99</v>
      </c>
      <c r="N800" s="515">
        <v>99</v>
      </c>
      <c r="O800" s="515">
        <v>99</v>
      </c>
      <c r="P800" s="515">
        <v>9999</v>
      </c>
      <c r="Q800" s="515">
        <v>1698</v>
      </c>
      <c r="R800" s="515">
        <v>2023</v>
      </c>
      <c r="S800" s="515">
        <v>10</v>
      </c>
      <c r="T800" s="515">
        <v>12.775086505190311</v>
      </c>
      <c r="U800" s="515">
        <v>41.491596638655516</v>
      </c>
      <c r="V800" s="515">
        <v>1.2357884330202664</v>
      </c>
      <c r="W800" s="515">
        <v>93.623331685615398</v>
      </c>
      <c r="X800" s="515">
        <v>100</v>
      </c>
      <c r="Y800" s="515">
        <v>100</v>
      </c>
      <c r="Z800" s="515">
        <v>5.6216144705050572</v>
      </c>
      <c r="AA800" s="515">
        <v>0</v>
      </c>
      <c r="AB800" s="515">
        <v>2.2389029205445956</v>
      </c>
      <c r="AC800" s="515"/>
      <c r="AD800" s="515">
        <v>51.841905132066877</v>
      </c>
      <c r="AE800" s="515"/>
      <c r="AF800" s="515">
        <v>1.2132952691680259</v>
      </c>
      <c r="AG800" s="515">
        <v>1.6400996414632263</v>
      </c>
      <c r="AH800" s="515"/>
      <c r="AI800" s="515"/>
      <c r="AJ800" s="515"/>
      <c r="AK800" s="515"/>
      <c r="AL800" s="515"/>
    </row>
    <row r="801" spans="1:38">
      <c r="A801" s="515">
        <v>11</v>
      </c>
      <c r="B801" s="515">
        <v>359</v>
      </c>
      <c r="C801" s="515">
        <v>2001</v>
      </c>
      <c r="D801" s="515">
        <v>99</v>
      </c>
      <c r="E801" s="515">
        <v>99</v>
      </c>
      <c r="F801" s="515">
        <v>99</v>
      </c>
      <c r="G801" s="515">
        <v>99</v>
      </c>
      <c r="H801" s="515">
        <v>99</v>
      </c>
      <c r="I801" s="515">
        <v>99</v>
      </c>
      <c r="J801" s="515">
        <v>999</v>
      </c>
      <c r="K801" s="515">
        <v>99</v>
      </c>
      <c r="L801" s="515">
        <v>11</v>
      </c>
      <c r="M801" s="515">
        <v>99</v>
      </c>
      <c r="N801" s="515">
        <v>99</v>
      </c>
      <c r="O801" s="515">
        <v>99</v>
      </c>
      <c r="P801" s="515">
        <v>9999</v>
      </c>
      <c r="Q801" s="515">
        <v>1328</v>
      </c>
      <c r="R801" s="515">
        <v>1620</v>
      </c>
      <c r="S801" s="515">
        <v>11</v>
      </c>
      <c r="T801" s="515">
        <v>13.00864197530864</v>
      </c>
      <c r="U801" s="515">
        <v>43.228209876543197</v>
      </c>
      <c r="V801" s="515">
        <v>0.74074074074074081</v>
      </c>
      <c r="W801" s="515">
        <v>95.987654320987644</v>
      </c>
      <c r="X801" s="515">
        <v>100</v>
      </c>
      <c r="Y801" s="515">
        <v>100</v>
      </c>
      <c r="Z801" s="515">
        <v>6.0350274278349394</v>
      </c>
      <c r="AA801" s="515">
        <v>0</v>
      </c>
      <c r="AB801" s="515">
        <v>2.1378249897110706</v>
      </c>
      <c r="AC801" s="515"/>
      <c r="AD801" s="515">
        <v>54.737200455610363</v>
      </c>
      <c r="AE801" s="515"/>
      <c r="AF801" s="515">
        <v>0.97159581614048562</v>
      </c>
      <c r="AG801" s="515">
        <v>1.3683477094478296</v>
      </c>
      <c r="AH801" s="515"/>
      <c r="AI801" s="515"/>
      <c r="AJ801" s="515"/>
      <c r="AK801" s="515"/>
      <c r="AL801" s="515"/>
    </row>
    <row r="802" spans="1:38">
      <c r="A802" s="515">
        <v>11</v>
      </c>
      <c r="B802" s="515">
        <v>360</v>
      </c>
      <c r="C802" s="515">
        <v>2001</v>
      </c>
      <c r="D802" s="515">
        <v>99</v>
      </c>
      <c r="E802" s="515">
        <v>99</v>
      </c>
      <c r="F802" s="515">
        <v>99</v>
      </c>
      <c r="G802" s="515">
        <v>99</v>
      </c>
      <c r="H802" s="515">
        <v>99</v>
      </c>
      <c r="I802" s="515">
        <v>99</v>
      </c>
      <c r="J802" s="515">
        <v>999</v>
      </c>
      <c r="K802" s="515">
        <v>99</v>
      </c>
      <c r="L802" s="515">
        <v>12</v>
      </c>
      <c r="M802" s="515">
        <v>99</v>
      </c>
      <c r="N802" s="515">
        <v>99</v>
      </c>
      <c r="O802" s="515">
        <v>99</v>
      </c>
      <c r="P802" s="515">
        <v>9999</v>
      </c>
      <c r="Q802" s="515">
        <v>336</v>
      </c>
      <c r="R802" s="515">
        <v>368</v>
      </c>
      <c r="S802" s="515">
        <v>12</v>
      </c>
      <c r="T802" s="515">
        <v>13.448369565217387</v>
      </c>
      <c r="U802" s="515">
        <v>45.05298913043476</v>
      </c>
      <c r="V802" s="515">
        <v>0</v>
      </c>
      <c r="W802" s="515">
        <v>96.739130434782624</v>
      </c>
      <c r="X802" s="515">
        <v>100</v>
      </c>
      <c r="Y802" s="515">
        <v>100</v>
      </c>
      <c r="Z802" s="515">
        <v>6.3676570481215808</v>
      </c>
      <c r="AA802" s="515">
        <v>0</v>
      </c>
      <c r="AB802" s="515">
        <v>2.0236502625603805</v>
      </c>
      <c r="AC802" s="515"/>
      <c r="AD802" s="515">
        <v>47.999778567566239</v>
      </c>
      <c r="AE802" s="515"/>
      <c r="AF802" s="515">
        <v>0.22070818539487577</v>
      </c>
      <c r="AG802" s="515">
        <v>0.32395570520493838</v>
      </c>
      <c r="AH802" s="515"/>
      <c r="AI802" s="515"/>
      <c r="AJ802" s="515"/>
      <c r="AK802" s="515"/>
      <c r="AL802" s="515"/>
    </row>
    <row r="803" spans="1:38">
      <c r="A803" s="515">
        <v>11</v>
      </c>
      <c r="B803" s="515">
        <v>361</v>
      </c>
      <c r="C803" s="515">
        <v>2001</v>
      </c>
      <c r="D803" s="515">
        <v>99</v>
      </c>
      <c r="E803" s="515">
        <v>99</v>
      </c>
      <c r="F803" s="515">
        <v>99</v>
      </c>
      <c r="G803" s="515">
        <v>99</v>
      </c>
      <c r="H803" s="515">
        <v>99</v>
      </c>
      <c r="I803" s="515">
        <v>99</v>
      </c>
      <c r="J803" s="515">
        <v>999</v>
      </c>
      <c r="K803" s="515">
        <v>99</v>
      </c>
      <c r="L803" s="515">
        <v>13</v>
      </c>
      <c r="M803" s="515">
        <v>99</v>
      </c>
      <c r="N803" s="515">
        <v>99</v>
      </c>
      <c r="O803" s="515">
        <v>99</v>
      </c>
      <c r="P803" s="515">
        <v>9999</v>
      </c>
      <c r="Q803" s="515">
        <v>75</v>
      </c>
      <c r="R803" s="515">
        <v>78</v>
      </c>
      <c r="S803" s="515">
        <v>13</v>
      </c>
      <c r="T803" s="515">
        <v>13.3974358974359</v>
      </c>
      <c r="U803" s="515">
        <v>46.82820512820512</v>
      </c>
      <c r="V803" s="515">
        <v>0</v>
      </c>
      <c r="W803" s="515">
        <v>89.743589743589737</v>
      </c>
      <c r="X803" s="515">
        <v>100</v>
      </c>
      <c r="Y803" s="515">
        <v>100</v>
      </c>
      <c r="Z803" s="515">
        <v>6.3353687168494801</v>
      </c>
      <c r="AA803" s="515">
        <v>0</v>
      </c>
      <c r="AB803" s="515">
        <v>2.7048851513120278</v>
      </c>
      <c r="AC803" s="515"/>
      <c r="AD803" s="515">
        <v>61.90327796101645</v>
      </c>
      <c r="AE803" s="515"/>
      <c r="AF803" s="515">
        <v>4.6780539295653005E-2</v>
      </c>
      <c r="AG803" s="515">
        <v>7.1370102164212329E-2</v>
      </c>
      <c r="AH803" s="515"/>
      <c r="AI803" s="515"/>
      <c r="AJ803" s="515"/>
      <c r="AK803" s="515"/>
      <c r="AL803" s="515"/>
    </row>
    <row r="804" spans="1:38">
      <c r="A804" s="515">
        <v>11</v>
      </c>
      <c r="B804" s="515">
        <v>362</v>
      </c>
      <c r="C804" s="515">
        <v>2001</v>
      </c>
      <c r="D804" s="515">
        <v>99</v>
      </c>
      <c r="E804" s="515">
        <v>99</v>
      </c>
      <c r="F804" s="515">
        <v>99</v>
      </c>
      <c r="G804" s="515">
        <v>99</v>
      </c>
      <c r="H804" s="515">
        <v>99</v>
      </c>
      <c r="I804" s="515">
        <v>99</v>
      </c>
      <c r="J804" s="515">
        <v>999</v>
      </c>
      <c r="K804" s="515">
        <v>99</v>
      </c>
      <c r="L804" s="515">
        <v>14</v>
      </c>
      <c r="M804" s="515">
        <v>99</v>
      </c>
      <c r="N804" s="515">
        <v>99</v>
      </c>
      <c r="O804" s="515">
        <v>99</v>
      </c>
      <c r="P804" s="515">
        <v>9999</v>
      </c>
      <c r="Q804" s="515">
        <v>52</v>
      </c>
      <c r="R804" s="515">
        <v>60</v>
      </c>
      <c r="S804" s="515">
        <v>14</v>
      </c>
      <c r="T804" s="515">
        <v>13.533333333333339</v>
      </c>
      <c r="U804" s="515">
        <v>46.84</v>
      </c>
      <c r="V804" s="515">
        <v>0</v>
      </c>
      <c r="W804" s="515">
        <v>93.333333333333314</v>
      </c>
      <c r="X804" s="515">
        <v>100</v>
      </c>
      <c r="Y804" s="515">
        <v>100</v>
      </c>
      <c r="Z804" s="515">
        <v>7.01631907294228</v>
      </c>
      <c r="AA804" s="515">
        <v>0</v>
      </c>
      <c r="AB804" s="515">
        <v>2.3271346234276118</v>
      </c>
      <c r="AC804" s="515"/>
      <c r="AD804" s="515">
        <v>52.509242872539282</v>
      </c>
      <c r="AE804" s="515"/>
      <c r="AF804" s="515">
        <v>3.5985030227425399E-2</v>
      </c>
      <c r="AG804" s="515">
        <v>5.491390656581676E-2</v>
      </c>
      <c r="AH804" s="515"/>
      <c r="AI804" s="515"/>
      <c r="AJ804" s="515"/>
      <c r="AK804" s="515"/>
      <c r="AL804" s="515"/>
    </row>
    <row r="805" spans="1:38">
      <c r="A805" s="515">
        <v>11</v>
      </c>
      <c r="B805" s="515">
        <v>363</v>
      </c>
      <c r="C805" s="515">
        <v>2001</v>
      </c>
      <c r="D805" s="515">
        <v>99</v>
      </c>
      <c r="E805" s="515">
        <v>99</v>
      </c>
      <c r="F805" s="515">
        <v>99</v>
      </c>
      <c r="G805" s="515">
        <v>99</v>
      </c>
      <c r="H805" s="515">
        <v>99</v>
      </c>
      <c r="I805" s="515">
        <v>99</v>
      </c>
      <c r="J805" s="515">
        <v>999</v>
      </c>
      <c r="K805" s="515">
        <v>99</v>
      </c>
      <c r="L805" s="515">
        <v>15</v>
      </c>
      <c r="M805" s="515">
        <v>99</v>
      </c>
      <c r="N805" s="515">
        <v>99</v>
      </c>
      <c r="O805" s="515">
        <v>99</v>
      </c>
      <c r="P805" s="515">
        <v>9999</v>
      </c>
      <c r="Q805" s="515">
        <v>13</v>
      </c>
      <c r="R805" s="515">
        <v>14</v>
      </c>
      <c r="S805" s="515">
        <v>15</v>
      </c>
      <c r="T805" s="515">
        <v>13.857142857142859</v>
      </c>
      <c r="U805" s="515">
        <v>48.264285714285741</v>
      </c>
      <c r="V805" s="515">
        <v>0</v>
      </c>
      <c r="W805" s="515">
        <v>92.857142857142875</v>
      </c>
      <c r="X805" s="515">
        <v>100</v>
      </c>
      <c r="Y805" s="515">
        <v>100</v>
      </c>
      <c r="Z805" s="515">
        <v>5.3387541541418067</v>
      </c>
      <c r="AA805" s="515">
        <v>0</v>
      </c>
      <c r="AB805" s="515">
        <v>2.5872528966106842</v>
      </c>
      <c r="AC805" s="515"/>
      <c r="AD805" s="515">
        <v>43.866735230439751</v>
      </c>
      <c r="AE805" s="515"/>
      <c r="AF805" s="515">
        <v>8.3965070530659242E-3</v>
      </c>
      <c r="AG805" s="515">
        <v>1.320286317482294E-2</v>
      </c>
      <c r="AH805" s="515"/>
      <c r="AI805" s="515"/>
      <c r="AJ805" s="515"/>
      <c r="AK805" s="515"/>
      <c r="AL805" s="515"/>
    </row>
    <row r="806" spans="1:38">
      <c r="A806" s="515">
        <v>11</v>
      </c>
      <c r="B806" s="515">
        <v>364</v>
      </c>
      <c r="C806" s="515">
        <v>2000</v>
      </c>
      <c r="D806" s="515">
        <v>99</v>
      </c>
      <c r="E806" s="515">
        <v>99</v>
      </c>
      <c r="F806" s="515">
        <v>99</v>
      </c>
      <c r="G806" s="515">
        <v>99</v>
      </c>
      <c r="H806" s="515">
        <v>99</v>
      </c>
      <c r="I806" s="515">
        <v>99</v>
      </c>
      <c r="J806" s="515">
        <v>999</v>
      </c>
      <c r="K806" s="515">
        <v>99</v>
      </c>
      <c r="L806" s="515">
        <v>1</v>
      </c>
      <c r="M806" s="515">
        <v>99</v>
      </c>
      <c r="N806" s="515">
        <v>99</v>
      </c>
      <c r="O806" s="515">
        <v>99</v>
      </c>
      <c r="P806" s="515">
        <v>9999</v>
      </c>
      <c r="Q806" s="515">
        <v>1853</v>
      </c>
      <c r="R806" s="515">
        <v>2668</v>
      </c>
      <c r="S806" s="515">
        <v>1</v>
      </c>
      <c r="T806" s="515">
        <v>2.5944527736131935</v>
      </c>
      <c r="U806" s="515">
        <v>19.885419790104937</v>
      </c>
      <c r="V806" s="515">
        <v>0</v>
      </c>
      <c r="W806" s="515">
        <v>7.4962518740629702E-2</v>
      </c>
      <c r="X806" s="515">
        <v>87.256371814092986</v>
      </c>
      <c r="Y806" s="515">
        <v>16.716641679160421</v>
      </c>
      <c r="Z806" s="515">
        <v>3.581585149776128</v>
      </c>
      <c r="AA806" s="515">
        <v>0</v>
      </c>
      <c r="AB806" s="515">
        <v>1.3017687628521368</v>
      </c>
      <c r="AC806" s="515"/>
      <c r="AD806" s="515">
        <v>31.077576910126599</v>
      </c>
      <c r="AE806" s="515"/>
      <c r="AF806" s="515">
        <v>1.7503173598286421</v>
      </c>
      <c r="AG806" s="515">
        <v>1.1269266680418062</v>
      </c>
      <c r="AH806" s="515"/>
      <c r="AI806" s="515"/>
      <c r="AJ806" s="515"/>
      <c r="AK806" s="515"/>
      <c r="AL806" s="515"/>
    </row>
    <row r="807" spans="1:38">
      <c r="A807" s="515">
        <v>11</v>
      </c>
      <c r="B807" s="515">
        <v>365</v>
      </c>
      <c r="C807" s="515">
        <v>2000</v>
      </c>
      <c r="D807" s="515">
        <v>99</v>
      </c>
      <c r="E807" s="515">
        <v>99</v>
      </c>
      <c r="F807" s="515">
        <v>99</v>
      </c>
      <c r="G807" s="515">
        <v>99</v>
      </c>
      <c r="H807" s="515">
        <v>99</v>
      </c>
      <c r="I807" s="515">
        <v>99</v>
      </c>
      <c r="J807" s="515">
        <v>999</v>
      </c>
      <c r="K807" s="515">
        <v>99</v>
      </c>
      <c r="L807" s="515">
        <v>2</v>
      </c>
      <c r="M807" s="515">
        <v>99</v>
      </c>
      <c r="N807" s="515">
        <v>99</v>
      </c>
      <c r="O807" s="515">
        <v>99</v>
      </c>
      <c r="P807" s="515">
        <v>9999</v>
      </c>
      <c r="Q807" s="515">
        <v>4933</v>
      </c>
      <c r="R807" s="515">
        <v>8896</v>
      </c>
      <c r="S807" s="515">
        <v>2</v>
      </c>
      <c r="T807" s="515">
        <v>4.2821492805755401</v>
      </c>
      <c r="U807" s="515">
        <v>22.667198741007233</v>
      </c>
      <c r="V807" s="515">
        <v>0</v>
      </c>
      <c r="W807" s="515">
        <v>0.26978417266187055</v>
      </c>
      <c r="X807" s="515">
        <v>96.830035971223026</v>
      </c>
      <c r="Y807" s="515">
        <v>45.548561151079113</v>
      </c>
      <c r="Z807" s="515">
        <v>3.6017529922213845</v>
      </c>
      <c r="AA807" s="515">
        <v>0</v>
      </c>
      <c r="AB807" s="515">
        <v>1.4790125470752304</v>
      </c>
      <c r="AC807" s="515"/>
      <c r="AD807" s="515">
        <v>27.966488400725485</v>
      </c>
      <c r="AE807" s="515"/>
      <c r="AF807" s="515">
        <v>5.8361406420673152</v>
      </c>
      <c r="AG807" s="515">
        <v>4.2831934942369196</v>
      </c>
      <c r="AH807" s="515"/>
      <c r="AI807" s="515"/>
      <c r="AJ807" s="515"/>
      <c r="AK807" s="515"/>
      <c r="AL807" s="515"/>
    </row>
    <row r="808" spans="1:38">
      <c r="A808" s="515">
        <v>11</v>
      </c>
      <c r="B808" s="515">
        <v>366</v>
      </c>
      <c r="C808" s="515">
        <v>2000</v>
      </c>
      <c r="D808" s="515">
        <v>99</v>
      </c>
      <c r="E808" s="515">
        <v>99</v>
      </c>
      <c r="F808" s="515">
        <v>99</v>
      </c>
      <c r="G808" s="515">
        <v>99</v>
      </c>
      <c r="H808" s="515">
        <v>99</v>
      </c>
      <c r="I808" s="515">
        <v>99</v>
      </c>
      <c r="J808" s="515">
        <v>999</v>
      </c>
      <c r="K808" s="515">
        <v>99</v>
      </c>
      <c r="L808" s="515">
        <v>3</v>
      </c>
      <c r="M808" s="515">
        <v>99</v>
      </c>
      <c r="N808" s="515">
        <v>99</v>
      </c>
      <c r="O808" s="515">
        <v>99</v>
      </c>
      <c r="P808" s="515">
        <v>9999</v>
      </c>
      <c r="Q808" s="515">
        <v>6962</v>
      </c>
      <c r="R808" s="515">
        <v>13681</v>
      </c>
      <c r="S808" s="515">
        <v>3</v>
      </c>
      <c r="T808" s="515">
        <v>5.5817557196111389</v>
      </c>
      <c r="U808" s="515">
        <v>24.690643958774995</v>
      </c>
      <c r="V808" s="515">
        <v>0</v>
      </c>
      <c r="W808" s="515">
        <v>2.9456911044514298</v>
      </c>
      <c r="X808" s="515">
        <v>98.757400774797119</v>
      </c>
      <c r="Y808" s="515">
        <v>68.357576200570108</v>
      </c>
      <c r="Z808" s="515">
        <v>3.5520071509750362</v>
      </c>
      <c r="AA808" s="515">
        <v>0</v>
      </c>
      <c r="AB808" s="515">
        <v>1.6015854980507045</v>
      </c>
      <c r="AC808" s="515"/>
      <c r="AD808" s="515">
        <v>26.677906587858455</v>
      </c>
      <c r="AE808" s="515"/>
      <c r="AF808" s="515">
        <v>8.9752967765425993</v>
      </c>
      <c r="AG808" s="515">
        <v>7.1750565345287107</v>
      </c>
      <c r="AH808" s="515"/>
      <c r="AI808" s="515"/>
      <c r="AJ808" s="515"/>
      <c r="AK808" s="515"/>
      <c r="AL808" s="515"/>
    </row>
    <row r="809" spans="1:38">
      <c r="A809" s="515">
        <v>11</v>
      </c>
      <c r="B809" s="515">
        <v>367</v>
      </c>
      <c r="C809" s="515">
        <v>2000</v>
      </c>
      <c r="D809" s="515">
        <v>99</v>
      </c>
      <c r="E809" s="515">
        <v>99</v>
      </c>
      <c r="F809" s="515">
        <v>99</v>
      </c>
      <c r="G809" s="515">
        <v>99</v>
      </c>
      <c r="H809" s="515">
        <v>99</v>
      </c>
      <c r="I809" s="515">
        <v>99</v>
      </c>
      <c r="J809" s="515">
        <v>999</v>
      </c>
      <c r="K809" s="515">
        <v>99</v>
      </c>
      <c r="L809" s="515">
        <v>4</v>
      </c>
      <c r="M809" s="515">
        <v>99</v>
      </c>
      <c r="N809" s="515">
        <v>99</v>
      </c>
      <c r="O809" s="515">
        <v>99</v>
      </c>
      <c r="P809" s="515">
        <v>9999</v>
      </c>
      <c r="Q809" s="515">
        <v>9540</v>
      </c>
      <c r="R809" s="515">
        <v>20974</v>
      </c>
      <c r="S809" s="515">
        <v>4.0001907123104798</v>
      </c>
      <c r="T809" s="515">
        <v>6.7750548297892648</v>
      </c>
      <c r="U809" s="515">
        <v>26.828149137026831</v>
      </c>
      <c r="V809" s="515">
        <v>0</v>
      </c>
      <c r="W809" s="515">
        <v>12.253265948316963</v>
      </c>
      <c r="X809" s="515">
        <v>99.456469915133027</v>
      </c>
      <c r="Y809" s="515">
        <v>85.605988366549084</v>
      </c>
      <c r="Z809" s="515">
        <v>3.7260613228021673</v>
      </c>
      <c r="AA809" s="515"/>
      <c r="AB809" s="515">
        <v>1.6546023708935185</v>
      </c>
      <c r="AC809" s="515"/>
      <c r="AD809" s="515">
        <v>33.107584970012823</v>
      </c>
      <c r="AE809" s="515"/>
      <c r="AF809" s="515">
        <v>13.759803712535955</v>
      </c>
      <c r="AG809" s="515">
        <v>11.952177745751998</v>
      </c>
      <c r="AH809" s="515"/>
      <c r="AI809" s="515"/>
      <c r="AJ809" s="515"/>
      <c r="AK809" s="515"/>
      <c r="AL809" s="515"/>
    </row>
    <row r="810" spans="1:38">
      <c r="A810" s="515">
        <v>11</v>
      </c>
      <c r="B810" s="515">
        <v>368</v>
      </c>
      <c r="C810" s="515">
        <v>2000</v>
      </c>
      <c r="D810" s="515">
        <v>99</v>
      </c>
      <c r="E810" s="515">
        <v>99</v>
      </c>
      <c r="F810" s="515">
        <v>99</v>
      </c>
      <c r="G810" s="515">
        <v>99</v>
      </c>
      <c r="H810" s="515">
        <v>99</v>
      </c>
      <c r="I810" s="515">
        <v>99</v>
      </c>
      <c r="J810" s="515">
        <v>999</v>
      </c>
      <c r="K810" s="515">
        <v>99</v>
      </c>
      <c r="L810" s="515">
        <v>5</v>
      </c>
      <c r="M810" s="515">
        <v>99</v>
      </c>
      <c r="N810" s="515">
        <v>99</v>
      </c>
      <c r="O810" s="515">
        <v>99</v>
      </c>
      <c r="P810" s="515">
        <v>9999</v>
      </c>
      <c r="Q810" s="515">
        <v>12431</v>
      </c>
      <c r="R810" s="515">
        <v>33973</v>
      </c>
      <c r="S810" s="515">
        <v>5</v>
      </c>
      <c r="T810" s="515">
        <v>8.1887969858416998</v>
      </c>
      <c r="U810" s="515">
        <v>29.614034674594631</v>
      </c>
      <c r="V810" s="515">
        <v>0</v>
      </c>
      <c r="W810" s="515">
        <v>38.121449386277341</v>
      </c>
      <c r="X810" s="515">
        <v>99.811615106113635</v>
      </c>
      <c r="Y810" s="515">
        <v>95.817266652930272</v>
      </c>
      <c r="Z810" s="515">
        <v>4.1340612803131442</v>
      </c>
      <c r="AA810" s="515">
        <v>0</v>
      </c>
      <c r="AB810" s="515">
        <v>1.8865557757893443</v>
      </c>
      <c r="AC810" s="515"/>
      <c r="AD810" s="515">
        <v>47.567345984765048</v>
      </c>
      <c r="AE810" s="515"/>
      <c r="AF810" s="515">
        <v>22.287680534279783</v>
      </c>
      <c r="AG810" s="515">
        <v>21.370099644317264</v>
      </c>
      <c r="AH810" s="515"/>
      <c r="AI810" s="515"/>
      <c r="AJ810" s="515"/>
      <c r="AK810" s="515"/>
      <c r="AL810" s="515"/>
    </row>
    <row r="811" spans="1:38">
      <c r="A811" s="515">
        <v>11</v>
      </c>
      <c r="B811" s="515">
        <v>369</v>
      </c>
      <c r="C811" s="515">
        <v>2000</v>
      </c>
      <c r="D811" s="515">
        <v>99</v>
      </c>
      <c r="E811" s="515">
        <v>99</v>
      </c>
      <c r="F811" s="515">
        <v>99</v>
      </c>
      <c r="G811" s="515">
        <v>99</v>
      </c>
      <c r="H811" s="515">
        <v>99</v>
      </c>
      <c r="I811" s="515">
        <v>99</v>
      </c>
      <c r="J811" s="515">
        <v>999</v>
      </c>
      <c r="K811" s="515">
        <v>99</v>
      </c>
      <c r="L811" s="515">
        <v>6</v>
      </c>
      <c r="M811" s="515">
        <v>99</v>
      </c>
      <c r="N811" s="515">
        <v>99</v>
      </c>
      <c r="O811" s="515">
        <v>99</v>
      </c>
      <c r="P811" s="515">
        <v>9999</v>
      </c>
      <c r="Q811" s="515">
        <v>11668</v>
      </c>
      <c r="R811" s="515">
        <v>27350</v>
      </c>
      <c r="S811" s="515">
        <v>6</v>
      </c>
      <c r="T811" s="515">
        <v>9.4482266910420449</v>
      </c>
      <c r="U811" s="515">
        <v>32.491535648994756</v>
      </c>
      <c r="V811" s="515">
        <v>13.605118829981709</v>
      </c>
      <c r="W811" s="515">
        <v>62.595978062157208</v>
      </c>
      <c r="X811" s="515">
        <v>99.963436928701995</v>
      </c>
      <c r="Y811" s="515">
        <v>98.946983546617929</v>
      </c>
      <c r="Z811" s="515">
        <v>4.6013790576580718</v>
      </c>
      <c r="AA811" s="515">
        <v>0</v>
      </c>
      <c r="AB811" s="515">
        <v>2.1823974958245378</v>
      </c>
      <c r="AC811" s="515"/>
      <c r="AD811" s="515">
        <v>53.702640645034172</v>
      </c>
      <c r="AE811" s="515"/>
      <c r="AF811" s="515">
        <v>17.942721061211909</v>
      </c>
      <c r="AG811" s="515">
        <v>18.875681302590294</v>
      </c>
      <c r="AH811" s="515"/>
      <c r="AI811" s="515"/>
      <c r="AJ811" s="515"/>
      <c r="AK811" s="515"/>
      <c r="AL811" s="515"/>
    </row>
    <row r="812" spans="1:38">
      <c r="A812" s="515">
        <v>11</v>
      </c>
      <c r="B812" s="515">
        <v>370</v>
      </c>
      <c r="C812" s="515">
        <v>2000</v>
      </c>
      <c r="D812" s="515">
        <v>99</v>
      </c>
      <c r="E812" s="515">
        <v>99</v>
      </c>
      <c r="F812" s="515">
        <v>99</v>
      </c>
      <c r="G812" s="515">
        <v>99</v>
      </c>
      <c r="H812" s="515">
        <v>99</v>
      </c>
      <c r="I812" s="515">
        <v>99</v>
      </c>
      <c r="J812" s="515">
        <v>999</v>
      </c>
      <c r="K812" s="515">
        <v>99</v>
      </c>
      <c r="L812" s="515">
        <v>7</v>
      </c>
      <c r="M812" s="515">
        <v>99</v>
      </c>
      <c r="N812" s="515">
        <v>99</v>
      </c>
      <c r="O812" s="515">
        <v>99</v>
      </c>
      <c r="P812" s="515">
        <v>9999</v>
      </c>
      <c r="Q812" s="515">
        <v>8123</v>
      </c>
      <c r="R812" s="515">
        <v>14623</v>
      </c>
      <c r="S812" s="515">
        <v>7</v>
      </c>
      <c r="T812" s="515">
        <v>10.335088559119196</v>
      </c>
      <c r="U812" s="515">
        <v>34.608623401490739</v>
      </c>
      <c r="V812" s="515">
        <v>7.6044587293988943</v>
      </c>
      <c r="W812" s="515">
        <v>76.030910209943244</v>
      </c>
      <c r="X812" s="515">
        <v>100</v>
      </c>
      <c r="Y812" s="515">
        <v>99.788005197291966</v>
      </c>
      <c r="Z812" s="515">
        <v>4.8603844894786841</v>
      </c>
      <c r="AA812" s="515">
        <v>0</v>
      </c>
      <c r="AB812" s="515">
        <v>2.2925606588783927</v>
      </c>
      <c r="AC812" s="515"/>
      <c r="AD812" s="515">
        <v>54.599851639592657</v>
      </c>
      <c r="AE812" s="515"/>
      <c r="AF812" s="515">
        <v>9.593287388596039</v>
      </c>
      <c r="AG812" s="515">
        <v>10.749688325418788</v>
      </c>
      <c r="AH812" s="515"/>
      <c r="AI812" s="515"/>
      <c r="AJ812" s="515"/>
      <c r="AK812" s="515"/>
      <c r="AL812" s="515"/>
    </row>
    <row r="813" spans="1:38">
      <c r="A813" s="515">
        <v>11</v>
      </c>
      <c r="B813" s="515">
        <v>371</v>
      </c>
      <c r="C813" s="515">
        <v>2000</v>
      </c>
      <c r="D813" s="515">
        <v>99</v>
      </c>
      <c r="E813" s="515">
        <v>99</v>
      </c>
      <c r="F813" s="515">
        <v>99</v>
      </c>
      <c r="G813" s="515">
        <v>99</v>
      </c>
      <c r="H813" s="515">
        <v>99</v>
      </c>
      <c r="I813" s="515">
        <v>99</v>
      </c>
      <c r="J813" s="515">
        <v>999</v>
      </c>
      <c r="K813" s="515">
        <v>99</v>
      </c>
      <c r="L813" s="515">
        <v>8</v>
      </c>
      <c r="M813" s="515">
        <v>99</v>
      </c>
      <c r="N813" s="515">
        <v>99</v>
      </c>
      <c r="O813" s="515">
        <v>99</v>
      </c>
      <c r="P813" s="515">
        <v>9999</v>
      </c>
      <c r="Q813" s="515">
        <v>8763</v>
      </c>
      <c r="R813" s="515">
        <v>17356.5</v>
      </c>
      <c r="S813" s="515">
        <v>8.0002304612104993</v>
      </c>
      <c r="T813" s="515">
        <v>11.213378273269383</v>
      </c>
      <c r="U813" s="515">
        <v>36.675718030709099</v>
      </c>
      <c r="V813" s="515">
        <v>4.0849249560683321</v>
      </c>
      <c r="W813" s="515">
        <v>85.7430933655979</v>
      </c>
      <c r="X813" s="515">
        <v>100.00288076513124</v>
      </c>
      <c r="Y813" s="515">
        <v>99.922219341457108</v>
      </c>
      <c r="Z813" s="515">
        <v>5.1116204565307157</v>
      </c>
      <c r="AA813" s="515">
        <v>4.2937589261661177E-2</v>
      </c>
      <c r="AB813" s="515">
        <v>2.3092420712476995</v>
      </c>
      <c r="AC813" s="515">
        <v>0.32805888490596874</v>
      </c>
      <c r="AD813" s="515">
        <v>56.418765812027267</v>
      </c>
      <c r="AE813" s="515">
        <v>2.9719844836175353</v>
      </c>
      <c r="AF813" s="515">
        <v>11.38657543323307</v>
      </c>
      <c r="AG813" s="515">
        <v>13.521218946526449</v>
      </c>
      <c r="AH813" s="515"/>
      <c r="AI813" s="515"/>
      <c r="AJ813" s="515"/>
      <c r="AK813" s="515"/>
      <c r="AL813" s="515"/>
    </row>
    <row r="814" spans="1:38">
      <c r="A814" s="515">
        <v>11</v>
      </c>
      <c r="B814" s="515">
        <v>372</v>
      </c>
      <c r="C814" s="515">
        <v>2000</v>
      </c>
      <c r="D814" s="515">
        <v>99</v>
      </c>
      <c r="E814" s="515">
        <v>99</v>
      </c>
      <c r="F814" s="515">
        <v>99</v>
      </c>
      <c r="G814" s="515">
        <v>99</v>
      </c>
      <c r="H814" s="515">
        <v>99</v>
      </c>
      <c r="I814" s="515">
        <v>99</v>
      </c>
      <c r="J814" s="515">
        <v>999</v>
      </c>
      <c r="K814" s="515">
        <v>99</v>
      </c>
      <c r="L814" s="515">
        <v>9</v>
      </c>
      <c r="M814" s="515">
        <v>99</v>
      </c>
      <c r="N814" s="515">
        <v>99</v>
      </c>
      <c r="O814" s="515">
        <v>99</v>
      </c>
      <c r="P814" s="515">
        <v>9999</v>
      </c>
      <c r="Q814" s="515">
        <v>5271</v>
      </c>
      <c r="R814" s="515">
        <v>8278</v>
      </c>
      <c r="S814" s="515">
        <v>9</v>
      </c>
      <c r="T814" s="515">
        <v>12.088668760570185</v>
      </c>
      <c r="U814" s="515">
        <v>38.810630587098245</v>
      </c>
      <c r="V814" s="515">
        <v>1.9207538052669724</v>
      </c>
      <c r="W814" s="515">
        <v>91.990819038415069</v>
      </c>
      <c r="X814" s="515">
        <v>99.975839574776487</v>
      </c>
      <c r="Y814" s="515">
        <v>99.879197873882575</v>
      </c>
      <c r="Z814" s="515">
        <v>5.3480149714515823</v>
      </c>
      <c r="AA814" s="515">
        <v>0</v>
      </c>
      <c r="AB814" s="515">
        <v>2.1540938826784664</v>
      </c>
      <c r="AC814" s="515"/>
      <c r="AD814" s="515">
        <v>54.833494090513753</v>
      </c>
      <c r="AE814" s="515"/>
      <c r="AF814" s="515">
        <v>5.4307073105927666</v>
      </c>
      <c r="AG814" s="515">
        <v>6.8241912365091988</v>
      </c>
      <c r="AH814" s="515"/>
      <c r="AI814" s="515"/>
      <c r="AJ814" s="515"/>
      <c r="AK814" s="515"/>
      <c r="AL814" s="515"/>
    </row>
    <row r="815" spans="1:38">
      <c r="A815" s="515">
        <v>11</v>
      </c>
      <c r="B815" s="515">
        <v>373</v>
      </c>
      <c r="C815" s="515">
        <v>2000</v>
      </c>
      <c r="D815" s="515">
        <v>99</v>
      </c>
      <c r="E815" s="515">
        <v>99</v>
      </c>
      <c r="F815" s="515">
        <v>99</v>
      </c>
      <c r="G815" s="515">
        <v>99</v>
      </c>
      <c r="H815" s="515">
        <v>99</v>
      </c>
      <c r="I815" s="515">
        <v>99</v>
      </c>
      <c r="J815" s="515">
        <v>999</v>
      </c>
      <c r="K815" s="515">
        <v>99</v>
      </c>
      <c r="L815" s="515">
        <v>10</v>
      </c>
      <c r="M815" s="515">
        <v>99</v>
      </c>
      <c r="N815" s="515">
        <v>99</v>
      </c>
      <c r="O815" s="515">
        <v>99</v>
      </c>
      <c r="P815" s="515">
        <v>9999</v>
      </c>
      <c r="Q815" s="515">
        <v>1785</v>
      </c>
      <c r="R815" s="515">
        <v>2213</v>
      </c>
      <c r="S815" s="515">
        <v>10</v>
      </c>
      <c r="T815" s="515">
        <v>12.851333032083142</v>
      </c>
      <c r="U815" s="515">
        <v>40.729914143696384</v>
      </c>
      <c r="V815" s="515">
        <v>0.94893809308630817</v>
      </c>
      <c r="W815" s="515">
        <v>94.89380930863085</v>
      </c>
      <c r="X815" s="515">
        <v>100</v>
      </c>
      <c r="Y815" s="515">
        <v>100</v>
      </c>
      <c r="Z815" s="515">
        <v>5.411299272902399</v>
      </c>
      <c r="AA815" s="515">
        <v>0</v>
      </c>
      <c r="AB815" s="515">
        <v>2.1544611675610215</v>
      </c>
      <c r="AC815" s="515"/>
      <c r="AD815" s="515">
        <v>50.631719541816409</v>
      </c>
      <c r="AE815" s="515"/>
      <c r="AF815" s="515">
        <v>1.451818709632978</v>
      </c>
      <c r="AG815" s="515">
        <v>1.9145643859583252</v>
      </c>
      <c r="AH815" s="515"/>
      <c r="AI815" s="515"/>
      <c r="AJ815" s="515"/>
      <c r="AK815" s="515"/>
      <c r="AL815" s="515"/>
    </row>
    <row r="816" spans="1:38">
      <c r="A816" s="515">
        <v>11</v>
      </c>
      <c r="B816" s="515">
        <v>374</v>
      </c>
      <c r="C816" s="515">
        <v>2000</v>
      </c>
      <c r="D816" s="515">
        <v>99</v>
      </c>
      <c r="E816" s="515">
        <v>99</v>
      </c>
      <c r="F816" s="515">
        <v>99</v>
      </c>
      <c r="G816" s="515">
        <v>99</v>
      </c>
      <c r="H816" s="515">
        <v>99</v>
      </c>
      <c r="I816" s="515">
        <v>99</v>
      </c>
      <c r="J816" s="515">
        <v>999</v>
      </c>
      <c r="K816" s="515">
        <v>99</v>
      </c>
      <c r="L816" s="515">
        <v>11</v>
      </c>
      <c r="M816" s="515">
        <v>99</v>
      </c>
      <c r="N816" s="515">
        <v>99</v>
      </c>
      <c r="O816" s="515">
        <v>99</v>
      </c>
      <c r="P816" s="515">
        <v>9999</v>
      </c>
      <c r="Q816" s="515">
        <v>1452</v>
      </c>
      <c r="R816" s="515">
        <v>1728</v>
      </c>
      <c r="S816" s="515">
        <v>11</v>
      </c>
      <c r="T816" s="515">
        <v>13.257523148148149</v>
      </c>
      <c r="U816" s="515">
        <v>42.39936342592587</v>
      </c>
      <c r="V816" s="515">
        <v>0.86805555555555547</v>
      </c>
      <c r="W816" s="515">
        <v>95.659722222222229</v>
      </c>
      <c r="X816" s="515">
        <v>100</v>
      </c>
      <c r="Y816" s="515">
        <v>100</v>
      </c>
      <c r="Z816" s="515">
        <v>5.8378717117245955</v>
      </c>
      <c r="AA816" s="515">
        <v>0</v>
      </c>
      <c r="AB816" s="515">
        <v>2.0739234990760158</v>
      </c>
      <c r="AC816" s="515"/>
      <c r="AD816" s="515">
        <v>49.309686483009102</v>
      </c>
      <c r="AE816" s="515"/>
      <c r="AF816" s="515">
        <v>1.1336388297540836</v>
      </c>
      <c r="AG816" s="515">
        <v>1.5562456191754059</v>
      </c>
      <c r="AH816" s="515"/>
      <c r="AI816" s="515"/>
      <c r="AJ816" s="515"/>
      <c r="AK816" s="515"/>
      <c r="AL816" s="515"/>
    </row>
    <row r="817" spans="1:38">
      <c r="A817" s="515">
        <v>11</v>
      </c>
      <c r="B817" s="515">
        <v>375</v>
      </c>
      <c r="C817" s="515">
        <v>2000</v>
      </c>
      <c r="D817" s="515">
        <v>99</v>
      </c>
      <c r="E817" s="515">
        <v>99</v>
      </c>
      <c r="F817" s="515">
        <v>99</v>
      </c>
      <c r="G817" s="515">
        <v>99</v>
      </c>
      <c r="H817" s="515">
        <v>99</v>
      </c>
      <c r="I817" s="515">
        <v>99</v>
      </c>
      <c r="J817" s="515">
        <v>999</v>
      </c>
      <c r="K817" s="515">
        <v>99</v>
      </c>
      <c r="L817" s="515">
        <v>12</v>
      </c>
      <c r="M817" s="515">
        <v>99</v>
      </c>
      <c r="N817" s="515">
        <v>99</v>
      </c>
      <c r="O817" s="515">
        <v>99</v>
      </c>
      <c r="P817" s="515">
        <v>9999</v>
      </c>
      <c r="Q817" s="515">
        <v>408</v>
      </c>
      <c r="R817" s="515">
        <v>462</v>
      </c>
      <c r="S817" s="515">
        <v>12</v>
      </c>
      <c r="T817" s="515">
        <v>13.785714285714288</v>
      </c>
      <c r="U817" s="515">
        <v>43.727922077922024</v>
      </c>
      <c r="V817" s="515">
        <v>0.64935064935064923</v>
      </c>
      <c r="W817" s="515">
        <v>97.402597402597422</v>
      </c>
      <c r="X817" s="515">
        <v>100</v>
      </c>
      <c r="Y817" s="515">
        <v>100</v>
      </c>
      <c r="Z817" s="515">
        <v>5.9122240754001805</v>
      </c>
      <c r="AA817" s="515">
        <v>0</v>
      </c>
      <c r="AB817" s="515">
        <v>1.8608437982031325</v>
      </c>
      <c r="AC817" s="515"/>
      <c r="AD817" s="515">
        <v>39.859239170448824</v>
      </c>
      <c r="AE817" s="515"/>
      <c r="AF817" s="515">
        <v>0.30309093712175145</v>
      </c>
      <c r="AG817" s="515">
        <v>0.42911716158315094</v>
      </c>
      <c r="AH817" s="515"/>
      <c r="AI817" s="515"/>
      <c r="AJ817" s="515"/>
      <c r="AK817" s="515"/>
      <c r="AL817" s="515"/>
    </row>
    <row r="818" spans="1:38">
      <c r="A818" s="515">
        <v>11</v>
      </c>
      <c r="B818" s="515">
        <v>376</v>
      </c>
      <c r="C818" s="515">
        <v>2000</v>
      </c>
      <c r="D818" s="515">
        <v>99</v>
      </c>
      <c r="E818" s="515">
        <v>99</v>
      </c>
      <c r="F818" s="515">
        <v>99</v>
      </c>
      <c r="G818" s="515">
        <v>99</v>
      </c>
      <c r="H818" s="515">
        <v>99</v>
      </c>
      <c r="I818" s="515">
        <v>99</v>
      </c>
      <c r="J818" s="515">
        <v>999</v>
      </c>
      <c r="K818" s="515">
        <v>99</v>
      </c>
      <c r="L818" s="515">
        <v>13</v>
      </c>
      <c r="M818" s="515">
        <v>99</v>
      </c>
      <c r="N818" s="515">
        <v>99</v>
      </c>
      <c r="O818" s="515">
        <v>99</v>
      </c>
      <c r="P818" s="515">
        <v>9999</v>
      </c>
      <c r="Q818" s="515">
        <v>93</v>
      </c>
      <c r="R818" s="515">
        <v>99</v>
      </c>
      <c r="S818" s="515">
        <v>13</v>
      </c>
      <c r="T818" s="515">
        <v>13.545454545454543</v>
      </c>
      <c r="U818" s="515">
        <v>44.31111111111111</v>
      </c>
      <c r="V818" s="515">
        <v>0</v>
      </c>
      <c r="W818" s="515">
        <v>96.969696969696983</v>
      </c>
      <c r="X818" s="515">
        <v>100</v>
      </c>
      <c r="Y818" s="515">
        <v>98.989898989898975</v>
      </c>
      <c r="Z818" s="515">
        <v>6.1974235260624688</v>
      </c>
      <c r="AA818" s="515">
        <v>0</v>
      </c>
      <c r="AB818" s="515">
        <v>2.1238079355073043</v>
      </c>
      <c r="AC818" s="515"/>
      <c r="AD818" s="515">
        <v>45.309027279245562</v>
      </c>
      <c r="AE818" s="515"/>
      <c r="AF818" s="515">
        <v>6.4948057954661007E-2</v>
      </c>
      <c r="AG818" s="515">
        <v>9.3180042095848931E-2</v>
      </c>
      <c r="AH818" s="515"/>
      <c r="AI818" s="515"/>
      <c r="AJ818" s="515"/>
      <c r="AK818" s="515"/>
      <c r="AL818" s="515"/>
    </row>
    <row r="819" spans="1:38">
      <c r="A819" s="515">
        <v>11</v>
      </c>
      <c r="B819" s="515">
        <v>377</v>
      </c>
      <c r="C819" s="515">
        <v>2000</v>
      </c>
      <c r="D819" s="515">
        <v>99</v>
      </c>
      <c r="E819" s="515">
        <v>99</v>
      </c>
      <c r="F819" s="515">
        <v>99</v>
      </c>
      <c r="G819" s="515">
        <v>99</v>
      </c>
      <c r="H819" s="515">
        <v>99</v>
      </c>
      <c r="I819" s="515">
        <v>99</v>
      </c>
      <c r="J819" s="515">
        <v>999</v>
      </c>
      <c r="K819" s="515">
        <v>99</v>
      </c>
      <c r="L819" s="515">
        <v>14</v>
      </c>
      <c r="M819" s="515">
        <v>99</v>
      </c>
      <c r="N819" s="515">
        <v>99</v>
      </c>
      <c r="O819" s="515">
        <v>99</v>
      </c>
      <c r="P819" s="515">
        <v>9999</v>
      </c>
      <c r="Q819" s="515">
        <v>78</v>
      </c>
      <c r="R819" s="515">
        <v>86</v>
      </c>
      <c r="S819" s="515">
        <v>14</v>
      </c>
      <c r="T819" s="515">
        <v>14.360465116279064</v>
      </c>
      <c r="U819" s="515">
        <v>46.741860465116254</v>
      </c>
      <c r="V819" s="515">
        <v>0</v>
      </c>
      <c r="W819" s="515">
        <v>96.511627906976713</v>
      </c>
      <c r="X819" s="515">
        <v>100</v>
      </c>
      <c r="Y819" s="515">
        <v>100</v>
      </c>
      <c r="Z819" s="515">
        <v>6.957603588985239</v>
      </c>
      <c r="AA819" s="515">
        <v>0</v>
      </c>
      <c r="AB819" s="515">
        <v>1.5694228734665159</v>
      </c>
      <c r="AC819" s="515"/>
      <c r="AD819" s="515">
        <v>31.86154670023188</v>
      </c>
      <c r="AE819" s="515"/>
      <c r="AF819" s="515">
        <v>5.6419525091927721E-2</v>
      </c>
      <c r="AG819" s="515">
        <v>8.5384593146916613E-2</v>
      </c>
      <c r="AH819" s="515"/>
      <c r="AI819" s="515"/>
      <c r="AJ819" s="515"/>
      <c r="AK819" s="515"/>
      <c r="AL819" s="515"/>
    </row>
    <row r="820" spans="1:38">
      <c r="A820" s="515">
        <v>11</v>
      </c>
      <c r="B820" s="515">
        <v>378</v>
      </c>
      <c r="C820" s="515">
        <v>2000</v>
      </c>
      <c r="D820" s="515">
        <v>99</v>
      </c>
      <c r="E820" s="515">
        <v>99</v>
      </c>
      <c r="F820" s="515">
        <v>99</v>
      </c>
      <c r="G820" s="515">
        <v>99</v>
      </c>
      <c r="H820" s="515">
        <v>99</v>
      </c>
      <c r="I820" s="515">
        <v>99</v>
      </c>
      <c r="J820" s="515">
        <v>999</v>
      </c>
      <c r="K820" s="515">
        <v>99</v>
      </c>
      <c r="L820" s="515">
        <v>15</v>
      </c>
      <c r="M820" s="515">
        <v>99</v>
      </c>
      <c r="N820" s="515">
        <v>99</v>
      </c>
      <c r="O820" s="515">
        <v>99</v>
      </c>
      <c r="P820" s="515">
        <v>9999</v>
      </c>
      <c r="Q820" s="515">
        <v>32</v>
      </c>
      <c r="R820" s="515">
        <v>42</v>
      </c>
      <c r="S820" s="515">
        <v>15</v>
      </c>
      <c r="T820" s="515">
        <v>14.5952380952381</v>
      </c>
      <c r="U820" s="515">
        <v>48.507142857142846</v>
      </c>
      <c r="V820" s="515">
        <v>0</v>
      </c>
      <c r="W820" s="515">
        <v>100</v>
      </c>
      <c r="X820" s="515">
        <v>100</v>
      </c>
      <c r="Y820" s="515">
        <v>100</v>
      </c>
      <c r="Z820" s="515">
        <v>7.5831075693388188</v>
      </c>
      <c r="AA820" s="515">
        <v>0</v>
      </c>
      <c r="AB820" s="515">
        <v>1.155927247041749</v>
      </c>
      <c r="AC820" s="515"/>
      <c r="AD820" s="515">
        <v>26.16350399219688</v>
      </c>
      <c r="AE820" s="515"/>
      <c r="AF820" s="515">
        <v>2.7553721556522845E-2</v>
      </c>
      <c r="AG820" s="515">
        <v>4.3274300118964389E-2</v>
      </c>
      <c r="AH820" s="515"/>
      <c r="AI820" s="515"/>
      <c r="AJ820" s="515"/>
      <c r="AK820" s="515"/>
      <c r="AL820" s="515"/>
    </row>
    <row r="821" spans="1:38">
      <c r="A821" s="515">
        <v>11</v>
      </c>
      <c r="B821" s="515">
        <v>379</v>
      </c>
      <c r="C821" s="515">
        <v>1999</v>
      </c>
      <c r="D821" s="515">
        <v>99</v>
      </c>
      <c r="E821" s="515">
        <v>99</v>
      </c>
      <c r="F821" s="515">
        <v>99</v>
      </c>
      <c r="G821" s="515">
        <v>99</v>
      </c>
      <c r="H821" s="515">
        <v>99</v>
      </c>
      <c r="I821" s="515">
        <v>99</v>
      </c>
      <c r="J821" s="515">
        <v>999</v>
      </c>
      <c r="K821" s="515">
        <v>99</v>
      </c>
      <c r="L821" s="515">
        <v>1</v>
      </c>
      <c r="M821" s="515">
        <v>99</v>
      </c>
      <c r="N821" s="515">
        <v>99</v>
      </c>
      <c r="O821" s="515">
        <v>99</v>
      </c>
      <c r="P821" s="515">
        <v>9999</v>
      </c>
      <c r="Q821" s="515">
        <v>2114</v>
      </c>
      <c r="R821" s="515">
        <v>3283</v>
      </c>
      <c r="S821" s="515">
        <v>1</v>
      </c>
      <c r="T821" s="515">
        <v>2.5918367346938775</v>
      </c>
      <c r="U821" s="515">
        <v>19.772220530003025</v>
      </c>
      <c r="V821" s="515">
        <v>0</v>
      </c>
      <c r="W821" s="515">
        <v>6.0919890344197376E-2</v>
      </c>
      <c r="X821" s="515">
        <v>86.810843740481261</v>
      </c>
      <c r="Y821" s="515">
        <v>17.088029241547364</v>
      </c>
      <c r="Z821" s="515">
        <v>3.6554878031522562</v>
      </c>
      <c r="AA821" s="515">
        <v>0</v>
      </c>
      <c r="AB821" s="515">
        <v>1.1604537151495993</v>
      </c>
      <c r="AC821" s="515"/>
      <c r="AD821" s="515">
        <v>31.319820516782567</v>
      </c>
      <c r="AE821" s="515"/>
      <c r="AF821" s="515">
        <v>2.0911760396960375</v>
      </c>
      <c r="AG821" s="515">
        <v>1.3736118282951515</v>
      </c>
      <c r="AH821" s="515"/>
      <c r="AI821" s="515"/>
      <c r="AJ821" s="515"/>
      <c r="AK821" s="515"/>
      <c r="AL821" s="515"/>
    </row>
    <row r="822" spans="1:38">
      <c r="A822" s="515">
        <v>11</v>
      </c>
      <c r="B822" s="515">
        <v>380</v>
      </c>
      <c r="C822" s="515">
        <v>1999</v>
      </c>
      <c r="D822" s="515">
        <v>99</v>
      </c>
      <c r="E822" s="515">
        <v>99</v>
      </c>
      <c r="F822" s="515">
        <v>99</v>
      </c>
      <c r="G822" s="515">
        <v>99</v>
      </c>
      <c r="H822" s="515">
        <v>99</v>
      </c>
      <c r="I822" s="515">
        <v>99</v>
      </c>
      <c r="J822" s="515">
        <v>999</v>
      </c>
      <c r="K822" s="515">
        <v>99</v>
      </c>
      <c r="L822" s="515">
        <v>2</v>
      </c>
      <c r="M822" s="515">
        <v>99</v>
      </c>
      <c r="N822" s="515">
        <v>99</v>
      </c>
      <c r="O822" s="515">
        <v>99</v>
      </c>
      <c r="P822" s="515">
        <v>9999</v>
      </c>
      <c r="Q822" s="515">
        <v>5848</v>
      </c>
      <c r="R822" s="515">
        <v>11166</v>
      </c>
      <c r="S822" s="515">
        <v>2</v>
      </c>
      <c r="T822" s="515">
        <v>4.1284255776464258</v>
      </c>
      <c r="U822" s="515">
        <v>22.425353752462847</v>
      </c>
      <c r="V822" s="515">
        <v>0</v>
      </c>
      <c r="W822" s="515">
        <v>0.38509761776822504</v>
      </c>
      <c r="X822" s="515">
        <v>97.169980297331222</v>
      </c>
      <c r="Y822" s="515">
        <v>41.536808167651806</v>
      </c>
      <c r="Z822" s="515">
        <v>3.3467668459328954</v>
      </c>
      <c r="AA822" s="515">
        <v>0</v>
      </c>
      <c r="AB822" s="515">
        <v>1.4214093696903471</v>
      </c>
      <c r="AC822" s="515"/>
      <c r="AD822" s="515">
        <v>25.350400895573248</v>
      </c>
      <c r="AE822" s="515"/>
      <c r="AF822" s="515">
        <v>7.1124190250520716</v>
      </c>
      <c r="AG822" s="515">
        <v>5.298764519194374</v>
      </c>
      <c r="AH822" s="515"/>
      <c r="AI822" s="515"/>
      <c r="AJ822" s="515"/>
      <c r="AK822" s="515"/>
      <c r="AL822" s="515"/>
    </row>
    <row r="823" spans="1:38">
      <c r="A823" s="515">
        <v>11</v>
      </c>
      <c r="B823" s="515">
        <v>381</v>
      </c>
      <c r="C823" s="515">
        <v>1999</v>
      </c>
      <c r="D823" s="515">
        <v>99</v>
      </c>
      <c r="E823" s="515">
        <v>99</v>
      </c>
      <c r="F823" s="515">
        <v>99</v>
      </c>
      <c r="G823" s="515">
        <v>99</v>
      </c>
      <c r="H823" s="515">
        <v>99</v>
      </c>
      <c r="I823" s="515">
        <v>99</v>
      </c>
      <c r="J823" s="515">
        <v>999</v>
      </c>
      <c r="K823" s="515">
        <v>99</v>
      </c>
      <c r="L823" s="515">
        <v>3</v>
      </c>
      <c r="M823" s="515">
        <v>99</v>
      </c>
      <c r="N823" s="515">
        <v>99</v>
      </c>
      <c r="O823" s="515">
        <v>99</v>
      </c>
      <c r="P823" s="515">
        <v>9999</v>
      </c>
      <c r="Q823" s="515">
        <v>7962</v>
      </c>
      <c r="R823" s="515">
        <v>17028</v>
      </c>
      <c r="S823" s="515">
        <v>3</v>
      </c>
      <c r="T823" s="515">
        <v>5.3783767911674891</v>
      </c>
      <c r="U823" s="515">
        <v>24.562209302325581</v>
      </c>
      <c r="V823" s="515">
        <v>0</v>
      </c>
      <c r="W823" s="515">
        <v>2.6192154099130858</v>
      </c>
      <c r="X823" s="515">
        <v>99.295278365045775</v>
      </c>
      <c r="Y823" s="515">
        <v>67.001409443269907</v>
      </c>
      <c r="Z823" s="515">
        <v>3.3595758021620448</v>
      </c>
      <c r="AA823" s="515">
        <v>0</v>
      </c>
      <c r="AB823" s="515">
        <v>1.5615761226266116</v>
      </c>
      <c r="AC823" s="515"/>
      <c r="AD823" s="515">
        <v>24.060558554148042</v>
      </c>
      <c r="AE823" s="515"/>
      <c r="AF823" s="515">
        <v>10.846343467543138</v>
      </c>
      <c r="AG823" s="515">
        <v>8.850519489539014</v>
      </c>
      <c r="AH823" s="515"/>
      <c r="AI823" s="515"/>
      <c r="AJ823" s="515"/>
      <c r="AK823" s="515"/>
      <c r="AL823" s="515"/>
    </row>
    <row r="824" spans="1:38">
      <c r="A824" s="515">
        <v>11</v>
      </c>
      <c r="B824" s="515">
        <v>382</v>
      </c>
      <c r="C824" s="515">
        <v>1999</v>
      </c>
      <c r="D824" s="515">
        <v>99</v>
      </c>
      <c r="E824" s="515">
        <v>99</v>
      </c>
      <c r="F824" s="515">
        <v>99</v>
      </c>
      <c r="G824" s="515">
        <v>99</v>
      </c>
      <c r="H824" s="515">
        <v>99</v>
      </c>
      <c r="I824" s="515">
        <v>99</v>
      </c>
      <c r="J824" s="515">
        <v>999</v>
      </c>
      <c r="K824" s="515">
        <v>99</v>
      </c>
      <c r="L824" s="515">
        <v>4</v>
      </c>
      <c r="M824" s="515">
        <v>99</v>
      </c>
      <c r="N824" s="515">
        <v>99</v>
      </c>
      <c r="O824" s="515">
        <v>99</v>
      </c>
      <c r="P824" s="515">
        <v>9999</v>
      </c>
      <c r="Q824" s="515">
        <v>10827</v>
      </c>
      <c r="R824" s="515">
        <v>25110</v>
      </c>
      <c r="S824" s="515">
        <v>4</v>
      </c>
      <c r="T824" s="515">
        <v>6.6102747909199513</v>
      </c>
      <c r="U824" s="515">
        <v>26.827216248506542</v>
      </c>
      <c r="V824" s="515">
        <v>0</v>
      </c>
      <c r="W824" s="515">
        <v>12.25806451612903</v>
      </c>
      <c r="X824" s="515">
        <v>99.677419354838719</v>
      </c>
      <c r="Y824" s="515">
        <v>86.527279968140192</v>
      </c>
      <c r="Z824" s="515">
        <v>3.6053917785961698</v>
      </c>
      <c r="AA824" s="515">
        <v>0</v>
      </c>
      <c r="AB824" s="515">
        <v>1.7657314661835619</v>
      </c>
      <c r="AC824" s="515"/>
      <c r="AD824" s="515">
        <v>32.207764370915406</v>
      </c>
      <c r="AE824" s="515"/>
      <c r="AF824" s="515">
        <v>15.994343696852724</v>
      </c>
      <c r="AG824" s="515">
        <v>14.254763495167664</v>
      </c>
      <c r="AH824" s="515"/>
      <c r="AI824" s="515"/>
      <c r="AJ824" s="515"/>
      <c r="AK824" s="515"/>
      <c r="AL824" s="515"/>
    </row>
    <row r="825" spans="1:38">
      <c r="A825" s="515">
        <v>11</v>
      </c>
      <c r="B825" s="515">
        <v>383</v>
      </c>
      <c r="C825" s="515">
        <v>1999</v>
      </c>
      <c r="D825" s="515">
        <v>99</v>
      </c>
      <c r="E825" s="515">
        <v>99</v>
      </c>
      <c r="F825" s="515">
        <v>99</v>
      </c>
      <c r="G825" s="515">
        <v>99</v>
      </c>
      <c r="H825" s="515">
        <v>99</v>
      </c>
      <c r="I825" s="515">
        <v>99</v>
      </c>
      <c r="J825" s="515">
        <v>999</v>
      </c>
      <c r="K825" s="515">
        <v>99</v>
      </c>
      <c r="L825" s="515">
        <v>5</v>
      </c>
      <c r="M825" s="515">
        <v>99</v>
      </c>
      <c r="N825" s="515">
        <v>99</v>
      </c>
      <c r="O825" s="515">
        <v>99</v>
      </c>
      <c r="P825" s="515">
        <v>9999</v>
      </c>
      <c r="Q825" s="515">
        <v>13187</v>
      </c>
      <c r="R825" s="515">
        <v>36423</v>
      </c>
      <c r="S825" s="515">
        <v>5</v>
      </c>
      <c r="T825" s="515">
        <v>8.0915630233643583</v>
      </c>
      <c r="U825" s="515">
        <v>29.639738626692179</v>
      </c>
      <c r="V825" s="515">
        <v>0</v>
      </c>
      <c r="W825" s="515">
        <v>37.371990225956125</v>
      </c>
      <c r="X825" s="515">
        <v>99.923125497625122</v>
      </c>
      <c r="Y825" s="515">
        <v>96.191966614501837</v>
      </c>
      <c r="Z825" s="515">
        <v>4.1005450907424557</v>
      </c>
      <c r="AA825" s="515">
        <v>0</v>
      </c>
      <c r="AB825" s="515">
        <v>2.0180910181600926</v>
      </c>
      <c r="AC825" s="515"/>
      <c r="AD825" s="515">
        <v>48.914912074647511</v>
      </c>
      <c r="AE825" s="515"/>
      <c r="AF825" s="515">
        <v>23.200397469950889</v>
      </c>
      <c r="AG825" s="515">
        <v>22.844821912850296</v>
      </c>
      <c r="AH825" s="515"/>
      <c r="AI825" s="515"/>
      <c r="AJ825" s="515"/>
      <c r="AK825" s="515"/>
      <c r="AL825" s="515"/>
    </row>
    <row r="826" spans="1:38">
      <c r="A826" s="515">
        <v>11</v>
      </c>
      <c r="B826" s="515">
        <v>384</v>
      </c>
      <c r="C826" s="515">
        <v>1999</v>
      </c>
      <c r="D826" s="515">
        <v>99</v>
      </c>
      <c r="E826" s="515">
        <v>99</v>
      </c>
      <c r="F826" s="515">
        <v>99</v>
      </c>
      <c r="G826" s="515">
        <v>99</v>
      </c>
      <c r="H826" s="515">
        <v>99</v>
      </c>
      <c r="I826" s="515">
        <v>99</v>
      </c>
      <c r="J826" s="515">
        <v>999</v>
      </c>
      <c r="K826" s="515">
        <v>99</v>
      </c>
      <c r="L826" s="515">
        <v>6</v>
      </c>
      <c r="M826" s="515">
        <v>99</v>
      </c>
      <c r="N826" s="515">
        <v>99</v>
      </c>
      <c r="O826" s="515">
        <v>99</v>
      </c>
      <c r="P826" s="515">
        <v>9999</v>
      </c>
      <c r="Q826" s="515">
        <v>11660</v>
      </c>
      <c r="R826" s="515">
        <v>26638</v>
      </c>
      <c r="S826" s="515">
        <v>6</v>
      </c>
      <c r="T826" s="515">
        <v>9.3016742998723618</v>
      </c>
      <c r="U826" s="515">
        <v>32.588820482018185</v>
      </c>
      <c r="V826" s="515">
        <v>16.390119378331701</v>
      </c>
      <c r="W826" s="515">
        <v>60.372400330355156</v>
      </c>
      <c r="X826" s="515">
        <v>99.981229822058722</v>
      </c>
      <c r="Y826" s="515">
        <v>99.084015316465212</v>
      </c>
      <c r="Z826" s="515">
        <v>4.673896432171734</v>
      </c>
      <c r="AA826" s="515">
        <v>0</v>
      </c>
      <c r="AB826" s="515">
        <v>2.2154043801400123</v>
      </c>
      <c r="AC826" s="515"/>
      <c r="AD826" s="515">
        <v>57.509402148371919</v>
      </c>
      <c r="AE826" s="515"/>
      <c r="AF826" s="515">
        <v>16.96763549967196</v>
      </c>
      <c r="AG826" s="515">
        <v>18.369948973457248</v>
      </c>
      <c r="AH826" s="515"/>
      <c r="AI826" s="515"/>
      <c r="AJ826" s="515"/>
      <c r="AK826" s="515"/>
      <c r="AL826" s="515"/>
    </row>
    <row r="827" spans="1:38">
      <c r="A827" s="515">
        <v>11</v>
      </c>
      <c r="B827" s="515">
        <v>385</v>
      </c>
      <c r="C827" s="515">
        <v>1999</v>
      </c>
      <c r="D827" s="515">
        <v>99</v>
      </c>
      <c r="E827" s="515">
        <v>99</v>
      </c>
      <c r="F827" s="515">
        <v>99</v>
      </c>
      <c r="G827" s="515">
        <v>99</v>
      </c>
      <c r="H827" s="515">
        <v>99</v>
      </c>
      <c r="I827" s="515">
        <v>99</v>
      </c>
      <c r="J827" s="515">
        <v>999</v>
      </c>
      <c r="K827" s="515">
        <v>99</v>
      </c>
      <c r="L827" s="515">
        <v>7</v>
      </c>
      <c r="M827" s="515">
        <v>99</v>
      </c>
      <c r="N827" s="515">
        <v>99</v>
      </c>
      <c r="O827" s="515">
        <v>99</v>
      </c>
      <c r="P827" s="515">
        <v>9999</v>
      </c>
      <c r="Q827" s="515">
        <v>7536</v>
      </c>
      <c r="R827" s="515">
        <v>12726</v>
      </c>
      <c r="S827" s="515">
        <v>7</v>
      </c>
      <c r="T827" s="515">
        <v>10.240531195976741</v>
      </c>
      <c r="U827" s="515">
        <v>34.759979569385635</v>
      </c>
      <c r="V827" s="515">
        <v>9.4295143800094312</v>
      </c>
      <c r="W827" s="515">
        <v>73.715228665723714</v>
      </c>
      <c r="X827" s="515">
        <v>99.992142071349988</v>
      </c>
      <c r="Y827" s="515">
        <v>99.677824925349697</v>
      </c>
      <c r="Z827" s="515">
        <v>4.9927666332706915</v>
      </c>
      <c r="AA827" s="515">
        <v>0</v>
      </c>
      <c r="AB827" s="515">
        <v>2.3361391833356167</v>
      </c>
      <c r="AC827" s="515"/>
      <c r="AD827" s="515">
        <v>60.122956296071919</v>
      </c>
      <c r="AE827" s="515"/>
      <c r="AF827" s="515">
        <v>8.106093902275898</v>
      </c>
      <c r="AG827" s="515">
        <v>9.3607172012567528</v>
      </c>
      <c r="AH827" s="515"/>
      <c r="AI827" s="515"/>
      <c r="AJ827" s="515"/>
      <c r="AK827" s="515"/>
      <c r="AL827" s="515"/>
    </row>
    <row r="828" spans="1:38">
      <c r="A828" s="515">
        <v>11</v>
      </c>
      <c r="B828" s="515">
        <v>386</v>
      </c>
      <c r="C828" s="515">
        <v>1999</v>
      </c>
      <c r="D828" s="515">
        <v>99</v>
      </c>
      <c r="E828" s="515">
        <v>99</v>
      </c>
      <c r="F828" s="515">
        <v>99</v>
      </c>
      <c r="G828" s="515">
        <v>99</v>
      </c>
      <c r="H828" s="515">
        <v>99</v>
      </c>
      <c r="I828" s="515">
        <v>99</v>
      </c>
      <c r="J828" s="515">
        <v>999</v>
      </c>
      <c r="K828" s="515">
        <v>99</v>
      </c>
      <c r="L828" s="515">
        <v>8</v>
      </c>
      <c r="M828" s="515">
        <v>99</v>
      </c>
      <c r="N828" s="515">
        <v>99</v>
      </c>
      <c r="O828" s="515">
        <v>99</v>
      </c>
      <c r="P828" s="515">
        <v>9999</v>
      </c>
      <c r="Q828" s="515">
        <v>7971</v>
      </c>
      <c r="R828" s="515">
        <v>14233</v>
      </c>
      <c r="S828" s="515">
        <v>8</v>
      </c>
      <c r="T828" s="515">
        <v>10.959179371882248</v>
      </c>
      <c r="U828" s="515">
        <v>36.503527014684302</v>
      </c>
      <c r="V828" s="515">
        <v>5.9579849645190732</v>
      </c>
      <c r="W828" s="515">
        <v>81.634230309843318</v>
      </c>
      <c r="X828" s="515">
        <v>99.99297407433437</v>
      </c>
      <c r="Y828" s="515">
        <v>99.894611115014399</v>
      </c>
      <c r="Z828" s="515">
        <v>5.1987042507315744</v>
      </c>
      <c r="AA828" s="515">
        <v>0</v>
      </c>
      <c r="AB828" s="515">
        <v>2.4246863132729262</v>
      </c>
      <c r="AC828" s="515"/>
      <c r="AD828" s="515">
        <v>60.538504114153902</v>
      </c>
      <c r="AE828" s="515"/>
      <c r="AF828" s="515">
        <v>9.0660093125171208</v>
      </c>
      <c r="AG828" s="515">
        <v>10.994335138330579</v>
      </c>
      <c r="AH828" s="515"/>
      <c r="AI828" s="515"/>
      <c r="AJ828" s="515"/>
      <c r="AK828" s="515"/>
      <c r="AL828" s="515"/>
    </row>
    <row r="829" spans="1:38">
      <c r="A829" s="515">
        <v>11</v>
      </c>
      <c r="B829" s="515">
        <v>387</v>
      </c>
      <c r="C829" s="515">
        <v>1999</v>
      </c>
      <c r="D829" s="515">
        <v>99</v>
      </c>
      <c r="E829" s="515">
        <v>99</v>
      </c>
      <c r="F829" s="515">
        <v>99</v>
      </c>
      <c r="G829" s="515">
        <v>99</v>
      </c>
      <c r="H829" s="515">
        <v>99</v>
      </c>
      <c r="I829" s="515">
        <v>99</v>
      </c>
      <c r="J829" s="515">
        <v>999</v>
      </c>
      <c r="K829" s="515">
        <v>99</v>
      </c>
      <c r="L829" s="515">
        <v>9</v>
      </c>
      <c r="M829" s="515">
        <v>99</v>
      </c>
      <c r="N829" s="515">
        <v>99</v>
      </c>
      <c r="O829" s="515">
        <v>99</v>
      </c>
      <c r="P829" s="515">
        <v>9999</v>
      </c>
      <c r="Q829" s="515">
        <v>4514</v>
      </c>
      <c r="R829" s="515">
        <v>6633</v>
      </c>
      <c r="S829" s="515">
        <v>9</v>
      </c>
      <c r="T829" s="515">
        <v>11.756068144127845</v>
      </c>
      <c r="U829" s="515">
        <v>38.401914669078721</v>
      </c>
      <c r="V829" s="515">
        <v>3.4222825267601396</v>
      </c>
      <c r="W829" s="515">
        <v>87.366199306497791</v>
      </c>
      <c r="X829" s="515">
        <v>100</v>
      </c>
      <c r="Y829" s="515">
        <v>99.969847731041781</v>
      </c>
      <c r="Z829" s="515">
        <v>5.6191203176246303</v>
      </c>
      <c r="AA829" s="515">
        <v>0</v>
      </c>
      <c r="AB829" s="515">
        <v>2.4505763868835033</v>
      </c>
      <c r="AC829" s="515"/>
      <c r="AD829" s="515">
        <v>59.897434034686555</v>
      </c>
      <c r="AE829" s="515"/>
      <c r="AF829" s="515">
        <v>4.2250291414266874</v>
      </c>
      <c r="AG829" s="515">
        <v>5.3901464985342882</v>
      </c>
      <c r="AH829" s="515"/>
      <c r="AI829" s="515"/>
      <c r="AJ829" s="515"/>
      <c r="AK829" s="515"/>
      <c r="AL829" s="515"/>
    </row>
    <row r="830" spans="1:38">
      <c r="A830" s="515">
        <v>11</v>
      </c>
      <c r="B830" s="515">
        <v>388</v>
      </c>
      <c r="C830" s="515">
        <v>1999</v>
      </c>
      <c r="D830" s="515">
        <v>99</v>
      </c>
      <c r="E830" s="515">
        <v>99</v>
      </c>
      <c r="F830" s="515">
        <v>99</v>
      </c>
      <c r="G830" s="515">
        <v>99</v>
      </c>
      <c r="H830" s="515">
        <v>99</v>
      </c>
      <c r="I830" s="515">
        <v>99</v>
      </c>
      <c r="J830" s="515">
        <v>999</v>
      </c>
      <c r="K830" s="515">
        <v>99</v>
      </c>
      <c r="L830" s="515">
        <v>10</v>
      </c>
      <c r="M830" s="515">
        <v>99</v>
      </c>
      <c r="N830" s="515">
        <v>99</v>
      </c>
      <c r="O830" s="515">
        <v>99</v>
      </c>
      <c r="P830" s="515">
        <v>9999</v>
      </c>
      <c r="Q830" s="515">
        <v>1494</v>
      </c>
      <c r="R830" s="515">
        <v>1812</v>
      </c>
      <c r="S830" s="515">
        <v>10</v>
      </c>
      <c r="T830" s="515">
        <v>12.352097130242829</v>
      </c>
      <c r="U830" s="515">
        <v>40.366777041942655</v>
      </c>
      <c r="V830" s="515">
        <v>2.7041942604856506</v>
      </c>
      <c r="W830" s="515">
        <v>89.900662251655604</v>
      </c>
      <c r="X830" s="515">
        <v>100</v>
      </c>
      <c r="Y830" s="515">
        <v>100</v>
      </c>
      <c r="Z830" s="515">
        <v>6.1064933041363751</v>
      </c>
      <c r="AA830" s="515">
        <v>0</v>
      </c>
      <c r="AB830" s="515">
        <v>2.4662581732006874</v>
      </c>
      <c r="AC830" s="515"/>
      <c r="AD830" s="515">
        <v>61.280581711509647</v>
      </c>
      <c r="AE830" s="515"/>
      <c r="AF830" s="515">
        <v>1.1541915881599816</v>
      </c>
      <c r="AG830" s="515">
        <v>1.5478182488949357</v>
      </c>
      <c r="AH830" s="515"/>
      <c r="AI830" s="515"/>
      <c r="AJ830" s="515"/>
      <c r="AK830" s="515"/>
      <c r="AL830" s="515"/>
    </row>
    <row r="831" spans="1:38">
      <c r="A831" s="515">
        <v>11</v>
      </c>
      <c r="B831" s="515">
        <v>389</v>
      </c>
      <c r="C831" s="515">
        <v>1999</v>
      </c>
      <c r="D831" s="515">
        <v>99</v>
      </c>
      <c r="E831" s="515">
        <v>99</v>
      </c>
      <c r="F831" s="515">
        <v>99</v>
      </c>
      <c r="G831" s="515">
        <v>99</v>
      </c>
      <c r="H831" s="515">
        <v>99</v>
      </c>
      <c r="I831" s="515">
        <v>99</v>
      </c>
      <c r="J831" s="515">
        <v>999</v>
      </c>
      <c r="K831" s="515">
        <v>99</v>
      </c>
      <c r="L831" s="515">
        <v>11</v>
      </c>
      <c r="M831" s="515">
        <v>99</v>
      </c>
      <c r="N831" s="515">
        <v>99</v>
      </c>
      <c r="O831" s="515">
        <v>99</v>
      </c>
      <c r="P831" s="515">
        <v>9999</v>
      </c>
      <c r="Q831" s="515">
        <v>1168</v>
      </c>
      <c r="R831" s="515">
        <v>1415</v>
      </c>
      <c r="S831" s="515">
        <v>11</v>
      </c>
      <c r="T831" s="515">
        <v>12.802826855123676</v>
      </c>
      <c r="U831" s="515">
        <v>41.370954063604223</v>
      </c>
      <c r="V831" s="515">
        <v>2.5441696113074204</v>
      </c>
      <c r="W831" s="515">
        <v>92.720848056537108</v>
      </c>
      <c r="X831" s="515">
        <v>100</v>
      </c>
      <c r="Y831" s="515">
        <v>99.929328621908127</v>
      </c>
      <c r="Z831" s="515">
        <v>6.248849856690379</v>
      </c>
      <c r="AA831" s="515">
        <v>0</v>
      </c>
      <c r="AB831" s="515">
        <v>2.4236742676949339</v>
      </c>
      <c r="AC831" s="515"/>
      <c r="AD831" s="515">
        <v>57.294693161985009</v>
      </c>
      <c r="AE831" s="515"/>
      <c r="AF831" s="515">
        <v>0.9013140713280211</v>
      </c>
      <c r="AG831" s="515">
        <v>1.238767120313522</v>
      </c>
      <c r="AH831" s="515"/>
      <c r="AI831" s="515"/>
      <c r="AJ831" s="515"/>
      <c r="AK831" s="515"/>
      <c r="AL831" s="515"/>
    </row>
    <row r="832" spans="1:38">
      <c r="A832" s="515">
        <v>11</v>
      </c>
      <c r="B832" s="515">
        <v>390</v>
      </c>
      <c r="C832" s="515">
        <v>1999</v>
      </c>
      <c r="D832" s="515">
        <v>99</v>
      </c>
      <c r="E832" s="515">
        <v>99</v>
      </c>
      <c r="F832" s="515">
        <v>99</v>
      </c>
      <c r="G832" s="515">
        <v>99</v>
      </c>
      <c r="H832" s="515">
        <v>99</v>
      </c>
      <c r="I832" s="515">
        <v>99</v>
      </c>
      <c r="J832" s="515">
        <v>999</v>
      </c>
      <c r="K832" s="515">
        <v>99</v>
      </c>
      <c r="L832" s="515">
        <v>12</v>
      </c>
      <c r="M832" s="515">
        <v>99</v>
      </c>
      <c r="N832" s="515">
        <v>99</v>
      </c>
      <c r="O832" s="515">
        <v>99</v>
      </c>
      <c r="P832" s="515">
        <v>9999</v>
      </c>
      <c r="Q832" s="515">
        <v>293</v>
      </c>
      <c r="R832" s="515">
        <v>326</v>
      </c>
      <c r="S832" s="515">
        <v>12</v>
      </c>
      <c r="T832" s="515">
        <v>12.773006134969329</v>
      </c>
      <c r="U832" s="515">
        <v>41.944478527607366</v>
      </c>
      <c r="V832" s="515">
        <v>2.7607361963190193</v>
      </c>
      <c r="W832" s="515">
        <v>89.570552147239283</v>
      </c>
      <c r="X832" s="515">
        <v>100</v>
      </c>
      <c r="Y832" s="515">
        <v>100</v>
      </c>
      <c r="Z832" s="515">
        <v>7.026192246786481</v>
      </c>
      <c r="AA832" s="515">
        <v>0</v>
      </c>
      <c r="AB832" s="515">
        <v>2.6008507657079889</v>
      </c>
      <c r="AC832" s="515"/>
      <c r="AD832" s="515">
        <v>57.728551086611091</v>
      </c>
      <c r="AE832" s="515"/>
      <c r="AF832" s="515">
        <v>0.20765257049677377</v>
      </c>
      <c r="AG832" s="515">
        <v>0.2893544014672913</v>
      </c>
      <c r="AH832" s="515"/>
      <c r="AI832" s="515"/>
      <c r="AJ832" s="515"/>
      <c r="AK832" s="515"/>
      <c r="AL832" s="515"/>
    </row>
    <row r="833" spans="1:38">
      <c r="A833" s="515">
        <v>11</v>
      </c>
      <c r="B833" s="515">
        <v>391</v>
      </c>
      <c r="C833" s="515">
        <v>1999</v>
      </c>
      <c r="D833" s="515">
        <v>99</v>
      </c>
      <c r="E833" s="515">
        <v>99</v>
      </c>
      <c r="F833" s="515">
        <v>99</v>
      </c>
      <c r="G833" s="515">
        <v>99</v>
      </c>
      <c r="H833" s="515">
        <v>99</v>
      </c>
      <c r="I833" s="515">
        <v>99</v>
      </c>
      <c r="J833" s="515">
        <v>999</v>
      </c>
      <c r="K833" s="515">
        <v>99</v>
      </c>
      <c r="L833" s="515">
        <v>13</v>
      </c>
      <c r="M833" s="515">
        <v>99</v>
      </c>
      <c r="N833" s="515">
        <v>99</v>
      </c>
      <c r="O833" s="515">
        <v>99</v>
      </c>
      <c r="P833" s="515">
        <v>9999</v>
      </c>
      <c r="Q833" s="515">
        <v>75</v>
      </c>
      <c r="R833" s="515">
        <v>82</v>
      </c>
      <c r="S833" s="515">
        <v>13</v>
      </c>
      <c r="T833" s="515">
        <v>13.048780487804878</v>
      </c>
      <c r="U833" s="515">
        <v>44.318292682926824</v>
      </c>
      <c r="V833" s="515">
        <v>1.2195121951219512</v>
      </c>
      <c r="W833" s="515">
        <v>95.121951219512169</v>
      </c>
      <c r="X833" s="515">
        <v>100</v>
      </c>
      <c r="Y833" s="515">
        <v>100</v>
      </c>
      <c r="Z833" s="515">
        <v>6.4913474877732416</v>
      </c>
      <c r="AA833" s="515">
        <v>0</v>
      </c>
      <c r="AB833" s="515">
        <v>2.3679899834185276</v>
      </c>
      <c r="AC833" s="515"/>
      <c r="AD833" s="515">
        <v>60.837131404917351</v>
      </c>
      <c r="AE833" s="515"/>
      <c r="AF833" s="515">
        <v>5.2231628161765194E-2</v>
      </c>
      <c r="AG833" s="515">
        <v>7.6901456817168659E-2</v>
      </c>
      <c r="AH833" s="515"/>
      <c r="AI833" s="515"/>
      <c r="AJ833" s="515"/>
      <c r="AK833" s="515"/>
      <c r="AL833" s="515"/>
    </row>
    <row r="834" spans="1:38">
      <c r="A834" s="515">
        <v>11</v>
      </c>
      <c r="B834" s="515">
        <v>392</v>
      </c>
      <c r="C834" s="515">
        <v>1999</v>
      </c>
      <c r="D834" s="515">
        <v>99</v>
      </c>
      <c r="E834" s="515">
        <v>99</v>
      </c>
      <c r="F834" s="515">
        <v>99</v>
      </c>
      <c r="G834" s="515">
        <v>99</v>
      </c>
      <c r="H834" s="515">
        <v>99</v>
      </c>
      <c r="I834" s="515">
        <v>99</v>
      </c>
      <c r="J834" s="515">
        <v>999</v>
      </c>
      <c r="K834" s="515">
        <v>99</v>
      </c>
      <c r="L834" s="515">
        <v>14</v>
      </c>
      <c r="M834" s="515">
        <v>99</v>
      </c>
      <c r="N834" s="515">
        <v>99</v>
      </c>
      <c r="O834" s="515">
        <v>99</v>
      </c>
      <c r="P834" s="515">
        <v>9999</v>
      </c>
      <c r="Q834" s="515">
        <v>77</v>
      </c>
      <c r="R834" s="515">
        <v>91</v>
      </c>
      <c r="S834" s="515">
        <v>14</v>
      </c>
      <c r="T834" s="515">
        <v>13.824175824175825</v>
      </c>
      <c r="U834" s="515">
        <v>44.352747252747257</v>
      </c>
      <c r="V834" s="515">
        <v>0</v>
      </c>
      <c r="W834" s="515">
        <v>98.901098901098891</v>
      </c>
      <c r="X834" s="515">
        <v>100</v>
      </c>
      <c r="Y834" s="515">
        <v>100</v>
      </c>
      <c r="Z834" s="515">
        <v>6.351262583821141</v>
      </c>
      <c r="AA834" s="515">
        <v>0</v>
      </c>
      <c r="AB834" s="515">
        <v>1.8373021705177313</v>
      </c>
      <c r="AC834" s="515"/>
      <c r="AD834" s="515">
        <v>45.969085879757039</v>
      </c>
      <c r="AE834" s="515"/>
      <c r="AF834" s="515">
        <v>5.7964367838056474E-2</v>
      </c>
      <c r="AG834" s="515">
        <v>8.5408208321117854E-2</v>
      </c>
      <c r="AH834" s="515"/>
      <c r="AI834" s="515"/>
      <c r="AJ834" s="515"/>
      <c r="AK834" s="515"/>
      <c r="AL834" s="515"/>
    </row>
    <row r="835" spans="1:38">
      <c r="A835" s="515">
        <v>11</v>
      </c>
      <c r="B835" s="515">
        <v>393</v>
      </c>
      <c r="C835" s="515">
        <v>1999</v>
      </c>
      <c r="D835" s="515">
        <v>99</v>
      </c>
      <c r="E835" s="515">
        <v>99</v>
      </c>
      <c r="F835" s="515">
        <v>99</v>
      </c>
      <c r="G835" s="515">
        <v>99</v>
      </c>
      <c r="H835" s="515">
        <v>99</v>
      </c>
      <c r="I835" s="515">
        <v>99</v>
      </c>
      <c r="J835" s="515">
        <v>999</v>
      </c>
      <c r="K835" s="515">
        <v>99</v>
      </c>
      <c r="L835" s="515">
        <v>15</v>
      </c>
      <c r="M835" s="515">
        <v>99</v>
      </c>
      <c r="N835" s="515">
        <v>99</v>
      </c>
      <c r="O835" s="515">
        <v>99</v>
      </c>
      <c r="P835" s="515">
        <v>9999</v>
      </c>
      <c r="Q835" s="515">
        <v>27</v>
      </c>
      <c r="R835" s="515">
        <v>27</v>
      </c>
      <c r="S835" s="515">
        <v>15</v>
      </c>
      <c r="T835" s="515">
        <v>12.481481481481479</v>
      </c>
      <c r="U835" s="515">
        <v>42.218518518518515</v>
      </c>
      <c r="V835" s="515">
        <v>3.7037037037037042</v>
      </c>
      <c r="W835" s="515">
        <v>88.8888888888889</v>
      </c>
      <c r="X835" s="515">
        <v>100</v>
      </c>
      <c r="Y835" s="515">
        <v>100</v>
      </c>
      <c r="Z835" s="515">
        <v>5.8471922376873682</v>
      </c>
      <c r="AA835" s="515">
        <v>0</v>
      </c>
      <c r="AB835" s="515">
        <v>2.9106492895390432</v>
      </c>
      <c r="AC835" s="515"/>
      <c r="AD835" s="515">
        <v>50.696614782481397</v>
      </c>
      <c r="AE835" s="515"/>
      <c r="AF835" s="515">
        <v>1.71982190288739E-2</v>
      </c>
      <c r="AG835" s="515">
        <v>2.4121507560576367E-2</v>
      </c>
      <c r="AH835" s="515"/>
      <c r="AI835" s="515"/>
      <c r="AJ835" s="515"/>
      <c r="AK835" s="515"/>
      <c r="AL835" s="515"/>
    </row>
    <row r="836" spans="1:38">
      <c r="A836" s="515">
        <v>11</v>
      </c>
      <c r="B836" s="515">
        <v>394</v>
      </c>
      <c r="C836" s="515">
        <v>1998</v>
      </c>
      <c r="D836" s="515">
        <v>99</v>
      </c>
      <c r="E836" s="515">
        <v>99</v>
      </c>
      <c r="F836" s="515">
        <v>99</v>
      </c>
      <c r="G836" s="515">
        <v>99</v>
      </c>
      <c r="H836" s="515">
        <v>99</v>
      </c>
      <c r="I836" s="515">
        <v>99</v>
      </c>
      <c r="J836" s="515">
        <v>999</v>
      </c>
      <c r="K836" s="515">
        <v>99</v>
      </c>
      <c r="L836" s="515">
        <v>1</v>
      </c>
      <c r="M836" s="515">
        <v>99</v>
      </c>
      <c r="N836" s="515">
        <v>99</v>
      </c>
      <c r="O836" s="515">
        <v>99</v>
      </c>
      <c r="P836" s="515">
        <v>9999</v>
      </c>
      <c r="Q836" s="515">
        <v>2365</v>
      </c>
      <c r="R836" s="515">
        <v>3743</v>
      </c>
      <c r="S836" s="515">
        <v>1</v>
      </c>
      <c r="T836" s="515">
        <v>2.6286401282393794</v>
      </c>
      <c r="U836" s="515">
        <v>19.731659096981048</v>
      </c>
      <c r="V836" s="515">
        <v>0</v>
      </c>
      <c r="W836" s="515">
        <v>8.0149612610205728E-2</v>
      </c>
      <c r="X836" s="515">
        <v>87.603526582954814</v>
      </c>
      <c r="Y836" s="515">
        <v>15.041410633181947</v>
      </c>
      <c r="Z836" s="515">
        <v>3.4219622900085822</v>
      </c>
      <c r="AA836" s="515">
        <v>0</v>
      </c>
      <c r="AB836" s="515">
        <v>1.2475795189989629</v>
      </c>
      <c r="AC836" s="515"/>
      <c r="AD836" s="515">
        <v>29.557277082805399</v>
      </c>
      <c r="AE836" s="515"/>
      <c r="AF836" s="515">
        <v>2.2724099201651327</v>
      </c>
      <c r="AG836" s="515">
        <v>1.4774259825698151</v>
      </c>
      <c r="AH836" s="515"/>
      <c r="AI836" s="515"/>
      <c r="AJ836" s="515"/>
      <c r="AK836" s="515"/>
      <c r="AL836" s="515"/>
    </row>
    <row r="837" spans="1:38">
      <c r="A837" s="515">
        <v>11</v>
      </c>
      <c r="B837" s="515">
        <v>395</v>
      </c>
      <c r="C837" s="515">
        <v>1998</v>
      </c>
      <c r="D837" s="515">
        <v>99</v>
      </c>
      <c r="E837" s="515">
        <v>99</v>
      </c>
      <c r="F837" s="515">
        <v>99</v>
      </c>
      <c r="G837" s="515">
        <v>99</v>
      </c>
      <c r="H837" s="515">
        <v>99</v>
      </c>
      <c r="I837" s="515">
        <v>99</v>
      </c>
      <c r="J837" s="515">
        <v>999</v>
      </c>
      <c r="K837" s="515">
        <v>99</v>
      </c>
      <c r="L837" s="515">
        <v>2</v>
      </c>
      <c r="M837" s="515">
        <v>99</v>
      </c>
      <c r="N837" s="515">
        <v>99</v>
      </c>
      <c r="O837" s="515">
        <v>99</v>
      </c>
      <c r="P837" s="515">
        <v>9999</v>
      </c>
      <c r="Q837" s="515">
        <v>6045</v>
      </c>
      <c r="R837" s="515">
        <v>11837</v>
      </c>
      <c r="S837" s="515">
        <v>2.0001689617301679</v>
      </c>
      <c r="T837" s="515">
        <v>4.2962743938497931</v>
      </c>
      <c r="U837" s="515">
        <v>22.472079074089752</v>
      </c>
      <c r="V837" s="515">
        <v>0</v>
      </c>
      <c r="W837" s="515">
        <v>0.65895074765565609</v>
      </c>
      <c r="X837" s="515">
        <v>97.397989355411013</v>
      </c>
      <c r="Y837" s="515">
        <v>42.122159330911551</v>
      </c>
      <c r="Z837" s="515">
        <v>3.3653249508027994</v>
      </c>
      <c r="AA837" s="515"/>
      <c r="AB837" s="515">
        <v>1.5453075665607188</v>
      </c>
      <c r="AC837" s="515"/>
      <c r="AD837" s="515">
        <v>23.238651186186242</v>
      </c>
      <c r="AE837" s="515"/>
      <c r="AF837" s="515">
        <v>7.1863521840755249</v>
      </c>
      <c r="AG837" s="515">
        <v>5.321170855230152</v>
      </c>
      <c r="AH837" s="515"/>
      <c r="AI837" s="515"/>
      <c r="AJ837" s="515"/>
      <c r="AK837" s="515"/>
      <c r="AL837" s="515"/>
    </row>
    <row r="838" spans="1:38">
      <c r="A838" s="515">
        <v>11</v>
      </c>
      <c r="B838" s="515">
        <v>396</v>
      </c>
      <c r="C838" s="515">
        <v>1998</v>
      </c>
      <c r="D838" s="515">
        <v>99</v>
      </c>
      <c r="E838" s="515">
        <v>99</v>
      </c>
      <c r="F838" s="515">
        <v>99</v>
      </c>
      <c r="G838" s="515">
        <v>99</v>
      </c>
      <c r="H838" s="515">
        <v>99</v>
      </c>
      <c r="I838" s="515">
        <v>99</v>
      </c>
      <c r="J838" s="515">
        <v>999</v>
      </c>
      <c r="K838" s="515">
        <v>99</v>
      </c>
      <c r="L838" s="515">
        <v>3</v>
      </c>
      <c r="M838" s="515">
        <v>99</v>
      </c>
      <c r="N838" s="515">
        <v>99</v>
      </c>
      <c r="O838" s="515">
        <v>99</v>
      </c>
      <c r="P838" s="515">
        <v>9999</v>
      </c>
      <c r="Q838" s="515">
        <v>8462</v>
      </c>
      <c r="R838" s="515">
        <v>18361</v>
      </c>
      <c r="S838" s="515">
        <v>3</v>
      </c>
      <c r="T838" s="515">
        <v>5.6939164533522151</v>
      </c>
      <c r="U838" s="515">
        <v>24.65723544469256</v>
      </c>
      <c r="V838" s="515">
        <v>0</v>
      </c>
      <c r="W838" s="515">
        <v>4.9616033985077053</v>
      </c>
      <c r="X838" s="515">
        <v>99.123141441097999</v>
      </c>
      <c r="Y838" s="515">
        <v>67.883012907793741</v>
      </c>
      <c r="Z838" s="515">
        <v>3.3801630061604446</v>
      </c>
      <c r="AA838" s="515">
        <v>0</v>
      </c>
      <c r="AB838" s="515">
        <v>1.6954529717015587</v>
      </c>
      <c r="AC838" s="515"/>
      <c r="AD838" s="515">
        <v>25.538716478661957</v>
      </c>
      <c r="AE838" s="515"/>
      <c r="AF838" s="515">
        <v>11.147132926570139</v>
      </c>
      <c r="AG838" s="515">
        <v>9.0565546990046233</v>
      </c>
      <c r="AH838" s="515"/>
      <c r="AI838" s="515"/>
      <c r="AJ838" s="515"/>
      <c r="AK838" s="515"/>
      <c r="AL838" s="515"/>
    </row>
    <row r="839" spans="1:38">
      <c r="A839" s="515">
        <v>11</v>
      </c>
      <c r="B839" s="515">
        <v>397</v>
      </c>
      <c r="C839" s="515">
        <v>1998</v>
      </c>
      <c r="D839" s="515">
        <v>99</v>
      </c>
      <c r="E839" s="515">
        <v>99</v>
      </c>
      <c r="F839" s="515">
        <v>99</v>
      </c>
      <c r="G839" s="515">
        <v>99</v>
      </c>
      <c r="H839" s="515">
        <v>99</v>
      </c>
      <c r="I839" s="515">
        <v>99</v>
      </c>
      <c r="J839" s="515">
        <v>999</v>
      </c>
      <c r="K839" s="515">
        <v>99</v>
      </c>
      <c r="L839" s="515">
        <v>4</v>
      </c>
      <c r="M839" s="515">
        <v>99</v>
      </c>
      <c r="N839" s="515">
        <v>99</v>
      </c>
      <c r="O839" s="515">
        <v>99</v>
      </c>
      <c r="P839" s="515">
        <v>9999</v>
      </c>
      <c r="Q839" s="515">
        <v>10942</v>
      </c>
      <c r="R839" s="515">
        <v>26368</v>
      </c>
      <c r="S839" s="515">
        <v>3.9995449029126222</v>
      </c>
      <c r="T839" s="515">
        <v>6.9643507281553392</v>
      </c>
      <c r="U839" s="515">
        <v>27.070365594660096</v>
      </c>
      <c r="V839" s="515">
        <v>0</v>
      </c>
      <c r="W839" s="515">
        <v>18.852396844660191</v>
      </c>
      <c r="X839" s="515">
        <v>99.783828883495161</v>
      </c>
      <c r="Y839" s="515">
        <v>87.272451456310662</v>
      </c>
      <c r="Z839" s="515">
        <v>3.6428017638038512</v>
      </c>
      <c r="AA839" s="515">
        <v>3.3350448776083487E-2</v>
      </c>
      <c r="AB839" s="515">
        <v>1.8731718739356715</v>
      </c>
      <c r="AC839" s="515">
        <v>6.1448123535922923</v>
      </c>
      <c r="AD839" s="515">
        <v>36.112667202376251</v>
      </c>
      <c r="AE839" s="515">
        <v>2.3618644548541123</v>
      </c>
      <c r="AF839" s="515">
        <v>16.008256685790613</v>
      </c>
      <c r="AG839" s="515">
        <v>14.278862543867753</v>
      </c>
      <c r="AH839" s="515"/>
      <c r="AI839" s="515"/>
      <c r="AJ839" s="515"/>
      <c r="AK839" s="515"/>
      <c r="AL839" s="515"/>
    </row>
    <row r="840" spans="1:38">
      <c r="A840" s="515">
        <v>11</v>
      </c>
      <c r="B840" s="515">
        <v>398</v>
      </c>
      <c r="C840" s="515">
        <v>1998</v>
      </c>
      <c r="D840" s="515">
        <v>99</v>
      </c>
      <c r="E840" s="515">
        <v>99</v>
      </c>
      <c r="F840" s="515">
        <v>99</v>
      </c>
      <c r="G840" s="515">
        <v>99</v>
      </c>
      <c r="H840" s="515">
        <v>99</v>
      </c>
      <c r="I840" s="515">
        <v>99</v>
      </c>
      <c r="J840" s="515">
        <v>999</v>
      </c>
      <c r="K840" s="515">
        <v>99</v>
      </c>
      <c r="L840" s="515">
        <v>5</v>
      </c>
      <c r="M840" s="515">
        <v>99</v>
      </c>
      <c r="N840" s="515">
        <v>99</v>
      </c>
      <c r="O840" s="515">
        <v>99</v>
      </c>
      <c r="P840" s="515">
        <v>9999</v>
      </c>
      <c r="Q840" s="515">
        <v>13040</v>
      </c>
      <c r="R840" s="515">
        <v>35818</v>
      </c>
      <c r="S840" s="515">
        <v>5.0001395946172309</v>
      </c>
      <c r="T840" s="515">
        <v>8.3657378971466851</v>
      </c>
      <c r="U840" s="515">
        <v>29.947880953710516</v>
      </c>
      <c r="V840" s="515">
        <v>0</v>
      </c>
      <c r="W840" s="515">
        <v>43.855044949466752</v>
      </c>
      <c r="X840" s="515">
        <v>99.938578368418106</v>
      </c>
      <c r="Y840" s="515">
        <v>96.646937294097981</v>
      </c>
      <c r="Z840" s="515">
        <v>4.2171314901937436</v>
      </c>
      <c r="AA840" s="515"/>
      <c r="AB840" s="515">
        <v>2.1489909716675246</v>
      </c>
      <c r="AC840" s="515"/>
      <c r="AD840" s="515">
        <v>49.41163866000003</v>
      </c>
      <c r="AE840" s="515"/>
      <c r="AF840" s="515">
        <v>21.745439091764567</v>
      </c>
      <c r="AG840" s="515">
        <v>21.458024259315625</v>
      </c>
      <c r="AH840" s="515"/>
      <c r="AI840" s="515"/>
      <c r="AJ840" s="515"/>
      <c r="AK840" s="515"/>
      <c r="AL840" s="515"/>
    </row>
    <row r="841" spans="1:38">
      <c r="A841" s="515">
        <v>11</v>
      </c>
      <c r="B841" s="515">
        <v>399</v>
      </c>
      <c r="C841" s="515">
        <v>1998</v>
      </c>
      <c r="D841" s="515">
        <v>99</v>
      </c>
      <c r="E841" s="515">
        <v>99</v>
      </c>
      <c r="F841" s="515">
        <v>99</v>
      </c>
      <c r="G841" s="515">
        <v>99</v>
      </c>
      <c r="H841" s="515">
        <v>99</v>
      </c>
      <c r="I841" s="515">
        <v>99</v>
      </c>
      <c r="J841" s="515">
        <v>999</v>
      </c>
      <c r="K841" s="515">
        <v>99</v>
      </c>
      <c r="L841" s="515">
        <v>6</v>
      </c>
      <c r="M841" s="515">
        <v>99</v>
      </c>
      <c r="N841" s="515">
        <v>99</v>
      </c>
      <c r="O841" s="515">
        <v>99</v>
      </c>
      <c r="P841" s="515">
        <v>9999</v>
      </c>
      <c r="Q841" s="515">
        <v>11855</v>
      </c>
      <c r="R841" s="515">
        <v>26739</v>
      </c>
      <c r="S841" s="515">
        <v>6</v>
      </c>
      <c r="T841" s="515">
        <v>9.4812446239575188</v>
      </c>
      <c r="U841" s="515">
        <v>32.773888327910747</v>
      </c>
      <c r="V841" s="515">
        <v>13.826246306892555</v>
      </c>
      <c r="W841" s="515">
        <v>64.576087363027781</v>
      </c>
      <c r="X841" s="515">
        <v>100.0037398556416</v>
      </c>
      <c r="Y841" s="515">
        <v>99.117394068588951</v>
      </c>
      <c r="Z841" s="515">
        <v>4.7003636225616781</v>
      </c>
      <c r="AA841" s="515">
        <v>0</v>
      </c>
      <c r="AB841" s="515">
        <v>2.4157082225193203</v>
      </c>
      <c r="AC841" s="515"/>
      <c r="AD841" s="515">
        <v>53.719284098198237</v>
      </c>
      <c r="AE841" s="515"/>
      <c r="AF841" s="515">
        <v>16.233494217284395</v>
      </c>
      <c r="AG841" s="515">
        <v>17.530545591549195</v>
      </c>
      <c r="AH841" s="515"/>
      <c r="AI841" s="515"/>
      <c r="AJ841" s="515"/>
      <c r="AK841" s="515"/>
      <c r="AL841" s="515"/>
    </row>
    <row r="842" spans="1:38">
      <c r="A842" s="515">
        <v>11</v>
      </c>
      <c r="B842" s="515">
        <v>400</v>
      </c>
      <c r="C842" s="515">
        <v>1998</v>
      </c>
      <c r="D842" s="515">
        <v>99</v>
      </c>
      <c r="E842" s="515">
        <v>99</v>
      </c>
      <c r="F842" s="515">
        <v>99</v>
      </c>
      <c r="G842" s="515">
        <v>99</v>
      </c>
      <c r="H842" s="515">
        <v>99</v>
      </c>
      <c r="I842" s="515">
        <v>99</v>
      </c>
      <c r="J842" s="515">
        <v>999</v>
      </c>
      <c r="K842" s="515">
        <v>99</v>
      </c>
      <c r="L842" s="515">
        <v>7</v>
      </c>
      <c r="M842" s="515">
        <v>99</v>
      </c>
      <c r="N842" s="515">
        <v>99</v>
      </c>
      <c r="O842" s="515">
        <v>99</v>
      </c>
      <c r="P842" s="515">
        <v>9999</v>
      </c>
      <c r="Q842" s="515">
        <v>7763</v>
      </c>
      <c r="R842" s="515">
        <v>13163</v>
      </c>
      <c r="S842" s="515">
        <v>7</v>
      </c>
      <c r="T842" s="515">
        <v>10.276608675833778</v>
      </c>
      <c r="U842" s="515">
        <v>34.907543872977357</v>
      </c>
      <c r="V842" s="515">
        <v>8.5390868343082857</v>
      </c>
      <c r="W842" s="515">
        <v>75.917344070500647</v>
      </c>
      <c r="X842" s="515">
        <v>100.03798526171845</v>
      </c>
      <c r="Y842" s="515">
        <v>99.764491377345621</v>
      </c>
      <c r="Z842" s="515">
        <v>4.8941875276829157</v>
      </c>
      <c r="AA842" s="515">
        <v>0</v>
      </c>
      <c r="AB842" s="515">
        <v>2.5933878224098676</v>
      </c>
      <c r="AC842" s="515"/>
      <c r="AD842" s="515">
        <v>55.202837721279288</v>
      </c>
      <c r="AE842" s="515"/>
      <c r="AF842" s="515">
        <v>7.9913790486598018</v>
      </c>
      <c r="AG842" s="515">
        <v>9.1917134229366475</v>
      </c>
      <c r="AH842" s="515"/>
      <c r="AI842" s="515"/>
      <c r="AJ842" s="515"/>
      <c r="AK842" s="515"/>
      <c r="AL842" s="515"/>
    </row>
    <row r="843" spans="1:38">
      <c r="A843" s="515">
        <v>11</v>
      </c>
      <c r="B843" s="515">
        <v>401</v>
      </c>
      <c r="C843" s="515">
        <v>1998</v>
      </c>
      <c r="D843" s="515">
        <v>99</v>
      </c>
      <c r="E843" s="515">
        <v>99</v>
      </c>
      <c r="F843" s="515">
        <v>99</v>
      </c>
      <c r="G843" s="515">
        <v>99</v>
      </c>
      <c r="H843" s="515">
        <v>99</v>
      </c>
      <c r="I843" s="515">
        <v>99</v>
      </c>
      <c r="J843" s="515">
        <v>999</v>
      </c>
      <c r="K843" s="515">
        <v>99</v>
      </c>
      <c r="L843" s="515">
        <v>8</v>
      </c>
      <c r="M843" s="515">
        <v>99</v>
      </c>
      <c r="N843" s="515">
        <v>99</v>
      </c>
      <c r="O843" s="515">
        <v>99</v>
      </c>
      <c r="P843" s="515">
        <v>9999</v>
      </c>
      <c r="Q843" s="515">
        <v>8371</v>
      </c>
      <c r="R843" s="515">
        <v>15342</v>
      </c>
      <c r="S843" s="515">
        <v>8</v>
      </c>
      <c r="T843" s="515">
        <v>10.945183157345848</v>
      </c>
      <c r="U843" s="515">
        <v>36.434773823491106</v>
      </c>
      <c r="V843" s="515">
        <v>4.9537218094120723</v>
      </c>
      <c r="W843" s="515">
        <v>82.042758440881244</v>
      </c>
      <c r="X843" s="515">
        <v>100.02607222004951</v>
      </c>
      <c r="Y843" s="515">
        <v>99.908747229826645</v>
      </c>
      <c r="Z843" s="515">
        <v>5.198524943995543</v>
      </c>
      <c r="AA843" s="515">
        <v>0</v>
      </c>
      <c r="AB843" s="515">
        <v>2.6379906847900778</v>
      </c>
      <c r="AC843" s="515"/>
      <c r="AD843" s="515">
        <v>53.300580706207057</v>
      </c>
      <c r="AE843" s="515"/>
      <c r="AF843" s="515">
        <v>9.3142701029050183</v>
      </c>
      <c r="AG843" s="515">
        <v>11.182022403401161</v>
      </c>
      <c r="AH843" s="515"/>
      <c r="AI843" s="515"/>
      <c r="AJ843" s="515"/>
      <c r="AK843" s="515"/>
      <c r="AL843" s="515"/>
    </row>
    <row r="844" spans="1:38">
      <c r="A844" s="515">
        <v>11</v>
      </c>
      <c r="B844" s="515">
        <v>402</v>
      </c>
      <c r="C844" s="515">
        <v>1998</v>
      </c>
      <c r="D844" s="515">
        <v>99</v>
      </c>
      <c r="E844" s="515">
        <v>99</v>
      </c>
      <c r="F844" s="515">
        <v>99</v>
      </c>
      <c r="G844" s="515">
        <v>99</v>
      </c>
      <c r="H844" s="515">
        <v>99</v>
      </c>
      <c r="I844" s="515">
        <v>99</v>
      </c>
      <c r="J844" s="515">
        <v>999</v>
      </c>
      <c r="K844" s="515">
        <v>99</v>
      </c>
      <c r="L844" s="515">
        <v>9</v>
      </c>
      <c r="M844" s="515">
        <v>99</v>
      </c>
      <c r="N844" s="515">
        <v>99</v>
      </c>
      <c r="O844" s="515">
        <v>99</v>
      </c>
      <c r="P844" s="515">
        <v>9999</v>
      </c>
      <c r="Q844" s="515">
        <v>5009</v>
      </c>
      <c r="R844" s="515">
        <v>7481</v>
      </c>
      <c r="S844" s="515">
        <v>9</v>
      </c>
      <c r="T844" s="515">
        <v>11.595508621842002</v>
      </c>
      <c r="U844" s="515">
        <v>38.274896404223973</v>
      </c>
      <c r="V844" s="515">
        <v>2.9541505146370803</v>
      </c>
      <c r="W844" s="515">
        <v>86.552599919796819</v>
      </c>
      <c r="X844" s="515">
        <v>100.02673439379762</v>
      </c>
      <c r="Y844" s="515">
        <v>99.946531212404778</v>
      </c>
      <c r="Z844" s="515">
        <v>5.5126310532108498</v>
      </c>
      <c r="AA844" s="515">
        <v>0</v>
      </c>
      <c r="AB844" s="515">
        <v>2.793618702049141</v>
      </c>
      <c r="AC844" s="515"/>
      <c r="AD844" s="515">
        <v>51.622904271767851</v>
      </c>
      <c r="AE844" s="515"/>
      <c r="AF844" s="515">
        <v>4.5417842940837199</v>
      </c>
      <c r="AG844" s="515">
        <v>5.7279072948582819</v>
      </c>
      <c r="AH844" s="515"/>
      <c r="AI844" s="515"/>
      <c r="AJ844" s="515"/>
      <c r="AK844" s="515"/>
      <c r="AL844" s="515"/>
    </row>
    <row r="845" spans="1:38">
      <c r="A845" s="515">
        <v>11</v>
      </c>
      <c r="B845" s="515">
        <v>403</v>
      </c>
      <c r="C845" s="515">
        <v>1998</v>
      </c>
      <c r="D845" s="515">
        <v>99</v>
      </c>
      <c r="E845" s="515">
        <v>99</v>
      </c>
      <c r="F845" s="515">
        <v>99</v>
      </c>
      <c r="G845" s="515">
        <v>99</v>
      </c>
      <c r="H845" s="515">
        <v>99</v>
      </c>
      <c r="I845" s="515">
        <v>99</v>
      </c>
      <c r="J845" s="515">
        <v>999</v>
      </c>
      <c r="K845" s="515">
        <v>99</v>
      </c>
      <c r="L845" s="515">
        <v>10</v>
      </c>
      <c r="M845" s="515">
        <v>99</v>
      </c>
      <c r="N845" s="515">
        <v>99</v>
      </c>
      <c r="O845" s="515">
        <v>99</v>
      </c>
      <c r="P845" s="515">
        <v>9999</v>
      </c>
      <c r="Q845" s="515">
        <v>2098</v>
      </c>
      <c r="R845" s="515">
        <v>2596</v>
      </c>
      <c r="S845" s="515">
        <v>10</v>
      </c>
      <c r="T845" s="515">
        <v>11.880585516178739</v>
      </c>
      <c r="U845" s="515">
        <v>39.579622496147877</v>
      </c>
      <c r="V845" s="515">
        <v>2.7349768875192599</v>
      </c>
      <c r="W845" s="515">
        <v>87.634822804314354</v>
      </c>
      <c r="X845" s="515">
        <v>100.03852080123268</v>
      </c>
      <c r="Y845" s="515">
        <v>100</v>
      </c>
      <c r="Z845" s="515">
        <v>5.6409878774429796</v>
      </c>
      <c r="AA845" s="515">
        <v>0</v>
      </c>
      <c r="AB845" s="515">
        <v>2.82876632431373</v>
      </c>
      <c r="AC845" s="515"/>
      <c r="AD845" s="515">
        <v>49.053336133433966</v>
      </c>
      <c r="AE845" s="515"/>
      <c r="AF845" s="515">
        <v>1.5760556112072373</v>
      </c>
      <c r="AG845" s="515">
        <v>2.0554108159065918</v>
      </c>
      <c r="AH845" s="515"/>
      <c r="AI845" s="515"/>
      <c r="AJ845" s="515"/>
      <c r="AK845" s="515"/>
      <c r="AL845" s="515"/>
    </row>
    <row r="846" spans="1:38">
      <c r="A846" s="515">
        <v>11</v>
      </c>
      <c r="B846" s="515">
        <v>404</v>
      </c>
      <c r="C846" s="515">
        <v>1998</v>
      </c>
      <c r="D846" s="515">
        <v>99</v>
      </c>
      <c r="E846" s="515">
        <v>99</v>
      </c>
      <c r="F846" s="515">
        <v>99</v>
      </c>
      <c r="G846" s="515">
        <v>99</v>
      </c>
      <c r="H846" s="515">
        <v>99</v>
      </c>
      <c r="I846" s="515">
        <v>99</v>
      </c>
      <c r="J846" s="515">
        <v>999</v>
      </c>
      <c r="K846" s="515">
        <v>99</v>
      </c>
      <c r="L846" s="515">
        <v>11</v>
      </c>
      <c r="M846" s="515">
        <v>99</v>
      </c>
      <c r="N846" s="515">
        <v>99</v>
      </c>
      <c r="O846" s="515">
        <v>99</v>
      </c>
      <c r="P846" s="515">
        <v>9999</v>
      </c>
      <c r="Q846" s="515">
        <v>1735</v>
      </c>
      <c r="R846" s="515">
        <v>2202</v>
      </c>
      <c r="S846" s="515">
        <v>11</v>
      </c>
      <c r="T846" s="515">
        <v>12.445504087193459</v>
      </c>
      <c r="U846" s="515">
        <v>41.011353315167995</v>
      </c>
      <c r="V846" s="515">
        <v>1.2715712988192549</v>
      </c>
      <c r="W846" s="515">
        <v>90.009082652134396</v>
      </c>
      <c r="X846" s="515">
        <v>100</v>
      </c>
      <c r="Y846" s="515">
        <v>100</v>
      </c>
      <c r="Z846" s="515">
        <v>5.8080324350143373</v>
      </c>
      <c r="AA846" s="515">
        <v>0</v>
      </c>
      <c r="AB846" s="515">
        <v>2.8463499014240319</v>
      </c>
      <c r="AC846" s="515"/>
      <c r="AD846" s="515">
        <v>41.457162059826594</v>
      </c>
      <c r="AE846" s="515"/>
      <c r="AF846" s="515">
        <v>1.3368545669793279</v>
      </c>
      <c r="AG846" s="515">
        <v>1.8065239224639975</v>
      </c>
      <c r="AH846" s="515"/>
      <c r="AI846" s="515"/>
      <c r="AJ846" s="515"/>
      <c r="AK846" s="515"/>
      <c r="AL846" s="515"/>
    </row>
    <row r="847" spans="1:38">
      <c r="A847" s="515">
        <v>11</v>
      </c>
      <c r="B847" s="515">
        <v>405</v>
      </c>
      <c r="C847" s="515">
        <v>1998</v>
      </c>
      <c r="D847" s="515">
        <v>99</v>
      </c>
      <c r="E847" s="515">
        <v>99</v>
      </c>
      <c r="F847" s="515">
        <v>99</v>
      </c>
      <c r="G847" s="515">
        <v>99</v>
      </c>
      <c r="H847" s="515">
        <v>99</v>
      </c>
      <c r="I847" s="515">
        <v>99</v>
      </c>
      <c r="J847" s="515">
        <v>999</v>
      </c>
      <c r="K847" s="515">
        <v>99</v>
      </c>
      <c r="L847" s="515">
        <v>12</v>
      </c>
      <c r="M847" s="515">
        <v>99</v>
      </c>
      <c r="N847" s="515">
        <v>99</v>
      </c>
      <c r="O847" s="515">
        <v>99</v>
      </c>
      <c r="P847" s="515">
        <v>9999</v>
      </c>
      <c r="Q847" s="515">
        <v>545</v>
      </c>
      <c r="R847" s="515">
        <v>616</v>
      </c>
      <c r="S847" s="515">
        <v>12</v>
      </c>
      <c r="T847" s="515">
        <v>12.724025974025972</v>
      </c>
      <c r="U847" s="515">
        <v>41.994480519480526</v>
      </c>
      <c r="V847" s="515">
        <v>0.9740259740259738</v>
      </c>
      <c r="W847" s="515">
        <v>90.422077922077904</v>
      </c>
      <c r="X847" s="515">
        <v>100</v>
      </c>
      <c r="Y847" s="515">
        <v>100</v>
      </c>
      <c r="Z847" s="515">
        <v>6.3320870712737101</v>
      </c>
      <c r="AA847" s="515">
        <v>0</v>
      </c>
      <c r="AB847" s="515">
        <v>2.7701693697295302</v>
      </c>
      <c r="AC847" s="515"/>
      <c r="AD847" s="515">
        <v>44.268958805345306</v>
      </c>
      <c r="AE847" s="515"/>
      <c r="AF847" s="515">
        <v>0.37397929757459847</v>
      </c>
      <c r="AG847" s="515">
        <v>0.51748197526938355</v>
      </c>
      <c r="AH847" s="515"/>
      <c r="AI847" s="515"/>
      <c r="AJ847" s="515"/>
      <c r="AK847" s="515"/>
      <c r="AL847" s="515"/>
    </row>
    <row r="848" spans="1:38">
      <c r="A848" s="515">
        <v>11</v>
      </c>
      <c r="B848" s="515">
        <v>406</v>
      </c>
      <c r="C848" s="515">
        <v>1998</v>
      </c>
      <c r="D848" s="515">
        <v>99</v>
      </c>
      <c r="E848" s="515">
        <v>99</v>
      </c>
      <c r="F848" s="515">
        <v>99</v>
      </c>
      <c r="G848" s="515">
        <v>99</v>
      </c>
      <c r="H848" s="515">
        <v>99</v>
      </c>
      <c r="I848" s="515">
        <v>99</v>
      </c>
      <c r="J848" s="515">
        <v>999</v>
      </c>
      <c r="K848" s="515">
        <v>99</v>
      </c>
      <c r="L848" s="515">
        <v>13</v>
      </c>
      <c r="M848" s="515">
        <v>99</v>
      </c>
      <c r="N848" s="515">
        <v>99</v>
      </c>
      <c r="O848" s="515">
        <v>99</v>
      </c>
      <c r="P848" s="515">
        <v>9999</v>
      </c>
      <c r="Q848" s="515">
        <v>213</v>
      </c>
      <c r="R848" s="515">
        <v>240</v>
      </c>
      <c r="S848" s="515">
        <v>13</v>
      </c>
      <c r="T848" s="515">
        <v>12.870833333333335</v>
      </c>
      <c r="U848" s="515">
        <v>43.52375</v>
      </c>
      <c r="V848" s="515">
        <v>0.4166666666666668</v>
      </c>
      <c r="W848" s="515">
        <v>92.083333333333314</v>
      </c>
      <c r="X848" s="515">
        <v>100</v>
      </c>
      <c r="Y848" s="515">
        <v>100</v>
      </c>
      <c r="Z848" s="515">
        <v>6.4997610933659757</v>
      </c>
      <c r="AA848" s="515">
        <v>0</v>
      </c>
      <c r="AB848" s="515">
        <v>2.6825018121563735</v>
      </c>
      <c r="AC848" s="515"/>
      <c r="AD848" s="515">
        <v>33.046243305969099</v>
      </c>
      <c r="AE848" s="515"/>
      <c r="AF848" s="515">
        <v>0.14570621983425919</v>
      </c>
      <c r="AG848" s="515">
        <v>0.208958407840834</v>
      </c>
      <c r="AH848" s="515"/>
      <c r="AI848" s="515"/>
      <c r="AJ848" s="515"/>
      <c r="AK848" s="515"/>
      <c r="AL848" s="515"/>
    </row>
    <row r="849" spans="1:38">
      <c r="A849" s="515">
        <v>11</v>
      </c>
      <c r="B849" s="515">
        <v>407</v>
      </c>
      <c r="C849" s="515">
        <v>1998</v>
      </c>
      <c r="D849" s="515">
        <v>99</v>
      </c>
      <c r="E849" s="515">
        <v>99</v>
      </c>
      <c r="F849" s="515">
        <v>99</v>
      </c>
      <c r="G849" s="515">
        <v>99</v>
      </c>
      <c r="H849" s="515">
        <v>99</v>
      </c>
      <c r="I849" s="515">
        <v>99</v>
      </c>
      <c r="J849" s="515">
        <v>999</v>
      </c>
      <c r="K849" s="515">
        <v>99</v>
      </c>
      <c r="L849" s="515">
        <v>14</v>
      </c>
      <c r="M849" s="515">
        <v>99</v>
      </c>
      <c r="N849" s="515">
        <v>99</v>
      </c>
      <c r="O849" s="515">
        <v>99</v>
      </c>
      <c r="P849" s="515">
        <v>9999</v>
      </c>
      <c r="Q849" s="515">
        <v>153</v>
      </c>
      <c r="R849" s="515">
        <v>172</v>
      </c>
      <c r="S849" s="515">
        <v>14</v>
      </c>
      <c r="T849" s="515">
        <v>13.244186046511627</v>
      </c>
      <c r="U849" s="515">
        <v>44.490697674418598</v>
      </c>
      <c r="V849" s="515">
        <v>1.1627906976744189</v>
      </c>
      <c r="W849" s="515">
        <v>92.44186046511625</v>
      </c>
      <c r="X849" s="515">
        <v>100</v>
      </c>
      <c r="Y849" s="515">
        <v>100</v>
      </c>
      <c r="Z849" s="515">
        <v>6.2487603962702352</v>
      </c>
      <c r="AA849" s="515">
        <v>0</v>
      </c>
      <c r="AB849" s="515">
        <v>2.451558813601967</v>
      </c>
      <c r="AC849" s="515"/>
      <c r="AD849" s="515">
        <v>53.709403541058514</v>
      </c>
      <c r="AE849" s="515"/>
      <c r="AF849" s="515">
        <v>0.10442279088121906</v>
      </c>
      <c r="AG849" s="515">
        <v>0.15308053267480373</v>
      </c>
      <c r="AH849" s="515"/>
      <c r="AI849" s="515"/>
      <c r="AJ849" s="515"/>
      <c r="AK849" s="515"/>
      <c r="AL849" s="515"/>
    </row>
    <row r="850" spans="1:38">
      <c r="A850" s="515">
        <v>11</v>
      </c>
      <c r="B850" s="515">
        <v>408</v>
      </c>
      <c r="C850" s="515">
        <v>1998</v>
      </c>
      <c r="D850" s="515">
        <v>99</v>
      </c>
      <c r="E850" s="515">
        <v>99</v>
      </c>
      <c r="F850" s="515">
        <v>99</v>
      </c>
      <c r="G850" s="515">
        <v>99</v>
      </c>
      <c r="H850" s="515">
        <v>99</v>
      </c>
      <c r="I850" s="515">
        <v>99</v>
      </c>
      <c r="J850" s="515">
        <v>999</v>
      </c>
      <c r="K850" s="515">
        <v>99</v>
      </c>
      <c r="L850" s="515">
        <v>15</v>
      </c>
      <c r="M850" s="515">
        <v>99</v>
      </c>
      <c r="N850" s="515">
        <v>99</v>
      </c>
      <c r="O850" s="515">
        <v>99</v>
      </c>
      <c r="P850" s="515">
        <v>9999</v>
      </c>
      <c r="Q850" s="515">
        <v>32</v>
      </c>
      <c r="R850" s="515">
        <v>37</v>
      </c>
      <c r="S850" s="515">
        <v>15</v>
      </c>
      <c r="T850" s="515">
        <v>13.783783783783784</v>
      </c>
      <c r="U850" s="515">
        <v>46.364864864864913</v>
      </c>
      <c r="V850" s="515">
        <v>0</v>
      </c>
      <c r="W850" s="515">
        <v>91.891891891891873</v>
      </c>
      <c r="X850" s="515">
        <v>100</v>
      </c>
      <c r="Y850" s="515">
        <v>100</v>
      </c>
      <c r="Z850" s="515">
        <v>5.8094618170152685</v>
      </c>
      <c r="AA850" s="515">
        <v>0</v>
      </c>
      <c r="AB850" s="515">
        <v>2.7226292452893008</v>
      </c>
      <c r="AC850" s="515"/>
      <c r="AD850" s="515">
        <v>26.813232655385193</v>
      </c>
      <c r="AE850" s="515"/>
      <c r="AF850" s="515">
        <v>2.2463042224448285E-2</v>
      </c>
      <c r="AG850" s="515">
        <v>3.4317293111131943E-2</v>
      </c>
      <c r="AH850" s="515"/>
      <c r="AI850" s="515"/>
      <c r="AJ850" s="515"/>
      <c r="AK850" s="515"/>
      <c r="AL850" s="515"/>
    </row>
    <row r="851" spans="1:38">
      <c r="A851" s="515">
        <v>11</v>
      </c>
      <c r="B851" s="515">
        <v>409</v>
      </c>
      <c r="C851" s="515">
        <v>1997</v>
      </c>
      <c r="D851" s="515">
        <v>99</v>
      </c>
      <c r="E851" s="515">
        <v>99</v>
      </c>
      <c r="F851" s="515">
        <v>99</v>
      </c>
      <c r="G851" s="515">
        <v>99</v>
      </c>
      <c r="H851" s="515">
        <v>99</v>
      </c>
      <c r="I851" s="515">
        <v>99</v>
      </c>
      <c r="J851" s="515">
        <v>999</v>
      </c>
      <c r="K851" s="515">
        <v>99</v>
      </c>
      <c r="L851" s="515">
        <v>1</v>
      </c>
      <c r="M851" s="515">
        <v>99</v>
      </c>
      <c r="N851" s="515">
        <v>99</v>
      </c>
      <c r="O851" s="515">
        <v>99</v>
      </c>
      <c r="P851" s="515">
        <v>9999</v>
      </c>
      <c r="Q851" s="515">
        <v>2688</v>
      </c>
      <c r="R851" s="515">
        <v>4175</v>
      </c>
      <c r="S851" s="515">
        <v>1</v>
      </c>
      <c r="T851" s="515">
        <v>2.6936526946107793</v>
      </c>
      <c r="U851" s="515">
        <v>20.268694610778432</v>
      </c>
      <c r="V851" s="515">
        <v>0</v>
      </c>
      <c r="W851" s="515">
        <v>0.19161676646706588</v>
      </c>
      <c r="X851" s="515">
        <v>89.437125748502993</v>
      </c>
      <c r="Y851" s="515">
        <v>20.814371257485032</v>
      </c>
      <c r="Z851" s="515">
        <v>3.5528144662067738</v>
      </c>
      <c r="AA851" s="515">
        <v>0</v>
      </c>
      <c r="AB851" s="515">
        <v>1.2821372311024148</v>
      </c>
      <c r="AC851" s="515"/>
      <c r="AD851" s="515">
        <v>33.759490842255978</v>
      </c>
      <c r="AE851" s="515"/>
      <c r="AF851" s="515">
        <v>2.4589053601192048</v>
      </c>
      <c r="AG851" s="515">
        <v>1.6370973299243536</v>
      </c>
      <c r="AH851" s="515"/>
      <c r="AI851" s="515"/>
      <c r="AJ851" s="515"/>
      <c r="AK851" s="515"/>
      <c r="AL851" s="515"/>
    </row>
    <row r="852" spans="1:38">
      <c r="A852" s="515">
        <v>11</v>
      </c>
      <c r="B852" s="515">
        <v>410</v>
      </c>
      <c r="C852" s="515">
        <v>1997</v>
      </c>
      <c r="D852" s="515">
        <v>99</v>
      </c>
      <c r="E852" s="515">
        <v>99</v>
      </c>
      <c r="F852" s="515">
        <v>99</v>
      </c>
      <c r="G852" s="515">
        <v>99</v>
      </c>
      <c r="H852" s="515">
        <v>99</v>
      </c>
      <c r="I852" s="515">
        <v>99</v>
      </c>
      <c r="J852" s="515">
        <v>999</v>
      </c>
      <c r="K852" s="515">
        <v>99</v>
      </c>
      <c r="L852" s="515">
        <v>2</v>
      </c>
      <c r="M852" s="515">
        <v>99</v>
      </c>
      <c r="N852" s="515">
        <v>99</v>
      </c>
      <c r="O852" s="515">
        <v>99</v>
      </c>
      <c r="P852" s="515">
        <v>9999</v>
      </c>
      <c r="Q852" s="515">
        <v>6603</v>
      </c>
      <c r="R852" s="515">
        <v>13099</v>
      </c>
      <c r="S852" s="515">
        <v>2</v>
      </c>
      <c r="T852" s="515">
        <v>4.2881135964577437</v>
      </c>
      <c r="U852" s="515">
        <v>23.071929154897287</v>
      </c>
      <c r="V852" s="515">
        <v>0</v>
      </c>
      <c r="W852" s="515">
        <v>1.0000763417054737</v>
      </c>
      <c r="X852" s="515">
        <v>98.030383998778532</v>
      </c>
      <c r="Y852" s="515">
        <v>48.713642262768161</v>
      </c>
      <c r="Z852" s="515">
        <v>3.4616819764806324</v>
      </c>
      <c r="AA852" s="515">
        <v>0</v>
      </c>
      <c r="AB852" s="515">
        <v>1.6054591216516971</v>
      </c>
      <c r="AC852" s="515"/>
      <c r="AD852" s="515">
        <v>29.873325274820353</v>
      </c>
      <c r="AE852" s="515"/>
      <c r="AF852" s="515">
        <v>7.7147787574135247</v>
      </c>
      <c r="AG852" s="515">
        <v>5.8467468828584748</v>
      </c>
      <c r="AH852" s="515"/>
      <c r="AI852" s="515"/>
      <c r="AJ852" s="515"/>
      <c r="AK852" s="515"/>
      <c r="AL852" s="515"/>
    </row>
    <row r="853" spans="1:38">
      <c r="A853" s="515">
        <v>11</v>
      </c>
      <c r="B853" s="515">
        <v>411</v>
      </c>
      <c r="C853" s="515">
        <v>1997</v>
      </c>
      <c r="D853" s="515">
        <v>99</v>
      </c>
      <c r="E853" s="515">
        <v>99</v>
      </c>
      <c r="F853" s="515">
        <v>99</v>
      </c>
      <c r="G853" s="515">
        <v>99</v>
      </c>
      <c r="H853" s="515">
        <v>99</v>
      </c>
      <c r="I853" s="515">
        <v>99</v>
      </c>
      <c r="J853" s="515">
        <v>999</v>
      </c>
      <c r="K853" s="515">
        <v>99</v>
      </c>
      <c r="L853" s="515">
        <v>3</v>
      </c>
      <c r="M853" s="515">
        <v>99</v>
      </c>
      <c r="N853" s="515">
        <v>99</v>
      </c>
      <c r="O853" s="515">
        <v>99</v>
      </c>
      <c r="P853" s="515">
        <v>9999</v>
      </c>
      <c r="Q853" s="515">
        <v>9058</v>
      </c>
      <c r="R853" s="515">
        <v>19642</v>
      </c>
      <c r="S853" s="515">
        <v>3</v>
      </c>
      <c r="T853" s="515">
        <v>5.7397413705325313</v>
      </c>
      <c r="U853" s="515">
        <v>25.187272171876462</v>
      </c>
      <c r="V853" s="515">
        <v>0</v>
      </c>
      <c r="W853" s="515">
        <v>6.4708278179411476</v>
      </c>
      <c r="X853" s="515">
        <v>99.43488443132064</v>
      </c>
      <c r="Y853" s="515">
        <v>71.723857041034506</v>
      </c>
      <c r="Z853" s="515">
        <v>3.5963711504435305</v>
      </c>
      <c r="AA853" s="515">
        <v>0</v>
      </c>
      <c r="AB853" s="515">
        <v>1.7519180564157679</v>
      </c>
      <c r="AC853" s="515"/>
      <c r="AD853" s="515">
        <v>33.110595748359671</v>
      </c>
      <c r="AE853" s="515"/>
      <c r="AF853" s="515">
        <v>11.568339900230281</v>
      </c>
      <c r="AG853" s="515">
        <v>9.5710389365121369</v>
      </c>
      <c r="AH853" s="515"/>
      <c r="AI853" s="515"/>
      <c r="AJ853" s="515"/>
      <c r="AK853" s="515"/>
      <c r="AL853" s="515"/>
    </row>
    <row r="854" spans="1:38">
      <c r="A854" s="515">
        <v>11</v>
      </c>
      <c r="B854" s="515">
        <v>412</v>
      </c>
      <c r="C854" s="515">
        <v>1997</v>
      </c>
      <c r="D854" s="515">
        <v>99</v>
      </c>
      <c r="E854" s="515">
        <v>99</v>
      </c>
      <c r="F854" s="515">
        <v>99</v>
      </c>
      <c r="G854" s="515">
        <v>99</v>
      </c>
      <c r="H854" s="515">
        <v>99</v>
      </c>
      <c r="I854" s="515">
        <v>99</v>
      </c>
      <c r="J854" s="515">
        <v>999</v>
      </c>
      <c r="K854" s="515">
        <v>99</v>
      </c>
      <c r="L854" s="515">
        <v>4</v>
      </c>
      <c r="M854" s="515">
        <v>99</v>
      </c>
      <c r="N854" s="515">
        <v>99</v>
      </c>
      <c r="O854" s="515">
        <v>99</v>
      </c>
      <c r="P854" s="515">
        <v>9999</v>
      </c>
      <c r="Q854" s="515">
        <v>11877</v>
      </c>
      <c r="R854" s="515">
        <v>29322</v>
      </c>
      <c r="S854" s="515">
        <v>4</v>
      </c>
      <c r="T854" s="515">
        <v>7.093138257963302</v>
      </c>
      <c r="U854" s="515">
        <v>27.436695996180394</v>
      </c>
      <c r="V854" s="515">
        <v>0</v>
      </c>
      <c r="W854" s="515">
        <v>21.529909283132113</v>
      </c>
      <c r="X854" s="515">
        <v>99.809017120251013</v>
      </c>
      <c r="Y854" s="515">
        <v>88.752472546211024</v>
      </c>
      <c r="Z854" s="515">
        <v>3.8190580143059281</v>
      </c>
      <c r="AA854" s="515">
        <v>0</v>
      </c>
      <c r="AB854" s="515">
        <v>1.9219175626018672</v>
      </c>
      <c r="AC854" s="515"/>
      <c r="AD854" s="515">
        <v>39.929185364773126</v>
      </c>
      <c r="AE854" s="515"/>
      <c r="AF854" s="515">
        <v>17.269466579500676</v>
      </c>
      <c r="AG854" s="515">
        <v>15.563871690360502</v>
      </c>
      <c r="AH854" s="515"/>
      <c r="AI854" s="515"/>
      <c r="AJ854" s="515"/>
      <c r="AK854" s="515"/>
      <c r="AL854" s="515"/>
    </row>
    <row r="855" spans="1:38">
      <c r="A855" s="515">
        <v>11</v>
      </c>
      <c r="B855" s="515">
        <v>413</v>
      </c>
      <c r="C855" s="515">
        <v>1997</v>
      </c>
      <c r="D855" s="515">
        <v>99</v>
      </c>
      <c r="E855" s="515">
        <v>99</v>
      </c>
      <c r="F855" s="515">
        <v>99</v>
      </c>
      <c r="G855" s="515">
        <v>99</v>
      </c>
      <c r="H855" s="515">
        <v>99</v>
      </c>
      <c r="I855" s="515">
        <v>99</v>
      </c>
      <c r="J855" s="515">
        <v>999</v>
      </c>
      <c r="K855" s="515">
        <v>99</v>
      </c>
      <c r="L855" s="515">
        <v>5</v>
      </c>
      <c r="M855" s="515">
        <v>99</v>
      </c>
      <c r="N855" s="515">
        <v>99</v>
      </c>
      <c r="O855" s="515">
        <v>99</v>
      </c>
      <c r="P855" s="515">
        <v>9999</v>
      </c>
      <c r="Q855" s="515">
        <v>13993</v>
      </c>
      <c r="R855" s="515">
        <v>40626</v>
      </c>
      <c r="S855" s="515">
        <v>5</v>
      </c>
      <c r="T855" s="515">
        <v>8.623443115246392</v>
      </c>
      <c r="U855" s="515">
        <v>30.531777679318552</v>
      </c>
      <c r="V855" s="515">
        <v>0</v>
      </c>
      <c r="W855" s="515">
        <v>48.080047260375139</v>
      </c>
      <c r="X855" s="515">
        <v>99.933540097474534</v>
      </c>
      <c r="Y855" s="515">
        <v>97.393294934278501</v>
      </c>
      <c r="Z855" s="515">
        <v>4.3847876009360736</v>
      </c>
      <c r="AA855" s="515">
        <v>0</v>
      </c>
      <c r="AB855" s="515">
        <v>2.1712794856627582</v>
      </c>
      <c r="AC855" s="515"/>
      <c r="AD855" s="515">
        <v>51.373557795999687</v>
      </c>
      <c r="AE855" s="515"/>
      <c r="AF855" s="515">
        <v>23.927063271904878</v>
      </c>
      <c r="AG855" s="515">
        <v>23.996527307158225</v>
      </c>
      <c r="AH855" s="515"/>
      <c r="AI855" s="515"/>
      <c r="AJ855" s="515"/>
      <c r="AK855" s="515"/>
      <c r="AL855" s="515"/>
    </row>
    <row r="856" spans="1:38">
      <c r="A856" s="515">
        <v>11</v>
      </c>
      <c r="B856" s="515">
        <v>414</v>
      </c>
      <c r="C856" s="515">
        <v>1997</v>
      </c>
      <c r="D856" s="515">
        <v>99</v>
      </c>
      <c r="E856" s="515">
        <v>99</v>
      </c>
      <c r="F856" s="515">
        <v>99</v>
      </c>
      <c r="G856" s="515">
        <v>99</v>
      </c>
      <c r="H856" s="515">
        <v>99</v>
      </c>
      <c r="I856" s="515">
        <v>99</v>
      </c>
      <c r="J856" s="515">
        <v>999</v>
      </c>
      <c r="K856" s="515">
        <v>99</v>
      </c>
      <c r="L856" s="515">
        <v>6</v>
      </c>
      <c r="M856" s="515">
        <v>99</v>
      </c>
      <c r="N856" s="515">
        <v>99</v>
      </c>
      <c r="O856" s="515">
        <v>99</v>
      </c>
      <c r="P856" s="515">
        <v>9999</v>
      </c>
      <c r="Q856" s="515">
        <v>12470</v>
      </c>
      <c r="R856" s="515">
        <v>30011</v>
      </c>
      <c r="S856" s="515">
        <v>6</v>
      </c>
      <c r="T856" s="515">
        <v>9.9476192062910265</v>
      </c>
      <c r="U856" s="515">
        <v>33.560831028623049</v>
      </c>
      <c r="V856" s="515">
        <v>11.015960814368063</v>
      </c>
      <c r="W856" s="515">
        <v>70.724067841791367</v>
      </c>
      <c r="X856" s="515">
        <v>100</v>
      </c>
      <c r="Y856" s="515">
        <v>99.400219919362883</v>
      </c>
      <c r="Z856" s="515">
        <v>4.7928764451802257</v>
      </c>
      <c r="AA856" s="515">
        <v>0</v>
      </c>
      <c r="AB856" s="515">
        <v>2.3134878639925498</v>
      </c>
      <c r="AC856" s="515"/>
      <c r="AD856" s="515">
        <v>56.579748995154397</v>
      </c>
      <c r="AE856" s="515"/>
      <c r="AF856" s="515">
        <v>17.675259583841306</v>
      </c>
      <c r="AG856" s="515">
        <v>19.485224514552662</v>
      </c>
      <c r="AH856" s="515"/>
      <c r="AI856" s="515"/>
      <c r="AJ856" s="515"/>
      <c r="AK856" s="515"/>
      <c r="AL856" s="515"/>
    </row>
    <row r="857" spans="1:38">
      <c r="A857" s="515">
        <v>11</v>
      </c>
      <c r="B857" s="515">
        <v>415</v>
      </c>
      <c r="C857" s="515">
        <v>1997</v>
      </c>
      <c r="D857" s="515">
        <v>99</v>
      </c>
      <c r="E857" s="515">
        <v>99</v>
      </c>
      <c r="F857" s="515">
        <v>99</v>
      </c>
      <c r="G857" s="515">
        <v>99</v>
      </c>
      <c r="H857" s="515">
        <v>99</v>
      </c>
      <c r="I857" s="515">
        <v>99</v>
      </c>
      <c r="J857" s="515">
        <v>999</v>
      </c>
      <c r="K857" s="515">
        <v>99</v>
      </c>
      <c r="L857" s="515">
        <v>7</v>
      </c>
      <c r="M857" s="515">
        <v>99</v>
      </c>
      <c r="N857" s="515">
        <v>99</v>
      </c>
      <c r="O857" s="515">
        <v>99</v>
      </c>
      <c r="P857" s="515">
        <v>9999</v>
      </c>
      <c r="Q857" s="515">
        <v>7069</v>
      </c>
      <c r="R857" s="515">
        <v>11458</v>
      </c>
      <c r="S857" s="515">
        <v>7</v>
      </c>
      <c r="T857" s="515">
        <v>10.793593995461684</v>
      </c>
      <c r="U857" s="515">
        <v>35.664313143655093</v>
      </c>
      <c r="V857" s="515">
        <v>6.4234595915517545</v>
      </c>
      <c r="W857" s="515">
        <v>81.436550881480187</v>
      </c>
      <c r="X857" s="515">
        <v>100</v>
      </c>
      <c r="Y857" s="515">
        <v>99.807994414382961</v>
      </c>
      <c r="Z857" s="515">
        <v>4.9720706918699342</v>
      </c>
      <c r="AA857" s="515">
        <v>0</v>
      </c>
      <c r="AB857" s="515">
        <v>2.3606724599556679</v>
      </c>
      <c r="AC857" s="515"/>
      <c r="AD857" s="515">
        <v>59.290948409800237</v>
      </c>
      <c r="AE857" s="515"/>
      <c r="AF857" s="515">
        <v>6.7482964350289452</v>
      </c>
      <c r="AG857" s="515">
        <v>7.9056015821661676</v>
      </c>
      <c r="AH857" s="515"/>
      <c r="AI857" s="515"/>
      <c r="AJ857" s="515"/>
      <c r="AK857" s="515"/>
      <c r="AL857" s="515"/>
    </row>
    <row r="858" spans="1:38">
      <c r="A858" s="515">
        <v>11</v>
      </c>
      <c r="B858" s="515">
        <v>416</v>
      </c>
      <c r="C858" s="515">
        <v>1997</v>
      </c>
      <c r="D858" s="515">
        <v>99</v>
      </c>
      <c r="E858" s="515">
        <v>99</v>
      </c>
      <c r="F858" s="515">
        <v>99</v>
      </c>
      <c r="G858" s="515">
        <v>99</v>
      </c>
      <c r="H858" s="515">
        <v>99</v>
      </c>
      <c r="I858" s="515">
        <v>99</v>
      </c>
      <c r="J858" s="515">
        <v>999</v>
      </c>
      <c r="K858" s="515">
        <v>99</v>
      </c>
      <c r="L858" s="515">
        <v>8</v>
      </c>
      <c r="M858" s="515">
        <v>99</v>
      </c>
      <c r="N858" s="515">
        <v>99</v>
      </c>
      <c r="O858" s="515">
        <v>99</v>
      </c>
      <c r="P858" s="515">
        <v>9999</v>
      </c>
      <c r="Q858" s="515">
        <v>7248</v>
      </c>
      <c r="R858" s="515">
        <v>12499</v>
      </c>
      <c r="S858" s="515">
        <v>8</v>
      </c>
      <c r="T858" s="515">
        <v>11.486598927914237</v>
      </c>
      <c r="U858" s="515">
        <v>37.414953196255773</v>
      </c>
      <c r="V858" s="515">
        <v>3.1122489799183946</v>
      </c>
      <c r="W858" s="515">
        <v>88.063045043603509</v>
      </c>
      <c r="X858" s="515">
        <v>99.991999359948764</v>
      </c>
      <c r="Y858" s="515">
        <v>99.935994879590382</v>
      </c>
      <c r="Z858" s="515">
        <v>5.2219711544988732</v>
      </c>
      <c r="AA858" s="515">
        <v>0</v>
      </c>
      <c r="AB858" s="515">
        <v>2.3253715861933033</v>
      </c>
      <c r="AC858" s="515"/>
      <c r="AD858" s="515">
        <v>57.527314391651913</v>
      </c>
      <c r="AE858" s="515"/>
      <c r="AF858" s="515">
        <v>7.3614031367975938</v>
      </c>
      <c r="AG858" s="515">
        <v>9.0471692612359984</v>
      </c>
      <c r="AH858" s="515"/>
      <c r="AI858" s="515"/>
      <c r="AJ858" s="515"/>
      <c r="AK858" s="515"/>
      <c r="AL858" s="515"/>
    </row>
    <row r="859" spans="1:38">
      <c r="A859" s="515">
        <v>11</v>
      </c>
      <c r="B859" s="515">
        <v>417</v>
      </c>
      <c r="C859" s="515">
        <v>1997</v>
      </c>
      <c r="D859" s="515">
        <v>99</v>
      </c>
      <c r="E859" s="515">
        <v>99</v>
      </c>
      <c r="F859" s="515">
        <v>99</v>
      </c>
      <c r="G859" s="515">
        <v>99</v>
      </c>
      <c r="H859" s="515">
        <v>99</v>
      </c>
      <c r="I859" s="515">
        <v>99</v>
      </c>
      <c r="J859" s="515">
        <v>999</v>
      </c>
      <c r="K859" s="515">
        <v>99</v>
      </c>
      <c r="L859" s="515">
        <v>9</v>
      </c>
      <c r="M859" s="515">
        <v>99</v>
      </c>
      <c r="N859" s="515">
        <v>99</v>
      </c>
      <c r="O859" s="515">
        <v>99</v>
      </c>
      <c r="P859" s="515">
        <v>9999</v>
      </c>
      <c r="Q859" s="515">
        <v>3802</v>
      </c>
      <c r="R859" s="515">
        <v>5359</v>
      </c>
      <c r="S859" s="515">
        <v>9</v>
      </c>
      <c r="T859" s="515">
        <v>12.080985258443739</v>
      </c>
      <c r="U859" s="515">
        <v>38.965292032095491</v>
      </c>
      <c r="V859" s="515">
        <v>1.7727187908191828</v>
      </c>
      <c r="W859" s="515">
        <v>91.360328419481249</v>
      </c>
      <c r="X859" s="515">
        <v>100</v>
      </c>
      <c r="Y859" s="515">
        <v>99.94401940660569</v>
      </c>
      <c r="Z859" s="515">
        <v>5.3471117172483513</v>
      </c>
      <c r="AA859" s="515">
        <v>0</v>
      </c>
      <c r="AB859" s="515">
        <v>2.267140035513878</v>
      </c>
      <c r="AC859" s="515"/>
      <c r="AD859" s="515">
        <v>57.789267175746154</v>
      </c>
      <c r="AE859" s="515"/>
      <c r="AF859" s="515">
        <v>3.1562332514679809</v>
      </c>
      <c r="AG859" s="515">
        <v>4.0397448287338875</v>
      </c>
      <c r="AH859" s="515"/>
      <c r="AI859" s="515"/>
      <c r="AJ859" s="515"/>
      <c r="AK859" s="515"/>
      <c r="AL859" s="515"/>
    </row>
    <row r="860" spans="1:38">
      <c r="A860" s="515">
        <v>11</v>
      </c>
      <c r="B860" s="515">
        <v>418</v>
      </c>
      <c r="C860" s="515">
        <v>1997</v>
      </c>
      <c r="D860" s="515">
        <v>99</v>
      </c>
      <c r="E860" s="515">
        <v>99</v>
      </c>
      <c r="F860" s="515">
        <v>99</v>
      </c>
      <c r="G860" s="515">
        <v>99</v>
      </c>
      <c r="H860" s="515">
        <v>99</v>
      </c>
      <c r="I860" s="515">
        <v>99</v>
      </c>
      <c r="J860" s="515">
        <v>999</v>
      </c>
      <c r="K860" s="515">
        <v>99</v>
      </c>
      <c r="L860" s="515">
        <v>10</v>
      </c>
      <c r="M860" s="515">
        <v>99</v>
      </c>
      <c r="N860" s="515">
        <v>99</v>
      </c>
      <c r="O860" s="515">
        <v>99</v>
      </c>
      <c r="P860" s="515">
        <v>9999</v>
      </c>
      <c r="Q860" s="515">
        <v>1448</v>
      </c>
      <c r="R860" s="515">
        <v>1731</v>
      </c>
      <c r="S860" s="515">
        <v>10</v>
      </c>
      <c r="T860" s="515">
        <v>12.50433275563258</v>
      </c>
      <c r="U860" s="515">
        <v>40.849393414211406</v>
      </c>
      <c r="V860" s="515">
        <v>1.8486424032351243</v>
      </c>
      <c r="W860" s="515">
        <v>93.587521663778148</v>
      </c>
      <c r="X860" s="515">
        <v>100</v>
      </c>
      <c r="Y860" s="515">
        <v>99.942229924898896</v>
      </c>
      <c r="Z860" s="515">
        <v>5.4669844032249113</v>
      </c>
      <c r="AA860" s="515">
        <v>0</v>
      </c>
      <c r="AB860" s="515">
        <v>2.2537878129230351</v>
      </c>
      <c r="AC860" s="515"/>
      <c r="AD860" s="515">
        <v>58.787295810907622</v>
      </c>
      <c r="AE860" s="515"/>
      <c r="AF860" s="515">
        <v>1.0194886654769688</v>
      </c>
      <c r="AG860" s="515">
        <v>1.3679647954563703</v>
      </c>
      <c r="AH860" s="515"/>
      <c r="AI860" s="515"/>
      <c r="AJ860" s="515"/>
      <c r="AK860" s="515"/>
      <c r="AL860" s="515"/>
    </row>
    <row r="861" spans="1:38">
      <c r="A861" s="515">
        <v>11</v>
      </c>
      <c r="B861" s="515">
        <v>419</v>
      </c>
      <c r="C861" s="515">
        <v>1997</v>
      </c>
      <c r="D861" s="515">
        <v>99</v>
      </c>
      <c r="E861" s="515">
        <v>99</v>
      </c>
      <c r="F861" s="515">
        <v>99</v>
      </c>
      <c r="G861" s="515">
        <v>99</v>
      </c>
      <c r="H861" s="515">
        <v>99</v>
      </c>
      <c r="I861" s="515">
        <v>99</v>
      </c>
      <c r="J861" s="515">
        <v>999</v>
      </c>
      <c r="K861" s="515">
        <v>99</v>
      </c>
      <c r="L861" s="515">
        <v>11</v>
      </c>
      <c r="M861" s="515">
        <v>99</v>
      </c>
      <c r="N861" s="515">
        <v>99</v>
      </c>
      <c r="O861" s="515">
        <v>99</v>
      </c>
      <c r="P861" s="515">
        <v>9999</v>
      </c>
      <c r="Q861" s="515">
        <v>1193</v>
      </c>
      <c r="R861" s="515">
        <v>1429</v>
      </c>
      <c r="S861" s="515">
        <v>11</v>
      </c>
      <c r="T861" s="515">
        <v>12.952414275717285</v>
      </c>
      <c r="U861" s="515">
        <v>42.200139958012628</v>
      </c>
      <c r="V861" s="515">
        <v>0.9097270818754376</v>
      </c>
      <c r="W861" s="515">
        <v>95.451364590622816</v>
      </c>
      <c r="X861" s="515">
        <v>100</v>
      </c>
      <c r="Y861" s="515">
        <v>100</v>
      </c>
      <c r="Z861" s="515">
        <v>5.8992058610858775</v>
      </c>
      <c r="AA861" s="515">
        <v>0</v>
      </c>
      <c r="AB861" s="515">
        <v>2.1965626449724001</v>
      </c>
      <c r="AC861" s="515"/>
      <c r="AD861" s="515">
        <v>56.872818953276251</v>
      </c>
      <c r="AE861" s="515"/>
      <c r="AF861" s="515">
        <v>0.84162293643361552</v>
      </c>
      <c r="AG861" s="515">
        <v>1.1666440253428576</v>
      </c>
      <c r="AH861" s="515"/>
      <c r="AI861" s="515"/>
      <c r="AJ861" s="515"/>
      <c r="AK861" s="515"/>
      <c r="AL861" s="515"/>
    </row>
    <row r="862" spans="1:38">
      <c r="A862" s="515">
        <v>11</v>
      </c>
      <c r="B862" s="515">
        <v>420</v>
      </c>
      <c r="C862" s="515">
        <v>1997</v>
      </c>
      <c r="D862" s="515">
        <v>99</v>
      </c>
      <c r="E862" s="515">
        <v>99</v>
      </c>
      <c r="F862" s="515">
        <v>99</v>
      </c>
      <c r="G862" s="515">
        <v>99</v>
      </c>
      <c r="H862" s="515">
        <v>99</v>
      </c>
      <c r="I862" s="515">
        <v>99</v>
      </c>
      <c r="J862" s="515">
        <v>999</v>
      </c>
      <c r="K862" s="515">
        <v>99</v>
      </c>
      <c r="L862" s="515">
        <v>12</v>
      </c>
      <c r="M862" s="515">
        <v>99</v>
      </c>
      <c r="N862" s="515">
        <v>99</v>
      </c>
      <c r="O862" s="515">
        <v>99</v>
      </c>
      <c r="P862" s="515">
        <v>9999</v>
      </c>
      <c r="Q862" s="515">
        <v>272</v>
      </c>
      <c r="R862" s="515">
        <v>295</v>
      </c>
      <c r="S862" s="515">
        <v>12</v>
      </c>
      <c r="T862" s="515">
        <v>13.057627118644064</v>
      </c>
      <c r="U862" s="515">
        <v>43.135593220338997</v>
      </c>
      <c r="V862" s="515">
        <v>1.0169491525423728</v>
      </c>
      <c r="W862" s="515">
        <v>93.22033898305088</v>
      </c>
      <c r="X862" s="515">
        <v>100</v>
      </c>
      <c r="Y862" s="515">
        <v>100</v>
      </c>
      <c r="Z862" s="515">
        <v>6.0563389599030257</v>
      </c>
      <c r="AA862" s="515">
        <v>0</v>
      </c>
      <c r="AB862" s="515">
        <v>2.339071479536964</v>
      </c>
      <c r="AC862" s="515"/>
      <c r="AD862" s="515">
        <v>51.191160570062202</v>
      </c>
      <c r="AE862" s="515"/>
      <c r="AF862" s="515">
        <v>0.17374301346950077</v>
      </c>
      <c r="AG862" s="515">
        <v>0.24617844956367521</v>
      </c>
      <c r="AH862" s="515"/>
      <c r="AI862" s="515"/>
      <c r="AJ862" s="515"/>
      <c r="AK862" s="515"/>
      <c r="AL862" s="515"/>
    </row>
    <row r="863" spans="1:38">
      <c r="A863" s="515">
        <v>11</v>
      </c>
      <c r="B863" s="515">
        <v>421</v>
      </c>
      <c r="C863" s="515">
        <v>1997</v>
      </c>
      <c r="D863" s="515">
        <v>99</v>
      </c>
      <c r="E863" s="515">
        <v>99</v>
      </c>
      <c r="F863" s="515">
        <v>99</v>
      </c>
      <c r="G863" s="515">
        <v>99</v>
      </c>
      <c r="H863" s="515">
        <v>99</v>
      </c>
      <c r="I863" s="515">
        <v>99</v>
      </c>
      <c r="J863" s="515">
        <v>999</v>
      </c>
      <c r="K863" s="515">
        <v>99</v>
      </c>
      <c r="L863" s="515">
        <v>13</v>
      </c>
      <c r="M863" s="515">
        <v>99</v>
      </c>
      <c r="N863" s="515">
        <v>99</v>
      </c>
      <c r="O863" s="515">
        <v>99</v>
      </c>
      <c r="P863" s="515">
        <v>9999</v>
      </c>
      <c r="Q863" s="515">
        <v>69</v>
      </c>
      <c r="R863" s="515">
        <v>74</v>
      </c>
      <c r="S863" s="515">
        <v>13</v>
      </c>
      <c r="T863" s="515">
        <v>13.418918918918916</v>
      </c>
      <c r="U863" s="515">
        <v>45.033783783783797</v>
      </c>
      <c r="V863" s="515">
        <v>0</v>
      </c>
      <c r="W863" s="515">
        <v>91.891891891891873</v>
      </c>
      <c r="X863" s="515">
        <v>100</v>
      </c>
      <c r="Y863" s="515">
        <v>100</v>
      </c>
      <c r="Z863" s="515">
        <v>6.4565130959872796</v>
      </c>
      <c r="AA863" s="515">
        <v>0</v>
      </c>
      <c r="AB863" s="515">
        <v>2.466021836101326</v>
      </c>
      <c r="AC863" s="515"/>
      <c r="AD863" s="515">
        <v>61.130538676139409</v>
      </c>
      <c r="AE863" s="515"/>
      <c r="AF863" s="515">
        <v>4.3582993209298475E-2</v>
      </c>
      <c r="AG863" s="515">
        <v>6.4470702017363268E-2</v>
      </c>
      <c r="AH863" s="515"/>
      <c r="AI863" s="515"/>
      <c r="AJ863" s="515"/>
      <c r="AK863" s="515"/>
      <c r="AL863" s="515"/>
    </row>
    <row r="864" spans="1:38">
      <c r="A864" s="515">
        <v>11</v>
      </c>
      <c r="B864" s="515">
        <v>422</v>
      </c>
      <c r="C864" s="515">
        <v>1997</v>
      </c>
      <c r="D864" s="515">
        <v>99</v>
      </c>
      <c r="E864" s="515">
        <v>99</v>
      </c>
      <c r="F864" s="515">
        <v>99</v>
      </c>
      <c r="G864" s="515">
        <v>99</v>
      </c>
      <c r="H864" s="515">
        <v>99</v>
      </c>
      <c r="I864" s="515">
        <v>99</v>
      </c>
      <c r="J864" s="515">
        <v>999</v>
      </c>
      <c r="K864" s="515">
        <v>99</v>
      </c>
      <c r="L864" s="515">
        <v>14</v>
      </c>
      <c r="M864" s="515">
        <v>99</v>
      </c>
      <c r="N864" s="515">
        <v>99</v>
      </c>
      <c r="O864" s="515">
        <v>99</v>
      </c>
      <c r="P864" s="515">
        <v>9999</v>
      </c>
      <c r="Q864" s="515">
        <v>61</v>
      </c>
      <c r="R864" s="515">
        <v>62</v>
      </c>
      <c r="S864" s="515">
        <v>14</v>
      </c>
      <c r="T864" s="515">
        <v>13.35483870967742</v>
      </c>
      <c r="U864" s="515">
        <v>44.761290322580642</v>
      </c>
      <c r="V864" s="515">
        <v>1.6129032258064513</v>
      </c>
      <c r="W864" s="515">
        <v>95.161290322580641</v>
      </c>
      <c r="X864" s="515">
        <v>100</v>
      </c>
      <c r="Y864" s="515">
        <v>100</v>
      </c>
      <c r="Z864" s="515">
        <v>6.6355191555822488</v>
      </c>
      <c r="AA864" s="515">
        <v>0</v>
      </c>
      <c r="AB864" s="515">
        <v>2.4632575742725802</v>
      </c>
      <c r="AC864" s="515"/>
      <c r="AD864" s="515">
        <v>51.673279088703751</v>
      </c>
      <c r="AE864" s="515"/>
      <c r="AF864" s="515">
        <v>3.6515480796979825E-2</v>
      </c>
      <c r="AG864" s="515">
        <v>5.3689149959065693E-2</v>
      </c>
      <c r="AH864" s="515"/>
      <c r="AI864" s="515"/>
      <c r="AJ864" s="515"/>
      <c r="AK864" s="515"/>
      <c r="AL864" s="515"/>
    </row>
    <row r="865" spans="1:38">
      <c r="A865" s="515">
        <v>11</v>
      </c>
      <c r="B865" s="515">
        <v>423</v>
      </c>
      <c r="C865" s="515">
        <v>1997</v>
      </c>
      <c r="D865" s="515">
        <v>99</v>
      </c>
      <c r="E865" s="515">
        <v>99</v>
      </c>
      <c r="F865" s="515">
        <v>99</v>
      </c>
      <c r="G865" s="515">
        <v>99</v>
      </c>
      <c r="H865" s="515">
        <v>99</v>
      </c>
      <c r="I865" s="515">
        <v>99</v>
      </c>
      <c r="J865" s="515">
        <v>999</v>
      </c>
      <c r="K865" s="515">
        <v>99</v>
      </c>
      <c r="L865" s="515">
        <v>15</v>
      </c>
      <c r="M865" s="515">
        <v>99</v>
      </c>
      <c r="N865" s="515">
        <v>99</v>
      </c>
      <c r="O865" s="515">
        <v>99</v>
      </c>
      <c r="P865" s="515">
        <v>9999</v>
      </c>
      <c r="Q865" s="515">
        <v>9</v>
      </c>
      <c r="R865" s="515">
        <v>9</v>
      </c>
      <c r="S865" s="515">
        <v>15</v>
      </c>
      <c r="T865" s="515">
        <v>13.222222222222221</v>
      </c>
      <c r="U865" s="515">
        <v>46.122222222222227</v>
      </c>
      <c r="V865" s="515">
        <v>11.111111111111112</v>
      </c>
      <c r="W865" s="515">
        <v>88.8888888888889</v>
      </c>
      <c r="X865" s="515">
        <v>100</v>
      </c>
      <c r="Y865" s="515">
        <v>100</v>
      </c>
      <c r="Z865" s="515">
        <v>9.3849498640438949</v>
      </c>
      <c r="AA865" s="515">
        <v>0</v>
      </c>
      <c r="AB865" s="515">
        <v>3.154459903684089</v>
      </c>
      <c r="AC865" s="515"/>
      <c r="AD865" s="515">
        <v>87.432640455340973</v>
      </c>
      <c r="AE865" s="515"/>
      <c r="AF865" s="515">
        <v>5.3006343092390044E-3</v>
      </c>
      <c r="AG865" s="515">
        <v>8.030544158261807E-3</v>
      </c>
      <c r="AH865" s="515"/>
      <c r="AI865" s="515"/>
      <c r="AJ865" s="515"/>
      <c r="AK865" s="515"/>
      <c r="AL865" s="515"/>
    </row>
    <row r="866" spans="1:38" s="517" customFormat="1">
      <c r="A866" s="517">
        <v>11</v>
      </c>
      <c r="B866" s="517">
        <v>424</v>
      </c>
      <c r="C866" s="517">
        <v>1996</v>
      </c>
      <c r="D866" s="517">
        <v>99</v>
      </c>
      <c r="E866" s="517">
        <v>99</v>
      </c>
      <c r="F866" s="517">
        <v>99</v>
      </c>
      <c r="G866" s="517">
        <v>99</v>
      </c>
      <c r="H866" s="517">
        <v>99</v>
      </c>
      <c r="I866" s="517">
        <v>99</v>
      </c>
      <c r="J866" s="517">
        <v>999</v>
      </c>
      <c r="K866" s="517">
        <v>99</v>
      </c>
      <c r="L866" s="517">
        <v>1</v>
      </c>
      <c r="M866" s="517">
        <v>99</v>
      </c>
      <c r="N866" s="517">
        <v>99</v>
      </c>
      <c r="O866" s="517">
        <v>99</v>
      </c>
      <c r="P866" s="517">
        <v>9999</v>
      </c>
      <c r="Q866" s="517">
        <v>2567</v>
      </c>
      <c r="R866" s="517">
        <v>3920</v>
      </c>
      <c r="S866" s="517">
        <v>1</v>
      </c>
      <c r="T866" s="517">
        <v>1.9849489795918367</v>
      </c>
      <c r="U866" s="517">
        <v>19.826198979591801</v>
      </c>
      <c r="V866" s="517">
        <v>0</v>
      </c>
      <c r="W866" s="517">
        <v>5.1020408163265314E-2</v>
      </c>
      <c r="X866" s="517">
        <v>88.494897959183675</v>
      </c>
      <c r="Y866" s="517">
        <v>15.663265306122453</v>
      </c>
      <c r="Z866" s="517">
        <v>3.3594285290865868</v>
      </c>
      <c r="AA866" s="517">
        <v>0</v>
      </c>
      <c r="AB866" s="517">
        <v>1.0606736391678118</v>
      </c>
      <c r="AD866" s="517">
        <v>29.544351597500153</v>
      </c>
      <c r="AF866" s="517">
        <v>1.9770720168656344</v>
      </c>
      <c r="AG866" s="517">
        <v>1.304166216247461</v>
      </c>
    </row>
    <row r="867" spans="1:38" s="517" customFormat="1">
      <c r="A867" s="517">
        <v>11</v>
      </c>
      <c r="B867" s="517">
        <v>425</v>
      </c>
      <c r="C867" s="517">
        <v>1996</v>
      </c>
      <c r="D867" s="517">
        <v>99</v>
      </c>
      <c r="E867" s="517">
        <v>99</v>
      </c>
      <c r="F867" s="517">
        <v>99</v>
      </c>
      <c r="G867" s="517">
        <v>99</v>
      </c>
      <c r="H867" s="517">
        <v>99</v>
      </c>
      <c r="I867" s="517">
        <v>99</v>
      </c>
      <c r="J867" s="517">
        <v>999</v>
      </c>
      <c r="K867" s="517">
        <v>99</v>
      </c>
      <c r="L867" s="517">
        <v>2</v>
      </c>
      <c r="M867" s="517">
        <v>99</v>
      </c>
      <c r="N867" s="517">
        <v>99</v>
      </c>
      <c r="O867" s="517">
        <v>99</v>
      </c>
      <c r="P867" s="517">
        <v>9999</v>
      </c>
      <c r="Q867" s="517">
        <v>7059</v>
      </c>
      <c r="R867" s="517">
        <v>14385</v>
      </c>
      <c r="S867" s="517">
        <v>2</v>
      </c>
      <c r="T867" s="517">
        <v>3.5372262773722647</v>
      </c>
      <c r="U867" s="517">
        <v>22.740139033715622</v>
      </c>
      <c r="V867" s="517">
        <v>0</v>
      </c>
      <c r="W867" s="517">
        <v>0.55613486270420565</v>
      </c>
      <c r="X867" s="517">
        <v>97.803267292318367</v>
      </c>
      <c r="Y867" s="517">
        <v>44.483837330552653</v>
      </c>
      <c r="Z867" s="517">
        <v>3.5094652659189567</v>
      </c>
      <c r="AA867" s="517">
        <v>0</v>
      </c>
      <c r="AB867" s="517">
        <v>1.5634492879351356</v>
      </c>
      <c r="AD867" s="517">
        <v>30.87954623501264</v>
      </c>
      <c r="AF867" s="517">
        <v>7.255148204748</v>
      </c>
      <c r="AG867" s="517">
        <v>5.4892170062494472</v>
      </c>
    </row>
    <row r="868" spans="1:38" s="517" customFormat="1">
      <c r="A868" s="517">
        <v>11</v>
      </c>
      <c r="B868" s="517">
        <v>426</v>
      </c>
      <c r="C868" s="517">
        <v>1996</v>
      </c>
      <c r="D868" s="517">
        <v>99</v>
      </c>
      <c r="E868" s="517">
        <v>99</v>
      </c>
      <c r="F868" s="517">
        <v>99</v>
      </c>
      <c r="G868" s="517">
        <v>99</v>
      </c>
      <c r="H868" s="517">
        <v>99</v>
      </c>
      <c r="I868" s="517">
        <v>99</v>
      </c>
      <c r="J868" s="517">
        <v>999</v>
      </c>
      <c r="K868" s="517">
        <v>99</v>
      </c>
      <c r="L868" s="517">
        <v>3</v>
      </c>
      <c r="M868" s="517">
        <v>99</v>
      </c>
      <c r="N868" s="517">
        <v>99</v>
      </c>
      <c r="O868" s="517">
        <v>99</v>
      </c>
      <c r="P868" s="517">
        <v>9999</v>
      </c>
      <c r="Q868" s="517">
        <v>9840</v>
      </c>
      <c r="R868" s="517">
        <v>24702</v>
      </c>
      <c r="S868" s="517">
        <v>3</v>
      </c>
      <c r="T868" s="517">
        <v>4.9242166626184121</v>
      </c>
      <c r="U868" s="517">
        <v>24.648554772892901</v>
      </c>
      <c r="V868" s="517">
        <v>0</v>
      </c>
      <c r="W868" s="517">
        <v>4.2628127277143548</v>
      </c>
      <c r="X868" s="517">
        <v>99.295603594850618</v>
      </c>
      <c r="Y868" s="517">
        <v>65.978463282325308</v>
      </c>
      <c r="Z868" s="517">
        <v>3.6573261362719696</v>
      </c>
      <c r="AA868" s="517">
        <v>0</v>
      </c>
      <c r="AB868" s="517">
        <v>1.8825971083628248</v>
      </c>
      <c r="AD868" s="517">
        <v>37.179269897153006</v>
      </c>
      <c r="AF868" s="517">
        <v>12.458579836891561</v>
      </c>
      <c r="AG868" s="517">
        <v>10.217178854688649</v>
      </c>
    </row>
    <row r="869" spans="1:38" s="517" customFormat="1">
      <c r="A869" s="517">
        <v>11</v>
      </c>
      <c r="B869" s="517">
        <v>427</v>
      </c>
      <c r="C869" s="517">
        <v>1996</v>
      </c>
      <c r="D869" s="517">
        <v>99</v>
      </c>
      <c r="E869" s="517">
        <v>99</v>
      </c>
      <c r="F869" s="517">
        <v>99</v>
      </c>
      <c r="G869" s="517">
        <v>99</v>
      </c>
      <c r="H869" s="517">
        <v>99</v>
      </c>
      <c r="I869" s="517">
        <v>99</v>
      </c>
      <c r="J869" s="517">
        <v>999</v>
      </c>
      <c r="K869" s="517">
        <v>99</v>
      </c>
      <c r="L869" s="517">
        <v>4</v>
      </c>
      <c r="M869" s="517">
        <v>99</v>
      </c>
      <c r="N869" s="517">
        <v>99</v>
      </c>
      <c r="O869" s="517">
        <v>99</v>
      </c>
      <c r="P869" s="517">
        <v>9999</v>
      </c>
      <c r="Q869" s="517">
        <v>13073</v>
      </c>
      <c r="R869" s="517">
        <v>37385</v>
      </c>
      <c r="S869" s="517">
        <v>4.0006419687040253</v>
      </c>
      <c r="T869" s="517">
        <v>6.4716330078908646</v>
      </c>
      <c r="U869" s="517">
        <v>27.15137889527864</v>
      </c>
      <c r="V869" s="517">
        <v>0</v>
      </c>
      <c r="W869" s="517">
        <v>16.910525611876423</v>
      </c>
      <c r="X869" s="517">
        <v>99.791360171191641</v>
      </c>
      <c r="Y869" s="517">
        <v>85.804467032232196</v>
      </c>
      <c r="Z869" s="517">
        <v>4.009417590103113</v>
      </c>
      <c r="AB869" s="517">
        <v>2.1952298850909289</v>
      </c>
      <c r="AD869" s="517">
        <v>43.909145034427247</v>
      </c>
      <c r="AF869" s="517">
        <v>18.855315650643313</v>
      </c>
      <c r="AG869" s="517">
        <v>17.033217561754213</v>
      </c>
    </row>
    <row r="870" spans="1:38" s="517" customFormat="1">
      <c r="A870" s="517">
        <v>11</v>
      </c>
      <c r="B870" s="517">
        <v>428</v>
      </c>
      <c r="C870" s="517">
        <v>1996</v>
      </c>
      <c r="D870" s="517">
        <v>99</v>
      </c>
      <c r="E870" s="517">
        <v>99</v>
      </c>
      <c r="F870" s="517">
        <v>99</v>
      </c>
      <c r="G870" s="517">
        <v>99</v>
      </c>
      <c r="H870" s="517">
        <v>99</v>
      </c>
      <c r="I870" s="517">
        <v>99</v>
      </c>
      <c r="J870" s="517">
        <v>999</v>
      </c>
      <c r="K870" s="517">
        <v>99</v>
      </c>
      <c r="L870" s="517">
        <v>5</v>
      </c>
      <c r="M870" s="517">
        <v>99</v>
      </c>
      <c r="N870" s="517">
        <v>99</v>
      </c>
      <c r="O870" s="517">
        <v>99</v>
      </c>
      <c r="P870" s="517">
        <v>9999</v>
      </c>
      <c r="Q870" s="517">
        <v>15006</v>
      </c>
      <c r="R870" s="517">
        <v>47292</v>
      </c>
      <c r="S870" s="517">
        <v>5</v>
      </c>
      <c r="T870" s="517">
        <v>8.1302968789647281</v>
      </c>
      <c r="U870" s="517">
        <v>30.361902647382376</v>
      </c>
      <c r="V870" s="517">
        <v>0</v>
      </c>
      <c r="W870" s="517">
        <v>40.82085765034256</v>
      </c>
      <c r="X870" s="517">
        <v>99.953480504102174</v>
      </c>
      <c r="Y870" s="517">
        <v>96.388395500296014</v>
      </c>
      <c r="Z870" s="517">
        <v>4.6322148212660466</v>
      </c>
      <c r="AA870" s="517">
        <v>0</v>
      </c>
      <c r="AB870" s="517">
        <v>2.5257579870769806</v>
      </c>
      <c r="AD870" s="517">
        <v>53.007632943926872</v>
      </c>
      <c r="AF870" s="517">
        <v>23.85196168918613</v>
      </c>
      <c r="AG870" s="517">
        <v>24.094841990035313</v>
      </c>
    </row>
    <row r="871" spans="1:38" s="517" customFormat="1">
      <c r="A871" s="517">
        <v>11</v>
      </c>
      <c r="B871" s="517">
        <v>429</v>
      </c>
      <c r="C871" s="517">
        <v>1996</v>
      </c>
      <c r="D871" s="517">
        <v>99</v>
      </c>
      <c r="E871" s="517">
        <v>99</v>
      </c>
      <c r="F871" s="517">
        <v>99</v>
      </c>
      <c r="G871" s="517">
        <v>99</v>
      </c>
      <c r="H871" s="517">
        <v>99</v>
      </c>
      <c r="I871" s="517">
        <v>99</v>
      </c>
      <c r="J871" s="517">
        <v>999</v>
      </c>
      <c r="K871" s="517">
        <v>99</v>
      </c>
      <c r="L871" s="517">
        <v>6</v>
      </c>
      <c r="M871" s="517">
        <v>99</v>
      </c>
      <c r="N871" s="517">
        <v>99</v>
      </c>
      <c r="O871" s="517">
        <v>99</v>
      </c>
      <c r="P871" s="517">
        <v>9999</v>
      </c>
      <c r="Q871" s="517">
        <v>13431</v>
      </c>
      <c r="R871" s="517">
        <v>34561</v>
      </c>
      <c r="S871" s="517">
        <v>6</v>
      </c>
      <c r="T871" s="517">
        <v>9.5998958363473275</v>
      </c>
      <c r="U871" s="517">
        <v>33.426344723821899</v>
      </c>
      <c r="V871" s="517">
        <v>17.545788605653765</v>
      </c>
      <c r="W871" s="517">
        <v>63.788663522467523</v>
      </c>
      <c r="X871" s="517">
        <v>99.997106565203552</v>
      </c>
      <c r="Y871" s="517">
        <v>99.123289256676571</v>
      </c>
      <c r="Z871" s="517">
        <v>5.0806567693172973</v>
      </c>
      <c r="AA871" s="517">
        <v>0</v>
      </c>
      <c r="AB871" s="517">
        <v>2.6386132751446438</v>
      </c>
      <c r="AD871" s="517">
        <v>57.366932880107441</v>
      </c>
      <c r="AF871" s="517">
        <v>17.431016830329899</v>
      </c>
      <c r="AG871" s="517">
        <v>19.385749923388303</v>
      </c>
    </row>
    <row r="872" spans="1:38" s="517" customFormat="1">
      <c r="A872" s="517">
        <v>11</v>
      </c>
      <c r="B872" s="517">
        <v>430</v>
      </c>
      <c r="C872" s="517">
        <v>1996</v>
      </c>
      <c r="D872" s="517">
        <v>99</v>
      </c>
      <c r="E872" s="517">
        <v>99</v>
      </c>
      <c r="F872" s="517">
        <v>99</v>
      </c>
      <c r="G872" s="517">
        <v>99</v>
      </c>
      <c r="H872" s="517">
        <v>99</v>
      </c>
      <c r="I872" s="517">
        <v>99</v>
      </c>
      <c r="J872" s="517">
        <v>999</v>
      </c>
      <c r="K872" s="517">
        <v>99</v>
      </c>
      <c r="L872" s="517">
        <v>7</v>
      </c>
      <c r="M872" s="517">
        <v>99</v>
      </c>
      <c r="N872" s="517">
        <v>99</v>
      </c>
      <c r="O872" s="517">
        <v>99</v>
      </c>
      <c r="P872" s="517">
        <v>9999</v>
      </c>
      <c r="Q872" s="517">
        <v>7040</v>
      </c>
      <c r="R872" s="517">
        <v>12016</v>
      </c>
      <c r="S872" s="517">
        <v>7</v>
      </c>
      <c r="T872" s="517">
        <v>10.536534620505993</v>
      </c>
      <c r="U872" s="517">
        <v>35.537300266311526</v>
      </c>
      <c r="V872" s="517">
        <v>9.2376830892143769</v>
      </c>
      <c r="W872" s="517">
        <v>76.739347536617856</v>
      </c>
      <c r="X872" s="517">
        <v>99.991677762982718</v>
      </c>
      <c r="Y872" s="517">
        <v>99.617177097203708</v>
      </c>
      <c r="Z872" s="517">
        <v>5.226552499849566</v>
      </c>
      <c r="AA872" s="517">
        <v>0</v>
      </c>
      <c r="AB872" s="517">
        <v>2.5926885781074982</v>
      </c>
      <c r="AD872" s="517">
        <v>57.248615611484226</v>
      </c>
      <c r="AF872" s="517">
        <v>6.0603309578207822</v>
      </c>
      <c r="AG872" s="517">
        <v>7.1655869415001705</v>
      </c>
    </row>
    <row r="873" spans="1:38" s="517" customFormat="1">
      <c r="A873" s="517">
        <v>11</v>
      </c>
      <c r="B873" s="517">
        <v>431</v>
      </c>
      <c r="C873" s="517">
        <v>1996</v>
      </c>
      <c r="D873" s="517">
        <v>99</v>
      </c>
      <c r="E873" s="517">
        <v>99</v>
      </c>
      <c r="F873" s="517">
        <v>99</v>
      </c>
      <c r="G873" s="517">
        <v>99</v>
      </c>
      <c r="H873" s="517">
        <v>99</v>
      </c>
      <c r="I873" s="517">
        <v>99</v>
      </c>
      <c r="J873" s="517">
        <v>999</v>
      </c>
      <c r="K873" s="517">
        <v>99</v>
      </c>
      <c r="L873" s="517">
        <v>8</v>
      </c>
      <c r="M873" s="517">
        <v>99</v>
      </c>
      <c r="N873" s="517">
        <v>99</v>
      </c>
      <c r="O873" s="517">
        <v>99</v>
      </c>
      <c r="P873" s="517">
        <v>9999</v>
      </c>
      <c r="Q873" s="517">
        <v>7667</v>
      </c>
      <c r="R873" s="517">
        <v>13670</v>
      </c>
      <c r="S873" s="517">
        <v>8</v>
      </c>
      <c r="T873" s="517">
        <v>11.239209948792983</v>
      </c>
      <c r="U873" s="517">
        <v>37.074520848573499</v>
      </c>
      <c r="V873" s="517">
        <v>5.5523043160204804</v>
      </c>
      <c r="W873" s="517">
        <v>83.211411850768116</v>
      </c>
      <c r="X873" s="517">
        <v>100</v>
      </c>
      <c r="Y873" s="517">
        <v>99.882955376737414</v>
      </c>
      <c r="Z873" s="517">
        <v>5.5654323927682334</v>
      </c>
      <c r="AA873" s="517">
        <v>0</v>
      </c>
      <c r="AB873" s="517">
        <v>2.5529331563160671</v>
      </c>
      <c r="AD873" s="517">
        <v>57.430902306361027</v>
      </c>
      <c r="AF873" s="517">
        <v>6.8945343037125593</v>
      </c>
      <c r="AG873" s="517">
        <v>8.5045527606650015</v>
      </c>
    </row>
    <row r="874" spans="1:38" s="517" customFormat="1">
      <c r="A874" s="517">
        <v>11</v>
      </c>
      <c r="B874" s="517">
        <v>432</v>
      </c>
      <c r="C874" s="517">
        <v>1996</v>
      </c>
      <c r="D874" s="517">
        <v>99</v>
      </c>
      <c r="E874" s="517">
        <v>99</v>
      </c>
      <c r="F874" s="517">
        <v>99</v>
      </c>
      <c r="G874" s="517">
        <v>99</v>
      </c>
      <c r="H874" s="517">
        <v>99</v>
      </c>
      <c r="I874" s="517">
        <v>99</v>
      </c>
      <c r="J874" s="517">
        <v>999</v>
      </c>
      <c r="K874" s="517">
        <v>99</v>
      </c>
      <c r="L874" s="517">
        <v>9</v>
      </c>
      <c r="M874" s="517">
        <v>99</v>
      </c>
      <c r="N874" s="517">
        <v>99</v>
      </c>
      <c r="O874" s="517">
        <v>99</v>
      </c>
      <c r="P874" s="517">
        <v>9999</v>
      </c>
      <c r="Q874" s="517">
        <v>3986</v>
      </c>
      <c r="R874" s="517">
        <v>5834</v>
      </c>
      <c r="S874" s="517">
        <v>9</v>
      </c>
      <c r="T874" s="517">
        <v>11.829105245114844</v>
      </c>
      <c r="U874" s="517">
        <v>38.043743572163208</v>
      </c>
      <c r="V874" s="517">
        <v>3.2053479602331159</v>
      </c>
      <c r="W874" s="517">
        <v>89.269797737401419</v>
      </c>
      <c r="X874" s="517">
        <v>99.965718203633884</v>
      </c>
      <c r="Y874" s="517">
        <v>99.862872814535507</v>
      </c>
      <c r="Z874" s="517">
        <v>5.5174755347951514</v>
      </c>
      <c r="AA874" s="517">
        <v>0</v>
      </c>
      <c r="AB874" s="517">
        <v>2.4105035956706393</v>
      </c>
      <c r="AD874" s="517">
        <v>57.455730841948608</v>
      </c>
      <c r="AF874" s="517">
        <v>2.9424076904066614</v>
      </c>
      <c r="AG874" s="517">
        <v>3.7244066103874496</v>
      </c>
    </row>
    <row r="875" spans="1:38" s="517" customFormat="1">
      <c r="A875" s="517">
        <v>11</v>
      </c>
      <c r="B875" s="517">
        <v>433</v>
      </c>
      <c r="C875" s="517">
        <v>1996</v>
      </c>
      <c r="D875" s="517">
        <v>99</v>
      </c>
      <c r="E875" s="517">
        <v>99</v>
      </c>
      <c r="F875" s="517">
        <v>99</v>
      </c>
      <c r="G875" s="517">
        <v>99</v>
      </c>
      <c r="H875" s="517">
        <v>99</v>
      </c>
      <c r="I875" s="517">
        <v>99</v>
      </c>
      <c r="J875" s="517">
        <v>999</v>
      </c>
      <c r="K875" s="517">
        <v>99</v>
      </c>
      <c r="L875" s="517">
        <v>10</v>
      </c>
      <c r="M875" s="517">
        <v>99</v>
      </c>
      <c r="N875" s="517">
        <v>99</v>
      </c>
      <c r="O875" s="517">
        <v>99</v>
      </c>
      <c r="P875" s="517">
        <v>9999</v>
      </c>
      <c r="Q875" s="517">
        <v>1610</v>
      </c>
      <c r="R875" s="517">
        <v>1974</v>
      </c>
      <c r="S875" s="517">
        <v>10</v>
      </c>
      <c r="T875" s="517">
        <v>12.29381965552178</v>
      </c>
      <c r="U875" s="517">
        <v>39.424924012158009</v>
      </c>
      <c r="V875" s="517">
        <v>2.6849037487335354</v>
      </c>
      <c r="W875" s="517">
        <v>91.185410334346528</v>
      </c>
      <c r="X875" s="517">
        <v>100</v>
      </c>
      <c r="Y875" s="517">
        <v>100</v>
      </c>
      <c r="Z875" s="517">
        <v>5.4280526612516704</v>
      </c>
      <c r="AA875" s="517">
        <v>0</v>
      </c>
      <c r="AB875" s="517">
        <v>2.3834094545552778</v>
      </c>
      <c r="AD875" s="517">
        <v>57.34804494556532</v>
      </c>
      <c r="AF875" s="517">
        <v>0.99559697992162366</v>
      </c>
      <c r="AG875" s="517">
        <v>1.3059466376330977</v>
      </c>
    </row>
    <row r="876" spans="1:38" s="517" customFormat="1">
      <c r="A876" s="517">
        <v>11</v>
      </c>
      <c r="B876" s="517">
        <v>434</v>
      </c>
      <c r="C876" s="517">
        <v>1996</v>
      </c>
      <c r="D876" s="517">
        <v>99</v>
      </c>
      <c r="E876" s="517">
        <v>99</v>
      </c>
      <c r="F876" s="517">
        <v>99</v>
      </c>
      <c r="G876" s="517">
        <v>99</v>
      </c>
      <c r="H876" s="517">
        <v>99</v>
      </c>
      <c r="I876" s="517">
        <v>99</v>
      </c>
      <c r="J876" s="517">
        <v>999</v>
      </c>
      <c r="K876" s="517">
        <v>99</v>
      </c>
      <c r="L876" s="517">
        <v>11</v>
      </c>
      <c r="M876" s="517">
        <v>99</v>
      </c>
      <c r="N876" s="517">
        <v>99</v>
      </c>
      <c r="O876" s="517">
        <v>99</v>
      </c>
      <c r="P876" s="517">
        <v>9999</v>
      </c>
      <c r="Q876" s="517">
        <v>1478</v>
      </c>
      <c r="R876" s="517">
        <v>1894</v>
      </c>
      <c r="S876" s="517">
        <v>11</v>
      </c>
      <c r="T876" s="517">
        <v>12.762935586061248</v>
      </c>
      <c r="U876" s="517">
        <v>41.34477296726503</v>
      </c>
      <c r="V876" s="517">
        <v>1.6367476240760293</v>
      </c>
      <c r="W876" s="517">
        <v>92.925026399155229</v>
      </c>
      <c r="X876" s="517">
        <v>100</v>
      </c>
      <c r="Y876" s="517">
        <v>100</v>
      </c>
      <c r="Z876" s="517">
        <v>5.8083553794084946</v>
      </c>
      <c r="AA876" s="517">
        <v>0</v>
      </c>
      <c r="AB876" s="517">
        <v>2.3058804215644195</v>
      </c>
      <c r="AD876" s="517">
        <v>57.229768521582606</v>
      </c>
      <c r="AF876" s="517">
        <v>0.95524857141416131</v>
      </c>
      <c r="AG876" s="517">
        <v>1.3140382417061798</v>
      </c>
    </row>
    <row r="877" spans="1:38" s="517" customFormat="1">
      <c r="A877" s="517">
        <v>11</v>
      </c>
      <c r="B877" s="517">
        <v>435</v>
      </c>
      <c r="C877" s="517">
        <v>1996</v>
      </c>
      <c r="D877" s="517">
        <v>99</v>
      </c>
      <c r="E877" s="517">
        <v>99</v>
      </c>
      <c r="F877" s="517">
        <v>99</v>
      </c>
      <c r="G877" s="517">
        <v>99</v>
      </c>
      <c r="H877" s="517">
        <v>99</v>
      </c>
      <c r="I877" s="517">
        <v>99</v>
      </c>
      <c r="J877" s="517">
        <v>999</v>
      </c>
      <c r="K877" s="517">
        <v>99</v>
      </c>
      <c r="L877" s="517">
        <v>12</v>
      </c>
      <c r="M877" s="517">
        <v>99</v>
      </c>
      <c r="N877" s="517">
        <v>99</v>
      </c>
      <c r="O877" s="517">
        <v>99</v>
      </c>
      <c r="P877" s="517">
        <v>9999</v>
      </c>
      <c r="Q877" s="517">
        <v>381</v>
      </c>
      <c r="R877" s="517">
        <v>439</v>
      </c>
      <c r="S877" s="517">
        <v>12</v>
      </c>
      <c r="T877" s="517">
        <v>13.077448747152618</v>
      </c>
      <c r="U877" s="517">
        <v>42.212300683371282</v>
      </c>
      <c r="V877" s="517">
        <v>1.3667425968109339</v>
      </c>
      <c r="W877" s="517">
        <v>93.394077448747126</v>
      </c>
      <c r="X877" s="517">
        <v>100</v>
      </c>
      <c r="Y877" s="517">
        <v>100</v>
      </c>
      <c r="Z877" s="517">
        <v>6.3679138697927344</v>
      </c>
      <c r="AA877" s="517">
        <v>0</v>
      </c>
      <c r="AB877" s="517">
        <v>2.279634877948248</v>
      </c>
      <c r="AD877" s="517">
        <v>53.182392232923505</v>
      </c>
      <c r="AF877" s="517">
        <v>0.22141189168469735</v>
      </c>
      <c r="AG877" s="517">
        <v>0.31096460680022925</v>
      </c>
    </row>
    <row r="878" spans="1:38" s="517" customFormat="1">
      <c r="A878" s="517">
        <v>11</v>
      </c>
      <c r="B878" s="517">
        <v>436</v>
      </c>
      <c r="C878" s="517">
        <v>1996</v>
      </c>
      <c r="D878" s="517">
        <v>99</v>
      </c>
      <c r="E878" s="517">
        <v>99</v>
      </c>
      <c r="F878" s="517">
        <v>99</v>
      </c>
      <c r="G878" s="517">
        <v>99</v>
      </c>
      <c r="H878" s="517">
        <v>99</v>
      </c>
      <c r="I878" s="517">
        <v>99</v>
      </c>
      <c r="J878" s="517">
        <v>999</v>
      </c>
      <c r="K878" s="517">
        <v>99</v>
      </c>
      <c r="L878" s="517">
        <v>13</v>
      </c>
      <c r="M878" s="517">
        <v>99</v>
      </c>
      <c r="N878" s="517">
        <v>99</v>
      </c>
      <c r="O878" s="517">
        <v>99</v>
      </c>
      <c r="P878" s="517">
        <v>9999</v>
      </c>
      <c r="Q878" s="517">
        <v>96</v>
      </c>
      <c r="R878" s="517">
        <v>103</v>
      </c>
      <c r="S878" s="517">
        <v>13</v>
      </c>
      <c r="T878" s="517">
        <v>12.980582524271847</v>
      </c>
      <c r="U878" s="517">
        <v>43.424271844660197</v>
      </c>
      <c r="V878" s="517">
        <v>2.912621359223301</v>
      </c>
      <c r="W878" s="517">
        <v>90.291262135922324</v>
      </c>
      <c r="X878" s="517">
        <v>100</v>
      </c>
      <c r="Y878" s="517">
        <v>100</v>
      </c>
      <c r="Z878" s="517">
        <v>6.0539238021161612</v>
      </c>
      <c r="AA878" s="517">
        <v>0</v>
      </c>
      <c r="AB878" s="517">
        <v>2.5042898438141181</v>
      </c>
      <c r="AD878" s="517">
        <v>58.713616546406762</v>
      </c>
      <c r="AF878" s="517">
        <v>5.1948575953357237E-2</v>
      </c>
      <c r="AG878" s="517">
        <v>7.505457805405942E-2</v>
      </c>
    </row>
    <row r="879" spans="1:38" s="517" customFormat="1">
      <c r="A879" s="517">
        <v>11</v>
      </c>
      <c r="B879" s="517">
        <v>437</v>
      </c>
      <c r="C879" s="517">
        <v>1996</v>
      </c>
      <c r="D879" s="517">
        <v>99</v>
      </c>
      <c r="E879" s="517">
        <v>99</v>
      </c>
      <c r="F879" s="517">
        <v>99</v>
      </c>
      <c r="G879" s="517">
        <v>99</v>
      </c>
      <c r="H879" s="517">
        <v>99</v>
      </c>
      <c r="I879" s="517">
        <v>99</v>
      </c>
      <c r="J879" s="517">
        <v>999</v>
      </c>
      <c r="K879" s="517">
        <v>99</v>
      </c>
      <c r="L879" s="517">
        <v>14</v>
      </c>
      <c r="M879" s="517">
        <v>99</v>
      </c>
      <c r="N879" s="517">
        <v>99</v>
      </c>
      <c r="O879" s="517">
        <v>99</v>
      </c>
      <c r="P879" s="517">
        <v>9999</v>
      </c>
      <c r="Q879" s="517">
        <v>81</v>
      </c>
      <c r="R879" s="517">
        <v>81</v>
      </c>
      <c r="S879" s="517">
        <v>14</v>
      </c>
      <c r="T879" s="517">
        <v>14.098765432098769</v>
      </c>
      <c r="U879" s="517">
        <v>45.47530864197531</v>
      </c>
      <c r="V879" s="517">
        <v>1.2345679012345681</v>
      </c>
      <c r="W879" s="517">
        <v>97.530864197530875</v>
      </c>
      <c r="X879" s="517">
        <v>100</v>
      </c>
      <c r="Y879" s="517">
        <v>101.23456790123456</v>
      </c>
      <c r="Z879" s="517">
        <v>6.8440391450019842</v>
      </c>
      <c r="AA879" s="517">
        <v>0</v>
      </c>
      <c r="AB879" s="517">
        <v>1.7112910314615131</v>
      </c>
      <c r="AD879" s="517">
        <v>35.807253601263447</v>
      </c>
      <c r="AF879" s="517">
        <v>4.0852763613805201E-2</v>
      </c>
      <c r="AG879" s="517">
        <v>6.1811330574849138E-2</v>
      </c>
    </row>
    <row r="880" spans="1:38" s="517" customFormat="1">
      <c r="A880" s="517">
        <v>11</v>
      </c>
      <c r="B880" s="517">
        <v>438</v>
      </c>
      <c r="C880" s="517">
        <v>1996</v>
      </c>
      <c r="D880" s="517">
        <v>99</v>
      </c>
      <c r="E880" s="517">
        <v>99</v>
      </c>
      <c r="F880" s="517">
        <v>99</v>
      </c>
      <c r="G880" s="517">
        <v>99</v>
      </c>
      <c r="H880" s="517">
        <v>99</v>
      </c>
      <c r="I880" s="517">
        <v>99</v>
      </c>
      <c r="J880" s="517">
        <v>999</v>
      </c>
      <c r="K880" s="517">
        <v>99</v>
      </c>
      <c r="L880" s="517">
        <v>15</v>
      </c>
      <c r="M880" s="517">
        <v>99</v>
      </c>
      <c r="N880" s="517">
        <v>99</v>
      </c>
      <c r="O880" s="517">
        <v>99</v>
      </c>
      <c r="P880" s="517">
        <v>9999</v>
      </c>
      <c r="Q880" s="517">
        <v>19</v>
      </c>
      <c r="R880" s="517">
        <v>17</v>
      </c>
      <c r="S880" s="517">
        <v>15</v>
      </c>
      <c r="T880" s="517">
        <v>13.176470588235299</v>
      </c>
      <c r="U880" s="517">
        <v>46.505882352941185</v>
      </c>
      <c r="V880" s="517">
        <v>0</v>
      </c>
      <c r="W880" s="517">
        <v>88.235294117647058</v>
      </c>
      <c r="X880" s="517">
        <v>100</v>
      </c>
      <c r="Y880" s="517">
        <v>100</v>
      </c>
      <c r="Z880" s="517">
        <v>6.5796004338038676</v>
      </c>
      <c r="AA880" s="517">
        <v>0</v>
      </c>
      <c r="AB880" s="517">
        <v>2.4789773536124078</v>
      </c>
      <c r="AD880" s="517">
        <v>20.983130382085328</v>
      </c>
      <c r="AF880" s="517">
        <v>8.5740368078356631E-3</v>
      </c>
      <c r="AG880" s="517">
        <v>1.3266740315589998E-2</v>
      </c>
    </row>
    <row r="881" spans="1:38">
      <c r="A881" s="515">
        <v>12</v>
      </c>
      <c r="B881" s="515">
        <v>1</v>
      </c>
      <c r="C881" s="515">
        <v>2024</v>
      </c>
      <c r="D881" s="515">
        <v>99</v>
      </c>
      <c r="E881" s="515">
        <v>99</v>
      </c>
      <c r="F881" s="515">
        <v>99</v>
      </c>
      <c r="G881" s="515">
        <v>99</v>
      </c>
      <c r="H881" s="515">
        <v>99</v>
      </c>
      <c r="I881" s="515">
        <v>99</v>
      </c>
      <c r="J881" s="515">
        <v>999</v>
      </c>
      <c r="K881" s="515">
        <v>99</v>
      </c>
      <c r="L881" s="515">
        <v>99</v>
      </c>
      <c r="M881" s="515">
        <v>1</v>
      </c>
      <c r="N881" s="515">
        <v>99</v>
      </c>
      <c r="O881" s="515">
        <v>99</v>
      </c>
      <c r="P881" s="515">
        <v>9999</v>
      </c>
      <c r="Q881" s="515">
        <v>14</v>
      </c>
      <c r="R881" s="515">
        <v>15</v>
      </c>
      <c r="S881" s="515">
        <v>1.9333333333333329</v>
      </c>
      <c r="T881" s="515">
        <v>1</v>
      </c>
      <c r="U881" s="515">
        <v>18.553333333333335</v>
      </c>
      <c r="V881" s="515">
        <v>0</v>
      </c>
      <c r="W881" s="515">
        <v>0</v>
      </c>
      <c r="X881" s="515">
        <v>80</v>
      </c>
      <c r="Y881" s="515">
        <v>33.333333333333343</v>
      </c>
      <c r="Z881" s="515">
        <v>5.4908246698975525</v>
      </c>
      <c r="AA881" s="515">
        <v>1.4817407180595243</v>
      </c>
      <c r="AB881" s="515">
        <v>0</v>
      </c>
      <c r="AC881" s="515">
        <v>53.714771100614065</v>
      </c>
      <c r="AD881" s="515"/>
      <c r="AE881" s="515"/>
      <c r="AF881" s="515">
        <v>1.5130576878461125E-2</v>
      </c>
      <c r="AG881" s="515">
        <v>8.9965413583904651E-3</v>
      </c>
      <c r="AH881" s="515">
        <v>13.333333333333337</v>
      </c>
      <c r="AI881" s="515">
        <v>14</v>
      </c>
      <c r="AJ881" s="515">
        <v>109.92142857142852</v>
      </c>
      <c r="AK881" s="515">
        <v>13.27931901233578</v>
      </c>
      <c r="AL881" s="515">
        <v>13.24702757307583</v>
      </c>
    </row>
    <row r="882" spans="1:38">
      <c r="A882" s="515">
        <v>12</v>
      </c>
      <c r="B882" s="515">
        <v>2</v>
      </c>
      <c r="C882" s="515">
        <v>2024</v>
      </c>
      <c r="D882" s="515">
        <v>99</v>
      </c>
      <c r="E882" s="515">
        <v>99</v>
      </c>
      <c r="F882" s="515">
        <v>99</v>
      </c>
      <c r="G882" s="515">
        <v>99</v>
      </c>
      <c r="H882" s="515">
        <v>99</v>
      </c>
      <c r="I882" s="515">
        <v>99</v>
      </c>
      <c r="J882" s="515">
        <v>999</v>
      </c>
      <c r="K882" s="515">
        <v>99</v>
      </c>
      <c r="L882" s="515">
        <v>99</v>
      </c>
      <c r="M882" s="515">
        <v>2</v>
      </c>
      <c r="N882" s="515">
        <v>99</v>
      </c>
      <c r="O882" s="515">
        <v>99</v>
      </c>
      <c r="P882" s="515">
        <v>9999</v>
      </c>
      <c r="Q882" s="515">
        <v>399</v>
      </c>
      <c r="R882" s="515">
        <v>580</v>
      </c>
      <c r="S882" s="515">
        <v>2.8206896551724143</v>
      </c>
      <c r="T882" s="515">
        <v>2</v>
      </c>
      <c r="U882" s="515">
        <v>19.267413793103433</v>
      </c>
      <c r="V882" s="515">
        <v>0</v>
      </c>
      <c r="W882" s="515">
        <v>0</v>
      </c>
      <c r="X882" s="515">
        <v>69.310344827586235</v>
      </c>
      <c r="Y882" s="515">
        <v>29.827586206896555</v>
      </c>
      <c r="Z882" s="515">
        <v>6.3088490289556978</v>
      </c>
      <c r="AA882" s="515">
        <v>1.6438766860255973</v>
      </c>
      <c r="AB882" s="515">
        <v>0</v>
      </c>
      <c r="AC882" s="515">
        <v>67.893611050693551</v>
      </c>
      <c r="AD882" s="515"/>
      <c r="AE882" s="515"/>
      <c r="AF882" s="515">
        <v>0.58504897263383016</v>
      </c>
      <c r="AG882" s="515">
        <v>0.36125493831889754</v>
      </c>
      <c r="AH882" s="515">
        <v>2.7586206896551722</v>
      </c>
      <c r="AI882" s="515">
        <v>567</v>
      </c>
      <c r="AJ882" s="515">
        <v>109.06631393298068</v>
      </c>
      <c r="AK882" s="515">
        <v>14.388560100565138</v>
      </c>
      <c r="AL882" s="515">
        <v>14.457213691179939</v>
      </c>
    </row>
    <row r="883" spans="1:38">
      <c r="A883" s="515">
        <v>12</v>
      </c>
      <c r="B883" s="515">
        <v>3</v>
      </c>
      <c r="C883" s="515">
        <v>2024</v>
      </c>
      <c r="D883" s="515">
        <v>99</v>
      </c>
      <c r="E883" s="515">
        <v>99</v>
      </c>
      <c r="F883" s="515">
        <v>99</v>
      </c>
      <c r="G883" s="515">
        <v>99</v>
      </c>
      <c r="H883" s="515">
        <v>99</v>
      </c>
      <c r="I883" s="515">
        <v>99</v>
      </c>
      <c r="J883" s="515">
        <v>999</v>
      </c>
      <c r="K883" s="515">
        <v>99</v>
      </c>
      <c r="L883" s="515">
        <v>99</v>
      </c>
      <c r="M883" s="515">
        <v>3</v>
      </c>
      <c r="N883" s="515">
        <v>99</v>
      </c>
      <c r="O883" s="515">
        <v>99</v>
      </c>
      <c r="P883" s="515">
        <v>9999</v>
      </c>
      <c r="Q883" s="515">
        <v>1998</v>
      </c>
      <c r="R883" s="515">
        <v>3514</v>
      </c>
      <c r="S883" s="515">
        <v>4.058338076266363</v>
      </c>
      <c r="T883" s="515">
        <v>3</v>
      </c>
      <c r="U883" s="515">
        <v>23.103813318156</v>
      </c>
      <c r="V883" s="515">
        <v>13.545816733067728</v>
      </c>
      <c r="W883" s="515">
        <v>0</v>
      </c>
      <c r="X883" s="515">
        <v>85.742743312464441</v>
      </c>
      <c r="Y883" s="515">
        <v>54.752418895845189</v>
      </c>
      <c r="Z883" s="515">
        <v>6.140221411451968</v>
      </c>
      <c r="AA883" s="515">
        <v>1.5495093220039249</v>
      </c>
      <c r="AB883" s="515">
        <v>0</v>
      </c>
      <c r="AC883" s="515">
        <v>75.460021775959831</v>
      </c>
      <c r="AD883" s="515"/>
      <c r="AE883" s="515"/>
      <c r="AF883" s="515">
        <v>3.5445898100608249</v>
      </c>
      <c r="AG883" s="515">
        <v>2.6245073803642698</v>
      </c>
      <c r="AH883" s="515">
        <v>3.2157085941946506</v>
      </c>
      <c r="AI883" s="515">
        <v>3454</v>
      </c>
      <c r="AJ883" s="515">
        <v>111.5423277359583</v>
      </c>
      <c r="AK883" s="515">
        <v>16.316104817511981</v>
      </c>
      <c r="AL883" s="515">
        <v>16.470622478437853</v>
      </c>
    </row>
    <row r="884" spans="1:38">
      <c r="A884" s="515">
        <v>12</v>
      </c>
      <c r="B884" s="515">
        <v>4</v>
      </c>
      <c r="C884" s="515">
        <v>2024</v>
      </c>
      <c r="D884" s="515">
        <v>99</v>
      </c>
      <c r="E884" s="515">
        <v>99</v>
      </c>
      <c r="F884" s="515">
        <v>99</v>
      </c>
      <c r="G884" s="515">
        <v>99</v>
      </c>
      <c r="H884" s="515">
        <v>99</v>
      </c>
      <c r="I884" s="515">
        <v>99</v>
      </c>
      <c r="J884" s="515">
        <v>999</v>
      </c>
      <c r="K884" s="515">
        <v>99</v>
      </c>
      <c r="L884" s="515">
        <v>99</v>
      </c>
      <c r="M884" s="515">
        <v>4</v>
      </c>
      <c r="N884" s="515">
        <v>99</v>
      </c>
      <c r="O884" s="515">
        <v>99</v>
      </c>
      <c r="P884" s="515">
        <v>9999</v>
      </c>
      <c r="Q884" s="515">
        <v>4436</v>
      </c>
      <c r="R884" s="515">
        <v>11376</v>
      </c>
      <c r="S884" s="515">
        <v>5.8242791842475388</v>
      </c>
      <c r="T884" s="515">
        <v>4</v>
      </c>
      <c r="U884" s="515">
        <v>26.275483473980277</v>
      </c>
      <c r="V884" s="515">
        <v>50.27250351617441</v>
      </c>
      <c r="W884" s="515">
        <v>0</v>
      </c>
      <c r="X884" s="515">
        <v>92.616033755274273</v>
      </c>
      <c r="Y884" s="515">
        <v>74.006680731364256</v>
      </c>
      <c r="Z884" s="515">
        <v>6.1062353736034991</v>
      </c>
      <c r="AA884" s="515">
        <v>1.2866201979879319</v>
      </c>
      <c r="AB884" s="515">
        <v>0</v>
      </c>
      <c r="AC884" s="515">
        <v>78.456174236208994</v>
      </c>
      <c r="AD884" s="515"/>
      <c r="AE884" s="515"/>
      <c r="AF884" s="515">
        <v>11.475029504624912</v>
      </c>
      <c r="AG884" s="515">
        <v>9.6627929492718394</v>
      </c>
      <c r="AH884" s="515">
        <v>3.0327004219409273</v>
      </c>
      <c r="AI884" s="515">
        <v>11226</v>
      </c>
      <c r="AJ884" s="515">
        <v>113.08665597719548</v>
      </c>
      <c r="AK884" s="515">
        <v>17.906911908265805</v>
      </c>
      <c r="AL884" s="515">
        <v>18.008483516759476</v>
      </c>
    </row>
    <row r="885" spans="1:38">
      <c r="A885" s="515">
        <v>12</v>
      </c>
      <c r="B885" s="515">
        <v>5</v>
      </c>
      <c r="C885" s="515">
        <v>2024</v>
      </c>
      <c r="D885" s="515">
        <v>99</v>
      </c>
      <c r="E885" s="515">
        <v>99</v>
      </c>
      <c r="F885" s="515">
        <v>99</v>
      </c>
      <c r="G885" s="515">
        <v>99</v>
      </c>
      <c r="H885" s="515">
        <v>99</v>
      </c>
      <c r="I885" s="515">
        <v>99</v>
      </c>
      <c r="J885" s="515">
        <v>999</v>
      </c>
      <c r="K885" s="515">
        <v>99</v>
      </c>
      <c r="L885" s="515">
        <v>99</v>
      </c>
      <c r="M885" s="515">
        <v>5</v>
      </c>
      <c r="N885" s="515">
        <v>99</v>
      </c>
      <c r="O885" s="515">
        <v>99</v>
      </c>
      <c r="P885" s="515">
        <v>9999</v>
      </c>
      <c r="Q885" s="515">
        <v>5524</v>
      </c>
      <c r="R885" s="515">
        <v>15367</v>
      </c>
      <c r="S885" s="515">
        <v>6.3208824103598609</v>
      </c>
      <c r="T885" s="515">
        <v>4.9996746274484289</v>
      </c>
      <c r="U885" s="515">
        <v>28.056120257695017</v>
      </c>
      <c r="V885" s="515">
        <v>55.755840437300705</v>
      </c>
      <c r="W885" s="515">
        <v>0</v>
      </c>
      <c r="X885" s="515">
        <v>93.180191319060313</v>
      </c>
      <c r="Y885" s="515">
        <v>80.249886119606941</v>
      </c>
      <c r="Z885" s="515">
        <v>6.5907640094109299</v>
      </c>
      <c r="AA885" s="515">
        <v>1.2571582979253362</v>
      </c>
      <c r="AB885" s="515">
        <v>4.0333074400119601E-2</v>
      </c>
      <c r="AC885" s="515">
        <v>80.787749756100979</v>
      </c>
      <c r="AD885" s="515">
        <v>1.0839951257364107</v>
      </c>
      <c r="AE885" s="515">
        <v>4.0560876409593192</v>
      </c>
      <c r="AF885" s="515">
        <v>15.500771659420799</v>
      </c>
      <c r="AG885" s="515">
        <v>13.937313858391247</v>
      </c>
      <c r="AH885" s="515">
        <v>3.2081733584954777</v>
      </c>
      <c r="AI885" s="515">
        <v>15101</v>
      </c>
      <c r="AJ885" s="515">
        <v>113.25712866697488</v>
      </c>
      <c r="AK885" s="515">
        <v>19.021177087448795</v>
      </c>
      <c r="AL885" s="515">
        <v>19.129999693591433</v>
      </c>
    </row>
    <row r="886" spans="1:38">
      <c r="A886" s="515">
        <v>12</v>
      </c>
      <c r="B886" s="515">
        <v>6</v>
      </c>
      <c r="C886" s="515">
        <v>2024</v>
      </c>
      <c r="D886" s="515">
        <v>99</v>
      </c>
      <c r="E886" s="515">
        <v>99</v>
      </c>
      <c r="F886" s="515">
        <v>99</v>
      </c>
      <c r="G886" s="515">
        <v>99</v>
      </c>
      <c r="H886" s="515">
        <v>99</v>
      </c>
      <c r="I886" s="515">
        <v>99</v>
      </c>
      <c r="J886" s="515">
        <v>999</v>
      </c>
      <c r="K886" s="515">
        <v>99</v>
      </c>
      <c r="L886" s="515">
        <v>99</v>
      </c>
      <c r="M886" s="515">
        <v>6</v>
      </c>
      <c r="N886" s="515">
        <v>99</v>
      </c>
      <c r="O886" s="515">
        <v>99</v>
      </c>
      <c r="P886" s="515">
        <v>9999</v>
      </c>
      <c r="Q886" s="515">
        <v>6080</v>
      </c>
      <c r="R886" s="515">
        <v>16527</v>
      </c>
      <c r="S886" s="515">
        <v>6.6877231197434481</v>
      </c>
      <c r="T886" s="515">
        <v>6</v>
      </c>
      <c r="U886" s="515">
        <v>29.352707690446003</v>
      </c>
      <c r="V886" s="515">
        <v>51.981605857082357</v>
      </c>
      <c r="W886" s="515">
        <v>0</v>
      </c>
      <c r="X886" s="515">
        <v>93.453137290494368</v>
      </c>
      <c r="Y886" s="515">
        <v>81.267017607551281</v>
      </c>
      <c r="Z886" s="515">
        <v>7.257980613637133</v>
      </c>
      <c r="AA886" s="515">
        <v>1.2893609604729479</v>
      </c>
      <c r="AB886" s="515">
        <v>0</v>
      </c>
      <c r="AC886" s="515">
        <v>82.202746650380945</v>
      </c>
      <c r="AD886" s="515"/>
      <c r="AE886" s="515"/>
      <c r="AF886" s="515">
        <v>16.670869604688463</v>
      </c>
      <c r="AG886" s="515">
        <v>15.682112722816377</v>
      </c>
      <c r="AH886" s="515">
        <v>3.0435045682822062</v>
      </c>
      <c r="AI886" s="515">
        <v>16232</v>
      </c>
      <c r="AJ886" s="515">
        <v>113.09934080828017</v>
      </c>
      <c r="AK886" s="515">
        <v>19.898948540837328</v>
      </c>
      <c r="AL886" s="515">
        <v>20.029154466054496</v>
      </c>
    </row>
    <row r="887" spans="1:38">
      <c r="A887" s="515">
        <v>12</v>
      </c>
      <c r="B887" s="515">
        <v>7</v>
      </c>
      <c r="C887" s="515">
        <v>2024</v>
      </c>
      <c r="D887" s="515">
        <v>99</v>
      </c>
      <c r="E887" s="515">
        <v>99</v>
      </c>
      <c r="F887" s="515">
        <v>99</v>
      </c>
      <c r="G887" s="515">
        <v>99</v>
      </c>
      <c r="H887" s="515">
        <v>99</v>
      </c>
      <c r="I887" s="515">
        <v>99</v>
      </c>
      <c r="J887" s="515">
        <v>999</v>
      </c>
      <c r="K887" s="515">
        <v>99</v>
      </c>
      <c r="L887" s="515">
        <v>99</v>
      </c>
      <c r="M887" s="515">
        <v>7</v>
      </c>
      <c r="N887" s="515">
        <v>99</v>
      </c>
      <c r="O887" s="515">
        <v>99</v>
      </c>
      <c r="P887" s="515">
        <v>9999</v>
      </c>
      <c r="Q887" s="515">
        <v>6458</v>
      </c>
      <c r="R887" s="515">
        <v>16996</v>
      </c>
      <c r="S887" s="515">
        <v>7.5072369969404562</v>
      </c>
      <c r="T887" s="515">
        <v>7</v>
      </c>
      <c r="U887" s="515">
        <v>31.005118851494561</v>
      </c>
      <c r="V887" s="515">
        <v>46.587432337020481</v>
      </c>
      <c r="W887" s="515">
        <v>0</v>
      </c>
      <c r="X887" s="515">
        <v>95.557778300776647</v>
      </c>
      <c r="Y887" s="515">
        <v>83.502000470698974</v>
      </c>
      <c r="Z887" s="515">
        <v>7.649881726965738</v>
      </c>
      <c r="AA887" s="515">
        <v>1.2454697821278065</v>
      </c>
      <c r="AB887" s="515">
        <v>0</v>
      </c>
      <c r="AC887" s="515">
        <v>82.457122922365514</v>
      </c>
      <c r="AD887" s="515"/>
      <c r="AE887" s="515"/>
      <c r="AF887" s="515">
        <v>17.143952308421682</v>
      </c>
      <c r="AG887" s="515">
        <v>17.03501409932278</v>
      </c>
      <c r="AH887" s="515">
        <v>2.9006825135325962</v>
      </c>
      <c r="AI887" s="515">
        <v>16513</v>
      </c>
      <c r="AJ887" s="515">
        <v>113.3163325864473</v>
      </c>
      <c r="AK887" s="515">
        <v>20.897162664823977</v>
      </c>
      <c r="AL887" s="515">
        <v>20.997575583461821</v>
      </c>
    </row>
    <row r="888" spans="1:38">
      <c r="A888" s="515">
        <v>12</v>
      </c>
      <c r="B888" s="515">
        <v>8</v>
      </c>
      <c r="C888" s="515">
        <v>2024</v>
      </c>
      <c r="D888" s="515">
        <v>99</v>
      </c>
      <c r="E888" s="515">
        <v>99</v>
      </c>
      <c r="F888" s="515">
        <v>99</v>
      </c>
      <c r="G888" s="515">
        <v>99</v>
      </c>
      <c r="H888" s="515">
        <v>99</v>
      </c>
      <c r="I888" s="515">
        <v>99</v>
      </c>
      <c r="J888" s="515">
        <v>999</v>
      </c>
      <c r="K888" s="515">
        <v>99</v>
      </c>
      <c r="L888" s="515">
        <v>99</v>
      </c>
      <c r="M888" s="515">
        <v>8</v>
      </c>
      <c r="N888" s="515">
        <v>99</v>
      </c>
      <c r="O888" s="515">
        <v>99</v>
      </c>
      <c r="P888" s="515">
        <v>9999</v>
      </c>
      <c r="Q888" s="515">
        <v>6135</v>
      </c>
      <c r="R888" s="515">
        <v>15003</v>
      </c>
      <c r="S888" s="515">
        <v>7.9900019996000804</v>
      </c>
      <c r="T888" s="515">
        <v>8</v>
      </c>
      <c r="U888" s="515">
        <v>33.388755582216845</v>
      </c>
      <c r="V888" s="515">
        <v>0</v>
      </c>
      <c r="W888" s="515">
        <v>0</v>
      </c>
      <c r="X888" s="515">
        <v>97.960407918416323</v>
      </c>
      <c r="Y888" s="515">
        <v>87.575818169699389</v>
      </c>
      <c r="Z888" s="515">
        <v>8.019980352478985</v>
      </c>
      <c r="AA888" s="515">
        <v>1.2178136444662364</v>
      </c>
      <c r="AB888" s="515">
        <v>0</v>
      </c>
      <c r="AC888" s="515">
        <v>81.031089244651611</v>
      </c>
      <c r="AD888" s="515"/>
      <c r="AE888" s="515"/>
      <c r="AF888" s="515">
        <v>15.133602993836815</v>
      </c>
      <c r="AG888" s="515">
        <v>16.193499667519109</v>
      </c>
      <c r="AH888" s="515">
        <v>2.6394721055788843</v>
      </c>
      <c r="AI888" s="515">
        <v>14488</v>
      </c>
      <c r="AJ888" s="515">
        <v>113.90803423522956</v>
      </c>
      <c r="AK888" s="515">
        <v>22.230193857057689</v>
      </c>
      <c r="AL888" s="515">
        <v>22.305316919975471</v>
      </c>
    </row>
    <row r="889" spans="1:38">
      <c r="A889" s="515">
        <v>12</v>
      </c>
      <c r="B889" s="515">
        <v>9</v>
      </c>
      <c r="C889" s="515">
        <v>2024</v>
      </c>
      <c r="D889" s="515">
        <v>99</v>
      </c>
      <c r="E889" s="515">
        <v>99</v>
      </c>
      <c r="F889" s="515">
        <v>99</v>
      </c>
      <c r="G889" s="515">
        <v>99</v>
      </c>
      <c r="H889" s="515">
        <v>99</v>
      </c>
      <c r="I889" s="515">
        <v>99</v>
      </c>
      <c r="J889" s="515">
        <v>999</v>
      </c>
      <c r="K889" s="515">
        <v>99</v>
      </c>
      <c r="L889" s="515">
        <v>99</v>
      </c>
      <c r="M889" s="515">
        <v>9</v>
      </c>
      <c r="N889" s="515">
        <v>99</v>
      </c>
      <c r="O889" s="515">
        <v>99</v>
      </c>
      <c r="P889" s="515">
        <v>9999</v>
      </c>
      <c r="Q889" s="515">
        <v>4740</v>
      </c>
      <c r="R889" s="515">
        <v>9422</v>
      </c>
      <c r="S889" s="515">
        <v>8.4589259180641054</v>
      </c>
      <c r="T889" s="515">
        <v>9</v>
      </c>
      <c r="U889" s="515">
        <v>35.977393334748392</v>
      </c>
      <c r="V889" s="515">
        <v>0</v>
      </c>
      <c r="W889" s="515">
        <v>100</v>
      </c>
      <c r="X889" s="515">
        <v>99.18276374442793</v>
      </c>
      <c r="Y889" s="515">
        <v>91.350031840373603</v>
      </c>
      <c r="Z889" s="515">
        <v>8.2752416756822083</v>
      </c>
      <c r="AA889" s="515">
        <v>1.1518908403103767</v>
      </c>
      <c r="AB889" s="515">
        <v>0</v>
      </c>
      <c r="AC889" s="515">
        <v>79.704303138623132</v>
      </c>
      <c r="AD889" s="515"/>
      <c r="AE889" s="515"/>
      <c r="AF889" s="515">
        <v>9.5040196899240446</v>
      </c>
      <c r="AG889" s="515">
        <v>10.958097711555284</v>
      </c>
      <c r="AH889" s="515">
        <v>2.504776056039058</v>
      </c>
      <c r="AI889" s="515">
        <v>9076</v>
      </c>
      <c r="AJ889" s="515">
        <v>114.48086161304552</v>
      </c>
      <c r="AK889" s="515">
        <v>23.584458043974696</v>
      </c>
      <c r="AL889" s="515">
        <v>23.71216328498824</v>
      </c>
    </row>
    <row r="890" spans="1:38">
      <c r="A890" s="515">
        <v>12</v>
      </c>
      <c r="B890" s="515">
        <v>10</v>
      </c>
      <c r="C890" s="515">
        <v>2024</v>
      </c>
      <c r="D890" s="515">
        <v>99</v>
      </c>
      <c r="E890" s="515">
        <v>99</v>
      </c>
      <c r="F890" s="515">
        <v>99</v>
      </c>
      <c r="G890" s="515">
        <v>99</v>
      </c>
      <c r="H890" s="515">
        <v>99</v>
      </c>
      <c r="I890" s="515">
        <v>99</v>
      </c>
      <c r="J890" s="515">
        <v>999</v>
      </c>
      <c r="K890" s="515">
        <v>99</v>
      </c>
      <c r="L890" s="515">
        <v>99</v>
      </c>
      <c r="M890" s="515">
        <v>10</v>
      </c>
      <c r="N890" s="515">
        <v>99</v>
      </c>
      <c r="O890" s="515">
        <v>99</v>
      </c>
      <c r="P890" s="515">
        <v>9999</v>
      </c>
      <c r="Q890" s="515">
        <v>2958</v>
      </c>
      <c r="R890" s="515">
        <v>4713</v>
      </c>
      <c r="S890" s="515">
        <v>9.2974750689582013</v>
      </c>
      <c r="T890" s="515">
        <v>10</v>
      </c>
      <c r="U890" s="515">
        <v>38.61654996817321</v>
      </c>
      <c r="V890" s="515">
        <v>0</v>
      </c>
      <c r="W890" s="515">
        <v>100</v>
      </c>
      <c r="X890" s="515">
        <v>99.957564184171488</v>
      </c>
      <c r="Y890" s="515">
        <v>94.207511139401674</v>
      </c>
      <c r="Z890" s="515">
        <v>8.3094715756177795</v>
      </c>
      <c r="AA890" s="515">
        <v>1.1183840712821482</v>
      </c>
      <c r="AB890" s="515">
        <v>0</v>
      </c>
      <c r="AC890" s="515">
        <v>74.215107098702205</v>
      </c>
      <c r="AD890" s="515"/>
      <c r="AE890" s="515"/>
      <c r="AF890" s="515">
        <v>4.7540272552124838</v>
      </c>
      <c r="AG890" s="515">
        <v>5.883466503481122</v>
      </c>
      <c r="AH890" s="515">
        <v>1.9520475281137279</v>
      </c>
      <c r="AI890" s="515">
        <v>4576</v>
      </c>
      <c r="AJ890" s="515">
        <v>115.09772727272735</v>
      </c>
      <c r="AK890" s="515">
        <v>24.953605256194919</v>
      </c>
      <c r="AL890" s="515">
        <v>25.0580499143711</v>
      </c>
    </row>
    <row r="891" spans="1:38">
      <c r="A891" s="515">
        <v>12</v>
      </c>
      <c r="B891" s="515">
        <v>11</v>
      </c>
      <c r="C891" s="515">
        <v>2024</v>
      </c>
      <c r="D891" s="515">
        <v>99</v>
      </c>
      <c r="E891" s="515">
        <v>99</v>
      </c>
      <c r="F891" s="515">
        <v>99</v>
      </c>
      <c r="G891" s="515">
        <v>99</v>
      </c>
      <c r="H891" s="515">
        <v>99</v>
      </c>
      <c r="I891" s="515">
        <v>99</v>
      </c>
      <c r="J891" s="515">
        <v>999</v>
      </c>
      <c r="K891" s="515">
        <v>99</v>
      </c>
      <c r="L891" s="515">
        <v>99</v>
      </c>
      <c r="M891" s="515">
        <v>11</v>
      </c>
      <c r="N891" s="515">
        <v>99</v>
      </c>
      <c r="O891" s="515">
        <v>99</v>
      </c>
      <c r="P891" s="515">
        <v>9999</v>
      </c>
      <c r="Q891" s="515">
        <v>2049</v>
      </c>
      <c r="R891" s="515">
        <v>2964</v>
      </c>
      <c r="S891" s="515">
        <v>9.6217948717948776</v>
      </c>
      <c r="T891" s="515">
        <v>11</v>
      </c>
      <c r="U891" s="515">
        <v>40.975978407557307</v>
      </c>
      <c r="V891" s="515">
        <v>0</v>
      </c>
      <c r="W891" s="515">
        <v>100</v>
      </c>
      <c r="X891" s="515">
        <v>99.932523616734144</v>
      </c>
      <c r="Y891" s="515">
        <v>97.199730094466943</v>
      </c>
      <c r="Z891" s="515">
        <v>8.6321127385781118</v>
      </c>
      <c r="AA891" s="515">
        <v>1.1213532965493915</v>
      </c>
      <c r="AB891" s="515">
        <v>0</v>
      </c>
      <c r="AC891" s="515">
        <v>65.640149040063719</v>
      </c>
      <c r="AD891" s="515"/>
      <c r="AE891" s="515"/>
      <c r="AF891" s="515">
        <v>2.989801991183918</v>
      </c>
      <c r="AG891" s="515">
        <v>3.926177284557399</v>
      </c>
      <c r="AH891" s="515">
        <v>2.2941970310391366</v>
      </c>
      <c r="AI891" s="515">
        <v>2862</v>
      </c>
      <c r="AJ891" s="515">
        <v>115.71355695317948</v>
      </c>
      <c r="AK891" s="515">
        <v>26.143684222979832</v>
      </c>
      <c r="AL891" s="515">
        <v>26.188045185166111</v>
      </c>
    </row>
    <row r="892" spans="1:38">
      <c r="A892" s="515">
        <v>12</v>
      </c>
      <c r="B892" s="515">
        <v>12</v>
      </c>
      <c r="C892" s="515">
        <v>2024</v>
      </c>
      <c r="D892" s="515">
        <v>99</v>
      </c>
      <c r="E892" s="515">
        <v>99</v>
      </c>
      <c r="F892" s="515">
        <v>99</v>
      </c>
      <c r="G892" s="515">
        <v>99</v>
      </c>
      <c r="H892" s="515">
        <v>99</v>
      </c>
      <c r="I892" s="515">
        <v>99</v>
      </c>
      <c r="J892" s="515">
        <v>999</v>
      </c>
      <c r="K892" s="515">
        <v>99</v>
      </c>
      <c r="L892" s="515">
        <v>99</v>
      </c>
      <c r="M892" s="515">
        <v>12</v>
      </c>
      <c r="N892" s="515">
        <v>99</v>
      </c>
      <c r="O892" s="515">
        <v>99</v>
      </c>
      <c r="P892" s="515">
        <v>9999</v>
      </c>
      <c r="Q892" s="515">
        <v>1189</v>
      </c>
      <c r="R892" s="515">
        <v>1640</v>
      </c>
      <c r="S892" s="515">
        <v>9.9658536585365862</v>
      </c>
      <c r="T892" s="515">
        <v>12</v>
      </c>
      <c r="U892" s="515">
        <v>42.726829268292718</v>
      </c>
      <c r="V892" s="515">
        <v>0</v>
      </c>
      <c r="W892" s="515">
        <v>100</v>
      </c>
      <c r="X892" s="515">
        <v>99.939024390243901</v>
      </c>
      <c r="Y892" s="515">
        <v>98.41463414634147</v>
      </c>
      <c r="Z892" s="515">
        <v>8.4551232669104888</v>
      </c>
      <c r="AA892" s="515">
        <v>1.0169561844166048</v>
      </c>
      <c r="AB892" s="515">
        <v>0</v>
      </c>
      <c r="AC892" s="515">
        <v>68.430212430473645</v>
      </c>
      <c r="AD892" s="515"/>
      <c r="AE892" s="515"/>
      <c r="AF892" s="515">
        <v>1.654276405378416</v>
      </c>
      <c r="AG892" s="515">
        <v>2.2652017465509777</v>
      </c>
      <c r="AH892" s="515">
        <v>2.6829268292682937</v>
      </c>
      <c r="AI892" s="515">
        <v>1598</v>
      </c>
      <c r="AJ892" s="515">
        <v>115.66063829787235</v>
      </c>
      <c r="AK892" s="515">
        <v>27.280513477720408</v>
      </c>
      <c r="AL892" s="515">
        <v>27.422191320261518</v>
      </c>
    </row>
    <row r="893" spans="1:38">
      <c r="A893" s="515">
        <v>12</v>
      </c>
      <c r="B893" s="515">
        <v>13</v>
      </c>
      <c r="C893" s="515">
        <v>2024</v>
      </c>
      <c r="D893" s="515">
        <v>99</v>
      </c>
      <c r="E893" s="515">
        <v>99</v>
      </c>
      <c r="F893" s="515">
        <v>99</v>
      </c>
      <c r="G893" s="515">
        <v>99</v>
      </c>
      <c r="H893" s="515">
        <v>99</v>
      </c>
      <c r="I893" s="515">
        <v>99</v>
      </c>
      <c r="J893" s="515">
        <v>999</v>
      </c>
      <c r="K893" s="515">
        <v>99</v>
      </c>
      <c r="L893" s="515">
        <v>99</v>
      </c>
      <c r="M893" s="515">
        <v>13</v>
      </c>
      <c r="N893" s="515">
        <v>99</v>
      </c>
      <c r="O893" s="515">
        <v>99</v>
      </c>
      <c r="P893" s="515">
        <v>9999</v>
      </c>
      <c r="Q893" s="515">
        <v>439</v>
      </c>
      <c r="R893" s="515">
        <v>538</v>
      </c>
      <c r="S893" s="515">
        <v>10.879182156133826</v>
      </c>
      <c r="T893" s="515">
        <v>13</v>
      </c>
      <c r="U893" s="515">
        <v>44.471189591078073</v>
      </c>
      <c r="V893" s="515">
        <v>0</v>
      </c>
      <c r="W893" s="515">
        <v>100</v>
      </c>
      <c r="X893" s="515">
        <v>100</v>
      </c>
      <c r="Y893" s="515">
        <v>97.955390334572485</v>
      </c>
      <c r="Z893" s="515">
        <v>11.229660956679606</v>
      </c>
      <c r="AA893" s="515">
        <v>1.2710289425371428</v>
      </c>
      <c r="AB893" s="515">
        <v>0</v>
      </c>
      <c r="AC893" s="515">
        <v>51.439381706986623</v>
      </c>
      <c r="AD893" s="515"/>
      <c r="AE893" s="515"/>
      <c r="AF893" s="515">
        <v>0.54268335737413886</v>
      </c>
      <c r="AG893" s="515">
        <v>0.77343424459278109</v>
      </c>
      <c r="AH893" s="515">
        <v>4.8327137546468419</v>
      </c>
      <c r="AI893" s="515">
        <v>521</v>
      </c>
      <c r="AJ893" s="515">
        <v>115.96583493282152</v>
      </c>
      <c r="AK893" s="515">
        <v>28.513041619226605</v>
      </c>
      <c r="AL893" s="515">
        <v>28.5747627732813</v>
      </c>
    </row>
    <row r="894" spans="1:38">
      <c r="A894" s="515">
        <v>12</v>
      </c>
      <c r="B894" s="515">
        <v>14</v>
      </c>
      <c r="C894" s="515">
        <v>2024</v>
      </c>
      <c r="D894" s="515">
        <v>99</v>
      </c>
      <c r="E894" s="515">
        <v>99</v>
      </c>
      <c r="F894" s="515">
        <v>99</v>
      </c>
      <c r="G894" s="515">
        <v>99</v>
      </c>
      <c r="H894" s="515">
        <v>99</v>
      </c>
      <c r="I894" s="515">
        <v>99</v>
      </c>
      <c r="J894" s="515">
        <v>999</v>
      </c>
      <c r="K894" s="515">
        <v>99</v>
      </c>
      <c r="L894" s="515">
        <v>99</v>
      </c>
      <c r="M894" s="515">
        <v>14</v>
      </c>
      <c r="N894" s="515">
        <v>99</v>
      </c>
      <c r="O894" s="515">
        <v>99</v>
      </c>
      <c r="P894" s="515">
        <v>9999</v>
      </c>
      <c r="Q894" s="515">
        <v>243</v>
      </c>
      <c r="R894" s="515">
        <v>293</v>
      </c>
      <c r="S894" s="515">
        <v>11.119453924914676</v>
      </c>
      <c r="T894" s="515">
        <v>14</v>
      </c>
      <c r="U894" s="515">
        <v>46.11399317406147</v>
      </c>
      <c r="V894" s="515">
        <v>0</v>
      </c>
      <c r="W894" s="515">
        <v>100</v>
      </c>
      <c r="X894" s="515">
        <v>100</v>
      </c>
      <c r="Y894" s="515">
        <v>99.317406143344698</v>
      </c>
      <c r="Z894" s="515">
        <v>10.267442933654651</v>
      </c>
      <c r="AA894" s="515">
        <v>1.2210037730274999</v>
      </c>
      <c r="AB894" s="515">
        <v>0</v>
      </c>
      <c r="AC894" s="515">
        <v>40.800994631975776</v>
      </c>
      <c r="AD894" s="515"/>
      <c r="AE894" s="515"/>
      <c r="AF894" s="515">
        <v>0.29555060169260722</v>
      </c>
      <c r="AG894" s="515">
        <v>0.43677998170951138</v>
      </c>
      <c r="AH894" s="515">
        <v>3.7542662116040946</v>
      </c>
      <c r="AI894" s="515">
        <v>282</v>
      </c>
      <c r="AJ894" s="515">
        <v>115.99184397163116</v>
      </c>
      <c r="AK894" s="515">
        <v>29.484283086994552</v>
      </c>
      <c r="AL894" s="515">
        <v>29.485327037765835</v>
      </c>
    </row>
    <row r="895" spans="1:38">
      <c r="A895" s="515">
        <v>12</v>
      </c>
      <c r="B895" s="515">
        <v>15</v>
      </c>
      <c r="C895" s="515">
        <v>2024</v>
      </c>
      <c r="D895" s="515">
        <v>99</v>
      </c>
      <c r="E895" s="515">
        <v>99</v>
      </c>
      <c r="F895" s="515">
        <v>99</v>
      </c>
      <c r="G895" s="515">
        <v>99</v>
      </c>
      <c r="H895" s="515">
        <v>99</v>
      </c>
      <c r="I895" s="515">
        <v>99</v>
      </c>
      <c r="J895" s="515">
        <v>999</v>
      </c>
      <c r="K895" s="515">
        <v>99</v>
      </c>
      <c r="L895" s="515">
        <v>99</v>
      </c>
      <c r="M895" s="515">
        <v>15</v>
      </c>
      <c r="N895" s="515">
        <v>99</v>
      </c>
      <c r="O895" s="515">
        <v>99</v>
      </c>
      <c r="P895" s="515">
        <v>9999</v>
      </c>
      <c r="Q895" s="515">
        <v>103</v>
      </c>
      <c r="R895" s="515">
        <v>140</v>
      </c>
      <c r="S895" s="515">
        <v>11.271428571428576</v>
      </c>
      <c r="T895" s="515">
        <v>15</v>
      </c>
      <c r="U895" s="515">
        <v>46.598571428571439</v>
      </c>
      <c r="V895" s="515">
        <v>0</v>
      </c>
      <c r="W895" s="515">
        <v>100</v>
      </c>
      <c r="X895" s="515">
        <v>100</v>
      </c>
      <c r="Y895" s="515">
        <v>97.857142857142875</v>
      </c>
      <c r="Z895" s="515">
        <v>10.089747170230936</v>
      </c>
      <c r="AA895" s="515">
        <v>1.66837327590533</v>
      </c>
      <c r="AB895" s="515">
        <v>0</v>
      </c>
      <c r="AC895" s="515">
        <v>40.8647855440001</v>
      </c>
      <c r="AD895" s="515"/>
      <c r="AE895" s="515"/>
      <c r="AF895" s="515">
        <v>0.14121871753230375</v>
      </c>
      <c r="AG895" s="515">
        <v>0.21089341183567265</v>
      </c>
      <c r="AH895" s="515">
        <v>8.5714285714285694</v>
      </c>
      <c r="AI895" s="515">
        <v>134</v>
      </c>
      <c r="AJ895" s="515">
        <v>114.83283582089555</v>
      </c>
      <c r="AK895" s="515">
        <v>30.587177607738344</v>
      </c>
      <c r="AL895" s="515">
        <v>31.411564842150476</v>
      </c>
    </row>
    <row r="896" spans="1:38">
      <c r="A896" s="515">
        <v>12</v>
      </c>
      <c r="B896" s="515">
        <v>16</v>
      </c>
      <c r="C896" s="515">
        <v>2023</v>
      </c>
      <c r="D896" s="515">
        <v>99</v>
      </c>
      <c r="E896" s="515">
        <v>99</v>
      </c>
      <c r="F896" s="515">
        <v>99</v>
      </c>
      <c r="G896" s="515">
        <v>99</v>
      </c>
      <c r="H896" s="515">
        <v>99</v>
      </c>
      <c r="I896" s="515">
        <v>99</v>
      </c>
      <c r="J896" s="515">
        <v>999</v>
      </c>
      <c r="K896" s="515">
        <v>99</v>
      </c>
      <c r="L896" s="515">
        <v>99</v>
      </c>
      <c r="M896" s="515">
        <v>1</v>
      </c>
      <c r="N896" s="515">
        <v>99</v>
      </c>
      <c r="O896" s="515">
        <v>99</v>
      </c>
      <c r="P896" s="515">
        <v>9999</v>
      </c>
      <c r="Q896" s="515">
        <v>24</v>
      </c>
      <c r="R896" s="515">
        <v>29</v>
      </c>
      <c r="S896" s="515">
        <v>0.89655172413793105</v>
      </c>
      <c r="T896" s="515">
        <v>1</v>
      </c>
      <c r="U896" s="515">
        <v>16.39310344827587</v>
      </c>
      <c r="V896" s="515">
        <v>0</v>
      </c>
      <c r="W896" s="515">
        <v>0</v>
      </c>
      <c r="X896" s="515">
        <v>44.827586206896555</v>
      </c>
      <c r="Y896" s="515">
        <v>13.793103448275859</v>
      </c>
      <c r="Z896" s="515">
        <v>5.9768479199544524</v>
      </c>
      <c r="AA896" s="515">
        <v>0.95933984436162478</v>
      </c>
      <c r="AB896" s="515">
        <v>0</v>
      </c>
      <c r="AC896" s="515">
        <v>42.145104353069279</v>
      </c>
      <c r="AD896" s="515"/>
      <c r="AE896" s="515"/>
      <c r="AF896" s="515">
        <v>2.660599277050955E-2</v>
      </c>
      <c r="AG896" s="515">
        <v>1.3996086601153843E-2</v>
      </c>
      <c r="AH896" s="515">
        <v>17.241379310344826</v>
      </c>
      <c r="AI896" s="515">
        <v>5</v>
      </c>
      <c r="AJ896" s="515">
        <v>111.6</v>
      </c>
      <c r="AK896" s="515">
        <v>14.472287240396373</v>
      </c>
      <c r="AL896" s="515">
        <v>14.472287240396373</v>
      </c>
    </row>
    <row r="897" spans="1:38">
      <c r="A897" s="515">
        <v>12</v>
      </c>
      <c r="B897" s="515">
        <v>17</v>
      </c>
      <c r="C897" s="515">
        <v>2023</v>
      </c>
      <c r="D897" s="515">
        <v>99</v>
      </c>
      <c r="E897" s="515">
        <v>99</v>
      </c>
      <c r="F897" s="515">
        <v>99</v>
      </c>
      <c r="G897" s="515">
        <v>99</v>
      </c>
      <c r="H897" s="515">
        <v>99</v>
      </c>
      <c r="I897" s="515">
        <v>99</v>
      </c>
      <c r="J897" s="515">
        <v>999</v>
      </c>
      <c r="K897" s="515">
        <v>99</v>
      </c>
      <c r="L897" s="515">
        <v>99</v>
      </c>
      <c r="M897" s="515">
        <v>2</v>
      </c>
      <c r="N897" s="515">
        <v>99</v>
      </c>
      <c r="O897" s="515">
        <v>99</v>
      </c>
      <c r="P897" s="515">
        <v>9999</v>
      </c>
      <c r="Q897" s="515">
        <v>583</v>
      </c>
      <c r="R897" s="515">
        <v>796</v>
      </c>
      <c r="S897" s="515">
        <v>2.7814070351758793</v>
      </c>
      <c r="T897" s="515">
        <v>2</v>
      </c>
      <c r="U897" s="515">
        <v>20.385050251256295</v>
      </c>
      <c r="V897" s="515">
        <v>0</v>
      </c>
      <c r="W897" s="515">
        <v>0</v>
      </c>
      <c r="X897" s="515">
        <v>78.266331658291449</v>
      </c>
      <c r="Y897" s="515">
        <v>33.91959798994975</v>
      </c>
      <c r="Z897" s="515">
        <v>5.9427008666463363</v>
      </c>
      <c r="AA897" s="515">
        <v>1.8307688557451995</v>
      </c>
      <c r="AB897" s="515">
        <v>0</v>
      </c>
      <c r="AC897" s="515">
        <v>55.110400692283797</v>
      </c>
      <c r="AD897" s="515"/>
      <c r="AE897" s="515"/>
      <c r="AF897" s="515">
        <v>0.73028862914915871</v>
      </c>
      <c r="AG897" s="515">
        <v>0.47771876153475606</v>
      </c>
      <c r="AH897" s="515">
        <v>3.6432160804020097</v>
      </c>
      <c r="AI897" s="515">
        <v>341</v>
      </c>
      <c r="AJ897" s="515">
        <v>111.8941348973607</v>
      </c>
      <c r="AK897" s="515">
        <v>15.201872929554684</v>
      </c>
      <c r="AL897" s="515">
        <v>15.420177841787057</v>
      </c>
    </row>
    <row r="898" spans="1:38">
      <c r="A898" s="515">
        <v>12</v>
      </c>
      <c r="B898" s="515">
        <v>18</v>
      </c>
      <c r="C898" s="515">
        <v>2023</v>
      </c>
      <c r="D898" s="515">
        <v>99</v>
      </c>
      <c r="E898" s="515">
        <v>99</v>
      </c>
      <c r="F898" s="515">
        <v>99</v>
      </c>
      <c r="G898" s="515">
        <v>99</v>
      </c>
      <c r="H898" s="515">
        <v>99</v>
      </c>
      <c r="I898" s="515">
        <v>99</v>
      </c>
      <c r="J898" s="515">
        <v>999</v>
      </c>
      <c r="K898" s="515">
        <v>99</v>
      </c>
      <c r="L898" s="515">
        <v>99</v>
      </c>
      <c r="M898" s="515">
        <v>3</v>
      </c>
      <c r="N898" s="515">
        <v>99</v>
      </c>
      <c r="O898" s="515">
        <v>99</v>
      </c>
      <c r="P898" s="515">
        <v>9999</v>
      </c>
      <c r="Q898" s="515">
        <v>1973</v>
      </c>
      <c r="R898" s="515">
        <v>3327</v>
      </c>
      <c r="S898" s="515">
        <v>4.3712052900510976</v>
      </c>
      <c r="T898" s="515">
        <v>3</v>
      </c>
      <c r="U898" s="515">
        <v>23.579140366696755</v>
      </c>
      <c r="V898" s="515">
        <v>20.769461977757743</v>
      </c>
      <c r="W898" s="515">
        <v>0</v>
      </c>
      <c r="X898" s="515">
        <v>89.359783588818757</v>
      </c>
      <c r="Y898" s="515">
        <v>56.747820859633293</v>
      </c>
      <c r="Z898" s="515">
        <v>5.7637485386808684</v>
      </c>
      <c r="AA898" s="515">
        <v>1.8936688742930896</v>
      </c>
      <c r="AB898" s="515">
        <v>0</v>
      </c>
      <c r="AC898" s="515">
        <v>63.850620102897842</v>
      </c>
      <c r="AD898" s="515"/>
      <c r="AE898" s="515"/>
      <c r="AF898" s="515">
        <v>3.052349584396044</v>
      </c>
      <c r="AG898" s="515">
        <v>2.3095544856331465</v>
      </c>
      <c r="AH898" s="515">
        <v>2.4346257889990977</v>
      </c>
      <c r="AI898" s="515">
        <v>1145</v>
      </c>
      <c r="AJ898" s="515">
        <v>113.15152838427944</v>
      </c>
      <c r="AK898" s="515">
        <v>16.834506863215609</v>
      </c>
      <c r="AL898" s="515">
        <v>16.956730213394906</v>
      </c>
    </row>
    <row r="899" spans="1:38">
      <c r="A899" s="515">
        <v>12</v>
      </c>
      <c r="B899" s="515">
        <v>19</v>
      </c>
      <c r="C899" s="515">
        <v>2023</v>
      </c>
      <c r="D899" s="515">
        <v>99</v>
      </c>
      <c r="E899" s="515">
        <v>99</v>
      </c>
      <c r="F899" s="515">
        <v>99</v>
      </c>
      <c r="G899" s="515">
        <v>99</v>
      </c>
      <c r="H899" s="515">
        <v>99</v>
      </c>
      <c r="I899" s="515">
        <v>99</v>
      </c>
      <c r="J899" s="515">
        <v>999</v>
      </c>
      <c r="K899" s="515">
        <v>99</v>
      </c>
      <c r="L899" s="515">
        <v>99</v>
      </c>
      <c r="M899" s="515">
        <v>4</v>
      </c>
      <c r="N899" s="515">
        <v>99</v>
      </c>
      <c r="O899" s="515">
        <v>99</v>
      </c>
      <c r="P899" s="515">
        <v>9999</v>
      </c>
      <c r="Q899" s="515">
        <v>4014</v>
      </c>
      <c r="R899" s="515">
        <v>9680</v>
      </c>
      <c r="S899" s="515">
        <v>5.5138429752066118</v>
      </c>
      <c r="T899" s="515">
        <v>4</v>
      </c>
      <c r="U899" s="515">
        <v>26.142210743801723</v>
      </c>
      <c r="V899" s="515">
        <v>39.008264462809926</v>
      </c>
      <c r="W899" s="515">
        <v>0</v>
      </c>
      <c r="X899" s="515">
        <v>93.181818181818173</v>
      </c>
      <c r="Y899" s="515">
        <v>73.481404958677686</v>
      </c>
      <c r="Z899" s="515">
        <v>5.9009070311516396</v>
      </c>
      <c r="AA899" s="515">
        <v>1.7363441527144101</v>
      </c>
      <c r="AB899" s="515">
        <v>0</v>
      </c>
      <c r="AC899" s="515">
        <v>63.681483394921393</v>
      </c>
      <c r="AD899" s="515"/>
      <c r="AE899" s="515"/>
      <c r="AF899" s="515">
        <v>8.8808968971907749</v>
      </c>
      <c r="AG899" s="515">
        <v>7.4501516377651615</v>
      </c>
      <c r="AH899" s="515">
        <v>2.7892561983471071</v>
      </c>
      <c r="AI899" s="515">
        <v>3656</v>
      </c>
      <c r="AJ899" s="515">
        <v>114.29718271334804</v>
      </c>
      <c r="AK899" s="515">
        <v>17.885235375667957</v>
      </c>
      <c r="AL899" s="515">
        <v>17.999938206831221</v>
      </c>
    </row>
    <row r="900" spans="1:38">
      <c r="A900" s="515">
        <v>12</v>
      </c>
      <c r="B900" s="515">
        <v>20</v>
      </c>
      <c r="C900" s="515">
        <v>2023</v>
      </c>
      <c r="D900" s="515">
        <v>99</v>
      </c>
      <c r="E900" s="515">
        <v>99</v>
      </c>
      <c r="F900" s="515">
        <v>99</v>
      </c>
      <c r="G900" s="515">
        <v>99</v>
      </c>
      <c r="H900" s="515">
        <v>99</v>
      </c>
      <c r="I900" s="515">
        <v>99</v>
      </c>
      <c r="J900" s="515">
        <v>999</v>
      </c>
      <c r="K900" s="515">
        <v>99</v>
      </c>
      <c r="L900" s="515">
        <v>99</v>
      </c>
      <c r="M900" s="515">
        <v>5</v>
      </c>
      <c r="N900" s="515">
        <v>99</v>
      </c>
      <c r="O900" s="515">
        <v>99</v>
      </c>
      <c r="P900" s="515">
        <v>9999</v>
      </c>
      <c r="Q900" s="515">
        <v>5455</v>
      </c>
      <c r="R900" s="515">
        <v>15415</v>
      </c>
      <c r="S900" s="515">
        <v>6.2333441453130067</v>
      </c>
      <c r="T900" s="515">
        <v>4.9918910152448914</v>
      </c>
      <c r="U900" s="515">
        <v>27.798923126824501</v>
      </c>
      <c r="V900" s="515">
        <v>48.984755108660394</v>
      </c>
      <c r="W900" s="515">
        <v>0</v>
      </c>
      <c r="X900" s="515">
        <v>93.376581252027236</v>
      </c>
      <c r="Y900" s="515">
        <v>79.617255919558886</v>
      </c>
      <c r="Z900" s="515">
        <v>6.4608222344963737</v>
      </c>
      <c r="AA900" s="515">
        <v>1.6519317289741839</v>
      </c>
      <c r="AB900" s="515">
        <v>0.20119435414987796</v>
      </c>
      <c r="AC900" s="515">
        <v>65.261918219544299</v>
      </c>
      <c r="AD900" s="515">
        <v>1.4141637340790605</v>
      </c>
      <c r="AE900" s="515">
        <v>15.208266166580838</v>
      </c>
      <c r="AF900" s="515">
        <v>14.14246132956568</v>
      </c>
      <c r="AG900" s="515">
        <v>12.615920548508798</v>
      </c>
      <c r="AH900" s="515">
        <v>2.9127473240350303</v>
      </c>
      <c r="AI900" s="515">
        <v>5482</v>
      </c>
      <c r="AJ900" s="515">
        <v>114.63830718715791</v>
      </c>
      <c r="AK900" s="515">
        <v>18.996492714634556</v>
      </c>
      <c r="AL900" s="515">
        <v>18.987492980735436</v>
      </c>
    </row>
    <row r="901" spans="1:38">
      <c r="A901" s="515">
        <v>12</v>
      </c>
      <c r="B901" s="515">
        <v>21</v>
      </c>
      <c r="C901" s="515">
        <v>2023</v>
      </c>
      <c r="D901" s="515">
        <v>99</v>
      </c>
      <c r="E901" s="515">
        <v>99</v>
      </c>
      <c r="F901" s="515">
        <v>99</v>
      </c>
      <c r="G901" s="515">
        <v>99</v>
      </c>
      <c r="H901" s="515">
        <v>99</v>
      </c>
      <c r="I901" s="515">
        <v>99</v>
      </c>
      <c r="J901" s="515">
        <v>999</v>
      </c>
      <c r="K901" s="515">
        <v>99</v>
      </c>
      <c r="L901" s="515">
        <v>99</v>
      </c>
      <c r="M901" s="515">
        <v>6</v>
      </c>
      <c r="N901" s="515">
        <v>99</v>
      </c>
      <c r="O901" s="515">
        <v>99</v>
      </c>
      <c r="P901" s="515">
        <v>9999</v>
      </c>
      <c r="Q901" s="515">
        <v>6142</v>
      </c>
      <c r="R901" s="515">
        <v>17151</v>
      </c>
      <c r="S901" s="515">
        <v>6.8419334149612272</v>
      </c>
      <c r="T901" s="515">
        <v>6</v>
      </c>
      <c r="U901" s="515">
        <v>29.049361553262234</v>
      </c>
      <c r="V901" s="515">
        <v>52.03195148970903</v>
      </c>
      <c r="W901" s="515">
        <v>0</v>
      </c>
      <c r="X901" s="515">
        <v>94.081977727246255</v>
      </c>
      <c r="Y901" s="515">
        <v>82.234272054107649</v>
      </c>
      <c r="Z901" s="515">
        <v>6.8746609120568243</v>
      </c>
      <c r="AA901" s="515">
        <v>1.5322030831923461</v>
      </c>
      <c r="AB901" s="515">
        <v>0</v>
      </c>
      <c r="AC901" s="515">
        <v>69.522943300101375</v>
      </c>
      <c r="AD901" s="515"/>
      <c r="AE901" s="515"/>
      <c r="AF901" s="515">
        <v>15.735151103689978</v>
      </c>
      <c r="AG901" s="515">
        <v>14.668087178190662</v>
      </c>
      <c r="AH901" s="515">
        <v>3.1834878432744449</v>
      </c>
      <c r="AI901" s="515">
        <v>5010</v>
      </c>
      <c r="AJ901" s="515">
        <v>114.61722554890216</v>
      </c>
      <c r="AK901" s="515">
        <v>19.756699229251023</v>
      </c>
      <c r="AL901" s="515">
        <v>19.761567259366565</v>
      </c>
    </row>
    <row r="902" spans="1:38">
      <c r="A902" s="515">
        <v>12</v>
      </c>
      <c r="B902" s="515">
        <v>22</v>
      </c>
      <c r="C902" s="515">
        <v>2023</v>
      </c>
      <c r="D902" s="515">
        <v>99</v>
      </c>
      <c r="E902" s="515">
        <v>99</v>
      </c>
      <c r="F902" s="515">
        <v>99</v>
      </c>
      <c r="G902" s="515">
        <v>99</v>
      </c>
      <c r="H902" s="515">
        <v>99</v>
      </c>
      <c r="I902" s="515">
        <v>99</v>
      </c>
      <c r="J902" s="515">
        <v>999</v>
      </c>
      <c r="K902" s="515">
        <v>99</v>
      </c>
      <c r="L902" s="515">
        <v>99</v>
      </c>
      <c r="M902" s="515">
        <v>7</v>
      </c>
      <c r="N902" s="515">
        <v>99</v>
      </c>
      <c r="O902" s="515">
        <v>99</v>
      </c>
      <c r="P902" s="515">
        <v>9999</v>
      </c>
      <c r="Q902" s="515">
        <v>6801</v>
      </c>
      <c r="R902" s="515">
        <v>19996</v>
      </c>
      <c r="S902" s="515">
        <v>7.299459891978394</v>
      </c>
      <c r="T902" s="515">
        <v>7</v>
      </c>
      <c r="U902" s="515">
        <v>30.476325265052992</v>
      </c>
      <c r="V902" s="515">
        <v>47.95959191838368</v>
      </c>
      <c r="W902" s="515">
        <v>0</v>
      </c>
      <c r="X902" s="515">
        <v>94.848969793958815</v>
      </c>
      <c r="Y902" s="515">
        <v>83.37667533506702</v>
      </c>
      <c r="Z902" s="515">
        <v>7.4908253959125055</v>
      </c>
      <c r="AA902" s="515">
        <v>1.4478815492082828</v>
      </c>
      <c r="AB902" s="515">
        <v>0</v>
      </c>
      <c r="AC902" s="515">
        <v>71.186703856962538</v>
      </c>
      <c r="AD902" s="515"/>
      <c r="AE902" s="515"/>
      <c r="AF902" s="515">
        <v>18.345290739279619</v>
      </c>
      <c r="AG902" s="515">
        <v>17.941269576654427</v>
      </c>
      <c r="AH902" s="515">
        <v>3.0256051210242041</v>
      </c>
      <c r="AI902" s="515">
        <v>5426</v>
      </c>
      <c r="AJ902" s="515">
        <v>114.9369701437523</v>
      </c>
      <c r="AK902" s="515">
        <v>20.723873330658694</v>
      </c>
      <c r="AL902" s="515">
        <v>20.766306259525191</v>
      </c>
    </row>
    <row r="903" spans="1:38">
      <c r="A903" s="515">
        <v>12</v>
      </c>
      <c r="B903" s="515">
        <v>23</v>
      </c>
      <c r="C903" s="515">
        <v>2023</v>
      </c>
      <c r="D903" s="515">
        <v>99</v>
      </c>
      <c r="E903" s="515">
        <v>99</v>
      </c>
      <c r="F903" s="515">
        <v>99</v>
      </c>
      <c r="G903" s="515">
        <v>99</v>
      </c>
      <c r="H903" s="515">
        <v>99</v>
      </c>
      <c r="I903" s="515">
        <v>99</v>
      </c>
      <c r="J903" s="515">
        <v>999</v>
      </c>
      <c r="K903" s="515">
        <v>99</v>
      </c>
      <c r="L903" s="515">
        <v>99</v>
      </c>
      <c r="M903" s="515">
        <v>8</v>
      </c>
      <c r="N903" s="515">
        <v>99</v>
      </c>
      <c r="O903" s="515">
        <v>99</v>
      </c>
      <c r="P903" s="515">
        <v>9999</v>
      </c>
      <c r="Q903" s="515">
        <v>6919</v>
      </c>
      <c r="R903" s="515">
        <v>18588</v>
      </c>
      <c r="S903" s="515">
        <v>7.7798041747363902</v>
      </c>
      <c r="T903" s="515">
        <v>8</v>
      </c>
      <c r="U903" s="515">
        <v>32.746963094469621</v>
      </c>
      <c r="V903" s="515">
        <v>0</v>
      </c>
      <c r="W903" s="515">
        <v>0</v>
      </c>
      <c r="X903" s="515">
        <v>97.573703464600811</v>
      </c>
      <c r="Y903" s="515">
        <v>86.948568969227438</v>
      </c>
      <c r="Z903" s="515">
        <v>7.8226362320670493</v>
      </c>
      <c r="AA903" s="515">
        <v>1.3620035670890451</v>
      </c>
      <c r="AB903" s="515">
        <v>0</v>
      </c>
      <c r="AC903" s="515">
        <v>70.396257445535511</v>
      </c>
      <c r="AD903" s="515"/>
      <c r="AE903" s="515"/>
      <c r="AF903" s="515">
        <v>17.053523917870049</v>
      </c>
      <c r="AG903" s="515">
        <v>17.920541884665528</v>
      </c>
      <c r="AH903" s="515">
        <v>3.0019367333763718</v>
      </c>
      <c r="AI903" s="515">
        <v>5840</v>
      </c>
      <c r="AJ903" s="515">
        <v>115.16667808219162</v>
      </c>
      <c r="AK903" s="515">
        <v>21.906443377974981</v>
      </c>
      <c r="AL903" s="515">
        <v>21.990526246886528</v>
      </c>
    </row>
    <row r="904" spans="1:38">
      <c r="A904" s="515">
        <v>12</v>
      </c>
      <c r="B904" s="515">
        <v>24</v>
      </c>
      <c r="C904" s="515">
        <v>2023</v>
      </c>
      <c r="D904" s="515">
        <v>99</v>
      </c>
      <c r="E904" s="515">
        <v>99</v>
      </c>
      <c r="F904" s="515">
        <v>99</v>
      </c>
      <c r="G904" s="515">
        <v>99</v>
      </c>
      <c r="H904" s="515">
        <v>99</v>
      </c>
      <c r="I904" s="515">
        <v>99</v>
      </c>
      <c r="J904" s="515">
        <v>999</v>
      </c>
      <c r="K904" s="515">
        <v>99</v>
      </c>
      <c r="L904" s="515">
        <v>99</v>
      </c>
      <c r="M904" s="515">
        <v>9</v>
      </c>
      <c r="N904" s="515">
        <v>99</v>
      </c>
      <c r="O904" s="515">
        <v>99</v>
      </c>
      <c r="P904" s="515">
        <v>9999</v>
      </c>
      <c r="Q904" s="515">
        <v>5274</v>
      </c>
      <c r="R904" s="515">
        <v>10979</v>
      </c>
      <c r="S904" s="515">
        <v>8.2106749248565443</v>
      </c>
      <c r="T904" s="515">
        <v>9</v>
      </c>
      <c r="U904" s="515">
        <v>35.230959103743551</v>
      </c>
      <c r="V904" s="515">
        <v>0</v>
      </c>
      <c r="W904" s="515">
        <v>100</v>
      </c>
      <c r="X904" s="515">
        <v>99.16203661535657</v>
      </c>
      <c r="Y904" s="515">
        <v>90.408962564896626</v>
      </c>
      <c r="Z904" s="515">
        <v>8.0665793739542</v>
      </c>
      <c r="AA904" s="515">
        <v>1.2674758485907336</v>
      </c>
      <c r="AB904" s="515">
        <v>0</v>
      </c>
      <c r="AC904" s="515">
        <v>70.046404144003404</v>
      </c>
      <c r="AD904" s="515"/>
      <c r="AE904" s="515"/>
      <c r="AF904" s="515">
        <v>10.072661883704288</v>
      </c>
      <c r="AG904" s="515">
        <v>11.387665323068855</v>
      </c>
      <c r="AH904" s="515">
        <v>3.0057382275252755</v>
      </c>
      <c r="AI904" s="515">
        <v>3690</v>
      </c>
      <c r="AJ904" s="515">
        <v>115.4906504065043</v>
      </c>
      <c r="AK904" s="515">
        <v>23.096361716774872</v>
      </c>
      <c r="AL904" s="515">
        <v>23.109635278426037</v>
      </c>
    </row>
    <row r="905" spans="1:38">
      <c r="A905" s="515">
        <v>12</v>
      </c>
      <c r="B905" s="515">
        <v>25</v>
      </c>
      <c r="C905" s="515">
        <v>2023</v>
      </c>
      <c r="D905" s="515">
        <v>99</v>
      </c>
      <c r="E905" s="515">
        <v>99</v>
      </c>
      <c r="F905" s="515">
        <v>99</v>
      </c>
      <c r="G905" s="515">
        <v>99</v>
      </c>
      <c r="H905" s="515">
        <v>99</v>
      </c>
      <c r="I905" s="515">
        <v>99</v>
      </c>
      <c r="J905" s="515">
        <v>999</v>
      </c>
      <c r="K905" s="515">
        <v>99</v>
      </c>
      <c r="L905" s="515">
        <v>99</v>
      </c>
      <c r="M905" s="515">
        <v>10</v>
      </c>
      <c r="N905" s="515">
        <v>99</v>
      </c>
      <c r="O905" s="515">
        <v>99</v>
      </c>
      <c r="P905" s="515">
        <v>9999</v>
      </c>
      <c r="Q905" s="515">
        <v>3400</v>
      </c>
      <c r="R905" s="515">
        <v>5526</v>
      </c>
      <c r="S905" s="515">
        <v>8.5826999638074568</v>
      </c>
      <c r="T905" s="515">
        <v>10</v>
      </c>
      <c r="U905" s="515">
        <v>37.567082880926563</v>
      </c>
      <c r="V905" s="515">
        <v>0</v>
      </c>
      <c r="W905" s="515">
        <v>100</v>
      </c>
      <c r="X905" s="515">
        <v>99.67426710097719</v>
      </c>
      <c r="Y905" s="515">
        <v>93.756786102062975</v>
      </c>
      <c r="Z905" s="515">
        <v>8.1557375780879156</v>
      </c>
      <c r="AA905" s="515">
        <v>1.2474879656700129</v>
      </c>
      <c r="AB905" s="515">
        <v>0</v>
      </c>
      <c r="AC905" s="515">
        <v>69.098604846932474</v>
      </c>
      <c r="AD905" s="515"/>
      <c r="AE905" s="515"/>
      <c r="AF905" s="515">
        <v>5.0698177948219243</v>
      </c>
      <c r="AG905" s="515">
        <v>6.1117530400234674</v>
      </c>
      <c r="AH905" s="515">
        <v>3.2754252623959474</v>
      </c>
      <c r="AI905" s="515">
        <v>1821</v>
      </c>
      <c r="AJ905" s="515">
        <v>116.0760571114772</v>
      </c>
      <c r="AK905" s="515">
        <v>24.17693230992014</v>
      </c>
      <c r="AL905" s="515">
        <v>24.234996896452</v>
      </c>
    </row>
    <row r="906" spans="1:38">
      <c r="A906" s="515">
        <v>12</v>
      </c>
      <c r="B906" s="515">
        <v>26</v>
      </c>
      <c r="C906" s="515">
        <v>2023</v>
      </c>
      <c r="D906" s="515">
        <v>99</v>
      </c>
      <c r="E906" s="515">
        <v>99</v>
      </c>
      <c r="F906" s="515">
        <v>99</v>
      </c>
      <c r="G906" s="515">
        <v>99</v>
      </c>
      <c r="H906" s="515">
        <v>99</v>
      </c>
      <c r="I906" s="515">
        <v>99</v>
      </c>
      <c r="J906" s="515">
        <v>999</v>
      </c>
      <c r="K906" s="515">
        <v>99</v>
      </c>
      <c r="L906" s="515">
        <v>99</v>
      </c>
      <c r="M906" s="515">
        <v>11</v>
      </c>
      <c r="N906" s="515">
        <v>99</v>
      </c>
      <c r="O906" s="515">
        <v>99</v>
      </c>
      <c r="P906" s="515">
        <v>9999</v>
      </c>
      <c r="Q906" s="515">
        <v>2542</v>
      </c>
      <c r="R906" s="515">
        <v>3838</v>
      </c>
      <c r="S906" s="515">
        <v>8.847316310578428</v>
      </c>
      <c r="T906" s="515">
        <v>11</v>
      </c>
      <c r="U906" s="515">
        <v>39.427774882751514</v>
      </c>
      <c r="V906" s="515">
        <v>0</v>
      </c>
      <c r="W906" s="515">
        <v>100</v>
      </c>
      <c r="X906" s="515">
        <v>99.895779051589372</v>
      </c>
      <c r="Y906" s="515">
        <v>96.430432516935923</v>
      </c>
      <c r="Z906" s="515">
        <v>8.2020955773318942</v>
      </c>
      <c r="AA906" s="515">
        <v>1.2062594431503555</v>
      </c>
      <c r="AB906" s="515">
        <v>0</v>
      </c>
      <c r="AC906" s="515">
        <v>63.178622753802493</v>
      </c>
      <c r="AD906" s="515"/>
      <c r="AE906" s="515"/>
      <c r="AF906" s="515">
        <v>3.5211655259729526</v>
      </c>
      <c r="AG906" s="515">
        <v>4.4550715389475979</v>
      </c>
      <c r="AH906" s="515">
        <v>3.4132360604481504</v>
      </c>
      <c r="AI906" s="515">
        <v>1373</v>
      </c>
      <c r="AJ906" s="515">
        <v>116.44027676620529</v>
      </c>
      <c r="AK906" s="515">
        <v>25.192167664889311</v>
      </c>
      <c r="AL906" s="515">
        <v>25.203872807580559</v>
      </c>
    </row>
    <row r="907" spans="1:38">
      <c r="A907" s="515">
        <v>12</v>
      </c>
      <c r="B907" s="515">
        <v>27</v>
      </c>
      <c r="C907" s="515">
        <v>2023</v>
      </c>
      <c r="D907" s="515">
        <v>99</v>
      </c>
      <c r="E907" s="515">
        <v>99</v>
      </c>
      <c r="F907" s="515">
        <v>99</v>
      </c>
      <c r="G907" s="515">
        <v>99</v>
      </c>
      <c r="H907" s="515">
        <v>99</v>
      </c>
      <c r="I907" s="515">
        <v>99</v>
      </c>
      <c r="J907" s="515">
        <v>999</v>
      </c>
      <c r="K907" s="515">
        <v>99</v>
      </c>
      <c r="L907" s="515">
        <v>99</v>
      </c>
      <c r="M907" s="515">
        <v>12</v>
      </c>
      <c r="N907" s="515">
        <v>99</v>
      </c>
      <c r="O907" s="515">
        <v>99</v>
      </c>
      <c r="P907" s="515">
        <v>9999</v>
      </c>
      <c r="Q907" s="515">
        <v>1519</v>
      </c>
      <c r="R907" s="515">
        <v>2145</v>
      </c>
      <c r="S907" s="515">
        <v>9.1221445221445183</v>
      </c>
      <c r="T907" s="515">
        <v>12</v>
      </c>
      <c r="U907" s="515">
        <v>41.917808857808843</v>
      </c>
      <c r="V907" s="515">
        <v>0</v>
      </c>
      <c r="W907" s="515">
        <v>100</v>
      </c>
      <c r="X907" s="515">
        <v>99.953379953379937</v>
      </c>
      <c r="Y907" s="515">
        <v>97.482517482517466</v>
      </c>
      <c r="Z907" s="515">
        <v>8.4458588272261252</v>
      </c>
      <c r="AA907" s="515">
        <v>1.2206456572671665</v>
      </c>
      <c r="AB907" s="515">
        <v>0</v>
      </c>
      <c r="AC907" s="515">
        <v>60.760322281882011</v>
      </c>
      <c r="AD907" s="515"/>
      <c r="AE907" s="515"/>
      <c r="AF907" s="515">
        <v>1.9679260169911377</v>
      </c>
      <c r="AG907" s="515">
        <v>2.6471180728442696</v>
      </c>
      <c r="AH907" s="515">
        <v>3.216783216783218</v>
      </c>
      <c r="AI907" s="515">
        <v>723</v>
      </c>
      <c r="AJ907" s="515">
        <v>117.22531120331956</v>
      </c>
      <c r="AK907" s="515">
        <v>26.662321703032543</v>
      </c>
      <c r="AL907" s="515">
        <v>26.658188828079489</v>
      </c>
    </row>
    <row r="908" spans="1:38">
      <c r="A908" s="515">
        <v>12</v>
      </c>
      <c r="B908" s="515">
        <v>28</v>
      </c>
      <c r="C908" s="515">
        <v>2023</v>
      </c>
      <c r="D908" s="515">
        <v>99</v>
      </c>
      <c r="E908" s="515">
        <v>99</v>
      </c>
      <c r="F908" s="515">
        <v>99</v>
      </c>
      <c r="G908" s="515">
        <v>99</v>
      </c>
      <c r="H908" s="515">
        <v>99</v>
      </c>
      <c r="I908" s="515">
        <v>99</v>
      </c>
      <c r="J908" s="515">
        <v>999</v>
      </c>
      <c r="K908" s="515">
        <v>99</v>
      </c>
      <c r="L908" s="515">
        <v>99</v>
      </c>
      <c r="M908" s="515">
        <v>13</v>
      </c>
      <c r="N908" s="515">
        <v>99</v>
      </c>
      <c r="O908" s="515">
        <v>99</v>
      </c>
      <c r="P908" s="515">
        <v>9999</v>
      </c>
      <c r="Q908" s="515">
        <v>649</v>
      </c>
      <c r="R908" s="515">
        <v>802</v>
      </c>
      <c r="S908" s="515">
        <v>9.4389027431421439</v>
      </c>
      <c r="T908" s="515">
        <v>13</v>
      </c>
      <c r="U908" s="515">
        <v>43.65648379052368</v>
      </c>
      <c r="V908" s="515">
        <v>0</v>
      </c>
      <c r="W908" s="515">
        <v>100</v>
      </c>
      <c r="X908" s="515">
        <v>100</v>
      </c>
      <c r="Y908" s="515">
        <v>98.503740648379022</v>
      </c>
      <c r="Z908" s="515">
        <v>8.2723400607181006</v>
      </c>
      <c r="AA908" s="515">
        <v>1.3067569623387951</v>
      </c>
      <c r="AB908" s="515">
        <v>0</v>
      </c>
      <c r="AC908" s="515">
        <v>61.042445615507376</v>
      </c>
      <c r="AD908" s="515"/>
      <c r="AE908" s="515"/>
      <c r="AF908" s="515">
        <v>0.73579331730857422</v>
      </c>
      <c r="AG908" s="515">
        <v>1.0307908753111037</v>
      </c>
      <c r="AH908" s="515">
        <v>4.6134663341645892</v>
      </c>
      <c r="AI908" s="515">
        <v>285</v>
      </c>
      <c r="AJ908" s="515">
        <v>116.69859649122802</v>
      </c>
      <c r="AK908" s="515">
        <v>27.395755678690801</v>
      </c>
      <c r="AL908" s="515">
        <v>27.48272888816242</v>
      </c>
    </row>
    <row r="909" spans="1:38">
      <c r="A909" s="515">
        <v>12</v>
      </c>
      <c r="B909" s="515">
        <v>29</v>
      </c>
      <c r="C909" s="515">
        <v>2023</v>
      </c>
      <c r="D909" s="515">
        <v>99</v>
      </c>
      <c r="E909" s="515">
        <v>99</v>
      </c>
      <c r="F909" s="515">
        <v>99</v>
      </c>
      <c r="G909" s="515">
        <v>99</v>
      </c>
      <c r="H909" s="515">
        <v>99</v>
      </c>
      <c r="I909" s="515">
        <v>99</v>
      </c>
      <c r="J909" s="515">
        <v>999</v>
      </c>
      <c r="K909" s="515">
        <v>99</v>
      </c>
      <c r="L909" s="515">
        <v>99</v>
      </c>
      <c r="M909" s="515">
        <v>14</v>
      </c>
      <c r="N909" s="515">
        <v>99</v>
      </c>
      <c r="O909" s="515">
        <v>99</v>
      </c>
      <c r="P909" s="515">
        <v>9999</v>
      </c>
      <c r="Q909" s="515">
        <v>412</v>
      </c>
      <c r="R909" s="515">
        <v>505</v>
      </c>
      <c r="S909" s="515">
        <v>9.6316831683168314</v>
      </c>
      <c r="T909" s="515">
        <v>14</v>
      </c>
      <c r="U909" s="515">
        <v>45.568316831683191</v>
      </c>
      <c r="V909" s="515">
        <v>0</v>
      </c>
      <c r="W909" s="515">
        <v>100</v>
      </c>
      <c r="X909" s="515">
        <v>100</v>
      </c>
      <c r="Y909" s="515">
        <v>98.613861386138623</v>
      </c>
      <c r="Z909" s="515">
        <v>9.031258485959281</v>
      </c>
      <c r="AA909" s="515">
        <v>1.478220142843006</v>
      </c>
      <c r="AB909" s="515">
        <v>0</v>
      </c>
      <c r="AC909" s="515">
        <v>60.112727350804441</v>
      </c>
      <c r="AD909" s="515"/>
      <c r="AE909" s="515"/>
      <c r="AF909" s="515">
        <v>0.46331125341749407</v>
      </c>
      <c r="AG909" s="515">
        <v>0.67748831482068239</v>
      </c>
      <c r="AH909" s="515">
        <v>7.1287128712871315</v>
      </c>
      <c r="AI909" s="515">
        <v>179</v>
      </c>
      <c r="AJ909" s="515">
        <v>117.85083798882678</v>
      </c>
      <c r="AK909" s="515">
        <v>28.723446833920313</v>
      </c>
      <c r="AL909" s="515">
        <v>28.9407431179038</v>
      </c>
    </row>
    <row r="910" spans="1:38">
      <c r="A910" s="515">
        <v>12</v>
      </c>
      <c r="B910" s="515">
        <v>30</v>
      </c>
      <c r="C910" s="515">
        <v>2023</v>
      </c>
      <c r="D910" s="515">
        <v>99</v>
      </c>
      <c r="E910" s="515">
        <v>99</v>
      </c>
      <c r="F910" s="515">
        <v>99</v>
      </c>
      <c r="G910" s="515">
        <v>99</v>
      </c>
      <c r="H910" s="515">
        <v>99</v>
      </c>
      <c r="I910" s="515">
        <v>99</v>
      </c>
      <c r="J910" s="515">
        <v>999</v>
      </c>
      <c r="K910" s="515">
        <v>99</v>
      </c>
      <c r="L910" s="515">
        <v>99</v>
      </c>
      <c r="M910" s="515">
        <v>15</v>
      </c>
      <c r="N910" s="515">
        <v>99</v>
      </c>
      <c r="O910" s="515">
        <v>99</v>
      </c>
      <c r="P910" s="515">
        <v>9999</v>
      </c>
      <c r="Q910" s="515">
        <v>156</v>
      </c>
      <c r="R910" s="515">
        <v>191</v>
      </c>
      <c r="S910" s="515">
        <v>10.036649214659688</v>
      </c>
      <c r="T910" s="515">
        <v>15</v>
      </c>
      <c r="U910" s="515">
        <v>47.739267015706837</v>
      </c>
      <c r="V910" s="515">
        <v>0</v>
      </c>
      <c r="W910" s="515">
        <v>100</v>
      </c>
      <c r="X910" s="515">
        <v>100</v>
      </c>
      <c r="Y910" s="515">
        <v>98.952879581151834</v>
      </c>
      <c r="Z910" s="515">
        <v>9.0466607467572953</v>
      </c>
      <c r="AA910" s="515">
        <v>1.6191644401602576</v>
      </c>
      <c r="AB910" s="515">
        <v>0</v>
      </c>
      <c r="AC910" s="515">
        <v>64.430691493130354</v>
      </c>
      <c r="AD910" s="515"/>
      <c r="AE910" s="515"/>
      <c r="AF910" s="515">
        <v>0.17523257307473525</v>
      </c>
      <c r="AG910" s="515">
        <v>0.26844576534842457</v>
      </c>
      <c r="AH910" s="515">
        <v>7.8534031413612544</v>
      </c>
      <c r="AI910" s="515">
        <v>65</v>
      </c>
      <c r="AJ910" s="515">
        <v>116.29076923076924</v>
      </c>
      <c r="AK910" s="515">
        <v>30.806492052483769</v>
      </c>
      <c r="AL910" s="515">
        <v>31.325407215487193</v>
      </c>
    </row>
    <row r="911" spans="1:38">
      <c r="A911" s="515">
        <v>12</v>
      </c>
      <c r="B911" s="515">
        <v>31</v>
      </c>
      <c r="C911" s="515">
        <v>2022</v>
      </c>
      <c r="D911" s="515">
        <v>99</v>
      </c>
      <c r="E911" s="515">
        <v>99</v>
      </c>
      <c r="F911" s="515">
        <v>99</v>
      </c>
      <c r="G911" s="515">
        <v>99</v>
      </c>
      <c r="H911" s="515">
        <v>99</v>
      </c>
      <c r="I911" s="515">
        <v>99</v>
      </c>
      <c r="J911" s="515">
        <v>999</v>
      </c>
      <c r="K911" s="515">
        <v>99</v>
      </c>
      <c r="L911" s="515">
        <v>99</v>
      </c>
      <c r="M911" s="515">
        <v>1</v>
      </c>
      <c r="N911" s="515">
        <v>99</v>
      </c>
      <c r="O911" s="515">
        <v>99</v>
      </c>
      <c r="P911" s="515">
        <v>9999</v>
      </c>
      <c r="Q911" s="515">
        <v>20</v>
      </c>
      <c r="R911" s="515">
        <v>21</v>
      </c>
      <c r="S911" s="515">
        <v>1.3809523809523809</v>
      </c>
      <c r="T911" s="515">
        <v>1</v>
      </c>
      <c r="U911" s="515">
        <v>16.633333333333329</v>
      </c>
      <c r="V911" s="515">
        <v>0</v>
      </c>
      <c r="W911" s="515">
        <v>0</v>
      </c>
      <c r="X911" s="515">
        <v>52.380952380952387</v>
      </c>
      <c r="Y911" s="515">
        <v>19.047619047619055</v>
      </c>
      <c r="Z911" s="515">
        <v>5.4279991344117429</v>
      </c>
      <c r="AA911" s="515">
        <v>1.0454523047666735</v>
      </c>
      <c r="AB911" s="515">
        <v>0</v>
      </c>
      <c r="AC911" s="515">
        <v>28.894539537143945</v>
      </c>
      <c r="AD911" s="515"/>
      <c r="AE911" s="515"/>
      <c r="AF911" s="515">
        <v>1.9588090441011872E-2</v>
      </c>
      <c r="AG911" s="515">
        <v>1.0316989761479017E-2</v>
      </c>
      <c r="AH911" s="515">
        <v>0</v>
      </c>
      <c r="AI911" s="515">
        <v>7</v>
      </c>
      <c r="AJ911" s="515">
        <v>107.61428571428576</v>
      </c>
      <c r="AK911" s="515">
        <v>13.393847713979836</v>
      </c>
      <c r="AL911" s="515">
        <v>13.889158516359499</v>
      </c>
    </row>
    <row r="912" spans="1:38">
      <c r="A912" s="515">
        <v>12</v>
      </c>
      <c r="B912" s="515">
        <v>32</v>
      </c>
      <c r="C912" s="515">
        <v>2022</v>
      </c>
      <c r="D912" s="515">
        <v>99</v>
      </c>
      <c r="E912" s="515">
        <v>99</v>
      </c>
      <c r="F912" s="515">
        <v>99</v>
      </c>
      <c r="G912" s="515">
        <v>99</v>
      </c>
      <c r="H912" s="515">
        <v>99</v>
      </c>
      <c r="I912" s="515">
        <v>99</v>
      </c>
      <c r="J912" s="515">
        <v>999</v>
      </c>
      <c r="K912" s="515">
        <v>99</v>
      </c>
      <c r="L912" s="515">
        <v>99</v>
      </c>
      <c r="M912" s="515">
        <v>2</v>
      </c>
      <c r="N912" s="515">
        <v>99</v>
      </c>
      <c r="O912" s="515">
        <v>99</v>
      </c>
      <c r="P912" s="515">
        <v>9999</v>
      </c>
      <c r="Q912" s="515">
        <v>668</v>
      </c>
      <c r="R912" s="515">
        <v>913</v>
      </c>
      <c r="S912" s="515">
        <v>2.674698795180722</v>
      </c>
      <c r="T912" s="515">
        <v>2</v>
      </c>
      <c r="U912" s="515">
        <v>20.136593647316548</v>
      </c>
      <c r="V912" s="515">
        <v>0</v>
      </c>
      <c r="W912" s="515">
        <v>0</v>
      </c>
      <c r="X912" s="515">
        <v>80.941949616648415</v>
      </c>
      <c r="Y912" s="515">
        <v>27.491785323110619</v>
      </c>
      <c r="Z912" s="515">
        <v>5.2384438617084221</v>
      </c>
      <c r="AA912" s="515">
        <v>1.731856515513666</v>
      </c>
      <c r="AB912" s="515">
        <v>0</v>
      </c>
      <c r="AC912" s="515">
        <v>52.547086693677642</v>
      </c>
      <c r="AD912" s="515"/>
      <c r="AE912" s="515"/>
      <c r="AF912" s="515">
        <v>0.8516155510782778</v>
      </c>
      <c r="AG912" s="515">
        <v>0.54301421367810188</v>
      </c>
      <c r="AH912" s="515">
        <v>2.7382256297918963</v>
      </c>
      <c r="AI912" s="515">
        <v>95</v>
      </c>
      <c r="AJ912" s="515">
        <v>114.55473684210524</v>
      </c>
      <c r="AK912" s="515">
        <v>14.731066249841222</v>
      </c>
      <c r="AL912" s="515">
        <v>14.447139940889977</v>
      </c>
    </row>
    <row r="913" spans="1:38">
      <c r="A913" s="515">
        <v>12</v>
      </c>
      <c r="B913" s="515">
        <v>33</v>
      </c>
      <c r="C913" s="515">
        <v>2022</v>
      </c>
      <c r="D913" s="515">
        <v>99</v>
      </c>
      <c r="E913" s="515">
        <v>99</v>
      </c>
      <c r="F913" s="515">
        <v>99</v>
      </c>
      <c r="G913" s="515">
        <v>99</v>
      </c>
      <c r="H913" s="515">
        <v>99</v>
      </c>
      <c r="I913" s="515">
        <v>99</v>
      </c>
      <c r="J913" s="515">
        <v>999</v>
      </c>
      <c r="K913" s="515">
        <v>99</v>
      </c>
      <c r="L913" s="515">
        <v>99</v>
      </c>
      <c r="M913" s="515">
        <v>3</v>
      </c>
      <c r="N913" s="515">
        <v>99</v>
      </c>
      <c r="O913" s="515">
        <v>99</v>
      </c>
      <c r="P913" s="515">
        <v>9999</v>
      </c>
      <c r="Q913" s="515">
        <v>2005</v>
      </c>
      <c r="R913" s="515">
        <v>3413</v>
      </c>
      <c r="S913" s="515">
        <v>4.2616466451801944</v>
      </c>
      <c r="T913" s="515">
        <v>3</v>
      </c>
      <c r="U913" s="515">
        <v>23.746569000879024</v>
      </c>
      <c r="V913" s="515">
        <v>20.890711983592151</v>
      </c>
      <c r="W913" s="515">
        <v>0</v>
      </c>
      <c r="X913" s="515">
        <v>91.356577790799903</v>
      </c>
      <c r="Y913" s="515">
        <v>57.544682097861113</v>
      </c>
      <c r="Z913" s="515">
        <v>5.4706034990404495</v>
      </c>
      <c r="AA913" s="515">
        <v>1.9101828650022097</v>
      </c>
      <c r="AB913" s="515">
        <v>0</v>
      </c>
      <c r="AC913" s="515">
        <v>57.864018560662387</v>
      </c>
      <c r="AD913" s="515"/>
      <c r="AE913" s="515"/>
      <c r="AF913" s="515">
        <v>3.1835310797701655</v>
      </c>
      <c r="AG913" s="515">
        <v>2.3938204462587498</v>
      </c>
      <c r="AH913" s="515">
        <v>2.3146791678874887</v>
      </c>
      <c r="AI913" s="515">
        <v>270</v>
      </c>
      <c r="AJ913" s="515">
        <v>114.1311111111111</v>
      </c>
      <c r="AK913" s="515">
        <v>15.708730633667782</v>
      </c>
      <c r="AL913" s="515">
        <v>15.362518686654902</v>
      </c>
    </row>
    <row r="914" spans="1:38">
      <c r="A914" s="515">
        <v>12</v>
      </c>
      <c r="B914" s="515">
        <v>34</v>
      </c>
      <c r="C914" s="515">
        <v>2022</v>
      </c>
      <c r="D914" s="515">
        <v>99</v>
      </c>
      <c r="E914" s="515">
        <v>99</v>
      </c>
      <c r="F914" s="515">
        <v>99</v>
      </c>
      <c r="G914" s="515">
        <v>99</v>
      </c>
      <c r="H914" s="515">
        <v>99</v>
      </c>
      <c r="I914" s="515">
        <v>99</v>
      </c>
      <c r="J914" s="515">
        <v>999</v>
      </c>
      <c r="K914" s="515">
        <v>99</v>
      </c>
      <c r="L914" s="515">
        <v>99</v>
      </c>
      <c r="M914" s="515">
        <v>4</v>
      </c>
      <c r="N914" s="515">
        <v>99</v>
      </c>
      <c r="O914" s="515">
        <v>99</v>
      </c>
      <c r="P914" s="515">
        <v>9999</v>
      </c>
      <c r="Q914" s="515">
        <v>3899</v>
      </c>
      <c r="R914" s="515">
        <v>8976</v>
      </c>
      <c r="S914" s="515">
        <v>5.3731060606060606</v>
      </c>
      <c r="T914" s="515">
        <v>4</v>
      </c>
      <c r="U914" s="515">
        <v>26.025594919786158</v>
      </c>
      <c r="V914" s="515">
        <v>36.942959001782526</v>
      </c>
      <c r="W914" s="515">
        <v>0</v>
      </c>
      <c r="X914" s="515">
        <v>93.237522281639869</v>
      </c>
      <c r="Y914" s="515">
        <v>73.250891265597147</v>
      </c>
      <c r="Z914" s="515">
        <v>5.7929339374175512</v>
      </c>
      <c r="AA914" s="515">
        <v>1.7759242215818389</v>
      </c>
      <c r="AB914" s="515">
        <v>0</v>
      </c>
      <c r="AC914" s="515">
        <v>59.711916553600361</v>
      </c>
      <c r="AD914" s="515"/>
      <c r="AE914" s="515"/>
      <c r="AF914" s="515">
        <v>8.3725095142153574</v>
      </c>
      <c r="AG914" s="515">
        <v>6.8998225817427308</v>
      </c>
      <c r="AH914" s="515">
        <v>2.7629233511586446</v>
      </c>
      <c r="AI914" s="515">
        <v>842</v>
      </c>
      <c r="AJ914" s="515">
        <v>113.61555819477424</v>
      </c>
      <c r="AK914" s="515">
        <v>17.055414584717653</v>
      </c>
      <c r="AL914" s="515">
        <v>16.634347227385785</v>
      </c>
    </row>
    <row r="915" spans="1:38">
      <c r="A915" s="515">
        <v>12</v>
      </c>
      <c r="B915" s="515">
        <v>35</v>
      </c>
      <c r="C915" s="515">
        <v>2022</v>
      </c>
      <c r="D915" s="515">
        <v>99</v>
      </c>
      <c r="E915" s="515">
        <v>99</v>
      </c>
      <c r="F915" s="515">
        <v>99</v>
      </c>
      <c r="G915" s="515">
        <v>99</v>
      </c>
      <c r="H915" s="515">
        <v>99</v>
      </c>
      <c r="I915" s="515">
        <v>99</v>
      </c>
      <c r="J915" s="515">
        <v>999</v>
      </c>
      <c r="K915" s="515">
        <v>99</v>
      </c>
      <c r="L915" s="515">
        <v>99</v>
      </c>
      <c r="M915" s="515">
        <v>5</v>
      </c>
      <c r="N915" s="515">
        <v>99</v>
      </c>
      <c r="O915" s="515">
        <v>99</v>
      </c>
      <c r="P915" s="515">
        <v>9999</v>
      </c>
      <c r="Q915" s="515">
        <v>5367</v>
      </c>
      <c r="R915" s="515">
        <v>14853</v>
      </c>
      <c r="S915" s="515">
        <v>6.095266949437824</v>
      </c>
      <c r="T915" s="515">
        <v>4.9956237797078042</v>
      </c>
      <c r="U915" s="515">
        <v>27.768846697636803</v>
      </c>
      <c r="V915" s="515">
        <v>47.922978522857342</v>
      </c>
      <c r="W915" s="515">
        <v>0</v>
      </c>
      <c r="X915" s="515">
        <v>93.664579546219613</v>
      </c>
      <c r="Y915" s="515">
        <v>80.36760250454455</v>
      </c>
      <c r="Z915" s="515">
        <v>6.2562394043715477</v>
      </c>
      <c r="AA915" s="515">
        <v>1.6638337992831729</v>
      </c>
      <c r="AB915" s="515">
        <v>0.14785787147438259</v>
      </c>
      <c r="AC915" s="515">
        <v>61.681588076475606</v>
      </c>
      <c r="AD915" s="515">
        <v>2.5595849594930264</v>
      </c>
      <c r="AE915" s="515">
        <v>10.842701808296912</v>
      </c>
      <c r="AF915" s="515">
        <v>13.854376539064251</v>
      </c>
      <c r="AG915" s="515">
        <v>12.182219990481117</v>
      </c>
      <c r="AH915" s="515">
        <v>2.8546421598330314</v>
      </c>
      <c r="AI915" s="515">
        <v>1218</v>
      </c>
      <c r="AJ915" s="515">
        <v>113.59121510673224</v>
      </c>
      <c r="AK915" s="515">
        <v>17.683433152084913</v>
      </c>
      <c r="AL915" s="515">
        <v>17.262955998148932</v>
      </c>
    </row>
    <row r="916" spans="1:38">
      <c r="A916" s="515">
        <v>12</v>
      </c>
      <c r="B916" s="515">
        <v>36</v>
      </c>
      <c r="C916" s="515">
        <v>2022</v>
      </c>
      <c r="D916" s="515">
        <v>99</v>
      </c>
      <c r="E916" s="515">
        <v>99</v>
      </c>
      <c r="F916" s="515">
        <v>99</v>
      </c>
      <c r="G916" s="515">
        <v>99</v>
      </c>
      <c r="H916" s="515">
        <v>99</v>
      </c>
      <c r="I916" s="515">
        <v>99</v>
      </c>
      <c r="J916" s="515">
        <v>999</v>
      </c>
      <c r="K916" s="515">
        <v>99</v>
      </c>
      <c r="L916" s="515">
        <v>99</v>
      </c>
      <c r="M916" s="515">
        <v>6</v>
      </c>
      <c r="N916" s="515">
        <v>99</v>
      </c>
      <c r="O916" s="515">
        <v>99</v>
      </c>
      <c r="P916" s="515">
        <v>9999</v>
      </c>
      <c r="Q916" s="515">
        <v>5935</v>
      </c>
      <c r="R916" s="515">
        <v>15986</v>
      </c>
      <c r="S916" s="515">
        <v>6.8175903915926446</v>
      </c>
      <c r="T916" s="515">
        <v>6</v>
      </c>
      <c r="U916" s="515">
        <v>29.487065557362879</v>
      </c>
      <c r="V916" s="515">
        <v>51.663955961466307</v>
      </c>
      <c r="W916" s="515">
        <v>0</v>
      </c>
      <c r="X916" s="515">
        <v>94.864256224196183</v>
      </c>
      <c r="Y916" s="515">
        <v>84.661578881521379</v>
      </c>
      <c r="Z916" s="515">
        <v>6.6840538752321637</v>
      </c>
      <c r="AA916" s="515">
        <v>1.5558756390683892</v>
      </c>
      <c r="AB916" s="515">
        <v>0</v>
      </c>
      <c r="AC916" s="515">
        <v>66.515218814268977</v>
      </c>
      <c r="AD916" s="515"/>
      <c r="AE916" s="515"/>
      <c r="AF916" s="515">
        <v>14.911200656667411</v>
      </c>
      <c r="AG916" s="515">
        <v>13.922774138773702</v>
      </c>
      <c r="AH916" s="515">
        <v>2.7336419366946076</v>
      </c>
      <c r="AI916" s="515">
        <v>1502</v>
      </c>
      <c r="AJ916" s="515">
        <v>114.18821571238344</v>
      </c>
      <c r="AK916" s="515">
        <v>18.882093459285358</v>
      </c>
      <c r="AL916" s="515">
        <v>18.473359497291774</v>
      </c>
    </row>
    <row r="917" spans="1:38">
      <c r="A917" s="515">
        <v>12</v>
      </c>
      <c r="B917" s="515">
        <v>37</v>
      </c>
      <c r="C917" s="515">
        <v>2022</v>
      </c>
      <c r="D917" s="515">
        <v>99</v>
      </c>
      <c r="E917" s="515">
        <v>99</v>
      </c>
      <c r="F917" s="515">
        <v>99</v>
      </c>
      <c r="G917" s="515">
        <v>99</v>
      </c>
      <c r="H917" s="515">
        <v>99</v>
      </c>
      <c r="I917" s="515">
        <v>99</v>
      </c>
      <c r="J917" s="515">
        <v>999</v>
      </c>
      <c r="K917" s="515">
        <v>99</v>
      </c>
      <c r="L917" s="515">
        <v>99</v>
      </c>
      <c r="M917" s="515">
        <v>7</v>
      </c>
      <c r="N917" s="515">
        <v>99</v>
      </c>
      <c r="O917" s="515">
        <v>99</v>
      </c>
      <c r="P917" s="515">
        <v>9999</v>
      </c>
      <c r="Q917" s="515">
        <v>6888</v>
      </c>
      <c r="R917" s="515">
        <v>20000</v>
      </c>
      <c r="S917" s="515">
        <v>7.2697500000000002</v>
      </c>
      <c r="T917" s="515">
        <v>7</v>
      </c>
      <c r="U917" s="515">
        <v>30.872864500000031</v>
      </c>
      <c r="V917" s="515">
        <v>47.85</v>
      </c>
      <c r="W917" s="515">
        <v>0</v>
      </c>
      <c r="X917" s="515">
        <v>95.745000000000005</v>
      </c>
      <c r="Y917" s="515">
        <v>85.064999999999998</v>
      </c>
      <c r="Z917" s="515">
        <v>7.3195644870192238</v>
      </c>
      <c r="AA917" s="515">
        <v>1.45078769552957</v>
      </c>
      <c r="AB917" s="515">
        <v>0</v>
      </c>
      <c r="AC917" s="515">
        <v>69.077697257727564</v>
      </c>
      <c r="AD917" s="515"/>
      <c r="AE917" s="515"/>
      <c r="AF917" s="515">
        <v>18.655324229535111</v>
      </c>
      <c r="AG917" s="515">
        <v>18.237333349786965</v>
      </c>
      <c r="AH917" s="515">
        <v>3.1850000000000001</v>
      </c>
      <c r="AI917" s="515">
        <v>1779</v>
      </c>
      <c r="AJ917" s="515">
        <v>114.85008431703224</v>
      </c>
      <c r="AK917" s="515">
        <v>19.888584417390799</v>
      </c>
      <c r="AL917" s="515">
        <v>19.655944725997998</v>
      </c>
    </row>
    <row r="918" spans="1:38">
      <c r="A918" s="515">
        <v>12</v>
      </c>
      <c r="B918" s="515">
        <v>38</v>
      </c>
      <c r="C918" s="515">
        <v>2022</v>
      </c>
      <c r="D918" s="515">
        <v>99</v>
      </c>
      <c r="E918" s="515">
        <v>99</v>
      </c>
      <c r="F918" s="515">
        <v>99</v>
      </c>
      <c r="G918" s="515">
        <v>99</v>
      </c>
      <c r="H918" s="515">
        <v>99</v>
      </c>
      <c r="I918" s="515">
        <v>99</v>
      </c>
      <c r="J918" s="515">
        <v>999</v>
      </c>
      <c r="K918" s="515">
        <v>99</v>
      </c>
      <c r="L918" s="515">
        <v>99</v>
      </c>
      <c r="M918" s="515">
        <v>8</v>
      </c>
      <c r="N918" s="515">
        <v>99</v>
      </c>
      <c r="O918" s="515">
        <v>99</v>
      </c>
      <c r="P918" s="515">
        <v>9999</v>
      </c>
      <c r="Q918" s="515">
        <v>6781</v>
      </c>
      <c r="R918" s="515">
        <v>18395</v>
      </c>
      <c r="S918" s="515">
        <v>7.717423212829571</v>
      </c>
      <c r="T918" s="515">
        <v>7.9991301984234866</v>
      </c>
      <c r="U918" s="515">
        <v>33.149661864637032</v>
      </c>
      <c r="V918" s="515">
        <v>0</v>
      </c>
      <c r="W918" s="515">
        <v>0</v>
      </c>
      <c r="X918" s="515">
        <v>97.765697200326173</v>
      </c>
      <c r="Y918" s="515">
        <v>88.279423756455557</v>
      </c>
      <c r="Z918" s="515">
        <v>7.7117266264867812</v>
      </c>
      <c r="AA918" s="515">
        <v>1.395429300760693</v>
      </c>
      <c r="AB918" s="515">
        <v>0.1179663878800473</v>
      </c>
      <c r="AC918" s="515">
        <v>69.37448681411999</v>
      </c>
      <c r="AD918" s="515">
        <v>4.6705910738154319</v>
      </c>
      <c r="AE918" s="515">
        <v>4.0778043801347827</v>
      </c>
      <c r="AF918" s="515">
        <v>17.158234460114912</v>
      </c>
      <c r="AG918" s="515">
        <v>18.010812660127236</v>
      </c>
      <c r="AH918" s="515">
        <v>3.1584669747213914</v>
      </c>
      <c r="AI918" s="515">
        <v>1655</v>
      </c>
      <c r="AJ918" s="515">
        <v>115.76519637462256</v>
      </c>
      <c r="AK918" s="515">
        <v>21.266333417198336</v>
      </c>
      <c r="AL918" s="515">
        <v>20.898499955480322</v>
      </c>
    </row>
    <row r="919" spans="1:38">
      <c r="A919" s="515">
        <v>12</v>
      </c>
      <c r="B919" s="515">
        <v>39</v>
      </c>
      <c r="C919" s="515">
        <v>2022</v>
      </c>
      <c r="D919" s="515">
        <v>99</v>
      </c>
      <c r="E919" s="515">
        <v>99</v>
      </c>
      <c r="F919" s="515">
        <v>99</v>
      </c>
      <c r="G919" s="515">
        <v>99</v>
      </c>
      <c r="H919" s="515">
        <v>99</v>
      </c>
      <c r="I919" s="515">
        <v>99</v>
      </c>
      <c r="J919" s="515">
        <v>999</v>
      </c>
      <c r="K919" s="515">
        <v>99</v>
      </c>
      <c r="L919" s="515">
        <v>99</v>
      </c>
      <c r="M919" s="515">
        <v>9</v>
      </c>
      <c r="N919" s="515">
        <v>99</v>
      </c>
      <c r="O919" s="515">
        <v>99</v>
      </c>
      <c r="P919" s="515">
        <v>9999</v>
      </c>
      <c r="Q919" s="515">
        <v>5348</v>
      </c>
      <c r="R919" s="515">
        <v>11225</v>
      </c>
      <c r="S919" s="515">
        <v>8.1687305122494394</v>
      </c>
      <c r="T919" s="515">
        <v>9</v>
      </c>
      <c r="U919" s="515">
        <v>35.559648106904262</v>
      </c>
      <c r="V919" s="515">
        <v>0</v>
      </c>
      <c r="W919" s="515">
        <v>100</v>
      </c>
      <c r="X919" s="515">
        <v>98.975501113585779</v>
      </c>
      <c r="Y919" s="515">
        <v>90.966592427616902</v>
      </c>
      <c r="Z919" s="515">
        <v>8.0628741807339068</v>
      </c>
      <c r="AA919" s="515">
        <v>1.3113322900919617</v>
      </c>
      <c r="AB919" s="515">
        <v>0</v>
      </c>
      <c r="AC919" s="515">
        <v>68.846201769729717</v>
      </c>
      <c r="AD919" s="515"/>
      <c r="AE919" s="515"/>
      <c r="AF919" s="515">
        <v>10.470300723826584</v>
      </c>
      <c r="AG919" s="515">
        <v>11.789576862502638</v>
      </c>
      <c r="AH919" s="515">
        <v>2.8775055679287305</v>
      </c>
      <c r="AI919" s="515">
        <v>977</v>
      </c>
      <c r="AJ919" s="515">
        <v>116.23643807574219</v>
      </c>
      <c r="AK919" s="515">
        <v>22.375472924071349</v>
      </c>
      <c r="AL919" s="515">
        <v>22.255055503841568</v>
      </c>
    </row>
    <row r="920" spans="1:38">
      <c r="A920" s="515">
        <v>12</v>
      </c>
      <c r="B920" s="515">
        <v>40</v>
      </c>
      <c r="C920" s="515">
        <v>2022</v>
      </c>
      <c r="D920" s="515">
        <v>99</v>
      </c>
      <c r="E920" s="515">
        <v>99</v>
      </c>
      <c r="F920" s="515">
        <v>99</v>
      </c>
      <c r="G920" s="515">
        <v>99</v>
      </c>
      <c r="H920" s="515">
        <v>99</v>
      </c>
      <c r="I920" s="515">
        <v>99</v>
      </c>
      <c r="J920" s="515">
        <v>999</v>
      </c>
      <c r="K920" s="515">
        <v>99</v>
      </c>
      <c r="L920" s="515">
        <v>99</v>
      </c>
      <c r="M920" s="515">
        <v>10</v>
      </c>
      <c r="N920" s="515">
        <v>99</v>
      </c>
      <c r="O920" s="515">
        <v>99</v>
      </c>
      <c r="P920" s="515">
        <v>9999</v>
      </c>
      <c r="Q920" s="515">
        <v>3493</v>
      </c>
      <c r="R920" s="515">
        <v>5721</v>
      </c>
      <c r="S920" s="515">
        <v>8.614053487152594</v>
      </c>
      <c r="T920" s="515">
        <v>10</v>
      </c>
      <c r="U920" s="515">
        <v>38.076086348540407</v>
      </c>
      <c r="V920" s="515">
        <v>0</v>
      </c>
      <c r="W920" s="515">
        <v>100</v>
      </c>
      <c r="X920" s="515">
        <v>99.685369690613527</v>
      </c>
      <c r="Y920" s="515">
        <v>94.493969585736764</v>
      </c>
      <c r="Z920" s="515">
        <v>7.8868152104759508</v>
      </c>
      <c r="AA920" s="515">
        <v>1.3039832552406798</v>
      </c>
      <c r="AB920" s="515">
        <v>0</v>
      </c>
      <c r="AC920" s="515">
        <v>65.144110830925683</v>
      </c>
      <c r="AD920" s="515"/>
      <c r="AE920" s="515"/>
      <c r="AF920" s="515">
        <v>5.336355495858518</v>
      </c>
      <c r="AG920" s="515">
        <v>6.4339645652427286</v>
      </c>
      <c r="AH920" s="515">
        <v>2.9889879391714742</v>
      </c>
      <c r="AI920" s="515">
        <v>650</v>
      </c>
      <c r="AJ920" s="515">
        <v>117.22292307692304</v>
      </c>
      <c r="AK920" s="515">
        <v>23.55273824971524</v>
      </c>
      <c r="AL920" s="515">
        <v>23.453600950090181</v>
      </c>
    </row>
    <row r="921" spans="1:38">
      <c r="A921" s="515">
        <v>12</v>
      </c>
      <c r="B921" s="515">
        <v>41</v>
      </c>
      <c r="C921" s="515">
        <v>2022</v>
      </c>
      <c r="D921" s="515">
        <v>99</v>
      </c>
      <c r="E921" s="515">
        <v>99</v>
      </c>
      <c r="F921" s="515">
        <v>99</v>
      </c>
      <c r="G921" s="515">
        <v>99</v>
      </c>
      <c r="H921" s="515">
        <v>99</v>
      </c>
      <c r="I921" s="515">
        <v>99</v>
      </c>
      <c r="J921" s="515">
        <v>999</v>
      </c>
      <c r="K921" s="515">
        <v>99</v>
      </c>
      <c r="L921" s="515">
        <v>99</v>
      </c>
      <c r="M921" s="515">
        <v>11</v>
      </c>
      <c r="N921" s="515">
        <v>99</v>
      </c>
      <c r="O921" s="515">
        <v>99</v>
      </c>
      <c r="P921" s="515">
        <v>9999</v>
      </c>
      <c r="Q921" s="515">
        <v>2591</v>
      </c>
      <c r="R921" s="515">
        <v>3936</v>
      </c>
      <c r="S921" s="515">
        <v>8.8338414634146361</v>
      </c>
      <c r="T921" s="515">
        <v>11</v>
      </c>
      <c r="U921" s="515">
        <v>40.21020071138215</v>
      </c>
      <c r="V921" s="515">
        <v>0</v>
      </c>
      <c r="W921" s="515">
        <v>100</v>
      </c>
      <c r="X921" s="515">
        <v>99.898373983739845</v>
      </c>
      <c r="Y921" s="515">
        <v>96.773373983739845</v>
      </c>
      <c r="Z921" s="515">
        <v>7.9438762166131074</v>
      </c>
      <c r="AA921" s="515">
        <v>1.2794629682258347</v>
      </c>
      <c r="AB921" s="515">
        <v>0</v>
      </c>
      <c r="AC921" s="515">
        <v>61.735518514026737</v>
      </c>
      <c r="AD921" s="515"/>
      <c r="AE921" s="515"/>
      <c r="AF921" s="515">
        <v>3.6713678083725094</v>
      </c>
      <c r="AG921" s="515">
        <v>4.6746138835568791</v>
      </c>
      <c r="AH921" s="515">
        <v>3.0995934959349598</v>
      </c>
      <c r="AI921" s="515">
        <v>503</v>
      </c>
      <c r="AJ921" s="515">
        <v>118.03001988071571</v>
      </c>
      <c r="AK921" s="515">
        <v>25.065030114583724</v>
      </c>
      <c r="AL921" s="515">
        <v>25.046748045341545</v>
      </c>
    </row>
    <row r="922" spans="1:38">
      <c r="A922" s="515">
        <v>12</v>
      </c>
      <c r="B922" s="515">
        <v>42</v>
      </c>
      <c r="C922" s="515">
        <v>2022</v>
      </c>
      <c r="D922" s="515">
        <v>99</v>
      </c>
      <c r="E922" s="515">
        <v>99</v>
      </c>
      <c r="F922" s="515">
        <v>99</v>
      </c>
      <c r="G922" s="515">
        <v>99</v>
      </c>
      <c r="H922" s="515">
        <v>99</v>
      </c>
      <c r="I922" s="515">
        <v>99</v>
      </c>
      <c r="J922" s="515">
        <v>999</v>
      </c>
      <c r="K922" s="515">
        <v>99</v>
      </c>
      <c r="L922" s="515">
        <v>99</v>
      </c>
      <c r="M922" s="515">
        <v>12</v>
      </c>
      <c r="N922" s="515">
        <v>99</v>
      </c>
      <c r="O922" s="515">
        <v>99</v>
      </c>
      <c r="P922" s="515">
        <v>9999</v>
      </c>
      <c r="Q922" s="515">
        <v>1605</v>
      </c>
      <c r="R922" s="515">
        <v>2179</v>
      </c>
      <c r="S922" s="515">
        <v>9.1248279027076649</v>
      </c>
      <c r="T922" s="515">
        <v>12</v>
      </c>
      <c r="U922" s="515">
        <v>42.592170720513955</v>
      </c>
      <c r="V922" s="515">
        <v>0</v>
      </c>
      <c r="W922" s="515">
        <v>100</v>
      </c>
      <c r="X922" s="515">
        <v>100</v>
      </c>
      <c r="Y922" s="515">
        <v>98.118402937127115</v>
      </c>
      <c r="Z922" s="515">
        <v>7.8848498525410706</v>
      </c>
      <c r="AA922" s="515">
        <v>1.2568393545443557</v>
      </c>
      <c r="AB922" s="515">
        <v>0</v>
      </c>
      <c r="AC922" s="515">
        <v>55.778010377035294</v>
      </c>
      <c r="AD922" s="515"/>
      <c r="AE922" s="515"/>
      <c r="AF922" s="515">
        <v>2.0324975748078504</v>
      </c>
      <c r="AG922" s="515">
        <v>2.7412043903803678</v>
      </c>
      <c r="AH922" s="515">
        <v>3.0748049564020201</v>
      </c>
      <c r="AI922" s="515">
        <v>222</v>
      </c>
      <c r="AJ922" s="515">
        <v>118.3144144144145</v>
      </c>
      <c r="AK922" s="515">
        <v>26.327321479577904</v>
      </c>
      <c r="AL922" s="515">
        <v>26.58680878022458</v>
      </c>
    </row>
    <row r="923" spans="1:38">
      <c r="A923" s="515">
        <v>12</v>
      </c>
      <c r="B923" s="515">
        <v>43</v>
      </c>
      <c r="C923" s="515">
        <v>2022</v>
      </c>
      <c r="D923" s="515">
        <v>99</v>
      </c>
      <c r="E923" s="515">
        <v>99</v>
      </c>
      <c r="F923" s="515">
        <v>99</v>
      </c>
      <c r="G923" s="515">
        <v>99</v>
      </c>
      <c r="H923" s="515">
        <v>99</v>
      </c>
      <c r="I923" s="515">
        <v>99</v>
      </c>
      <c r="J923" s="515">
        <v>999</v>
      </c>
      <c r="K923" s="515">
        <v>99</v>
      </c>
      <c r="L923" s="515">
        <v>99</v>
      </c>
      <c r="M923" s="515">
        <v>13</v>
      </c>
      <c r="N923" s="515">
        <v>99</v>
      </c>
      <c r="O923" s="515">
        <v>99</v>
      </c>
      <c r="P923" s="515">
        <v>9999</v>
      </c>
      <c r="Q923" s="515">
        <v>725</v>
      </c>
      <c r="R923" s="515">
        <v>847</v>
      </c>
      <c r="S923" s="515">
        <v>9.466351829988195</v>
      </c>
      <c r="T923" s="515">
        <v>13</v>
      </c>
      <c r="U923" s="515">
        <v>45.438453364817008</v>
      </c>
      <c r="V923" s="515">
        <v>0</v>
      </c>
      <c r="W923" s="515">
        <v>100</v>
      </c>
      <c r="X923" s="515">
        <v>100</v>
      </c>
      <c r="Y923" s="515">
        <v>99.29161747343565</v>
      </c>
      <c r="Z923" s="515">
        <v>7.7620886618372866</v>
      </c>
      <c r="AA923" s="515">
        <v>1.3222244445943088</v>
      </c>
      <c r="AB923" s="515">
        <v>0</v>
      </c>
      <c r="AC923" s="515">
        <v>56.140444979737111</v>
      </c>
      <c r="AD923" s="515"/>
      <c r="AE923" s="515"/>
      <c r="AF923" s="515">
        <v>0.79005298112081179</v>
      </c>
      <c r="AG923" s="515">
        <v>1.1367405818680028</v>
      </c>
      <c r="AH923" s="515">
        <v>4.0141676505312871</v>
      </c>
      <c r="AI923" s="515">
        <v>77</v>
      </c>
      <c r="AJ923" s="515">
        <v>118.6454545454545</v>
      </c>
      <c r="AK923" s="515">
        <v>27.747350806718408</v>
      </c>
      <c r="AL923" s="515">
        <v>28.40896457952514</v>
      </c>
    </row>
    <row r="924" spans="1:38">
      <c r="A924" s="515">
        <v>12</v>
      </c>
      <c r="B924" s="515">
        <v>44</v>
      </c>
      <c r="C924" s="515">
        <v>2022</v>
      </c>
      <c r="D924" s="515">
        <v>99</v>
      </c>
      <c r="E924" s="515">
        <v>99</v>
      </c>
      <c r="F924" s="515">
        <v>99</v>
      </c>
      <c r="G924" s="515">
        <v>99</v>
      </c>
      <c r="H924" s="515">
        <v>99</v>
      </c>
      <c r="I924" s="515">
        <v>99</v>
      </c>
      <c r="J924" s="515">
        <v>999</v>
      </c>
      <c r="K924" s="515">
        <v>99</v>
      </c>
      <c r="L924" s="515">
        <v>99</v>
      </c>
      <c r="M924" s="515">
        <v>14</v>
      </c>
      <c r="N924" s="515">
        <v>99</v>
      </c>
      <c r="O924" s="515">
        <v>99</v>
      </c>
      <c r="P924" s="515">
        <v>9999</v>
      </c>
      <c r="Q924" s="515">
        <v>417</v>
      </c>
      <c r="R924" s="515">
        <v>498</v>
      </c>
      <c r="S924" s="515">
        <v>9.6465863453815235</v>
      </c>
      <c r="T924" s="515">
        <v>14</v>
      </c>
      <c r="U924" s="515">
        <v>46.97222891566269</v>
      </c>
      <c r="V924" s="515">
        <v>0</v>
      </c>
      <c r="W924" s="515">
        <v>100</v>
      </c>
      <c r="X924" s="515">
        <v>100</v>
      </c>
      <c r="Y924" s="515">
        <v>99.598393574297191</v>
      </c>
      <c r="Z924" s="515">
        <v>8.4404410924516302</v>
      </c>
      <c r="AA924" s="515">
        <v>1.3911648905089045</v>
      </c>
      <c r="AB924" s="515">
        <v>0</v>
      </c>
      <c r="AC924" s="515">
        <v>52.726668762877743</v>
      </c>
      <c r="AD924" s="515"/>
      <c r="AE924" s="515"/>
      <c r="AF924" s="515">
        <v>0.46451757331542431</v>
      </c>
      <c r="AG924" s="515">
        <v>0.69091548350637488</v>
      </c>
      <c r="AH924" s="515">
        <v>5.2208835341365472</v>
      </c>
      <c r="AI924" s="515">
        <v>65</v>
      </c>
      <c r="AJ924" s="515">
        <v>118.28307692307691</v>
      </c>
      <c r="AK924" s="515">
        <v>28.260475489556303</v>
      </c>
      <c r="AL924" s="515">
        <v>28.764462762736922</v>
      </c>
    </row>
    <row r="925" spans="1:38">
      <c r="A925" s="515">
        <v>12</v>
      </c>
      <c r="B925" s="515">
        <v>45</v>
      </c>
      <c r="C925" s="515">
        <v>2022</v>
      </c>
      <c r="D925" s="515">
        <v>99</v>
      </c>
      <c r="E925" s="515">
        <v>99</v>
      </c>
      <c r="F925" s="515">
        <v>99</v>
      </c>
      <c r="G925" s="515">
        <v>99</v>
      </c>
      <c r="H925" s="515">
        <v>99</v>
      </c>
      <c r="I925" s="515">
        <v>99</v>
      </c>
      <c r="J925" s="515">
        <v>999</v>
      </c>
      <c r="K925" s="515">
        <v>99</v>
      </c>
      <c r="L925" s="515">
        <v>99</v>
      </c>
      <c r="M925" s="515">
        <v>15</v>
      </c>
      <c r="N925" s="515">
        <v>99</v>
      </c>
      <c r="O925" s="515">
        <v>99</v>
      </c>
      <c r="P925" s="515">
        <v>9999</v>
      </c>
      <c r="Q925" s="515">
        <v>186</v>
      </c>
      <c r="R925" s="515">
        <v>219</v>
      </c>
      <c r="S925" s="515">
        <v>10.118721461187212</v>
      </c>
      <c r="T925" s="515">
        <v>15</v>
      </c>
      <c r="U925" s="515">
        <v>48.514611872146126</v>
      </c>
      <c r="V925" s="515">
        <v>0</v>
      </c>
      <c r="W925" s="515">
        <v>100</v>
      </c>
      <c r="X925" s="515">
        <v>100</v>
      </c>
      <c r="Y925" s="515">
        <v>100</v>
      </c>
      <c r="Z925" s="515">
        <v>8.4546367387134485</v>
      </c>
      <c r="AA925" s="515">
        <v>1.4570145901889338</v>
      </c>
      <c r="AB925" s="515">
        <v>0</v>
      </c>
      <c r="AC925" s="515">
        <v>50.516768272241713</v>
      </c>
      <c r="AD925" s="515"/>
      <c r="AE925" s="515"/>
      <c r="AF925" s="515">
        <v>0.20427580031340944</v>
      </c>
      <c r="AG925" s="515">
        <v>0.31381311514109966</v>
      </c>
      <c r="AH925" s="515">
        <v>5.9360730593607309</v>
      </c>
      <c r="AI925" s="515">
        <v>23</v>
      </c>
      <c r="AJ925" s="515">
        <v>118.65652173913044</v>
      </c>
      <c r="AK925" s="515">
        <v>30.024679496155201</v>
      </c>
      <c r="AL925" s="515">
        <v>30.388278897275956</v>
      </c>
    </row>
    <row r="926" spans="1:38">
      <c r="A926" s="515">
        <v>13</v>
      </c>
      <c r="B926" s="515">
        <v>1</v>
      </c>
      <c r="C926" s="515">
        <v>2024</v>
      </c>
      <c r="D926" s="515">
        <v>99</v>
      </c>
      <c r="E926" s="515">
        <v>99</v>
      </c>
      <c r="F926" s="515">
        <v>99</v>
      </c>
      <c r="G926" s="515">
        <v>99</v>
      </c>
      <c r="H926" s="515">
        <v>99</v>
      </c>
      <c r="I926" s="515">
        <v>99</v>
      </c>
      <c r="J926" s="515">
        <v>999</v>
      </c>
      <c r="K926" s="515">
        <v>99</v>
      </c>
      <c r="L926" s="515">
        <v>99</v>
      </c>
      <c r="M926" s="515">
        <v>99</v>
      </c>
      <c r="N926" s="515">
        <v>409</v>
      </c>
      <c r="O926" s="515">
        <v>99</v>
      </c>
      <c r="P926" s="515">
        <v>9999</v>
      </c>
      <c r="Q926" s="515">
        <v>113</v>
      </c>
      <c r="R926" s="515">
        <v>245</v>
      </c>
      <c r="S926" s="515">
        <v>2.2244897959183674</v>
      </c>
      <c r="T926" s="515">
        <v>3.4857142857142871</v>
      </c>
      <c r="U926" s="515">
        <v>8.8371428571428652</v>
      </c>
      <c r="V926" s="515">
        <v>0</v>
      </c>
      <c r="W926" s="515">
        <v>0</v>
      </c>
      <c r="X926" s="515">
        <v>0</v>
      </c>
      <c r="Y926" s="515">
        <v>0</v>
      </c>
      <c r="Z926" s="515">
        <v>1.1538966812589382</v>
      </c>
      <c r="AA926" s="515">
        <v>1.2851634712576685</v>
      </c>
      <c r="AB926" s="515">
        <v>1.2506324930422443</v>
      </c>
      <c r="AC926" s="515">
        <v>-0.20446262022993397</v>
      </c>
      <c r="AD926" s="515">
        <v>15.946389026018428</v>
      </c>
      <c r="AE926" s="515">
        <v>77.018984627848681</v>
      </c>
      <c r="AF926" s="515">
        <v>0.24713275568153156</v>
      </c>
      <c r="AG926" s="515">
        <v>6.9990699586960789E-2</v>
      </c>
      <c r="AH926" s="515">
        <v>8.1632653061224492</v>
      </c>
      <c r="AI926" s="515">
        <v>233</v>
      </c>
      <c r="AJ926" s="515">
        <v>90.699999999999989</v>
      </c>
      <c r="AK926" s="515">
        <v>12.164616908406735</v>
      </c>
      <c r="AL926" s="515">
        <v>11.830663814825938</v>
      </c>
    </row>
    <row r="927" spans="1:38">
      <c r="A927" s="515">
        <v>13</v>
      </c>
      <c r="B927" s="515">
        <v>2</v>
      </c>
      <c r="C927" s="515">
        <v>2024</v>
      </c>
      <c r="D927" s="515">
        <v>99</v>
      </c>
      <c r="E927" s="515">
        <v>99</v>
      </c>
      <c r="F927" s="515">
        <v>99</v>
      </c>
      <c r="G927" s="515">
        <v>99</v>
      </c>
      <c r="H927" s="515">
        <v>99</v>
      </c>
      <c r="I927" s="515">
        <v>99</v>
      </c>
      <c r="J927" s="515">
        <v>999</v>
      </c>
      <c r="K927" s="515">
        <v>99</v>
      </c>
      <c r="L927" s="515">
        <v>99</v>
      </c>
      <c r="M927" s="515">
        <v>99</v>
      </c>
      <c r="N927" s="515">
        <v>410</v>
      </c>
      <c r="O927" s="515">
        <v>99</v>
      </c>
      <c r="P927" s="515">
        <v>9999</v>
      </c>
      <c r="Q927" s="515">
        <v>968</v>
      </c>
      <c r="R927" s="515">
        <v>3350</v>
      </c>
      <c r="S927" s="515">
        <v>4.0232835820895509</v>
      </c>
      <c r="T927" s="515">
        <v>5.258805970149254</v>
      </c>
      <c r="U927" s="515">
        <v>13.15961194029855</v>
      </c>
      <c r="V927" s="515">
        <v>0</v>
      </c>
      <c r="W927" s="515">
        <v>1.2238805970149258</v>
      </c>
      <c r="X927" s="515">
        <v>0</v>
      </c>
      <c r="Y927" s="515">
        <v>0</v>
      </c>
      <c r="Z927" s="515">
        <v>1.2915044444389279</v>
      </c>
      <c r="AA927" s="515">
        <v>1.2280531711709353</v>
      </c>
      <c r="AB927" s="515">
        <v>2.0564144439624745</v>
      </c>
      <c r="AC927" s="515">
        <v>42.831838831790151</v>
      </c>
      <c r="AD927" s="515">
        <v>26.791882843158156</v>
      </c>
      <c r="AE927" s="515">
        <v>54.252827943417806</v>
      </c>
      <c r="AF927" s="515">
        <v>3.3791621695229836</v>
      </c>
      <c r="AG927" s="515">
        <v>1.4251161581826699</v>
      </c>
      <c r="AH927" s="515">
        <v>9.4925373134328392</v>
      </c>
      <c r="AI927" s="515">
        <v>3188</v>
      </c>
      <c r="AJ927" s="515">
        <v>97.014335006273612</v>
      </c>
      <c r="AK927" s="515">
        <v>14.490628027260604</v>
      </c>
      <c r="AL927" s="515">
        <v>14.439592210266303</v>
      </c>
    </row>
    <row r="928" spans="1:38">
      <c r="A928" s="515">
        <v>13</v>
      </c>
      <c r="B928" s="515">
        <v>3</v>
      </c>
      <c r="C928" s="515">
        <v>2024</v>
      </c>
      <c r="D928" s="515">
        <v>99</v>
      </c>
      <c r="E928" s="515">
        <v>99</v>
      </c>
      <c r="F928" s="515">
        <v>99</v>
      </c>
      <c r="G928" s="515">
        <v>99</v>
      </c>
      <c r="H928" s="515">
        <v>99</v>
      </c>
      <c r="I928" s="515">
        <v>99</v>
      </c>
      <c r="J928" s="515">
        <v>999</v>
      </c>
      <c r="K928" s="515">
        <v>99</v>
      </c>
      <c r="L928" s="515">
        <v>99</v>
      </c>
      <c r="M928" s="515">
        <v>99</v>
      </c>
      <c r="N928" s="515">
        <v>415</v>
      </c>
      <c r="O928" s="515">
        <v>99</v>
      </c>
      <c r="P928" s="515">
        <v>9999</v>
      </c>
      <c r="Q928" s="515">
        <v>2442</v>
      </c>
      <c r="R928" s="515">
        <v>6987</v>
      </c>
      <c r="S928" s="515">
        <v>5.1132102476026917</v>
      </c>
      <c r="T928" s="515">
        <v>6.1349649348790631</v>
      </c>
      <c r="U928" s="515">
        <v>17.662072420208965</v>
      </c>
      <c r="V928" s="515">
        <v>0</v>
      </c>
      <c r="W928" s="515">
        <v>8.2868183769858312</v>
      </c>
      <c r="X928" s="515">
        <v>82.667811650207497</v>
      </c>
      <c r="Y928" s="515">
        <v>0</v>
      </c>
      <c r="Z928" s="515">
        <v>1.4341481964173111</v>
      </c>
      <c r="AA928" s="515">
        <v>1.2710205182787322</v>
      </c>
      <c r="AB928" s="515">
        <v>2.3462215791867607</v>
      </c>
      <c r="AC928" s="515">
        <v>12.19759254396318</v>
      </c>
      <c r="AD928" s="515">
        <v>-0.59393413890770153</v>
      </c>
      <c r="AE928" s="515">
        <v>63.804494841488406</v>
      </c>
      <c r="AF928" s="515">
        <v>7.0478227099871891</v>
      </c>
      <c r="AG928" s="515">
        <v>3.9892823811643505</v>
      </c>
      <c r="AH928" s="515">
        <v>6.6838414197795908</v>
      </c>
      <c r="AI928" s="515">
        <v>6805</v>
      </c>
      <c r="AJ928" s="515">
        <v>102.81754592211605</v>
      </c>
      <c r="AK928" s="515">
        <v>16.382328488952925</v>
      </c>
      <c r="AL928" s="515">
        <v>16.40363690194005</v>
      </c>
    </row>
    <row r="929" spans="1:38">
      <c r="A929" s="515">
        <v>13</v>
      </c>
      <c r="B929" s="515">
        <v>4</v>
      </c>
      <c r="C929" s="515">
        <v>2024</v>
      </c>
      <c r="D929" s="515">
        <v>99</v>
      </c>
      <c r="E929" s="515">
        <v>99</v>
      </c>
      <c r="F929" s="515">
        <v>99</v>
      </c>
      <c r="G929" s="515">
        <v>99</v>
      </c>
      <c r="H929" s="515">
        <v>99</v>
      </c>
      <c r="I929" s="515">
        <v>99</v>
      </c>
      <c r="J929" s="515">
        <v>999</v>
      </c>
      <c r="K929" s="515">
        <v>99</v>
      </c>
      <c r="L929" s="515">
        <v>99</v>
      </c>
      <c r="M929" s="515">
        <v>99</v>
      </c>
      <c r="N929" s="515">
        <v>420</v>
      </c>
      <c r="O929" s="515">
        <v>99</v>
      </c>
      <c r="P929" s="515">
        <v>9999</v>
      </c>
      <c r="Q929" s="515">
        <v>4671</v>
      </c>
      <c r="R929" s="515">
        <v>12373</v>
      </c>
      <c r="S929" s="515">
        <v>5.6573991756243425</v>
      </c>
      <c r="T929" s="515">
        <v>5.6986987796007424</v>
      </c>
      <c r="U929" s="515">
        <v>22.823494706215197</v>
      </c>
      <c r="V929" s="515">
        <v>1.3335488563808298</v>
      </c>
      <c r="W929" s="515">
        <v>8.8903257092055288</v>
      </c>
      <c r="X929" s="515">
        <v>100</v>
      </c>
      <c r="Y929" s="515">
        <v>48.104744201083001</v>
      </c>
      <c r="Z929" s="515">
        <v>1.4685875461897306</v>
      </c>
      <c r="AA929" s="515">
        <v>1.2401952037215762</v>
      </c>
      <c r="AB929" s="515">
        <v>2.0770098357454163</v>
      </c>
      <c r="AC929" s="515">
        <v>15.659349574979212</v>
      </c>
      <c r="AD929" s="515">
        <v>-3.4575441126822346</v>
      </c>
      <c r="AE929" s="515">
        <v>67.746196269900352</v>
      </c>
      <c r="AF929" s="515">
        <v>12.480708514479964</v>
      </c>
      <c r="AG929" s="515">
        <v>9.1289227328667426</v>
      </c>
      <c r="AH929" s="515">
        <v>5.01091085427948</v>
      </c>
      <c r="AI929" s="515">
        <v>12167</v>
      </c>
      <c r="AJ929" s="515">
        <v>109.53952494452206</v>
      </c>
      <c r="AK929" s="515">
        <v>17.502916169183205</v>
      </c>
      <c r="AL929" s="515">
        <v>17.505118588452284</v>
      </c>
    </row>
    <row r="930" spans="1:38">
      <c r="A930" s="515">
        <v>13</v>
      </c>
      <c r="B930" s="515">
        <v>5</v>
      </c>
      <c r="C930" s="515">
        <v>2024</v>
      </c>
      <c r="D930" s="515">
        <v>99</v>
      </c>
      <c r="E930" s="515">
        <v>99</v>
      </c>
      <c r="F930" s="515">
        <v>99</v>
      </c>
      <c r="G930" s="515">
        <v>99</v>
      </c>
      <c r="H930" s="515">
        <v>99</v>
      </c>
      <c r="I930" s="515">
        <v>99</v>
      </c>
      <c r="J930" s="515">
        <v>999</v>
      </c>
      <c r="K930" s="515">
        <v>99</v>
      </c>
      <c r="L930" s="515">
        <v>99</v>
      </c>
      <c r="M930" s="515">
        <v>99</v>
      </c>
      <c r="N930" s="515">
        <v>425</v>
      </c>
      <c r="O930" s="515">
        <v>99</v>
      </c>
      <c r="P930" s="515">
        <v>9999</v>
      </c>
      <c r="Q930" s="515">
        <v>5041</v>
      </c>
      <c r="R930" s="515">
        <v>11962</v>
      </c>
      <c r="S930" s="515">
        <v>6.3392409296104306</v>
      </c>
      <c r="T930" s="515">
        <v>5.7884133088112364</v>
      </c>
      <c r="U930" s="515">
        <v>26.631207155993994</v>
      </c>
      <c r="V930" s="515">
        <v>67.037284734994145</v>
      </c>
      <c r="W930" s="515">
        <v>7.9668951680321012</v>
      </c>
      <c r="X930" s="515">
        <v>100</v>
      </c>
      <c r="Y930" s="515">
        <v>100</v>
      </c>
      <c r="Z930" s="515">
        <v>0.85418315098200692</v>
      </c>
      <c r="AA930" s="515">
        <v>1.0305223354537203</v>
      </c>
      <c r="AB930" s="515">
        <v>1.9114635407975036</v>
      </c>
      <c r="AC930" s="515">
        <v>16.380109722955623</v>
      </c>
      <c r="AD930" s="515">
        <v>3.2639941022736818</v>
      </c>
      <c r="AE930" s="515">
        <v>62.240513381813102</v>
      </c>
      <c r="AF930" s="515">
        <v>12.066130708010125</v>
      </c>
      <c r="AG930" s="515">
        <v>10.298098118872659</v>
      </c>
      <c r="AH930" s="515">
        <v>3.3188430028423341</v>
      </c>
      <c r="AI930" s="515">
        <v>11763</v>
      </c>
      <c r="AJ930" s="515">
        <v>112.55738332058132</v>
      </c>
      <c r="AK930" s="515">
        <v>18.800231271488062</v>
      </c>
      <c r="AL930" s="515">
        <v>18.829769235251785</v>
      </c>
    </row>
    <row r="931" spans="1:38">
      <c r="A931" s="515">
        <v>13</v>
      </c>
      <c r="B931" s="515">
        <v>6</v>
      </c>
      <c r="C931" s="515">
        <v>2024</v>
      </c>
      <c r="D931" s="515">
        <v>99</v>
      </c>
      <c r="E931" s="515">
        <v>99</v>
      </c>
      <c r="F931" s="515">
        <v>99</v>
      </c>
      <c r="G931" s="515">
        <v>99</v>
      </c>
      <c r="H931" s="515">
        <v>99</v>
      </c>
      <c r="I931" s="515">
        <v>99</v>
      </c>
      <c r="J931" s="515">
        <v>999</v>
      </c>
      <c r="K931" s="515">
        <v>99</v>
      </c>
      <c r="L931" s="515">
        <v>99</v>
      </c>
      <c r="M931" s="515">
        <v>99</v>
      </c>
      <c r="N931" s="515">
        <v>428</v>
      </c>
      <c r="O931" s="515">
        <v>99</v>
      </c>
      <c r="P931" s="515">
        <v>9999</v>
      </c>
      <c r="Q931" s="515">
        <v>4379</v>
      </c>
      <c r="R931" s="515">
        <v>8912</v>
      </c>
      <c r="S931" s="515">
        <v>6.7935368043087987</v>
      </c>
      <c r="T931" s="515">
        <v>6.0225538599640922</v>
      </c>
      <c r="U931" s="515">
        <v>29.072419210053766</v>
      </c>
      <c r="V931" s="515">
        <v>74.798025134649919</v>
      </c>
      <c r="W931" s="515">
        <v>8.1799820466786315</v>
      </c>
      <c r="X931" s="515">
        <v>100</v>
      </c>
      <c r="Y931" s="515">
        <v>100</v>
      </c>
      <c r="Z931" s="515">
        <v>0.57181133679362817</v>
      </c>
      <c r="AA931" s="515">
        <v>1.0083864962625817</v>
      </c>
      <c r="AB931" s="515">
        <v>1.7762037499852779</v>
      </c>
      <c r="AC931" s="515">
        <v>10.468586318761956</v>
      </c>
      <c r="AD931" s="515">
        <v>2.5834795260778609</v>
      </c>
      <c r="AE931" s="515">
        <v>58.008617106125229</v>
      </c>
      <c r="AF931" s="515">
        <v>8.9895800760563684</v>
      </c>
      <c r="AG931" s="515">
        <v>8.3756539302407287</v>
      </c>
      <c r="AH931" s="515">
        <v>2.1768402154398565</v>
      </c>
      <c r="AI931" s="515">
        <v>8752</v>
      </c>
      <c r="AJ931" s="515">
        <v>113.97947897623382</v>
      </c>
      <c r="AK931" s="515">
        <v>19.771279444849075</v>
      </c>
      <c r="AL931" s="515">
        <v>19.798133334298225</v>
      </c>
    </row>
    <row r="932" spans="1:38">
      <c r="A932" s="515">
        <v>13</v>
      </c>
      <c r="B932" s="515">
        <v>7</v>
      </c>
      <c r="C932" s="515">
        <v>2024</v>
      </c>
      <c r="D932" s="515">
        <v>99</v>
      </c>
      <c r="E932" s="515">
        <v>99</v>
      </c>
      <c r="F932" s="515">
        <v>99</v>
      </c>
      <c r="G932" s="515">
        <v>99</v>
      </c>
      <c r="H932" s="515">
        <v>99</v>
      </c>
      <c r="I932" s="515">
        <v>99</v>
      </c>
      <c r="J932" s="515">
        <v>999</v>
      </c>
      <c r="K932" s="515">
        <v>99</v>
      </c>
      <c r="L932" s="515">
        <v>99</v>
      </c>
      <c r="M932" s="515">
        <v>99</v>
      </c>
      <c r="N932" s="515">
        <v>430</v>
      </c>
      <c r="O932" s="515">
        <v>99</v>
      </c>
      <c r="P932" s="515">
        <v>9999</v>
      </c>
      <c r="Q932" s="515">
        <v>5455</v>
      </c>
      <c r="R932" s="515">
        <v>14314</v>
      </c>
      <c r="S932" s="515">
        <v>7.296981975688138</v>
      </c>
      <c r="T932" s="515">
        <v>6.3668436495738412</v>
      </c>
      <c r="U932" s="515">
        <v>31.551746541847372</v>
      </c>
      <c r="V932" s="515">
        <v>73.65516277770017</v>
      </c>
      <c r="W932" s="515">
        <v>10.9892413022216</v>
      </c>
      <c r="X932" s="515">
        <v>100</v>
      </c>
      <c r="Y932" s="515">
        <v>100</v>
      </c>
      <c r="Z932" s="515">
        <v>1.0023007393505483</v>
      </c>
      <c r="AA932" s="515">
        <v>0.94165883694223618</v>
      </c>
      <c r="AB932" s="515">
        <v>1.8159075388770316</v>
      </c>
      <c r="AC932" s="515">
        <v>16.277861715632589</v>
      </c>
      <c r="AD932" s="515">
        <v>6.9427685907722152</v>
      </c>
      <c r="AE932" s="515">
        <v>54.090975774351051</v>
      </c>
      <c r="AF932" s="515">
        <v>14.438605162552829</v>
      </c>
      <c r="AG932" s="515">
        <v>14.599796147359751</v>
      </c>
      <c r="AH932" s="515">
        <v>1.9002375296912113</v>
      </c>
      <c r="AI932" s="515">
        <v>14019</v>
      </c>
      <c r="AJ932" s="515">
        <v>115.06459804550978</v>
      </c>
      <c r="AK932" s="515">
        <v>20.840488764576666</v>
      </c>
      <c r="AL932" s="515">
        <v>20.857516980737156</v>
      </c>
    </row>
    <row r="933" spans="1:38">
      <c r="A933" s="515">
        <v>13</v>
      </c>
      <c r="B933" s="515">
        <v>8</v>
      </c>
      <c r="C933" s="515">
        <v>2024</v>
      </c>
      <c r="D933" s="515">
        <v>99</v>
      </c>
      <c r="E933" s="515">
        <v>99</v>
      </c>
      <c r="F933" s="515">
        <v>99</v>
      </c>
      <c r="G933" s="515">
        <v>99</v>
      </c>
      <c r="H933" s="515">
        <v>99</v>
      </c>
      <c r="I933" s="515">
        <v>99</v>
      </c>
      <c r="J933" s="515">
        <v>999</v>
      </c>
      <c r="K933" s="515">
        <v>99</v>
      </c>
      <c r="L933" s="515">
        <v>99</v>
      </c>
      <c r="M933" s="515">
        <v>99</v>
      </c>
      <c r="N933" s="515">
        <v>433</v>
      </c>
      <c r="O933" s="515">
        <v>99</v>
      </c>
      <c r="P933" s="515">
        <v>9999</v>
      </c>
      <c r="Q933" s="515">
        <v>4318</v>
      </c>
      <c r="R933" s="515">
        <v>8853</v>
      </c>
      <c r="S933" s="515">
        <v>7.7699085055913262</v>
      </c>
      <c r="T933" s="515">
        <v>6.8184796114311554</v>
      </c>
      <c r="U933" s="515">
        <v>34.03148085394799</v>
      </c>
      <c r="V933" s="515">
        <v>66.406867728453648</v>
      </c>
      <c r="W933" s="515">
        <v>15.497571444708004</v>
      </c>
      <c r="X933" s="515">
        <v>100</v>
      </c>
      <c r="Y933" s="515">
        <v>100</v>
      </c>
      <c r="Z933" s="515">
        <v>0.57691540880197756</v>
      </c>
      <c r="AA933" s="515">
        <v>0.89757279201455908</v>
      </c>
      <c r="AB933" s="515">
        <v>1.8210739925495063</v>
      </c>
      <c r="AC933" s="515">
        <v>11.489811026096575</v>
      </c>
      <c r="AD933" s="515">
        <v>5.5455228294092036</v>
      </c>
      <c r="AE933" s="515">
        <v>57.808383301467281</v>
      </c>
      <c r="AF933" s="515">
        <v>8.9300664736677522</v>
      </c>
      <c r="AG933" s="515">
        <v>9.7394332663846317</v>
      </c>
      <c r="AH933" s="515">
        <v>1.6830452953800976</v>
      </c>
      <c r="AI933" s="515">
        <v>8683</v>
      </c>
      <c r="AJ933" s="515">
        <v>116.14232408153867</v>
      </c>
      <c r="AK933" s="515">
        <v>21.848692219423395</v>
      </c>
      <c r="AL933" s="515">
        <v>21.892456776959158</v>
      </c>
    </row>
    <row r="934" spans="1:38">
      <c r="A934" s="515">
        <v>13</v>
      </c>
      <c r="B934" s="515">
        <v>9</v>
      </c>
      <c r="C934" s="515">
        <v>2024</v>
      </c>
      <c r="D934" s="515">
        <v>99</v>
      </c>
      <c r="E934" s="515">
        <v>99</v>
      </c>
      <c r="F934" s="515">
        <v>99</v>
      </c>
      <c r="G934" s="515">
        <v>99</v>
      </c>
      <c r="H934" s="515">
        <v>99</v>
      </c>
      <c r="I934" s="515">
        <v>99</v>
      </c>
      <c r="J934" s="515">
        <v>999</v>
      </c>
      <c r="K934" s="515">
        <v>99</v>
      </c>
      <c r="L934" s="515">
        <v>99</v>
      </c>
      <c r="M934" s="515">
        <v>99</v>
      </c>
      <c r="N934" s="515">
        <v>435</v>
      </c>
      <c r="O934" s="515">
        <v>99</v>
      </c>
      <c r="P934" s="515">
        <v>9999</v>
      </c>
      <c r="Q934" s="515">
        <v>4712</v>
      </c>
      <c r="R934" s="515">
        <v>11493</v>
      </c>
      <c r="S934" s="515">
        <v>8.2466718872357081</v>
      </c>
      <c r="T934" s="515">
        <v>7.2960932741668847</v>
      </c>
      <c r="U934" s="515">
        <v>36.481092839118993</v>
      </c>
      <c r="V934" s="515">
        <v>0</v>
      </c>
      <c r="W934" s="515">
        <v>22.561559209953881</v>
      </c>
      <c r="X934" s="515">
        <v>100</v>
      </c>
      <c r="Y934" s="515">
        <v>100</v>
      </c>
      <c r="Z934" s="515">
        <v>1.2848169132196929</v>
      </c>
      <c r="AA934" s="515">
        <v>0.87442092557066797</v>
      </c>
      <c r="AB934" s="515">
        <v>1.8880020829729505</v>
      </c>
      <c r="AC934" s="515">
        <v>11.085782805989609</v>
      </c>
      <c r="AD934" s="515">
        <v>5.930777069105039</v>
      </c>
      <c r="AE934" s="515">
        <v>52.859875636014927</v>
      </c>
      <c r="AF934" s="515">
        <v>11.593048004276911</v>
      </c>
      <c r="AG934" s="515">
        <v>13.553879520050662</v>
      </c>
      <c r="AH934" s="515">
        <v>1.409553641346907</v>
      </c>
      <c r="AI934" s="515">
        <v>11171</v>
      </c>
      <c r="AJ934" s="515">
        <v>116.91972070539816</v>
      </c>
      <c r="AK934" s="515">
        <v>22.959301722052004</v>
      </c>
      <c r="AL934" s="515">
        <v>23.010888611540928</v>
      </c>
    </row>
    <row r="935" spans="1:38">
      <c r="A935" s="515">
        <v>13</v>
      </c>
      <c r="B935" s="515">
        <v>10</v>
      </c>
      <c r="C935" s="515">
        <v>2024</v>
      </c>
      <c r="D935" s="515">
        <v>99</v>
      </c>
      <c r="E935" s="515">
        <v>99</v>
      </c>
      <c r="F935" s="515">
        <v>99</v>
      </c>
      <c r="G935" s="515">
        <v>99</v>
      </c>
      <c r="H935" s="515">
        <v>99</v>
      </c>
      <c r="I935" s="515">
        <v>99</v>
      </c>
      <c r="J935" s="515">
        <v>999</v>
      </c>
      <c r="K935" s="515">
        <v>99</v>
      </c>
      <c r="L935" s="515">
        <v>99</v>
      </c>
      <c r="M935" s="515">
        <v>99</v>
      </c>
      <c r="N935" s="515">
        <v>438</v>
      </c>
      <c r="O935" s="515">
        <v>99</v>
      </c>
      <c r="P935" s="515">
        <v>9999</v>
      </c>
      <c r="Q935" s="515">
        <v>3210</v>
      </c>
      <c r="R935" s="515">
        <v>5689</v>
      </c>
      <c r="S935" s="515">
        <v>8.6858850413077864</v>
      </c>
      <c r="T935" s="515">
        <v>7.8822288627175281</v>
      </c>
      <c r="U935" s="515">
        <v>39.024362805414007</v>
      </c>
      <c r="V935" s="515">
        <v>0</v>
      </c>
      <c r="W935" s="515">
        <v>32.993496220776926</v>
      </c>
      <c r="X935" s="515">
        <v>100</v>
      </c>
      <c r="Y935" s="515">
        <v>100</v>
      </c>
      <c r="Z935" s="515">
        <v>0.57922723190703196</v>
      </c>
      <c r="AA935" s="515">
        <v>0.86915833123142716</v>
      </c>
      <c r="AB935" s="515">
        <v>1.9315539260326684</v>
      </c>
      <c r="AC935" s="515">
        <v>12.074990982223405</v>
      </c>
      <c r="AD935" s="515">
        <v>8.0507610961331739</v>
      </c>
      <c r="AE935" s="515">
        <v>50.39914688094759</v>
      </c>
      <c r="AF935" s="515">
        <v>5.7385234574376867</v>
      </c>
      <c r="AG935" s="515">
        <v>7.176854288033506</v>
      </c>
      <c r="AH935" s="515">
        <v>1.3183336262963623</v>
      </c>
      <c r="AI935" s="515">
        <v>5508</v>
      </c>
      <c r="AJ935" s="515">
        <v>117.78064633260681</v>
      </c>
      <c r="AK935" s="515">
        <v>24.004291387092181</v>
      </c>
      <c r="AL935" s="515">
        <v>24.06265242393583</v>
      </c>
    </row>
    <row r="936" spans="1:38">
      <c r="A936" s="515">
        <v>13</v>
      </c>
      <c r="B936" s="515">
        <v>11</v>
      </c>
      <c r="C936" s="515">
        <v>2024</v>
      </c>
      <c r="D936" s="515">
        <v>99</v>
      </c>
      <c r="E936" s="515">
        <v>99</v>
      </c>
      <c r="F936" s="515">
        <v>99</v>
      </c>
      <c r="G936" s="515">
        <v>99</v>
      </c>
      <c r="H936" s="515">
        <v>99</v>
      </c>
      <c r="I936" s="515">
        <v>99</v>
      </c>
      <c r="J936" s="515">
        <v>999</v>
      </c>
      <c r="K936" s="515">
        <v>99</v>
      </c>
      <c r="L936" s="515">
        <v>99</v>
      </c>
      <c r="M936" s="515">
        <v>99</v>
      </c>
      <c r="N936" s="515">
        <v>440</v>
      </c>
      <c r="O936" s="515">
        <v>99</v>
      </c>
      <c r="P936" s="515">
        <v>9999</v>
      </c>
      <c r="Q936" s="515">
        <v>3298</v>
      </c>
      <c r="R936" s="515">
        <v>6477</v>
      </c>
      <c r="S936" s="515">
        <v>9.0702485718696888</v>
      </c>
      <c r="T936" s="515">
        <v>8.3910761154855642</v>
      </c>
      <c r="U936" s="515">
        <v>41.431032885595407</v>
      </c>
      <c r="V936" s="515">
        <v>0</v>
      </c>
      <c r="W936" s="515">
        <v>44.017291956152548</v>
      </c>
      <c r="X936" s="515">
        <v>100</v>
      </c>
      <c r="Y936" s="515">
        <v>100</v>
      </c>
      <c r="Z936" s="515">
        <v>1.3388623814372731</v>
      </c>
      <c r="AA936" s="515">
        <v>0.88553093117945547</v>
      </c>
      <c r="AB936" s="515">
        <v>1.9028595612190844</v>
      </c>
      <c r="AC936" s="515">
        <v>9.7065341190932219</v>
      </c>
      <c r="AD936" s="515">
        <v>5.3177441008934192</v>
      </c>
      <c r="AE936" s="515">
        <v>50.880108107404077</v>
      </c>
      <c r="AF936" s="515">
        <v>6.5333830961195112</v>
      </c>
      <c r="AG936" s="515">
        <v>8.6748511594482984</v>
      </c>
      <c r="AH936" s="515">
        <v>1.2197004786166437</v>
      </c>
      <c r="AI936" s="515">
        <v>6258</v>
      </c>
      <c r="AJ936" s="515">
        <v>118.56506871204844</v>
      </c>
      <c r="AK936" s="515">
        <v>25.004505531522003</v>
      </c>
      <c r="AL936" s="515">
        <v>25.054773920474929</v>
      </c>
    </row>
    <row r="937" spans="1:38">
      <c r="A937" s="515">
        <v>13</v>
      </c>
      <c r="B937" s="515">
        <v>12</v>
      </c>
      <c r="C937" s="515">
        <v>2024</v>
      </c>
      <c r="D937" s="515">
        <v>99</v>
      </c>
      <c r="E937" s="515">
        <v>99</v>
      </c>
      <c r="F937" s="515">
        <v>99</v>
      </c>
      <c r="G937" s="515">
        <v>99</v>
      </c>
      <c r="H937" s="515">
        <v>99</v>
      </c>
      <c r="I937" s="515">
        <v>99</v>
      </c>
      <c r="J937" s="515">
        <v>999</v>
      </c>
      <c r="K937" s="515">
        <v>99</v>
      </c>
      <c r="L937" s="515">
        <v>99</v>
      </c>
      <c r="M937" s="515">
        <v>99</v>
      </c>
      <c r="N937" s="515">
        <v>443</v>
      </c>
      <c r="O937" s="515">
        <v>99</v>
      </c>
      <c r="P937" s="515">
        <v>9999</v>
      </c>
      <c r="Q937" s="515">
        <v>1916</v>
      </c>
      <c r="R937" s="515">
        <v>2863</v>
      </c>
      <c r="S937" s="515">
        <v>9.4502270345791128</v>
      </c>
      <c r="T937" s="515">
        <v>8.9144254278728603</v>
      </c>
      <c r="U937" s="515">
        <v>43.917114914425539</v>
      </c>
      <c r="V937" s="515">
        <v>0</v>
      </c>
      <c r="W937" s="515">
        <v>56.304575619979026</v>
      </c>
      <c r="X937" s="515">
        <v>100</v>
      </c>
      <c r="Y937" s="515">
        <v>100</v>
      </c>
      <c r="Z937" s="515">
        <v>2.4127833214639671</v>
      </c>
      <c r="AA937" s="515">
        <v>0.83426810238255644</v>
      </c>
      <c r="AB937" s="515">
        <v>1.778518363392354</v>
      </c>
      <c r="AC937" s="515">
        <v>3.8216302986609327</v>
      </c>
      <c r="AD937" s="515">
        <v>-4.2513581634152784</v>
      </c>
      <c r="AE937" s="515">
        <v>49.23026398623481</v>
      </c>
      <c r="AF937" s="515">
        <v>2.887922773535613</v>
      </c>
      <c r="AG937" s="515">
        <v>4.0645973005203722</v>
      </c>
      <c r="AH937" s="515">
        <v>1.0129235068110376</v>
      </c>
      <c r="AI937" s="515">
        <v>2770</v>
      </c>
      <c r="AJ937" s="515">
        <v>119.34292418772564</v>
      </c>
      <c r="AK937" s="515">
        <v>26.016174248769648</v>
      </c>
      <c r="AL937" s="515">
        <v>26.091029096700161</v>
      </c>
    </row>
    <row r="938" spans="1:38">
      <c r="A938" s="515">
        <v>13</v>
      </c>
      <c r="B938" s="515">
        <v>13</v>
      </c>
      <c r="C938" s="515">
        <v>2024</v>
      </c>
      <c r="D938" s="515">
        <v>99</v>
      </c>
      <c r="E938" s="515">
        <v>99</v>
      </c>
      <c r="F938" s="515">
        <v>99</v>
      </c>
      <c r="G938" s="515">
        <v>99</v>
      </c>
      <c r="H938" s="515">
        <v>99</v>
      </c>
      <c r="I938" s="515">
        <v>99</v>
      </c>
      <c r="J938" s="515">
        <v>999</v>
      </c>
      <c r="K938" s="515">
        <v>99</v>
      </c>
      <c r="L938" s="515">
        <v>99</v>
      </c>
      <c r="M938" s="515">
        <v>99</v>
      </c>
      <c r="N938" s="515">
        <v>445</v>
      </c>
      <c r="O938" s="515">
        <v>99</v>
      </c>
      <c r="P938" s="515">
        <v>9999</v>
      </c>
      <c r="Q938" s="515">
        <v>2177</v>
      </c>
      <c r="R938" s="515">
        <v>3896</v>
      </c>
      <c r="S938" s="515">
        <v>9.9584188911704352</v>
      </c>
      <c r="T938" s="515">
        <v>9.7174024640657048</v>
      </c>
      <c r="U938" s="515">
        <v>47.001873716632609</v>
      </c>
      <c r="V938" s="515">
        <v>0</v>
      </c>
      <c r="W938" s="515">
        <v>74.666324435318259</v>
      </c>
      <c r="X938" s="515">
        <v>100</v>
      </c>
      <c r="Y938" s="515">
        <v>100</v>
      </c>
      <c r="Z938" s="515">
        <v>2.9497614284985505</v>
      </c>
      <c r="AA938" s="515">
        <v>0.90135419742292011</v>
      </c>
      <c r="AB938" s="515">
        <v>1.9617662253777699</v>
      </c>
      <c r="AC938" s="515">
        <v>8.6691541136022874</v>
      </c>
      <c r="AD938" s="515">
        <v>3.474197446432989</v>
      </c>
      <c r="AE938" s="515">
        <v>45.916375724351617</v>
      </c>
      <c r="AF938" s="515">
        <v>3.9299151678989688</v>
      </c>
      <c r="AG938" s="515">
        <v>5.9196563275943763</v>
      </c>
      <c r="AH938" s="515">
        <v>1.1550308008213548</v>
      </c>
      <c r="AI938" s="515">
        <v>3728</v>
      </c>
      <c r="AJ938" s="515">
        <v>119.95667918454912</v>
      </c>
      <c r="AK938" s="515">
        <v>27.40491767371002</v>
      </c>
      <c r="AL938" s="515">
        <v>27.4568974306268</v>
      </c>
    </row>
    <row r="939" spans="1:38">
      <c r="A939" s="515">
        <v>13</v>
      </c>
      <c r="B939" s="515">
        <v>14</v>
      </c>
      <c r="C939" s="515">
        <v>2024</v>
      </c>
      <c r="D939" s="515">
        <v>99</v>
      </c>
      <c r="E939" s="515">
        <v>99</v>
      </c>
      <c r="F939" s="515">
        <v>99</v>
      </c>
      <c r="G939" s="515">
        <v>99</v>
      </c>
      <c r="H939" s="515">
        <v>99</v>
      </c>
      <c r="I939" s="515">
        <v>99</v>
      </c>
      <c r="J939" s="515">
        <v>999</v>
      </c>
      <c r="K939" s="515">
        <v>99</v>
      </c>
      <c r="L939" s="515">
        <v>99</v>
      </c>
      <c r="M939" s="515">
        <v>99</v>
      </c>
      <c r="N939" s="515">
        <v>450</v>
      </c>
      <c r="O939" s="515">
        <v>99</v>
      </c>
      <c r="P939" s="515">
        <v>9999</v>
      </c>
      <c r="Q939" s="515">
        <v>942</v>
      </c>
      <c r="R939" s="515">
        <v>1283</v>
      </c>
      <c r="S939" s="515">
        <v>10.619641465315668</v>
      </c>
      <c r="T939" s="515">
        <v>10.677318784099768</v>
      </c>
      <c r="U939" s="515">
        <v>52.002961808261873</v>
      </c>
      <c r="V939" s="515">
        <v>0</v>
      </c>
      <c r="W939" s="515">
        <v>89.477786438035849</v>
      </c>
      <c r="X939" s="515">
        <v>100</v>
      </c>
      <c r="Y939" s="515">
        <v>100</v>
      </c>
      <c r="Z939" s="515">
        <v>1.3778757202649816</v>
      </c>
      <c r="AA939" s="515">
        <v>0.94690908545321184</v>
      </c>
      <c r="AB939" s="515">
        <v>1.7811715466016951</v>
      </c>
      <c r="AC939" s="515">
        <v>14.035306126848019</v>
      </c>
      <c r="AD939" s="515">
        <v>14.238087445532962</v>
      </c>
      <c r="AE939" s="515">
        <v>46.329473767942623</v>
      </c>
      <c r="AF939" s="515">
        <v>1.2941686756710404</v>
      </c>
      <c r="AG939" s="515">
        <v>2.1568359328909072</v>
      </c>
      <c r="AH939" s="515">
        <v>1.4029618082618862</v>
      </c>
      <c r="AI939" s="515">
        <v>1235</v>
      </c>
      <c r="AJ939" s="515">
        <v>121.35303643724704</v>
      </c>
      <c r="AK939" s="515">
        <v>29.241123704345114</v>
      </c>
      <c r="AL939" s="515">
        <v>29.258220087918925</v>
      </c>
    </row>
    <row r="940" spans="1:38">
      <c r="A940" s="515">
        <v>13</v>
      </c>
      <c r="B940" s="515">
        <v>15</v>
      </c>
      <c r="C940" s="515">
        <v>2024</v>
      </c>
      <c r="D940" s="515">
        <v>99</v>
      </c>
      <c r="E940" s="515">
        <v>99</v>
      </c>
      <c r="F940" s="515">
        <v>99</v>
      </c>
      <c r="G940" s="515">
        <v>99</v>
      </c>
      <c r="H940" s="515">
        <v>99</v>
      </c>
      <c r="I940" s="515">
        <v>99</v>
      </c>
      <c r="J940" s="515">
        <v>999</v>
      </c>
      <c r="K940" s="515">
        <v>99</v>
      </c>
      <c r="L940" s="515">
        <v>99</v>
      </c>
      <c r="M940" s="515">
        <v>99</v>
      </c>
      <c r="N940" s="515">
        <v>455</v>
      </c>
      <c r="O940" s="515">
        <v>99</v>
      </c>
      <c r="P940" s="515">
        <v>9999</v>
      </c>
      <c r="Q940" s="515">
        <v>296</v>
      </c>
      <c r="R940" s="515">
        <v>358</v>
      </c>
      <c r="S940" s="515">
        <v>11.136871508379889</v>
      </c>
      <c r="T940" s="515">
        <v>11.393854748603349</v>
      </c>
      <c r="U940" s="515">
        <v>56.94497206703911</v>
      </c>
      <c r="V940" s="515">
        <v>0</v>
      </c>
      <c r="W940" s="515">
        <v>94.972067039106165</v>
      </c>
      <c r="X940" s="515">
        <v>100</v>
      </c>
      <c r="Y940" s="515">
        <v>100</v>
      </c>
      <c r="Z940" s="515">
        <v>1.3496802328929376</v>
      </c>
      <c r="AA940" s="515">
        <v>1.0031978144903784</v>
      </c>
      <c r="AB940" s="515">
        <v>1.8243132024041924</v>
      </c>
      <c r="AC940" s="515">
        <v>17.782322357981503</v>
      </c>
      <c r="AD940" s="515">
        <v>18.623067620417221</v>
      </c>
      <c r="AE940" s="515">
        <v>49.863368605284883</v>
      </c>
      <c r="AF940" s="515">
        <v>0.36111643483260542</v>
      </c>
      <c r="AG940" s="515">
        <v>0.65902332409110809</v>
      </c>
      <c r="AH940" s="515">
        <v>1.3966480446927378</v>
      </c>
      <c r="AI940" s="515">
        <v>341</v>
      </c>
      <c r="AJ940" s="515">
        <v>122.70967741935485</v>
      </c>
      <c r="AK940" s="515">
        <v>30.981726652056885</v>
      </c>
      <c r="AL940" s="515">
        <v>31.017567013783449</v>
      </c>
    </row>
    <row r="941" spans="1:38">
      <c r="A941" s="515">
        <v>13</v>
      </c>
      <c r="B941" s="515">
        <v>16</v>
      </c>
      <c r="C941" s="515">
        <v>2024</v>
      </c>
      <c r="D941" s="515">
        <v>99</v>
      </c>
      <c r="E941" s="515">
        <v>99</v>
      </c>
      <c r="F941" s="515">
        <v>99</v>
      </c>
      <c r="G941" s="515">
        <v>99</v>
      </c>
      <c r="H941" s="515">
        <v>99</v>
      </c>
      <c r="I941" s="515">
        <v>99</v>
      </c>
      <c r="J941" s="515">
        <v>999</v>
      </c>
      <c r="K941" s="515">
        <v>99</v>
      </c>
      <c r="L941" s="515">
        <v>99</v>
      </c>
      <c r="M941" s="515">
        <v>99</v>
      </c>
      <c r="N941" s="515">
        <v>460</v>
      </c>
      <c r="O941" s="515">
        <v>99</v>
      </c>
      <c r="P941" s="515">
        <v>9999</v>
      </c>
      <c r="Q941" s="515">
        <v>71</v>
      </c>
      <c r="R941" s="515">
        <v>82</v>
      </c>
      <c r="S941" s="515">
        <v>11.634146341463421</v>
      </c>
      <c r="T941" s="515">
        <v>12.414634146341465</v>
      </c>
      <c r="U941" s="515">
        <v>63.380487804878037</v>
      </c>
      <c r="V941" s="515">
        <v>0</v>
      </c>
      <c r="W941" s="515">
        <v>100</v>
      </c>
      <c r="X941" s="515">
        <v>100</v>
      </c>
      <c r="Y941" s="515">
        <v>100</v>
      </c>
      <c r="Z941" s="515">
        <v>3.1267702897678089</v>
      </c>
      <c r="AA941" s="515">
        <v>1.7286128311590139</v>
      </c>
      <c r="AB941" s="515">
        <v>1.6889253294891835</v>
      </c>
      <c r="AC941" s="515">
        <v>15.93261830521314</v>
      </c>
      <c r="AD941" s="515">
        <v>16.895602689713019</v>
      </c>
      <c r="AE941" s="515">
        <v>25.663877700113204</v>
      </c>
      <c r="AF941" s="515">
        <v>8.2713820268920768E-2</v>
      </c>
      <c r="AG941" s="515">
        <v>0.16800871271227771</v>
      </c>
      <c r="AH941" s="515">
        <v>1.2195121951219512</v>
      </c>
      <c r="AI941" s="515">
        <v>72</v>
      </c>
      <c r="AJ941" s="515">
        <v>123.7166666666667</v>
      </c>
      <c r="AK941" s="515">
        <v>33.598243858092907</v>
      </c>
      <c r="AL941" s="515">
        <v>33.64310977271294</v>
      </c>
    </row>
    <row r="942" spans="1:38">
      <c r="A942" s="515">
        <v>13</v>
      </c>
      <c r="B942" s="515">
        <v>17</v>
      </c>
      <c r="C942" s="515">
        <v>2023</v>
      </c>
      <c r="D942" s="515">
        <v>99</v>
      </c>
      <c r="E942" s="515">
        <v>99</v>
      </c>
      <c r="F942" s="515">
        <v>99</v>
      </c>
      <c r="G942" s="515">
        <v>99</v>
      </c>
      <c r="H942" s="515">
        <v>99</v>
      </c>
      <c r="I942" s="515">
        <v>99</v>
      </c>
      <c r="J942" s="515">
        <v>999</v>
      </c>
      <c r="K942" s="515">
        <v>99</v>
      </c>
      <c r="L942" s="515">
        <v>99</v>
      </c>
      <c r="M942" s="515">
        <v>99</v>
      </c>
      <c r="N942" s="515">
        <v>409</v>
      </c>
      <c r="O942" s="515">
        <v>99</v>
      </c>
      <c r="P942" s="515">
        <v>9999</v>
      </c>
      <c r="Q942" s="515">
        <v>112</v>
      </c>
      <c r="R942" s="515">
        <v>165</v>
      </c>
      <c r="S942" s="515">
        <v>2.7575757575757578</v>
      </c>
      <c r="T942" s="515">
        <v>3.4909090909090903</v>
      </c>
      <c r="U942" s="515">
        <v>9.1830303030303</v>
      </c>
      <c r="V942" s="515">
        <v>0</v>
      </c>
      <c r="W942" s="515">
        <v>0</v>
      </c>
      <c r="X942" s="515">
        <v>0</v>
      </c>
      <c r="Y942" s="515">
        <v>0</v>
      </c>
      <c r="Z942" s="515">
        <v>0.81669134724052495</v>
      </c>
      <c r="AA942" s="515">
        <v>1.6335553905386122</v>
      </c>
      <c r="AB942" s="515">
        <v>1.4548484532894028</v>
      </c>
      <c r="AC942" s="515">
        <v>11.18494019107405</v>
      </c>
      <c r="AD942" s="515">
        <v>23.501815049815249</v>
      </c>
      <c r="AE942" s="515">
        <v>69.526155371563306</v>
      </c>
      <c r="AF942" s="515">
        <v>0.15137892438393363</v>
      </c>
      <c r="AG942" s="515">
        <v>4.4608477951342589E-2</v>
      </c>
      <c r="AH942" s="515">
        <v>9.6969696969696972</v>
      </c>
      <c r="AI942" s="515">
        <v>13</v>
      </c>
      <c r="AJ942" s="515">
        <v>94.615384615384613</v>
      </c>
      <c r="AK942" s="515">
        <v>11.242627718087009</v>
      </c>
      <c r="AL942" s="515">
        <v>11.073098169700524</v>
      </c>
    </row>
    <row r="943" spans="1:38">
      <c r="A943" s="515">
        <v>13</v>
      </c>
      <c r="B943" s="515">
        <v>18</v>
      </c>
      <c r="C943" s="515">
        <v>2023</v>
      </c>
      <c r="D943" s="515">
        <v>99</v>
      </c>
      <c r="E943" s="515">
        <v>99</v>
      </c>
      <c r="F943" s="515">
        <v>99</v>
      </c>
      <c r="G943" s="515">
        <v>99</v>
      </c>
      <c r="H943" s="515">
        <v>99</v>
      </c>
      <c r="I943" s="515">
        <v>99</v>
      </c>
      <c r="J943" s="515">
        <v>999</v>
      </c>
      <c r="K943" s="515">
        <v>99</v>
      </c>
      <c r="L943" s="515">
        <v>99</v>
      </c>
      <c r="M943" s="515">
        <v>99</v>
      </c>
      <c r="N943" s="515">
        <v>410</v>
      </c>
      <c r="O943" s="515">
        <v>99</v>
      </c>
      <c r="P943" s="515">
        <v>9999</v>
      </c>
      <c r="Q943" s="515">
        <v>991</v>
      </c>
      <c r="R943" s="515">
        <v>3438</v>
      </c>
      <c r="S943" s="515">
        <v>4.3926701570680606</v>
      </c>
      <c r="T943" s="515">
        <v>5.4912739965095989</v>
      </c>
      <c r="U943" s="515">
        <v>13.239557882489862</v>
      </c>
      <c r="V943" s="515">
        <v>0</v>
      </c>
      <c r="W943" s="515">
        <v>1.6288539848749275</v>
      </c>
      <c r="X943" s="515">
        <v>0</v>
      </c>
      <c r="Y943" s="515">
        <v>0</v>
      </c>
      <c r="Z943" s="515">
        <v>1.3447525975317429</v>
      </c>
      <c r="AA943" s="515">
        <v>1.4885538941338881</v>
      </c>
      <c r="AB943" s="515">
        <v>1.7581554519830662</v>
      </c>
      <c r="AC943" s="515">
        <v>29.587409033769383</v>
      </c>
      <c r="AD943" s="515">
        <v>31.571821841577336</v>
      </c>
      <c r="AE943" s="515">
        <v>60.291269888502889</v>
      </c>
      <c r="AF943" s="515">
        <v>3.1541863153452354</v>
      </c>
      <c r="AG943" s="515">
        <v>1.3400678827864565</v>
      </c>
      <c r="AH943" s="515">
        <v>10.587550901687028</v>
      </c>
      <c r="AI943" s="515">
        <v>448</v>
      </c>
      <c r="AJ943" s="515">
        <v>97.647321428571445</v>
      </c>
      <c r="AK943" s="515">
        <v>14.519365872606201</v>
      </c>
      <c r="AL943" s="515">
        <v>14.602798421065613</v>
      </c>
    </row>
    <row r="944" spans="1:38">
      <c r="A944" s="515">
        <v>13</v>
      </c>
      <c r="B944" s="515">
        <v>19</v>
      </c>
      <c r="C944" s="515">
        <v>2023</v>
      </c>
      <c r="D944" s="515">
        <v>99</v>
      </c>
      <c r="E944" s="515">
        <v>99</v>
      </c>
      <c r="F944" s="515">
        <v>99</v>
      </c>
      <c r="G944" s="515">
        <v>99</v>
      </c>
      <c r="H944" s="515">
        <v>99</v>
      </c>
      <c r="I944" s="515">
        <v>99</v>
      </c>
      <c r="J944" s="515">
        <v>999</v>
      </c>
      <c r="K944" s="515">
        <v>99</v>
      </c>
      <c r="L944" s="515">
        <v>99</v>
      </c>
      <c r="M944" s="515">
        <v>99</v>
      </c>
      <c r="N944" s="515">
        <v>415</v>
      </c>
      <c r="O944" s="515">
        <v>99</v>
      </c>
      <c r="P944" s="515">
        <v>9999</v>
      </c>
      <c r="Q944" s="515">
        <v>2615</v>
      </c>
      <c r="R944" s="515">
        <v>7457</v>
      </c>
      <c r="S944" s="515">
        <v>5.1461713825935362</v>
      </c>
      <c r="T944" s="515">
        <v>6.3154083411559601</v>
      </c>
      <c r="U944" s="515">
        <v>17.696285369451523</v>
      </c>
      <c r="V944" s="515">
        <v>0</v>
      </c>
      <c r="W944" s="515">
        <v>11.036609896741316</v>
      </c>
      <c r="X944" s="515">
        <v>83.438380045594741</v>
      </c>
      <c r="Y944" s="515">
        <v>0</v>
      </c>
      <c r="Z944" s="515">
        <v>1.435593584509653</v>
      </c>
      <c r="AA944" s="515">
        <v>1.6153794010147013</v>
      </c>
      <c r="AB944" s="515">
        <v>2.1732078092205738</v>
      </c>
      <c r="AC944" s="515">
        <v>0.96020935788000095</v>
      </c>
      <c r="AD944" s="515">
        <v>-1.4776189785739091</v>
      </c>
      <c r="AE944" s="515">
        <v>62.50696728089352</v>
      </c>
      <c r="AF944" s="515">
        <v>6.8414099341272347</v>
      </c>
      <c r="AG944" s="515">
        <v>3.8850239444513681</v>
      </c>
      <c r="AH944" s="515">
        <v>8.0327209333512126</v>
      </c>
      <c r="AI944" s="515">
        <v>1570</v>
      </c>
      <c r="AJ944" s="515">
        <v>104.03579617834404</v>
      </c>
      <c r="AK944" s="515">
        <v>16.065434530568673</v>
      </c>
      <c r="AL944" s="515">
        <v>16.129444086048537</v>
      </c>
    </row>
    <row r="945" spans="1:38">
      <c r="A945" s="515">
        <v>13</v>
      </c>
      <c r="B945" s="515">
        <v>20</v>
      </c>
      <c r="C945" s="515">
        <v>2023</v>
      </c>
      <c r="D945" s="515">
        <v>99</v>
      </c>
      <c r="E945" s="515">
        <v>99</v>
      </c>
      <c r="F945" s="515">
        <v>99</v>
      </c>
      <c r="G945" s="515">
        <v>99</v>
      </c>
      <c r="H945" s="515">
        <v>99</v>
      </c>
      <c r="I945" s="515">
        <v>99</v>
      </c>
      <c r="J945" s="515">
        <v>999</v>
      </c>
      <c r="K945" s="515">
        <v>99</v>
      </c>
      <c r="L945" s="515">
        <v>99</v>
      </c>
      <c r="M945" s="515">
        <v>99</v>
      </c>
      <c r="N945" s="515">
        <v>420</v>
      </c>
      <c r="O945" s="515">
        <v>99</v>
      </c>
      <c r="P945" s="515">
        <v>9999</v>
      </c>
      <c r="Q945" s="515">
        <v>4912</v>
      </c>
      <c r="R945" s="515">
        <v>13571</v>
      </c>
      <c r="S945" s="515">
        <v>5.4577407707611822</v>
      </c>
      <c r="T945" s="515">
        <v>5.8464372559133437</v>
      </c>
      <c r="U945" s="515">
        <v>22.840402328494601</v>
      </c>
      <c r="V945" s="515">
        <v>1.0463488320683811</v>
      </c>
      <c r="W945" s="515">
        <v>9.4097708348684677</v>
      </c>
      <c r="X945" s="515">
        <v>100</v>
      </c>
      <c r="Y945" s="515">
        <v>48.006779161447199</v>
      </c>
      <c r="Z945" s="515">
        <v>1.4060905604403844</v>
      </c>
      <c r="AA945" s="515">
        <v>1.5218428867712244</v>
      </c>
      <c r="AB945" s="515">
        <v>2.0699216370013778</v>
      </c>
      <c r="AC945" s="515">
        <v>12.827255127250773</v>
      </c>
      <c r="AD945" s="515">
        <v>-2.7684733962564843</v>
      </c>
      <c r="AE945" s="515">
        <v>55.840846212722759</v>
      </c>
      <c r="AF945" s="515">
        <v>12.450687168571902</v>
      </c>
      <c r="AG945" s="515">
        <v>9.1256339400683864</v>
      </c>
      <c r="AH945" s="515">
        <v>4.3622430182005756</v>
      </c>
      <c r="AI945" s="515">
        <v>4176</v>
      </c>
      <c r="AJ945" s="515">
        <v>110.44595306513401</v>
      </c>
      <c r="AK945" s="515">
        <v>17.175358525613685</v>
      </c>
      <c r="AL945" s="515">
        <v>17.174033555736795</v>
      </c>
    </row>
    <row r="946" spans="1:38">
      <c r="A946" s="515">
        <v>13</v>
      </c>
      <c r="B946" s="515">
        <v>21</v>
      </c>
      <c r="C946" s="515">
        <v>2023</v>
      </c>
      <c r="D946" s="515">
        <v>99</v>
      </c>
      <c r="E946" s="515">
        <v>99</v>
      </c>
      <c r="F946" s="515">
        <v>99</v>
      </c>
      <c r="G946" s="515">
        <v>99</v>
      </c>
      <c r="H946" s="515">
        <v>99</v>
      </c>
      <c r="I946" s="515">
        <v>99</v>
      </c>
      <c r="J946" s="515">
        <v>999</v>
      </c>
      <c r="K946" s="515">
        <v>99</v>
      </c>
      <c r="L946" s="515">
        <v>99</v>
      </c>
      <c r="M946" s="515">
        <v>99</v>
      </c>
      <c r="N946" s="515">
        <v>425</v>
      </c>
      <c r="O946" s="515">
        <v>99</v>
      </c>
      <c r="P946" s="515">
        <v>9999</v>
      </c>
      <c r="Q946" s="515">
        <v>5322</v>
      </c>
      <c r="R946" s="515">
        <v>13694</v>
      </c>
      <c r="S946" s="515">
        <v>6.2120636775230018</v>
      </c>
      <c r="T946" s="515">
        <v>6.0245362932671247</v>
      </c>
      <c r="U946" s="515">
        <v>26.636892069519568</v>
      </c>
      <c r="V946" s="515">
        <v>54.775814225208123</v>
      </c>
      <c r="W946" s="515">
        <v>8.8213816269899237</v>
      </c>
      <c r="X946" s="515">
        <v>100</v>
      </c>
      <c r="Y946" s="515">
        <v>100</v>
      </c>
      <c r="Z946" s="515">
        <v>0.8557173811897435</v>
      </c>
      <c r="AA946" s="515">
        <v>1.3283202082935981</v>
      </c>
      <c r="AB946" s="515">
        <v>1.8481841653445663</v>
      </c>
      <c r="AC946" s="515">
        <v>13.674238303597328</v>
      </c>
      <c r="AD946" s="515">
        <v>2.3183979714554881</v>
      </c>
      <c r="AE946" s="515">
        <v>45.560468282309699</v>
      </c>
      <c r="AF946" s="515">
        <v>12.563533275839921</v>
      </c>
      <c r="AG946" s="515">
        <v>10.738937582502841</v>
      </c>
      <c r="AH946" s="515">
        <v>3.015919380750693</v>
      </c>
      <c r="AI946" s="515">
        <v>4688</v>
      </c>
      <c r="AJ946" s="515">
        <v>113.22698378839578</v>
      </c>
      <c r="AK946" s="515">
        <v>18.479524205675077</v>
      </c>
      <c r="AL946" s="515">
        <v>18.500882179758673</v>
      </c>
    </row>
    <row r="947" spans="1:38">
      <c r="A947" s="515">
        <v>13</v>
      </c>
      <c r="B947" s="515">
        <v>22</v>
      </c>
      <c r="C947" s="515">
        <v>2023</v>
      </c>
      <c r="D947" s="515">
        <v>99</v>
      </c>
      <c r="E947" s="515">
        <v>99</v>
      </c>
      <c r="F947" s="515">
        <v>99</v>
      </c>
      <c r="G947" s="515">
        <v>99</v>
      </c>
      <c r="H947" s="515">
        <v>99</v>
      </c>
      <c r="I947" s="515">
        <v>99</v>
      </c>
      <c r="J947" s="515">
        <v>999</v>
      </c>
      <c r="K947" s="515">
        <v>99</v>
      </c>
      <c r="L947" s="515">
        <v>99</v>
      </c>
      <c r="M947" s="515">
        <v>99</v>
      </c>
      <c r="N947" s="515">
        <v>428</v>
      </c>
      <c r="O947" s="515">
        <v>99</v>
      </c>
      <c r="P947" s="515">
        <v>9999</v>
      </c>
      <c r="Q947" s="515">
        <v>4700</v>
      </c>
      <c r="R947" s="515">
        <v>10149</v>
      </c>
      <c r="S947" s="515">
        <v>6.784215193615136</v>
      </c>
      <c r="T947" s="515">
        <v>6.3173711695733585</v>
      </c>
      <c r="U947" s="515">
        <v>29.067454921667181</v>
      </c>
      <c r="V947" s="515">
        <v>63.553059414720686</v>
      </c>
      <c r="W947" s="515">
        <v>10.562617006601638</v>
      </c>
      <c r="X947" s="515">
        <v>100</v>
      </c>
      <c r="Y947" s="515">
        <v>100</v>
      </c>
      <c r="Z947" s="515">
        <v>0.57341678954377318</v>
      </c>
      <c r="AA947" s="515">
        <v>1.2353160094956681</v>
      </c>
      <c r="AB947" s="515">
        <v>1.9293039577106503</v>
      </c>
      <c r="AC947" s="515">
        <v>10.901661219671688</v>
      </c>
      <c r="AD947" s="515">
        <v>5.0359657280550145</v>
      </c>
      <c r="AE947" s="515">
        <v>36.695888976857809</v>
      </c>
      <c r="AF947" s="515">
        <v>9.3111800216517757</v>
      </c>
      <c r="AG947" s="515">
        <v>8.6851576050175545</v>
      </c>
      <c r="AH947" s="515">
        <v>2.4830032515518781</v>
      </c>
      <c r="AI947" s="515">
        <v>3548</v>
      </c>
      <c r="AJ947" s="515">
        <v>114.58204622322462</v>
      </c>
      <c r="AK947" s="515">
        <v>19.458223831384505</v>
      </c>
      <c r="AL947" s="515">
        <v>19.457448902732622</v>
      </c>
    </row>
    <row r="948" spans="1:38">
      <c r="A948" s="515">
        <v>13</v>
      </c>
      <c r="B948" s="515">
        <v>23</v>
      </c>
      <c r="C948" s="515">
        <v>2023</v>
      </c>
      <c r="D948" s="515">
        <v>99</v>
      </c>
      <c r="E948" s="515">
        <v>99</v>
      </c>
      <c r="F948" s="515">
        <v>99</v>
      </c>
      <c r="G948" s="515">
        <v>99</v>
      </c>
      <c r="H948" s="515">
        <v>99</v>
      </c>
      <c r="I948" s="515">
        <v>99</v>
      </c>
      <c r="J948" s="515">
        <v>999</v>
      </c>
      <c r="K948" s="515">
        <v>99</v>
      </c>
      <c r="L948" s="515">
        <v>99</v>
      </c>
      <c r="M948" s="515">
        <v>99</v>
      </c>
      <c r="N948" s="515">
        <v>430</v>
      </c>
      <c r="O948" s="515">
        <v>99</v>
      </c>
      <c r="P948" s="515">
        <v>9999</v>
      </c>
      <c r="Q948" s="515">
        <v>5807</v>
      </c>
      <c r="R948" s="515">
        <v>16313</v>
      </c>
      <c r="S948" s="515">
        <v>7.3279592962667826</v>
      </c>
      <c r="T948" s="515">
        <v>6.6562863973518054</v>
      </c>
      <c r="U948" s="515">
        <v>31.551029853491489</v>
      </c>
      <c r="V948" s="515">
        <v>65.407956844234647</v>
      </c>
      <c r="W948" s="515">
        <v>13.535217311346775</v>
      </c>
      <c r="X948" s="515">
        <v>100</v>
      </c>
      <c r="Y948" s="515">
        <v>100</v>
      </c>
      <c r="Z948" s="515">
        <v>0.84773607435688514</v>
      </c>
      <c r="AA948" s="515">
        <v>1.1505722276277743</v>
      </c>
      <c r="AB948" s="515">
        <v>1.8737802437218964</v>
      </c>
      <c r="AC948" s="515">
        <v>16.357079333741126</v>
      </c>
      <c r="AD948" s="515">
        <v>7.7779317418757996</v>
      </c>
      <c r="AE948" s="515">
        <v>31.558205421119649</v>
      </c>
      <c r="AF948" s="515">
        <v>14.966329657424902</v>
      </c>
      <c r="AG948" s="515">
        <v>15.152867280430854</v>
      </c>
      <c r="AH948" s="515">
        <v>2.2558695518911298</v>
      </c>
      <c r="AI948" s="515">
        <v>5514</v>
      </c>
      <c r="AJ948" s="515">
        <v>115.69368879216508</v>
      </c>
      <c r="AK948" s="515">
        <v>20.512059023492014</v>
      </c>
      <c r="AL948" s="515">
        <v>20.528532408093284</v>
      </c>
    </row>
    <row r="949" spans="1:38">
      <c r="A949" s="515">
        <v>13</v>
      </c>
      <c r="B949" s="515">
        <v>24</v>
      </c>
      <c r="C949" s="515">
        <v>2023</v>
      </c>
      <c r="D949" s="515">
        <v>99</v>
      </c>
      <c r="E949" s="515">
        <v>99</v>
      </c>
      <c r="F949" s="515">
        <v>99</v>
      </c>
      <c r="G949" s="515">
        <v>99</v>
      </c>
      <c r="H949" s="515">
        <v>99</v>
      </c>
      <c r="I949" s="515">
        <v>99</v>
      </c>
      <c r="J949" s="515">
        <v>999</v>
      </c>
      <c r="K949" s="515">
        <v>99</v>
      </c>
      <c r="L949" s="515">
        <v>99</v>
      </c>
      <c r="M949" s="515">
        <v>99</v>
      </c>
      <c r="N949" s="515">
        <v>433</v>
      </c>
      <c r="O949" s="515">
        <v>99</v>
      </c>
      <c r="P949" s="515">
        <v>9999</v>
      </c>
      <c r="Q949" s="515">
        <v>4566</v>
      </c>
      <c r="R949" s="515">
        <v>9749</v>
      </c>
      <c r="S949" s="515">
        <v>7.7980305672376655</v>
      </c>
      <c r="T949" s="515">
        <v>7.0809313775771878</v>
      </c>
      <c r="U949" s="515">
        <v>34.03230074879459</v>
      </c>
      <c r="V949" s="515">
        <v>59.175300030772391</v>
      </c>
      <c r="W949" s="515">
        <v>18.658323930659552</v>
      </c>
      <c r="X949" s="515">
        <v>100</v>
      </c>
      <c r="Y949" s="515">
        <v>100</v>
      </c>
      <c r="Z949" s="515">
        <v>0.57352060927635851</v>
      </c>
      <c r="AA949" s="515">
        <v>1.0592907295046099</v>
      </c>
      <c r="AB949" s="515">
        <v>1.8982515167145135</v>
      </c>
      <c r="AC949" s="515">
        <v>7.6366429292094704</v>
      </c>
      <c r="AD949" s="515">
        <v>4.9635801343120356</v>
      </c>
      <c r="AE949" s="515">
        <v>23.309115650243985</v>
      </c>
      <c r="AF949" s="515">
        <v>8.9442008110240536</v>
      </c>
      <c r="AG949" s="515">
        <v>9.7678464640486702</v>
      </c>
      <c r="AH949" s="515">
        <v>1.7129962047389475</v>
      </c>
      <c r="AI949" s="515">
        <v>3258</v>
      </c>
      <c r="AJ949" s="515">
        <v>116.78990178023329</v>
      </c>
      <c r="AK949" s="515">
        <v>21.507380382073435</v>
      </c>
      <c r="AL949" s="515">
        <v>21.547286960772976</v>
      </c>
    </row>
    <row r="950" spans="1:38">
      <c r="A950" s="515">
        <v>13</v>
      </c>
      <c r="B950" s="515">
        <v>25</v>
      </c>
      <c r="C950" s="515">
        <v>2023</v>
      </c>
      <c r="D950" s="515">
        <v>99</v>
      </c>
      <c r="E950" s="515">
        <v>99</v>
      </c>
      <c r="F950" s="515">
        <v>99</v>
      </c>
      <c r="G950" s="515">
        <v>99</v>
      </c>
      <c r="H950" s="515">
        <v>99</v>
      </c>
      <c r="I950" s="515">
        <v>99</v>
      </c>
      <c r="J950" s="515">
        <v>999</v>
      </c>
      <c r="K950" s="515">
        <v>99</v>
      </c>
      <c r="L950" s="515">
        <v>99</v>
      </c>
      <c r="M950" s="515">
        <v>99</v>
      </c>
      <c r="N950" s="515">
        <v>435</v>
      </c>
      <c r="O950" s="515">
        <v>99</v>
      </c>
      <c r="P950" s="515">
        <v>9999</v>
      </c>
      <c r="Q950" s="515">
        <v>4960</v>
      </c>
      <c r="R950" s="515">
        <v>12581</v>
      </c>
      <c r="S950" s="515">
        <v>8.2254192830458646</v>
      </c>
      <c r="T950" s="515">
        <v>7.5887449328352243</v>
      </c>
      <c r="U950" s="515">
        <v>36.493466338128734</v>
      </c>
      <c r="V950" s="515">
        <v>0</v>
      </c>
      <c r="W950" s="515">
        <v>26.97718782290756</v>
      </c>
      <c r="X950" s="515">
        <v>100</v>
      </c>
      <c r="Y950" s="515">
        <v>100</v>
      </c>
      <c r="Z950" s="515">
        <v>0.84937934358348499</v>
      </c>
      <c r="AA950" s="515">
        <v>1.0099540713500528</v>
      </c>
      <c r="AB950" s="515">
        <v>1.868717331664066</v>
      </c>
      <c r="AC950" s="515">
        <v>14.283457560035377</v>
      </c>
      <c r="AD950" s="515">
        <v>10.756043315380799</v>
      </c>
      <c r="AE950" s="515">
        <v>22.010785674704511</v>
      </c>
      <c r="AF950" s="515">
        <v>11.542413622268297</v>
      </c>
      <c r="AG950" s="515">
        <v>13.516919359474327</v>
      </c>
      <c r="AH950" s="515">
        <v>1.6453382084095063</v>
      </c>
      <c r="AI950" s="515">
        <v>4244</v>
      </c>
      <c r="AJ950" s="515">
        <v>117.49479264844484</v>
      </c>
      <c r="AK950" s="515">
        <v>22.640870274234526</v>
      </c>
      <c r="AL950" s="515">
        <v>22.671020813929104</v>
      </c>
    </row>
    <row r="951" spans="1:38">
      <c r="A951" s="515">
        <v>13</v>
      </c>
      <c r="B951" s="515">
        <v>26</v>
      </c>
      <c r="C951" s="515">
        <v>2023</v>
      </c>
      <c r="D951" s="515">
        <v>99</v>
      </c>
      <c r="E951" s="515">
        <v>99</v>
      </c>
      <c r="F951" s="515">
        <v>99</v>
      </c>
      <c r="G951" s="515">
        <v>99</v>
      </c>
      <c r="H951" s="515">
        <v>99</v>
      </c>
      <c r="I951" s="515">
        <v>99</v>
      </c>
      <c r="J951" s="515">
        <v>999</v>
      </c>
      <c r="K951" s="515">
        <v>99</v>
      </c>
      <c r="L951" s="515">
        <v>99</v>
      </c>
      <c r="M951" s="515">
        <v>99</v>
      </c>
      <c r="N951" s="515">
        <v>438</v>
      </c>
      <c r="O951" s="515">
        <v>99</v>
      </c>
      <c r="P951" s="515">
        <v>9999</v>
      </c>
      <c r="Q951" s="515">
        <v>3417</v>
      </c>
      <c r="R951" s="515">
        <v>6285</v>
      </c>
      <c r="S951" s="515">
        <v>8.6175019888623705</v>
      </c>
      <c r="T951" s="515">
        <v>8.1161495624502749</v>
      </c>
      <c r="U951" s="515">
        <v>39.007350835322143</v>
      </c>
      <c r="V951" s="515">
        <v>0</v>
      </c>
      <c r="W951" s="515">
        <v>37.91567223548131</v>
      </c>
      <c r="X951" s="515">
        <v>100</v>
      </c>
      <c r="Y951" s="515">
        <v>100</v>
      </c>
      <c r="Z951" s="515">
        <v>0.57218758315881046</v>
      </c>
      <c r="AA951" s="515">
        <v>0.94447897699383232</v>
      </c>
      <c r="AB951" s="515">
        <v>1.8057281269125756</v>
      </c>
      <c r="AC951" s="515">
        <v>7.7865077631972017</v>
      </c>
      <c r="AD951" s="515">
        <v>6.5083102181421779</v>
      </c>
      <c r="AE951" s="515">
        <v>19.015242767666557</v>
      </c>
      <c r="AF951" s="515">
        <v>5.7661608469880195</v>
      </c>
      <c r="AG951" s="515">
        <v>7.2177059033293789</v>
      </c>
      <c r="AH951" s="515">
        <v>1.6388225934765317</v>
      </c>
      <c r="AI951" s="515">
        <v>2140</v>
      </c>
      <c r="AJ951" s="515">
        <v>118.22214953271018</v>
      </c>
      <c r="AK951" s="515">
        <v>23.749556817461595</v>
      </c>
      <c r="AL951" s="515">
        <v>23.768762872032656</v>
      </c>
    </row>
    <row r="952" spans="1:38">
      <c r="A952" s="515">
        <v>13</v>
      </c>
      <c r="B952" s="515">
        <v>27</v>
      </c>
      <c r="C952" s="515">
        <v>2023</v>
      </c>
      <c r="D952" s="515">
        <v>99</v>
      </c>
      <c r="E952" s="515">
        <v>99</v>
      </c>
      <c r="F952" s="515">
        <v>99</v>
      </c>
      <c r="G952" s="515">
        <v>99</v>
      </c>
      <c r="H952" s="515">
        <v>99</v>
      </c>
      <c r="I952" s="515">
        <v>99</v>
      </c>
      <c r="J952" s="515">
        <v>999</v>
      </c>
      <c r="K952" s="515">
        <v>99</v>
      </c>
      <c r="L952" s="515">
        <v>99</v>
      </c>
      <c r="M952" s="515">
        <v>99</v>
      </c>
      <c r="N952" s="515">
        <v>440</v>
      </c>
      <c r="O952" s="515">
        <v>99</v>
      </c>
      <c r="P952" s="515">
        <v>9999</v>
      </c>
      <c r="Q952" s="515">
        <v>3521</v>
      </c>
      <c r="R952" s="515">
        <v>6975</v>
      </c>
      <c r="S952" s="515">
        <v>8.9350537634408607</v>
      </c>
      <c r="T952" s="515">
        <v>8.6235125448028693</v>
      </c>
      <c r="U952" s="515">
        <v>41.430551971326409</v>
      </c>
      <c r="V952" s="515">
        <v>0</v>
      </c>
      <c r="W952" s="515">
        <v>49.060931899641567</v>
      </c>
      <c r="X952" s="515">
        <v>100</v>
      </c>
      <c r="Y952" s="515">
        <v>100</v>
      </c>
      <c r="Z952" s="515">
        <v>0.84723961434490258</v>
      </c>
      <c r="AA952" s="515">
        <v>0.94216857723755965</v>
      </c>
      <c r="AB952" s="515">
        <v>1.8339429658018125</v>
      </c>
      <c r="AC952" s="515">
        <v>10.371171489994593</v>
      </c>
      <c r="AD952" s="515">
        <v>10.882675673394964</v>
      </c>
      <c r="AE952" s="515">
        <v>16.424272526267774</v>
      </c>
      <c r="AF952" s="515">
        <v>6.3991999853208306</v>
      </c>
      <c r="AG952" s="515">
        <v>8.5077040669686887</v>
      </c>
      <c r="AH952" s="515">
        <v>1.620071684587814</v>
      </c>
      <c r="AI952" s="515">
        <v>2434</v>
      </c>
      <c r="AJ952" s="515">
        <v>118.87580115036964</v>
      </c>
      <c r="AK952" s="515">
        <v>24.816023943891675</v>
      </c>
      <c r="AL952" s="515">
        <v>24.868551829782767</v>
      </c>
    </row>
    <row r="953" spans="1:38">
      <c r="A953" s="515">
        <v>13</v>
      </c>
      <c r="B953" s="515">
        <v>28</v>
      </c>
      <c r="C953" s="515">
        <v>2023</v>
      </c>
      <c r="D953" s="515">
        <v>99</v>
      </c>
      <c r="E953" s="515">
        <v>99</v>
      </c>
      <c r="F953" s="515">
        <v>99</v>
      </c>
      <c r="G953" s="515">
        <v>99</v>
      </c>
      <c r="H953" s="515">
        <v>99</v>
      </c>
      <c r="I953" s="515">
        <v>99</v>
      </c>
      <c r="J953" s="515">
        <v>999</v>
      </c>
      <c r="K953" s="515">
        <v>99</v>
      </c>
      <c r="L953" s="515">
        <v>99</v>
      </c>
      <c r="M953" s="515">
        <v>99</v>
      </c>
      <c r="N953" s="515">
        <v>443</v>
      </c>
      <c r="O953" s="515">
        <v>99</v>
      </c>
      <c r="P953" s="515">
        <v>9999</v>
      </c>
      <c r="Q953" s="515">
        <v>1966</v>
      </c>
      <c r="R953" s="515">
        <v>2904</v>
      </c>
      <c r="S953" s="515">
        <v>9.2231404958677672</v>
      </c>
      <c r="T953" s="515">
        <v>9.1883608815427014</v>
      </c>
      <c r="U953" s="515">
        <v>43.975723140495951</v>
      </c>
      <c r="V953" s="515">
        <v>0</v>
      </c>
      <c r="W953" s="515">
        <v>60.537190082644635</v>
      </c>
      <c r="X953" s="515">
        <v>100</v>
      </c>
      <c r="Y953" s="515">
        <v>100</v>
      </c>
      <c r="Z953" s="515">
        <v>0.57146279406693512</v>
      </c>
      <c r="AA953" s="515">
        <v>0.95443811782470556</v>
      </c>
      <c r="AB953" s="515">
        <v>2.0210638885659562</v>
      </c>
      <c r="AC953" s="515">
        <v>7.6917808948507389</v>
      </c>
      <c r="AD953" s="515">
        <v>3.768008027388821</v>
      </c>
      <c r="AE953" s="515">
        <v>11.763128946556824</v>
      </c>
      <c r="AF953" s="515">
        <v>2.6642690691572324</v>
      </c>
      <c r="AG953" s="515">
        <v>3.7597333560026369</v>
      </c>
      <c r="AH953" s="515">
        <v>1.4807162534435259</v>
      </c>
      <c r="AI953" s="515">
        <v>1007</v>
      </c>
      <c r="AJ953" s="515">
        <v>119.78401191658401</v>
      </c>
      <c r="AK953" s="515">
        <v>25.756328986909939</v>
      </c>
      <c r="AL953" s="515">
        <v>25.869604070025421</v>
      </c>
    </row>
    <row r="954" spans="1:38">
      <c r="A954" s="515">
        <v>13</v>
      </c>
      <c r="B954" s="515">
        <v>29</v>
      </c>
      <c r="C954" s="515">
        <v>2023</v>
      </c>
      <c r="D954" s="515">
        <v>99</v>
      </c>
      <c r="E954" s="515">
        <v>99</v>
      </c>
      <c r="F954" s="515">
        <v>99</v>
      </c>
      <c r="G954" s="515">
        <v>99</v>
      </c>
      <c r="H954" s="515">
        <v>99</v>
      </c>
      <c r="I954" s="515">
        <v>99</v>
      </c>
      <c r="J954" s="515">
        <v>999</v>
      </c>
      <c r="K954" s="515">
        <v>99</v>
      </c>
      <c r="L954" s="515">
        <v>99</v>
      </c>
      <c r="M954" s="515">
        <v>99</v>
      </c>
      <c r="N954" s="515">
        <v>445</v>
      </c>
      <c r="O954" s="515">
        <v>99</v>
      </c>
      <c r="P954" s="515">
        <v>9999</v>
      </c>
      <c r="Q954" s="515">
        <v>2255</v>
      </c>
      <c r="R954" s="515">
        <v>4005</v>
      </c>
      <c r="S954" s="515">
        <v>9.5500624219725356</v>
      </c>
      <c r="T954" s="515">
        <v>9.9345817727840231</v>
      </c>
      <c r="U954" s="515">
        <v>47.157303370786607</v>
      </c>
      <c r="V954" s="515">
        <v>0</v>
      </c>
      <c r="W954" s="515">
        <v>75.755305867665427</v>
      </c>
      <c r="X954" s="515">
        <v>100</v>
      </c>
      <c r="Y954" s="515">
        <v>100</v>
      </c>
      <c r="Z954" s="515">
        <v>1.404222175862506</v>
      </c>
      <c r="AA954" s="515">
        <v>1.0868884317260268</v>
      </c>
      <c r="AB954" s="515">
        <v>1.9730304216639312</v>
      </c>
      <c r="AC954" s="515">
        <v>12.653623939868536</v>
      </c>
      <c r="AD954" s="515">
        <v>12.66578134879447</v>
      </c>
      <c r="AE954" s="515">
        <v>14.043260047734778</v>
      </c>
      <c r="AF954" s="515">
        <v>3.6743793464100274</v>
      </c>
      <c r="AG954" s="515">
        <v>5.5603089943772028</v>
      </c>
      <c r="AH954" s="515">
        <v>1.6229712858926342</v>
      </c>
      <c r="AI954" s="515">
        <v>1372</v>
      </c>
      <c r="AJ954" s="515">
        <v>120.53680758017472</v>
      </c>
      <c r="AK954" s="515">
        <v>27.051758720322745</v>
      </c>
      <c r="AL954" s="515">
        <v>27.054800088409539</v>
      </c>
    </row>
    <row r="955" spans="1:38">
      <c r="A955" s="515">
        <v>13</v>
      </c>
      <c r="B955" s="515">
        <v>30</v>
      </c>
      <c r="C955" s="515">
        <v>2023</v>
      </c>
      <c r="D955" s="515">
        <v>99</v>
      </c>
      <c r="E955" s="515">
        <v>99</v>
      </c>
      <c r="F955" s="515">
        <v>99</v>
      </c>
      <c r="G955" s="515">
        <v>99</v>
      </c>
      <c r="H955" s="515">
        <v>99</v>
      </c>
      <c r="I955" s="515">
        <v>99</v>
      </c>
      <c r="J955" s="515">
        <v>999</v>
      </c>
      <c r="K955" s="515">
        <v>99</v>
      </c>
      <c r="L955" s="515">
        <v>99</v>
      </c>
      <c r="M955" s="515">
        <v>99</v>
      </c>
      <c r="N955" s="515">
        <v>450</v>
      </c>
      <c r="O955" s="515">
        <v>99</v>
      </c>
      <c r="P955" s="515">
        <v>9999</v>
      </c>
      <c r="Q955" s="515">
        <v>943</v>
      </c>
      <c r="R955" s="515">
        <v>1293</v>
      </c>
      <c r="S955" s="515">
        <v>10.020881670533642</v>
      </c>
      <c r="T955" s="515">
        <v>10.961330239752511</v>
      </c>
      <c r="U955" s="515">
        <v>52.041995359628793</v>
      </c>
      <c r="V955" s="515">
        <v>0</v>
      </c>
      <c r="W955" s="515">
        <v>89.713843774168609</v>
      </c>
      <c r="X955" s="515">
        <v>100</v>
      </c>
      <c r="Y955" s="515">
        <v>100</v>
      </c>
      <c r="Z955" s="515">
        <v>1.3952492734866424</v>
      </c>
      <c r="AA955" s="515">
        <v>1.2506568096200601</v>
      </c>
      <c r="AB955" s="515">
        <v>1.94114215825822</v>
      </c>
      <c r="AC955" s="515">
        <v>10.772982538819456</v>
      </c>
      <c r="AD955" s="515">
        <v>13.244112321636363</v>
      </c>
      <c r="AE955" s="515">
        <v>24.212786011977641</v>
      </c>
      <c r="AF955" s="515">
        <v>1.1862602983540984</v>
      </c>
      <c r="AG955" s="515">
        <v>1.9810703959142235</v>
      </c>
      <c r="AH955" s="515">
        <v>2.4748646558391338</v>
      </c>
      <c r="AI955" s="515">
        <v>471</v>
      </c>
      <c r="AJ955" s="515">
        <v>121.53651804670922</v>
      </c>
      <c r="AK955" s="515">
        <v>29.229078530825657</v>
      </c>
      <c r="AL955" s="515">
        <v>29.184627653583693</v>
      </c>
    </row>
    <row r="956" spans="1:38">
      <c r="A956" s="515">
        <v>13</v>
      </c>
      <c r="B956" s="515">
        <v>31</v>
      </c>
      <c r="C956" s="515">
        <v>2023</v>
      </c>
      <c r="D956" s="515">
        <v>99</v>
      </c>
      <c r="E956" s="515">
        <v>99</v>
      </c>
      <c r="F956" s="515">
        <v>99</v>
      </c>
      <c r="G956" s="515">
        <v>99</v>
      </c>
      <c r="H956" s="515">
        <v>99</v>
      </c>
      <c r="I956" s="515">
        <v>99</v>
      </c>
      <c r="J956" s="515">
        <v>999</v>
      </c>
      <c r="K956" s="515">
        <v>99</v>
      </c>
      <c r="L956" s="515">
        <v>99</v>
      </c>
      <c r="M956" s="515">
        <v>99</v>
      </c>
      <c r="N956" s="515">
        <v>455</v>
      </c>
      <c r="O956" s="515">
        <v>99</v>
      </c>
      <c r="P956" s="515">
        <v>9999</v>
      </c>
      <c r="Q956" s="515">
        <v>291</v>
      </c>
      <c r="R956" s="515">
        <v>336</v>
      </c>
      <c r="S956" s="515">
        <v>10.327380952380956</v>
      </c>
      <c r="T956" s="515">
        <v>11.747023809523805</v>
      </c>
      <c r="U956" s="515">
        <v>56.856249999999989</v>
      </c>
      <c r="V956" s="515">
        <v>0</v>
      </c>
      <c r="W956" s="515">
        <v>95.833333333333314</v>
      </c>
      <c r="X956" s="515">
        <v>100</v>
      </c>
      <c r="Y956" s="515">
        <v>100</v>
      </c>
      <c r="Z956" s="515">
        <v>1.3100423418738631</v>
      </c>
      <c r="AA956" s="515">
        <v>1.1877200237746663</v>
      </c>
      <c r="AB956" s="515">
        <v>1.8799514176612249</v>
      </c>
      <c r="AC956" s="515">
        <v>9.8531237906988132</v>
      </c>
      <c r="AD956" s="515">
        <v>13.278602029779989</v>
      </c>
      <c r="AE956" s="515">
        <v>16.771626225853382</v>
      </c>
      <c r="AF956" s="515">
        <v>0.30826253692728312</v>
      </c>
      <c r="AG956" s="515">
        <v>0.56242540934468277</v>
      </c>
      <c r="AH956" s="515">
        <v>1.4880952380952388</v>
      </c>
      <c r="AI956" s="515">
        <v>140</v>
      </c>
      <c r="AJ956" s="515">
        <v>122.89499999999998</v>
      </c>
      <c r="AK956" s="515">
        <v>30.724991154586547</v>
      </c>
      <c r="AL956" s="515">
        <v>30.769588212399839</v>
      </c>
    </row>
    <row r="957" spans="1:38">
      <c r="A957" s="515">
        <v>13</v>
      </c>
      <c r="B957" s="515">
        <v>32</v>
      </c>
      <c r="C957" s="515">
        <v>2023</v>
      </c>
      <c r="D957" s="515">
        <v>99</v>
      </c>
      <c r="E957" s="515">
        <v>99</v>
      </c>
      <c r="F957" s="515">
        <v>99</v>
      </c>
      <c r="G957" s="515">
        <v>99</v>
      </c>
      <c r="H957" s="515">
        <v>99</v>
      </c>
      <c r="I957" s="515">
        <v>99</v>
      </c>
      <c r="J957" s="515">
        <v>999</v>
      </c>
      <c r="K957" s="515">
        <v>99</v>
      </c>
      <c r="L957" s="515">
        <v>99</v>
      </c>
      <c r="M957" s="515">
        <v>99</v>
      </c>
      <c r="N957" s="515">
        <v>460</v>
      </c>
      <c r="O957" s="515">
        <v>99</v>
      </c>
      <c r="P957" s="515">
        <v>9999</v>
      </c>
      <c r="Q957" s="515">
        <v>78</v>
      </c>
      <c r="R957" s="515">
        <v>83</v>
      </c>
      <c r="S957" s="515">
        <v>10.867469879518076</v>
      </c>
      <c r="T957" s="515">
        <v>12.554216867469878</v>
      </c>
      <c r="U957" s="515">
        <v>63.018072289156621</v>
      </c>
      <c r="V957" s="515">
        <v>0</v>
      </c>
      <c r="W957" s="515">
        <v>96.385542168674689</v>
      </c>
      <c r="X957" s="515">
        <v>100</v>
      </c>
      <c r="Y957" s="515">
        <v>100</v>
      </c>
      <c r="Z957" s="515">
        <v>2.4270635030400038</v>
      </c>
      <c r="AA957" s="515">
        <v>1.0501988834863123</v>
      </c>
      <c r="AB957" s="515">
        <v>1.8708480909669121</v>
      </c>
      <c r="AC957" s="515">
        <v>25.240658099963756</v>
      </c>
      <c r="AD957" s="515">
        <v>31.938588705671755</v>
      </c>
      <c r="AE957" s="515">
        <v>17.229087792338081</v>
      </c>
      <c r="AF957" s="515">
        <v>7.6148186205251489E-2</v>
      </c>
      <c r="AG957" s="515">
        <v>0.15398933733137371</v>
      </c>
      <c r="AH957" s="515">
        <v>4.8192771084337345</v>
      </c>
      <c r="AI957" s="515">
        <v>24</v>
      </c>
      <c r="AJ957" s="515">
        <v>126.08750000000001</v>
      </c>
      <c r="AK957" s="515">
        <v>31.640211253986241</v>
      </c>
      <c r="AL957" s="515">
        <v>31.275477803855019</v>
      </c>
    </row>
    <row r="958" spans="1:38">
      <c r="A958" s="515">
        <v>13</v>
      </c>
      <c r="B958" s="515">
        <v>33</v>
      </c>
      <c r="C958" s="515">
        <v>2022</v>
      </c>
      <c r="D958" s="515">
        <v>99</v>
      </c>
      <c r="E958" s="515">
        <v>99</v>
      </c>
      <c r="F958" s="515">
        <v>99</v>
      </c>
      <c r="G958" s="515">
        <v>99</v>
      </c>
      <c r="H958" s="515">
        <v>99</v>
      </c>
      <c r="I958" s="515">
        <v>99</v>
      </c>
      <c r="J958" s="515">
        <v>999</v>
      </c>
      <c r="K958" s="515">
        <v>99</v>
      </c>
      <c r="L958" s="515">
        <v>99</v>
      </c>
      <c r="M958" s="515">
        <v>99</v>
      </c>
      <c r="N958" s="515">
        <v>409</v>
      </c>
      <c r="O958" s="515">
        <v>99</v>
      </c>
      <c r="P958" s="515">
        <v>9999</v>
      </c>
      <c r="Q958" s="515">
        <v>114</v>
      </c>
      <c r="R958" s="515">
        <v>193</v>
      </c>
      <c r="S958" s="515">
        <v>2.8445595854922288</v>
      </c>
      <c r="T958" s="515">
        <v>3.5699481865284968</v>
      </c>
      <c r="U958" s="515">
        <v>9.1415025906735821</v>
      </c>
      <c r="V958" s="515">
        <v>0</v>
      </c>
      <c r="W958" s="515">
        <v>0</v>
      </c>
      <c r="X958" s="515">
        <v>0</v>
      </c>
      <c r="Y958" s="515">
        <v>0</v>
      </c>
      <c r="Z958" s="515">
        <v>0.89463473962882789</v>
      </c>
      <c r="AA958" s="515">
        <v>1.7622065589181444</v>
      </c>
      <c r="AB958" s="515">
        <v>1.4238998106926251</v>
      </c>
      <c r="AC958" s="515">
        <v>5.266720408814022</v>
      </c>
      <c r="AD958" s="515">
        <v>10.585307606935611</v>
      </c>
      <c r="AE958" s="515">
        <v>71.673582756083732</v>
      </c>
      <c r="AF958" s="515">
        <v>0.1800238788150138</v>
      </c>
      <c r="AG958" s="515">
        <v>5.2110988279630802E-2</v>
      </c>
      <c r="AH958" s="515">
        <v>10.362694300518138</v>
      </c>
      <c r="AI958" s="515">
        <v>10</v>
      </c>
      <c r="AJ958" s="515">
        <v>90.7</v>
      </c>
      <c r="AK958" s="515">
        <v>12.644248596477464</v>
      </c>
      <c r="AL958" s="515">
        <v>12.935204414701801</v>
      </c>
    </row>
    <row r="959" spans="1:38">
      <c r="A959" s="515">
        <v>13</v>
      </c>
      <c r="B959" s="515">
        <v>34</v>
      </c>
      <c r="C959" s="515">
        <v>2022</v>
      </c>
      <c r="D959" s="515">
        <v>99</v>
      </c>
      <c r="E959" s="515">
        <v>99</v>
      </c>
      <c r="F959" s="515">
        <v>99</v>
      </c>
      <c r="G959" s="515">
        <v>99</v>
      </c>
      <c r="H959" s="515">
        <v>99</v>
      </c>
      <c r="I959" s="515">
        <v>99</v>
      </c>
      <c r="J959" s="515">
        <v>999</v>
      </c>
      <c r="K959" s="515">
        <v>99</v>
      </c>
      <c r="L959" s="515">
        <v>99</v>
      </c>
      <c r="M959" s="515">
        <v>99</v>
      </c>
      <c r="N959" s="515">
        <v>410</v>
      </c>
      <c r="O959" s="515">
        <v>99</v>
      </c>
      <c r="P959" s="515">
        <v>9999</v>
      </c>
      <c r="Q959" s="515">
        <v>933</v>
      </c>
      <c r="R959" s="515">
        <v>2909</v>
      </c>
      <c r="S959" s="515">
        <v>4.3867308353386036</v>
      </c>
      <c r="T959" s="515">
        <v>5.5108284633894806</v>
      </c>
      <c r="U959" s="515">
        <v>13.262413200412501</v>
      </c>
      <c r="V959" s="515">
        <v>0</v>
      </c>
      <c r="W959" s="515">
        <v>2.1656926778961849</v>
      </c>
      <c r="X959" s="515">
        <v>0</v>
      </c>
      <c r="Y959" s="515">
        <v>0</v>
      </c>
      <c r="Z959" s="515">
        <v>1.2566904566605956</v>
      </c>
      <c r="AA959" s="515">
        <v>1.4823271738061796</v>
      </c>
      <c r="AB959" s="515">
        <v>1.6979664402185237</v>
      </c>
      <c r="AC959" s="515">
        <v>25.33631238942986</v>
      </c>
      <c r="AD959" s="515">
        <v>31.31121617248494</v>
      </c>
      <c r="AE959" s="515">
        <v>58.910754086747374</v>
      </c>
      <c r="AF959" s="515">
        <v>2.7134169091858809</v>
      </c>
      <c r="AG959" s="515">
        <v>1.1395166879879015</v>
      </c>
      <c r="AH959" s="515">
        <v>13.44104503265727</v>
      </c>
      <c r="AI959" s="515">
        <v>226</v>
      </c>
      <c r="AJ959" s="515">
        <v>97.572566371681376</v>
      </c>
      <c r="AK959" s="515">
        <v>14.45111065560198</v>
      </c>
      <c r="AL959" s="515">
        <v>14.369475220973079</v>
      </c>
    </row>
    <row r="960" spans="1:38">
      <c r="A960" s="515">
        <v>13</v>
      </c>
      <c r="B960" s="515">
        <v>35</v>
      </c>
      <c r="C960" s="515">
        <v>2022</v>
      </c>
      <c r="D960" s="515">
        <v>99</v>
      </c>
      <c r="E960" s="515">
        <v>99</v>
      </c>
      <c r="F960" s="515">
        <v>99</v>
      </c>
      <c r="G960" s="515">
        <v>99</v>
      </c>
      <c r="H960" s="515">
        <v>99</v>
      </c>
      <c r="I960" s="515">
        <v>99</v>
      </c>
      <c r="J960" s="515">
        <v>999</v>
      </c>
      <c r="K960" s="515">
        <v>99</v>
      </c>
      <c r="L960" s="515">
        <v>99</v>
      </c>
      <c r="M960" s="515">
        <v>99</v>
      </c>
      <c r="N960" s="515">
        <v>415</v>
      </c>
      <c r="O960" s="515">
        <v>99</v>
      </c>
      <c r="P960" s="515">
        <v>9999</v>
      </c>
      <c r="Q960" s="515">
        <v>2422</v>
      </c>
      <c r="R960" s="515">
        <v>6750</v>
      </c>
      <c r="S960" s="515">
        <v>4.9943703703703699</v>
      </c>
      <c r="T960" s="515">
        <v>6.232444444444444</v>
      </c>
      <c r="U960" s="515">
        <v>17.672902222222245</v>
      </c>
      <c r="V960" s="515">
        <v>0</v>
      </c>
      <c r="W960" s="515">
        <v>10.903703703703703</v>
      </c>
      <c r="X960" s="515">
        <v>82.977777777777774</v>
      </c>
      <c r="Y960" s="515">
        <v>0</v>
      </c>
      <c r="Z960" s="515">
        <v>1.4885641028238827</v>
      </c>
      <c r="AA960" s="515">
        <v>1.6863629974362224</v>
      </c>
      <c r="AB960" s="515">
        <v>2.3398098899243203</v>
      </c>
      <c r="AC960" s="515">
        <v>-2.1674591185875154</v>
      </c>
      <c r="AD960" s="515">
        <v>-2.029920894934865</v>
      </c>
      <c r="AE960" s="515">
        <v>60.230792632957822</v>
      </c>
      <c r="AF960" s="515">
        <v>6.2961719274681007</v>
      </c>
      <c r="AG960" s="515">
        <v>3.5234333557269806</v>
      </c>
      <c r="AH960" s="515">
        <v>7.68888888888889</v>
      </c>
      <c r="AI960" s="515">
        <v>598</v>
      </c>
      <c r="AJ960" s="515">
        <v>103.46387959866202</v>
      </c>
      <c r="AK960" s="515">
        <v>16.193848218837221</v>
      </c>
      <c r="AL960" s="515">
        <v>16.16119464022573</v>
      </c>
    </row>
    <row r="961" spans="1:38">
      <c r="A961" s="515">
        <v>13</v>
      </c>
      <c r="B961" s="515">
        <v>36</v>
      </c>
      <c r="C961" s="515">
        <v>2022</v>
      </c>
      <c r="D961" s="515">
        <v>99</v>
      </c>
      <c r="E961" s="515">
        <v>99</v>
      </c>
      <c r="F961" s="515">
        <v>99</v>
      </c>
      <c r="G961" s="515">
        <v>99</v>
      </c>
      <c r="H961" s="515">
        <v>99</v>
      </c>
      <c r="I961" s="515">
        <v>99</v>
      </c>
      <c r="J961" s="515">
        <v>999</v>
      </c>
      <c r="K961" s="515">
        <v>99</v>
      </c>
      <c r="L961" s="515">
        <v>99</v>
      </c>
      <c r="M961" s="515">
        <v>99</v>
      </c>
      <c r="N961" s="515">
        <v>420</v>
      </c>
      <c r="O961" s="515">
        <v>99</v>
      </c>
      <c r="P961" s="515">
        <v>9999</v>
      </c>
      <c r="Q961" s="515">
        <v>4646</v>
      </c>
      <c r="R961" s="515">
        <v>12862</v>
      </c>
      <c r="S961" s="515">
        <v>5.2846369149432428</v>
      </c>
      <c r="T961" s="515">
        <v>5.7693982273363407</v>
      </c>
      <c r="U961" s="515">
        <v>22.842565697403359</v>
      </c>
      <c r="V961" s="515">
        <v>1.0262789612812937</v>
      </c>
      <c r="W961" s="515">
        <v>9.7030010884776861</v>
      </c>
      <c r="X961" s="515">
        <v>100</v>
      </c>
      <c r="Y961" s="515">
        <v>47.854143990048208</v>
      </c>
      <c r="Z961" s="515">
        <v>1.4089768052330238</v>
      </c>
      <c r="AA961" s="515">
        <v>1.5930903577866613</v>
      </c>
      <c r="AB961" s="515">
        <v>2.1039321491999745</v>
      </c>
      <c r="AC961" s="515">
        <v>13.530769815421124</v>
      </c>
      <c r="AD961" s="515">
        <v>-0.72673653774143099</v>
      </c>
      <c r="AE961" s="515">
        <v>54.985131090723122</v>
      </c>
      <c r="AF961" s="515">
        <v>11.997239012014028</v>
      </c>
      <c r="AG961" s="515">
        <v>8.6777633388820412</v>
      </c>
      <c r="AH961" s="515">
        <v>4.9136992691649821</v>
      </c>
      <c r="AI961" s="515">
        <v>1279</v>
      </c>
      <c r="AJ961" s="515">
        <v>111.36106333072706</v>
      </c>
      <c r="AK961" s="515">
        <v>16.771296539777087</v>
      </c>
      <c r="AL961" s="515">
        <v>16.565930615577948</v>
      </c>
    </row>
    <row r="962" spans="1:38">
      <c r="A962" s="515">
        <v>13</v>
      </c>
      <c r="B962" s="515">
        <v>37</v>
      </c>
      <c r="C962" s="515">
        <v>2022</v>
      </c>
      <c r="D962" s="515">
        <v>99</v>
      </c>
      <c r="E962" s="515">
        <v>99</v>
      </c>
      <c r="F962" s="515">
        <v>99</v>
      </c>
      <c r="G962" s="515">
        <v>99</v>
      </c>
      <c r="H962" s="515">
        <v>99</v>
      </c>
      <c r="I962" s="515">
        <v>99</v>
      </c>
      <c r="J962" s="515">
        <v>999</v>
      </c>
      <c r="K962" s="515">
        <v>99</v>
      </c>
      <c r="L962" s="515">
        <v>99</v>
      </c>
      <c r="M962" s="515">
        <v>99</v>
      </c>
      <c r="N962" s="515">
        <v>425</v>
      </c>
      <c r="O962" s="515">
        <v>99</v>
      </c>
      <c r="P962" s="515">
        <v>9999</v>
      </c>
      <c r="Q962" s="515">
        <v>5137</v>
      </c>
      <c r="R962" s="515">
        <v>13045</v>
      </c>
      <c r="S962" s="515">
        <v>6.0814105021080858</v>
      </c>
      <c r="T962" s="515">
        <v>5.9457263319279443</v>
      </c>
      <c r="U962" s="515">
        <v>26.647034112686843</v>
      </c>
      <c r="V962" s="515">
        <v>53.20812571866616</v>
      </c>
      <c r="W962" s="515">
        <v>8.049060942889998</v>
      </c>
      <c r="X962" s="515">
        <v>100</v>
      </c>
      <c r="Y962" s="515">
        <v>100</v>
      </c>
      <c r="Z962" s="515">
        <v>0.8535190900496038</v>
      </c>
      <c r="AA962" s="515">
        <v>1.4033181410646358</v>
      </c>
      <c r="AB962" s="515">
        <v>1.8781096455697928</v>
      </c>
      <c r="AC962" s="515">
        <v>14.031314612333356</v>
      </c>
      <c r="AD962" s="515">
        <v>5.6738113402190722</v>
      </c>
      <c r="AE962" s="515">
        <v>41.582708514698865</v>
      </c>
      <c r="AF962" s="515">
        <v>12.167935228714278</v>
      </c>
      <c r="AG962" s="515">
        <v>10.26709014744341</v>
      </c>
      <c r="AH962" s="515">
        <v>3.0126485243388275</v>
      </c>
      <c r="AI962" s="515">
        <v>1362</v>
      </c>
      <c r="AJ962" s="515">
        <v>114.03568281938324</v>
      </c>
      <c r="AK962" s="515">
        <v>18.132225278231687</v>
      </c>
      <c r="AL962" s="515">
        <v>17.928937853261125</v>
      </c>
    </row>
    <row r="963" spans="1:38">
      <c r="A963" s="515">
        <v>13</v>
      </c>
      <c r="B963" s="515">
        <v>38</v>
      </c>
      <c r="C963" s="515">
        <v>2022</v>
      </c>
      <c r="D963" s="515">
        <v>99</v>
      </c>
      <c r="E963" s="515">
        <v>99</v>
      </c>
      <c r="F963" s="515">
        <v>99</v>
      </c>
      <c r="G963" s="515">
        <v>99</v>
      </c>
      <c r="H963" s="515">
        <v>99</v>
      </c>
      <c r="I963" s="515">
        <v>99</v>
      </c>
      <c r="J963" s="515">
        <v>999</v>
      </c>
      <c r="K963" s="515">
        <v>99</v>
      </c>
      <c r="L963" s="515">
        <v>99</v>
      </c>
      <c r="M963" s="515">
        <v>99</v>
      </c>
      <c r="N963" s="515">
        <v>428</v>
      </c>
      <c r="O963" s="515">
        <v>99</v>
      </c>
      <c r="P963" s="515">
        <v>9999</v>
      </c>
      <c r="Q963" s="515">
        <v>4662</v>
      </c>
      <c r="R963" s="515">
        <v>9990</v>
      </c>
      <c r="S963" s="515">
        <v>6.6462462462462488</v>
      </c>
      <c r="T963" s="515">
        <v>6.256056056056055</v>
      </c>
      <c r="U963" s="515">
        <v>29.074440440440441</v>
      </c>
      <c r="V963" s="515">
        <v>62.002002002002001</v>
      </c>
      <c r="W963" s="515">
        <v>9.3293293293293278</v>
      </c>
      <c r="X963" s="515">
        <v>100</v>
      </c>
      <c r="Y963" s="515">
        <v>100</v>
      </c>
      <c r="Z963" s="515">
        <v>0.57565199333541106</v>
      </c>
      <c r="AA963" s="515">
        <v>1.3058670346308461</v>
      </c>
      <c r="AB963" s="515">
        <v>1.773314835658697</v>
      </c>
      <c r="AC963" s="515">
        <v>9.522476723660585</v>
      </c>
      <c r="AD963" s="515">
        <v>4.5651625403317118</v>
      </c>
      <c r="AE963" s="515">
        <v>33.577893651253483</v>
      </c>
      <c r="AF963" s="515">
        <v>9.3183344526527847</v>
      </c>
      <c r="AG963" s="515">
        <v>8.578893319221601</v>
      </c>
      <c r="AH963" s="515">
        <v>2.4824824824824825</v>
      </c>
      <c r="AI963" s="515">
        <v>921</v>
      </c>
      <c r="AJ963" s="515">
        <v>115.51357220412608</v>
      </c>
      <c r="AK963" s="515">
        <v>19.088379498807644</v>
      </c>
      <c r="AL963" s="515">
        <v>18.926685105044172</v>
      </c>
    </row>
    <row r="964" spans="1:38">
      <c r="A964" s="515">
        <v>13</v>
      </c>
      <c r="B964" s="515">
        <v>39</v>
      </c>
      <c r="C964" s="515">
        <v>2022</v>
      </c>
      <c r="D964" s="515">
        <v>99</v>
      </c>
      <c r="E964" s="515">
        <v>99</v>
      </c>
      <c r="F964" s="515">
        <v>99</v>
      </c>
      <c r="G964" s="515">
        <v>99</v>
      </c>
      <c r="H964" s="515">
        <v>99</v>
      </c>
      <c r="I964" s="515">
        <v>99</v>
      </c>
      <c r="J964" s="515">
        <v>999</v>
      </c>
      <c r="K964" s="515">
        <v>99</v>
      </c>
      <c r="L964" s="515">
        <v>99</v>
      </c>
      <c r="M964" s="515">
        <v>99</v>
      </c>
      <c r="N964" s="515">
        <v>430</v>
      </c>
      <c r="O964" s="515">
        <v>99</v>
      </c>
      <c r="P964" s="515">
        <v>9999</v>
      </c>
      <c r="Q964" s="515">
        <v>5809</v>
      </c>
      <c r="R964" s="515">
        <v>15943</v>
      </c>
      <c r="S964" s="515">
        <v>7.2142633130527507</v>
      </c>
      <c r="T964" s="515">
        <v>6.675280687449038</v>
      </c>
      <c r="U964" s="515">
        <v>31.558911748102823</v>
      </c>
      <c r="V964" s="515">
        <v>62.91162265571095</v>
      </c>
      <c r="W964" s="515">
        <v>13.31618892303832</v>
      </c>
      <c r="X964" s="515">
        <v>100</v>
      </c>
      <c r="Y964" s="515">
        <v>100</v>
      </c>
      <c r="Z964" s="515">
        <v>0.84354904246225404</v>
      </c>
      <c r="AA964" s="515">
        <v>1.2062601071867916</v>
      </c>
      <c r="AB964" s="515">
        <v>1.7777808655184144</v>
      </c>
      <c r="AC964" s="515">
        <v>16.272003683457893</v>
      </c>
      <c r="AD964" s="515">
        <v>9.0517381777194146</v>
      </c>
      <c r="AE964" s="515">
        <v>32.057590107258051</v>
      </c>
      <c r="AF964" s="515">
        <v>14.871091709573914</v>
      </c>
      <c r="AG964" s="515">
        <v>14.860946782028028</v>
      </c>
      <c r="AH964" s="515">
        <v>1.9695164021827756</v>
      </c>
      <c r="AI964" s="515">
        <v>1474</v>
      </c>
      <c r="AJ964" s="515">
        <v>116.549660786974</v>
      </c>
      <c r="AK964" s="515">
        <v>20.119912823372658</v>
      </c>
      <c r="AL964" s="515">
        <v>19.977843940384926</v>
      </c>
    </row>
    <row r="965" spans="1:38">
      <c r="A965" s="515">
        <v>13</v>
      </c>
      <c r="B965" s="515">
        <v>40</v>
      </c>
      <c r="C965" s="515">
        <v>2022</v>
      </c>
      <c r="D965" s="515">
        <v>99</v>
      </c>
      <c r="E965" s="515">
        <v>99</v>
      </c>
      <c r="F965" s="515">
        <v>99</v>
      </c>
      <c r="G965" s="515">
        <v>99</v>
      </c>
      <c r="H965" s="515">
        <v>99</v>
      </c>
      <c r="I965" s="515">
        <v>99</v>
      </c>
      <c r="J965" s="515">
        <v>999</v>
      </c>
      <c r="K965" s="515">
        <v>99</v>
      </c>
      <c r="L965" s="515">
        <v>99</v>
      </c>
      <c r="M965" s="515">
        <v>99</v>
      </c>
      <c r="N965" s="515">
        <v>433</v>
      </c>
      <c r="O965" s="515">
        <v>99</v>
      </c>
      <c r="P965" s="515">
        <v>9999</v>
      </c>
      <c r="Q965" s="515">
        <v>4652</v>
      </c>
      <c r="R965" s="515">
        <v>9839</v>
      </c>
      <c r="S965" s="515">
        <v>7.7251753226953985</v>
      </c>
      <c r="T965" s="515">
        <v>7.108445980282549</v>
      </c>
      <c r="U965" s="515">
        <v>34.034167090151563</v>
      </c>
      <c r="V965" s="515">
        <v>57.71928041467627</v>
      </c>
      <c r="W965" s="515">
        <v>18.416505742453506</v>
      </c>
      <c r="X965" s="515">
        <v>100</v>
      </c>
      <c r="Y965" s="515">
        <v>100</v>
      </c>
      <c r="Z965" s="515">
        <v>0.57704443278524609</v>
      </c>
      <c r="AA965" s="515">
        <v>1.1313238686417562</v>
      </c>
      <c r="AB965" s="515">
        <v>1.7637496709056912</v>
      </c>
      <c r="AC965" s="515">
        <v>9.0930309871131101</v>
      </c>
      <c r="AD965" s="515">
        <v>7.5259816879255759</v>
      </c>
      <c r="AE965" s="515">
        <v>25.581289200481205</v>
      </c>
      <c r="AF965" s="515">
        <v>9.177486754719796</v>
      </c>
      <c r="AG965" s="515">
        <v>9.8905513295065983</v>
      </c>
      <c r="AH965" s="515">
        <v>1.7583087712165868</v>
      </c>
      <c r="AI965" s="515">
        <v>814</v>
      </c>
      <c r="AJ965" s="515">
        <v>117.43943488943469</v>
      </c>
      <c r="AK965" s="515">
        <v>21.117420850472421</v>
      </c>
      <c r="AL965" s="515">
        <v>21.059899425387442</v>
      </c>
    </row>
    <row r="966" spans="1:38">
      <c r="A966" s="515">
        <v>13</v>
      </c>
      <c r="B966" s="515">
        <v>41</v>
      </c>
      <c r="C966" s="515">
        <v>2022</v>
      </c>
      <c r="D966" s="515">
        <v>99</v>
      </c>
      <c r="E966" s="515">
        <v>99</v>
      </c>
      <c r="F966" s="515">
        <v>99</v>
      </c>
      <c r="G966" s="515">
        <v>99</v>
      </c>
      <c r="H966" s="515">
        <v>99</v>
      </c>
      <c r="I966" s="515">
        <v>99</v>
      </c>
      <c r="J966" s="515">
        <v>999</v>
      </c>
      <c r="K966" s="515">
        <v>99</v>
      </c>
      <c r="L966" s="515">
        <v>99</v>
      </c>
      <c r="M966" s="515">
        <v>99</v>
      </c>
      <c r="N966" s="515">
        <v>435</v>
      </c>
      <c r="O966" s="515">
        <v>99</v>
      </c>
      <c r="P966" s="515">
        <v>9999</v>
      </c>
      <c r="Q966" s="515">
        <v>5130</v>
      </c>
      <c r="R966" s="515">
        <v>12744</v>
      </c>
      <c r="S966" s="515">
        <v>8.1682360326428132</v>
      </c>
      <c r="T966" s="515">
        <v>7.6435185185185182</v>
      </c>
      <c r="U966" s="515">
        <v>36.500710138103912</v>
      </c>
      <c r="V966" s="515">
        <v>0</v>
      </c>
      <c r="W966" s="515">
        <v>27.887633396107965</v>
      </c>
      <c r="X966" s="515">
        <v>100</v>
      </c>
      <c r="Y966" s="515">
        <v>100</v>
      </c>
      <c r="Z966" s="515">
        <v>0.85157879637345202</v>
      </c>
      <c r="AA966" s="515">
        <v>1.0364247370469788</v>
      </c>
      <c r="AB966" s="515">
        <v>1.8191003893217248</v>
      </c>
      <c r="AC966" s="515">
        <v>14.838230059822852</v>
      </c>
      <c r="AD966" s="515">
        <v>10.467402557517499</v>
      </c>
      <c r="AE966" s="515">
        <v>23.736994813453403</v>
      </c>
      <c r="AF966" s="515">
        <v>11.887172599059776</v>
      </c>
      <c r="AG966" s="515">
        <v>13.73920142641807</v>
      </c>
      <c r="AH966" s="515">
        <v>1.5301318267419972</v>
      </c>
      <c r="AI966" s="515">
        <v>1131</v>
      </c>
      <c r="AJ966" s="515">
        <v>118.22007073386398</v>
      </c>
      <c r="AK966" s="515">
        <v>22.210372391091965</v>
      </c>
      <c r="AL966" s="515">
        <v>22.073084805717485</v>
      </c>
    </row>
    <row r="967" spans="1:38">
      <c r="A967" s="515">
        <v>13</v>
      </c>
      <c r="B967" s="515">
        <v>42</v>
      </c>
      <c r="C967" s="515">
        <v>2022</v>
      </c>
      <c r="D967" s="515">
        <v>99</v>
      </c>
      <c r="E967" s="515">
        <v>99</v>
      </c>
      <c r="F967" s="515">
        <v>99</v>
      </c>
      <c r="G967" s="515">
        <v>99</v>
      </c>
      <c r="H967" s="515">
        <v>99</v>
      </c>
      <c r="I967" s="515">
        <v>99</v>
      </c>
      <c r="J967" s="515">
        <v>999</v>
      </c>
      <c r="K967" s="515">
        <v>99</v>
      </c>
      <c r="L967" s="515">
        <v>99</v>
      </c>
      <c r="M967" s="515">
        <v>99</v>
      </c>
      <c r="N967" s="515">
        <v>438</v>
      </c>
      <c r="O967" s="515">
        <v>99</v>
      </c>
      <c r="P967" s="515">
        <v>9999</v>
      </c>
      <c r="Q967" s="515">
        <v>3555</v>
      </c>
      <c r="R967" s="515">
        <v>6419</v>
      </c>
      <c r="S967" s="515">
        <v>8.5560056083502101</v>
      </c>
      <c r="T967" s="515">
        <v>8.1529833307368751</v>
      </c>
      <c r="U967" s="515">
        <v>39.024670509425093</v>
      </c>
      <c r="V967" s="515">
        <v>0</v>
      </c>
      <c r="W967" s="515">
        <v>38.105623928960888</v>
      </c>
      <c r="X967" s="515">
        <v>100</v>
      </c>
      <c r="Y967" s="515">
        <v>100</v>
      </c>
      <c r="Z967" s="515">
        <v>0.56779701790107773</v>
      </c>
      <c r="AA967" s="515">
        <v>0.9764811817607032</v>
      </c>
      <c r="AB967" s="515">
        <v>1.8057985210643963</v>
      </c>
      <c r="AC967" s="515">
        <v>8.2799497835163134</v>
      </c>
      <c r="AD967" s="515">
        <v>8.5574294278393381</v>
      </c>
      <c r="AE967" s="515">
        <v>17.713907396470098</v>
      </c>
      <c r="AF967" s="515">
        <v>5.9874263114692914</v>
      </c>
      <c r="AG967" s="515">
        <v>7.3987956838735762</v>
      </c>
      <c r="AH967" s="515">
        <v>1.4488238043308932</v>
      </c>
      <c r="AI967" s="515">
        <v>528</v>
      </c>
      <c r="AJ967" s="515">
        <v>118.60189393939385</v>
      </c>
      <c r="AK967" s="515">
        <v>23.443058936145157</v>
      </c>
      <c r="AL967" s="515">
        <v>23.356619740440621</v>
      </c>
    </row>
    <row r="968" spans="1:38">
      <c r="A968" s="515">
        <v>13</v>
      </c>
      <c r="B968" s="515">
        <v>43</v>
      </c>
      <c r="C968" s="515">
        <v>2022</v>
      </c>
      <c r="D968" s="515">
        <v>99</v>
      </c>
      <c r="E968" s="515">
        <v>99</v>
      </c>
      <c r="F968" s="515">
        <v>99</v>
      </c>
      <c r="G968" s="515">
        <v>99</v>
      </c>
      <c r="H968" s="515">
        <v>99</v>
      </c>
      <c r="I968" s="515">
        <v>99</v>
      </c>
      <c r="J968" s="515">
        <v>999</v>
      </c>
      <c r="K968" s="515">
        <v>99</v>
      </c>
      <c r="L968" s="515">
        <v>99</v>
      </c>
      <c r="M968" s="515">
        <v>99</v>
      </c>
      <c r="N968" s="515">
        <v>440</v>
      </c>
      <c r="O968" s="515">
        <v>99</v>
      </c>
      <c r="P968" s="515">
        <v>9999</v>
      </c>
      <c r="Q968" s="515">
        <v>3604</v>
      </c>
      <c r="R968" s="515">
        <v>7003</v>
      </c>
      <c r="S968" s="515">
        <v>8.8423532771669304</v>
      </c>
      <c r="T968" s="515">
        <v>8.7242610309867192</v>
      </c>
      <c r="U968" s="515">
        <v>41.451392260460075</v>
      </c>
      <c r="V968" s="515">
        <v>0</v>
      </c>
      <c r="W968" s="515">
        <v>50.906754248179361</v>
      </c>
      <c r="X968" s="515">
        <v>100</v>
      </c>
      <c r="Y968" s="515">
        <v>100</v>
      </c>
      <c r="Z968" s="515">
        <v>0.83614495582618353</v>
      </c>
      <c r="AA968" s="515">
        <v>0.99935421229821442</v>
      </c>
      <c r="AB968" s="515">
        <v>1.8498757460206561</v>
      </c>
      <c r="AC968" s="515">
        <v>11.59632619188389</v>
      </c>
      <c r="AD968" s="515">
        <v>10.28175278309668</v>
      </c>
      <c r="AE968" s="515">
        <v>15.746444877386036</v>
      </c>
      <c r="AF968" s="515">
        <v>6.5321617789717186</v>
      </c>
      <c r="AG968" s="515">
        <v>8.573885163527537</v>
      </c>
      <c r="AH968" s="515">
        <v>1.2280451235184922</v>
      </c>
      <c r="AI968" s="515">
        <v>616</v>
      </c>
      <c r="AJ968" s="515">
        <v>119.78003246753271</v>
      </c>
      <c r="AK968" s="515">
        <v>24.309858893245849</v>
      </c>
      <c r="AL968" s="515">
        <v>24.40875200911394</v>
      </c>
    </row>
    <row r="969" spans="1:38">
      <c r="A969" s="515">
        <v>13</v>
      </c>
      <c r="B969" s="515">
        <v>44</v>
      </c>
      <c r="C969" s="515">
        <v>2022</v>
      </c>
      <c r="D969" s="515">
        <v>99</v>
      </c>
      <c r="E969" s="515">
        <v>99</v>
      </c>
      <c r="F969" s="515">
        <v>99</v>
      </c>
      <c r="G969" s="515">
        <v>99</v>
      </c>
      <c r="H969" s="515">
        <v>99</v>
      </c>
      <c r="I969" s="515">
        <v>99</v>
      </c>
      <c r="J969" s="515">
        <v>999</v>
      </c>
      <c r="K969" s="515">
        <v>99</v>
      </c>
      <c r="L969" s="515">
        <v>99</v>
      </c>
      <c r="M969" s="515">
        <v>99</v>
      </c>
      <c r="N969" s="515">
        <v>443</v>
      </c>
      <c r="O969" s="515">
        <v>99</v>
      </c>
      <c r="P969" s="515">
        <v>9999</v>
      </c>
      <c r="Q969" s="515">
        <v>2120</v>
      </c>
      <c r="R969" s="515">
        <v>3213</v>
      </c>
      <c r="S969" s="515">
        <v>9.1406784936196726</v>
      </c>
      <c r="T969" s="515">
        <v>9.2527233115468395</v>
      </c>
      <c r="U969" s="515">
        <v>43.96819172113296</v>
      </c>
      <c r="V969" s="515">
        <v>0</v>
      </c>
      <c r="W969" s="515">
        <v>63.149704326174913</v>
      </c>
      <c r="X969" s="515">
        <v>100</v>
      </c>
      <c r="Y969" s="515">
        <v>100</v>
      </c>
      <c r="Z969" s="515">
        <v>0.571645833162856</v>
      </c>
      <c r="AA969" s="515">
        <v>0.99741547756413584</v>
      </c>
      <c r="AB969" s="515">
        <v>1.8454770267545619</v>
      </c>
      <c r="AC969" s="515">
        <v>6.5606196427539407</v>
      </c>
      <c r="AD969" s="515">
        <v>7.3704713220193376</v>
      </c>
      <c r="AE969" s="515">
        <v>14.706471449708518</v>
      </c>
      <c r="AF969" s="515">
        <v>2.9969778374748151</v>
      </c>
      <c r="AG969" s="515">
        <v>4.1725710856174913</v>
      </c>
      <c r="AH969" s="515">
        <v>1.3383131030189861</v>
      </c>
      <c r="AI969" s="515">
        <v>297</v>
      </c>
      <c r="AJ969" s="515">
        <v>120.39562289562278</v>
      </c>
      <c r="AK969" s="515">
        <v>25.306532302412641</v>
      </c>
      <c r="AL969" s="515">
        <v>25.423991027058289</v>
      </c>
    </row>
    <row r="970" spans="1:38">
      <c r="A970" s="515">
        <v>13</v>
      </c>
      <c r="B970" s="515">
        <v>45</v>
      </c>
      <c r="C970" s="515">
        <v>2022</v>
      </c>
      <c r="D970" s="515">
        <v>99</v>
      </c>
      <c r="E970" s="515">
        <v>99</v>
      </c>
      <c r="F970" s="515">
        <v>99</v>
      </c>
      <c r="G970" s="515">
        <v>99</v>
      </c>
      <c r="H970" s="515">
        <v>99</v>
      </c>
      <c r="I970" s="515">
        <v>99</v>
      </c>
      <c r="J970" s="515">
        <v>999</v>
      </c>
      <c r="K970" s="515">
        <v>99</v>
      </c>
      <c r="L970" s="515">
        <v>99</v>
      </c>
      <c r="M970" s="515">
        <v>99</v>
      </c>
      <c r="N970" s="515">
        <v>445</v>
      </c>
      <c r="O970" s="515">
        <v>99</v>
      </c>
      <c r="P970" s="515">
        <v>9999</v>
      </c>
      <c r="Q970" s="515">
        <v>2493</v>
      </c>
      <c r="R970" s="515">
        <v>4422</v>
      </c>
      <c r="S970" s="515">
        <v>9.4975124378109435</v>
      </c>
      <c r="T970" s="515">
        <v>9.9715061058344681</v>
      </c>
      <c r="U970" s="515">
        <v>47.146614654002946</v>
      </c>
      <c r="V970" s="515">
        <v>0</v>
      </c>
      <c r="W970" s="515">
        <v>76.594301221166901</v>
      </c>
      <c r="X970" s="515">
        <v>100</v>
      </c>
      <c r="Y970" s="515">
        <v>100</v>
      </c>
      <c r="Z970" s="515">
        <v>1.399599301485422</v>
      </c>
      <c r="AA970" s="515">
        <v>1.0564647357388577</v>
      </c>
      <c r="AB970" s="515">
        <v>1.8949341980543619</v>
      </c>
      <c r="AC970" s="515">
        <v>13.041050272653868</v>
      </c>
      <c r="AD970" s="515">
        <v>19.008281624843388</v>
      </c>
      <c r="AE970" s="515">
        <v>15.924092235559078</v>
      </c>
      <c r="AF970" s="515">
        <v>4.124692187150214</v>
      </c>
      <c r="AG970" s="515">
        <v>6.1577728716269649</v>
      </c>
      <c r="AH970" s="515">
        <v>1.2437810945273631</v>
      </c>
      <c r="AI970" s="515">
        <v>426</v>
      </c>
      <c r="AJ970" s="515">
        <v>121.17206572769943</v>
      </c>
      <c r="AK970" s="515">
        <v>26.598040539513516</v>
      </c>
      <c r="AL970" s="515">
        <v>26.588133001630524</v>
      </c>
    </row>
    <row r="971" spans="1:38">
      <c r="A971" s="515">
        <v>13</v>
      </c>
      <c r="B971" s="515">
        <v>46</v>
      </c>
      <c r="C971" s="515">
        <v>2022</v>
      </c>
      <c r="D971" s="515">
        <v>99</v>
      </c>
      <c r="E971" s="515">
        <v>99</v>
      </c>
      <c r="F971" s="515">
        <v>99</v>
      </c>
      <c r="G971" s="515">
        <v>99</v>
      </c>
      <c r="H971" s="515">
        <v>99</v>
      </c>
      <c r="I971" s="515">
        <v>99</v>
      </c>
      <c r="J971" s="515">
        <v>999</v>
      </c>
      <c r="K971" s="515">
        <v>99</v>
      </c>
      <c r="L971" s="515">
        <v>99</v>
      </c>
      <c r="M971" s="515">
        <v>99</v>
      </c>
      <c r="N971" s="515">
        <v>450</v>
      </c>
      <c r="O971" s="515">
        <v>99</v>
      </c>
      <c r="P971" s="515">
        <v>9999</v>
      </c>
      <c r="Q971" s="515">
        <v>1028</v>
      </c>
      <c r="R971" s="515">
        <v>1407</v>
      </c>
      <c r="S971" s="515">
        <v>9.9864960909737022</v>
      </c>
      <c r="T971" s="515">
        <v>10.971570717839375</v>
      </c>
      <c r="U971" s="515">
        <v>52.000916844349611</v>
      </c>
      <c r="V971" s="515">
        <v>0</v>
      </c>
      <c r="W971" s="515">
        <v>89.196872778962302</v>
      </c>
      <c r="X971" s="515">
        <v>100</v>
      </c>
      <c r="Y971" s="515">
        <v>100</v>
      </c>
      <c r="Z971" s="515">
        <v>1.3775662018817263</v>
      </c>
      <c r="AA971" s="515">
        <v>1.1231059791127365</v>
      </c>
      <c r="AB971" s="515">
        <v>1.9515930891042896</v>
      </c>
      <c r="AC971" s="515">
        <v>11.697549985847647</v>
      </c>
      <c r="AD971" s="515">
        <v>15.816084017695109</v>
      </c>
      <c r="AE971" s="515">
        <v>12.92053366316963</v>
      </c>
      <c r="AF971" s="515">
        <v>1.3124020595477952</v>
      </c>
      <c r="AG971" s="515">
        <v>2.1610236124409998</v>
      </c>
      <c r="AH971" s="515">
        <v>1.279317697228145</v>
      </c>
      <c r="AI971" s="515">
        <v>151</v>
      </c>
      <c r="AJ971" s="515">
        <v>122.7470198675497</v>
      </c>
      <c r="AK971" s="515">
        <v>28.293663514954407</v>
      </c>
      <c r="AL971" s="515">
        <v>28.412009069393992</v>
      </c>
    </row>
    <row r="972" spans="1:38">
      <c r="A972" s="515">
        <v>13</v>
      </c>
      <c r="B972" s="515">
        <v>47</v>
      </c>
      <c r="C972" s="515">
        <v>2022</v>
      </c>
      <c r="D972" s="515">
        <v>99</v>
      </c>
      <c r="E972" s="515">
        <v>99</v>
      </c>
      <c r="F972" s="515">
        <v>99</v>
      </c>
      <c r="G972" s="515">
        <v>99</v>
      </c>
      <c r="H972" s="515">
        <v>99</v>
      </c>
      <c r="I972" s="515">
        <v>99</v>
      </c>
      <c r="J972" s="515">
        <v>999</v>
      </c>
      <c r="K972" s="515">
        <v>99</v>
      </c>
      <c r="L972" s="515">
        <v>99</v>
      </c>
      <c r="M972" s="515">
        <v>99</v>
      </c>
      <c r="N972" s="515">
        <v>455</v>
      </c>
      <c r="O972" s="515">
        <v>99</v>
      </c>
      <c r="P972" s="515">
        <v>9999</v>
      </c>
      <c r="Q972" s="515">
        <v>318</v>
      </c>
      <c r="R972" s="515">
        <v>372</v>
      </c>
      <c r="S972" s="515">
        <v>10.225806451612902</v>
      </c>
      <c r="T972" s="515">
        <v>11.88978494623656</v>
      </c>
      <c r="U972" s="515">
        <v>56.960752688172008</v>
      </c>
      <c r="V972" s="515">
        <v>0</v>
      </c>
      <c r="W972" s="515">
        <v>95.967741935483872</v>
      </c>
      <c r="X972" s="515">
        <v>100</v>
      </c>
      <c r="Y972" s="515">
        <v>100</v>
      </c>
      <c r="Z972" s="515">
        <v>1.363292769510758</v>
      </c>
      <c r="AA972" s="515">
        <v>1.2126486806796328</v>
      </c>
      <c r="AB972" s="515">
        <v>1.8854858639086056</v>
      </c>
      <c r="AC972" s="515">
        <v>4.7150099847150653</v>
      </c>
      <c r="AD972" s="515">
        <v>20.538367494660903</v>
      </c>
      <c r="AE972" s="515">
        <v>15.196949818638918</v>
      </c>
      <c r="AF972" s="515">
        <v>0.34698903066935305</v>
      </c>
      <c r="AG972" s="515">
        <v>0.62585405912362779</v>
      </c>
      <c r="AH972" s="515">
        <v>1.3440860215053765</v>
      </c>
      <c r="AI972" s="515">
        <v>42</v>
      </c>
      <c r="AJ972" s="515">
        <v>124.43571428571424</v>
      </c>
      <c r="AK972" s="515">
        <v>29.806974193161675</v>
      </c>
      <c r="AL972" s="515">
        <v>29.663747950598729</v>
      </c>
    </row>
    <row r="973" spans="1:38">
      <c r="A973" s="515">
        <v>13</v>
      </c>
      <c r="B973" s="515">
        <v>48</v>
      </c>
      <c r="C973" s="515">
        <v>2022</v>
      </c>
      <c r="D973" s="515">
        <v>99</v>
      </c>
      <c r="E973" s="515">
        <v>99</v>
      </c>
      <c r="F973" s="515">
        <v>99</v>
      </c>
      <c r="G973" s="515">
        <v>99</v>
      </c>
      <c r="H973" s="515">
        <v>99</v>
      </c>
      <c r="I973" s="515">
        <v>99</v>
      </c>
      <c r="J973" s="515">
        <v>999</v>
      </c>
      <c r="K973" s="515">
        <v>99</v>
      </c>
      <c r="L973" s="515">
        <v>99</v>
      </c>
      <c r="M973" s="515">
        <v>99</v>
      </c>
      <c r="N973" s="515">
        <v>460</v>
      </c>
      <c r="O973" s="515">
        <v>99</v>
      </c>
      <c r="P973" s="515">
        <v>9999</v>
      </c>
      <c r="Q973" s="515">
        <v>89</v>
      </c>
      <c r="R973" s="515">
        <v>97</v>
      </c>
      <c r="S973" s="515">
        <v>10.742268041237113</v>
      </c>
      <c r="T973" s="515">
        <v>12.618556701030927</v>
      </c>
      <c r="U973" s="515">
        <v>63.032989690721678</v>
      </c>
      <c r="V973" s="515">
        <v>0</v>
      </c>
      <c r="W973" s="515">
        <v>96.907216494845315</v>
      </c>
      <c r="X973" s="515">
        <v>100</v>
      </c>
      <c r="Y973" s="515">
        <v>100</v>
      </c>
      <c r="Z973" s="515">
        <v>2.6858054388886874</v>
      </c>
      <c r="AA973" s="515">
        <v>1.5147273615077754</v>
      </c>
      <c r="AB973" s="515">
        <v>1.9395147600667937</v>
      </c>
      <c r="AC973" s="515">
        <v>-2.0209891090999914</v>
      </c>
      <c r="AD973" s="515">
        <v>-2.1926844786496922</v>
      </c>
      <c r="AE973" s="515">
        <v>24.024947774214592</v>
      </c>
      <c r="AF973" s="515">
        <v>9.047832251324528E-2</v>
      </c>
      <c r="AG973" s="515">
        <v>0.18059014829554812</v>
      </c>
      <c r="AH973" s="515">
        <v>2.061855670103093</v>
      </c>
      <c r="AI973" s="515">
        <v>11</v>
      </c>
      <c r="AJ973" s="515">
        <v>122.5</v>
      </c>
      <c r="AK973" s="515">
        <v>35.048854071353865</v>
      </c>
      <c r="AL973" s="515">
        <v>33.815093691170702</v>
      </c>
    </row>
    <row r="974" spans="1:38">
      <c r="A974" s="515">
        <v>14</v>
      </c>
      <c r="B974" s="515">
        <v>1</v>
      </c>
      <c r="C974" s="515">
        <v>2024</v>
      </c>
      <c r="D974" s="515">
        <v>99</v>
      </c>
      <c r="E974" s="515">
        <v>99</v>
      </c>
      <c r="F974" s="515">
        <v>99</v>
      </c>
      <c r="G974" s="515">
        <v>99</v>
      </c>
      <c r="H974" s="515">
        <v>99</v>
      </c>
      <c r="I974" s="515">
        <v>99</v>
      </c>
      <c r="J974" s="515">
        <v>999</v>
      </c>
      <c r="K974" s="515">
        <v>99</v>
      </c>
      <c r="L974" s="515">
        <v>99</v>
      </c>
      <c r="M974" s="515">
        <v>99</v>
      </c>
      <c r="N974" s="515">
        <v>99</v>
      </c>
      <c r="O974" s="515">
        <v>1</v>
      </c>
      <c r="P974" s="515">
        <v>9999</v>
      </c>
      <c r="Q974" s="515">
        <v>81</v>
      </c>
      <c r="R974" s="515">
        <v>595</v>
      </c>
      <c r="S974" s="515">
        <v>7.4705882352941186</v>
      </c>
      <c r="T974" s="515">
        <v>7.6756302521008415</v>
      </c>
      <c r="U974" s="515">
        <v>31.564705882352921</v>
      </c>
      <c r="V974" s="515">
        <v>21.344537815126049</v>
      </c>
      <c r="W974" s="515">
        <v>32.436974789915958</v>
      </c>
      <c r="X974" s="515">
        <v>97.647058823529406</v>
      </c>
      <c r="Y974" s="515">
        <v>80.840336134453764</v>
      </c>
      <c r="Z974" s="515">
        <v>9.1591143771654977</v>
      </c>
      <c r="AA974" s="515">
        <v>1.9627776982212473</v>
      </c>
      <c r="AB974" s="515">
        <v>2.7630200985456401</v>
      </c>
      <c r="AC974" s="515">
        <v>83.544010486193429</v>
      </c>
      <c r="AD974" s="515">
        <v>67.25253496877265</v>
      </c>
      <c r="AE974" s="515">
        <v>83.296859354735858</v>
      </c>
      <c r="AF974" s="515">
        <v>0.60017954951229102</v>
      </c>
      <c r="AG974" s="515">
        <v>0.60712915289950187</v>
      </c>
      <c r="AH974" s="515">
        <v>16.134453781512601</v>
      </c>
      <c r="AI974" s="515">
        <v>595</v>
      </c>
      <c r="AJ974" s="515">
        <v>113.35159663865548</v>
      </c>
      <c r="AK974" s="515">
        <v>21.295384197807952</v>
      </c>
      <c r="AL974" s="515">
        <v>21.726331308095354</v>
      </c>
    </row>
    <row r="975" spans="1:38">
      <c r="A975" s="515">
        <v>14</v>
      </c>
      <c r="B975" s="515">
        <v>2</v>
      </c>
      <c r="C975" s="515">
        <v>2024</v>
      </c>
      <c r="D975" s="515">
        <v>99</v>
      </c>
      <c r="E975" s="515">
        <v>99</v>
      </c>
      <c r="F975" s="515">
        <v>99</v>
      </c>
      <c r="G975" s="515">
        <v>99</v>
      </c>
      <c r="H975" s="515">
        <v>99</v>
      </c>
      <c r="I975" s="515">
        <v>99</v>
      </c>
      <c r="J975" s="515">
        <v>999</v>
      </c>
      <c r="K975" s="515">
        <v>99</v>
      </c>
      <c r="L975" s="515">
        <v>99</v>
      </c>
      <c r="M975" s="515">
        <v>99</v>
      </c>
      <c r="N975" s="515">
        <v>99</v>
      </c>
      <c r="O975" s="515">
        <v>2</v>
      </c>
      <c r="P975" s="515">
        <v>9999</v>
      </c>
      <c r="Q975" s="515">
        <v>197</v>
      </c>
      <c r="R975" s="515">
        <v>1555</v>
      </c>
      <c r="S975" s="515">
        <v>7.0771704180064301</v>
      </c>
      <c r="T975" s="515">
        <v>6.8662379421221864</v>
      </c>
      <c r="U975" s="515">
        <v>29.819807073954955</v>
      </c>
      <c r="V975" s="515">
        <v>23.665594855305464</v>
      </c>
      <c r="W975" s="515">
        <v>22.700964630225076</v>
      </c>
      <c r="X975" s="515">
        <v>96.784565916398691</v>
      </c>
      <c r="Y975" s="515">
        <v>75.241157556270082</v>
      </c>
      <c r="Z975" s="515">
        <v>8.7355904297137617</v>
      </c>
      <c r="AA975" s="515">
        <v>1.824580214212564</v>
      </c>
      <c r="AB975" s="515">
        <v>2.2764243259709511</v>
      </c>
      <c r="AC975" s="515">
        <v>84.098373096863597</v>
      </c>
      <c r="AD975" s="515">
        <v>52.323299545446289</v>
      </c>
      <c r="AE975" s="515">
        <v>74.783396221490619</v>
      </c>
      <c r="AF975" s="515">
        <v>1.5685364697338029</v>
      </c>
      <c r="AG975" s="515">
        <v>1.4989860707161125</v>
      </c>
      <c r="AH975" s="515">
        <v>10.546623794212218</v>
      </c>
      <c r="AI975" s="515">
        <v>1554</v>
      </c>
      <c r="AJ975" s="515">
        <v>112.44954954954956</v>
      </c>
      <c r="AK975" s="515">
        <v>20.577242492469328</v>
      </c>
      <c r="AL975" s="515">
        <v>20.623673727640035</v>
      </c>
    </row>
    <row r="976" spans="1:38">
      <c r="A976" s="515">
        <v>14</v>
      </c>
      <c r="B976" s="515">
        <v>3</v>
      </c>
      <c r="C976" s="515">
        <v>2024</v>
      </c>
      <c r="D976" s="515">
        <v>99</v>
      </c>
      <c r="E976" s="515">
        <v>99</v>
      </c>
      <c r="F976" s="515">
        <v>99</v>
      </c>
      <c r="G976" s="515">
        <v>99</v>
      </c>
      <c r="H976" s="515">
        <v>99</v>
      </c>
      <c r="I976" s="515">
        <v>99</v>
      </c>
      <c r="J976" s="515">
        <v>999</v>
      </c>
      <c r="K976" s="515">
        <v>99</v>
      </c>
      <c r="L976" s="515">
        <v>99</v>
      </c>
      <c r="M976" s="515">
        <v>99</v>
      </c>
      <c r="N976" s="515">
        <v>99</v>
      </c>
      <c r="O976" s="515">
        <v>3</v>
      </c>
      <c r="P976" s="515">
        <v>9999</v>
      </c>
      <c r="Q976" s="515">
        <v>390</v>
      </c>
      <c r="R976" s="515">
        <v>4329</v>
      </c>
      <c r="S976" s="515">
        <v>7.2148302148302177</v>
      </c>
      <c r="T976" s="515">
        <v>6.2323862323862311</v>
      </c>
      <c r="U976" s="515">
        <v>32.808847308847191</v>
      </c>
      <c r="V976" s="515">
        <v>38.138138138138125</v>
      </c>
      <c r="W976" s="515">
        <v>12.705012705012704</v>
      </c>
      <c r="X976" s="515">
        <v>99.468699468699484</v>
      </c>
      <c r="Y976" s="515">
        <v>92.215292215292195</v>
      </c>
      <c r="Z976" s="515">
        <v>7.0484619383259508</v>
      </c>
      <c r="AA976" s="515">
        <v>1.6057623122432003</v>
      </c>
      <c r="AB976" s="515">
        <v>2.0367505594337127</v>
      </c>
      <c r="AC976" s="515">
        <v>81.097305917204451</v>
      </c>
      <c r="AD976" s="515">
        <v>53.775610803681722</v>
      </c>
      <c r="AE976" s="515">
        <v>70.672203790311883</v>
      </c>
      <c r="AF976" s="515">
        <v>4.3666844871238801</v>
      </c>
      <c r="AG976" s="515">
        <v>4.5913556265235904</v>
      </c>
      <c r="AH976" s="515">
        <v>7.0686070686070677</v>
      </c>
      <c r="AI976" s="515">
        <v>4325</v>
      </c>
      <c r="AJ976" s="515">
        <v>115.95868208092485</v>
      </c>
      <c r="AK976" s="515">
        <v>20.871915124471073</v>
      </c>
      <c r="AL976" s="515">
        <v>20.959370142527181</v>
      </c>
    </row>
    <row r="977" spans="1:38">
      <c r="A977" s="515">
        <v>14</v>
      </c>
      <c r="B977" s="515">
        <v>4</v>
      </c>
      <c r="C977" s="515">
        <v>2024</v>
      </c>
      <c r="D977" s="515">
        <v>99</v>
      </c>
      <c r="E977" s="515">
        <v>99</v>
      </c>
      <c r="F977" s="515">
        <v>99</v>
      </c>
      <c r="G977" s="515">
        <v>99</v>
      </c>
      <c r="H977" s="515">
        <v>99</v>
      </c>
      <c r="I977" s="515">
        <v>99</v>
      </c>
      <c r="J977" s="515">
        <v>999</v>
      </c>
      <c r="K977" s="515">
        <v>99</v>
      </c>
      <c r="L977" s="515">
        <v>99</v>
      </c>
      <c r="M977" s="515">
        <v>99</v>
      </c>
      <c r="N977" s="515">
        <v>99</v>
      </c>
      <c r="O977" s="515">
        <v>4</v>
      </c>
      <c r="P977" s="515">
        <v>9999</v>
      </c>
      <c r="Q977" s="515">
        <v>1412</v>
      </c>
      <c r="R977" s="515">
        <v>15885</v>
      </c>
      <c r="S977" s="515">
        <v>7.3570034623858991</v>
      </c>
      <c r="T977" s="515">
        <v>6.7612842304060443</v>
      </c>
      <c r="U977" s="515">
        <v>32.909354737173494</v>
      </c>
      <c r="V977" s="515">
        <v>36.757947749449158</v>
      </c>
      <c r="W977" s="515">
        <v>19.068303430909666</v>
      </c>
      <c r="X977" s="515">
        <v>99.628580421781564</v>
      </c>
      <c r="Y977" s="515">
        <v>92.66603714195783</v>
      </c>
      <c r="Z977" s="515">
        <v>7.1073300012951472</v>
      </c>
      <c r="AA977" s="515">
        <v>1.61302600817259</v>
      </c>
      <c r="AB977" s="515">
        <v>2.0708688856519162</v>
      </c>
      <c r="AC977" s="515">
        <v>81.333432706256971</v>
      </c>
      <c r="AD977" s="515">
        <v>56.760489462078013</v>
      </c>
      <c r="AE977" s="515">
        <v>71.361743632457745</v>
      </c>
      <c r="AF977" s="515">
        <v>16.023280914290325</v>
      </c>
      <c r="AG977" s="515">
        <v>16.89930953242234</v>
      </c>
      <c r="AH977" s="515">
        <v>2.2725841989298079</v>
      </c>
      <c r="AI977" s="515">
        <v>15839</v>
      </c>
      <c r="AJ977" s="515">
        <v>115.7836732116928</v>
      </c>
      <c r="AK977" s="515">
        <v>21.044608368507937</v>
      </c>
      <c r="AL977" s="515">
        <v>21.205374951808647</v>
      </c>
    </row>
    <row r="978" spans="1:38">
      <c r="A978" s="515">
        <v>14</v>
      </c>
      <c r="B978" s="515">
        <v>5</v>
      </c>
      <c r="C978" s="515">
        <v>2024</v>
      </c>
      <c r="D978" s="515">
        <v>99</v>
      </c>
      <c r="E978" s="515">
        <v>99</v>
      </c>
      <c r="F978" s="515">
        <v>99</v>
      </c>
      <c r="G978" s="515">
        <v>99</v>
      </c>
      <c r="H978" s="515">
        <v>99</v>
      </c>
      <c r="I978" s="515">
        <v>99</v>
      </c>
      <c r="J978" s="515">
        <v>999</v>
      </c>
      <c r="K978" s="515">
        <v>99</v>
      </c>
      <c r="L978" s="515">
        <v>99</v>
      </c>
      <c r="M978" s="515">
        <v>99</v>
      </c>
      <c r="N978" s="515">
        <v>99</v>
      </c>
      <c r="O978" s="515">
        <v>7</v>
      </c>
      <c r="P978" s="515">
        <v>9999</v>
      </c>
      <c r="Q978" s="515">
        <v>78</v>
      </c>
      <c r="R978" s="515">
        <v>530</v>
      </c>
      <c r="S978" s="515">
        <v>7.2584905660377359</v>
      </c>
      <c r="T978" s="515">
        <v>7.2566037735849021</v>
      </c>
      <c r="U978" s="515">
        <v>30.186037735849055</v>
      </c>
      <c r="V978" s="515">
        <v>22.641509433962256</v>
      </c>
      <c r="W978" s="515">
        <v>28.301886792452819</v>
      </c>
      <c r="X978" s="515">
        <v>95.471698113207523</v>
      </c>
      <c r="Y978" s="515">
        <v>74.15094339622641</v>
      </c>
      <c r="Z978" s="515">
        <v>9.2715284078431655</v>
      </c>
      <c r="AA978" s="515">
        <v>1.8630401166711603</v>
      </c>
      <c r="AB978" s="515">
        <v>2.5384224364053618</v>
      </c>
      <c r="AC978" s="515">
        <v>76.296631351764788</v>
      </c>
      <c r="AD978" s="515">
        <v>28.092969283778316</v>
      </c>
      <c r="AE978" s="515">
        <v>64.307463321131252</v>
      </c>
      <c r="AF978" s="515">
        <v>0.53461371637229294</v>
      </c>
      <c r="AG978" s="515">
        <v>0.51718313538032989</v>
      </c>
      <c r="AH978" s="515">
        <v>27.735849056603765</v>
      </c>
      <c r="AI978" s="515">
        <v>530</v>
      </c>
      <c r="AJ978" s="515">
        <v>112.10735849056601</v>
      </c>
      <c r="AK978" s="515">
        <v>20.893486028450017</v>
      </c>
      <c r="AL978" s="515">
        <v>21.478457352071061</v>
      </c>
    </row>
    <row r="979" spans="1:38">
      <c r="A979" s="515">
        <v>14</v>
      </c>
      <c r="B979" s="515">
        <v>6</v>
      </c>
      <c r="C979" s="515">
        <v>2024</v>
      </c>
      <c r="D979" s="515">
        <v>99</v>
      </c>
      <c r="E979" s="515">
        <v>99</v>
      </c>
      <c r="F979" s="515">
        <v>99</v>
      </c>
      <c r="G979" s="515">
        <v>99</v>
      </c>
      <c r="H979" s="515">
        <v>99</v>
      </c>
      <c r="I979" s="515">
        <v>99</v>
      </c>
      <c r="J979" s="515">
        <v>999</v>
      </c>
      <c r="K979" s="515">
        <v>99</v>
      </c>
      <c r="L979" s="515">
        <v>99</v>
      </c>
      <c r="M979" s="515">
        <v>99</v>
      </c>
      <c r="N979" s="515">
        <v>99</v>
      </c>
      <c r="O979" s="515">
        <v>8</v>
      </c>
      <c r="P979" s="515">
        <v>9999</v>
      </c>
      <c r="Q979" s="515">
        <v>234</v>
      </c>
      <c r="R979" s="515">
        <v>1990</v>
      </c>
      <c r="S979" s="515">
        <v>7.3829145728643217</v>
      </c>
      <c r="T979" s="515">
        <v>7</v>
      </c>
      <c r="U979" s="515">
        <v>31.68206030150748</v>
      </c>
      <c r="V979" s="515">
        <v>30.100502512562823</v>
      </c>
      <c r="W979" s="515">
        <v>21.758793969849243</v>
      </c>
      <c r="X979" s="515">
        <v>98.190954773869365</v>
      </c>
      <c r="Y979" s="515">
        <v>85.527638190954789</v>
      </c>
      <c r="Z979" s="515">
        <v>8.07475965548538</v>
      </c>
      <c r="AA979" s="515">
        <v>1.5870422373251323</v>
      </c>
      <c r="AB979" s="515">
        <v>2.1447610589527226</v>
      </c>
      <c r="AC979" s="515">
        <v>78.904056705144484</v>
      </c>
      <c r="AD979" s="515">
        <v>39.189957749659825</v>
      </c>
      <c r="AE979" s="515">
        <v>67.497197984425299</v>
      </c>
      <c r="AF979" s="515">
        <v>2.0073231992091753</v>
      </c>
      <c r="AG979" s="515">
        <v>2.0381158533411812</v>
      </c>
      <c r="AH979" s="515">
        <v>5.2763819095477373</v>
      </c>
      <c r="AI979" s="515">
        <v>1901</v>
      </c>
      <c r="AJ979" s="515">
        <v>113.75334034718576</v>
      </c>
      <c r="AK979" s="515">
        <v>21.057080125338594</v>
      </c>
      <c r="AL979" s="515">
        <v>20.997082340648603</v>
      </c>
    </row>
    <row r="980" spans="1:38">
      <c r="A980" s="515">
        <v>14</v>
      </c>
      <c r="B980" s="515">
        <v>7</v>
      </c>
      <c r="C980" s="515">
        <v>2024</v>
      </c>
      <c r="D980" s="515">
        <v>99</v>
      </c>
      <c r="E980" s="515">
        <v>99</v>
      </c>
      <c r="F980" s="515">
        <v>99</v>
      </c>
      <c r="G980" s="515">
        <v>99</v>
      </c>
      <c r="H980" s="515">
        <v>99</v>
      </c>
      <c r="I980" s="515">
        <v>99</v>
      </c>
      <c r="J980" s="515">
        <v>999</v>
      </c>
      <c r="K980" s="515">
        <v>99</v>
      </c>
      <c r="L980" s="515">
        <v>99</v>
      </c>
      <c r="M980" s="515">
        <v>99</v>
      </c>
      <c r="N980" s="515">
        <v>99</v>
      </c>
      <c r="O980" s="515">
        <v>9</v>
      </c>
      <c r="P980" s="515">
        <v>9999</v>
      </c>
      <c r="Q980" s="515">
        <v>553</v>
      </c>
      <c r="R980" s="515">
        <v>4179</v>
      </c>
      <c r="S980" s="515">
        <v>6.9990428332136858</v>
      </c>
      <c r="T980" s="515">
        <v>6.6489590811198847</v>
      </c>
      <c r="U980" s="515">
        <v>29.708949509452008</v>
      </c>
      <c r="V980" s="515">
        <v>31.227566403445799</v>
      </c>
      <c r="W980" s="515">
        <v>20.650873414692505</v>
      </c>
      <c r="X980" s="515">
        <v>93.539124192390503</v>
      </c>
      <c r="Y980" s="515">
        <v>77.865518066523109</v>
      </c>
      <c r="Z980" s="515">
        <v>9.4980879335264703</v>
      </c>
      <c r="AA980" s="515">
        <v>1.8997358899655177</v>
      </c>
      <c r="AB980" s="515">
        <v>2.4132730488546121</v>
      </c>
      <c r="AC980" s="515">
        <v>75.081124539187158</v>
      </c>
      <c r="AD980" s="515">
        <v>45.754722830047314</v>
      </c>
      <c r="AE980" s="515">
        <v>73.232532520621604</v>
      </c>
      <c r="AF980" s="515">
        <v>4.2153787183392675</v>
      </c>
      <c r="AG980" s="515">
        <v>4.013488669950422</v>
      </c>
      <c r="AH980" s="515">
        <v>8.446996889207945</v>
      </c>
      <c r="AI980" s="515">
        <v>4165</v>
      </c>
      <c r="AJ980" s="515">
        <v>112.56184873949586</v>
      </c>
      <c r="AK980" s="515">
        <v>20.461154945016379</v>
      </c>
      <c r="AL980" s="515">
        <v>20.786242226270581</v>
      </c>
    </row>
    <row r="981" spans="1:38">
      <c r="A981" s="515">
        <v>14</v>
      </c>
      <c r="B981" s="515">
        <v>8</v>
      </c>
      <c r="C981" s="515">
        <v>2024</v>
      </c>
      <c r="D981" s="515">
        <v>99</v>
      </c>
      <c r="E981" s="515">
        <v>99</v>
      </c>
      <c r="F981" s="515">
        <v>99</v>
      </c>
      <c r="G981" s="515">
        <v>99</v>
      </c>
      <c r="H981" s="515">
        <v>99</v>
      </c>
      <c r="I981" s="515">
        <v>99</v>
      </c>
      <c r="J981" s="515">
        <v>999</v>
      </c>
      <c r="K981" s="515">
        <v>99</v>
      </c>
      <c r="L981" s="515">
        <v>99</v>
      </c>
      <c r="M981" s="515">
        <v>99</v>
      </c>
      <c r="N981" s="515">
        <v>99</v>
      </c>
      <c r="O981" s="515">
        <v>11</v>
      </c>
      <c r="P981" s="515">
        <v>9999</v>
      </c>
      <c r="Q981" s="515">
        <v>2044</v>
      </c>
      <c r="R981" s="515">
        <v>22826</v>
      </c>
      <c r="S981" s="515">
        <v>7.4343730833260322</v>
      </c>
      <c r="T981" s="515">
        <v>7.0220362744239022</v>
      </c>
      <c r="U981" s="515">
        <v>32.428677823534493</v>
      </c>
      <c r="V981" s="515">
        <v>28.033821081223156</v>
      </c>
      <c r="W981" s="515">
        <v>25.961622710943661</v>
      </c>
      <c r="X981" s="515">
        <v>95.347410847279392</v>
      </c>
      <c r="Y981" s="515">
        <v>85.437658810128795</v>
      </c>
      <c r="Z981" s="515">
        <v>9.1815015404804061</v>
      </c>
      <c r="AA981" s="515">
        <v>1.9513736338580203</v>
      </c>
      <c r="AB981" s="515">
        <v>2.4962770470249485</v>
      </c>
      <c r="AC981" s="515">
        <v>84.363110547645988</v>
      </c>
      <c r="AD981" s="515">
        <v>58.550963741576403</v>
      </c>
      <c r="AE981" s="515">
        <v>75.128185892983936</v>
      </c>
      <c r="AF981" s="515">
        <v>23.024703188516902</v>
      </c>
      <c r="AG981" s="515">
        <v>23.928828080070804</v>
      </c>
      <c r="AH981" s="515">
        <v>0.4994304740208535</v>
      </c>
      <c r="AI981" s="515">
        <v>22440</v>
      </c>
      <c r="AJ981" s="515">
        <v>114.1566622103395</v>
      </c>
      <c r="AK981" s="515">
        <v>21.381718977221439</v>
      </c>
      <c r="AL981" s="515">
        <v>21.649329551250343</v>
      </c>
    </row>
    <row r="982" spans="1:38">
      <c r="A982" s="515">
        <v>14</v>
      </c>
      <c r="B982" s="515">
        <v>9</v>
      </c>
      <c r="C982" s="515">
        <v>2024</v>
      </c>
      <c r="D982" s="515">
        <v>99</v>
      </c>
      <c r="E982" s="515">
        <v>99</v>
      </c>
      <c r="F982" s="515">
        <v>99</v>
      </c>
      <c r="G982" s="515">
        <v>99</v>
      </c>
      <c r="H982" s="515">
        <v>99</v>
      </c>
      <c r="I982" s="515">
        <v>99</v>
      </c>
      <c r="J982" s="515">
        <v>999</v>
      </c>
      <c r="K982" s="515">
        <v>99</v>
      </c>
      <c r="L982" s="515">
        <v>99</v>
      </c>
      <c r="M982" s="515">
        <v>99</v>
      </c>
      <c r="N982" s="515">
        <v>99</v>
      </c>
      <c r="O982" s="515">
        <v>14</v>
      </c>
      <c r="P982" s="515">
        <v>9999</v>
      </c>
      <c r="Q982" s="515">
        <v>2701</v>
      </c>
      <c r="R982" s="515">
        <v>18281</v>
      </c>
      <c r="S982" s="515">
        <v>7.1418412559487985</v>
      </c>
      <c r="T982" s="515">
        <v>6.6703681417865539</v>
      </c>
      <c r="U982" s="515">
        <v>30.143159564575221</v>
      </c>
      <c r="V982" s="515">
        <v>31.819922323724082</v>
      </c>
      <c r="W982" s="515">
        <v>17.236475028718338</v>
      </c>
      <c r="X982" s="515">
        <v>93.583501996608518</v>
      </c>
      <c r="Y982" s="515">
        <v>78.907061976915926</v>
      </c>
      <c r="Z982" s="515">
        <v>8.8190713346657272</v>
      </c>
      <c r="AA982" s="515">
        <v>1.8387071018298125</v>
      </c>
      <c r="AB982" s="515">
        <v>2.3447196217483377</v>
      </c>
      <c r="AC982" s="515">
        <v>84.017580980485462</v>
      </c>
      <c r="AD982" s="515">
        <v>41.946845411153859</v>
      </c>
      <c r="AE982" s="515">
        <v>61.030692291858607</v>
      </c>
      <c r="AF982" s="515">
        <v>18.440138394343183</v>
      </c>
      <c r="AG982" s="515">
        <v>17.813575370359771</v>
      </c>
      <c r="AH982" s="515">
        <v>2.2865269952409601</v>
      </c>
      <c r="AI982" s="515">
        <v>17727</v>
      </c>
      <c r="AJ982" s="515">
        <v>112.25496135837967</v>
      </c>
      <c r="AK982" s="515">
        <v>20.722529142639281</v>
      </c>
      <c r="AL982" s="515">
        <v>20.892671213200803</v>
      </c>
    </row>
    <row r="983" spans="1:38">
      <c r="A983" s="515">
        <v>14</v>
      </c>
      <c r="B983" s="515">
        <v>10</v>
      </c>
      <c r="C983" s="515">
        <v>2024</v>
      </c>
      <c r="D983" s="515">
        <v>99</v>
      </c>
      <c r="E983" s="515">
        <v>99</v>
      </c>
      <c r="F983" s="515">
        <v>99</v>
      </c>
      <c r="G983" s="515">
        <v>99</v>
      </c>
      <c r="H983" s="515">
        <v>99</v>
      </c>
      <c r="I983" s="515">
        <v>99</v>
      </c>
      <c r="J983" s="515">
        <v>999</v>
      </c>
      <c r="K983" s="515">
        <v>99</v>
      </c>
      <c r="L983" s="515">
        <v>99</v>
      </c>
      <c r="M983" s="515">
        <v>99</v>
      </c>
      <c r="N983" s="515">
        <v>99</v>
      </c>
      <c r="O983" s="515">
        <v>15</v>
      </c>
      <c r="P983" s="515">
        <v>9999</v>
      </c>
      <c r="Q983" s="515">
        <v>722</v>
      </c>
      <c r="R983" s="515">
        <v>5497</v>
      </c>
      <c r="S983" s="515">
        <v>6.91686374386029</v>
      </c>
      <c r="T983" s="515">
        <v>6.8140804074949992</v>
      </c>
      <c r="U983" s="515">
        <v>28.322321266145114</v>
      </c>
      <c r="V983" s="515">
        <v>25.923230853192656</v>
      </c>
      <c r="W983" s="515">
        <v>18.628342732399489</v>
      </c>
      <c r="X983" s="515">
        <v>88.175368382754257</v>
      </c>
      <c r="Y983" s="515">
        <v>67.291249772603237</v>
      </c>
      <c r="Z983" s="515">
        <v>9.7468168463216784</v>
      </c>
      <c r="AA983" s="515">
        <v>1.9520822731612757</v>
      </c>
      <c r="AB983" s="515">
        <v>2.6139655915103632</v>
      </c>
      <c r="AC983" s="515">
        <v>84.934905218323806</v>
      </c>
      <c r="AD983" s="515">
        <v>36.665823767358354</v>
      </c>
      <c r="AE983" s="515">
        <v>53.954914118300607</v>
      </c>
      <c r="AF983" s="515">
        <v>5.5448520733933844</v>
      </c>
      <c r="AG983" s="515">
        <v>5.0328844114150968</v>
      </c>
      <c r="AH983" s="515">
        <v>2.2375841368018925</v>
      </c>
      <c r="AI983" s="515">
        <v>5266</v>
      </c>
      <c r="AJ983" s="515">
        <v>110.40854538549188</v>
      </c>
      <c r="AK983" s="515">
        <v>20.251019824673403</v>
      </c>
      <c r="AL983" s="515">
        <v>20.616475491302765</v>
      </c>
    </row>
    <row r="984" spans="1:38" s="522" customFormat="1">
      <c r="A984" s="522">
        <v>14</v>
      </c>
      <c r="B984" s="522">
        <v>11</v>
      </c>
      <c r="C984" s="522">
        <v>2024</v>
      </c>
      <c r="D984" s="522">
        <v>99</v>
      </c>
      <c r="E984" s="522">
        <v>99</v>
      </c>
      <c r="F984" s="522">
        <v>99</v>
      </c>
      <c r="G984" s="522">
        <v>99</v>
      </c>
      <c r="H984" s="522">
        <v>99</v>
      </c>
      <c r="I984" s="522">
        <v>99</v>
      </c>
      <c r="J984" s="522">
        <v>999</v>
      </c>
      <c r="K984" s="522">
        <v>99</v>
      </c>
      <c r="L984" s="522">
        <v>99</v>
      </c>
      <c r="M984" s="522">
        <v>99</v>
      </c>
      <c r="N984" s="522">
        <v>99</v>
      </c>
      <c r="O984" s="522">
        <v>16</v>
      </c>
      <c r="P984" s="522">
        <v>9999</v>
      </c>
      <c r="Q984" s="522">
        <v>865</v>
      </c>
      <c r="R984" s="522">
        <v>10167</v>
      </c>
      <c r="S984" s="522">
        <v>6.8780367856791598</v>
      </c>
      <c r="T984" s="522">
        <v>6.5589652798268947</v>
      </c>
      <c r="U984" s="522">
        <v>29.724333628405638</v>
      </c>
      <c r="V984" s="522">
        <v>35.103767089603608</v>
      </c>
      <c r="W984" s="522">
        <v>15.697845972263204</v>
      </c>
      <c r="X984" s="522">
        <v>94.314940493754307</v>
      </c>
      <c r="Y984" s="522">
        <v>80.27933510376711</v>
      </c>
      <c r="Z984" s="522">
        <v>8.1925734088707607</v>
      </c>
      <c r="AA984" s="522">
        <v>1.8001553328560203</v>
      </c>
      <c r="AB984" s="522">
        <v>1.9965643825339567</v>
      </c>
      <c r="AC984" s="522">
        <v>84.065450695431053</v>
      </c>
      <c r="AD984" s="522">
        <v>53.269181059796381</v>
      </c>
      <c r="AE984" s="522">
        <v>67.236240705707758</v>
      </c>
      <c r="AF984" s="522">
        <v>10.25550500822095</v>
      </c>
      <c r="AG984" s="522">
        <v>9.7693872556863752</v>
      </c>
      <c r="AH984" s="522">
        <v>4.5637847939411804</v>
      </c>
      <c r="AI984" s="522">
        <v>10042</v>
      </c>
      <c r="AJ984" s="522">
        <v>113.31066520613436</v>
      </c>
      <c r="AK984" s="522">
        <v>19.959149572923558</v>
      </c>
      <c r="AL984" s="522">
        <v>20.002749308951319</v>
      </c>
    </row>
    <row r="985" spans="1:38" s="522" customFormat="1">
      <c r="A985" s="522">
        <v>14</v>
      </c>
      <c r="B985" s="522">
        <v>12</v>
      </c>
      <c r="C985" s="522">
        <v>2024</v>
      </c>
      <c r="D985" s="522">
        <v>99</v>
      </c>
      <c r="E985" s="522">
        <v>99</v>
      </c>
      <c r="F985" s="522">
        <v>99</v>
      </c>
      <c r="G985" s="522">
        <v>99</v>
      </c>
      <c r="H985" s="522">
        <v>99</v>
      </c>
      <c r="I985" s="522">
        <v>99</v>
      </c>
      <c r="J985" s="522">
        <v>999</v>
      </c>
      <c r="K985" s="522">
        <v>99</v>
      </c>
      <c r="L985" s="522">
        <v>99</v>
      </c>
      <c r="M985" s="522">
        <v>99</v>
      </c>
      <c r="N985" s="522">
        <v>99</v>
      </c>
      <c r="O985" s="522">
        <v>18</v>
      </c>
      <c r="P985" s="522">
        <v>9999</v>
      </c>
      <c r="Q985" s="522">
        <v>623</v>
      </c>
      <c r="R985" s="522">
        <v>7700</v>
      </c>
      <c r="S985" s="522">
        <v>7.0435064935064942</v>
      </c>
      <c r="T985" s="522">
        <v>6.6044155844155856</v>
      </c>
      <c r="U985" s="522">
        <v>29.662948051947975</v>
      </c>
      <c r="V985" s="522">
        <v>31.077922077922072</v>
      </c>
      <c r="W985" s="522">
        <v>15.584415584415581</v>
      </c>
      <c r="X985" s="522">
        <v>91.428571428571445</v>
      </c>
      <c r="Y985" s="522">
        <v>76.233766233766218</v>
      </c>
      <c r="Z985" s="522">
        <v>8.9210844594348941</v>
      </c>
      <c r="AA985" s="522">
        <v>1.7246277717978871</v>
      </c>
      <c r="AB985" s="522">
        <v>2.0557505618980474</v>
      </c>
      <c r="AC985" s="522">
        <v>81.953362900938004</v>
      </c>
      <c r="AD985" s="522">
        <v>36.805993339082754</v>
      </c>
      <c r="AE985" s="522">
        <v>62.405718707310605</v>
      </c>
      <c r="AF985" s="522">
        <v>7.7670294642767059</v>
      </c>
      <c r="AG985" s="522">
        <v>7.3835872439840511</v>
      </c>
      <c r="AH985" s="522">
        <v>1.5844155844155845</v>
      </c>
      <c r="AI985" s="522">
        <v>6845</v>
      </c>
      <c r="AJ985" s="522">
        <v>112.04165084002956</v>
      </c>
      <c r="AK985" s="522">
        <v>20.444436599439015</v>
      </c>
      <c r="AL985" s="522">
        <v>20.586420527539005</v>
      </c>
    </row>
    <row r="986" spans="1:38" s="522" customFormat="1">
      <c r="A986" s="522">
        <v>14</v>
      </c>
      <c r="B986" s="522">
        <v>13</v>
      </c>
      <c r="C986" s="522">
        <v>2024</v>
      </c>
      <c r="D986" s="522">
        <v>99</v>
      </c>
      <c r="E986" s="522">
        <v>99</v>
      </c>
      <c r="F986" s="522">
        <v>99</v>
      </c>
      <c r="G986" s="522">
        <v>99</v>
      </c>
      <c r="H986" s="522">
        <v>99</v>
      </c>
      <c r="I986" s="522">
        <v>99</v>
      </c>
      <c r="J986" s="522">
        <v>999</v>
      </c>
      <c r="K986" s="522">
        <v>99</v>
      </c>
      <c r="L986" s="522">
        <v>99</v>
      </c>
      <c r="M986" s="522">
        <v>99</v>
      </c>
      <c r="N986" s="522">
        <v>99</v>
      </c>
      <c r="O986" s="522">
        <v>55</v>
      </c>
      <c r="P986" s="522">
        <v>9999</v>
      </c>
      <c r="Q986" s="522">
        <v>331</v>
      </c>
      <c r="R986" s="522">
        <v>4554</v>
      </c>
      <c r="S986" s="522">
        <v>7.7263943785682914</v>
      </c>
      <c r="T986" s="522">
        <v>6.8814229249011856</v>
      </c>
      <c r="U986" s="522">
        <v>32.914119455423787</v>
      </c>
      <c r="V986" s="522">
        <v>29.819938515590696</v>
      </c>
      <c r="W986" s="522">
        <v>21.783047870004392</v>
      </c>
      <c r="X986" s="522">
        <v>96.530522617479136</v>
      </c>
      <c r="Y986" s="522">
        <v>85.924462011418512</v>
      </c>
      <c r="Z986" s="522">
        <v>8.6197055713527213</v>
      </c>
      <c r="AA986" s="522">
        <v>1.7384468630824204</v>
      </c>
      <c r="AB986" s="522">
        <v>2.1787676860221952</v>
      </c>
      <c r="AC986" s="522">
        <v>83.311494513196976</v>
      </c>
      <c r="AD986" s="522">
        <v>42.740539848059221</v>
      </c>
      <c r="AE986" s="522">
        <v>67.100784472622166</v>
      </c>
      <c r="AF986" s="522">
        <v>4.593643140300796</v>
      </c>
      <c r="AG986" s="522">
        <v>4.8454893320027663</v>
      </c>
      <c r="AH986" s="522">
        <v>1.5810276679841897</v>
      </c>
      <c r="AI986" s="522">
        <v>4417</v>
      </c>
      <c r="AJ986" s="522">
        <v>113.68220511659491</v>
      </c>
      <c r="AK986" s="522">
        <v>22.067483638107028</v>
      </c>
      <c r="AL986" s="522">
        <v>22.091546438379059</v>
      </c>
    </row>
    <row r="987" spans="1:38" s="522" customFormat="1">
      <c r="A987" s="522">
        <v>14</v>
      </c>
      <c r="B987" s="522">
        <v>14</v>
      </c>
      <c r="C987" s="522">
        <v>2024</v>
      </c>
      <c r="D987" s="522">
        <v>99</v>
      </c>
      <c r="E987" s="522">
        <v>99</v>
      </c>
      <c r="F987" s="522">
        <v>99</v>
      </c>
      <c r="G987" s="522">
        <v>99</v>
      </c>
      <c r="H987" s="522">
        <v>99</v>
      </c>
      <c r="I987" s="522">
        <v>99</v>
      </c>
      <c r="J987" s="522">
        <v>999</v>
      </c>
      <c r="K987" s="522">
        <v>99</v>
      </c>
      <c r="L987" s="522">
        <v>99</v>
      </c>
      <c r="M987" s="522">
        <v>99</v>
      </c>
      <c r="N987" s="522">
        <v>99</v>
      </c>
      <c r="O987" s="522">
        <v>56</v>
      </c>
      <c r="P987" s="522">
        <v>9999</v>
      </c>
      <c r="Q987" s="522">
        <v>90</v>
      </c>
      <c r="R987" s="522">
        <v>1049</v>
      </c>
      <c r="S987" s="522">
        <v>7.3908484270734016</v>
      </c>
      <c r="T987" s="522">
        <v>7.3708293612964733</v>
      </c>
      <c r="U987" s="522">
        <v>31.278551000953321</v>
      </c>
      <c r="V987" s="522">
        <v>28.789323164918969</v>
      </c>
      <c r="W987" s="522">
        <v>28.503336510962821</v>
      </c>
      <c r="X987" s="522">
        <v>95.328884652049567</v>
      </c>
      <c r="Y987" s="522">
        <v>81.124880838894185</v>
      </c>
      <c r="Z987" s="522">
        <v>8.8398637453707902</v>
      </c>
      <c r="AA987" s="522">
        <v>1.81817750569921</v>
      </c>
      <c r="AB987" s="522">
        <v>2.1530450156298557</v>
      </c>
      <c r="AC987" s="522">
        <v>81.283519388205931</v>
      </c>
      <c r="AD987" s="522">
        <v>40.642388955331569</v>
      </c>
      <c r="AE987" s="522">
        <v>66.333947253279788</v>
      </c>
      <c r="AF987" s="522">
        <v>1.0581316763670472</v>
      </c>
      <c r="AG987" s="522">
        <v>1.0606802652476524</v>
      </c>
      <c r="AH987" s="522">
        <v>0.5719733079122975</v>
      </c>
      <c r="AI987" s="522">
        <v>1047</v>
      </c>
      <c r="AJ987" s="522">
        <v>113.80191021967528</v>
      </c>
      <c r="AK987" s="522">
        <v>20.842067130404448</v>
      </c>
      <c r="AL987" s="522">
        <v>21.321099166353889</v>
      </c>
    </row>
    <row r="988" spans="1:38">
      <c r="A988" s="515">
        <v>14</v>
      </c>
      <c r="B988" s="515">
        <v>15</v>
      </c>
      <c r="C988" s="515">
        <v>2023</v>
      </c>
      <c r="D988" s="515">
        <v>99</v>
      </c>
      <c r="E988" s="515">
        <v>99</v>
      </c>
      <c r="F988" s="515">
        <v>99</v>
      </c>
      <c r="G988" s="515">
        <v>99</v>
      </c>
      <c r="H988" s="515">
        <v>99</v>
      </c>
      <c r="I988" s="515">
        <v>99</v>
      </c>
      <c r="J988" s="515">
        <v>999</v>
      </c>
      <c r="K988" s="515">
        <v>99</v>
      </c>
      <c r="L988" s="515">
        <v>99</v>
      </c>
      <c r="M988" s="515">
        <v>99</v>
      </c>
      <c r="N988" s="515">
        <v>99</v>
      </c>
      <c r="O988" s="515">
        <v>1</v>
      </c>
      <c r="P988" s="515">
        <v>9999</v>
      </c>
      <c r="Q988" s="515">
        <v>87</v>
      </c>
      <c r="R988" s="515">
        <v>678</v>
      </c>
      <c r="S988" s="515">
        <v>6.9306784660766976</v>
      </c>
      <c r="T988" s="515">
        <v>7.6666666666666687</v>
      </c>
      <c r="U988" s="515">
        <v>32.017404129793526</v>
      </c>
      <c r="V988" s="515">
        <v>16.076696165191748</v>
      </c>
      <c r="W988" s="515">
        <v>37.610619469026553</v>
      </c>
      <c r="X988" s="515">
        <v>97.345132743362797</v>
      </c>
      <c r="Y988" s="515">
        <v>85.398230088495609</v>
      </c>
      <c r="Z988" s="515">
        <v>8.8582040895508189</v>
      </c>
      <c r="AA988" s="515">
        <v>2.0400640165448705</v>
      </c>
      <c r="AB988" s="515">
        <v>2.6207327069614066</v>
      </c>
      <c r="AC988" s="515">
        <v>76.42307636795239</v>
      </c>
      <c r="AD988" s="515">
        <v>61.626945784917744</v>
      </c>
      <c r="AE988" s="515">
        <v>67.624824731773799</v>
      </c>
      <c r="AF988" s="515">
        <v>0.62202976201398197</v>
      </c>
      <c r="AG988" s="515">
        <v>0.63909181472555376</v>
      </c>
      <c r="AH988" s="515">
        <v>15.634218289085542</v>
      </c>
      <c r="AI988" s="515">
        <v>604</v>
      </c>
      <c r="AJ988" s="515">
        <v>114.43609271523179</v>
      </c>
      <c r="AK988" s="515">
        <v>21.461096847741064</v>
      </c>
      <c r="AL988" s="515">
        <v>21.710652681240724</v>
      </c>
    </row>
    <row r="989" spans="1:38">
      <c r="A989" s="515">
        <v>14</v>
      </c>
      <c r="B989" s="515">
        <v>16</v>
      </c>
      <c r="C989" s="515">
        <v>2023</v>
      </c>
      <c r="D989" s="515">
        <v>99</v>
      </c>
      <c r="E989" s="515">
        <v>99</v>
      </c>
      <c r="F989" s="515">
        <v>99</v>
      </c>
      <c r="G989" s="515">
        <v>99</v>
      </c>
      <c r="H989" s="515">
        <v>99</v>
      </c>
      <c r="I989" s="515">
        <v>99</v>
      </c>
      <c r="J989" s="515">
        <v>999</v>
      </c>
      <c r="K989" s="515">
        <v>99</v>
      </c>
      <c r="L989" s="515">
        <v>99</v>
      </c>
      <c r="M989" s="515">
        <v>99</v>
      </c>
      <c r="N989" s="515">
        <v>99</v>
      </c>
      <c r="O989" s="515">
        <v>2</v>
      </c>
      <c r="P989" s="515">
        <v>9999</v>
      </c>
      <c r="Q989" s="515">
        <v>206</v>
      </c>
      <c r="R989" s="515">
        <v>1764</v>
      </c>
      <c r="S989" s="515">
        <v>6.8095238095238084</v>
      </c>
      <c r="T989" s="515">
        <v>7.4835600907029507</v>
      </c>
      <c r="U989" s="515">
        <v>30.941950113378713</v>
      </c>
      <c r="V989" s="515">
        <v>17.233560090702952</v>
      </c>
      <c r="W989" s="515">
        <v>30.725623582766438</v>
      </c>
      <c r="X989" s="515">
        <v>96.37188208616783</v>
      </c>
      <c r="Y989" s="515">
        <v>78.798185941043073</v>
      </c>
      <c r="Z989" s="515">
        <v>9.4026910225015019</v>
      </c>
      <c r="AA989" s="515">
        <v>2.0832993194502265</v>
      </c>
      <c r="AB989" s="515">
        <v>2.614121258882165</v>
      </c>
      <c r="AC989" s="515">
        <v>79.648770352173244</v>
      </c>
      <c r="AD989" s="515">
        <v>59.902403097805681</v>
      </c>
      <c r="AE989" s="515">
        <v>61.638775940673938</v>
      </c>
      <c r="AF989" s="515">
        <v>1.6183783188682352</v>
      </c>
      <c r="AG989" s="515">
        <v>1.6069179647234777</v>
      </c>
      <c r="AH989" s="515">
        <v>12.528344671201811</v>
      </c>
      <c r="AI989" s="515">
        <v>1064</v>
      </c>
      <c r="AJ989" s="515">
        <v>112.83646616541348</v>
      </c>
      <c r="AK989" s="515">
        <v>20.776166632348719</v>
      </c>
      <c r="AL989" s="515">
        <v>20.802503157650278</v>
      </c>
    </row>
    <row r="990" spans="1:38">
      <c r="A990" s="515">
        <v>14</v>
      </c>
      <c r="B990" s="515">
        <v>17</v>
      </c>
      <c r="C990" s="515">
        <v>2023</v>
      </c>
      <c r="D990" s="515">
        <v>99</v>
      </c>
      <c r="E990" s="515">
        <v>99</v>
      </c>
      <c r="F990" s="515">
        <v>99</v>
      </c>
      <c r="G990" s="515">
        <v>99</v>
      </c>
      <c r="H990" s="515">
        <v>99</v>
      </c>
      <c r="I990" s="515">
        <v>99</v>
      </c>
      <c r="J990" s="515">
        <v>999</v>
      </c>
      <c r="K990" s="515">
        <v>99</v>
      </c>
      <c r="L990" s="515">
        <v>99</v>
      </c>
      <c r="M990" s="515">
        <v>99</v>
      </c>
      <c r="N990" s="515">
        <v>99</v>
      </c>
      <c r="O990" s="515">
        <v>3</v>
      </c>
      <c r="P990" s="515">
        <v>9999</v>
      </c>
      <c r="Q990" s="515">
        <v>401</v>
      </c>
      <c r="R990" s="515">
        <v>4917</v>
      </c>
      <c r="S990" s="515">
        <v>7.1519219035997521</v>
      </c>
      <c r="T990" s="515">
        <v>6.6664632906243666</v>
      </c>
      <c r="U990" s="515">
        <v>33.416554809843277</v>
      </c>
      <c r="V990" s="515">
        <v>29.103111653447225</v>
      </c>
      <c r="W990" s="515">
        <v>18.81228391295506</v>
      </c>
      <c r="X990" s="515">
        <v>99.552572706935123</v>
      </c>
      <c r="Y990" s="515">
        <v>92.861500915192181</v>
      </c>
      <c r="Z990" s="515">
        <v>7.2629139569131649</v>
      </c>
      <c r="AA990" s="515">
        <v>1.7535526760255296</v>
      </c>
      <c r="AB990" s="515">
        <v>2.1858438463083689</v>
      </c>
      <c r="AC990" s="515">
        <v>71.164809070410129</v>
      </c>
      <c r="AD990" s="515">
        <v>52.02522610787247</v>
      </c>
      <c r="AE990" s="515">
        <v>55.718418817757808</v>
      </c>
      <c r="AF990" s="515">
        <v>4.5110919466412227</v>
      </c>
      <c r="AG990" s="515">
        <v>4.8373701989194444</v>
      </c>
      <c r="AH990" s="515">
        <v>6.9351230425055936</v>
      </c>
      <c r="AI990" s="515">
        <v>4210</v>
      </c>
      <c r="AJ990" s="515">
        <v>116.07665083135396</v>
      </c>
      <c r="AK990" s="515">
        <v>21.03221437766523</v>
      </c>
      <c r="AL990" s="515">
        <v>21.040567116372525</v>
      </c>
    </row>
    <row r="991" spans="1:38">
      <c r="A991" s="515">
        <v>14</v>
      </c>
      <c r="B991" s="515">
        <v>18</v>
      </c>
      <c r="C991" s="515">
        <v>2023</v>
      </c>
      <c r="D991" s="515">
        <v>99</v>
      </c>
      <c r="E991" s="515">
        <v>99</v>
      </c>
      <c r="F991" s="515">
        <v>99</v>
      </c>
      <c r="G991" s="515">
        <v>99</v>
      </c>
      <c r="H991" s="515">
        <v>99</v>
      </c>
      <c r="I991" s="515">
        <v>99</v>
      </c>
      <c r="J991" s="515">
        <v>999</v>
      </c>
      <c r="K991" s="515">
        <v>99</v>
      </c>
      <c r="L991" s="515">
        <v>99</v>
      </c>
      <c r="M991" s="515">
        <v>99</v>
      </c>
      <c r="N991" s="515">
        <v>99</v>
      </c>
      <c r="O991" s="515">
        <v>4</v>
      </c>
      <c r="P991" s="515">
        <v>9999</v>
      </c>
      <c r="Q991" s="515">
        <v>1498</v>
      </c>
      <c r="R991" s="515">
        <v>18667</v>
      </c>
      <c r="S991" s="515">
        <v>7.209621256763274</v>
      </c>
      <c r="T991" s="515">
        <v>7.0222853163336385</v>
      </c>
      <c r="U991" s="515">
        <v>32.787984143140108</v>
      </c>
      <c r="V991" s="515">
        <v>28.751272298708951</v>
      </c>
      <c r="W991" s="515">
        <v>23.249584828842345</v>
      </c>
      <c r="X991" s="515">
        <v>99.550008035570798</v>
      </c>
      <c r="Y991" s="515">
        <v>91.584078855734717</v>
      </c>
      <c r="Z991" s="515">
        <v>7.2918553309455936</v>
      </c>
      <c r="AA991" s="515">
        <v>1.8687408092207995</v>
      </c>
      <c r="AB991" s="515">
        <v>2.2653407822963261</v>
      </c>
      <c r="AC991" s="515">
        <v>74.060487153897625</v>
      </c>
      <c r="AD991" s="515">
        <v>56.539429447078241</v>
      </c>
      <c r="AE991" s="515">
        <v>58.435407199484054</v>
      </c>
      <c r="AF991" s="515">
        <v>17.126002311969028</v>
      </c>
      <c r="AG991" s="515">
        <v>18.019249035174514</v>
      </c>
      <c r="AH991" s="515">
        <v>2.5981678898591096</v>
      </c>
      <c r="AI991" s="515">
        <v>8360</v>
      </c>
      <c r="AJ991" s="515">
        <v>115.18337320574122</v>
      </c>
      <c r="AK991" s="515">
        <v>20.882014199370388</v>
      </c>
      <c r="AL991" s="515">
        <v>20.946333607876465</v>
      </c>
    </row>
    <row r="992" spans="1:38">
      <c r="A992" s="515">
        <v>14</v>
      </c>
      <c r="B992" s="515">
        <v>19</v>
      </c>
      <c r="C992" s="515">
        <v>2023</v>
      </c>
      <c r="D992" s="515">
        <v>99</v>
      </c>
      <c r="E992" s="515">
        <v>99</v>
      </c>
      <c r="F992" s="515">
        <v>99</v>
      </c>
      <c r="G992" s="515">
        <v>99</v>
      </c>
      <c r="H992" s="515">
        <v>99</v>
      </c>
      <c r="I992" s="515">
        <v>99</v>
      </c>
      <c r="J992" s="515">
        <v>999</v>
      </c>
      <c r="K992" s="515">
        <v>99</v>
      </c>
      <c r="L992" s="515">
        <v>99</v>
      </c>
      <c r="M992" s="515">
        <v>99</v>
      </c>
      <c r="N992" s="515">
        <v>99</v>
      </c>
      <c r="O992" s="515">
        <v>7</v>
      </c>
      <c r="P992" s="515">
        <v>9999</v>
      </c>
      <c r="Q992" s="515">
        <v>67</v>
      </c>
      <c r="R992" s="515">
        <v>487</v>
      </c>
      <c r="S992" s="515">
        <v>7.1868583162217679</v>
      </c>
      <c r="T992" s="515">
        <v>7.9363449691991805</v>
      </c>
      <c r="U992" s="515">
        <v>31.186652977412749</v>
      </c>
      <c r="V992" s="515">
        <v>18.480492813141677</v>
      </c>
      <c r="W992" s="515">
        <v>38.809034907597528</v>
      </c>
      <c r="X992" s="515">
        <v>97.5359342915811</v>
      </c>
      <c r="Y992" s="515">
        <v>79.671457905544145</v>
      </c>
      <c r="Z992" s="515">
        <v>9.3267739882243763</v>
      </c>
      <c r="AA992" s="515">
        <v>1.8294846690977471</v>
      </c>
      <c r="AB992" s="515">
        <v>2.7056206968695555</v>
      </c>
      <c r="AC992" s="515">
        <v>72.016578420276588</v>
      </c>
      <c r="AD992" s="515">
        <v>37.910900601604915</v>
      </c>
      <c r="AE992" s="515">
        <v>48.361153278196397</v>
      </c>
      <c r="AF992" s="515">
        <v>0.44679718893924647</v>
      </c>
      <c r="AG992" s="515">
        <v>0.4471416989685843</v>
      </c>
      <c r="AH992" s="515">
        <v>20.533880903490758</v>
      </c>
      <c r="AI992" s="515">
        <v>402</v>
      </c>
      <c r="AJ992" s="515">
        <v>112.71666666666675</v>
      </c>
      <c r="AK992" s="515">
        <v>21.866145583784196</v>
      </c>
      <c r="AL992" s="515">
        <v>21.67444067760238</v>
      </c>
    </row>
    <row r="993" spans="1:38">
      <c r="A993" s="515">
        <v>14</v>
      </c>
      <c r="B993" s="515">
        <v>20</v>
      </c>
      <c r="C993" s="515">
        <v>2023</v>
      </c>
      <c r="D993" s="515">
        <v>99</v>
      </c>
      <c r="E993" s="515">
        <v>99</v>
      </c>
      <c r="F993" s="515">
        <v>99</v>
      </c>
      <c r="G993" s="515">
        <v>99</v>
      </c>
      <c r="H993" s="515">
        <v>99</v>
      </c>
      <c r="I993" s="515">
        <v>99</v>
      </c>
      <c r="J993" s="515">
        <v>999</v>
      </c>
      <c r="K993" s="515">
        <v>99</v>
      </c>
      <c r="L993" s="515">
        <v>99</v>
      </c>
      <c r="M993" s="515">
        <v>99</v>
      </c>
      <c r="N993" s="515">
        <v>99</v>
      </c>
      <c r="O993" s="515">
        <v>8</v>
      </c>
      <c r="P993" s="515">
        <v>9999</v>
      </c>
      <c r="Q993" s="515">
        <v>249</v>
      </c>
      <c r="R993" s="515">
        <v>2513</v>
      </c>
      <c r="S993" s="515">
        <v>7.4428969359331489</v>
      </c>
      <c r="T993" s="515">
        <v>7.415041782729805</v>
      </c>
      <c r="U993" s="515">
        <v>32.586470354158322</v>
      </c>
      <c r="V993" s="515">
        <v>25.387982491046561</v>
      </c>
      <c r="W993" s="515">
        <v>26.343016315161162</v>
      </c>
      <c r="X993" s="515">
        <v>98.766414643851974</v>
      </c>
      <c r="Y993" s="515">
        <v>88.579387186629504</v>
      </c>
      <c r="Z993" s="515">
        <v>8.2511820709440382</v>
      </c>
      <c r="AA993" s="515">
        <v>1.6269780529196487</v>
      </c>
      <c r="AB993" s="515">
        <v>2.3029688464253222</v>
      </c>
      <c r="AC993" s="515">
        <v>70.8297855616525</v>
      </c>
      <c r="AD993" s="515">
        <v>42.875205949704622</v>
      </c>
      <c r="AE993" s="515">
        <v>50.266613298557743</v>
      </c>
      <c r="AF993" s="515">
        <v>2.3055468907686381</v>
      </c>
      <c r="AG993" s="515">
        <v>2.4108892144534471</v>
      </c>
      <c r="AH993" s="515">
        <v>5.2128929566255477</v>
      </c>
      <c r="AI993" s="515">
        <v>449</v>
      </c>
      <c r="AJ993" s="515">
        <v>113.3710467706014</v>
      </c>
      <c r="AK993" s="515">
        <v>21.789785092062996</v>
      </c>
      <c r="AL993" s="515">
        <v>22.020801365278391</v>
      </c>
    </row>
    <row r="994" spans="1:38">
      <c r="A994" s="515">
        <v>14</v>
      </c>
      <c r="B994" s="515">
        <v>21</v>
      </c>
      <c r="C994" s="515">
        <v>2023</v>
      </c>
      <c r="D994" s="515">
        <v>99</v>
      </c>
      <c r="E994" s="515">
        <v>99</v>
      </c>
      <c r="F994" s="515">
        <v>99</v>
      </c>
      <c r="G994" s="515">
        <v>99</v>
      </c>
      <c r="H994" s="515">
        <v>99</v>
      </c>
      <c r="I994" s="515">
        <v>99</v>
      </c>
      <c r="J994" s="515">
        <v>999</v>
      </c>
      <c r="K994" s="515">
        <v>99</v>
      </c>
      <c r="L994" s="515">
        <v>99</v>
      </c>
      <c r="M994" s="515">
        <v>99</v>
      </c>
      <c r="N994" s="515">
        <v>99</v>
      </c>
      <c r="O994" s="515">
        <v>9</v>
      </c>
      <c r="P994" s="515">
        <v>9999</v>
      </c>
      <c r="Q994" s="515">
        <v>562</v>
      </c>
      <c r="R994" s="515">
        <v>4230</v>
      </c>
      <c r="S994" s="515">
        <v>7.1848699763593364</v>
      </c>
      <c r="T994" s="515">
        <v>7.0929078014184404</v>
      </c>
      <c r="U994" s="515">
        <v>30.448368794326207</v>
      </c>
      <c r="V994" s="515">
        <v>29.881796690307318</v>
      </c>
      <c r="W994" s="515">
        <v>24.539007092198581</v>
      </c>
      <c r="X994" s="515">
        <v>97.399527186761247</v>
      </c>
      <c r="Y994" s="515">
        <v>83.238770685579198</v>
      </c>
      <c r="Z994" s="515">
        <v>7.8923688154343026</v>
      </c>
      <c r="AA994" s="515">
        <v>1.7589643201463043</v>
      </c>
      <c r="AB994" s="515">
        <v>2.3209645440349314</v>
      </c>
      <c r="AC994" s="515">
        <v>73.261956734718495</v>
      </c>
      <c r="AD994" s="515">
        <v>50.210383643875581</v>
      </c>
      <c r="AE994" s="515">
        <v>60.741080316379247</v>
      </c>
      <c r="AF994" s="515">
        <v>3.8808051523881177</v>
      </c>
      <c r="AG994" s="515">
        <v>3.791856052869528</v>
      </c>
      <c r="AH994" s="515">
        <v>7.6832151300236404</v>
      </c>
      <c r="AI994" s="515">
        <v>2604</v>
      </c>
      <c r="AJ994" s="515">
        <v>113.57826420890945</v>
      </c>
      <c r="AK994" s="515">
        <v>20.287839501275123</v>
      </c>
      <c r="AL994" s="515">
        <v>20.403160148631049</v>
      </c>
    </row>
    <row r="995" spans="1:38">
      <c r="A995" s="515">
        <v>14</v>
      </c>
      <c r="B995" s="515">
        <v>22</v>
      </c>
      <c r="C995" s="515">
        <v>2023</v>
      </c>
      <c r="D995" s="515">
        <v>99</v>
      </c>
      <c r="E995" s="515">
        <v>99</v>
      </c>
      <c r="F995" s="515">
        <v>99</v>
      </c>
      <c r="G995" s="515">
        <v>99</v>
      </c>
      <c r="H995" s="515">
        <v>99</v>
      </c>
      <c r="I995" s="515">
        <v>99</v>
      </c>
      <c r="J995" s="515">
        <v>999</v>
      </c>
      <c r="K995" s="515">
        <v>99</v>
      </c>
      <c r="L995" s="515">
        <v>99</v>
      </c>
      <c r="M995" s="515">
        <v>99</v>
      </c>
      <c r="N995" s="515">
        <v>99</v>
      </c>
      <c r="O995" s="515">
        <v>11</v>
      </c>
      <c r="P995" s="515">
        <v>9999</v>
      </c>
      <c r="Q995" s="515">
        <v>2069</v>
      </c>
      <c r="R995" s="515">
        <v>23797</v>
      </c>
      <c r="S995" s="515">
        <v>7.4133714333739551</v>
      </c>
      <c r="T995" s="515">
        <v>7.2170441652309103</v>
      </c>
      <c r="U995" s="515">
        <v>32.503185275454875</v>
      </c>
      <c r="V995" s="515">
        <v>26.873135269151579</v>
      </c>
      <c r="W995" s="515">
        <v>26.247005925116603</v>
      </c>
      <c r="X995" s="515">
        <v>96.209606252889017</v>
      </c>
      <c r="Y995" s="515">
        <v>86.544522418792255</v>
      </c>
      <c r="Z995" s="515">
        <v>8.7756733943694751</v>
      </c>
      <c r="AA995" s="515">
        <v>1.8630312999663672</v>
      </c>
      <c r="AB995" s="515">
        <v>2.4322389506043622</v>
      </c>
      <c r="AC995" s="515">
        <v>76.554976869022553</v>
      </c>
      <c r="AD995" s="515">
        <v>57.072585966874598</v>
      </c>
      <c r="AE995" s="515">
        <v>63.839850347310609</v>
      </c>
      <c r="AF995" s="515">
        <v>21.832510688269505</v>
      </c>
      <c r="AG995" s="515">
        <v>22.771706501710703</v>
      </c>
      <c r="AH995" s="515">
        <v>0.64714039584821648</v>
      </c>
      <c r="AI995" s="515">
        <v>12557</v>
      </c>
      <c r="AJ995" s="515">
        <v>115.5402086485627</v>
      </c>
      <c r="AK995" s="515">
        <v>21.304084332739844</v>
      </c>
      <c r="AL995" s="515">
        <v>21.335796968654968</v>
      </c>
    </row>
    <row r="996" spans="1:38">
      <c r="A996" s="515">
        <v>14</v>
      </c>
      <c r="B996" s="515">
        <v>23</v>
      </c>
      <c r="C996" s="515">
        <v>2023</v>
      </c>
      <c r="D996" s="515">
        <v>99</v>
      </c>
      <c r="E996" s="515">
        <v>99</v>
      </c>
      <c r="F996" s="515">
        <v>99</v>
      </c>
      <c r="G996" s="515">
        <v>99</v>
      </c>
      <c r="H996" s="515">
        <v>99</v>
      </c>
      <c r="I996" s="515">
        <v>99</v>
      </c>
      <c r="J996" s="515">
        <v>999</v>
      </c>
      <c r="K996" s="515">
        <v>99</v>
      </c>
      <c r="L996" s="515">
        <v>99</v>
      </c>
      <c r="M996" s="515">
        <v>99</v>
      </c>
      <c r="N996" s="515">
        <v>99</v>
      </c>
      <c r="O996" s="515">
        <v>14</v>
      </c>
      <c r="P996" s="515">
        <v>9999</v>
      </c>
      <c r="Q996" s="515">
        <v>2783</v>
      </c>
      <c r="R996" s="515">
        <v>20032</v>
      </c>
      <c r="S996" s="515">
        <v>7.0334464856230019</v>
      </c>
      <c r="T996" s="515">
        <v>6.8932208466453684</v>
      </c>
      <c r="U996" s="515">
        <v>29.837270367411957</v>
      </c>
      <c r="V996" s="515">
        <v>28.574281150159745</v>
      </c>
      <c r="W996" s="515">
        <v>19.244209265175719</v>
      </c>
      <c r="X996" s="515">
        <v>93.270766773162947</v>
      </c>
      <c r="Y996" s="515">
        <v>78.888777955271578</v>
      </c>
      <c r="Z996" s="515">
        <v>8.590023695302472</v>
      </c>
      <c r="AA996" s="515">
        <v>1.8534247353298119</v>
      </c>
      <c r="AB996" s="515">
        <v>2.1472198500883275</v>
      </c>
      <c r="AC996" s="515">
        <v>73.138985357795946</v>
      </c>
      <c r="AD996" s="515">
        <v>44.541791201059254</v>
      </c>
      <c r="AE996" s="515">
        <v>55.463720142632738</v>
      </c>
      <c r="AF996" s="515">
        <v>18.378318868236121</v>
      </c>
      <c r="AG996" s="515">
        <v>17.596684393619981</v>
      </c>
      <c r="AH996" s="515">
        <v>2.4410942492012779</v>
      </c>
      <c r="AI996" s="515">
        <v>83</v>
      </c>
      <c r="AJ996" s="515">
        <v>111.34819277108436</v>
      </c>
      <c r="AK996" s="515">
        <v>20.094509457668547</v>
      </c>
      <c r="AL996" s="515">
        <v>19.795687101232446</v>
      </c>
    </row>
    <row r="997" spans="1:38">
      <c r="A997" s="515">
        <v>14</v>
      </c>
      <c r="B997" s="515">
        <v>24</v>
      </c>
      <c r="C997" s="515">
        <v>2023</v>
      </c>
      <c r="D997" s="515">
        <v>99</v>
      </c>
      <c r="E997" s="515">
        <v>99</v>
      </c>
      <c r="F997" s="515">
        <v>99</v>
      </c>
      <c r="G997" s="515">
        <v>99</v>
      </c>
      <c r="H997" s="515">
        <v>99</v>
      </c>
      <c r="I997" s="515">
        <v>99</v>
      </c>
      <c r="J997" s="515">
        <v>999</v>
      </c>
      <c r="K997" s="515">
        <v>99</v>
      </c>
      <c r="L997" s="515">
        <v>99</v>
      </c>
      <c r="M997" s="515">
        <v>99</v>
      </c>
      <c r="N997" s="515">
        <v>99</v>
      </c>
      <c r="O997" s="515">
        <v>15</v>
      </c>
      <c r="P997" s="515">
        <v>9999</v>
      </c>
      <c r="Q997" s="515">
        <v>742</v>
      </c>
      <c r="R997" s="515">
        <v>5740</v>
      </c>
      <c r="S997" s="515">
        <v>6.9675958188153322</v>
      </c>
      <c r="T997" s="515">
        <v>7.1871080139372818</v>
      </c>
      <c r="U997" s="515">
        <v>28.818919860627176</v>
      </c>
      <c r="V997" s="515">
        <v>22.247386759581875</v>
      </c>
      <c r="W997" s="515">
        <v>25.470383275261323</v>
      </c>
      <c r="X997" s="515">
        <v>88.571428571428555</v>
      </c>
      <c r="Y997" s="515">
        <v>70.958188153310104</v>
      </c>
      <c r="Z997" s="515">
        <v>9.5695346780946107</v>
      </c>
      <c r="AA997" s="515">
        <v>2.0060002684585281</v>
      </c>
      <c r="AB997" s="515">
        <v>2.3336295395915436</v>
      </c>
      <c r="AC997" s="515">
        <v>77.58053264183701</v>
      </c>
      <c r="AD997" s="515">
        <v>43.574062521253602</v>
      </c>
      <c r="AE997" s="515">
        <v>59.105104165146962</v>
      </c>
      <c r="AF997" s="515">
        <v>5.2661516725077515</v>
      </c>
      <c r="AG997" s="515">
        <v>4.8700905410492927</v>
      </c>
      <c r="AH997" s="515">
        <v>2.5783972125435546</v>
      </c>
      <c r="AI997" s="515">
        <v>396</v>
      </c>
      <c r="AJ997" s="515">
        <v>107.50732323232317</v>
      </c>
      <c r="AK997" s="515">
        <v>18.771415797320753</v>
      </c>
      <c r="AL997" s="515">
        <v>18.463717335940476</v>
      </c>
    </row>
    <row r="998" spans="1:38" s="524" customFormat="1">
      <c r="A998" s="524">
        <v>14</v>
      </c>
      <c r="B998" s="524">
        <v>25</v>
      </c>
      <c r="C998" s="524">
        <v>2023</v>
      </c>
      <c r="D998" s="524">
        <v>99</v>
      </c>
      <c r="E998" s="524">
        <v>99</v>
      </c>
      <c r="F998" s="524">
        <v>99</v>
      </c>
      <c r="G998" s="524">
        <v>99</v>
      </c>
      <c r="H998" s="524">
        <v>99</v>
      </c>
      <c r="I998" s="524">
        <v>99</v>
      </c>
      <c r="J998" s="524">
        <v>999</v>
      </c>
      <c r="K998" s="524">
        <v>99</v>
      </c>
      <c r="L998" s="524">
        <v>99</v>
      </c>
      <c r="M998" s="524">
        <v>99</v>
      </c>
      <c r="N998" s="524">
        <v>99</v>
      </c>
      <c r="O998" s="524">
        <v>16</v>
      </c>
      <c r="P998" s="524">
        <v>9999</v>
      </c>
      <c r="Q998" s="524">
        <v>884</v>
      </c>
      <c r="R998" s="524">
        <v>11312</v>
      </c>
      <c r="S998" s="524">
        <v>6.8007425742574252</v>
      </c>
      <c r="T998" s="524">
        <v>6.6231435643564369</v>
      </c>
      <c r="U998" s="524">
        <v>28.984414780764009</v>
      </c>
      <c r="V998" s="524">
        <v>31.47100424328146</v>
      </c>
      <c r="W998" s="524">
        <v>15.61173974540311</v>
      </c>
      <c r="X998" s="524">
        <v>94.209688826025413</v>
      </c>
      <c r="Y998" s="524">
        <v>77.660891089108901</v>
      </c>
      <c r="Z998" s="524">
        <v>7.8215561080260692</v>
      </c>
      <c r="AA998" s="524">
        <v>1.8810281165671441</v>
      </c>
      <c r="AB998" s="524">
        <v>2.059159965713286</v>
      </c>
      <c r="AC998" s="524">
        <v>76.126941735977525</v>
      </c>
      <c r="AD998" s="524">
        <v>46.319955610819569</v>
      </c>
      <c r="AE998" s="524">
        <v>57.086507074467107</v>
      </c>
      <c r="AF998" s="524">
        <v>10.378172076551863</v>
      </c>
      <c r="AG998" s="524">
        <v>9.6527570619848024</v>
      </c>
      <c r="AH998" s="524">
        <v>4.9681753889674676</v>
      </c>
      <c r="AI998" s="524">
        <v>3237</v>
      </c>
      <c r="AJ998" s="524">
        <v>114.67343219029938</v>
      </c>
      <c r="AK998" s="524">
        <v>19.423065029570424</v>
      </c>
      <c r="AL998" s="524">
        <v>19.51413124559889</v>
      </c>
    </row>
    <row r="999" spans="1:38" s="524" customFormat="1">
      <c r="A999" s="524">
        <v>14</v>
      </c>
      <c r="B999" s="524">
        <v>26</v>
      </c>
      <c r="C999" s="524">
        <v>2023</v>
      </c>
      <c r="D999" s="524">
        <v>99</v>
      </c>
      <c r="E999" s="524">
        <v>99</v>
      </c>
      <c r="F999" s="524">
        <v>99</v>
      </c>
      <c r="G999" s="524">
        <v>99</v>
      </c>
      <c r="H999" s="524">
        <v>99</v>
      </c>
      <c r="I999" s="524">
        <v>99</v>
      </c>
      <c r="J999" s="524">
        <v>999</v>
      </c>
      <c r="K999" s="524">
        <v>99</v>
      </c>
      <c r="L999" s="524">
        <v>99</v>
      </c>
      <c r="M999" s="524">
        <v>99</v>
      </c>
      <c r="N999" s="524">
        <v>99</v>
      </c>
      <c r="O999" s="524">
        <v>18</v>
      </c>
      <c r="P999" s="524">
        <v>9999</v>
      </c>
      <c r="Q999" s="524">
        <v>640</v>
      </c>
      <c r="R999" s="524">
        <v>8719</v>
      </c>
      <c r="S999" s="524">
        <v>6.9009060672095401</v>
      </c>
      <c r="T999" s="524">
        <v>6.8010092900562</v>
      </c>
      <c r="U999" s="524">
        <v>29.681798371372928</v>
      </c>
      <c r="V999" s="524">
        <v>27.916045418052526</v>
      </c>
      <c r="W999" s="524">
        <v>16.79091638949421</v>
      </c>
      <c r="X999" s="524">
        <v>92.315632526665922</v>
      </c>
      <c r="Y999" s="524">
        <v>76.453721757082249</v>
      </c>
      <c r="Z999" s="524">
        <v>8.757322441334221</v>
      </c>
      <c r="AA999" s="524">
        <v>1.7932595067237163</v>
      </c>
      <c r="AB999" s="524">
        <v>2.0785622550417777</v>
      </c>
      <c r="AC999" s="524">
        <v>76.542601701309025</v>
      </c>
      <c r="AD999" s="524">
        <v>35.725123027118578</v>
      </c>
      <c r="AE999" s="524">
        <v>44.705918352741207</v>
      </c>
      <c r="AF999" s="524">
        <v>7.9992293436576851</v>
      </c>
      <c r="AG999" s="524">
        <v>7.6191115473234863</v>
      </c>
      <c r="AH999" s="524">
        <v>2.0873953435026951</v>
      </c>
      <c r="AI999" s="524">
        <v>0</v>
      </c>
    </row>
    <row r="1000" spans="1:38" s="524" customFormat="1">
      <c r="A1000" s="524">
        <v>14</v>
      </c>
      <c r="B1000" s="524">
        <v>27</v>
      </c>
      <c r="C1000" s="524">
        <v>2023</v>
      </c>
      <c r="D1000" s="524">
        <v>99</v>
      </c>
      <c r="E1000" s="524">
        <v>99</v>
      </c>
      <c r="F1000" s="524">
        <v>99</v>
      </c>
      <c r="G1000" s="524">
        <v>99</v>
      </c>
      <c r="H1000" s="524">
        <v>99</v>
      </c>
      <c r="I1000" s="524">
        <v>99</v>
      </c>
      <c r="J1000" s="524">
        <v>999</v>
      </c>
      <c r="K1000" s="524">
        <v>99</v>
      </c>
      <c r="L1000" s="524">
        <v>99</v>
      </c>
      <c r="M1000" s="524">
        <v>99</v>
      </c>
      <c r="N1000" s="524">
        <v>99</v>
      </c>
      <c r="O1000" s="524">
        <v>55</v>
      </c>
      <c r="P1000" s="524">
        <v>9999</v>
      </c>
      <c r="Q1000" s="524">
        <v>339</v>
      </c>
      <c r="R1000" s="524">
        <v>5048</v>
      </c>
      <c r="S1000" s="524">
        <v>7.5408082408874817</v>
      </c>
      <c r="T1000" s="524">
        <v>6.7739698890649773</v>
      </c>
      <c r="U1000" s="524">
        <v>31.80218898573694</v>
      </c>
      <c r="V1000" s="524">
        <v>32.111727416798729</v>
      </c>
      <c r="W1000" s="524">
        <v>18.958003169572113</v>
      </c>
      <c r="X1000" s="524">
        <v>95.542789223454847</v>
      </c>
      <c r="Y1000" s="524">
        <v>84.429477020602235</v>
      </c>
      <c r="Z1000" s="524">
        <v>8.4609271182547854</v>
      </c>
      <c r="AA1000" s="524">
        <v>1.934219002655388</v>
      </c>
      <c r="AB1000" s="524">
        <v>2.1971518285207172</v>
      </c>
      <c r="AC1000" s="524">
        <v>76.195227883970276</v>
      </c>
      <c r="AD1000" s="524">
        <v>44.41224259014637</v>
      </c>
      <c r="AE1000" s="524">
        <v>53.396450825127879</v>
      </c>
      <c r="AF1000" s="524">
        <v>4.6312776381218006</v>
      </c>
      <c r="AG1000" s="524">
        <v>4.7263274146579963</v>
      </c>
      <c r="AH1000" s="524">
        <v>1.8225039619651344</v>
      </c>
      <c r="AI1000" s="524">
        <v>0</v>
      </c>
    </row>
    <row r="1001" spans="1:38" s="524" customFormat="1">
      <c r="A1001" s="524">
        <v>14</v>
      </c>
      <c r="B1001" s="524">
        <v>28</v>
      </c>
      <c r="C1001" s="524">
        <v>2023</v>
      </c>
      <c r="D1001" s="524">
        <v>99</v>
      </c>
      <c r="E1001" s="524">
        <v>99</v>
      </c>
      <c r="F1001" s="524">
        <v>99</v>
      </c>
      <c r="G1001" s="524">
        <v>99</v>
      </c>
      <c r="H1001" s="524">
        <v>99</v>
      </c>
      <c r="I1001" s="524">
        <v>99</v>
      </c>
      <c r="J1001" s="524">
        <v>999</v>
      </c>
      <c r="K1001" s="524">
        <v>99</v>
      </c>
      <c r="L1001" s="524">
        <v>99</v>
      </c>
      <c r="M1001" s="524">
        <v>99</v>
      </c>
      <c r="N1001" s="524">
        <v>99</v>
      </c>
      <c r="O1001" s="524">
        <v>56</v>
      </c>
      <c r="P1001" s="524">
        <v>9999</v>
      </c>
      <c r="Q1001" s="524">
        <v>85</v>
      </c>
      <c r="R1001" s="524">
        <v>1094</v>
      </c>
      <c r="S1001" s="524">
        <v>7.5758683729433294</v>
      </c>
      <c r="T1001" s="524">
        <v>7.4277879341864717</v>
      </c>
      <c r="U1001" s="524">
        <v>31.383638025594145</v>
      </c>
      <c r="V1001" s="524">
        <v>29.067641681901272</v>
      </c>
      <c r="W1001" s="524">
        <v>28.793418647166369</v>
      </c>
      <c r="X1001" s="524">
        <v>96.252285191956091</v>
      </c>
      <c r="Y1001" s="524">
        <v>85.191956124314444</v>
      </c>
      <c r="Z1001" s="524">
        <v>8.4004318423348572</v>
      </c>
      <c r="AA1001" s="524">
        <v>1.8605897624704808</v>
      </c>
      <c r="AB1001" s="524">
        <v>2.5902000739393478</v>
      </c>
      <c r="AC1001" s="524">
        <v>77.008263269274508</v>
      </c>
      <c r="AD1001" s="524">
        <v>36.716564570133869</v>
      </c>
      <c r="AE1001" s="524">
        <v>54.482598101626721</v>
      </c>
      <c r="AF1001" s="524">
        <v>1.0036881410668088</v>
      </c>
      <c r="AG1001" s="524">
        <v>1.0108065598191773</v>
      </c>
      <c r="AH1001" s="524">
        <v>0.63985374771480807</v>
      </c>
      <c r="AI1001" s="524">
        <v>1081</v>
      </c>
      <c r="AJ1001" s="524">
        <v>113.93117483811272</v>
      </c>
      <c r="AK1001" s="524">
        <v>20.865469671096989</v>
      </c>
      <c r="AL1001" s="524">
        <v>20.887169768798142</v>
      </c>
    </row>
    <row r="1002" spans="1:38">
      <c r="A1002" s="515">
        <v>14</v>
      </c>
      <c r="B1002" s="515">
        <v>29</v>
      </c>
      <c r="C1002" s="515">
        <v>2022</v>
      </c>
      <c r="D1002" s="515">
        <v>99</v>
      </c>
      <c r="E1002" s="515">
        <v>99</v>
      </c>
      <c r="F1002" s="515">
        <v>99</v>
      </c>
      <c r="G1002" s="515">
        <v>99</v>
      </c>
      <c r="H1002" s="515">
        <v>99</v>
      </c>
      <c r="I1002" s="515">
        <v>99</v>
      </c>
      <c r="J1002" s="515">
        <v>999</v>
      </c>
      <c r="K1002" s="515">
        <v>99</v>
      </c>
      <c r="L1002" s="515">
        <v>99</v>
      </c>
      <c r="M1002" s="515">
        <v>99</v>
      </c>
      <c r="N1002" s="515">
        <v>99</v>
      </c>
      <c r="O1002" s="515">
        <v>1</v>
      </c>
      <c r="P1002" s="515">
        <v>9999</v>
      </c>
      <c r="Q1002" s="515">
        <v>90</v>
      </c>
      <c r="R1002" s="515">
        <v>541</v>
      </c>
      <c r="S1002" s="515">
        <v>6.0517560073937151</v>
      </c>
      <c r="T1002" s="515">
        <v>7.0924214417744897</v>
      </c>
      <c r="U1002" s="515">
        <v>29.501164510166362</v>
      </c>
      <c r="V1002" s="515">
        <v>13.308687615526798</v>
      </c>
      <c r="W1002" s="515">
        <v>28.650646950092423</v>
      </c>
      <c r="X1002" s="515">
        <v>94.639556377079487</v>
      </c>
      <c r="Y1002" s="515">
        <v>72.088724584103502</v>
      </c>
      <c r="Z1002" s="515">
        <v>9.3940856808340936</v>
      </c>
      <c r="AA1002" s="515">
        <v>2.3683646805856995</v>
      </c>
      <c r="AB1002" s="515">
        <v>2.8471144804697794</v>
      </c>
      <c r="AC1002" s="515">
        <v>79.765084114891494</v>
      </c>
      <c r="AD1002" s="515">
        <v>71.148389382188739</v>
      </c>
      <c r="AE1002" s="515">
        <v>73.805848705113291</v>
      </c>
      <c r="AF1002" s="515">
        <v>0.50462652040892486</v>
      </c>
      <c r="AG1002" s="515">
        <v>0.47140136788397935</v>
      </c>
      <c r="AH1002" s="515">
        <v>16.451016635859521</v>
      </c>
      <c r="AI1002" s="515">
        <v>0</v>
      </c>
      <c r="AJ1002" s="515"/>
      <c r="AK1002" s="515"/>
      <c r="AL1002" s="515"/>
    </row>
    <row r="1003" spans="1:38">
      <c r="A1003" s="515">
        <v>14</v>
      </c>
      <c r="B1003" s="515">
        <v>30</v>
      </c>
      <c r="C1003" s="515">
        <v>2022</v>
      </c>
      <c r="D1003" s="515">
        <v>99</v>
      </c>
      <c r="E1003" s="515">
        <v>99</v>
      </c>
      <c r="F1003" s="515">
        <v>99</v>
      </c>
      <c r="G1003" s="515">
        <v>99</v>
      </c>
      <c r="H1003" s="515">
        <v>99</v>
      </c>
      <c r="I1003" s="515">
        <v>99</v>
      </c>
      <c r="J1003" s="515">
        <v>999</v>
      </c>
      <c r="K1003" s="515">
        <v>99</v>
      </c>
      <c r="L1003" s="515">
        <v>99</v>
      </c>
      <c r="M1003" s="515">
        <v>99</v>
      </c>
      <c r="N1003" s="515">
        <v>99</v>
      </c>
      <c r="O1003" s="515">
        <v>2</v>
      </c>
      <c r="P1003" s="515">
        <v>9999</v>
      </c>
      <c r="Q1003" s="515">
        <v>203</v>
      </c>
      <c r="R1003" s="515">
        <v>1686</v>
      </c>
      <c r="S1003" s="515">
        <v>6.6180308422301284</v>
      </c>
      <c r="T1003" s="515">
        <v>7.4051008303677364</v>
      </c>
      <c r="U1003" s="515">
        <v>30.909252669039144</v>
      </c>
      <c r="V1003" s="515">
        <v>16.9632265717675</v>
      </c>
      <c r="W1003" s="515">
        <v>31.376037959667848</v>
      </c>
      <c r="X1003" s="515">
        <v>97.212336892052178</v>
      </c>
      <c r="Y1003" s="515">
        <v>79.240806642941891</v>
      </c>
      <c r="Z1003" s="515">
        <v>8.9033180420551066</v>
      </c>
      <c r="AA1003" s="515">
        <v>2.0191861259300494</v>
      </c>
      <c r="AB1003" s="515">
        <v>2.4760197622203246</v>
      </c>
      <c r="AC1003" s="515">
        <v>75.279331230101022</v>
      </c>
      <c r="AD1003" s="515">
        <v>48.749502893798763</v>
      </c>
      <c r="AE1003" s="515">
        <v>61.142992138349889</v>
      </c>
      <c r="AF1003" s="515">
        <v>1.57264383254981</v>
      </c>
      <c r="AG1003" s="515">
        <v>1.539219259776569</v>
      </c>
      <c r="AH1003" s="515">
        <v>6.9988137603795995</v>
      </c>
      <c r="AI1003" s="515">
        <v>0</v>
      </c>
      <c r="AJ1003" s="515"/>
      <c r="AK1003" s="515"/>
      <c r="AL1003" s="515"/>
    </row>
    <row r="1004" spans="1:38">
      <c r="A1004" s="515">
        <v>14</v>
      </c>
      <c r="B1004" s="515">
        <v>31</v>
      </c>
      <c r="C1004" s="515">
        <v>2022</v>
      </c>
      <c r="D1004" s="515">
        <v>99</v>
      </c>
      <c r="E1004" s="515">
        <v>99</v>
      </c>
      <c r="F1004" s="515">
        <v>99</v>
      </c>
      <c r="G1004" s="515">
        <v>99</v>
      </c>
      <c r="H1004" s="515">
        <v>99</v>
      </c>
      <c r="I1004" s="515">
        <v>99</v>
      </c>
      <c r="J1004" s="515">
        <v>999</v>
      </c>
      <c r="K1004" s="515">
        <v>99</v>
      </c>
      <c r="L1004" s="515">
        <v>99</v>
      </c>
      <c r="M1004" s="515">
        <v>99</v>
      </c>
      <c r="N1004" s="515">
        <v>99</v>
      </c>
      <c r="O1004" s="515">
        <v>3</v>
      </c>
      <c r="P1004" s="515">
        <v>9999</v>
      </c>
      <c r="Q1004" s="515">
        <v>420</v>
      </c>
      <c r="R1004" s="515">
        <v>4987</v>
      </c>
      <c r="S1004" s="515">
        <v>6.6775616603168242</v>
      </c>
      <c r="T1004" s="515">
        <v>6.6757569681171027</v>
      </c>
      <c r="U1004" s="515">
        <v>32.830677762181686</v>
      </c>
      <c r="V1004" s="515">
        <v>25.827150591537997</v>
      </c>
      <c r="W1004" s="515">
        <v>18.668538199318235</v>
      </c>
      <c r="X1004" s="515">
        <v>99.338279526769597</v>
      </c>
      <c r="Y1004" s="515">
        <v>90.936434730298785</v>
      </c>
      <c r="Z1004" s="515">
        <v>7.4062037889662227</v>
      </c>
      <c r="AA1004" s="515">
        <v>1.8891221942708221</v>
      </c>
      <c r="AB1004" s="515">
        <v>2.2985814850210544</v>
      </c>
      <c r="AC1004" s="515">
        <v>73.990178021582224</v>
      </c>
      <c r="AD1004" s="515">
        <v>56.43885012008905</v>
      </c>
      <c r="AE1004" s="515">
        <v>59.263835951414507</v>
      </c>
      <c r="AF1004" s="515">
        <v>4.6517050966345792</v>
      </c>
      <c r="AG1004" s="515">
        <v>4.8358590114854652</v>
      </c>
      <c r="AH1004" s="515">
        <v>6.0156406657308992</v>
      </c>
      <c r="AI1004" s="515">
        <v>0</v>
      </c>
      <c r="AJ1004" s="515"/>
      <c r="AK1004" s="515"/>
      <c r="AL1004" s="515"/>
    </row>
    <row r="1005" spans="1:38">
      <c r="A1005" s="515">
        <v>14</v>
      </c>
      <c r="B1005" s="515">
        <v>32</v>
      </c>
      <c r="C1005" s="515">
        <v>2022</v>
      </c>
      <c r="D1005" s="515">
        <v>99</v>
      </c>
      <c r="E1005" s="515">
        <v>99</v>
      </c>
      <c r="F1005" s="515">
        <v>99</v>
      </c>
      <c r="G1005" s="515">
        <v>99</v>
      </c>
      <c r="H1005" s="515">
        <v>99</v>
      </c>
      <c r="I1005" s="515">
        <v>99</v>
      </c>
      <c r="J1005" s="515">
        <v>999</v>
      </c>
      <c r="K1005" s="515">
        <v>99</v>
      </c>
      <c r="L1005" s="515">
        <v>99</v>
      </c>
      <c r="M1005" s="515">
        <v>99</v>
      </c>
      <c r="N1005" s="515">
        <v>99</v>
      </c>
      <c r="O1005" s="515">
        <v>4</v>
      </c>
      <c r="P1005" s="515">
        <v>9999</v>
      </c>
      <c r="Q1005" s="515">
        <v>1500</v>
      </c>
      <c r="R1005" s="515">
        <v>18194</v>
      </c>
      <c r="S1005" s="515">
        <v>7.0021985269869207</v>
      </c>
      <c r="T1005" s="515">
        <v>7.1817632186435088</v>
      </c>
      <c r="U1005" s="515">
        <v>32.990240189073141</v>
      </c>
      <c r="V1005" s="515">
        <v>25.684291524678461</v>
      </c>
      <c r="W1005" s="515">
        <v>24.381664284929094</v>
      </c>
      <c r="X1005" s="515">
        <v>99.488842475541375</v>
      </c>
      <c r="Y1005" s="515">
        <v>91.728042211718147</v>
      </c>
      <c r="Z1005" s="515">
        <v>7.418533245863614</v>
      </c>
      <c r="AA1005" s="515">
        <v>1.9141160858681496</v>
      </c>
      <c r="AB1005" s="515">
        <v>2.2558403069806006</v>
      </c>
      <c r="AC1005" s="515">
        <v>74.432759379344418</v>
      </c>
      <c r="AD1005" s="515">
        <v>58.505636044984705</v>
      </c>
      <c r="AE1005" s="515">
        <v>60.248682999613457</v>
      </c>
      <c r="AF1005" s="515">
        <v>16.970748451608092</v>
      </c>
      <c r="AG1005" s="515">
        <v>17.728340391925396</v>
      </c>
      <c r="AH1005" s="515">
        <v>2.319445971199297</v>
      </c>
      <c r="AI1005" s="515">
        <v>263</v>
      </c>
      <c r="AJ1005" s="515">
        <v>115.01216730038021</v>
      </c>
      <c r="AK1005" s="515">
        <v>20.521173416940037</v>
      </c>
      <c r="AL1005" s="515">
        <v>19.060790894046157</v>
      </c>
    </row>
    <row r="1006" spans="1:38">
      <c r="A1006" s="515">
        <v>14</v>
      </c>
      <c r="B1006" s="515">
        <v>33</v>
      </c>
      <c r="C1006" s="515">
        <v>2022</v>
      </c>
      <c r="D1006" s="515">
        <v>99</v>
      </c>
      <c r="E1006" s="515">
        <v>99</v>
      </c>
      <c r="F1006" s="515">
        <v>99</v>
      </c>
      <c r="G1006" s="515">
        <v>99</v>
      </c>
      <c r="H1006" s="515">
        <v>99</v>
      </c>
      <c r="I1006" s="515">
        <v>99</v>
      </c>
      <c r="J1006" s="515">
        <v>999</v>
      </c>
      <c r="K1006" s="515">
        <v>99</v>
      </c>
      <c r="L1006" s="515">
        <v>99</v>
      </c>
      <c r="M1006" s="515">
        <v>99</v>
      </c>
      <c r="N1006" s="515">
        <v>99</v>
      </c>
      <c r="O1006" s="515">
        <v>7</v>
      </c>
      <c r="P1006" s="515">
        <v>9999</v>
      </c>
      <c r="Q1006" s="515">
        <v>81</v>
      </c>
      <c r="R1006" s="515">
        <v>705</v>
      </c>
      <c r="S1006" s="515">
        <v>6.6212765957446802</v>
      </c>
      <c r="T1006" s="515">
        <v>7.6368794326241121</v>
      </c>
      <c r="U1006" s="515">
        <v>30.138865248226978</v>
      </c>
      <c r="V1006" s="515">
        <v>15.886524822695035</v>
      </c>
      <c r="W1006" s="515">
        <v>35.319148936170222</v>
      </c>
      <c r="X1006" s="515">
        <v>96.312056737588634</v>
      </c>
      <c r="Y1006" s="515">
        <v>76.028368794326255</v>
      </c>
      <c r="Z1006" s="515">
        <v>8.8651325200959761</v>
      </c>
      <c r="AA1006" s="515">
        <v>1.9756966097322632</v>
      </c>
      <c r="AB1006" s="515">
        <v>2.8857785642064981</v>
      </c>
      <c r="AC1006" s="515">
        <v>74.404111552575301</v>
      </c>
      <c r="AD1006" s="515">
        <v>37.032566598179251</v>
      </c>
      <c r="AE1006" s="515">
        <v>56.998258635570608</v>
      </c>
      <c r="AF1006" s="515">
        <v>0.65760017909111246</v>
      </c>
      <c r="AG1006" s="515">
        <v>0.62758192600323481</v>
      </c>
      <c r="AH1006" s="515">
        <v>15.886524822695035</v>
      </c>
      <c r="AI1006" s="515">
        <v>0</v>
      </c>
      <c r="AJ1006" s="515"/>
      <c r="AK1006" s="515"/>
      <c r="AL1006" s="515"/>
    </row>
    <row r="1007" spans="1:38">
      <c r="A1007" s="515">
        <v>14</v>
      </c>
      <c r="B1007" s="515">
        <v>34</v>
      </c>
      <c r="C1007" s="515">
        <v>2022</v>
      </c>
      <c r="D1007" s="515">
        <v>99</v>
      </c>
      <c r="E1007" s="515">
        <v>99</v>
      </c>
      <c r="F1007" s="515">
        <v>99</v>
      </c>
      <c r="G1007" s="515">
        <v>99</v>
      </c>
      <c r="H1007" s="515">
        <v>99</v>
      </c>
      <c r="I1007" s="515">
        <v>99</v>
      </c>
      <c r="J1007" s="515">
        <v>999</v>
      </c>
      <c r="K1007" s="515">
        <v>99</v>
      </c>
      <c r="L1007" s="515">
        <v>99</v>
      </c>
      <c r="M1007" s="515">
        <v>99</v>
      </c>
      <c r="N1007" s="515">
        <v>99</v>
      </c>
      <c r="O1007" s="515">
        <v>8</v>
      </c>
      <c r="P1007" s="515">
        <v>9999</v>
      </c>
      <c r="Q1007" s="515">
        <v>263</v>
      </c>
      <c r="R1007" s="515">
        <v>2311</v>
      </c>
      <c r="S1007" s="515">
        <v>6.7836434443963629</v>
      </c>
      <c r="T1007" s="515">
        <v>7.0735612289052368</v>
      </c>
      <c r="U1007" s="515">
        <v>31.528602336650739</v>
      </c>
      <c r="V1007" s="515">
        <v>23.929035049762003</v>
      </c>
      <c r="W1007" s="515">
        <v>22.414539160536563</v>
      </c>
      <c r="X1007" s="515">
        <v>98.355690177412384</v>
      </c>
      <c r="Y1007" s="515">
        <v>85.893552574643053</v>
      </c>
      <c r="Z1007" s="515">
        <v>7.9240548002053375</v>
      </c>
      <c r="AA1007" s="515">
        <v>1.8248514900420965</v>
      </c>
      <c r="AB1007" s="515">
        <v>2.2890908849708143</v>
      </c>
      <c r="AC1007" s="515">
        <v>70.933335452328691</v>
      </c>
      <c r="AD1007" s="515">
        <v>49.908298994648788</v>
      </c>
      <c r="AE1007" s="515">
        <v>62.917084983894249</v>
      </c>
      <c r="AF1007" s="515">
        <v>2.155622714722782</v>
      </c>
      <c r="AG1007" s="515">
        <v>2.1520833043078702</v>
      </c>
      <c r="AH1007" s="515">
        <v>5.1492860233665079</v>
      </c>
      <c r="AI1007" s="515">
        <v>0</v>
      </c>
      <c r="AJ1007" s="515"/>
      <c r="AK1007" s="515"/>
      <c r="AL1007" s="515"/>
    </row>
    <row r="1008" spans="1:38">
      <c r="A1008" s="515">
        <v>14</v>
      </c>
      <c r="B1008" s="515">
        <v>35</v>
      </c>
      <c r="C1008" s="515">
        <v>2022</v>
      </c>
      <c r="D1008" s="515">
        <v>99</v>
      </c>
      <c r="E1008" s="515">
        <v>99</v>
      </c>
      <c r="F1008" s="515">
        <v>99</v>
      </c>
      <c r="G1008" s="515">
        <v>99</v>
      </c>
      <c r="H1008" s="515">
        <v>99</v>
      </c>
      <c r="I1008" s="515">
        <v>99</v>
      </c>
      <c r="J1008" s="515">
        <v>999</v>
      </c>
      <c r="K1008" s="515">
        <v>99</v>
      </c>
      <c r="L1008" s="515">
        <v>99</v>
      </c>
      <c r="M1008" s="515">
        <v>99</v>
      </c>
      <c r="N1008" s="515">
        <v>99</v>
      </c>
      <c r="O1008" s="515">
        <v>9</v>
      </c>
      <c r="P1008" s="515">
        <v>9999</v>
      </c>
      <c r="Q1008" s="515">
        <v>529</v>
      </c>
      <c r="R1008" s="515">
        <v>4085</v>
      </c>
      <c r="S1008" s="515">
        <v>7.1402692778457775</v>
      </c>
      <c r="T1008" s="515">
        <v>6.8898408812729492</v>
      </c>
      <c r="U1008" s="515">
        <v>30.151380660954743</v>
      </c>
      <c r="V1008" s="515">
        <v>30.428396572827403</v>
      </c>
      <c r="W1008" s="515">
        <v>21.59118727050183</v>
      </c>
      <c r="X1008" s="515">
        <v>95.397796817625476</v>
      </c>
      <c r="Y1008" s="515">
        <v>82.105263157894726</v>
      </c>
      <c r="Z1008" s="515">
        <v>8.1330166486587192</v>
      </c>
      <c r="AA1008" s="515">
        <v>1.9770176285251559</v>
      </c>
      <c r="AB1008" s="515">
        <v>2.3223900024583379</v>
      </c>
      <c r="AC1008" s="515">
        <v>73.50240731826095</v>
      </c>
      <c r="AD1008" s="515">
        <v>53.505870590043855</v>
      </c>
      <c r="AE1008" s="515">
        <v>57.827803446960232</v>
      </c>
      <c r="AF1008" s="515">
        <v>3.8103499738825457</v>
      </c>
      <c r="AG1008" s="515">
        <v>3.6379244734264402</v>
      </c>
      <c r="AH1008" s="515">
        <v>5.7282741738066099</v>
      </c>
      <c r="AI1008" s="515">
        <v>707</v>
      </c>
      <c r="AJ1008" s="515">
        <v>113.82701555869863</v>
      </c>
      <c r="AK1008" s="515">
        <v>19.801623130028197</v>
      </c>
      <c r="AL1008" s="515">
        <v>19.723841785982849</v>
      </c>
    </row>
    <row r="1009" spans="1:38">
      <c r="A1009" s="515">
        <v>14</v>
      </c>
      <c r="B1009" s="515">
        <v>36</v>
      </c>
      <c r="C1009" s="515">
        <v>2022</v>
      </c>
      <c r="D1009" s="515">
        <v>99</v>
      </c>
      <c r="E1009" s="515">
        <v>99</v>
      </c>
      <c r="F1009" s="515">
        <v>99</v>
      </c>
      <c r="G1009" s="515">
        <v>99</v>
      </c>
      <c r="H1009" s="515">
        <v>99</v>
      </c>
      <c r="I1009" s="515">
        <v>99</v>
      </c>
      <c r="J1009" s="515">
        <v>999</v>
      </c>
      <c r="K1009" s="515">
        <v>99</v>
      </c>
      <c r="L1009" s="515">
        <v>99</v>
      </c>
      <c r="M1009" s="515">
        <v>99</v>
      </c>
      <c r="N1009" s="515">
        <v>99</v>
      </c>
      <c r="O1009" s="515">
        <v>11</v>
      </c>
      <c r="P1009" s="515">
        <v>9999</v>
      </c>
      <c r="Q1009" s="515">
        <v>2057</v>
      </c>
      <c r="R1009" s="515">
        <v>22224</v>
      </c>
      <c r="S1009" s="515">
        <v>7.5292026637868972</v>
      </c>
      <c r="T1009" s="515">
        <v>7.2145878329733613</v>
      </c>
      <c r="U1009" s="515">
        <v>32.911455633549622</v>
      </c>
      <c r="V1009" s="515">
        <v>27.357811375089994</v>
      </c>
      <c r="W1009" s="515">
        <v>26.58837293016559</v>
      </c>
      <c r="X1009" s="515">
        <v>96.59827213822895</v>
      </c>
      <c r="Y1009" s="515">
        <v>87.607991360691159</v>
      </c>
      <c r="Z1009" s="515">
        <v>8.8419903887026692</v>
      </c>
      <c r="AA1009" s="515">
        <v>1.9126799179806873</v>
      </c>
      <c r="AB1009" s="515">
        <v>2.3516613177131802</v>
      </c>
      <c r="AC1009" s="515">
        <v>74.678457789506353</v>
      </c>
      <c r="AD1009" s="515">
        <v>63.157768050424941</v>
      </c>
      <c r="AE1009" s="515">
        <v>63.770824664446096</v>
      </c>
      <c r="AF1009" s="515">
        <v>20.729796283859407</v>
      </c>
      <c r="AG1009" s="515">
        <v>21.603480903315635</v>
      </c>
      <c r="AH1009" s="515">
        <v>0.62544996400287989</v>
      </c>
      <c r="AI1009" s="515">
        <v>4574</v>
      </c>
      <c r="AJ1009" s="515">
        <v>116.2599475295146</v>
      </c>
      <c r="AK1009" s="515">
        <v>20.803705325177521</v>
      </c>
      <c r="AL1009" s="515">
        <v>21.078941238164408</v>
      </c>
    </row>
    <row r="1010" spans="1:38">
      <c r="A1010" s="515">
        <v>14</v>
      </c>
      <c r="B1010" s="515">
        <v>37</v>
      </c>
      <c r="C1010" s="515">
        <v>2022</v>
      </c>
      <c r="D1010" s="515">
        <v>99</v>
      </c>
      <c r="E1010" s="515">
        <v>99</v>
      </c>
      <c r="F1010" s="515">
        <v>99</v>
      </c>
      <c r="G1010" s="515">
        <v>99</v>
      </c>
      <c r="H1010" s="515">
        <v>99</v>
      </c>
      <c r="I1010" s="515">
        <v>99</v>
      </c>
      <c r="J1010" s="515">
        <v>999</v>
      </c>
      <c r="K1010" s="515">
        <v>99</v>
      </c>
      <c r="L1010" s="515">
        <v>99</v>
      </c>
      <c r="M1010" s="515">
        <v>99</v>
      </c>
      <c r="N1010" s="515">
        <v>99</v>
      </c>
      <c r="O1010" s="515">
        <v>14</v>
      </c>
      <c r="P1010" s="515">
        <v>9999</v>
      </c>
      <c r="Q1010" s="515">
        <v>2698</v>
      </c>
      <c r="R1010" s="515">
        <v>18844</v>
      </c>
      <c r="S1010" s="515">
        <v>7.1179155168754003</v>
      </c>
      <c r="T1010" s="515">
        <v>6.9579707068562966</v>
      </c>
      <c r="U1010" s="515">
        <v>30.884551050732362</v>
      </c>
      <c r="V1010" s="515">
        <v>28.645722776480575</v>
      </c>
      <c r="W1010" s="515">
        <v>20.29293143706219</v>
      </c>
      <c r="X1010" s="515">
        <v>94.284652939927824</v>
      </c>
      <c r="Y1010" s="515">
        <v>82.302059010825744</v>
      </c>
      <c r="Z1010" s="515">
        <v>8.6661947565937485</v>
      </c>
      <c r="AA1010" s="515">
        <v>1.783405304174847</v>
      </c>
      <c r="AB1010" s="515">
        <v>2.1403809892210295</v>
      </c>
      <c r="AC1010" s="515">
        <v>75.860272149872813</v>
      </c>
      <c r="AD1010" s="515">
        <v>51.171670632836111</v>
      </c>
      <c r="AE1010" s="515">
        <v>60.033329692996439</v>
      </c>
      <c r="AF1010" s="515">
        <v>17.577046489067978</v>
      </c>
      <c r="AG1010" s="515">
        <v>17.189719981273228</v>
      </c>
      <c r="AH1010" s="515">
        <v>2.6958182976013592</v>
      </c>
      <c r="AI1010" s="515">
        <v>47</v>
      </c>
      <c r="AJ1010" s="515">
        <v>102.45106382978727</v>
      </c>
      <c r="AK1010" s="515">
        <v>16.582076935787828</v>
      </c>
      <c r="AL1010" s="515">
        <v>16.582076935787828</v>
      </c>
    </row>
    <row r="1011" spans="1:38">
      <c r="A1011" s="515">
        <v>14</v>
      </c>
      <c r="B1011" s="515">
        <v>38</v>
      </c>
      <c r="C1011" s="515">
        <v>2022</v>
      </c>
      <c r="D1011" s="515">
        <v>99</v>
      </c>
      <c r="E1011" s="515">
        <v>99</v>
      </c>
      <c r="F1011" s="515">
        <v>99</v>
      </c>
      <c r="G1011" s="515">
        <v>99</v>
      </c>
      <c r="H1011" s="515">
        <v>99</v>
      </c>
      <c r="I1011" s="515">
        <v>99</v>
      </c>
      <c r="J1011" s="515">
        <v>999</v>
      </c>
      <c r="K1011" s="515">
        <v>99</v>
      </c>
      <c r="L1011" s="515">
        <v>99</v>
      </c>
      <c r="M1011" s="515">
        <v>99</v>
      </c>
      <c r="N1011" s="515">
        <v>99</v>
      </c>
      <c r="O1011" s="515">
        <v>15</v>
      </c>
      <c r="P1011" s="515">
        <v>9999</v>
      </c>
      <c r="Q1011" s="515">
        <v>739</v>
      </c>
      <c r="R1011" s="515">
        <v>5982</v>
      </c>
      <c r="S1011" s="515">
        <v>6.9568706118355088</v>
      </c>
      <c r="T1011" s="515">
        <v>7.2933801404212657</v>
      </c>
      <c r="U1011" s="515">
        <v>29.068288197927114</v>
      </c>
      <c r="V1011" s="515">
        <v>20.762286860581753</v>
      </c>
      <c r="W1011" s="515">
        <v>27.39886325643597</v>
      </c>
      <c r="X1011" s="515">
        <v>89.735874289535289</v>
      </c>
      <c r="Y1011" s="515">
        <v>70.177198261451025</v>
      </c>
      <c r="Z1011" s="515">
        <v>9.7458979383671114</v>
      </c>
      <c r="AA1011" s="515">
        <v>1.92003603736926</v>
      </c>
      <c r="AB1011" s="515">
        <v>2.5484971037961994</v>
      </c>
      <c r="AC1011" s="515">
        <v>76.269450737481932</v>
      </c>
      <c r="AD1011" s="515">
        <v>37.645764616070778</v>
      </c>
      <c r="AE1011" s="515">
        <v>53.761764455666402</v>
      </c>
      <c r="AF1011" s="515">
        <v>5.5798074770539525</v>
      </c>
      <c r="AG1011" s="515">
        <v>5.135944002746692</v>
      </c>
      <c r="AH1011" s="515">
        <v>2.7582748244734199</v>
      </c>
      <c r="AI1011" s="515">
        <v>304</v>
      </c>
      <c r="AJ1011" s="515">
        <v>107.18750000000001</v>
      </c>
      <c r="AK1011" s="515">
        <v>18.961312261843496</v>
      </c>
      <c r="AL1011" s="515">
        <v>18.686832896795998</v>
      </c>
    </row>
    <row r="1012" spans="1:38" s="527" customFormat="1">
      <c r="A1012" s="527">
        <v>14</v>
      </c>
      <c r="B1012" s="527">
        <v>39</v>
      </c>
      <c r="C1012" s="527">
        <v>2022</v>
      </c>
      <c r="D1012" s="527">
        <v>99</v>
      </c>
      <c r="E1012" s="527">
        <v>99</v>
      </c>
      <c r="F1012" s="527">
        <v>99</v>
      </c>
      <c r="G1012" s="527">
        <v>99</v>
      </c>
      <c r="H1012" s="527">
        <v>99</v>
      </c>
      <c r="I1012" s="527">
        <v>99</v>
      </c>
      <c r="J1012" s="527">
        <v>999</v>
      </c>
      <c r="K1012" s="527">
        <v>99</v>
      </c>
      <c r="L1012" s="527">
        <v>99</v>
      </c>
      <c r="M1012" s="527">
        <v>99</v>
      </c>
      <c r="N1012" s="527">
        <v>99</v>
      </c>
      <c r="O1012" s="527">
        <v>16</v>
      </c>
      <c r="P1012" s="527">
        <v>9999</v>
      </c>
      <c r="Q1012" s="527">
        <v>906</v>
      </c>
      <c r="R1012" s="527">
        <v>11473</v>
      </c>
      <c r="S1012" s="527">
        <v>7.0672012551207182</v>
      </c>
      <c r="T1012" s="527">
        <v>6.7081844330166485</v>
      </c>
      <c r="U1012" s="527">
        <v>30.579743746186743</v>
      </c>
      <c r="V1012" s="527">
        <v>32.293210145559129</v>
      </c>
      <c r="W1012" s="527">
        <v>17.963915279351525</v>
      </c>
      <c r="X1012" s="527">
        <v>96.278218425869412</v>
      </c>
      <c r="Y1012" s="527">
        <v>83.21276039396848</v>
      </c>
      <c r="Z1012" s="527">
        <v>7.9388788441480944</v>
      </c>
      <c r="AA1012" s="527">
        <v>1.9423663982341937</v>
      </c>
      <c r="AB1012" s="527">
        <v>2.1159824687067044</v>
      </c>
      <c r="AC1012" s="527">
        <v>77.003634988062686</v>
      </c>
      <c r="AD1012" s="527">
        <v>53.570248961353691</v>
      </c>
      <c r="AE1012" s="527">
        <v>59.778345462662351</v>
      </c>
      <c r="AF1012" s="527">
        <v>10.701626744272813</v>
      </c>
      <c r="AG1012" s="527">
        <v>10.362516838542712</v>
      </c>
      <c r="AH1012" s="527">
        <v>5.7787849734158439</v>
      </c>
      <c r="AI1012" s="527">
        <v>2988</v>
      </c>
      <c r="AJ1012" s="527">
        <v>115.18641231593028</v>
      </c>
      <c r="AK1012" s="527">
        <v>19.80776739496179</v>
      </c>
      <c r="AL1012" s="527">
        <v>18.734252097440159</v>
      </c>
    </row>
    <row r="1013" spans="1:38" s="527" customFormat="1">
      <c r="A1013" s="527">
        <v>14</v>
      </c>
      <c r="B1013" s="527">
        <v>40</v>
      </c>
      <c r="C1013" s="527">
        <v>2022</v>
      </c>
      <c r="D1013" s="527">
        <v>99</v>
      </c>
      <c r="E1013" s="527">
        <v>99</v>
      </c>
      <c r="F1013" s="527">
        <v>99</v>
      </c>
      <c r="G1013" s="527">
        <v>99</v>
      </c>
      <c r="H1013" s="527">
        <v>99</v>
      </c>
      <c r="I1013" s="527">
        <v>99</v>
      </c>
      <c r="J1013" s="527">
        <v>999</v>
      </c>
      <c r="K1013" s="527">
        <v>99</v>
      </c>
      <c r="L1013" s="527">
        <v>99</v>
      </c>
      <c r="M1013" s="527">
        <v>99</v>
      </c>
      <c r="N1013" s="527">
        <v>99</v>
      </c>
      <c r="O1013" s="527">
        <v>18</v>
      </c>
      <c r="P1013" s="527">
        <v>9999</v>
      </c>
      <c r="Q1013" s="527">
        <v>660</v>
      </c>
      <c r="R1013" s="527">
        <v>9122</v>
      </c>
      <c r="S1013" s="527">
        <v>6.7996053497040148</v>
      </c>
      <c r="T1013" s="527">
        <v>6.9752247314185487</v>
      </c>
      <c r="U1013" s="527">
        <v>30.072678140758516</v>
      </c>
      <c r="V1013" s="527">
        <v>25.345319008989257</v>
      </c>
      <c r="W1013" s="527">
        <v>21.037053277789951</v>
      </c>
      <c r="X1013" s="527">
        <v>93.674632755974585</v>
      </c>
      <c r="Y1013" s="527">
        <v>78.305196228897188</v>
      </c>
      <c r="Z1013" s="527">
        <v>8.6146759440907008</v>
      </c>
      <c r="AA1013" s="527">
        <v>1.9107376854084743</v>
      </c>
      <c r="AB1013" s="527">
        <v>2.1947596791572903</v>
      </c>
      <c r="AC1013" s="527">
        <v>74.899258510499607</v>
      </c>
      <c r="AD1013" s="527">
        <v>39.150083237243699</v>
      </c>
      <c r="AE1013" s="527">
        <v>50.924490097054914</v>
      </c>
      <c r="AF1013" s="527">
        <v>8.5086933810909642</v>
      </c>
      <c r="AG1013" s="527">
        <v>8.1024542594575006</v>
      </c>
      <c r="AH1013" s="527">
        <v>1.9622889717167284</v>
      </c>
      <c r="AI1013" s="527">
        <v>0</v>
      </c>
    </row>
    <row r="1014" spans="1:38" s="527" customFormat="1">
      <c r="A1014" s="527">
        <v>14</v>
      </c>
      <c r="B1014" s="527">
        <v>41</v>
      </c>
      <c r="C1014" s="527">
        <v>2022</v>
      </c>
      <c r="D1014" s="527">
        <v>99</v>
      </c>
      <c r="E1014" s="527">
        <v>99</v>
      </c>
      <c r="F1014" s="527">
        <v>99</v>
      </c>
      <c r="G1014" s="527">
        <v>99</v>
      </c>
      <c r="H1014" s="527">
        <v>99</v>
      </c>
      <c r="I1014" s="527">
        <v>99</v>
      </c>
      <c r="J1014" s="527">
        <v>999</v>
      </c>
      <c r="K1014" s="527">
        <v>99</v>
      </c>
      <c r="L1014" s="527">
        <v>99</v>
      </c>
      <c r="M1014" s="527">
        <v>99</v>
      </c>
      <c r="N1014" s="527">
        <v>99</v>
      </c>
      <c r="O1014" s="527">
        <v>55</v>
      </c>
      <c r="P1014" s="527">
        <v>9999</v>
      </c>
      <c r="Q1014" s="527">
        <v>350</v>
      </c>
      <c r="R1014" s="527">
        <v>5235</v>
      </c>
      <c r="S1014" s="527">
        <v>7.4510028653295137</v>
      </c>
      <c r="T1014" s="527">
        <v>6.8305635148042008</v>
      </c>
      <c r="U1014" s="527">
        <v>32.209812798471802</v>
      </c>
      <c r="V1014" s="527">
        <v>31.002865329512904</v>
      </c>
      <c r="W1014" s="527">
        <v>19.980897803247377</v>
      </c>
      <c r="X1014" s="527">
        <v>96.236867239732604</v>
      </c>
      <c r="Y1014" s="527">
        <v>86.685768863419312</v>
      </c>
      <c r="Z1014" s="527">
        <v>8.1603450942131435</v>
      </c>
      <c r="AA1014" s="527">
        <v>1.9468674044567624</v>
      </c>
      <c r="AB1014" s="527">
        <v>2.2607784848838506</v>
      </c>
      <c r="AC1014" s="527">
        <v>74.299795579018067</v>
      </c>
      <c r="AD1014" s="527">
        <v>48.26623626494063</v>
      </c>
      <c r="AE1014" s="527">
        <v>55.170149857772515</v>
      </c>
      <c r="AF1014" s="527">
        <v>4.8830311170808143</v>
      </c>
      <c r="AG1014" s="527">
        <v>4.9803435353200083</v>
      </c>
      <c r="AH1014" s="527">
        <v>1.6809933142311364</v>
      </c>
      <c r="AI1014" s="527">
        <v>0</v>
      </c>
    </row>
    <row r="1015" spans="1:38" s="527" customFormat="1">
      <c r="A1015" s="527">
        <v>14</v>
      </c>
      <c r="B1015" s="527">
        <v>42</v>
      </c>
      <c r="C1015" s="527">
        <v>2022</v>
      </c>
      <c r="D1015" s="527">
        <v>99</v>
      </c>
      <c r="E1015" s="527">
        <v>99</v>
      </c>
      <c r="F1015" s="527">
        <v>99</v>
      </c>
      <c r="G1015" s="527">
        <v>99</v>
      </c>
      <c r="H1015" s="527">
        <v>99</v>
      </c>
      <c r="I1015" s="527">
        <v>99</v>
      </c>
      <c r="J1015" s="527">
        <v>999</v>
      </c>
      <c r="K1015" s="527">
        <v>99</v>
      </c>
      <c r="L1015" s="527">
        <v>99</v>
      </c>
      <c r="M1015" s="527">
        <v>99</v>
      </c>
      <c r="N1015" s="527">
        <v>99</v>
      </c>
      <c r="O1015" s="527">
        <v>56</v>
      </c>
      <c r="P1015" s="527">
        <v>9999</v>
      </c>
      <c r="Q1015" s="527">
        <v>92</v>
      </c>
      <c r="R1015" s="527">
        <v>1281</v>
      </c>
      <c r="S1015" s="527">
        <v>7.4254488680718191</v>
      </c>
      <c r="T1015" s="527">
        <v>7.7041373926619823</v>
      </c>
      <c r="U1015" s="527">
        <v>31.405230288836918</v>
      </c>
      <c r="V1015" s="527">
        <v>22.56049960967994</v>
      </c>
      <c r="W1015" s="527">
        <v>34.192037470726007</v>
      </c>
      <c r="X1015" s="527">
        <v>97.501951600312253</v>
      </c>
      <c r="Y1015" s="527">
        <v>83.216237314597947</v>
      </c>
      <c r="Z1015" s="527">
        <v>8.3318709859965612</v>
      </c>
      <c r="AA1015" s="527">
        <v>2.0207994118660886</v>
      </c>
      <c r="AB1015" s="527">
        <v>2.5535434155067991</v>
      </c>
      <c r="AC1015" s="527">
        <v>74.26078059534413</v>
      </c>
      <c r="AD1015" s="527">
        <v>42.633219273057591</v>
      </c>
      <c r="AE1015" s="527">
        <v>57.959463406506096</v>
      </c>
      <c r="AF1015" s="527">
        <v>1.1948735169017237</v>
      </c>
      <c r="AG1015" s="527">
        <v>1.1882437154402461</v>
      </c>
      <c r="AH1015" s="527">
        <v>0.156128024980484</v>
      </c>
      <c r="AI1015" s="527">
        <v>1003</v>
      </c>
      <c r="AJ1015" s="527">
        <v>114.5359920239282</v>
      </c>
      <c r="AK1015" s="527">
        <v>20.535166323168465</v>
      </c>
      <c r="AL1015" s="527">
        <v>20.508599347888264</v>
      </c>
    </row>
    <row r="1016" spans="1:38">
      <c r="A1016" s="515">
        <v>16</v>
      </c>
      <c r="B1016" s="515">
        <v>1</v>
      </c>
      <c r="C1016" s="515">
        <v>2024</v>
      </c>
      <c r="D1016" s="515">
        <v>1</v>
      </c>
      <c r="E1016" s="515">
        <v>99</v>
      </c>
      <c r="F1016" s="515">
        <v>99</v>
      </c>
      <c r="G1016" s="515">
        <v>99</v>
      </c>
      <c r="H1016" s="515">
        <v>99</v>
      </c>
      <c r="I1016" s="515">
        <v>99</v>
      </c>
      <c r="J1016" s="515">
        <v>999</v>
      </c>
      <c r="K1016" s="515">
        <v>99</v>
      </c>
      <c r="L1016" s="515">
        <v>1</v>
      </c>
      <c r="M1016" s="515">
        <v>99</v>
      </c>
      <c r="N1016" s="515">
        <v>99</v>
      </c>
      <c r="O1016" s="515">
        <v>99</v>
      </c>
      <c r="P1016" s="515">
        <v>99</v>
      </c>
      <c r="Q1016" s="515">
        <v>3</v>
      </c>
      <c r="R1016" s="515">
        <v>5</v>
      </c>
      <c r="S1016" s="515">
        <v>1</v>
      </c>
      <c r="T1016" s="515">
        <v>3.2</v>
      </c>
      <c r="U1016" s="515">
        <v>11.44</v>
      </c>
      <c r="V1016" s="515">
        <v>0</v>
      </c>
      <c r="W1016" s="515">
        <v>0</v>
      </c>
      <c r="X1016" s="515">
        <v>0</v>
      </c>
      <c r="Y1016" s="515">
        <v>0</v>
      </c>
      <c r="Z1016" s="515">
        <v>1.7001176429882725</v>
      </c>
      <c r="AA1016" s="515">
        <v>0</v>
      </c>
      <c r="AB1016" s="515">
        <v>0.39999999999999752</v>
      </c>
      <c r="AC1016" s="515"/>
      <c r="AD1016" s="515">
        <v>16.469448520505715</v>
      </c>
      <c r="AE1016" s="515"/>
      <c r="AF1016" s="515">
        <v>0.37678975131876408</v>
      </c>
      <c r="AG1016" s="515">
        <v>0.14276336971469797</v>
      </c>
      <c r="AH1016" s="515">
        <v>0</v>
      </c>
      <c r="AI1016" s="515">
        <v>3</v>
      </c>
      <c r="AJ1016" s="515">
        <v>105.1333333333333</v>
      </c>
      <c r="AK1016" s="515">
        <v>10.880516991653497</v>
      </c>
      <c r="AL1016" s="515">
        <v>10.880516991653497</v>
      </c>
    </row>
    <row r="1017" spans="1:38">
      <c r="A1017" s="515">
        <v>16</v>
      </c>
      <c r="B1017" s="515">
        <v>2</v>
      </c>
      <c r="C1017" s="515">
        <v>2024</v>
      </c>
      <c r="D1017" s="515">
        <v>2</v>
      </c>
      <c r="E1017" s="515">
        <v>99</v>
      </c>
      <c r="F1017" s="515">
        <v>99</v>
      </c>
      <c r="G1017" s="515">
        <v>99</v>
      </c>
      <c r="H1017" s="515">
        <v>99</v>
      </c>
      <c r="I1017" s="515">
        <v>99</v>
      </c>
      <c r="J1017" s="515">
        <v>999</v>
      </c>
      <c r="K1017" s="515">
        <v>99</v>
      </c>
      <c r="L1017" s="515">
        <v>1</v>
      </c>
      <c r="M1017" s="515">
        <v>99</v>
      </c>
      <c r="N1017" s="515">
        <v>99</v>
      </c>
      <c r="O1017" s="515">
        <v>99</v>
      </c>
      <c r="P1017" s="515">
        <v>99</v>
      </c>
      <c r="Q1017" s="515">
        <v>1</v>
      </c>
      <c r="R1017" s="515">
        <v>1</v>
      </c>
      <c r="S1017" s="515">
        <v>1</v>
      </c>
      <c r="T1017" s="515">
        <v>3</v>
      </c>
      <c r="U1017" s="515">
        <v>11.4</v>
      </c>
      <c r="V1017" s="515">
        <v>0</v>
      </c>
      <c r="W1017" s="515">
        <v>0</v>
      </c>
      <c r="X1017" s="515">
        <v>0</v>
      </c>
      <c r="Y1017" s="515">
        <v>0</v>
      </c>
      <c r="Z1017" s="515">
        <v>0</v>
      </c>
      <c r="AA1017" s="515">
        <v>0</v>
      </c>
      <c r="AB1017" s="515">
        <v>0</v>
      </c>
      <c r="AC1017" s="515"/>
      <c r="AD1017" s="515"/>
      <c r="AE1017" s="515"/>
      <c r="AF1017" s="515">
        <v>7.564296520423601E-2</v>
      </c>
      <c r="AG1017" s="515">
        <v>2.5180960543201927E-2</v>
      </c>
      <c r="AH1017" s="515">
        <v>0</v>
      </c>
      <c r="AI1017" s="515">
        <v>1</v>
      </c>
      <c r="AJ1017" s="515">
        <v>98.8</v>
      </c>
      <c r="AK1017" s="515">
        <v>11.820450198394436</v>
      </c>
      <c r="AL1017" s="515">
        <v>11.820450198394436</v>
      </c>
    </row>
    <row r="1018" spans="1:38">
      <c r="A1018" s="515">
        <v>16</v>
      </c>
      <c r="B1018" s="515">
        <v>3</v>
      </c>
      <c r="C1018" s="515">
        <v>2024</v>
      </c>
      <c r="D1018" s="515">
        <v>3</v>
      </c>
      <c r="E1018" s="515">
        <v>99</v>
      </c>
      <c r="F1018" s="515">
        <v>99</v>
      </c>
      <c r="G1018" s="515">
        <v>99</v>
      </c>
      <c r="H1018" s="515">
        <v>99</v>
      </c>
      <c r="I1018" s="515">
        <v>99</v>
      </c>
      <c r="J1018" s="515">
        <v>999</v>
      </c>
      <c r="K1018" s="515">
        <v>99</v>
      </c>
      <c r="L1018" s="515">
        <v>1</v>
      </c>
      <c r="M1018" s="515">
        <v>99</v>
      </c>
      <c r="N1018" s="515">
        <v>99</v>
      </c>
      <c r="O1018" s="515">
        <v>99</v>
      </c>
      <c r="P1018" s="515">
        <v>99</v>
      </c>
      <c r="Q1018" s="515">
        <v>13</v>
      </c>
      <c r="R1018" s="515">
        <v>13</v>
      </c>
      <c r="S1018" s="515">
        <v>1</v>
      </c>
      <c r="T1018" s="515">
        <v>2.4615384615384608</v>
      </c>
      <c r="U1018" s="515">
        <v>15.623076923076924</v>
      </c>
      <c r="V1018" s="515">
        <v>0</v>
      </c>
      <c r="W1018" s="515">
        <v>0</v>
      </c>
      <c r="X1018" s="515">
        <v>53.84615384615384</v>
      </c>
      <c r="Y1018" s="515">
        <v>0</v>
      </c>
      <c r="Z1018" s="515">
        <v>3.8507049996179648</v>
      </c>
      <c r="AA1018" s="515">
        <v>0</v>
      </c>
      <c r="AB1018" s="515">
        <v>0.49851851526214258</v>
      </c>
      <c r="AC1018" s="515"/>
      <c r="AD1018" s="515">
        <v>5.055168098847159</v>
      </c>
      <c r="AE1018" s="515"/>
      <c r="AF1018" s="515">
        <v>0.11985985616817262</v>
      </c>
      <c r="AG1018" s="515">
        <v>5.2831409794854949E-2</v>
      </c>
      <c r="AH1018" s="515">
        <v>0</v>
      </c>
      <c r="AI1018" s="515">
        <v>13</v>
      </c>
      <c r="AJ1018" s="515">
        <v>106.76923076923077</v>
      </c>
      <c r="AK1018" s="515">
        <v>12.573801918925859</v>
      </c>
      <c r="AL1018" s="515">
        <v>12.573801918925859</v>
      </c>
    </row>
    <row r="1019" spans="1:38">
      <c r="A1019" s="515">
        <v>16</v>
      </c>
      <c r="B1019" s="515">
        <v>4</v>
      </c>
      <c r="C1019" s="515">
        <v>2024</v>
      </c>
      <c r="D1019" s="515">
        <v>4</v>
      </c>
      <c r="E1019" s="515">
        <v>99</v>
      </c>
      <c r="F1019" s="515">
        <v>99</v>
      </c>
      <c r="G1019" s="515">
        <v>99</v>
      </c>
      <c r="H1019" s="515">
        <v>99</v>
      </c>
      <c r="I1019" s="515">
        <v>99</v>
      </c>
      <c r="J1019" s="515">
        <v>999</v>
      </c>
      <c r="K1019" s="515">
        <v>99</v>
      </c>
      <c r="L1019" s="515">
        <v>1</v>
      </c>
      <c r="M1019" s="515">
        <v>99</v>
      </c>
      <c r="N1019" s="515">
        <v>99</v>
      </c>
      <c r="O1019" s="515">
        <v>99</v>
      </c>
      <c r="P1019" s="515">
        <v>99</v>
      </c>
      <c r="Q1019" s="515">
        <v>2</v>
      </c>
      <c r="R1019" s="515">
        <v>2</v>
      </c>
      <c r="S1019" s="515">
        <v>1</v>
      </c>
      <c r="T1019" s="515">
        <v>2</v>
      </c>
      <c r="U1019" s="515">
        <v>11.15</v>
      </c>
      <c r="V1019" s="515">
        <v>0</v>
      </c>
      <c r="W1019" s="515">
        <v>0</v>
      </c>
      <c r="X1019" s="515">
        <v>0</v>
      </c>
      <c r="Y1019" s="515">
        <v>0</v>
      </c>
      <c r="Z1019" s="515">
        <v>5.0000000000119373E-2</v>
      </c>
      <c r="AA1019" s="515">
        <v>0</v>
      </c>
      <c r="AB1019" s="515">
        <v>0</v>
      </c>
      <c r="AC1019" s="515"/>
      <c r="AD1019" s="515"/>
      <c r="AE1019" s="515"/>
      <c r="AF1019" s="515">
        <v>0.13976240391334727</v>
      </c>
      <c r="AG1019" s="515">
        <v>4.7413921407704437E-2</v>
      </c>
      <c r="AH1019" s="515">
        <v>0</v>
      </c>
      <c r="AI1019" s="515">
        <v>1</v>
      </c>
      <c r="AJ1019" s="515">
        <v>100.4</v>
      </c>
      <c r="AK1019" s="515">
        <v>11.06666807476843</v>
      </c>
      <c r="AL1019" s="515">
        <v>11.06666807476843</v>
      </c>
    </row>
    <row r="1020" spans="1:38">
      <c r="A1020" s="515">
        <v>16</v>
      </c>
      <c r="B1020" s="515">
        <v>5</v>
      </c>
      <c r="C1020" s="515">
        <v>2024</v>
      </c>
      <c r="D1020" s="515">
        <v>5</v>
      </c>
      <c r="E1020" s="515">
        <v>99</v>
      </c>
      <c r="F1020" s="515">
        <v>99</v>
      </c>
      <c r="G1020" s="515">
        <v>99</v>
      </c>
      <c r="H1020" s="515">
        <v>99</v>
      </c>
      <c r="I1020" s="515">
        <v>99</v>
      </c>
      <c r="J1020" s="515">
        <v>999</v>
      </c>
      <c r="K1020" s="515">
        <v>99</v>
      </c>
      <c r="L1020" s="515">
        <v>1</v>
      </c>
      <c r="M1020" s="515">
        <v>99</v>
      </c>
      <c r="N1020" s="515">
        <v>99</v>
      </c>
      <c r="O1020" s="515">
        <v>99</v>
      </c>
      <c r="P1020" s="515">
        <v>99</v>
      </c>
      <c r="Q1020" s="515">
        <v>1</v>
      </c>
      <c r="R1020" s="515">
        <v>1</v>
      </c>
      <c r="S1020" s="515">
        <v>1</v>
      </c>
      <c r="T1020" s="515">
        <v>3</v>
      </c>
      <c r="U1020" s="515">
        <v>12.9</v>
      </c>
      <c r="V1020" s="515">
        <v>0</v>
      </c>
      <c r="W1020" s="515">
        <v>0</v>
      </c>
      <c r="X1020" s="515">
        <v>0</v>
      </c>
      <c r="Y1020" s="515">
        <v>0</v>
      </c>
      <c r="Z1020" s="515">
        <v>0</v>
      </c>
      <c r="AA1020" s="515">
        <v>0</v>
      </c>
      <c r="AB1020" s="515">
        <v>0</v>
      </c>
      <c r="AC1020" s="515"/>
      <c r="AD1020" s="515"/>
      <c r="AE1020" s="515"/>
      <c r="AF1020" s="515">
        <v>9.9601593625497989E-2</v>
      </c>
      <c r="AG1020" s="515">
        <v>3.5797337122116094E-2</v>
      </c>
      <c r="AH1020" s="515">
        <v>0</v>
      </c>
      <c r="AI1020" s="515">
        <v>1</v>
      </c>
      <c r="AJ1020" s="515">
        <v>104</v>
      </c>
      <c r="AK1020" s="515">
        <v>11.468053026854804</v>
      </c>
      <c r="AL1020" s="515">
        <v>11.468053026854804</v>
      </c>
    </row>
    <row r="1021" spans="1:38">
      <c r="A1021" s="515">
        <v>16</v>
      </c>
      <c r="B1021" s="515">
        <v>6</v>
      </c>
      <c r="C1021" s="515">
        <v>2024</v>
      </c>
      <c r="D1021" s="515">
        <v>6</v>
      </c>
      <c r="E1021" s="515">
        <v>99</v>
      </c>
      <c r="F1021" s="515">
        <v>99</v>
      </c>
      <c r="G1021" s="515">
        <v>99</v>
      </c>
      <c r="H1021" s="515">
        <v>99</v>
      </c>
      <c r="I1021" s="515">
        <v>99</v>
      </c>
      <c r="J1021" s="515">
        <v>999</v>
      </c>
      <c r="K1021" s="515">
        <v>99</v>
      </c>
      <c r="L1021" s="515">
        <v>1</v>
      </c>
      <c r="M1021" s="515">
        <v>99</v>
      </c>
      <c r="N1021" s="515">
        <v>99</v>
      </c>
      <c r="O1021" s="515">
        <v>99</v>
      </c>
      <c r="P1021" s="515">
        <v>99</v>
      </c>
      <c r="Q1021" s="515">
        <v>1</v>
      </c>
      <c r="R1021" s="515">
        <v>1</v>
      </c>
      <c r="S1021" s="515">
        <v>1</v>
      </c>
      <c r="T1021" s="515">
        <v>3</v>
      </c>
      <c r="U1021" s="515">
        <v>15.9</v>
      </c>
      <c r="V1021" s="515">
        <v>0</v>
      </c>
      <c r="W1021" s="515">
        <v>0</v>
      </c>
      <c r="X1021" s="515">
        <v>0</v>
      </c>
      <c r="Y1021" s="515">
        <v>0</v>
      </c>
      <c r="Z1021" s="515">
        <v>0</v>
      </c>
      <c r="AA1021" s="515">
        <v>0</v>
      </c>
      <c r="AB1021" s="515">
        <v>0</v>
      </c>
      <c r="AC1021" s="515"/>
      <c r="AD1021" s="515"/>
      <c r="AE1021" s="515"/>
      <c r="AF1021" s="515">
        <v>0.21052631578947364</v>
      </c>
      <c r="AG1021" s="515">
        <v>9.6593118195956451E-2</v>
      </c>
      <c r="AH1021" s="515">
        <v>0</v>
      </c>
      <c r="AI1021" s="515">
        <v>1</v>
      </c>
      <c r="AJ1021" s="515">
        <v>107.4</v>
      </c>
      <c r="AK1021" s="515">
        <v>12.834657395336368</v>
      </c>
      <c r="AL1021" s="515">
        <v>12.834657395336368</v>
      </c>
    </row>
    <row r="1022" spans="1:38">
      <c r="A1022" s="515">
        <v>16</v>
      </c>
      <c r="B1022" s="515">
        <v>7</v>
      </c>
      <c r="C1022" s="515">
        <v>2024</v>
      </c>
      <c r="D1022" s="515">
        <v>7</v>
      </c>
      <c r="E1022" s="515">
        <v>99</v>
      </c>
      <c r="F1022" s="515">
        <v>99</v>
      </c>
      <c r="G1022" s="515">
        <v>99</v>
      </c>
      <c r="H1022" s="515">
        <v>99</v>
      </c>
      <c r="I1022" s="515">
        <v>99</v>
      </c>
      <c r="J1022" s="515">
        <v>999</v>
      </c>
      <c r="K1022" s="515">
        <v>99</v>
      </c>
      <c r="L1022" s="515">
        <v>1</v>
      </c>
      <c r="M1022" s="515">
        <v>99</v>
      </c>
      <c r="N1022" s="515">
        <v>99</v>
      </c>
      <c r="O1022" s="515">
        <v>99</v>
      </c>
      <c r="P1022" s="515">
        <v>99</v>
      </c>
      <c r="Q1022" s="515"/>
      <c r="R1022" s="515">
        <v>0</v>
      </c>
      <c r="S1022" s="515"/>
      <c r="T1022" s="515"/>
      <c r="U1022" s="515"/>
      <c r="V1022" s="515"/>
      <c r="W1022" s="515"/>
      <c r="X1022" s="515"/>
      <c r="Y1022" s="515"/>
      <c r="Z1022" s="515"/>
      <c r="AA1022" s="515"/>
      <c r="AB1022" s="515"/>
      <c r="AC1022" s="515"/>
      <c r="AD1022" s="515"/>
      <c r="AE1022" s="515"/>
      <c r="AF1022" s="515"/>
      <c r="AG1022" s="515"/>
      <c r="AH1022" s="515"/>
      <c r="AI1022" s="515"/>
      <c r="AJ1022" s="515"/>
      <c r="AK1022" s="515"/>
      <c r="AL1022" s="515"/>
    </row>
    <row r="1023" spans="1:38">
      <c r="A1023" s="515">
        <v>16</v>
      </c>
      <c r="B1023" s="515">
        <v>8</v>
      </c>
      <c r="C1023" s="515">
        <v>2024</v>
      </c>
      <c r="D1023" s="515">
        <v>8</v>
      </c>
      <c r="E1023" s="515">
        <v>99</v>
      </c>
      <c r="F1023" s="515">
        <v>99</v>
      </c>
      <c r="G1023" s="515">
        <v>99</v>
      </c>
      <c r="H1023" s="515">
        <v>99</v>
      </c>
      <c r="I1023" s="515">
        <v>99</v>
      </c>
      <c r="J1023" s="515">
        <v>999</v>
      </c>
      <c r="K1023" s="515">
        <v>99</v>
      </c>
      <c r="L1023" s="515">
        <v>1</v>
      </c>
      <c r="M1023" s="515">
        <v>99</v>
      </c>
      <c r="N1023" s="515">
        <v>99</v>
      </c>
      <c r="O1023" s="515">
        <v>99</v>
      </c>
      <c r="P1023" s="515">
        <v>99</v>
      </c>
      <c r="Q1023" s="515">
        <v>5</v>
      </c>
      <c r="R1023" s="515">
        <v>6</v>
      </c>
      <c r="S1023" s="515">
        <v>1</v>
      </c>
      <c r="T1023" s="515">
        <v>2.1666666666666661</v>
      </c>
      <c r="U1023" s="515">
        <v>10.15</v>
      </c>
      <c r="V1023" s="515">
        <v>0</v>
      </c>
      <c r="W1023" s="515">
        <v>0</v>
      </c>
      <c r="X1023" s="515">
        <v>0</v>
      </c>
      <c r="Y1023" s="515">
        <v>0</v>
      </c>
      <c r="Z1023" s="515">
        <v>1.3149778198382989</v>
      </c>
      <c r="AA1023" s="515">
        <v>0</v>
      </c>
      <c r="AB1023" s="515">
        <v>0.68718427093627699</v>
      </c>
      <c r="AC1023" s="515"/>
      <c r="AD1023" s="515">
        <v>59.943275808637608</v>
      </c>
      <c r="AE1023" s="515"/>
      <c r="AF1023" s="515">
        <v>5.7438253877082145E-2</v>
      </c>
      <c r="AG1023" s="515">
        <v>1.7994736318016912E-2</v>
      </c>
      <c r="AH1023" s="515">
        <v>33.333333333333343</v>
      </c>
      <c r="AI1023" s="515">
        <v>6</v>
      </c>
      <c r="AJ1023" s="515">
        <v>98.21666666666664</v>
      </c>
      <c r="AK1023" s="515">
        <v>10.651391927957468</v>
      </c>
      <c r="AL1023" s="515">
        <v>10.651391927957468</v>
      </c>
    </row>
    <row r="1024" spans="1:38">
      <c r="A1024" s="515">
        <v>16</v>
      </c>
      <c r="B1024" s="515">
        <v>9</v>
      </c>
      <c r="C1024" s="515">
        <v>2024</v>
      </c>
      <c r="D1024" s="515">
        <v>9</v>
      </c>
      <c r="E1024" s="515">
        <v>99</v>
      </c>
      <c r="F1024" s="515">
        <v>99</v>
      </c>
      <c r="G1024" s="515">
        <v>99</v>
      </c>
      <c r="H1024" s="515">
        <v>99</v>
      </c>
      <c r="I1024" s="515">
        <v>99</v>
      </c>
      <c r="J1024" s="515">
        <v>999</v>
      </c>
      <c r="K1024" s="515">
        <v>99</v>
      </c>
      <c r="L1024" s="515">
        <v>1</v>
      </c>
      <c r="M1024" s="515">
        <v>99</v>
      </c>
      <c r="N1024" s="515">
        <v>99</v>
      </c>
      <c r="O1024" s="515">
        <v>99</v>
      </c>
      <c r="P1024" s="515">
        <v>99</v>
      </c>
      <c r="Q1024" s="515">
        <v>19</v>
      </c>
      <c r="R1024" s="515">
        <v>26</v>
      </c>
      <c r="S1024" s="515">
        <v>1</v>
      </c>
      <c r="T1024" s="515">
        <v>3.8846153846153855</v>
      </c>
      <c r="U1024" s="515">
        <v>10.515384615384619</v>
      </c>
      <c r="V1024" s="515">
        <v>0</v>
      </c>
      <c r="W1024" s="515">
        <v>3.8461538461538449</v>
      </c>
      <c r="X1024" s="515">
        <v>3.8461538461538449</v>
      </c>
      <c r="Y1024" s="515">
        <v>3.8461538461538449</v>
      </c>
      <c r="Z1024" s="515">
        <v>3.1903330315299381</v>
      </c>
      <c r="AA1024" s="515">
        <v>0</v>
      </c>
      <c r="AB1024" s="515">
        <v>6.8574884563515006</v>
      </c>
      <c r="AC1024" s="515"/>
      <c r="AD1024" s="515">
        <v>3.8581931510815073</v>
      </c>
      <c r="AE1024" s="515"/>
      <c r="AF1024" s="515">
        <v>0.17477816617370262</v>
      </c>
      <c r="AG1024" s="515">
        <v>6.0978547327738893E-2</v>
      </c>
      <c r="AH1024" s="515">
        <v>0</v>
      </c>
      <c r="AI1024" s="515">
        <v>25</v>
      </c>
      <c r="AJ1024" s="515">
        <v>96.54</v>
      </c>
      <c r="AK1024" s="515">
        <v>11.017210267728663</v>
      </c>
      <c r="AL1024" s="515">
        <v>11.017210267728663</v>
      </c>
    </row>
    <row r="1025" spans="1:38">
      <c r="A1025" s="515">
        <v>16</v>
      </c>
      <c r="B1025" s="515">
        <v>10</v>
      </c>
      <c r="C1025" s="515">
        <v>2024</v>
      </c>
      <c r="D1025" s="515">
        <v>10</v>
      </c>
      <c r="E1025" s="515">
        <v>99</v>
      </c>
      <c r="F1025" s="515">
        <v>99</v>
      </c>
      <c r="G1025" s="515">
        <v>99</v>
      </c>
      <c r="H1025" s="515">
        <v>99</v>
      </c>
      <c r="I1025" s="515">
        <v>99</v>
      </c>
      <c r="J1025" s="515">
        <v>999</v>
      </c>
      <c r="K1025" s="515">
        <v>99</v>
      </c>
      <c r="L1025" s="515">
        <v>1</v>
      </c>
      <c r="M1025" s="515">
        <v>99</v>
      </c>
      <c r="N1025" s="515">
        <v>99</v>
      </c>
      <c r="O1025" s="515">
        <v>99</v>
      </c>
      <c r="P1025" s="515">
        <v>99</v>
      </c>
      <c r="Q1025" s="515">
        <v>37</v>
      </c>
      <c r="R1025" s="515">
        <v>112</v>
      </c>
      <c r="S1025" s="515">
        <v>1</v>
      </c>
      <c r="T1025" s="515">
        <v>2.5267857142857153</v>
      </c>
      <c r="U1025" s="515">
        <v>10.54107142857143</v>
      </c>
      <c r="V1025" s="515">
        <v>0</v>
      </c>
      <c r="W1025" s="515">
        <v>0</v>
      </c>
      <c r="X1025" s="515">
        <v>2.6785714285714279</v>
      </c>
      <c r="Y1025" s="515">
        <v>0</v>
      </c>
      <c r="Z1025" s="515">
        <v>2.170070504591477</v>
      </c>
      <c r="AA1025" s="515">
        <v>0</v>
      </c>
      <c r="AB1025" s="515">
        <v>0.49928201000056399</v>
      </c>
      <c r="AC1025" s="515"/>
      <c r="AD1025" s="515">
        <v>12.506679410203065</v>
      </c>
      <c r="AE1025" s="515"/>
      <c r="AF1025" s="515">
        <v>0.28760721072364043</v>
      </c>
      <c r="AG1025" s="515">
        <v>9.9252053473367963E-2</v>
      </c>
      <c r="AH1025" s="515">
        <v>6.25</v>
      </c>
      <c r="AI1025" s="515">
        <v>112</v>
      </c>
      <c r="AJ1025" s="515">
        <v>99.948214285714243</v>
      </c>
      <c r="AK1025" s="515">
        <v>10.442158532494798</v>
      </c>
      <c r="AL1025" s="515">
        <v>10.373258971860109</v>
      </c>
    </row>
    <row r="1026" spans="1:38">
      <c r="A1026" s="515">
        <v>16</v>
      </c>
      <c r="B1026" s="515">
        <v>11</v>
      </c>
      <c r="C1026" s="515">
        <v>2024</v>
      </c>
      <c r="D1026" s="515">
        <v>11</v>
      </c>
      <c r="E1026" s="515">
        <v>99</v>
      </c>
      <c r="F1026" s="515">
        <v>99</v>
      </c>
      <c r="G1026" s="515">
        <v>99</v>
      </c>
      <c r="H1026" s="515">
        <v>99</v>
      </c>
      <c r="I1026" s="515">
        <v>99</v>
      </c>
      <c r="J1026" s="515">
        <v>999</v>
      </c>
      <c r="K1026" s="515">
        <v>99</v>
      </c>
      <c r="L1026" s="515">
        <v>1</v>
      </c>
      <c r="M1026" s="515">
        <v>99</v>
      </c>
      <c r="N1026" s="515">
        <v>99</v>
      </c>
      <c r="O1026" s="515">
        <v>99</v>
      </c>
      <c r="P1026" s="515">
        <v>99</v>
      </c>
      <c r="Q1026" s="515">
        <v>15</v>
      </c>
      <c r="R1026" s="515">
        <v>28</v>
      </c>
      <c r="S1026" s="515">
        <v>1</v>
      </c>
      <c r="T1026" s="515">
        <v>2.5714285714285721</v>
      </c>
      <c r="U1026" s="515">
        <v>10.735714285714282</v>
      </c>
      <c r="V1026" s="515">
        <v>0</v>
      </c>
      <c r="W1026" s="515">
        <v>0</v>
      </c>
      <c r="X1026" s="515">
        <v>7.1428571428571441</v>
      </c>
      <c r="Y1026" s="515">
        <v>0</v>
      </c>
      <c r="Z1026" s="515">
        <v>2.4769241129321156</v>
      </c>
      <c r="AA1026" s="515">
        <v>0</v>
      </c>
      <c r="AB1026" s="515">
        <v>0.56242913385798587</v>
      </c>
      <c r="AC1026" s="515"/>
      <c r="AD1026" s="515">
        <v>-39.663576756088212</v>
      </c>
      <c r="AE1026" s="515"/>
      <c r="AF1026" s="515">
        <v>0.17294626312538602</v>
      </c>
      <c r="AG1026" s="515">
        <v>6.2575500172051407E-2</v>
      </c>
      <c r="AH1026" s="515">
        <v>0</v>
      </c>
      <c r="AI1026" s="515">
        <v>28</v>
      </c>
      <c r="AJ1026" s="515">
        <v>98.821428571428555</v>
      </c>
      <c r="AK1026" s="515">
        <v>10.950250771222898</v>
      </c>
      <c r="AL1026" s="515"/>
    </row>
    <row r="1027" spans="1:38">
      <c r="A1027" s="515">
        <v>16</v>
      </c>
      <c r="B1027" s="515">
        <v>12</v>
      </c>
      <c r="C1027" s="515">
        <v>2024</v>
      </c>
      <c r="D1027" s="515">
        <v>12</v>
      </c>
      <c r="E1027" s="515">
        <v>99</v>
      </c>
      <c r="F1027" s="515">
        <v>99</v>
      </c>
      <c r="G1027" s="515">
        <v>99</v>
      </c>
      <c r="H1027" s="515">
        <v>99</v>
      </c>
      <c r="I1027" s="515">
        <v>99</v>
      </c>
      <c r="J1027" s="515">
        <v>999</v>
      </c>
      <c r="K1027" s="515">
        <v>99</v>
      </c>
      <c r="L1027" s="515">
        <v>1</v>
      </c>
      <c r="M1027" s="515">
        <v>99</v>
      </c>
      <c r="N1027" s="515">
        <v>99</v>
      </c>
      <c r="O1027" s="515">
        <v>99</v>
      </c>
      <c r="P1027" s="515">
        <v>99</v>
      </c>
      <c r="Q1027" s="515">
        <v>5</v>
      </c>
      <c r="R1027" s="515">
        <v>5</v>
      </c>
      <c r="S1027" s="515">
        <v>1</v>
      </c>
      <c r="T1027" s="515">
        <v>2.4</v>
      </c>
      <c r="U1027" s="515">
        <v>8.9600000000000009</v>
      </c>
      <c r="V1027" s="515">
        <v>0</v>
      </c>
      <c r="W1027" s="515">
        <v>0</v>
      </c>
      <c r="X1027" s="515">
        <v>0</v>
      </c>
      <c r="Y1027" s="515">
        <v>0</v>
      </c>
      <c r="Z1027" s="515">
        <v>2.0674622124721016</v>
      </c>
      <c r="AA1027" s="515">
        <v>0</v>
      </c>
      <c r="AB1027" s="515">
        <v>0.48989794855663599</v>
      </c>
      <c r="AC1027" s="515"/>
      <c r="AD1027" s="515">
        <v>52.920213575991752</v>
      </c>
      <c r="AE1027" s="515"/>
      <c r="AF1027" s="515">
        <v>0.24003840614498323</v>
      </c>
      <c r="AG1027" s="515">
        <v>7.3346550993043547E-2</v>
      </c>
      <c r="AH1027" s="515">
        <v>0</v>
      </c>
      <c r="AI1027" s="515">
        <v>5</v>
      </c>
      <c r="AJ1027" s="515">
        <v>92.44</v>
      </c>
      <c r="AK1027" s="515">
        <v>11.196014929375218</v>
      </c>
      <c r="AL1027" s="515"/>
    </row>
    <row r="1028" spans="1:38">
      <c r="A1028" s="515">
        <v>16</v>
      </c>
      <c r="B1028" s="515">
        <v>13</v>
      </c>
      <c r="C1028" s="515">
        <v>2024</v>
      </c>
      <c r="D1028" s="515">
        <v>1</v>
      </c>
      <c r="E1028" s="515">
        <v>99</v>
      </c>
      <c r="F1028" s="515">
        <v>99</v>
      </c>
      <c r="G1028" s="515">
        <v>99</v>
      </c>
      <c r="H1028" s="515">
        <v>99</v>
      </c>
      <c r="I1028" s="515">
        <v>99</v>
      </c>
      <c r="J1028" s="515">
        <v>999</v>
      </c>
      <c r="K1028" s="515">
        <v>99</v>
      </c>
      <c r="L1028" s="515">
        <v>2</v>
      </c>
      <c r="M1028" s="515">
        <v>99</v>
      </c>
      <c r="N1028" s="515">
        <v>99</v>
      </c>
      <c r="O1028" s="515">
        <v>99</v>
      </c>
      <c r="P1028" s="515">
        <v>99</v>
      </c>
      <c r="Q1028" s="515">
        <v>7</v>
      </c>
      <c r="R1028" s="515">
        <v>11</v>
      </c>
      <c r="S1028" s="515">
        <v>2</v>
      </c>
      <c r="T1028" s="515">
        <v>3</v>
      </c>
      <c r="U1028" s="515">
        <v>14.545454545454543</v>
      </c>
      <c r="V1028" s="515">
        <v>0</v>
      </c>
      <c r="W1028" s="515">
        <v>0</v>
      </c>
      <c r="X1028" s="515">
        <v>36.363636363636367</v>
      </c>
      <c r="Y1028" s="515">
        <v>0</v>
      </c>
      <c r="Z1028" s="515">
        <v>5.0817612616750445</v>
      </c>
      <c r="AA1028" s="515">
        <v>0</v>
      </c>
      <c r="AB1028" s="515">
        <v>0.60302268915552748</v>
      </c>
      <c r="AC1028" s="515"/>
      <c r="AD1028" s="515">
        <v>44.795702402040405</v>
      </c>
      <c r="AE1028" s="515"/>
      <c r="AF1028" s="515">
        <v>0.82893745290128107</v>
      </c>
      <c r="AG1028" s="515">
        <v>0.3993380971040501</v>
      </c>
      <c r="AH1028" s="515">
        <v>0</v>
      </c>
      <c r="AI1028" s="515">
        <v>4</v>
      </c>
      <c r="AJ1028" s="515">
        <v>111</v>
      </c>
      <c r="AK1028" s="515">
        <v>13.60194005095456</v>
      </c>
      <c r="AL1028" s="515">
        <v>13.60194005095456</v>
      </c>
    </row>
    <row r="1029" spans="1:38">
      <c r="A1029" s="515">
        <v>16</v>
      </c>
      <c r="B1029" s="515">
        <v>14</v>
      </c>
      <c r="C1029" s="515">
        <v>2024</v>
      </c>
      <c r="D1029" s="515">
        <v>2</v>
      </c>
      <c r="E1029" s="515">
        <v>99</v>
      </c>
      <c r="F1029" s="515">
        <v>99</v>
      </c>
      <c r="G1029" s="515">
        <v>99</v>
      </c>
      <c r="H1029" s="515">
        <v>99</v>
      </c>
      <c r="I1029" s="515">
        <v>99</v>
      </c>
      <c r="J1029" s="515">
        <v>999</v>
      </c>
      <c r="K1029" s="515">
        <v>99</v>
      </c>
      <c r="L1029" s="515">
        <v>2</v>
      </c>
      <c r="M1029" s="515">
        <v>99</v>
      </c>
      <c r="N1029" s="515">
        <v>99</v>
      </c>
      <c r="O1029" s="515">
        <v>99</v>
      </c>
      <c r="P1029" s="515">
        <v>99</v>
      </c>
      <c r="Q1029" s="515">
        <v>6</v>
      </c>
      <c r="R1029" s="515">
        <v>6</v>
      </c>
      <c r="S1029" s="515">
        <v>2</v>
      </c>
      <c r="T1029" s="515">
        <v>2.3333333333333339</v>
      </c>
      <c r="U1029" s="515">
        <v>18.100000000000001</v>
      </c>
      <c r="V1029" s="515">
        <v>0</v>
      </c>
      <c r="W1029" s="515">
        <v>0</v>
      </c>
      <c r="X1029" s="515">
        <v>83.333333333333314</v>
      </c>
      <c r="Y1029" s="515">
        <v>0</v>
      </c>
      <c r="Z1029" s="515">
        <v>2.820165479778316</v>
      </c>
      <c r="AA1029" s="515">
        <v>0</v>
      </c>
      <c r="AB1029" s="515">
        <v>0.4714045207910309</v>
      </c>
      <c r="AC1029" s="515"/>
      <c r="AD1029" s="515">
        <v>-76.473373569146403</v>
      </c>
      <c r="AE1029" s="515"/>
      <c r="AF1029" s="515">
        <v>0.45385779122541609</v>
      </c>
      <c r="AG1029" s="515">
        <v>0.2398817820168184</v>
      </c>
      <c r="AH1029" s="515">
        <v>0</v>
      </c>
      <c r="AI1029" s="515">
        <v>5</v>
      </c>
      <c r="AJ1029" s="515">
        <v>109.84</v>
      </c>
      <c r="AK1029" s="515">
        <v>13.623682195294904</v>
      </c>
      <c r="AL1029" s="515">
        <v>13.623682195294904</v>
      </c>
    </row>
    <row r="1030" spans="1:38">
      <c r="A1030" s="515">
        <v>16</v>
      </c>
      <c r="B1030" s="515">
        <v>15</v>
      </c>
      <c r="C1030" s="515">
        <v>2024</v>
      </c>
      <c r="D1030" s="515">
        <v>3</v>
      </c>
      <c r="E1030" s="515">
        <v>99</v>
      </c>
      <c r="F1030" s="515">
        <v>99</v>
      </c>
      <c r="G1030" s="515">
        <v>99</v>
      </c>
      <c r="H1030" s="515">
        <v>99</v>
      </c>
      <c r="I1030" s="515">
        <v>99</v>
      </c>
      <c r="J1030" s="515">
        <v>999</v>
      </c>
      <c r="K1030" s="515">
        <v>99</v>
      </c>
      <c r="L1030" s="515">
        <v>2</v>
      </c>
      <c r="M1030" s="515">
        <v>99</v>
      </c>
      <c r="N1030" s="515">
        <v>99</v>
      </c>
      <c r="O1030" s="515">
        <v>99</v>
      </c>
      <c r="P1030" s="515">
        <v>99</v>
      </c>
      <c r="Q1030" s="515">
        <v>45</v>
      </c>
      <c r="R1030" s="515">
        <v>53</v>
      </c>
      <c r="S1030" s="515">
        <v>2</v>
      </c>
      <c r="T1030" s="515">
        <v>3.1886792452830197</v>
      </c>
      <c r="U1030" s="515">
        <v>18.760377358490555</v>
      </c>
      <c r="V1030" s="515">
        <v>0</v>
      </c>
      <c r="W1030" s="515">
        <v>0</v>
      </c>
      <c r="X1030" s="515">
        <v>71.698113207547181</v>
      </c>
      <c r="Y1030" s="515">
        <v>15.094339622641504</v>
      </c>
      <c r="Z1030" s="515">
        <v>4.7411223741888922</v>
      </c>
      <c r="AA1030" s="515">
        <v>0</v>
      </c>
      <c r="AB1030" s="515">
        <v>0.89139711781265851</v>
      </c>
      <c r="AC1030" s="515"/>
      <c r="AD1030" s="515">
        <v>2.0519801443944496</v>
      </c>
      <c r="AE1030" s="515"/>
      <c r="AF1030" s="515">
        <v>0.48865941360870385</v>
      </c>
      <c r="AG1030" s="515">
        <v>0.25864239664709138</v>
      </c>
      <c r="AH1030" s="515">
        <v>0</v>
      </c>
      <c r="AI1030" s="515">
        <v>50</v>
      </c>
      <c r="AJ1030" s="515">
        <v>110.26599999999998</v>
      </c>
      <c r="AK1030" s="515">
        <v>13.882966502077352</v>
      </c>
      <c r="AL1030" s="515">
        <v>13.882966502077352</v>
      </c>
    </row>
    <row r="1031" spans="1:38">
      <c r="A1031" s="515">
        <v>16</v>
      </c>
      <c r="B1031" s="515">
        <v>16</v>
      </c>
      <c r="C1031" s="515">
        <v>2024</v>
      </c>
      <c r="D1031" s="515">
        <v>4</v>
      </c>
      <c r="E1031" s="515">
        <v>99</v>
      </c>
      <c r="F1031" s="515">
        <v>99</v>
      </c>
      <c r="G1031" s="515">
        <v>99</v>
      </c>
      <c r="H1031" s="515">
        <v>99</v>
      </c>
      <c r="I1031" s="515">
        <v>99</v>
      </c>
      <c r="J1031" s="515">
        <v>999</v>
      </c>
      <c r="K1031" s="515">
        <v>99</v>
      </c>
      <c r="L1031" s="515">
        <v>2</v>
      </c>
      <c r="M1031" s="515">
        <v>99</v>
      </c>
      <c r="N1031" s="515">
        <v>99</v>
      </c>
      <c r="O1031" s="515">
        <v>99</v>
      </c>
      <c r="P1031" s="515">
        <v>99</v>
      </c>
      <c r="Q1031" s="515">
        <v>14</v>
      </c>
      <c r="R1031" s="515">
        <v>17</v>
      </c>
      <c r="S1031" s="515">
        <v>2</v>
      </c>
      <c r="T1031" s="515">
        <v>3.7058823529411762</v>
      </c>
      <c r="U1031" s="515">
        <v>14.041176470588235</v>
      </c>
      <c r="V1031" s="515">
        <v>0</v>
      </c>
      <c r="W1031" s="515">
        <v>0</v>
      </c>
      <c r="X1031" s="515">
        <v>29.411764705882355</v>
      </c>
      <c r="Y1031" s="515">
        <v>11.76470588235294</v>
      </c>
      <c r="Z1031" s="515">
        <v>4.9273616402253282</v>
      </c>
      <c r="AA1031" s="515">
        <v>0</v>
      </c>
      <c r="AB1031" s="515">
        <v>0.95576922407481824</v>
      </c>
      <c r="AC1031" s="515"/>
      <c r="AD1031" s="515">
        <v>28.610841022943394</v>
      </c>
      <c r="AE1031" s="515"/>
      <c r="AF1031" s="515">
        <v>1.1879804332634523</v>
      </c>
      <c r="AG1031" s="515">
        <v>0.50752031569592149</v>
      </c>
      <c r="AH1031" s="515">
        <v>5.882352941176471</v>
      </c>
      <c r="AI1031" s="515">
        <v>11</v>
      </c>
      <c r="AJ1031" s="515">
        <v>108.7090909090909</v>
      </c>
      <c r="AK1031" s="515">
        <v>12.27875255305374</v>
      </c>
      <c r="AL1031" s="515">
        <v>12.27875255305374</v>
      </c>
    </row>
    <row r="1032" spans="1:38">
      <c r="A1032" s="515">
        <v>16</v>
      </c>
      <c r="B1032" s="515">
        <v>17</v>
      </c>
      <c r="C1032" s="515">
        <v>2024</v>
      </c>
      <c r="D1032" s="515">
        <v>5</v>
      </c>
      <c r="E1032" s="515">
        <v>99</v>
      </c>
      <c r="F1032" s="515">
        <v>99</v>
      </c>
      <c r="G1032" s="515">
        <v>99</v>
      </c>
      <c r="H1032" s="515">
        <v>99</v>
      </c>
      <c r="I1032" s="515">
        <v>99</v>
      </c>
      <c r="J1032" s="515">
        <v>999</v>
      </c>
      <c r="K1032" s="515">
        <v>99</v>
      </c>
      <c r="L1032" s="515">
        <v>2</v>
      </c>
      <c r="M1032" s="515">
        <v>99</v>
      </c>
      <c r="N1032" s="515">
        <v>99</v>
      </c>
      <c r="O1032" s="515">
        <v>99</v>
      </c>
      <c r="P1032" s="515">
        <v>99</v>
      </c>
      <c r="Q1032" s="515">
        <v>8</v>
      </c>
      <c r="R1032" s="515">
        <v>9</v>
      </c>
      <c r="S1032" s="515">
        <v>2</v>
      </c>
      <c r="T1032" s="515">
        <v>2.8888888888888888</v>
      </c>
      <c r="U1032" s="515">
        <v>17.722222222222221</v>
      </c>
      <c r="V1032" s="515">
        <v>0</v>
      </c>
      <c r="W1032" s="515">
        <v>0</v>
      </c>
      <c r="X1032" s="515">
        <v>66.666666666666686</v>
      </c>
      <c r="Y1032" s="515">
        <v>11.111111111111112</v>
      </c>
      <c r="Z1032" s="515">
        <v>3.5767079145735243</v>
      </c>
      <c r="AA1032" s="515">
        <v>0</v>
      </c>
      <c r="AB1032" s="515">
        <v>0.73702773119008846</v>
      </c>
      <c r="AC1032" s="515"/>
      <c r="AD1032" s="515">
        <v>-45.00606719607147</v>
      </c>
      <c r="AE1032" s="515"/>
      <c r="AF1032" s="515">
        <v>0.89641434262948227</v>
      </c>
      <c r="AG1032" s="515">
        <v>0.44261048612228815</v>
      </c>
      <c r="AH1032" s="515">
        <v>0</v>
      </c>
      <c r="AI1032" s="515">
        <v>9</v>
      </c>
      <c r="AJ1032" s="515">
        <v>108.71111111111112</v>
      </c>
      <c r="AK1032" s="515">
        <v>13.680262921405269</v>
      </c>
      <c r="AL1032" s="515">
        <v>13.680262921405269</v>
      </c>
    </row>
    <row r="1033" spans="1:38">
      <c r="A1033" s="515">
        <v>16</v>
      </c>
      <c r="B1033" s="515">
        <v>18</v>
      </c>
      <c r="C1033" s="515">
        <v>2024</v>
      </c>
      <c r="D1033" s="515">
        <v>6</v>
      </c>
      <c r="E1033" s="515">
        <v>99</v>
      </c>
      <c r="F1033" s="515">
        <v>99</v>
      </c>
      <c r="G1033" s="515">
        <v>99</v>
      </c>
      <c r="H1033" s="515">
        <v>99</v>
      </c>
      <c r="I1033" s="515">
        <v>99</v>
      </c>
      <c r="J1033" s="515">
        <v>999</v>
      </c>
      <c r="K1033" s="515">
        <v>99</v>
      </c>
      <c r="L1033" s="515">
        <v>2</v>
      </c>
      <c r="M1033" s="515">
        <v>99</v>
      </c>
      <c r="N1033" s="515">
        <v>99</v>
      </c>
      <c r="O1033" s="515">
        <v>99</v>
      </c>
      <c r="P1033" s="515">
        <v>99</v>
      </c>
      <c r="Q1033" s="515">
        <v>4</v>
      </c>
      <c r="R1033" s="515">
        <v>4</v>
      </c>
      <c r="S1033" s="515">
        <v>2</v>
      </c>
      <c r="T1033" s="515">
        <v>3</v>
      </c>
      <c r="U1033" s="515">
        <v>17.3</v>
      </c>
      <c r="V1033" s="515">
        <v>0</v>
      </c>
      <c r="W1033" s="515">
        <v>0</v>
      </c>
      <c r="X1033" s="515">
        <v>75</v>
      </c>
      <c r="Y1033" s="515">
        <v>0</v>
      </c>
      <c r="Z1033" s="515">
        <v>3.6558172820861823</v>
      </c>
      <c r="AA1033" s="515">
        <v>0</v>
      </c>
      <c r="AB1033" s="515">
        <v>0</v>
      </c>
      <c r="AC1033" s="515"/>
      <c r="AD1033" s="515"/>
      <c r="AE1033" s="515"/>
      <c r="AF1033" s="515">
        <v>0.84210526315789458</v>
      </c>
      <c r="AG1033" s="515">
        <v>0.42039269051321926</v>
      </c>
      <c r="AH1033" s="515">
        <v>0</v>
      </c>
      <c r="AI1033" s="515">
        <v>4</v>
      </c>
      <c r="AJ1033" s="515">
        <v>110.35</v>
      </c>
      <c r="AK1033" s="515">
        <v>12.688553083602065</v>
      </c>
      <c r="AL1033" s="515">
        <v>12.688553083602065</v>
      </c>
    </row>
    <row r="1034" spans="1:38">
      <c r="A1034" s="515">
        <v>16</v>
      </c>
      <c r="B1034" s="515">
        <v>19</v>
      </c>
      <c r="C1034" s="515">
        <v>2024</v>
      </c>
      <c r="D1034" s="515">
        <v>7</v>
      </c>
      <c r="E1034" s="515">
        <v>99</v>
      </c>
      <c r="F1034" s="515">
        <v>99</v>
      </c>
      <c r="G1034" s="515">
        <v>99</v>
      </c>
      <c r="H1034" s="515">
        <v>99</v>
      </c>
      <c r="I1034" s="515">
        <v>99</v>
      </c>
      <c r="J1034" s="515">
        <v>999</v>
      </c>
      <c r="K1034" s="515">
        <v>99</v>
      </c>
      <c r="L1034" s="515">
        <v>2</v>
      </c>
      <c r="M1034" s="515">
        <v>99</v>
      </c>
      <c r="N1034" s="515">
        <v>99</v>
      </c>
      <c r="O1034" s="515">
        <v>99</v>
      </c>
      <c r="P1034" s="515">
        <v>99</v>
      </c>
      <c r="Q1034" s="515">
        <v>1</v>
      </c>
      <c r="R1034" s="515">
        <v>1</v>
      </c>
      <c r="S1034" s="515">
        <v>2</v>
      </c>
      <c r="T1034" s="515">
        <v>3</v>
      </c>
      <c r="U1034" s="515">
        <v>9.5</v>
      </c>
      <c r="V1034" s="515">
        <v>0</v>
      </c>
      <c r="W1034" s="515">
        <v>0</v>
      </c>
      <c r="X1034" s="515">
        <v>0</v>
      </c>
      <c r="Y1034" s="515">
        <v>0</v>
      </c>
      <c r="Z1034" s="515">
        <v>0</v>
      </c>
      <c r="AA1034" s="515">
        <v>0</v>
      </c>
      <c r="AB1034" s="515">
        <v>0</v>
      </c>
      <c r="AC1034" s="515"/>
      <c r="AD1034" s="515"/>
      <c r="AE1034" s="515"/>
      <c r="AF1034" s="515">
        <v>0.51282051282051277</v>
      </c>
      <c r="AG1034" s="515">
        <v>0.14915296814406603</v>
      </c>
      <c r="AH1034" s="515">
        <v>0</v>
      </c>
      <c r="AI1034" s="515">
        <v>1</v>
      </c>
      <c r="AJ1034" s="515">
        <v>94.2</v>
      </c>
      <c r="AK1034" s="515">
        <v>11.365038124175909</v>
      </c>
      <c r="AL1034" s="515">
        <v>11.365038124175909</v>
      </c>
    </row>
    <row r="1035" spans="1:38">
      <c r="A1035" s="515">
        <v>16</v>
      </c>
      <c r="B1035" s="515">
        <v>20</v>
      </c>
      <c r="C1035" s="515">
        <v>2024</v>
      </c>
      <c r="D1035" s="515">
        <v>8</v>
      </c>
      <c r="E1035" s="515">
        <v>99</v>
      </c>
      <c r="F1035" s="515">
        <v>99</v>
      </c>
      <c r="G1035" s="515">
        <v>99</v>
      </c>
      <c r="H1035" s="515">
        <v>99</v>
      </c>
      <c r="I1035" s="515">
        <v>99</v>
      </c>
      <c r="J1035" s="515">
        <v>999</v>
      </c>
      <c r="K1035" s="515">
        <v>99</v>
      </c>
      <c r="L1035" s="515">
        <v>2</v>
      </c>
      <c r="M1035" s="515">
        <v>99</v>
      </c>
      <c r="N1035" s="515">
        <v>99</v>
      </c>
      <c r="O1035" s="515">
        <v>99</v>
      </c>
      <c r="P1035" s="515">
        <v>99</v>
      </c>
      <c r="Q1035" s="515">
        <v>33</v>
      </c>
      <c r="R1035" s="515">
        <v>54</v>
      </c>
      <c r="S1035" s="515">
        <v>2</v>
      </c>
      <c r="T1035" s="515">
        <v>2.8703703703703698</v>
      </c>
      <c r="U1035" s="515">
        <v>14.259259259259256</v>
      </c>
      <c r="V1035" s="515">
        <v>0</v>
      </c>
      <c r="W1035" s="515">
        <v>0</v>
      </c>
      <c r="X1035" s="515">
        <v>29.629629629629633</v>
      </c>
      <c r="Y1035" s="515">
        <v>0</v>
      </c>
      <c r="Z1035" s="515">
        <v>3.3295822515477353</v>
      </c>
      <c r="AA1035" s="515">
        <v>0</v>
      </c>
      <c r="AB1035" s="515">
        <v>0.6951231251527219</v>
      </c>
      <c r="AC1035" s="515"/>
      <c r="AD1035" s="515">
        <v>-35.433432126671079</v>
      </c>
      <c r="AE1035" s="515"/>
      <c r="AF1035" s="515">
        <v>0.51694428489373923</v>
      </c>
      <c r="AG1035" s="515">
        <v>0.22751965459561621</v>
      </c>
      <c r="AH1035" s="515">
        <v>22.222222222222225</v>
      </c>
      <c r="AI1035" s="515">
        <v>53</v>
      </c>
      <c r="AJ1035" s="515">
        <v>103.89433962264158</v>
      </c>
      <c r="AK1035" s="515">
        <v>12.586215544615548</v>
      </c>
      <c r="AL1035" s="515">
        <v>12.586215544615548</v>
      </c>
    </row>
    <row r="1036" spans="1:38">
      <c r="A1036" s="515">
        <v>16</v>
      </c>
      <c r="B1036" s="515">
        <v>21</v>
      </c>
      <c r="C1036" s="515">
        <v>2024</v>
      </c>
      <c r="D1036" s="515">
        <v>9</v>
      </c>
      <c r="E1036" s="515">
        <v>99</v>
      </c>
      <c r="F1036" s="515">
        <v>99</v>
      </c>
      <c r="G1036" s="515">
        <v>99</v>
      </c>
      <c r="H1036" s="515">
        <v>99</v>
      </c>
      <c r="I1036" s="515">
        <v>99</v>
      </c>
      <c r="J1036" s="515">
        <v>999</v>
      </c>
      <c r="K1036" s="515">
        <v>99</v>
      </c>
      <c r="L1036" s="515">
        <v>2</v>
      </c>
      <c r="M1036" s="515">
        <v>99</v>
      </c>
      <c r="N1036" s="515">
        <v>99</v>
      </c>
      <c r="O1036" s="515">
        <v>99</v>
      </c>
      <c r="P1036" s="515">
        <v>99</v>
      </c>
      <c r="Q1036" s="515">
        <v>57</v>
      </c>
      <c r="R1036" s="515">
        <v>85</v>
      </c>
      <c r="S1036" s="515">
        <v>2</v>
      </c>
      <c r="T1036" s="515">
        <v>2.9647058823529409</v>
      </c>
      <c r="U1036" s="515">
        <v>13.750588235294117</v>
      </c>
      <c r="V1036" s="515">
        <v>0</v>
      </c>
      <c r="W1036" s="515">
        <v>0</v>
      </c>
      <c r="X1036" s="515">
        <v>27.058823529411757</v>
      </c>
      <c r="Y1036" s="515">
        <v>1.1764705882352939</v>
      </c>
      <c r="Z1036" s="515">
        <v>3.4781544642969422</v>
      </c>
      <c r="AA1036" s="515">
        <v>0</v>
      </c>
      <c r="AB1036" s="515">
        <v>0.47146976257679551</v>
      </c>
      <c r="AC1036" s="515"/>
      <c r="AD1036" s="515">
        <v>-23.709731645411605</v>
      </c>
      <c r="AE1036" s="515"/>
      <c r="AF1036" s="515">
        <v>0.57139015864479692</v>
      </c>
      <c r="AG1036" s="515">
        <v>0.26068663539378639</v>
      </c>
      <c r="AH1036" s="515">
        <v>7.0588235294117645</v>
      </c>
      <c r="AI1036" s="515">
        <v>85</v>
      </c>
      <c r="AJ1036" s="515">
        <v>102.60000000000002</v>
      </c>
      <c r="AK1036" s="515">
        <v>12.495445132842327</v>
      </c>
      <c r="AL1036" s="515">
        <v>12.495445132842327</v>
      </c>
    </row>
    <row r="1037" spans="1:38">
      <c r="A1037" s="515">
        <v>16</v>
      </c>
      <c r="B1037" s="515">
        <v>22</v>
      </c>
      <c r="C1037" s="515">
        <v>2024</v>
      </c>
      <c r="D1037" s="515">
        <v>10</v>
      </c>
      <c r="E1037" s="515">
        <v>99</v>
      </c>
      <c r="F1037" s="515">
        <v>99</v>
      </c>
      <c r="G1037" s="515">
        <v>99</v>
      </c>
      <c r="H1037" s="515">
        <v>99</v>
      </c>
      <c r="I1037" s="515">
        <v>99</v>
      </c>
      <c r="J1037" s="515">
        <v>999</v>
      </c>
      <c r="K1037" s="515">
        <v>99</v>
      </c>
      <c r="L1037" s="515">
        <v>2</v>
      </c>
      <c r="M1037" s="515">
        <v>99</v>
      </c>
      <c r="N1037" s="515">
        <v>99</v>
      </c>
      <c r="O1037" s="515">
        <v>99</v>
      </c>
      <c r="P1037" s="515">
        <v>99</v>
      </c>
      <c r="Q1037" s="515">
        <v>141</v>
      </c>
      <c r="R1037" s="515">
        <v>204</v>
      </c>
      <c r="S1037" s="515">
        <v>2</v>
      </c>
      <c r="T1037" s="515">
        <v>2.8970588235294121</v>
      </c>
      <c r="U1037" s="515">
        <v>13.811764705882361</v>
      </c>
      <c r="V1037" s="515">
        <v>0</v>
      </c>
      <c r="W1037" s="515">
        <v>0</v>
      </c>
      <c r="X1037" s="515">
        <v>29.411764705882355</v>
      </c>
      <c r="Y1037" s="515">
        <v>0</v>
      </c>
      <c r="Z1037" s="515">
        <v>3.1776268774177354</v>
      </c>
      <c r="AA1037" s="515">
        <v>0</v>
      </c>
      <c r="AB1037" s="515">
        <v>0.51847360481777005</v>
      </c>
      <c r="AC1037" s="515"/>
      <c r="AD1037" s="515">
        <v>-31.197579340404008</v>
      </c>
      <c r="AE1037" s="515"/>
      <c r="AF1037" s="515">
        <v>0.52385599096091606</v>
      </c>
      <c r="AG1037" s="515">
        <v>0.23687327279905276</v>
      </c>
      <c r="AH1037" s="515">
        <v>6.862745098039218</v>
      </c>
      <c r="AI1037" s="515">
        <v>204</v>
      </c>
      <c r="AJ1037" s="515">
        <v>102.94803921568632</v>
      </c>
      <c r="AK1037" s="515">
        <v>12.460099290578164</v>
      </c>
      <c r="AL1037" s="515">
        <v>12.42832243256961</v>
      </c>
    </row>
    <row r="1038" spans="1:38">
      <c r="A1038" s="515">
        <v>16</v>
      </c>
      <c r="B1038" s="515">
        <v>23</v>
      </c>
      <c r="C1038" s="515">
        <v>2024</v>
      </c>
      <c r="D1038" s="515">
        <v>11</v>
      </c>
      <c r="E1038" s="515">
        <v>99</v>
      </c>
      <c r="F1038" s="515">
        <v>99</v>
      </c>
      <c r="G1038" s="515">
        <v>99</v>
      </c>
      <c r="H1038" s="515">
        <v>99</v>
      </c>
      <c r="I1038" s="515">
        <v>99</v>
      </c>
      <c r="J1038" s="515">
        <v>999</v>
      </c>
      <c r="K1038" s="515">
        <v>99</v>
      </c>
      <c r="L1038" s="515">
        <v>2</v>
      </c>
      <c r="M1038" s="515">
        <v>99</v>
      </c>
      <c r="N1038" s="515">
        <v>99</v>
      </c>
      <c r="O1038" s="515">
        <v>99</v>
      </c>
      <c r="P1038" s="515">
        <v>99</v>
      </c>
      <c r="Q1038" s="515">
        <v>71</v>
      </c>
      <c r="R1038" s="515">
        <v>103</v>
      </c>
      <c r="S1038" s="515">
        <v>2</v>
      </c>
      <c r="T1038" s="515">
        <v>2.8543689320388341</v>
      </c>
      <c r="U1038" s="515">
        <v>14.392233009708736</v>
      </c>
      <c r="V1038" s="515">
        <v>0</v>
      </c>
      <c r="W1038" s="515">
        <v>0</v>
      </c>
      <c r="X1038" s="515">
        <v>35.922330097087389</v>
      </c>
      <c r="Y1038" s="515">
        <v>0</v>
      </c>
      <c r="Z1038" s="515">
        <v>3.3096413826318174</v>
      </c>
      <c r="AA1038" s="515">
        <v>0</v>
      </c>
      <c r="AB1038" s="515">
        <v>0.64473622197607694</v>
      </c>
      <c r="AC1038" s="515"/>
      <c r="AD1038" s="515">
        <v>-19.617484382650712</v>
      </c>
      <c r="AE1038" s="515"/>
      <c r="AF1038" s="515">
        <v>0.63619518221124149</v>
      </c>
      <c r="AG1038" s="515">
        <v>0.30858922639736874</v>
      </c>
      <c r="AH1038" s="515">
        <v>4.8543689320388363</v>
      </c>
      <c r="AI1038" s="515">
        <v>103</v>
      </c>
      <c r="AJ1038" s="515">
        <v>104.46601941747576</v>
      </c>
      <c r="AK1038" s="515">
        <v>12.438545287237185</v>
      </c>
      <c r="AL1038" s="515"/>
    </row>
    <row r="1039" spans="1:38">
      <c r="A1039" s="515">
        <v>16</v>
      </c>
      <c r="B1039" s="515">
        <v>24</v>
      </c>
      <c r="C1039" s="515">
        <v>2024</v>
      </c>
      <c r="D1039" s="515">
        <v>12</v>
      </c>
      <c r="E1039" s="515">
        <v>99</v>
      </c>
      <c r="F1039" s="515">
        <v>99</v>
      </c>
      <c r="G1039" s="515">
        <v>99</v>
      </c>
      <c r="H1039" s="515">
        <v>99</v>
      </c>
      <c r="I1039" s="515">
        <v>99</v>
      </c>
      <c r="J1039" s="515">
        <v>999</v>
      </c>
      <c r="K1039" s="515">
        <v>99</v>
      </c>
      <c r="L1039" s="515">
        <v>2</v>
      </c>
      <c r="M1039" s="515">
        <v>99</v>
      </c>
      <c r="N1039" s="515">
        <v>99</v>
      </c>
      <c r="O1039" s="515">
        <v>99</v>
      </c>
      <c r="P1039" s="515">
        <v>99</v>
      </c>
      <c r="Q1039" s="515">
        <v>10</v>
      </c>
      <c r="R1039" s="515">
        <v>13</v>
      </c>
      <c r="S1039" s="515">
        <v>2</v>
      </c>
      <c r="T1039" s="515">
        <v>2.8461538461538471</v>
      </c>
      <c r="U1039" s="515">
        <v>10.269230769230772</v>
      </c>
      <c r="V1039" s="515">
        <v>0</v>
      </c>
      <c r="W1039" s="515">
        <v>0</v>
      </c>
      <c r="X1039" s="515">
        <v>7.6923076923076898</v>
      </c>
      <c r="Y1039" s="515">
        <v>0</v>
      </c>
      <c r="Z1039" s="515">
        <v>3.5724123750646073</v>
      </c>
      <c r="AA1039" s="515">
        <v>0</v>
      </c>
      <c r="AB1039" s="515">
        <v>0.36080121229410866</v>
      </c>
      <c r="AC1039" s="515"/>
      <c r="AD1039" s="515">
        <v>28.87582277061161</v>
      </c>
      <c r="AE1039" s="515"/>
      <c r="AF1039" s="515">
        <v>0.62409985597695605</v>
      </c>
      <c r="AG1039" s="515">
        <v>0.21856617316007393</v>
      </c>
      <c r="AH1039" s="515">
        <v>0</v>
      </c>
      <c r="AI1039" s="515">
        <v>13</v>
      </c>
      <c r="AJ1039" s="515">
        <v>90.86153846153843</v>
      </c>
      <c r="AK1039" s="515">
        <v>13.2919527558133</v>
      </c>
      <c r="AL1039" s="515"/>
    </row>
    <row r="1040" spans="1:38">
      <c r="A1040" s="515">
        <v>16</v>
      </c>
      <c r="B1040" s="515">
        <v>25</v>
      </c>
      <c r="C1040" s="515">
        <v>2024</v>
      </c>
      <c r="D1040" s="515">
        <v>1</v>
      </c>
      <c r="E1040" s="515">
        <v>99</v>
      </c>
      <c r="F1040" s="515">
        <v>99</v>
      </c>
      <c r="G1040" s="515">
        <v>99</v>
      </c>
      <c r="H1040" s="515">
        <v>99</v>
      </c>
      <c r="I1040" s="515">
        <v>99</v>
      </c>
      <c r="J1040" s="515">
        <v>999</v>
      </c>
      <c r="K1040" s="515">
        <v>99</v>
      </c>
      <c r="L1040" s="515">
        <v>3</v>
      </c>
      <c r="M1040" s="515">
        <v>99</v>
      </c>
      <c r="N1040" s="515">
        <v>99</v>
      </c>
      <c r="O1040" s="515">
        <v>99</v>
      </c>
      <c r="P1040" s="515">
        <v>99</v>
      </c>
      <c r="Q1040" s="515">
        <v>21</v>
      </c>
      <c r="R1040" s="515">
        <v>24</v>
      </c>
      <c r="S1040" s="515">
        <v>3</v>
      </c>
      <c r="T1040" s="515">
        <v>4.041666666666667</v>
      </c>
      <c r="U1040" s="515">
        <v>19.687500000000004</v>
      </c>
      <c r="V1040" s="515">
        <v>0</v>
      </c>
      <c r="W1040" s="515">
        <v>0</v>
      </c>
      <c r="X1040" s="515">
        <v>70.833333333333314</v>
      </c>
      <c r="Y1040" s="515">
        <v>37.5</v>
      </c>
      <c r="Z1040" s="515">
        <v>4.7046353471868381</v>
      </c>
      <c r="AA1040" s="515">
        <v>0</v>
      </c>
      <c r="AB1040" s="515">
        <v>1.3686723088047357</v>
      </c>
      <c r="AC1040" s="515"/>
      <c r="AD1040" s="515">
        <v>-21.410522443163796</v>
      </c>
      <c r="AE1040" s="515"/>
      <c r="AF1040" s="515">
        <v>1.8085908063300673</v>
      </c>
      <c r="AG1040" s="515">
        <v>1.179295318010398</v>
      </c>
      <c r="AH1040" s="515">
        <v>0</v>
      </c>
      <c r="AI1040" s="515">
        <v>18</v>
      </c>
      <c r="AJ1040" s="515">
        <v>113.52222222222223</v>
      </c>
      <c r="AK1040" s="515">
        <v>14.42584606455824</v>
      </c>
      <c r="AL1040" s="515">
        <v>14.42584606455824</v>
      </c>
    </row>
    <row r="1041" spans="1:38">
      <c r="A1041" s="515">
        <v>16</v>
      </c>
      <c r="B1041" s="515">
        <v>26</v>
      </c>
      <c r="C1041" s="515">
        <v>2024</v>
      </c>
      <c r="D1041" s="515">
        <v>2</v>
      </c>
      <c r="E1041" s="515">
        <v>99</v>
      </c>
      <c r="F1041" s="515">
        <v>99</v>
      </c>
      <c r="G1041" s="515">
        <v>99</v>
      </c>
      <c r="H1041" s="515">
        <v>99</v>
      </c>
      <c r="I1041" s="515">
        <v>99</v>
      </c>
      <c r="J1041" s="515">
        <v>999</v>
      </c>
      <c r="K1041" s="515">
        <v>99</v>
      </c>
      <c r="L1041" s="515">
        <v>3</v>
      </c>
      <c r="M1041" s="515">
        <v>99</v>
      </c>
      <c r="N1041" s="515">
        <v>99</v>
      </c>
      <c r="O1041" s="515">
        <v>99</v>
      </c>
      <c r="P1041" s="515">
        <v>99</v>
      </c>
      <c r="Q1041" s="515">
        <v>9</v>
      </c>
      <c r="R1041" s="515">
        <v>11</v>
      </c>
      <c r="S1041" s="515">
        <v>3</v>
      </c>
      <c r="T1041" s="515">
        <v>3.7272727272727271</v>
      </c>
      <c r="U1041" s="515">
        <v>22.16363636363636</v>
      </c>
      <c r="V1041" s="515">
        <v>0</v>
      </c>
      <c r="W1041" s="515">
        <v>0</v>
      </c>
      <c r="X1041" s="515">
        <v>100</v>
      </c>
      <c r="Y1041" s="515">
        <v>27.272727272727277</v>
      </c>
      <c r="Z1041" s="515">
        <v>2.9478105055887722</v>
      </c>
      <c r="AA1041" s="515">
        <v>0</v>
      </c>
      <c r="AB1041" s="515">
        <v>1.2128785512842137</v>
      </c>
      <c r="AC1041" s="515"/>
      <c r="AD1041" s="515">
        <v>48.541930725352145</v>
      </c>
      <c r="AE1041" s="515"/>
      <c r="AF1041" s="515">
        <v>0.8320726172465962</v>
      </c>
      <c r="AG1041" s="515">
        <v>0.53851913863444145</v>
      </c>
      <c r="AH1041" s="515">
        <v>0</v>
      </c>
      <c r="AI1041" s="515">
        <v>9</v>
      </c>
      <c r="AJ1041" s="515">
        <v>113.25555555555556</v>
      </c>
      <c r="AK1041" s="515">
        <v>15.201728156003494</v>
      </c>
      <c r="AL1041" s="515">
        <v>15.201728156003494</v>
      </c>
    </row>
    <row r="1042" spans="1:38">
      <c r="A1042" s="515">
        <v>16</v>
      </c>
      <c r="B1042" s="515">
        <v>27</v>
      </c>
      <c r="C1042" s="515">
        <v>2024</v>
      </c>
      <c r="D1042" s="515">
        <v>3</v>
      </c>
      <c r="E1042" s="515">
        <v>99</v>
      </c>
      <c r="F1042" s="515">
        <v>99</v>
      </c>
      <c r="G1042" s="515">
        <v>99</v>
      </c>
      <c r="H1042" s="515">
        <v>99</v>
      </c>
      <c r="I1042" s="515">
        <v>99</v>
      </c>
      <c r="J1042" s="515">
        <v>999</v>
      </c>
      <c r="K1042" s="515">
        <v>99</v>
      </c>
      <c r="L1042" s="515">
        <v>3</v>
      </c>
      <c r="M1042" s="515">
        <v>99</v>
      </c>
      <c r="N1042" s="515">
        <v>99</v>
      </c>
      <c r="O1042" s="515">
        <v>99</v>
      </c>
      <c r="P1042" s="515">
        <v>99</v>
      </c>
      <c r="Q1042" s="515">
        <v>76</v>
      </c>
      <c r="R1042" s="515">
        <v>96</v>
      </c>
      <c r="S1042" s="515">
        <v>3</v>
      </c>
      <c r="T1042" s="515">
        <v>3.7604166666666656</v>
      </c>
      <c r="U1042" s="515">
        <v>20.070833333333329</v>
      </c>
      <c r="V1042" s="515">
        <v>0</v>
      </c>
      <c r="W1042" s="515">
        <v>0</v>
      </c>
      <c r="X1042" s="515">
        <v>83.333333333333314</v>
      </c>
      <c r="Y1042" s="515">
        <v>18.75</v>
      </c>
      <c r="Z1042" s="515">
        <v>4.1877777685652342</v>
      </c>
      <c r="AA1042" s="515">
        <v>0</v>
      </c>
      <c r="AB1042" s="515">
        <v>0.93256804562574624</v>
      </c>
      <c r="AC1042" s="515"/>
      <c r="AD1042" s="515">
        <v>-3.9664311108687191</v>
      </c>
      <c r="AE1042" s="515"/>
      <c r="AF1042" s="515">
        <v>0.88511893785727491</v>
      </c>
      <c r="AG1042" s="515">
        <v>0.50120906151022382</v>
      </c>
      <c r="AH1042" s="515">
        <v>4.1666666666666679</v>
      </c>
      <c r="AI1042" s="515">
        <v>86</v>
      </c>
      <c r="AJ1042" s="515">
        <v>110.81511627906976</v>
      </c>
      <c r="AK1042" s="515">
        <v>14.572350559786036</v>
      </c>
      <c r="AL1042" s="515">
        <v>14.572350559786036</v>
      </c>
    </row>
    <row r="1043" spans="1:38">
      <c r="A1043" s="515">
        <v>16</v>
      </c>
      <c r="B1043" s="515">
        <v>28</v>
      </c>
      <c r="C1043" s="515">
        <v>2024</v>
      </c>
      <c r="D1043" s="515">
        <v>4</v>
      </c>
      <c r="E1043" s="515">
        <v>99</v>
      </c>
      <c r="F1043" s="515">
        <v>99</v>
      </c>
      <c r="G1043" s="515">
        <v>99</v>
      </c>
      <c r="H1043" s="515">
        <v>99</v>
      </c>
      <c r="I1043" s="515">
        <v>99</v>
      </c>
      <c r="J1043" s="515">
        <v>999</v>
      </c>
      <c r="K1043" s="515">
        <v>99</v>
      </c>
      <c r="L1043" s="515">
        <v>3</v>
      </c>
      <c r="M1043" s="515">
        <v>99</v>
      </c>
      <c r="N1043" s="515">
        <v>99</v>
      </c>
      <c r="O1043" s="515">
        <v>99</v>
      </c>
      <c r="P1043" s="515">
        <v>99</v>
      </c>
      <c r="Q1043" s="515">
        <v>11</v>
      </c>
      <c r="R1043" s="515">
        <v>13</v>
      </c>
      <c r="S1043" s="515">
        <v>3</v>
      </c>
      <c r="T1043" s="515">
        <v>4.3076923076923057</v>
      </c>
      <c r="U1043" s="515">
        <v>19.38461538461538</v>
      </c>
      <c r="V1043" s="515">
        <v>0</v>
      </c>
      <c r="W1043" s="515">
        <v>0</v>
      </c>
      <c r="X1043" s="515">
        <v>76.923076923076891</v>
      </c>
      <c r="Y1043" s="515">
        <v>30.769230769230759</v>
      </c>
      <c r="Z1043" s="515">
        <v>5.3792830740287902</v>
      </c>
      <c r="AA1043" s="515">
        <v>0</v>
      </c>
      <c r="AB1043" s="515">
        <v>0.99108451744039483</v>
      </c>
      <c r="AC1043" s="515"/>
      <c r="AD1043" s="515">
        <v>-46.803874474903346</v>
      </c>
      <c r="AE1043" s="515"/>
      <c r="AF1043" s="515">
        <v>0.90845562543675762</v>
      </c>
      <c r="AG1043" s="515">
        <v>0.53579857375522477</v>
      </c>
      <c r="AH1043" s="515">
        <v>0</v>
      </c>
      <c r="AI1043" s="515">
        <v>10</v>
      </c>
      <c r="AJ1043" s="515">
        <v>112.96</v>
      </c>
      <c r="AK1043" s="515">
        <v>14.121128894341016</v>
      </c>
      <c r="AL1043" s="515">
        <v>14.121128894341016</v>
      </c>
    </row>
    <row r="1044" spans="1:38">
      <c r="A1044" s="515">
        <v>16</v>
      </c>
      <c r="B1044" s="515">
        <v>29</v>
      </c>
      <c r="C1044" s="515">
        <v>2024</v>
      </c>
      <c r="D1044" s="515">
        <v>5</v>
      </c>
      <c r="E1044" s="515">
        <v>99</v>
      </c>
      <c r="F1044" s="515">
        <v>99</v>
      </c>
      <c r="G1044" s="515">
        <v>99</v>
      </c>
      <c r="H1044" s="515">
        <v>99</v>
      </c>
      <c r="I1044" s="515">
        <v>99</v>
      </c>
      <c r="J1044" s="515">
        <v>999</v>
      </c>
      <c r="K1044" s="515">
        <v>99</v>
      </c>
      <c r="L1044" s="515">
        <v>3</v>
      </c>
      <c r="M1044" s="515">
        <v>99</v>
      </c>
      <c r="N1044" s="515">
        <v>99</v>
      </c>
      <c r="O1044" s="515">
        <v>99</v>
      </c>
      <c r="P1044" s="515">
        <v>99</v>
      </c>
      <c r="Q1044" s="515">
        <v>13</v>
      </c>
      <c r="R1044" s="515">
        <v>13</v>
      </c>
      <c r="S1044" s="515">
        <v>3</v>
      </c>
      <c r="T1044" s="515">
        <v>3.692307692307693</v>
      </c>
      <c r="U1044" s="515">
        <v>19.61538461538462</v>
      </c>
      <c r="V1044" s="515">
        <v>0</v>
      </c>
      <c r="W1044" s="515">
        <v>0</v>
      </c>
      <c r="X1044" s="515">
        <v>76.923076923076891</v>
      </c>
      <c r="Y1044" s="515">
        <v>15.38461538461538</v>
      </c>
      <c r="Z1044" s="515">
        <v>4.2180648413599844</v>
      </c>
      <c r="AA1044" s="515">
        <v>0</v>
      </c>
      <c r="AB1044" s="515">
        <v>1.135755620017953</v>
      </c>
      <c r="AC1044" s="515"/>
      <c r="AD1044" s="515">
        <v>-31.693616705152909</v>
      </c>
      <c r="AE1044" s="515"/>
      <c r="AF1044" s="515">
        <v>1.2948207171314745</v>
      </c>
      <c r="AG1044" s="515">
        <v>0.70762178032089995</v>
      </c>
      <c r="AH1044" s="515">
        <v>0</v>
      </c>
      <c r="AI1044" s="515">
        <v>12</v>
      </c>
      <c r="AJ1044" s="515">
        <v>110.39166666666669</v>
      </c>
      <c r="AK1044" s="515">
        <v>14.270698544513824</v>
      </c>
      <c r="AL1044" s="515">
        <v>14.270698544513824</v>
      </c>
    </row>
    <row r="1045" spans="1:38">
      <c r="A1045" s="515">
        <v>16</v>
      </c>
      <c r="B1045" s="515">
        <v>30</v>
      </c>
      <c r="C1045" s="515">
        <v>2024</v>
      </c>
      <c r="D1045" s="515">
        <v>6</v>
      </c>
      <c r="E1045" s="515">
        <v>99</v>
      </c>
      <c r="F1045" s="515">
        <v>99</v>
      </c>
      <c r="G1045" s="515">
        <v>99</v>
      </c>
      <c r="H1045" s="515">
        <v>99</v>
      </c>
      <c r="I1045" s="515">
        <v>99</v>
      </c>
      <c r="J1045" s="515">
        <v>999</v>
      </c>
      <c r="K1045" s="515">
        <v>99</v>
      </c>
      <c r="L1045" s="515">
        <v>3</v>
      </c>
      <c r="M1045" s="515">
        <v>99</v>
      </c>
      <c r="N1045" s="515">
        <v>99</v>
      </c>
      <c r="O1045" s="515">
        <v>99</v>
      </c>
      <c r="P1045" s="515">
        <v>99</v>
      </c>
      <c r="Q1045" s="515">
        <v>7</v>
      </c>
      <c r="R1045" s="515">
        <v>8</v>
      </c>
      <c r="S1045" s="515">
        <v>3</v>
      </c>
      <c r="T1045" s="515">
        <v>3.875</v>
      </c>
      <c r="U1045" s="515">
        <v>20.8</v>
      </c>
      <c r="V1045" s="515">
        <v>0</v>
      </c>
      <c r="W1045" s="515">
        <v>0</v>
      </c>
      <c r="X1045" s="515">
        <v>87.5</v>
      </c>
      <c r="Y1045" s="515">
        <v>25</v>
      </c>
      <c r="Z1045" s="515">
        <v>3.6448593937215152</v>
      </c>
      <c r="AA1045" s="515">
        <v>0</v>
      </c>
      <c r="AB1045" s="515">
        <v>1.0532687216470451</v>
      </c>
      <c r="AC1045" s="515"/>
      <c r="AD1045" s="515">
        <v>32.886027835271925</v>
      </c>
      <c r="AE1045" s="515"/>
      <c r="AF1045" s="515">
        <v>1.6842105263157892</v>
      </c>
      <c r="AG1045" s="515">
        <v>1.0108864696734059</v>
      </c>
      <c r="AH1045" s="515">
        <v>0</v>
      </c>
      <c r="AI1045" s="515">
        <v>8</v>
      </c>
      <c r="AJ1045" s="515">
        <v>110.4875</v>
      </c>
      <c r="AK1045" s="515">
        <v>15.246732355781411</v>
      </c>
      <c r="AL1045" s="515">
        <v>15.246732355781411</v>
      </c>
    </row>
    <row r="1046" spans="1:38">
      <c r="A1046" s="515">
        <v>16</v>
      </c>
      <c r="B1046" s="515">
        <v>31</v>
      </c>
      <c r="C1046" s="515">
        <v>2024</v>
      </c>
      <c r="D1046" s="515">
        <v>7</v>
      </c>
      <c r="E1046" s="515">
        <v>99</v>
      </c>
      <c r="F1046" s="515">
        <v>99</v>
      </c>
      <c r="G1046" s="515">
        <v>99</v>
      </c>
      <c r="H1046" s="515">
        <v>99</v>
      </c>
      <c r="I1046" s="515">
        <v>99</v>
      </c>
      <c r="J1046" s="515">
        <v>999</v>
      </c>
      <c r="K1046" s="515">
        <v>99</v>
      </c>
      <c r="L1046" s="515">
        <v>3</v>
      </c>
      <c r="M1046" s="515">
        <v>99</v>
      </c>
      <c r="N1046" s="515">
        <v>99</v>
      </c>
      <c r="O1046" s="515">
        <v>99</v>
      </c>
      <c r="P1046" s="515">
        <v>99</v>
      </c>
      <c r="Q1046" s="515">
        <v>3</v>
      </c>
      <c r="R1046" s="515">
        <v>3</v>
      </c>
      <c r="S1046" s="515">
        <v>3</v>
      </c>
      <c r="T1046" s="515">
        <v>3.6666666666666656</v>
      </c>
      <c r="U1046" s="515">
        <v>16.266666666666662</v>
      </c>
      <c r="V1046" s="515">
        <v>0</v>
      </c>
      <c r="W1046" s="515">
        <v>0</v>
      </c>
      <c r="X1046" s="515">
        <v>66.666666666666686</v>
      </c>
      <c r="Y1046" s="515">
        <v>0</v>
      </c>
      <c r="Z1046" s="515">
        <v>3.4179265969622934</v>
      </c>
      <c r="AA1046" s="515">
        <v>0</v>
      </c>
      <c r="AB1046" s="515">
        <v>0.47140452079103318</v>
      </c>
      <c r="AC1046" s="515"/>
      <c r="AD1046" s="515">
        <v>-79.304687144464495</v>
      </c>
      <c r="AE1046" s="515"/>
      <c r="AF1046" s="515">
        <v>1.5384615384615381</v>
      </c>
      <c r="AG1046" s="515">
        <v>0.76617524688741279</v>
      </c>
      <c r="AH1046" s="515">
        <v>0</v>
      </c>
      <c r="AI1046" s="515">
        <v>3</v>
      </c>
      <c r="AJ1046" s="515">
        <v>107.6333333333333</v>
      </c>
      <c r="AK1046" s="515">
        <v>12.857949914570096</v>
      </c>
      <c r="AL1046" s="515">
        <v>12.857949914570096</v>
      </c>
    </row>
    <row r="1047" spans="1:38">
      <c r="A1047" s="515">
        <v>16</v>
      </c>
      <c r="B1047" s="515">
        <v>32</v>
      </c>
      <c r="C1047" s="515">
        <v>2024</v>
      </c>
      <c r="D1047" s="515">
        <v>8</v>
      </c>
      <c r="E1047" s="515">
        <v>99</v>
      </c>
      <c r="F1047" s="515">
        <v>99</v>
      </c>
      <c r="G1047" s="515">
        <v>99</v>
      </c>
      <c r="H1047" s="515">
        <v>99</v>
      </c>
      <c r="I1047" s="515">
        <v>99</v>
      </c>
      <c r="J1047" s="515">
        <v>999</v>
      </c>
      <c r="K1047" s="515">
        <v>99</v>
      </c>
      <c r="L1047" s="515">
        <v>3</v>
      </c>
      <c r="M1047" s="515">
        <v>99</v>
      </c>
      <c r="N1047" s="515">
        <v>99</v>
      </c>
      <c r="O1047" s="515">
        <v>99</v>
      </c>
      <c r="P1047" s="515">
        <v>99</v>
      </c>
      <c r="Q1047" s="515">
        <v>86</v>
      </c>
      <c r="R1047" s="515">
        <v>142</v>
      </c>
      <c r="S1047" s="515">
        <v>3</v>
      </c>
      <c r="T1047" s="515">
        <v>3.3239436619718323</v>
      </c>
      <c r="U1047" s="515">
        <v>17.538028169014083</v>
      </c>
      <c r="V1047" s="515">
        <v>0</v>
      </c>
      <c r="W1047" s="515">
        <v>0</v>
      </c>
      <c r="X1047" s="515">
        <v>59.859154929577457</v>
      </c>
      <c r="Y1047" s="515">
        <v>7.746478873239437</v>
      </c>
      <c r="Z1047" s="515">
        <v>4.3464690606262879</v>
      </c>
      <c r="AA1047" s="515">
        <v>0</v>
      </c>
      <c r="AB1047" s="515">
        <v>0.923475491142845</v>
      </c>
      <c r="AC1047" s="515"/>
      <c r="AD1047" s="515">
        <v>-57.959292380025715</v>
      </c>
      <c r="AE1047" s="515"/>
      <c r="AF1047" s="515">
        <v>1.3593720084242773</v>
      </c>
      <c r="AG1047" s="515">
        <v>0.73586356857782109</v>
      </c>
      <c r="AH1047" s="515">
        <v>16.197183098591548</v>
      </c>
      <c r="AI1047" s="515">
        <v>142</v>
      </c>
      <c r="AJ1047" s="515">
        <v>107.92112676056333</v>
      </c>
      <c r="AK1047" s="515">
        <v>13.646479392352003</v>
      </c>
      <c r="AL1047" s="515">
        <v>13.646479392352003</v>
      </c>
    </row>
    <row r="1048" spans="1:38">
      <c r="A1048" s="515">
        <v>16</v>
      </c>
      <c r="B1048" s="515">
        <v>33</v>
      </c>
      <c r="C1048" s="515">
        <v>2024</v>
      </c>
      <c r="D1048" s="515">
        <v>9</v>
      </c>
      <c r="E1048" s="515">
        <v>99</v>
      </c>
      <c r="F1048" s="515">
        <v>99</v>
      </c>
      <c r="G1048" s="515">
        <v>99</v>
      </c>
      <c r="H1048" s="515">
        <v>99</v>
      </c>
      <c r="I1048" s="515">
        <v>99</v>
      </c>
      <c r="J1048" s="515">
        <v>999</v>
      </c>
      <c r="K1048" s="515">
        <v>99</v>
      </c>
      <c r="L1048" s="515">
        <v>3</v>
      </c>
      <c r="M1048" s="515">
        <v>99</v>
      </c>
      <c r="N1048" s="515">
        <v>99</v>
      </c>
      <c r="O1048" s="515">
        <v>99</v>
      </c>
      <c r="P1048" s="515">
        <v>99</v>
      </c>
      <c r="Q1048" s="515">
        <v>168</v>
      </c>
      <c r="R1048" s="515">
        <v>219</v>
      </c>
      <c r="S1048" s="515">
        <v>3</v>
      </c>
      <c r="T1048" s="515">
        <v>3.579908675799087</v>
      </c>
      <c r="U1048" s="515">
        <v>16.327397260273973</v>
      </c>
      <c r="V1048" s="515">
        <v>0</v>
      </c>
      <c r="W1048" s="515">
        <v>0</v>
      </c>
      <c r="X1048" s="515">
        <v>47.945205479452049</v>
      </c>
      <c r="Y1048" s="515">
        <v>10.045662100456623</v>
      </c>
      <c r="Z1048" s="515">
        <v>4.9783071045860945</v>
      </c>
      <c r="AA1048" s="515">
        <v>0</v>
      </c>
      <c r="AB1048" s="515">
        <v>1.0541321132608747</v>
      </c>
      <c r="AC1048" s="515"/>
      <c r="AD1048" s="515">
        <v>-64.848256567771756</v>
      </c>
      <c r="AE1048" s="515"/>
      <c r="AF1048" s="515">
        <v>1.4721699381554183</v>
      </c>
      <c r="AG1048" s="515">
        <v>0.79751642896779806</v>
      </c>
      <c r="AH1048" s="515">
        <v>6.392694063926939</v>
      </c>
      <c r="AI1048" s="515">
        <v>219</v>
      </c>
      <c r="AJ1048" s="515">
        <v>105.69634703196344</v>
      </c>
      <c r="AK1048" s="515">
        <v>13.380466536055565</v>
      </c>
      <c r="AL1048" s="515">
        <v>13.380466536055565</v>
      </c>
    </row>
    <row r="1049" spans="1:38">
      <c r="A1049" s="515">
        <v>16</v>
      </c>
      <c r="B1049" s="515">
        <v>34</v>
      </c>
      <c r="C1049" s="515">
        <v>2024</v>
      </c>
      <c r="D1049" s="515">
        <v>10</v>
      </c>
      <c r="E1049" s="515">
        <v>99</v>
      </c>
      <c r="F1049" s="515">
        <v>99</v>
      </c>
      <c r="G1049" s="515">
        <v>99</v>
      </c>
      <c r="H1049" s="515">
        <v>99</v>
      </c>
      <c r="I1049" s="515">
        <v>99</v>
      </c>
      <c r="J1049" s="515">
        <v>999</v>
      </c>
      <c r="K1049" s="515">
        <v>99</v>
      </c>
      <c r="L1049" s="515">
        <v>3</v>
      </c>
      <c r="M1049" s="515">
        <v>99</v>
      </c>
      <c r="N1049" s="515">
        <v>99</v>
      </c>
      <c r="O1049" s="515">
        <v>99</v>
      </c>
      <c r="P1049" s="515">
        <v>99</v>
      </c>
      <c r="Q1049" s="515">
        <v>357</v>
      </c>
      <c r="R1049" s="515">
        <v>520</v>
      </c>
      <c r="S1049" s="515">
        <v>3</v>
      </c>
      <c r="T1049" s="515">
        <v>3.6673076923076913</v>
      </c>
      <c r="U1049" s="515">
        <v>16.421153846153857</v>
      </c>
      <c r="V1049" s="515">
        <v>0</v>
      </c>
      <c r="W1049" s="515">
        <v>0</v>
      </c>
      <c r="X1049" s="515">
        <v>49.038461538461554</v>
      </c>
      <c r="Y1049" s="515">
        <v>9.0384615384615365</v>
      </c>
      <c r="Z1049" s="515">
        <v>4.6099489626100398</v>
      </c>
      <c r="AA1049" s="515">
        <v>0</v>
      </c>
      <c r="AB1049" s="515">
        <v>1.0316568365509764</v>
      </c>
      <c r="AC1049" s="515"/>
      <c r="AD1049" s="515">
        <v>-64.799888905050096</v>
      </c>
      <c r="AE1049" s="515"/>
      <c r="AF1049" s="515">
        <v>1.3353191926454731</v>
      </c>
      <c r="AG1049" s="515">
        <v>0.71786658022114991</v>
      </c>
      <c r="AH1049" s="515">
        <v>6.3461538461538476</v>
      </c>
      <c r="AI1049" s="515">
        <v>520</v>
      </c>
      <c r="AJ1049" s="515">
        <v>105.94538461538468</v>
      </c>
      <c r="AK1049" s="515">
        <v>13.433910981549348</v>
      </c>
      <c r="AL1049" s="515">
        <v>13.395397616867172</v>
      </c>
    </row>
    <row r="1050" spans="1:38">
      <c r="A1050" s="515">
        <v>16</v>
      </c>
      <c r="B1050" s="515">
        <v>35</v>
      </c>
      <c r="C1050" s="515">
        <v>2024</v>
      </c>
      <c r="D1050" s="515">
        <v>11</v>
      </c>
      <c r="E1050" s="515">
        <v>99</v>
      </c>
      <c r="F1050" s="515">
        <v>99</v>
      </c>
      <c r="G1050" s="515">
        <v>99</v>
      </c>
      <c r="H1050" s="515">
        <v>99</v>
      </c>
      <c r="I1050" s="515">
        <v>99</v>
      </c>
      <c r="J1050" s="515">
        <v>999</v>
      </c>
      <c r="K1050" s="515">
        <v>99</v>
      </c>
      <c r="L1050" s="515">
        <v>3</v>
      </c>
      <c r="M1050" s="515">
        <v>99</v>
      </c>
      <c r="N1050" s="515">
        <v>99</v>
      </c>
      <c r="O1050" s="515">
        <v>99</v>
      </c>
      <c r="P1050" s="515">
        <v>99</v>
      </c>
      <c r="Q1050" s="515">
        <v>160</v>
      </c>
      <c r="R1050" s="515">
        <v>240</v>
      </c>
      <c r="S1050" s="515">
        <v>3</v>
      </c>
      <c r="T1050" s="515">
        <v>3.6124999999999998</v>
      </c>
      <c r="U1050" s="515">
        <v>16.454166666666673</v>
      </c>
      <c r="V1050" s="515">
        <v>0</v>
      </c>
      <c r="W1050" s="515">
        <v>0</v>
      </c>
      <c r="X1050" s="515">
        <v>52.5</v>
      </c>
      <c r="Y1050" s="515">
        <v>7.0833333333333313</v>
      </c>
      <c r="Z1050" s="515">
        <v>4.3792673632570995</v>
      </c>
      <c r="AA1050" s="515">
        <v>0</v>
      </c>
      <c r="AB1050" s="515">
        <v>1.0387542619246706</v>
      </c>
      <c r="AC1050" s="515"/>
      <c r="AD1050" s="515">
        <v>-58.645209910514303</v>
      </c>
      <c r="AE1050" s="515"/>
      <c r="AF1050" s="515">
        <v>1.4823965410747375</v>
      </c>
      <c r="AG1050" s="515">
        <v>0.82205805116244557</v>
      </c>
      <c r="AH1050" s="515">
        <v>8.3333333333333357</v>
      </c>
      <c r="AI1050" s="515">
        <v>239</v>
      </c>
      <c r="AJ1050" s="515">
        <v>106.04184100418418</v>
      </c>
      <c r="AK1050" s="515">
        <v>13.455602579100638</v>
      </c>
      <c r="AL1050" s="515"/>
    </row>
    <row r="1051" spans="1:38">
      <c r="A1051" s="515">
        <v>16</v>
      </c>
      <c r="B1051" s="515">
        <v>36</v>
      </c>
      <c r="C1051" s="515">
        <v>2024</v>
      </c>
      <c r="D1051" s="515">
        <v>12</v>
      </c>
      <c r="E1051" s="515">
        <v>99</v>
      </c>
      <c r="F1051" s="515">
        <v>99</v>
      </c>
      <c r="G1051" s="515">
        <v>99</v>
      </c>
      <c r="H1051" s="515">
        <v>99</v>
      </c>
      <c r="I1051" s="515">
        <v>99</v>
      </c>
      <c r="J1051" s="515">
        <v>999</v>
      </c>
      <c r="K1051" s="515">
        <v>99</v>
      </c>
      <c r="L1051" s="515">
        <v>3</v>
      </c>
      <c r="M1051" s="515">
        <v>99</v>
      </c>
      <c r="N1051" s="515">
        <v>99</v>
      </c>
      <c r="O1051" s="515">
        <v>99</v>
      </c>
      <c r="P1051" s="515">
        <v>99</v>
      </c>
      <c r="Q1051" s="515">
        <v>28</v>
      </c>
      <c r="R1051" s="515">
        <v>42</v>
      </c>
      <c r="S1051" s="515">
        <v>3</v>
      </c>
      <c r="T1051" s="515">
        <v>4.2142857142857153</v>
      </c>
      <c r="U1051" s="515">
        <v>13.864285714285712</v>
      </c>
      <c r="V1051" s="515">
        <v>0</v>
      </c>
      <c r="W1051" s="515">
        <v>0</v>
      </c>
      <c r="X1051" s="515">
        <v>28.571428571428577</v>
      </c>
      <c r="Y1051" s="515">
        <v>0</v>
      </c>
      <c r="Z1051" s="515">
        <v>4.0922005623108033</v>
      </c>
      <c r="AA1051" s="515">
        <v>0</v>
      </c>
      <c r="AB1051" s="515">
        <v>1.0586540035912244</v>
      </c>
      <c r="AC1051" s="515"/>
      <c r="AD1051" s="515">
        <v>-63.960636428829517</v>
      </c>
      <c r="AE1051" s="515"/>
      <c r="AF1051" s="515">
        <v>2.0163226116178592</v>
      </c>
      <c r="AG1051" s="515">
        <v>0.95334144292967105</v>
      </c>
      <c r="AH1051" s="515">
        <v>9.5238095238095273</v>
      </c>
      <c r="AI1051" s="515">
        <v>42</v>
      </c>
      <c r="AJ1051" s="515">
        <v>100.57857142857139</v>
      </c>
      <c r="AK1051" s="515">
        <v>13.260209341592644</v>
      </c>
      <c r="AL1051" s="515"/>
    </row>
    <row r="1052" spans="1:38">
      <c r="A1052" s="515">
        <v>16</v>
      </c>
      <c r="B1052" s="515">
        <v>37</v>
      </c>
      <c r="C1052" s="515">
        <v>2024</v>
      </c>
      <c r="D1052" s="515">
        <v>1</v>
      </c>
      <c r="E1052" s="515">
        <v>99</v>
      </c>
      <c r="F1052" s="515">
        <v>99</v>
      </c>
      <c r="G1052" s="515">
        <v>99</v>
      </c>
      <c r="H1052" s="515">
        <v>99</v>
      </c>
      <c r="I1052" s="515">
        <v>99</v>
      </c>
      <c r="J1052" s="515">
        <v>999</v>
      </c>
      <c r="K1052" s="515">
        <v>99</v>
      </c>
      <c r="L1052" s="515">
        <v>4</v>
      </c>
      <c r="M1052" s="515">
        <v>99</v>
      </c>
      <c r="N1052" s="515">
        <v>99</v>
      </c>
      <c r="O1052" s="515">
        <v>99</v>
      </c>
      <c r="P1052" s="515">
        <v>99</v>
      </c>
      <c r="Q1052" s="515">
        <v>30</v>
      </c>
      <c r="R1052" s="515">
        <v>49</v>
      </c>
      <c r="S1052" s="515">
        <v>4</v>
      </c>
      <c r="T1052" s="515">
        <v>4.7346938775510203</v>
      </c>
      <c r="U1052" s="515">
        <v>19.953061224489797</v>
      </c>
      <c r="V1052" s="515">
        <v>0</v>
      </c>
      <c r="W1052" s="515">
        <v>0</v>
      </c>
      <c r="X1052" s="515">
        <v>75.510204081632665</v>
      </c>
      <c r="Y1052" s="515">
        <v>26.530612244897959</v>
      </c>
      <c r="Z1052" s="515">
        <v>4.6944214414260896</v>
      </c>
      <c r="AA1052" s="515">
        <v>0</v>
      </c>
      <c r="AB1052" s="515">
        <v>1.0837484120287153</v>
      </c>
      <c r="AC1052" s="515"/>
      <c r="AD1052" s="515">
        <v>-22.467798751147704</v>
      </c>
      <c r="AE1052" s="515"/>
      <c r="AF1052" s="515">
        <v>3.6925395629238889</v>
      </c>
      <c r="AG1052" s="515">
        <v>2.440205359616435</v>
      </c>
      <c r="AH1052" s="515">
        <v>0</v>
      </c>
      <c r="AI1052" s="515">
        <v>32</v>
      </c>
      <c r="AJ1052" s="515">
        <v>114.41875</v>
      </c>
      <c r="AK1052" s="515">
        <v>14.842665612276598</v>
      </c>
      <c r="AL1052" s="515">
        <v>14.842665612276598</v>
      </c>
    </row>
    <row r="1053" spans="1:38">
      <c r="A1053" s="515">
        <v>16</v>
      </c>
      <c r="B1053" s="515">
        <v>38</v>
      </c>
      <c r="C1053" s="515">
        <v>2024</v>
      </c>
      <c r="D1053" s="515">
        <v>2</v>
      </c>
      <c r="E1053" s="515">
        <v>99</v>
      </c>
      <c r="F1053" s="515">
        <v>99</v>
      </c>
      <c r="G1053" s="515">
        <v>99</v>
      </c>
      <c r="H1053" s="515">
        <v>99</v>
      </c>
      <c r="I1053" s="515">
        <v>99</v>
      </c>
      <c r="J1053" s="515">
        <v>999</v>
      </c>
      <c r="K1053" s="515">
        <v>99</v>
      </c>
      <c r="L1053" s="515">
        <v>4</v>
      </c>
      <c r="M1053" s="515">
        <v>99</v>
      </c>
      <c r="N1053" s="515">
        <v>99</v>
      </c>
      <c r="O1053" s="515">
        <v>99</v>
      </c>
      <c r="P1053" s="515">
        <v>99</v>
      </c>
      <c r="Q1053" s="515">
        <v>24</v>
      </c>
      <c r="R1053" s="515">
        <v>27</v>
      </c>
      <c r="S1053" s="515">
        <v>4</v>
      </c>
      <c r="T1053" s="515">
        <v>4.1481481481481488</v>
      </c>
      <c r="U1053" s="515">
        <v>22.907407407407408</v>
      </c>
      <c r="V1053" s="515">
        <v>0</v>
      </c>
      <c r="W1053" s="515">
        <v>0</v>
      </c>
      <c r="X1053" s="515">
        <v>88.8888888888889</v>
      </c>
      <c r="Y1053" s="515">
        <v>51.851851851851855</v>
      </c>
      <c r="Z1053" s="515">
        <v>4.4178867015908239</v>
      </c>
      <c r="AA1053" s="515">
        <v>0</v>
      </c>
      <c r="AB1053" s="515">
        <v>1.1123449939023136</v>
      </c>
      <c r="AC1053" s="515"/>
      <c r="AD1053" s="515">
        <v>2.5401524693401565</v>
      </c>
      <c r="AE1053" s="515"/>
      <c r="AF1053" s="515">
        <v>2.0423600605143726</v>
      </c>
      <c r="AG1053" s="515">
        <v>1.366177552278105</v>
      </c>
      <c r="AH1053" s="515">
        <v>0</v>
      </c>
      <c r="AI1053" s="515">
        <v>25</v>
      </c>
      <c r="AJ1053" s="515">
        <v>113.572</v>
      </c>
      <c r="AK1053" s="515">
        <v>15.76119167879583</v>
      </c>
      <c r="AL1053" s="515">
        <v>15.76119167879583</v>
      </c>
    </row>
    <row r="1054" spans="1:38">
      <c r="A1054" s="515">
        <v>16</v>
      </c>
      <c r="B1054" s="515">
        <v>39</v>
      </c>
      <c r="C1054" s="515">
        <v>2024</v>
      </c>
      <c r="D1054" s="515">
        <v>3</v>
      </c>
      <c r="E1054" s="515">
        <v>99</v>
      </c>
      <c r="F1054" s="515">
        <v>99</v>
      </c>
      <c r="G1054" s="515">
        <v>99</v>
      </c>
      <c r="H1054" s="515">
        <v>99</v>
      </c>
      <c r="I1054" s="515">
        <v>99</v>
      </c>
      <c r="J1054" s="515">
        <v>999</v>
      </c>
      <c r="K1054" s="515">
        <v>99</v>
      </c>
      <c r="L1054" s="515">
        <v>4</v>
      </c>
      <c r="M1054" s="515">
        <v>99</v>
      </c>
      <c r="N1054" s="515">
        <v>99</v>
      </c>
      <c r="O1054" s="515">
        <v>99</v>
      </c>
      <c r="P1054" s="515">
        <v>99</v>
      </c>
      <c r="Q1054" s="515">
        <v>137</v>
      </c>
      <c r="R1054" s="515">
        <v>169</v>
      </c>
      <c r="S1054" s="515">
        <v>4</v>
      </c>
      <c r="T1054" s="515">
        <v>4.2958579881656798</v>
      </c>
      <c r="U1054" s="515">
        <v>22.059763313609473</v>
      </c>
      <c r="V1054" s="515">
        <v>0</v>
      </c>
      <c r="W1054" s="515">
        <v>0</v>
      </c>
      <c r="X1054" s="515">
        <v>89.349112426035504</v>
      </c>
      <c r="Y1054" s="515">
        <v>40.236686390532554</v>
      </c>
      <c r="Z1054" s="515">
        <v>4.2991442595122926</v>
      </c>
      <c r="AA1054" s="515">
        <v>0</v>
      </c>
      <c r="AB1054" s="515">
        <v>1.0580967075624657</v>
      </c>
      <c r="AC1054" s="515"/>
      <c r="AD1054" s="515">
        <v>-11.224245339047897</v>
      </c>
      <c r="AE1054" s="515"/>
      <c r="AF1054" s="515">
        <v>1.5581781301862438</v>
      </c>
      <c r="AG1054" s="515">
        <v>0.96977242174396239</v>
      </c>
      <c r="AH1054" s="515">
        <v>4.1420118343195265</v>
      </c>
      <c r="AI1054" s="515">
        <v>149</v>
      </c>
      <c r="AJ1054" s="515">
        <v>112.35838926174492</v>
      </c>
      <c r="AK1054" s="515">
        <v>15.486641874242784</v>
      </c>
      <c r="AL1054" s="515">
        <v>15.486641874242784</v>
      </c>
    </row>
    <row r="1055" spans="1:38">
      <c r="A1055" s="515">
        <v>16</v>
      </c>
      <c r="B1055" s="515">
        <v>40</v>
      </c>
      <c r="C1055" s="515">
        <v>2024</v>
      </c>
      <c r="D1055" s="515">
        <v>4</v>
      </c>
      <c r="E1055" s="515">
        <v>99</v>
      </c>
      <c r="F1055" s="515">
        <v>99</v>
      </c>
      <c r="G1055" s="515">
        <v>99</v>
      </c>
      <c r="H1055" s="515">
        <v>99</v>
      </c>
      <c r="I1055" s="515">
        <v>99</v>
      </c>
      <c r="J1055" s="515">
        <v>999</v>
      </c>
      <c r="K1055" s="515">
        <v>99</v>
      </c>
      <c r="L1055" s="515">
        <v>4</v>
      </c>
      <c r="M1055" s="515">
        <v>99</v>
      </c>
      <c r="N1055" s="515">
        <v>99</v>
      </c>
      <c r="O1055" s="515">
        <v>99</v>
      </c>
      <c r="P1055" s="515">
        <v>99</v>
      </c>
      <c r="Q1055" s="515">
        <v>26</v>
      </c>
      <c r="R1055" s="515">
        <v>31</v>
      </c>
      <c r="S1055" s="515">
        <v>4</v>
      </c>
      <c r="T1055" s="515">
        <v>4.4193548387096788</v>
      </c>
      <c r="U1055" s="515">
        <v>19.983870967741936</v>
      </c>
      <c r="V1055" s="515">
        <v>0</v>
      </c>
      <c r="W1055" s="515">
        <v>0</v>
      </c>
      <c r="X1055" s="515">
        <v>74.193548387096783</v>
      </c>
      <c r="Y1055" s="515">
        <v>29.032258064516121</v>
      </c>
      <c r="Z1055" s="515">
        <v>6.0186857837900236</v>
      </c>
      <c r="AA1055" s="515">
        <v>0</v>
      </c>
      <c r="AB1055" s="515">
        <v>0.87156490878105275</v>
      </c>
      <c r="AC1055" s="515"/>
      <c r="AD1055" s="515">
        <v>-13.030901655673244</v>
      </c>
      <c r="AE1055" s="515"/>
      <c r="AF1055" s="515">
        <v>2.1663172606568843</v>
      </c>
      <c r="AG1055" s="515">
        <v>1.3171714938149279</v>
      </c>
      <c r="AH1055" s="515">
        <v>0</v>
      </c>
      <c r="AI1055" s="515">
        <v>24</v>
      </c>
      <c r="AJ1055" s="515">
        <v>110.8333333333333</v>
      </c>
      <c r="AK1055" s="515">
        <v>15.59952701507911</v>
      </c>
      <c r="AL1055" s="515">
        <v>15.59952701507911</v>
      </c>
    </row>
    <row r="1056" spans="1:38">
      <c r="A1056" s="515">
        <v>16</v>
      </c>
      <c r="B1056" s="515">
        <v>41</v>
      </c>
      <c r="C1056" s="515">
        <v>2024</v>
      </c>
      <c r="D1056" s="515">
        <v>5</v>
      </c>
      <c r="E1056" s="515">
        <v>99</v>
      </c>
      <c r="F1056" s="515">
        <v>99</v>
      </c>
      <c r="G1056" s="515">
        <v>99</v>
      </c>
      <c r="H1056" s="515">
        <v>99</v>
      </c>
      <c r="I1056" s="515">
        <v>99</v>
      </c>
      <c r="J1056" s="515">
        <v>999</v>
      </c>
      <c r="K1056" s="515">
        <v>99</v>
      </c>
      <c r="L1056" s="515">
        <v>4</v>
      </c>
      <c r="M1056" s="515">
        <v>99</v>
      </c>
      <c r="N1056" s="515">
        <v>99</v>
      </c>
      <c r="O1056" s="515">
        <v>99</v>
      </c>
      <c r="P1056" s="515">
        <v>99</v>
      </c>
      <c r="Q1056" s="515">
        <v>16</v>
      </c>
      <c r="R1056" s="515">
        <v>18</v>
      </c>
      <c r="S1056" s="515">
        <v>4</v>
      </c>
      <c r="T1056" s="515">
        <v>5.0555555555555562</v>
      </c>
      <c r="U1056" s="515">
        <v>23.483333333333341</v>
      </c>
      <c r="V1056" s="515">
        <v>0</v>
      </c>
      <c r="W1056" s="515">
        <v>5.5555555555555562</v>
      </c>
      <c r="X1056" s="515">
        <v>88.8888888888889</v>
      </c>
      <c r="Y1056" s="515">
        <v>55.555555555555557</v>
      </c>
      <c r="Z1056" s="515">
        <v>4.7066442397954988</v>
      </c>
      <c r="AA1056" s="515">
        <v>0</v>
      </c>
      <c r="AB1056" s="515">
        <v>1.7150387822703494</v>
      </c>
      <c r="AC1056" s="515"/>
      <c r="AD1056" s="515">
        <v>1.2503091937141539</v>
      </c>
      <c r="AE1056" s="515"/>
      <c r="AF1056" s="515">
        <v>1.7928286852589643</v>
      </c>
      <c r="AG1056" s="515">
        <v>1.1729871629084092</v>
      </c>
      <c r="AH1056" s="515">
        <v>0</v>
      </c>
      <c r="AI1056" s="515">
        <v>18</v>
      </c>
      <c r="AJ1056" s="515">
        <v>110.7555555555555</v>
      </c>
      <c r="AK1056" s="515">
        <v>17.184046612096363</v>
      </c>
      <c r="AL1056" s="515">
        <v>17.184046612096363</v>
      </c>
    </row>
    <row r="1057" spans="1:38">
      <c r="A1057" s="515">
        <v>16</v>
      </c>
      <c r="B1057" s="515">
        <v>42</v>
      </c>
      <c r="C1057" s="515">
        <v>2024</v>
      </c>
      <c r="D1057" s="515">
        <v>6</v>
      </c>
      <c r="E1057" s="515">
        <v>99</v>
      </c>
      <c r="F1057" s="515">
        <v>99</v>
      </c>
      <c r="G1057" s="515">
        <v>99</v>
      </c>
      <c r="H1057" s="515">
        <v>99</v>
      </c>
      <c r="I1057" s="515">
        <v>99</v>
      </c>
      <c r="J1057" s="515">
        <v>999</v>
      </c>
      <c r="K1057" s="515">
        <v>99</v>
      </c>
      <c r="L1057" s="515">
        <v>4</v>
      </c>
      <c r="M1057" s="515">
        <v>99</v>
      </c>
      <c r="N1057" s="515">
        <v>99</v>
      </c>
      <c r="O1057" s="515">
        <v>99</v>
      </c>
      <c r="P1057" s="515">
        <v>99</v>
      </c>
      <c r="Q1057" s="515">
        <v>10</v>
      </c>
      <c r="R1057" s="515">
        <v>10</v>
      </c>
      <c r="S1057" s="515">
        <v>4</v>
      </c>
      <c r="T1057" s="515">
        <v>3.7</v>
      </c>
      <c r="U1057" s="515">
        <v>19.53</v>
      </c>
      <c r="V1057" s="515">
        <v>0</v>
      </c>
      <c r="W1057" s="515">
        <v>0</v>
      </c>
      <c r="X1057" s="515">
        <v>70</v>
      </c>
      <c r="Y1057" s="515">
        <v>10</v>
      </c>
      <c r="Z1057" s="515">
        <v>4.7566900256375746</v>
      </c>
      <c r="AA1057" s="515">
        <v>0</v>
      </c>
      <c r="AB1057" s="515">
        <v>1.0049875621120883</v>
      </c>
      <c r="AC1057" s="515"/>
      <c r="AD1057" s="515">
        <v>-64.868854396868116</v>
      </c>
      <c r="AE1057" s="515"/>
      <c r="AF1057" s="515">
        <v>2.1052631578947363</v>
      </c>
      <c r="AG1057" s="515">
        <v>1.1864550933125977</v>
      </c>
      <c r="AH1057" s="515">
        <v>0</v>
      </c>
      <c r="AI1057" s="515">
        <v>10</v>
      </c>
      <c r="AJ1057" s="515">
        <v>107.67</v>
      </c>
      <c r="AK1057" s="515">
        <v>15.323841746787661</v>
      </c>
      <c r="AL1057" s="515">
        <v>15.323841746787661</v>
      </c>
    </row>
    <row r="1058" spans="1:38">
      <c r="A1058" s="515">
        <v>16</v>
      </c>
      <c r="B1058" s="515">
        <v>43</v>
      </c>
      <c r="C1058" s="515">
        <v>2024</v>
      </c>
      <c r="D1058" s="515">
        <v>7</v>
      </c>
      <c r="E1058" s="515">
        <v>99</v>
      </c>
      <c r="F1058" s="515">
        <v>99</v>
      </c>
      <c r="G1058" s="515">
        <v>99</v>
      </c>
      <c r="H1058" s="515">
        <v>99</v>
      </c>
      <c r="I1058" s="515">
        <v>99</v>
      </c>
      <c r="J1058" s="515">
        <v>999</v>
      </c>
      <c r="K1058" s="515">
        <v>99</v>
      </c>
      <c r="L1058" s="515">
        <v>4</v>
      </c>
      <c r="M1058" s="515">
        <v>99</v>
      </c>
      <c r="N1058" s="515">
        <v>99</v>
      </c>
      <c r="O1058" s="515">
        <v>99</v>
      </c>
      <c r="P1058" s="515">
        <v>99</v>
      </c>
      <c r="Q1058" s="515">
        <v>5</v>
      </c>
      <c r="R1058" s="515">
        <v>6</v>
      </c>
      <c r="S1058" s="515">
        <v>4</v>
      </c>
      <c r="T1058" s="515">
        <v>4.1666666666666679</v>
      </c>
      <c r="U1058" s="515">
        <v>23.5</v>
      </c>
      <c r="V1058" s="515">
        <v>0</v>
      </c>
      <c r="W1058" s="515">
        <v>0</v>
      </c>
      <c r="X1058" s="515">
        <v>100</v>
      </c>
      <c r="Y1058" s="515">
        <v>50</v>
      </c>
      <c r="Z1058" s="515">
        <v>4.0269922605670221</v>
      </c>
      <c r="AA1058" s="515">
        <v>0</v>
      </c>
      <c r="AB1058" s="515">
        <v>0.89752746785574877</v>
      </c>
      <c r="AC1058" s="515"/>
      <c r="AD1058" s="515">
        <v>82.080540653587107</v>
      </c>
      <c r="AE1058" s="515"/>
      <c r="AF1058" s="515">
        <v>3.0769230769230762</v>
      </c>
      <c r="AG1058" s="515">
        <v>2.2137440535066646</v>
      </c>
      <c r="AH1058" s="515">
        <v>0</v>
      </c>
      <c r="AI1058" s="515">
        <v>6</v>
      </c>
      <c r="AJ1058" s="515">
        <v>117.36666666666665</v>
      </c>
      <c r="AK1058" s="515">
        <v>14.467062343199066</v>
      </c>
      <c r="AL1058" s="515">
        <v>14.467062343199066</v>
      </c>
    </row>
    <row r="1059" spans="1:38">
      <c r="A1059" s="515">
        <v>16</v>
      </c>
      <c r="B1059" s="515">
        <v>44</v>
      </c>
      <c r="C1059" s="515">
        <v>2024</v>
      </c>
      <c r="D1059" s="515">
        <v>8</v>
      </c>
      <c r="E1059" s="515">
        <v>99</v>
      </c>
      <c r="F1059" s="515">
        <v>99</v>
      </c>
      <c r="G1059" s="515">
        <v>99</v>
      </c>
      <c r="H1059" s="515">
        <v>99</v>
      </c>
      <c r="I1059" s="515">
        <v>99</v>
      </c>
      <c r="J1059" s="515">
        <v>999</v>
      </c>
      <c r="K1059" s="515">
        <v>99</v>
      </c>
      <c r="L1059" s="515">
        <v>4</v>
      </c>
      <c r="M1059" s="515">
        <v>99</v>
      </c>
      <c r="N1059" s="515">
        <v>99</v>
      </c>
      <c r="O1059" s="515">
        <v>99</v>
      </c>
      <c r="P1059" s="515">
        <v>99</v>
      </c>
      <c r="Q1059" s="515">
        <v>223</v>
      </c>
      <c r="R1059" s="515">
        <v>402</v>
      </c>
      <c r="S1059" s="515">
        <v>4</v>
      </c>
      <c r="T1059" s="515">
        <v>4.012437810945273</v>
      </c>
      <c r="U1059" s="515">
        <v>18.570646766169144</v>
      </c>
      <c r="V1059" s="515">
        <v>0</v>
      </c>
      <c r="W1059" s="515">
        <v>0</v>
      </c>
      <c r="X1059" s="515">
        <v>64.925373134328353</v>
      </c>
      <c r="Y1059" s="515">
        <v>17.910447761194028</v>
      </c>
      <c r="Z1059" s="515">
        <v>4.4983008488725176</v>
      </c>
      <c r="AA1059" s="515">
        <v>0</v>
      </c>
      <c r="AB1059" s="515">
        <v>1.1185209349643013</v>
      </c>
      <c r="AC1059" s="515"/>
      <c r="AD1059" s="515">
        <v>-60.794457614939262</v>
      </c>
      <c r="AE1059" s="515"/>
      <c r="AF1059" s="515">
        <v>3.8483630097645034</v>
      </c>
      <c r="AG1059" s="515">
        <v>2.2058769213222238</v>
      </c>
      <c r="AH1059" s="515">
        <v>10.945273631840799</v>
      </c>
      <c r="AI1059" s="515">
        <v>401</v>
      </c>
      <c r="AJ1059" s="515">
        <v>106.97456359102245</v>
      </c>
      <c r="AK1059" s="515">
        <v>14.875052236890475</v>
      </c>
      <c r="AL1059" s="515">
        <v>14.875052236890475</v>
      </c>
    </row>
    <row r="1060" spans="1:38">
      <c r="A1060" s="515">
        <v>16</v>
      </c>
      <c r="B1060" s="515">
        <v>45</v>
      </c>
      <c r="C1060" s="515">
        <v>2024</v>
      </c>
      <c r="D1060" s="515">
        <v>9</v>
      </c>
      <c r="E1060" s="515">
        <v>99</v>
      </c>
      <c r="F1060" s="515">
        <v>99</v>
      </c>
      <c r="G1060" s="515">
        <v>99</v>
      </c>
      <c r="H1060" s="515">
        <v>99</v>
      </c>
      <c r="I1060" s="515">
        <v>99</v>
      </c>
      <c r="J1060" s="515">
        <v>999</v>
      </c>
      <c r="K1060" s="515">
        <v>99</v>
      </c>
      <c r="L1060" s="515">
        <v>4</v>
      </c>
      <c r="M1060" s="515">
        <v>99</v>
      </c>
      <c r="N1060" s="515">
        <v>99</v>
      </c>
      <c r="O1060" s="515">
        <v>99</v>
      </c>
      <c r="P1060" s="515">
        <v>99</v>
      </c>
      <c r="Q1060" s="515">
        <v>402</v>
      </c>
      <c r="R1060" s="515">
        <v>691</v>
      </c>
      <c r="S1060" s="515">
        <v>4</v>
      </c>
      <c r="T1060" s="515">
        <v>4.493487698986975</v>
      </c>
      <c r="U1060" s="515">
        <v>17.479884225759744</v>
      </c>
      <c r="V1060" s="515">
        <v>0</v>
      </c>
      <c r="W1060" s="515">
        <v>0.14471780028943557</v>
      </c>
      <c r="X1060" s="515">
        <v>53.400868306801755</v>
      </c>
      <c r="Y1060" s="515">
        <v>13.748191027496384</v>
      </c>
      <c r="Z1060" s="515">
        <v>4.4413447577529803</v>
      </c>
      <c r="AA1060" s="515">
        <v>0</v>
      </c>
      <c r="AB1060" s="515">
        <v>1.6241309352115696</v>
      </c>
      <c r="AC1060" s="515"/>
      <c r="AD1060" s="515">
        <v>-41.67276391877455</v>
      </c>
      <c r="AE1060" s="515"/>
      <c r="AF1060" s="515">
        <v>4.6450658779241722</v>
      </c>
      <c r="AG1060" s="515">
        <v>2.6939849369159696</v>
      </c>
      <c r="AH1060" s="515">
        <v>8.6830680173661339</v>
      </c>
      <c r="AI1060" s="515">
        <v>690</v>
      </c>
      <c r="AJ1060" s="515">
        <v>105.3649275362319</v>
      </c>
      <c r="AK1060" s="515">
        <v>14.650745109473082</v>
      </c>
      <c r="AL1060" s="515">
        <v>14.649511370380004</v>
      </c>
    </row>
    <row r="1061" spans="1:38">
      <c r="A1061" s="515">
        <v>16</v>
      </c>
      <c r="B1061" s="515">
        <v>46</v>
      </c>
      <c r="C1061" s="515">
        <v>2024</v>
      </c>
      <c r="D1061" s="515">
        <v>10</v>
      </c>
      <c r="E1061" s="515">
        <v>99</v>
      </c>
      <c r="F1061" s="515">
        <v>99</v>
      </c>
      <c r="G1061" s="515">
        <v>99</v>
      </c>
      <c r="H1061" s="515">
        <v>99</v>
      </c>
      <c r="I1061" s="515">
        <v>99</v>
      </c>
      <c r="J1061" s="515">
        <v>999</v>
      </c>
      <c r="K1061" s="515">
        <v>99</v>
      </c>
      <c r="L1061" s="515">
        <v>4</v>
      </c>
      <c r="M1061" s="515">
        <v>99</v>
      </c>
      <c r="N1061" s="515">
        <v>99</v>
      </c>
      <c r="O1061" s="515">
        <v>99</v>
      </c>
      <c r="P1061" s="515">
        <v>99</v>
      </c>
      <c r="Q1061" s="515">
        <v>865</v>
      </c>
      <c r="R1061" s="515">
        <v>1551</v>
      </c>
      <c r="S1061" s="515">
        <v>4</v>
      </c>
      <c r="T1061" s="515">
        <v>4.4706640876853641</v>
      </c>
      <c r="U1061" s="515">
        <v>17.472340425531893</v>
      </c>
      <c r="V1061" s="515">
        <v>0</v>
      </c>
      <c r="W1061" s="515">
        <v>6.4474532559638933E-2</v>
      </c>
      <c r="X1061" s="515">
        <v>52.095422308188255</v>
      </c>
      <c r="Y1061" s="515">
        <v>14.442295293359123</v>
      </c>
      <c r="Z1061" s="515">
        <v>4.4540351386449997</v>
      </c>
      <c r="AA1061" s="515">
        <v>0</v>
      </c>
      <c r="AB1061" s="515">
        <v>1.4378182160587929</v>
      </c>
      <c r="AC1061" s="515"/>
      <c r="AD1061" s="515">
        <v>-54.803650497856083</v>
      </c>
      <c r="AE1061" s="515"/>
      <c r="AF1061" s="515">
        <v>3.9828462842175534</v>
      </c>
      <c r="AG1061" s="515">
        <v>2.2782406812695895</v>
      </c>
      <c r="AH1061" s="515">
        <v>6.4474532559638931</v>
      </c>
      <c r="AI1061" s="515">
        <v>1550</v>
      </c>
      <c r="AJ1061" s="515">
        <v>105.22303225806448</v>
      </c>
      <c r="AK1061" s="515">
        <v>14.702675390409979</v>
      </c>
      <c r="AL1061" s="515">
        <v>14.68408395230967</v>
      </c>
    </row>
    <row r="1062" spans="1:38">
      <c r="A1062" s="515">
        <v>16</v>
      </c>
      <c r="B1062" s="515">
        <v>47</v>
      </c>
      <c r="C1062" s="515">
        <v>2024</v>
      </c>
      <c r="D1062" s="515">
        <v>11</v>
      </c>
      <c r="E1062" s="515">
        <v>99</v>
      </c>
      <c r="F1062" s="515">
        <v>99</v>
      </c>
      <c r="G1062" s="515">
        <v>99</v>
      </c>
      <c r="H1062" s="515">
        <v>99</v>
      </c>
      <c r="I1062" s="515">
        <v>99</v>
      </c>
      <c r="J1062" s="515">
        <v>999</v>
      </c>
      <c r="K1062" s="515">
        <v>99</v>
      </c>
      <c r="L1062" s="515">
        <v>4</v>
      </c>
      <c r="M1062" s="515">
        <v>99</v>
      </c>
      <c r="N1062" s="515">
        <v>99</v>
      </c>
      <c r="O1062" s="515">
        <v>99</v>
      </c>
      <c r="P1062" s="515">
        <v>99</v>
      </c>
      <c r="Q1062" s="515">
        <v>398</v>
      </c>
      <c r="R1062" s="515">
        <v>769</v>
      </c>
      <c r="S1062" s="515">
        <v>4</v>
      </c>
      <c r="T1062" s="515">
        <v>4.6215864759427827</v>
      </c>
      <c r="U1062" s="515">
        <v>17.377633289986989</v>
      </c>
      <c r="V1062" s="515">
        <v>0</v>
      </c>
      <c r="W1062" s="515">
        <v>0.13003901170351101</v>
      </c>
      <c r="X1062" s="515">
        <v>56.697009102730817</v>
      </c>
      <c r="Y1062" s="515">
        <v>11.053315994798439</v>
      </c>
      <c r="Z1062" s="515">
        <v>4.0724254781575828</v>
      </c>
      <c r="AA1062" s="515">
        <v>0</v>
      </c>
      <c r="AB1062" s="515">
        <v>1.5821179137400121</v>
      </c>
      <c r="AC1062" s="515"/>
      <c r="AD1062" s="515">
        <v>-41.314391209961151</v>
      </c>
      <c r="AE1062" s="515"/>
      <c r="AF1062" s="515">
        <v>4.749845583693638</v>
      </c>
      <c r="AG1062" s="515">
        <v>2.7818411144351005</v>
      </c>
      <c r="AH1062" s="515">
        <v>6.8920676202860847</v>
      </c>
      <c r="AI1062" s="515">
        <v>769</v>
      </c>
      <c r="AJ1062" s="515">
        <v>105.48790637191161</v>
      </c>
      <c r="AK1062" s="515">
        <v>14.562479513453075</v>
      </c>
      <c r="AL1062" s="515"/>
    </row>
    <row r="1063" spans="1:38">
      <c r="A1063" s="515">
        <v>16</v>
      </c>
      <c r="B1063" s="515">
        <v>48</v>
      </c>
      <c r="C1063" s="515">
        <v>2024</v>
      </c>
      <c r="D1063" s="515">
        <v>12</v>
      </c>
      <c r="E1063" s="515">
        <v>99</v>
      </c>
      <c r="F1063" s="515">
        <v>99</v>
      </c>
      <c r="G1063" s="515">
        <v>99</v>
      </c>
      <c r="H1063" s="515">
        <v>99</v>
      </c>
      <c r="I1063" s="515">
        <v>99</v>
      </c>
      <c r="J1063" s="515">
        <v>999</v>
      </c>
      <c r="K1063" s="515">
        <v>99</v>
      </c>
      <c r="L1063" s="515">
        <v>4</v>
      </c>
      <c r="M1063" s="515">
        <v>99</v>
      </c>
      <c r="N1063" s="515">
        <v>99</v>
      </c>
      <c r="O1063" s="515">
        <v>99</v>
      </c>
      <c r="P1063" s="515">
        <v>99</v>
      </c>
      <c r="Q1063" s="515">
        <v>65</v>
      </c>
      <c r="R1063" s="515">
        <v>113</v>
      </c>
      <c r="S1063" s="515">
        <v>4</v>
      </c>
      <c r="T1063" s="515">
        <v>4.6371681415929196</v>
      </c>
      <c r="U1063" s="515">
        <v>16.560176991150438</v>
      </c>
      <c r="V1063" s="515">
        <v>0</v>
      </c>
      <c r="W1063" s="515">
        <v>0</v>
      </c>
      <c r="X1063" s="515">
        <v>48.672566371681398</v>
      </c>
      <c r="Y1063" s="515">
        <v>9.7345132743362797</v>
      </c>
      <c r="Z1063" s="515">
        <v>4.7260067490094642</v>
      </c>
      <c r="AA1063" s="515">
        <v>0</v>
      </c>
      <c r="AB1063" s="515">
        <v>1.0975592140588923</v>
      </c>
      <c r="AC1063" s="515"/>
      <c r="AD1063" s="515">
        <v>-38.392374533982363</v>
      </c>
      <c r="AE1063" s="515"/>
      <c r="AF1063" s="515">
        <v>5.4248679788766196</v>
      </c>
      <c r="AG1063" s="515">
        <v>3.0636919837786252</v>
      </c>
      <c r="AH1063" s="515">
        <v>1.7699115044247788</v>
      </c>
      <c r="AI1063" s="515">
        <v>113</v>
      </c>
      <c r="AJ1063" s="515">
        <v>103.4796460176991</v>
      </c>
      <c r="AK1063" s="515">
        <v>14.573760053301836</v>
      </c>
      <c r="AL1063" s="515"/>
    </row>
    <row r="1064" spans="1:38">
      <c r="A1064" s="515">
        <v>16</v>
      </c>
      <c r="B1064" s="515">
        <v>49</v>
      </c>
      <c r="C1064" s="515">
        <v>2024</v>
      </c>
      <c r="D1064" s="515">
        <v>1</v>
      </c>
      <c r="E1064" s="515">
        <v>99</v>
      </c>
      <c r="F1064" s="515">
        <v>99</v>
      </c>
      <c r="G1064" s="515">
        <v>99</v>
      </c>
      <c r="H1064" s="515">
        <v>99</v>
      </c>
      <c r="I1064" s="515">
        <v>99</v>
      </c>
      <c r="J1064" s="515">
        <v>999</v>
      </c>
      <c r="K1064" s="515">
        <v>99</v>
      </c>
      <c r="L1064" s="515">
        <v>5</v>
      </c>
      <c r="M1064" s="515">
        <v>99</v>
      </c>
      <c r="N1064" s="515">
        <v>99</v>
      </c>
      <c r="O1064" s="515">
        <v>99</v>
      </c>
      <c r="P1064" s="515">
        <v>99</v>
      </c>
      <c r="Q1064" s="515">
        <v>41</v>
      </c>
      <c r="R1064" s="515">
        <v>88</v>
      </c>
      <c r="S1064" s="515">
        <v>5</v>
      </c>
      <c r="T1064" s="515">
        <v>5.5568181818181808</v>
      </c>
      <c r="U1064" s="515">
        <v>20.177272727272712</v>
      </c>
      <c r="V1064" s="515">
        <v>0</v>
      </c>
      <c r="W1064" s="515">
        <v>2.2727272727272729</v>
      </c>
      <c r="X1064" s="515">
        <v>69.318181818181813</v>
      </c>
      <c r="Y1064" s="515">
        <v>35.227272727272727</v>
      </c>
      <c r="Z1064" s="515">
        <v>6.0859511707614926</v>
      </c>
      <c r="AA1064" s="515">
        <v>0</v>
      </c>
      <c r="AB1064" s="515">
        <v>1.4682856000471398</v>
      </c>
      <c r="AC1064" s="515"/>
      <c r="AD1064" s="515">
        <v>-16.542841113279213</v>
      </c>
      <c r="AE1064" s="515"/>
      <c r="AF1064" s="515">
        <v>6.6314996232102486</v>
      </c>
      <c r="AG1064" s="515">
        <v>4.4316545326121934</v>
      </c>
      <c r="AH1064" s="515">
        <v>0</v>
      </c>
      <c r="AI1064" s="515">
        <v>53</v>
      </c>
      <c r="AJ1064" s="515">
        <v>111.96415094339622</v>
      </c>
      <c r="AK1064" s="515">
        <v>16.050514497338611</v>
      </c>
      <c r="AL1064" s="515">
        <v>16.050514497338611</v>
      </c>
    </row>
    <row r="1065" spans="1:38">
      <c r="A1065" s="515">
        <v>16</v>
      </c>
      <c r="B1065" s="515">
        <v>50</v>
      </c>
      <c r="C1065" s="515">
        <v>2024</v>
      </c>
      <c r="D1065" s="515">
        <v>2</v>
      </c>
      <c r="E1065" s="515">
        <v>99</v>
      </c>
      <c r="F1065" s="515">
        <v>99</v>
      </c>
      <c r="G1065" s="515">
        <v>99</v>
      </c>
      <c r="H1065" s="515">
        <v>99</v>
      </c>
      <c r="I1065" s="515">
        <v>99</v>
      </c>
      <c r="J1065" s="515">
        <v>999</v>
      </c>
      <c r="K1065" s="515">
        <v>99</v>
      </c>
      <c r="L1065" s="515">
        <v>5</v>
      </c>
      <c r="M1065" s="515">
        <v>99</v>
      </c>
      <c r="N1065" s="515">
        <v>99</v>
      </c>
      <c r="O1065" s="515">
        <v>99</v>
      </c>
      <c r="P1065" s="515">
        <v>99</v>
      </c>
      <c r="Q1065" s="515">
        <v>40</v>
      </c>
      <c r="R1065" s="515">
        <v>61</v>
      </c>
      <c r="S1065" s="515">
        <v>5</v>
      </c>
      <c r="T1065" s="515">
        <v>5.0327868852459012</v>
      </c>
      <c r="U1065" s="515">
        <v>23.634426229508204</v>
      </c>
      <c r="V1065" s="515">
        <v>0</v>
      </c>
      <c r="W1065" s="515">
        <v>0</v>
      </c>
      <c r="X1065" s="515">
        <v>93.442622950819683</v>
      </c>
      <c r="Y1065" s="515">
        <v>60.655737704918003</v>
      </c>
      <c r="Z1065" s="515">
        <v>4.7693655365894223</v>
      </c>
      <c r="AA1065" s="515">
        <v>0</v>
      </c>
      <c r="AB1065" s="515">
        <v>1.130315683668081</v>
      </c>
      <c r="AC1065" s="515"/>
      <c r="AD1065" s="515">
        <v>-32.680780021963841</v>
      </c>
      <c r="AE1065" s="515"/>
      <c r="AF1065" s="515">
        <v>4.6142208774583988</v>
      </c>
      <c r="AG1065" s="515">
        <v>3.1845079662398446</v>
      </c>
      <c r="AH1065" s="515">
        <v>0</v>
      </c>
      <c r="AI1065" s="515">
        <v>52</v>
      </c>
      <c r="AJ1065" s="515">
        <v>112.02500000000001</v>
      </c>
      <c r="AK1065" s="515">
        <v>16.90106995644167</v>
      </c>
      <c r="AL1065" s="515">
        <v>16.90106995644167</v>
      </c>
    </row>
    <row r="1066" spans="1:38">
      <c r="A1066" s="515">
        <v>16</v>
      </c>
      <c r="B1066" s="515">
        <v>51</v>
      </c>
      <c r="C1066" s="515">
        <v>2024</v>
      </c>
      <c r="D1066" s="515">
        <v>3</v>
      </c>
      <c r="E1066" s="515">
        <v>99</v>
      </c>
      <c r="F1066" s="515">
        <v>99</v>
      </c>
      <c r="G1066" s="515">
        <v>99</v>
      </c>
      <c r="H1066" s="515">
        <v>99</v>
      </c>
      <c r="I1066" s="515">
        <v>99</v>
      </c>
      <c r="J1066" s="515">
        <v>999</v>
      </c>
      <c r="K1066" s="515">
        <v>99</v>
      </c>
      <c r="L1066" s="515">
        <v>5</v>
      </c>
      <c r="M1066" s="515">
        <v>99</v>
      </c>
      <c r="N1066" s="515">
        <v>99</v>
      </c>
      <c r="O1066" s="515">
        <v>99</v>
      </c>
      <c r="P1066" s="515">
        <v>99</v>
      </c>
      <c r="Q1066" s="515">
        <v>266</v>
      </c>
      <c r="R1066" s="515">
        <v>389</v>
      </c>
      <c r="S1066" s="515">
        <v>5</v>
      </c>
      <c r="T1066" s="515">
        <v>5.1670951156812333</v>
      </c>
      <c r="U1066" s="515">
        <v>24.050899742930568</v>
      </c>
      <c r="V1066" s="515">
        <v>0</v>
      </c>
      <c r="W1066" s="515">
        <v>1.0282776349614393</v>
      </c>
      <c r="X1066" s="515">
        <v>88.946015424164543</v>
      </c>
      <c r="Y1066" s="515">
        <v>62.982005141388179</v>
      </c>
      <c r="Z1066" s="515">
        <v>5.647501480246242</v>
      </c>
      <c r="AA1066" s="515">
        <v>0</v>
      </c>
      <c r="AB1066" s="515">
        <v>1.3164363532609298</v>
      </c>
      <c r="AC1066" s="515"/>
      <c r="AD1066" s="515">
        <v>-17.928751374385786</v>
      </c>
      <c r="AE1066" s="515"/>
      <c r="AF1066" s="515">
        <v>3.5865756961091648</v>
      </c>
      <c r="AG1066" s="515">
        <v>2.4336785020123277</v>
      </c>
      <c r="AH1066" s="515">
        <v>1.5424164524421595</v>
      </c>
      <c r="AI1066" s="515">
        <v>350</v>
      </c>
      <c r="AJ1066" s="515">
        <v>112.14657142857141</v>
      </c>
      <c r="AK1066" s="515">
        <v>16.823201456731841</v>
      </c>
      <c r="AL1066" s="515">
        <v>16.823201456731841</v>
      </c>
    </row>
    <row r="1067" spans="1:38">
      <c r="A1067" s="515">
        <v>16</v>
      </c>
      <c r="B1067" s="515">
        <v>52</v>
      </c>
      <c r="C1067" s="515">
        <v>2024</v>
      </c>
      <c r="D1067" s="515">
        <v>4</v>
      </c>
      <c r="E1067" s="515">
        <v>99</v>
      </c>
      <c r="F1067" s="515">
        <v>99</v>
      </c>
      <c r="G1067" s="515">
        <v>99</v>
      </c>
      <c r="H1067" s="515">
        <v>99</v>
      </c>
      <c r="I1067" s="515">
        <v>99</v>
      </c>
      <c r="J1067" s="515">
        <v>999</v>
      </c>
      <c r="K1067" s="515">
        <v>99</v>
      </c>
      <c r="L1067" s="515">
        <v>5</v>
      </c>
      <c r="M1067" s="515">
        <v>99</v>
      </c>
      <c r="N1067" s="515">
        <v>99</v>
      </c>
      <c r="O1067" s="515">
        <v>99</v>
      </c>
      <c r="P1067" s="515">
        <v>99</v>
      </c>
      <c r="Q1067" s="515">
        <v>54</v>
      </c>
      <c r="R1067" s="515">
        <v>84</v>
      </c>
      <c r="S1067" s="515">
        <v>5</v>
      </c>
      <c r="T1067" s="515">
        <v>5.5119047619047619</v>
      </c>
      <c r="U1067" s="515">
        <v>21.332142857142873</v>
      </c>
      <c r="V1067" s="515">
        <v>0</v>
      </c>
      <c r="W1067" s="515">
        <v>0</v>
      </c>
      <c r="X1067" s="515">
        <v>72.619047619047649</v>
      </c>
      <c r="Y1067" s="515">
        <v>46.428571428571438</v>
      </c>
      <c r="Z1067" s="515">
        <v>6.5590570009336346</v>
      </c>
      <c r="AA1067" s="515">
        <v>0</v>
      </c>
      <c r="AB1067" s="515">
        <v>1.2770319720337362</v>
      </c>
      <c r="AC1067" s="515"/>
      <c r="AD1067" s="515">
        <v>-18.672990631402953</v>
      </c>
      <c r="AE1067" s="515"/>
      <c r="AF1067" s="515">
        <v>5.8700209643605872</v>
      </c>
      <c r="AG1067" s="515">
        <v>3.8099105726666194</v>
      </c>
      <c r="AH1067" s="515">
        <v>2.3809523809523818</v>
      </c>
      <c r="AI1067" s="515">
        <v>46</v>
      </c>
      <c r="AJ1067" s="515">
        <v>109.06086956521736</v>
      </c>
      <c r="AK1067" s="515">
        <v>16.577106784728471</v>
      </c>
      <c r="AL1067" s="515">
        <v>16.577106784728471</v>
      </c>
    </row>
    <row r="1068" spans="1:38">
      <c r="A1068" s="515">
        <v>16</v>
      </c>
      <c r="B1068" s="515">
        <v>53</v>
      </c>
      <c r="C1068" s="515">
        <v>2024</v>
      </c>
      <c r="D1068" s="515">
        <v>5</v>
      </c>
      <c r="E1068" s="515">
        <v>99</v>
      </c>
      <c r="F1068" s="515">
        <v>99</v>
      </c>
      <c r="G1068" s="515">
        <v>99</v>
      </c>
      <c r="H1068" s="515">
        <v>99</v>
      </c>
      <c r="I1068" s="515">
        <v>99</v>
      </c>
      <c r="J1068" s="515">
        <v>999</v>
      </c>
      <c r="K1068" s="515">
        <v>99</v>
      </c>
      <c r="L1068" s="515">
        <v>5</v>
      </c>
      <c r="M1068" s="515">
        <v>99</v>
      </c>
      <c r="N1068" s="515">
        <v>99</v>
      </c>
      <c r="O1068" s="515">
        <v>99</v>
      </c>
      <c r="P1068" s="515">
        <v>99</v>
      </c>
      <c r="Q1068" s="515">
        <v>31</v>
      </c>
      <c r="R1068" s="515">
        <v>33</v>
      </c>
      <c r="S1068" s="515">
        <v>5</v>
      </c>
      <c r="T1068" s="515">
        <v>5.5151515151515156</v>
      </c>
      <c r="U1068" s="515">
        <v>24.209090909090911</v>
      </c>
      <c r="V1068" s="515">
        <v>0</v>
      </c>
      <c r="W1068" s="515">
        <v>3.0303030303030303</v>
      </c>
      <c r="X1068" s="515">
        <v>90.909090909090892</v>
      </c>
      <c r="Y1068" s="515">
        <v>60.606060606060609</v>
      </c>
      <c r="Z1068" s="515">
        <v>5.2502446486352659</v>
      </c>
      <c r="AA1068" s="515">
        <v>0</v>
      </c>
      <c r="AB1068" s="515">
        <v>1.4589579536012971</v>
      </c>
      <c r="AC1068" s="515"/>
      <c r="AD1068" s="515">
        <v>-18.535976590348337</v>
      </c>
      <c r="AE1068" s="515"/>
      <c r="AF1068" s="515">
        <v>3.2868525896414358</v>
      </c>
      <c r="AG1068" s="515">
        <v>2.2169374129347723</v>
      </c>
      <c r="AH1068" s="515">
        <v>0</v>
      </c>
      <c r="AI1068" s="515">
        <v>32</v>
      </c>
      <c r="AJ1068" s="515">
        <v>111.546875</v>
      </c>
      <c r="AK1068" s="515">
        <v>17.123571710883869</v>
      </c>
      <c r="AL1068" s="515">
        <v>17.123571710883869</v>
      </c>
    </row>
    <row r="1069" spans="1:38">
      <c r="A1069" s="515">
        <v>16</v>
      </c>
      <c r="B1069" s="515">
        <v>54</v>
      </c>
      <c r="C1069" s="515">
        <v>2024</v>
      </c>
      <c r="D1069" s="515">
        <v>6</v>
      </c>
      <c r="E1069" s="515">
        <v>99</v>
      </c>
      <c r="F1069" s="515">
        <v>99</v>
      </c>
      <c r="G1069" s="515">
        <v>99</v>
      </c>
      <c r="H1069" s="515">
        <v>99</v>
      </c>
      <c r="I1069" s="515">
        <v>99</v>
      </c>
      <c r="J1069" s="515">
        <v>999</v>
      </c>
      <c r="K1069" s="515">
        <v>99</v>
      </c>
      <c r="L1069" s="515">
        <v>5</v>
      </c>
      <c r="M1069" s="515">
        <v>99</v>
      </c>
      <c r="N1069" s="515">
        <v>99</v>
      </c>
      <c r="O1069" s="515">
        <v>99</v>
      </c>
      <c r="P1069" s="515">
        <v>99</v>
      </c>
      <c r="Q1069" s="515">
        <v>21</v>
      </c>
      <c r="R1069" s="515">
        <v>34</v>
      </c>
      <c r="S1069" s="515">
        <v>5</v>
      </c>
      <c r="T1069" s="515">
        <v>4.7058823529411757</v>
      </c>
      <c r="U1069" s="515">
        <v>25.47941176470588</v>
      </c>
      <c r="V1069" s="515">
        <v>0</v>
      </c>
      <c r="W1069" s="515">
        <v>0</v>
      </c>
      <c r="X1069" s="515">
        <v>97.058823529411754</v>
      </c>
      <c r="Y1069" s="515">
        <v>76.470588235294116</v>
      </c>
      <c r="Z1069" s="515">
        <v>4.2934135200303274</v>
      </c>
      <c r="AA1069" s="515">
        <v>0</v>
      </c>
      <c r="AB1069" s="515">
        <v>1.2492212106820757</v>
      </c>
      <c r="AC1069" s="515"/>
      <c r="AD1069" s="515">
        <v>-18.044820009860214</v>
      </c>
      <c r="AE1069" s="515"/>
      <c r="AF1069" s="515">
        <v>7.1578947368421044</v>
      </c>
      <c r="AG1069" s="515">
        <v>5.2628061819595668</v>
      </c>
      <c r="AH1069" s="515">
        <v>2.9411764705882355</v>
      </c>
      <c r="AI1069" s="515">
        <v>34</v>
      </c>
      <c r="AJ1069" s="515">
        <v>114.24705882352936</v>
      </c>
      <c r="AK1069" s="515">
        <v>17.029827651211797</v>
      </c>
      <c r="AL1069" s="515">
        <v>17.029827651211797</v>
      </c>
    </row>
    <row r="1070" spans="1:38">
      <c r="A1070" s="515">
        <v>16</v>
      </c>
      <c r="B1070" s="515">
        <v>55</v>
      </c>
      <c r="C1070" s="515">
        <v>2024</v>
      </c>
      <c r="D1070" s="515">
        <v>7</v>
      </c>
      <c r="E1070" s="515">
        <v>99</v>
      </c>
      <c r="F1070" s="515">
        <v>99</v>
      </c>
      <c r="G1070" s="515">
        <v>99</v>
      </c>
      <c r="H1070" s="515">
        <v>99</v>
      </c>
      <c r="I1070" s="515">
        <v>99</v>
      </c>
      <c r="J1070" s="515">
        <v>999</v>
      </c>
      <c r="K1070" s="515">
        <v>99</v>
      </c>
      <c r="L1070" s="515">
        <v>5</v>
      </c>
      <c r="M1070" s="515">
        <v>99</v>
      </c>
      <c r="N1070" s="515">
        <v>99</v>
      </c>
      <c r="O1070" s="515">
        <v>99</v>
      </c>
      <c r="P1070" s="515">
        <v>99</v>
      </c>
      <c r="Q1070" s="515">
        <v>12</v>
      </c>
      <c r="R1070" s="515">
        <v>16</v>
      </c>
      <c r="S1070" s="515">
        <v>5</v>
      </c>
      <c r="T1070" s="515">
        <v>4.625</v>
      </c>
      <c r="U1070" s="515">
        <v>22.868749999999999</v>
      </c>
      <c r="V1070" s="515">
        <v>0</v>
      </c>
      <c r="W1070" s="515">
        <v>0</v>
      </c>
      <c r="X1070" s="515">
        <v>100</v>
      </c>
      <c r="Y1070" s="515">
        <v>31.25</v>
      </c>
      <c r="Z1070" s="515">
        <v>3.2938804528246073</v>
      </c>
      <c r="AA1070" s="515">
        <v>0</v>
      </c>
      <c r="AB1070" s="515">
        <v>0.92702481088695809</v>
      </c>
      <c r="AC1070" s="515"/>
      <c r="AD1070" s="515">
        <v>4.937966606522961</v>
      </c>
      <c r="AE1070" s="515"/>
      <c r="AF1070" s="515">
        <v>8.2051282051282044</v>
      </c>
      <c r="AG1070" s="515">
        <v>5.7447443204119741</v>
      </c>
      <c r="AH1070" s="515">
        <v>0</v>
      </c>
      <c r="AI1070" s="515">
        <v>16</v>
      </c>
      <c r="AJ1070" s="515">
        <v>112.28749999999999</v>
      </c>
      <c r="AK1070" s="515">
        <v>16.090091732329277</v>
      </c>
      <c r="AL1070" s="515">
        <v>16.090091732329277</v>
      </c>
    </row>
    <row r="1071" spans="1:38">
      <c r="A1071" s="515">
        <v>16</v>
      </c>
      <c r="B1071" s="515">
        <v>56</v>
      </c>
      <c r="C1071" s="515">
        <v>2024</v>
      </c>
      <c r="D1071" s="515">
        <v>8</v>
      </c>
      <c r="E1071" s="515">
        <v>99</v>
      </c>
      <c r="F1071" s="515">
        <v>99</v>
      </c>
      <c r="G1071" s="515">
        <v>99</v>
      </c>
      <c r="H1071" s="515">
        <v>99</v>
      </c>
      <c r="I1071" s="515">
        <v>99</v>
      </c>
      <c r="J1071" s="515">
        <v>999</v>
      </c>
      <c r="K1071" s="515">
        <v>99</v>
      </c>
      <c r="L1071" s="515">
        <v>5</v>
      </c>
      <c r="M1071" s="515">
        <v>99</v>
      </c>
      <c r="N1071" s="515">
        <v>99</v>
      </c>
      <c r="O1071" s="515">
        <v>99</v>
      </c>
      <c r="P1071" s="515">
        <v>99</v>
      </c>
      <c r="Q1071" s="515">
        <v>537</v>
      </c>
      <c r="R1071" s="515">
        <v>1017</v>
      </c>
      <c r="S1071" s="515">
        <v>5</v>
      </c>
      <c r="T1071" s="515">
        <v>4.4296951819075741</v>
      </c>
      <c r="U1071" s="515">
        <v>22.913372664700077</v>
      </c>
      <c r="V1071" s="515">
        <v>0</v>
      </c>
      <c r="W1071" s="515">
        <v>0.19665683382497548</v>
      </c>
      <c r="X1071" s="515">
        <v>93.903638151425767</v>
      </c>
      <c r="Y1071" s="515">
        <v>53.490658800393341</v>
      </c>
      <c r="Z1071" s="515">
        <v>4.1282652976176024</v>
      </c>
      <c r="AA1071" s="515">
        <v>0</v>
      </c>
      <c r="AB1071" s="515">
        <v>1.2405882472123164</v>
      </c>
      <c r="AC1071" s="515"/>
      <c r="AD1071" s="515">
        <v>-52.117148725421991</v>
      </c>
      <c r="AE1071" s="515"/>
      <c r="AF1071" s="515">
        <v>9.735784032165423</v>
      </c>
      <c r="AG1071" s="515">
        <v>6.8855425442547773</v>
      </c>
      <c r="AH1071" s="515">
        <v>3.3431661750245838</v>
      </c>
      <c r="AI1071" s="515">
        <v>1015</v>
      </c>
      <c r="AJ1071" s="515">
        <v>111.43399014778323</v>
      </c>
      <c r="AK1071" s="515">
        <v>16.403201326681188</v>
      </c>
      <c r="AL1071" s="515">
        <v>16.403201326681188</v>
      </c>
    </row>
    <row r="1072" spans="1:38">
      <c r="A1072" s="515">
        <v>16</v>
      </c>
      <c r="B1072" s="515">
        <v>57</v>
      </c>
      <c r="C1072" s="515">
        <v>2024</v>
      </c>
      <c r="D1072" s="515">
        <v>9</v>
      </c>
      <c r="E1072" s="515">
        <v>99</v>
      </c>
      <c r="F1072" s="515">
        <v>99</v>
      </c>
      <c r="G1072" s="515">
        <v>99</v>
      </c>
      <c r="H1072" s="515">
        <v>99</v>
      </c>
      <c r="I1072" s="515">
        <v>99</v>
      </c>
      <c r="J1072" s="515">
        <v>999</v>
      </c>
      <c r="K1072" s="515">
        <v>99</v>
      </c>
      <c r="L1072" s="515">
        <v>5</v>
      </c>
      <c r="M1072" s="515">
        <v>99</v>
      </c>
      <c r="N1072" s="515">
        <v>99</v>
      </c>
      <c r="O1072" s="515">
        <v>99</v>
      </c>
      <c r="P1072" s="515">
        <v>99</v>
      </c>
      <c r="Q1072" s="515">
        <v>913</v>
      </c>
      <c r="R1072" s="515">
        <v>1619</v>
      </c>
      <c r="S1072" s="515">
        <v>5</v>
      </c>
      <c r="T1072" s="515">
        <v>4.9153798641136515</v>
      </c>
      <c r="U1072" s="515">
        <v>21.68888202594195</v>
      </c>
      <c r="V1072" s="515">
        <v>0</v>
      </c>
      <c r="W1072" s="515">
        <v>0.61766522544780733</v>
      </c>
      <c r="X1072" s="515">
        <v>87.399629400864725</v>
      </c>
      <c r="Y1072" s="515">
        <v>41.074737492279176</v>
      </c>
      <c r="Z1072" s="515">
        <v>4.3668836212026001</v>
      </c>
      <c r="AA1072" s="515">
        <v>0</v>
      </c>
      <c r="AB1072" s="515">
        <v>1.5250445859446016</v>
      </c>
      <c r="AC1072" s="515"/>
      <c r="AD1072" s="515">
        <v>-54.039145078788238</v>
      </c>
      <c r="AE1072" s="515"/>
      <c r="AF1072" s="515">
        <v>10.883301962893251</v>
      </c>
      <c r="AG1072" s="515">
        <v>7.8318178655099615</v>
      </c>
      <c r="AH1072" s="515">
        <v>6.4854848672019756</v>
      </c>
      <c r="AI1072" s="515">
        <v>1614</v>
      </c>
      <c r="AJ1072" s="515">
        <v>109.59368029739782</v>
      </c>
      <c r="AK1072" s="515">
        <v>16.268486646617784</v>
      </c>
      <c r="AL1072" s="515">
        <v>16.268486646617784</v>
      </c>
    </row>
    <row r="1073" spans="1:38">
      <c r="A1073" s="515">
        <v>16</v>
      </c>
      <c r="B1073" s="515">
        <v>58</v>
      </c>
      <c r="C1073" s="515">
        <v>2024</v>
      </c>
      <c r="D1073" s="515">
        <v>10</v>
      </c>
      <c r="E1073" s="515">
        <v>99</v>
      </c>
      <c r="F1073" s="515">
        <v>99</v>
      </c>
      <c r="G1073" s="515">
        <v>99</v>
      </c>
      <c r="H1073" s="515">
        <v>99</v>
      </c>
      <c r="I1073" s="515">
        <v>99</v>
      </c>
      <c r="J1073" s="515">
        <v>999</v>
      </c>
      <c r="K1073" s="515">
        <v>99</v>
      </c>
      <c r="L1073" s="515">
        <v>5</v>
      </c>
      <c r="M1073" s="515">
        <v>99</v>
      </c>
      <c r="N1073" s="515">
        <v>99</v>
      </c>
      <c r="O1073" s="515">
        <v>99</v>
      </c>
      <c r="P1073" s="515">
        <v>99</v>
      </c>
      <c r="Q1073" s="515">
        <v>1913</v>
      </c>
      <c r="R1073" s="515">
        <v>3910</v>
      </c>
      <c r="S1073" s="515">
        <v>5</v>
      </c>
      <c r="T1073" s="515">
        <v>5.1061381074168795</v>
      </c>
      <c r="U1073" s="515">
        <v>21.370537084398972</v>
      </c>
      <c r="V1073" s="515">
        <v>0</v>
      </c>
      <c r="W1073" s="515">
        <v>0.38363171355498721</v>
      </c>
      <c r="X1073" s="515">
        <v>83.657289002557519</v>
      </c>
      <c r="Y1073" s="515">
        <v>39.667519181585689</v>
      </c>
      <c r="Z1073" s="515">
        <v>4.5653920500736573</v>
      </c>
      <c r="AA1073" s="515">
        <v>0</v>
      </c>
      <c r="AB1073" s="515">
        <v>1.5632408369890372</v>
      </c>
      <c r="AC1073" s="515"/>
      <c r="AD1073" s="515">
        <v>-51.904376380892487</v>
      </c>
      <c r="AE1073" s="515"/>
      <c r="AF1073" s="515">
        <v>10.040573160084225</v>
      </c>
      <c r="AG1073" s="515">
        <v>7.0247183514911509</v>
      </c>
      <c r="AH1073" s="515">
        <v>5.805626598465472</v>
      </c>
      <c r="AI1073" s="515">
        <v>3902</v>
      </c>
      <c r="AJ1073" s="515">
        <v>109.13477703741684</v>
      </c>
      <c r="AK1073" s="515">
        <v>16.211568781785658</v>
      </c>
      <c r="AL1073" s="515">
        <v>16.224014951738699</v>
      </c>
    </row>
    <row r="1074" spans="1:38">
      <c r="A1074" s="515">
        <v>16</v>
      </c>
      <c r="B1074" s="515">
        <v>59</v>
      </c>
      <c r="C1074" s="515">
        <v>2024</v>
      </c>
      <c r="D1074" s="515">
        <v>11</v>
      </c>
      <c r="E1074" s="515">
        <v>99</v>
      </c>
      <c r="F1074" s="515">
        <v>99</v>
      </c>
      <c r="G1074" s="515">
        <v>99</v>
      </c>
      <c r="H1074" s="515">
        <v>99</v>
      </c>
      <c r="I1074" s="515">
        <v>99</v>
      </c>
      <c r="J1074" s="515">
        <v>999</v>
      </c>
      <c r="K1074" s="515">
        <v>99</v>
      </c>
      <c r="L1074" s="515">
        <v>5</v>
      </c>
      <c r="M1074" s="515">
        <v>99</v>
      </c>
      <c r="N1074" s="515">
        <v>99</v>
      </c>
      <c r="O1074" s="515">
        <v>99</v>
      </c>
      <c r="P1074" s="515">
        <v>99</v>
      </c>
      <c r="Q1074" s="515">
        <v>863</v>
      </c>
      <c r="R1074" s="515">
        <v>1774</v>
      </c>
      <c r="S1074" s="515">
        <v>5</v>
      </c>
      <c r="T1074" s="515">
        <v>5.2779030439684309</v>
      </c>
      <c r="U1074" s="515">
        <v>21.251014656144303</v>
      </c>
      <c r="V1074" s="515">
        <v>0</v>
      </c>
      <c r="W1074" s="515">
        <v>0.45095828635851182</v>
      </c>
      <c r="X1074" s="515">
        <v>83.76550169109359</v>
      </c>
      <c r="Y1074" s="515">
        <v>37.880496054114992</v>
      </c>
      <c r="Z1074" s="515">
        <v>4.3865064936120159</v>
      </c>
      <c r="AA1074" s="515">
        <v>0</v>
      </c>
      <c r="AB1074" s="515">
        <v>1.6193575701081961</v>
      </c>
      <c r="AC1074" s="515"/>
      <c r="AD1074" s="515">
        <v>-43.322139600499753</v>
      </c>
      <c r="AE1074" s="515"/>
      <c r="AF1074" s="515">
        <v>10.957381099444103</v>
      </c>
      <c r="AG1074" s="515">
        <v>7.8478128863480316</v>
      </c>
      <c r="AH1074" s="515">
        <v>4.5095828635851181</v>
      </c>
      <c r="AI1074" s="515">
        <v>1773</v>
      </c>
      <c r="AJ1074" s="515">
        <v>109.13474337281438</v>
      </c>
      <c r="AK1074" s="515">
        <v>16.132604718255902</v>
      </c>
      <c r="AL1074" s="515"/>
    </row>
    <row r="1075" spans="1:38">
      <c r="A1075" s="515">
        <v>16</v>
      </c>
      <c r="B1075" s="515">
        <v>60</v>
      </c>
      <c r="C1075" s="515">
        <v>2024</v>
      </c>
      <c r="D1075" s="515">
        <v>12</v>
      </c>
      <c r="E1075" s="515">
        <v>99</v>
      </c>
      <c r="F1075" s="515">
        <v>99</v>
      </c>
      <c r="G1075" s="515">
        <v>99</v>
      </c>
      <c r="H1075" s="515">
        <v>99</v>
      </c>
      <c r="I1075" s="515">
        <v>99</v>
      </c>
      <c r="J1075" s="515">
        <v>999</v>
      </c>
      <c r="K1075" s="515">
        <v>99</v>
      </c>
      <c r="L1075" s="515">
        <v>5</v>
      </c>
      <c r="M1075" s="515">
        <v>99</v>
      </c>
      <c r="N1075" s="515">
        <v>99</v>
      </c>
      <c r="O1075" s="515">
        <v>99</v>
      </c>
      <c r="P1075" s="515">
        <v>99</v>
      </c>
      <c r="Q1075" s="515">
        <v>112</v>
      </c>
      <c r="R1075" s="515">
        <v>213</v>
      </c>
      <c r="S1075" s="515">
        <v>5</v>
      </c>
      <c r="T1075" s="515">
        <v>5.2629107981220642</v>
      </c>
      <c r="U1075" s="515">
        <v>20.103286384976503</v>
      </c>
      <c r="V1075" s="515">
        <v>0</v>
      </c>
      <c r="W1075" s="515">
        <v>0.46948356807511754</v>
      </c>
      <c r="X1075" s="515">
        <v>76.995305164319234</v>
      </c>
      <c r="Y1075" s="515">
        <v>25.821596244131449</v>
      </c>
      <c r="Z1075" s="515">
        <v>4.6438447825044369</v>
      </c>
      <c r="AA1075" s="515">
        <v>0</v>
      </c>
      <c r="AB1075" s="515">
        <v>1.2471130894071805</v>
      </c>
      <c r="AC1075" s="515"/>
      <c r="AD1075" s="515">
        <v>-50.251301787334754</v>
      </c>
      <c r="AE1075" s="515"/>
      <c r="AF1075" s="515">
        <v>10.225636101776283</v>
      </c>
      <c r="AG1075" s="515">
        <v>7.0104895391118802</v>
      </c>
      <c r="AH1075" s="515">
        <v>2.3474178403755874</v>
      </c>
      <c r="AI1075" s="515">
        <v>212</v>
      </c>
      <c r="AJ1075" s="515">
        <v>107.0372641509433</v>
      </c>
      <c r="AK1075" s="515">
        <v>16.098751205300015</v>
      </c>
      <c r="AL1075" s="515"/>
    </row>
    <row r="1076" spans="1:38">
      <c r="A1076" s="515">
        <v>16</v>
      </c>
      <c r="B1076" s="515">
        <v>61</v>
      </c>
      <c r="C1076" s="515">
        <v>2024</v>
      </c>
      <c r="D1076" s="515">
        <v>1</v>
      </c>
      <c r="E1076" s="515">
        <v>99</v>
      </c>
      <c r="F1076" s="515">
        <v>99</v>
      </c>
      <c r="G1076" s="515">
        <v>99</v>
      </c>
      <c r="H1076" s="515">
        <v>99</v>
      </c>
      <c r="I1076" s="515">
        <v>99</v>
      </c>
      <c r="J1076" s="515">
        <v>999</v>
      </c>
      <c r="K1076" s="515">
        <v>99</v>
      </c>
      <c r="L1076" s="515">
        <v>6</v>
      </c>
      <c r="M1076" s="515">
        <v>99</v>
      </c>
      <c r="N1076" s="515">
        <v>99</v>
      </c>
      <c r="O1076" s="515">
        <v>99</v>
      </c>
      <c r="P1076" s="515">
        <v>99</v>
      </c>
      <c r="Q1076" s="515">
        <v>84</v>
      </c>
      <c r="R1076" s="515">
        <v>236</v>
      </c>
      <c r="S1076" s="515">
        <v>6</v>
      </c>
      <c r="T1076" s="515">
        <v>6.4491525423728806</v>
      </c>
      <c r="U1076" s="515">
        <v>21.450423728813565</v>
      </c>
      <c r="V1076" s="515">
        <v>26.69491525423728</v>
      </c>
      <c r="W1076" s="515">
        <v>5.5084745762711869</v>
      </c>
      <c r="X1076" s="515">
        <v>72.457627118644069</v>
      </c>
      <c r="Y1076" s="515">
        <v>43.644067796610159</v>
      </c>
      <c r="Z1076" s="515">
        <v>6.1564799669263373</v>
      </c>
      <c r="AA1076" s="515">
        <v>0</v>
      </c>
      <c r="AB1076" s="515">
        <v>1.4147974498805278</v>
      </c>
      <c r="AC1076" s="515"/>
      <c r="AD1076" s="515">
        <v>-10.057640201197367</v>
      </c>
      <c r="AE1076" s="515"/>
      <c r="AF1076" s="515">
        <v>17.784476262245668</v>
      </c>
      <c r="AG1076" s="515">
        <v>12.634807806061456</v>
      </c>
      <c r="AH1076" s="515">
        <v>1.271186440677966</v>
      </c>
      <c r="AI1076" s="515">
        <v>118</v>
      </c>
      <c r="AJ1076" s="515">
        <v>112.6754237288136</v>
      </c>
      <c r="AK1076" s="515">
        <v>17.752718985836907</v>
      </c>
      <c r="AL1076" s="515">
        <v>17.752718985836907</v>
      </c>
    </row>
    <row r="1077" spans="1:38">
      <c r="A1077" s="515">
        <v>16</v>
      </c>
      <c r="B1077" s="515">
        <v>62</v>
      </c>
      <c r="C1077" s="515">
        <v>2024</v>
      </c>
      <c r="D1077" s="515">
        <v>2</v>
      </c>
      <c r="E1077" s="515">
        <v>99</v>
      </c>
      <c r="F1077" s="515">
        <v>99</v>
      </c>
      <c r="G1077" s="515">
        <v>99</v>
      </c>
      <c r="H1077" s="515">
        <v>99</v>
      </c>
      <c r="I1077" s="515">
        <v>99</v>
      </c>
      <c r="J1077" s="515">
        <v>999</v>
      </c>
      <c r="K1077" s="515">
        <v>99</v>
      </c>
      <c r="L1077" s="515">
        <v>6</v>
      </c>
      <c r="M1077" s="515">
        <v>99</v>
      </c>
      <c r="N1077" s="515">
        <v>99</v>
      </c>
      <c r="O1077" s="515">
        <v>99</v>
      </c>
      <c r="P1077" s="515">
        <v>99</v>
      </c>
      <c r="Q1077" s="515">
        <v>79</v>
      </c>
      <c r="R1077" s="515">
        <v>122</v>
      </c>
      <c r="S1077" s="515">
        <v>6</v>
      </c>
      <c r="T1077" s="515">
        <v>6.1065573770491799</v>
      </c>
      <c r="U1077" s="515">
        <v>24.641803278688521</v>
      </c>
      <c r="V1077" s="515">
        <v>46.721311475409841</v>
      </c>
      <c r="W1077" s="515">
        <v>5.7377049180327884</v>
      </c>
      <c r="X1077" s="515">
        <v>89.34426229508199</v>
      </c>
      <c r="Y1077" s="515">
        <v>65.573770491803273</v>
      </c>
      <c r="Z1077" s="515">
        <v>5.7696185651679492</v>
      </c>
      <c r="AA1077" s="515">
        <v>0</v>
      </c>
      <c r="AB1077" s="515">
        <v>1.4755236750253573</v>
      </c>
      <c r="AC1077" s="515"/>
      <c r="AD1077" s="515">
        <v>-21.6773498697764</v>
      </c>
      <c r="AE1077" s="515"/>
      <c r="AF1077" s="515">
        <v>9.2284417549167976</v>
      </c>
      <c r="AG1077" s="515">
        <v>6.6404843579849064</v>
      </c>
      <c r="AH1077" s="515">
        <v>0</v>
      </c>
      <c r="AI1077" s="515">
        <v>102</v>
      </c>
      <c r="AJ1077" s="515">
        <v>111.85882352941168</v>
      </c>
      <c r="AK1077" s="515">
        <v>18.198854129108355</v>
      </c>
      <c r="AL1077" s="515">
        <v>18.198854129108355</v>
      </c>
    </row>
    <row r="1078" spans="1:38">
      <c r="A1078" s="515">
        <v>16</v>
      </c>
      <c r="B1078" s="515">
        <v>63</v>
      </c>
      <c r="C1078" s="515">
        <v>2024</v>
      </c>
      <c r="D1078" s="515">
        <v>3</v>
      </c>
      <c r="E1078" s="515">
        <v>99</v>
      </c>
      <c r="F1078" s="515">
        <v>99</v>
      </c>
      <c r="G1078" s="515">
        <v>99</v>
      </c>
      <c r="H1078" s="515">
        <v>99</v>
      </c>
      <c r="I1078" s="515">
        <v>99</v>
      </c>
      <c r="J1078" s="515">
        <v>999</v>
      </c>
      <c r="K1078" s="515">
        <v>99</v>
      </c>
      <c r="L1078" s="515">
        <v>6</v>
      </c>
      <c r="M1078" s="515">
        <v>99</v>
      </c>
      <c r="N1078" s="515">
        <v>99</v>
      </c>
      <c r="O1078" s="515">
        <v>99</v>
      </c>
      <c r="P1078" s="515">
        <v>99</v>
      </c>
      <c r="Q1078" s="515">
        <v>587</v>
      </c>
      <c r="R1078" s="515">
        <v>1010</v>
      </c>
      <c r="S1078" s="515">
        <v>6</v>
      </c>
      <c r="T1078" s="515">
        <v>6.1891089108910897</v>
      </c>
      <c r="U1078" s="515">
        <v>27.042673267326752</v>
      </c>
      <c r="V1078" s="515">
        <v>57.524752475247539</v>
      </c>
      <c r="W1078" s="515">
        <v>7.6237623762376243</v>
      </c>
      <c r="X1078" s="515">
        <v>97.623762376237622</v>
      </c>
      <c r="Y1078" s="515">
        <v>81.78217821782178</v>
      </c>
      <c r="Z1078" s="515">
        <v>4.8731239885823507</v>
      </c>
      <c r="AA1078" s="515">
        <v>0</v>
      </c>
      <c r="AB1078" s="515">
        <v>1.6047208196226841</v>
      </c>
      <c r="AC1078" s="515"/>
      <c r="AD1078" s="515">
        <v>-16.09037529866125</v>
      </c>
      <c r="AE1078" s="515"/>
      <c r="AF1078" s="515">
        <v>9.3121888253734095</v>
      </c>
      <c r="AG1078" s="515">
        <v>7.1048231357353684</v>
      </c>
      <c r="AH1078" s="515">
        <v>1.98019801980198</v>
      </c>
      <c r="AI1078" s="515">
        <v>876</v>
      </c>
      <c r="AJ1078" s="515">
        <v>113.40091324200915</v>
      </c>
      <c r="AK1078" s="515">
        <v>18.384665406454804</v>
      </c>
      <c r="AL1078" s="515">
        <v>18.384665406454804</v>
      </c>
    </row>
    <row r="1079" spans="1:38">
      <c r="A1079" s="515">
        <v>16</v>
      </c>
      <c r="B1079" s="515">
        <v>64</v>
      </c>
      <c r="C1079" s="515">
        <v>2024</v>
      </c>
      <c r="D1079" s="515">
        <v>4</v>
      </c>
      <c r="E1079" s="515">
        <v>99</v>
      </c>
      <c r="F1079" s="515">
        <v>99</v>
      </c>
      <c r="G1079" s="515">
        <v>99</v>
      </c>
      <c r="H1079" s="515">
        <v>99</v>
      </c>
      <c r="I1079" s="515">
        <v>99</v>
      </c>
      <c r="J1079" s="515">
        <v>999</v>
      </c>
      <c r="K1079" s="515">
        <v>99</v>
      </c>
      <c r="L1079" s="515">
        <v>6</v>
      </c>
      <c r="M1079" s="515">
        <v>99</v>
      </c>
      <c r="N1079" s="515">
        <v>99</v>
      </c>
      <c r="O1079" s="515">
        <v>99</v>
      </c>
      <c r="P1079" s="515">
        <v>99</v>
      </c>
      <c r="Q1079" s="515">
        <v>110</v>
      </c>
      <c r="R1079" s="515">
        <v>182</v>
      </c>
      <c r="S1079" s="515">
        <v>6</v>
      </c>
      <c r="T1079" s="515">
        <v>6.5219780219780201</v>
      </c>
      <c r="U1079" s="515">
        <v>25.136263736263714</v>
      </c>
      <c r="V1079" s="515">
        <v>43.406593406593409</v>
      </c>
      <c r="W1079" s="515">
        <v>7.6923076923076898</v>
      </c>
      <c r="X1079" s="515">
        <v>90.659340659340671</v>
      </c>
      <c r="Y1079" s="515">
        <v>67.582417582417591</v>
      </c>
      <c r="Z1079" s="515">
        <v>6.018479171255799</v>
      </c>
      <c r="AA1079" s="515">
        <v>0</v>
      </c>
      <c r="AB1079" s="515">
        <v>1.4924942025253949</v>
      </c>
      <c r="AC1079" s="515"/>
      <c r="AD1079" s="515">
        <v>-20.48203419713187</v>
      </c>
      <c r="AE1079" s="515"/>
      <c r="AF1079" s="515">
        <v>12.718378756114603</v>
      </c>
      <c r="AG1079" s="515">
        <v>9.7268702984738162</v>
      </c>
      <c r="AH1079" s="515">
        <v>1.0989010989010985</v>
      </c>
      <c r="AI1079" s="515">
        <v>118</v>
      </c>
      <c r="AJ1079" s="515">
        <v>111.04322033898301</v>
      </c>
      <c r="AK1079" s="515">
        <v>17.970147526433276</v>
      </c>
      <c r="AL1079" s="515">
        <v>17.970147526433276</v>
      </c>
    </row>
    <row r="1080" spans="1:38">
      <c r="A1080" s="515">
        <v>16</v>
      </c>
      <c r="B1080" s="515">
        <v>65</v>
      </c>
      <c r="C1080" s="515">
        <v>2024</v>
      </c>
      <c r="D1080" s="515">
        <v>5</v>
      </c>
      <c r="E1080" s="515">
        <v>99</v>
      </c>
      <c r="F1080" s="515">
        <v>99</v>
      </c>
      <c r="G1080" s="515">
        <v>99</v>
      </c>
      <c r="H1080" s="515">
        <v>99</v>
      </c>
      <c r="I1080" s="515">
        <v>99</v>
      </c>
      <c r="J1080" s="515">
        <v>999</v>
      </c>
      <c r="K1080" s="515">
        <v>99</v>
      </c>
      <c r="L1080" s="515">
        <v>6</v>
      </c>
      <c r="M1080" s="515">
        <v>99</v>
      </c>
      <c r="N1080" s="515">
        <v>99</v>
      </c>
      <c r="O1080" s="515">
        <v>99</v>
      </c>
      <c r="P1080" s="515">
        <v>99</v>
      </c>
      <c r="Q1080" s="515">
        <v>69</v>
      </c>
      <c r="R1080" s="515">
        <v>91</v>
      </c>
      <c r="S1080" s="515">
        <v>6</v>
      </c>
      <c r="T1080" s="515">
        <v>6.0769230769230758</v>
      </c>
      <c r="U1080" s="515">
        <v>26.661538461538445</v>
      </c>
      <c r="V1080" s="515">
        <v>52.747252747252737</v>
      </c>
      <c r="W1080" s="515">
        <v>8.7912087912087884</v>
      </c>
      <c r="X1080" s="515">
        <v>97.802197802197824</v>
      </c>
      <c r="Y1080" s="515">
        <v>74.725274725274758</v>
      </c>
      <c r="Z1080" s="515">
        <v>5.51716142238097</v>
      </c>
      <c r="AA1080" s="515">
        <v>0</v>
      </c>
      <c r="AB1080" s="515">
        <v>1.6323028244067821</v>
      </c>
      <c r="AC1080" s="515"/>
      <c r="AD1080" s="515">
        <v>-16.696519661448693</v>
      </c>
      <c r="AE1080" s="515"/>
      <c r="AF1080" s="515">
        <v>9.0637450199203187</v>
      </c>
      <c r="AG1080" s="515">
        <v>6.7326743663316355</v>
      </c>
      <c r="AH1080" s="515">
        <v>0</v>
      </c>
      <c r="AI1080" s="515">
        <v>87</v>
      </c>
      <c r="AJ1080" s="515">
        <v>112.24022988505752</v>
      </c>
      <c r="AK1080" s="515">
        <v>18.485194136556437</v>
      </c>
      <c r="AL1080" s="515">
        <v>18.485194136556437</v>
      </c>
    </row>
    <row r="1081" spans="1:38">
      <c r="A1081" s="515">
        <v>16</v>
      </c>
      <c r="B1081" s="515">
        <v>66</v>
      </c>
      <c r="C1081" s="515">
        <v>2024</v>
      </c>
      <c r="D1081" s="515">
        <v>6</v>
      </c>
      <c r="E1081" s="515">
        <v>99</v>
      </c>
      <c r="F1081" s="515">
        <v>99</v>
      </c>
      <c r="G1081" s="515">
        <v>99</v>
      </c>
      <c r="H1081" s="515">
        <v>99</v>
      </c>
      <c r="I1081" s="515">
        <v>99</v>
      </c>
      <c r="J1081" s="515">
        <v>999</v>
      </c>
      <c r="K1081" s="515">
        <v>99</v>
      </c>
      <c r="L1081" s="515">
        <v>6</v>
      </c>
      <c r="M1081" s="515">
        <v>99</v>
      </c>
      <c r="N1081" s="515">
        <v>99</v>
      </c>
      <c r="O1081" s="515">
        <v>99</v>
      </c>
      <c r="P1081" s="515">
        <v>99</v>
      </c>
      <c r="Q1081" s="515">
        <v>41</v>
      </c>
      <c r="R1081" s="515">
        <v>61</v>
      </c>
      <c r="S1081" s="515">
        <v>6</v>
      </c>
      <c r="T1081" s="515">
        <v>6.4590163934426243</v>
      </c>
      <c r="U1081" s="515">
        <v>26.068852459016405</v>
      </c>
      <c r="V1081" s="515">
        <v>40.983606557377051</v>
      </c>
      <c r="W1081" s="515">
        <v>13.11475409836066</v>
      </c>
      <c r="X1081" s="515">
        <v>93.442622950819683</v>
      </c>
      <c r="Y1081" s="515">
        <v>72.131147540983605</v>
      </c>
      <c r="Z1081" s="515">
        <v>6.159133987017559</v>
      </c>
      <c r="AA1081" s="515">
        <v>0</v>
      </c>
      <c r="AB1081" s="515">
        <v>1.9211827853729151</v>
      </c>
      <c r="AC1081" s="515"/>
      <c r="AD1081" s="515">
        <v>41.918984264154567</v>
      </c>
      <c r="AE1081" s="515"/>
      <c r="AF1081" s="515">
        <v>12.842105263157897</v>
      </c>
      <c r="AG1081" s="515">
        <v>9.6605268273716955</v>
      </c>
      <c r="AH1081" s="515">
        <v>1.6393442622950822</v>
      </c>
      <c r="AI1081" s="515">
        <v>61</v>
      </c>
      <c r="AJ1081" s="515">
        <v>111.14262295081969</v>
      </c>
      <c r="AK1081" s="515">
        <v>18.727882114546272</v>
      </c>
      <c r="AL1081" s="515">
        <v>18.727882114546272</v>
      </c>
    </row>
    <row r="1082" spans="1:38">
      <c r="A1082" s="515">
        <v>16</v>
      </c>
      <c r="B1082" s="515">
        <v>67</v>
      </c>
      <c r="C1082" s="515">
        <v>2024</v>
      </c>
      <c r="D1082" s="515">
        <v>7</v>
      </c>
      <c r="E1082" s="515">
        <v>99</v>
      </c>
      <c r="F1082" s="515">
        <v>99</v>
      </c>
      <c r="G1082" s="515">
        <v>99</v>
      </c>
      <c r="H1082" s="515">
        <v>99</v>
      </c>
      <c r="I1082" s="515">
        <v>99</v>
      </c>
      <c r="J1082" s="515">
        <v>999</v>
      </c>
      <c r="K1082" s="515">
        <v>99</v>
      </c>
      <c r="L1082" s="515">
        <v>6</v>
      </c>
      <c r="M1082" s="515">
        <v>99</v>
      </c>
      <c r="N1082" s="515">
        <v>99</v>
      </c>
      <c r="O1082" s="515">
        <v>99</v>
      </c>
      <c r="P1082" s="515">
        <v>99</v>
      </c>
      <c r="Q1082" s="515">
        <v>13</v>
      </c>
      <c r="R1082" s="515">
        <v>23</v>
      </c>
      <c r="S1082" s="515">
        <v>6</v>
      </c>
      <c r="T1082" s="515">
        <v>5.0869565217391308</v>
      </c>
      <c r="U1082" s="515">
        <v>25.130434782608688</v>
      </c>
      <c r="V1082" s="515">
        <v>52.173913043478258</v>
      </c>
      <c r="W1082" s="515">
        <v>4.3478260869565215</v>
      </c>
      <c r="X1082" s="515">
        <v>95.652173913043484</v>
      </c>
      <c r="Y1082" s="515">
        <v>69.565217391304344</v>
      </c>
      <c r="Z1082" s="515">
        <v>4.9350066986086452</v>
      </c>
      <c r="AA1082" s="515">
        <v>0</v>
      </c>
      <c r="AB1082" s="515">
        <v>1.3485271668931129</v>
      </c>
      <c r="AC1082" s="515"/>
      <c r="AD1082" s="515">
        <v>-42.374782714036591</v>
      </c>
      <c r="AE1082" s="515"/>
      <c r="AF1082" s="515">
        <v>11.794871794871797</v>
      </c>
      <c r="AG1082" s="515">
        <v>9.0747805881336987</v>
      </c>
      <c r="AH1082" s="515">
        <v>0</v>
      </c>
      <c r="AI1082" s="515">
        <v>23</v>
      </c>
      <c r="AJ1082" s="515">
        <v>111.81739130434782</v>
      </c>
      <c r="AK1082" s="515">
        <v>17.725945349699877</v>
      </c>
      <c r="AL1082" s="515">
        <v>17.725945349699877</v>
      </c>
    </row>
    <row r="1083" spans="1:38">
      <c r="A1083" s="515">
        <v>16</v>
      </c>
      <c r="B1083" s="515">
        <v>68</v>
      </c>
      <c r="C1083" s="515">
        <v>2024</v>
      </c>
      <c r="D1083" s="515">
        <v>8</v>
      </c>
      <c r="E1083" s="515">
        <v>99</v>
      </c>
      <c r="F1083" s="515">
        <v>99</v>
      </c>
      <c r="G1083" s="515">
        <v>99</v>
      </c>
      <c r="H1083" s="515">
        <v>99</v>
      </c>
      <c r="I1083" s="515">
        <v>99</v>
      </c>
      <c r="J1083" s="515">
        <v>999</v>
      </c>
      <c r="K1083" s="515">
        <v>99</v>
      </c>
      <c r="L1083" s="515">
        <v>6</v>
      </c>
      <c r="M1083" s="515">
        <v>99</v>
      </c>
      <c r="N1083" s="515">
        <v>99</v>
      </c>
      <c r="O1083" s="515">
        <v>99</v>
      </c>
      <c r="P1083" s="515">
        <v>99</v>
      </c>
      <c r="Q1083" s="515">
        <v>844</v>
      </c>
      <c r="R1083" s="515">
        <v>1669</v>
      </c>
      <c r="S1083" s="515">
        <v>6</v>
      </c>
      <c r="T1083" s="515">
        <v>5.0689035350509277</v>
      </c>
      <c r="U1083" s="515">
        <v>26.62402636309168</v>
      </c>
      <c r="V1083" s="515">
        <v>68.663870581186359</v>
      </c>
      <c r="W1083" s="515">
        <v>1.0784901138406231</v>
      </c>
      <c r="X1083" s="515">
        <v>98.801677651288188</v>
      </c>
      <c r="Y1083" s="515">
        <v>83.223487118034754</v>
      </c>
      <c r="Z1083" s="515">
        <v>3.9922608282242384</v>
      </c>
      <c r="AA1083" s="515">
        <v>0</v>
      </c>
      <c r="AB1083" s="515">
        <v>1.5257086073772441</v>
      </c>
      <c r="AC1083" s="515"/>
      <c r="AD1083" s="515">
        <v>-41.040668861551595</v>
      </c>
      <c r="AE1083" s="515"/>
      <c r="AF1083" s="515">
        <v>15.97740762014168</v>
      </c>
      <c r="AG1083" s="515">
        <v>13.12980469062793</v>
      </c>
      <c r="AH1083" s="515">
        <v>1.917315757938886</v>
      </c>
      <c r="AI1083" s="515">
        <v>1668</v>
      </c>
      <c r="AJ1083" s="515">
        <v>113.4919664268586</v>
      </c>
      <c r="AK1083" s="515">
        <v>18.107087969555096</v>
      </c>
      <c r="AL1083" s="515">
        <v>18.107087969555096</v>
      </c>
    </row>
    <row r="1084" spans="1:38">
      <c r="A1084" s="515">
        <v>16</v>
      </c>
      <c r="B1084" s="515">
        <v>69</v>
      </c>
      <c r="C1084" s="515">
        <v>2024</v>
      </c>
      <c r="D1084" s="515">
        <v>9</v>
      </c>
      <c r="E1084" s="515">
        <v>99</v>
      </c>
      <c r="F1084" s="515">
        <v>99</v>
      </c>
      <c r="G1084" s="515">
        <v>99</v>
      </c>
      <c r="H1084" s="515">
        <v>99</v>
      </c>
      <c r="I1084" s="515">
        <v>99</v>
      </c>
      <c r="J1084" s="515">
        <v>999</v>
      </c>
      <c r="K1084" s="515">
        <v>99</v>
      </c>
      <c r="L1084" s="515">
        <v>6</v>
      </c>
      <c r="M1084" s="515">
        <v>99</v>
      </c>
      <c r="N1084" s="515">
        <v>99</v>
      </c>
      <c r="O1084" s="515">
        <v>99</v>
      </c>
      <c r="P1084" s="515">
        <v>99</v>
      </c>
      <c r="Q1084" s="515">
        <v>1466</v>
      </c>
      <c r="R1084" s="515">
        <v>2914</v>
      </c>
      <c r="S1084" s="515">
        <v>6</v>
      </c>
      <c r="T1084" s="515">
        <v>5.4766643788606739</v>
      </c>
      <c r="U1084" s="515">
        <v>25.556382978723441</v>
      </c>
      <c r="V1084" s="515">
        <v>59.643102264927933</v>
      </c>
      <c r="W1084" s="515">
        <v>3.0542210020590259</v>
      </c>
      <c r="X1084" s="515">
        <v>97.632120796156485</v>
      </c>
      <c r="Y1084" s="515">
        <v>75.154426904598495</v>
      </c>
      <c r="Z1084" s="515">
        <v>4.3817728740502178</v>
      </c>
      <c r="AA1084" s="515">
        <v>0</v>
      </c>
      <c r="AB1084" s="515">
        <v>1.4429095779089745</v>
      </c>
      <c r="AC1084" s="515"/>
      <c r="AD1084" s="515">
        <v>-54.116043748787355</v>
      </c>
      <c r="AE1084" s="515"/>
      <c r="AF1084" s="515">
        <v>19.588599085775748</v>
      </c>
      <c r="AG1084" s="515">
        <v>16.609918403834119</v>
      </c>
      <c r="AH1084" s="515">
        <v>5.1132463967055592</v>
      </c>
      <c r="AI1084" s="515">
        <v>2910</v>
      </c>
      <c r="AJ1084" s="515">
        <v>112.00969072164962</v>
      </c>
      <c r="AK1084" s="515">
        <v>18.021069235589863</v>
      </c>
      <c r="AL1084" s="515">
        <v>18.021069235589877</v>
      </c>
    </row>
    <row r="1085" spans="1:38">
      <c r="A1085" s="515">
        <v>16</v>
      </c>
      <c r="B1085" s="515">
        <v>70</v>
      </c>
      <c r="C1085" s="515">
        <v>2024</v>
      </c>
      <c r="D1085" s="515">
        <v>10</v>
      </c>
      <c r="E1085" s="515">
        <v>99</v>
      </c>
      <c r="F1085" s="515">
        <v>99</v>
      </c>
      <c r="G1085" s="515">
        <v>99</v>
      </c>
      <c r="H1085" s="515">
        <v>99</v>
      </c>
      <c r="I1085" s="515">
        <v>99</v>
      </c>
      <c r="J1085" s="515">
        <v>999</v>
      </c>
      <c r="K1085" s="515">
        <v>99</v>
      </c>
      <c r="L1085" s="515">
        <v>6</v>
      </c>
      <c r="M1085" s="515">
        <v>99</v>
      </c>
      <c r="N1085" s="515">
        <v>99</v>
      </c>
      <c r="O1085" s="515">
        <v>99</v>
      </c>
      <c r="P1085" s="515">
        <v>99</v>
      </c>
      <c r="Q1085" s="515">
        <v>3093</v>
      </c>
      <c r="R1085" s="515">
        <v>7261</v>
      </c>
      <c r="S1085" s="515">
        <v>6</v>
      </c>
      <c r="T1085" s="515">
        <v>5.6609282467979609</v>
      </c>
      <c r="U1085" s="515">
        <v>25.363434788596599</v>
      </c>
      <c r="V1085" s="515">
        <v>57.264839553780483</v>
      </c>
      <c r="W1085" s="515">
        <v>2.5478584217049995</v>
      </c>
      <c r="X1085" s="515">
        <v>96.694670155625943</v>
      </c>
      <c r="Y1085" s="515">
        <v>72.744800991598979</v>
      </c>
      <c r="Z1085" s="515">
        <v>4.6017598403737585</v>
      </c>
      <c r="AA1085" s="515">
        <v>0</v>
      </c>
      <c r="AB1085" s="515">
        <v>1.6341961548500603</v>
      </c>
      <c r="AC1085" s="515"/>
      <c r="AD1085" s="515">
        <v>-49.466552885909209</v>
      </c>
      <c r="AE1085" s="515"/>
      <c r="AF1085" s="515">
        <v>18.645678188074569</v>
      </c>
      <c r="AG1085" s="515">
        <v>15.48250487096729</v>
      </c>
      <c r="AH1085" s="515">
        <v>4.1041178900977826</v>
      </c>
      <c r="AI1085" s="515">
        <v>7250</v>
      </c>
      <c r="AJ1085" s="515">
        <v>111.71125517241401</v>
      </c>
      <c r="AK1085" s="515">
        <v>18.00467529915737</v>
      </c>
      <c r="AL1085" s="515">
        <v>18.001216264096037</v>
      </c>
    </row>
    <row r="1086" spans="1:38">
      <c r="A1086" s="515">
        <v>16</v>
      </c>
      <c r="B1086" s="515">
        <v>71</v>
      </c>
      <c r="C1086" s="515">
        <v>2024</v>
      </c>
      <c r="D1086" s="515">
        <v>11</v>
      </c>
      <c r="E1086" s="515">
        <v>99</v>
      </c>
      <c r="F1086" s="515">
        <v>99</v>
      </c>
      <c r="G1086" s="515">
        <v>99</v>
      </c>
      <c r="H1086" s="515">
        <v>99</v>
      </c>
      <c r="I1086" s="515">
        <v>99</v>
      </c>
      <c r="J1086" s="515">
        <v>999</v>
      </c>
      <c r="K1086" s="515">
        <v>99</v>
      </c>
      <c r="L1086" s="515">
        <v>6</v>
      </c>
      <c r="M1086" s="515">
        <v>99</v>
      </c>
      <c r="N1086" s="515">
        <v>99</v>
      </c>
      <c r="O1086" s="515">
        <v>99</v>
      </c>
      <c r="P1086" s="515">
        <v>99</v>
      </c>
      <c r="Q1086" s="515">
        <v>1410</v>
      </c>
      <c r="R1086" s="515">
        <v>3250</v>
      </c>
      <c r="S1086" s="515">
        <v>6</v>
      </c>
      <c r="T1086" s="515">
        <v>5.7175384615384601</v>
      </c>
      <c r="U1086" s="515">
        <v>25.457230769230765</v>
      </c>
      <c r="V1086" s="515">
        <v>58.4</v>
      </c>
      <c r="W1086" s="515">
        <v>2.4</v>
      </c>
      <c r="X1086" s="515">
        <v>97.046153846153885</v>
      </c>
      <c r="Y1086" s="515">
        <v>75.138461538461556</v>
      </c>
      <c r="Z1086" s="515">
        <v>4.3400657590525249</v>
      </c>
      <c r="AA1086" s="515">
        <v>0</v>
      </c>
      <c r="AB1086" s="515">
        <v>1.5145144241070796</v>
      </c>
      <c r="AC1086" s="515"/>
      <c r="AD1086" s="515">
        <v>-43.358879508951873</v>
      </c>
      <c r="AE1086" s="515"/>
      <c r="AF1086" s="515">
        <v>20.074119827053735</v>
      </c>
      <c r="AG1086" s="515">
        <v>17.223042522404675</v>
      </c>
      <c r="AH1086" s="515">
        <v>4.369230769230767</v>
      </c>
      <c r="AI1086" s="515">
        <v>3249</v>
      </c>
      <c r="AJ1086" s="515">
        <v>111.94330563250259</v>
      </c>
      <c r="AK1086" s="515">
        <v>17.983435240943454</v>
      </c>
      <c r="AL1086" s="515"/>
    </row>
    <row r="1087" spans="1:38">
      <c r="A1087" s="515">
        <v>16</v>
      </c>
      <c r="B1087" s="515">
        <v>72</v>
      </c>
      <c r="C1087" s="515">
        <v>2024</v>
      </c>
      <c r="D1087" s="515">
        <v>12</v>
      </c>
      <c r="E1087" s="515">
        <v>99</v>
      </c>
      <c r="F1087" s="515">
        <v>99</v>
      </c>
      <c r="G1087" s="515">
        <v>99</v>
      </c>
      <c r="H1087" s="515">
        <v>99</v>
      </c>
      <c r="I1087" s="515">
        <v>99</v>
      </c>
      <c r="J1087" s="515">
        <v>999</v>
      </c>
      <c r="K1087" s="515">
        <v>99</v>
      </c>
      <c r="L1087" s="515">
        <v>6</v>
      </c>
      <c r="M1087" s="515">
        <v>99</v>
      </c>
      <c r="N1087" s="515">
        <v>99</v>
      </c>
      <c r="O1087" s="515">
        <v>99</v>
      </c>
      <c r="P1087" s="515">
        <v>99</v>
      </c>
      <c r="Q1087" s="515">
        <v>197</v>
      </c>
      <c r="R1087" s="515">
        <v>391</v>
      </c>
      <c r="S1087" s="515">
        <v>6</v>
      </c>
      <c r="T1087" s="515">
        <v>6.0537084398976972</v>
      </c>
      <c r="U1087" s="515">
        <v>24.596163682864457</v>
      </c>
      <c r="V1087" s="515">
        <v>48.593350383631709</v>
      </c>
      <c r="W1087" s="515">
        <v>2.8132992327365725</v>
      </c>
      <c r="X1087" s="515">
        <v>95.907928388746797</v>
      </c>
      <c r="Y1087" s="515">
        <v>67.007672634271103</v>
      </c>
      <c r="Z1087" s="515">
        <v>4.8024195323307506</v>
      </c>
      <c r="AA1087" s="515">
        <v>0</v>
      </c>
      <c r="AB1087" s="515">
        <v>2.150282276576009</v>
      </c>
      <c r="AC1087" s="515"/>
      <c r="AD1087" s="515">
        <v>-34.67382363665746</v>
      </c>
      <c r="AE1087" s="515"/>
      <c r="AF1087" s="515">
        <v>18.771003360537687</v>
      </c>
      <c r="AG1087" s="515">
        <v>15.745114186499988</v>
      </c>
      <c r="AH1087" s="515">
        <v>2.0460358056265981</v>
      </c>
      <c r="AI1087" s="515">
        <v>390</v>
      </c>
      <c r="AJ1087" s="515">
        <v>110.6666666666667</v>
      </c>
      <c r="AK1087" s="515">
        <v>17.91778054695153</v>
      </c>
      <c r="AL1087" s="515"/>
    </row>
    <row r="1088" spans="1:38">
      <c r="A1088" s="515">
        <v>16</v>
      </c>
      <c r="B1088" s="515">
        <v>73</v>
      </c>
      <c r="C1088" s="515">
        <v>2024</v>
      </c>
      <c r="D1088" s="515">
        <v>1</v>
      </c>
      <c r="E1088" s="515">
        <v>99</v>
      </c>
      <c r="F1088" s="515">
        <v>99</v>
      </c>
      <c r="G1088" s="515">
        <v>99</v>
      </c>
      <c r="H1088" s="515">
        <v>99</v>
      </c>
      <c r="I1088" s="515">
        <v>99</v>
      </c>
      <c r="J1088" s="515">
        <v>999</v>
      </c>
      <c r="K1088" s="515">
        <v>99</v>
      </c>
      <c r="L1088" s="515">
        <v>7</v>
      </c>
      <c r="M1088" s="515">
        <v>99</v>
      </c>
      <c r="N1088" s="515">
        <v>99</v>
      </c>
      <c r="O1088" s="515">
        <v>99</v>
      </c>
      <c r="P1088" s="515">
        <v>99</v>
      </c>
      <c r="Q1088" s="515">
        <v>90</v>
      </c>
      <c r="R1088" s="515">
        <v>236</v>
      </c>
      <c r="S1088" s="515">
        <v>7</v>
      </c>
      <c r="T1088" s="515">
        <v>7.1059322033898304</v>
      </c>
      <c r="U1088" s="515">
        <v>26.994067796610175</v>
      </c>
      <c r="V1088" s="515">
        <v>40.254237288135592</v>
      </c>
      <c r="W1088" s="515">
        <v>13.983050847457628</v>
      </c>
      <c r="X1088" s="515">
        <v>96.18644067796609</v>
      </c>
      <c r="Y1088" s="515">
        <v>74.576271186440707</v>
      </c>
      <c r="Z1088" s="515">
        <v>6.2289617761680489</v>
      </c>
      <c r="AA1088" s="515">
        <v>0</v>
      </c>
      <c r="AB1088" s="515">
        <v>1.3659784084504316</v>
      </c>
      <c r="AC1088" s="515"/>
      <c r="AD1088" s="515">
        <v>-15.196524795927962</v>
      </c>
      <c r="AE1088" s="515"/>
      <c r="AF1088" s="515">
        <v>17.784476262245668</v>
      </c>
      <c r="AG1088" s="515">
        <v>15.900145508819129</v>
      </c>
      <c r="AH1088" s="515">
        <v>0.84745762711864381</v>
      </c>
      <c r="AI1088" s="515">
        <v>160</v>
      </c>
      <c r="AJ1088" s="515">
        <v>114.14812499999989</v>
      </c>
      <c r="AK1088" s="515">
        <v>19.575261262081504</v>
      </c>
      <c r="AL1088" s="515">
        <v>19.575261262081504</v>
      </c>
    </row>
    <row r="1089" spans="1:38">
      <c r="A1089" s="515">
        <v>16</v>
      </c>
      <c r="B1089" s="515">
        <v>74</v>
      </c>
      <c r="C1089" s="515">
        <v>2024</v>
      </c>
      <c r="D1089" s="515">
        <v>2</v>
      </c>
      <c r="E1089" s="515">
        <v>99</v>
      </c>
      <c r="F1089" s="515">
        <v>99</v>
      </c>
      <c r="G1089" s="515">
        <v>99</v>
      </c>
      <c r="H1089" s="515">
        <v>99</v>
      </c>
      <c r="I1089" s="515">
        <v>99</v>
      </c>
      <c r="J1089" s="515">
        <v>999</v>
      </c>
      <c r="K1089" s="515">
        <v>99</v>
      </c>
      <c r="L1089" s="515">
        <v>7</v>
      </c>
      <c r="M1089" s="515">
        <v>99</v>
      </c>
      <c r="N1089" s="515">
        <v>99</v>
      </c>
      <c r="O1089" s="515">
        <v>99</v>
      </c>
      <c r="P1089" s="515">
        <v>99</v>
      </c>
      <c r="Q1089" s="515">
        <v>130</v>
      </c>
      <c r="R1089" s="515">
        <v>200</v>
      </c>
      <c r="S1089" s="515">
        <v>7</v>
      </c>
      <c r="T1089" s="515">
        <v>6.91</v>
      </c>
      <c r="U1089" s="515">
        <v>29.257499999999993</v>
      </c>
      <c r="V1089" s="515">
        <v>47</v>
      </c>
      <c r="W1089" s="515">
        <v>15</v>
      </c>
      <c r="X1089" s="515">
        <v>96.5</v>
      </c>
      <c r="Y1089" s="515">
        <v>88</v>
      </c>
      <c r="Z1089" s="515">
        <v>5.8440605532455212</v>
      </c>
      <c r="AA1089" s="515">
        <v>0</v>
      </c>
      <c r="AB1089" s="515">
        <v>1.5722277188753535</v>
      </c>
      <c r="AC1089" s="515"/>
      <c r="AD1089" s="515">
        <v>-8.5960853747322687</v>
      </c>
      <c r="AE1089" s="515"/>
      <c r="AF1089" s="515">
        <v>15.128593040847203</v>
      </c>
      <c r="AG1089" s="515">
        <v>12.925121984082985</v>
      </c>
      <c r="AH1089" s="515">
        <v>0</v>
      </c>
      <c r="AI1089" s="515">
        <v>178</v>
      </c>
      <c r="AJ1089" s="515">
        <v>113.51123595505618</v>
      </c>
      <c r="AK1089" s="515">
        <v>20.112324527952925</v>
      </c>
      <c r="AL1089" s="515">
        <v>20.112324527952925</v>
      </c>
    </row>
    <row r="1090" spans="1:38">
      <c r="A1090" s="515">
        <v>16</v>
      </c>
      <c r="B1090" s="515">
        <v>75</v>
      </c>
      <c r="C1090" s="515">
        <v>2024</v>
      </c>
      <c r="D1090" s="515">
        <v>3</v>
      </c>
      <c r="E1090" s="515">
        <v>99</v>
      </c>
      <c r="F1090" s="515">
        <v>99</v>
      </c>
      <c r="G1090" s="515">
        <v>99</v>
      </c>
      <c r="H1090" s="515">
        <v>99</v>
      </c>
      <c r="I1090" s="515">
        <v>99</v>
      </c>
      <c r="J1090" s="515">
        <v>999</v>
      </c>
      <c r="K1090" s="515">
        <v>99</v>
      </c>
      <c r="L1090" s="515">
        <v>7</v>
      </c>
      <c r="M1090" s="515">
        <v>99</v>
      </c>
      <c r="N1090" s="515">
        <v>99</v>
      </c>
      <c r="O1090" s="515">
        <v>99</v>
      </c>
      <c r="P1090" s="515">
        <v>99</v>
      </c>
      <c r="Q1090" s="515">
        <v>854</v>
      </c>
      <c r="R1090" s="515">
        <v>1483</v>
      </c>
      <c r="S1090" s="515">
        <v>7</v>
      </c>
      <c r="T1090" s="515">
        <v>7.0377612946729604</v>
      </c>
      <c r="U1090" s="515">
        <v>30.178422117329696</v>
      </c>
      <c r="V1090" s="515">
        <v>47.741065407956839</v>
      </c>
      <c r="W1090" s="515">
        <v>18.476062036412685</v>
      </c>
      <c r="X1090" s="515">
        <v>99.595414699932576</v>
      </c>
      <c r="Y1090" s="515">
        <v>92.717464598786236</v>
      </c>
      <c r="Z1090" s="515">
        <v>4.8690837681824801</v>
      </c>
      <c r="AA1090" s="515">
        <v>0</v>
      </c>
      <c r="AB1090" s="515">
        <v>1.6728133073033713</v>
      </c>
      <c r="AC1090" s="515"/>
      <c r="AD1090" s="515">
        <v>2.0805160312596365</v>
      </c>
      <c r="AE1090" s="515"/>
      <c r="AF1090" s="515">
        <v>13.673243592107688</v>
      </c>
      <c r="AG1090" s="515">
        <v>11.641795237837577</v>
      </c>
      <c r="AH1090" s="515">
        <v>2.4275118004045861</v>
      </c>
      <c r="AI1090" s="515">
        <v>1267</v>
      </c>
      <c r="AJ1090" s="515">
        <v>114.36756116811389</v>
      </c>
      <c r="AK1090" s="515">
        <v>20.078758834932248</v>
      </c>
      <c r="AL1090" s="515">
        <v>20.078758834932238</v>
      </c>
    </row>
    <row r="1091" spans="1:38">
      <c r="A1091" s="515">
        <v>16</v>
      </c>
      <c r="B1091" s="515">
        <v>76</v>
      </c>
      <c r="C1091" s="515">
        <v>2024</v>
      </c>
      <c r="D1091" s="515">
        <v>4</v>
      </c>
      <c r="E1091" s="515">
        <v>99</v>
      </c>
      <c r="F1091" s="515">
        <v>99</v>
      </c>
      <c r="G1091" s="515">
        <v>99</v>
      </c>
      <c r="H1091" s="515">
        <v>99</v>
      </c>
      <c r="I1091" s="515">
        <v>99</v>
      </c>
      <c r="J1091" s="515">
        <v>999</v>
      </c>
      <c r="K1091" s="515">
        <v>99</v>
      </c>
      <c r="L1091" s="515">
        <v>7</v>
      </c>
      <c r="M1091" s="515">
        <v>99</v>
      </c>
      <c r="N1091" s="515">
        <v>99</v>
      </c>
      <c r="O1091" s="515">
        <v>99</v>
      </c>
      <c r="P1091" s="515">
        <v>99</v>
      </c>
      <c r="Q1091" s="515">
        <v>126</v>
      </c>
      <c r="R1091" s="515">
        <v>230</v>
      </c>
      <c r="S1091" s="515">
        <v>7</v>
      </c>
      <c r="T1091" s="515">
        <v>7.4739130434782606</v>
      </c>
      <c r="U1091" s="515">
        <v>27.63347826086957</v>
      </c>
      <c r="V1091" s="515">
        <v>33.043478260869563</v>
      </c>
      <c r="W1091" s="515">
        <v>26.521739130434774</v>
      </c>
      <c r="X1091" s="515">
        <v>98.695652173913047</v>
      </c>
      <c r="Y1091" s="515">
        <v>71.739130434782609</v>
      </c>
      <c r="Z1091" s="515">
        <v>6.103966001312501</v>
      </c>
      <c r="AA1091" s="515">
        <v>0</v>
      </c>
      <c r="AB1091" s="515">
        <v>2.6369807160437104</v>
      </c>
      <c r="AC1091" s="515"/>
      <c r="AD1091" s="515">
        <v>-16.551440905073402</v>
      </c>
      <c r="AE1091" s="515"/>
      <c r="AF1091" s="515">
        <v>16.07267645003494</v>
      </c>
      <c r="AG1091" s="515">
        <v>13.513392838159064</v>
      </c>
      <c r="AH1091" s="515">
        <v>0.43478260869565216</v>
      </c>
      <c r="AI1091" s="515">
        <v>180</v>
      </c>
      <c r="AJ1091" s="515">
        <v>110.86944444444438</v>
      </c>
      <c r="AK1091" s="515">
        <v>19.643124465282526</v>
      </c>
      <c r="AL1091" s="515">
        <v>19.643124465282526</v>
      </c>
    </row>
    <row r="1092" spans="1:38">
      <c r="A1092" s="515">
        <v>16</v>
      </c>
      <c r="B1092" s="515">
        <v>77</v>
      </c>
      <c r="C1092" s="515">
        <v>2024</v>
      </c>
      <c r="D1092" s="515">
        <v>5</v>
      </c>
      <c r="E1092" s="515">
        <v>99</v>
      </c>
      <c r="F1092" s="515">
        <v>99</v>
      </c>
      <c r="G1092" s="515">
        <v>99</v>
      </c>
      <c r="H1092" s="515">
        <v>99</v>
      </c>
      <c r="I1092" s="515">
        <v>99</v>
      </c>
      <c r="J1092" s="515">
        <v>999</v>
      </c>
      <c r="K1092" s="515">
        <v>99</v>
      </c>
      <c r="L1092" s="515">
        <v>7</v>
      </c>
      <c r="M1092" s="515">
        <v>99</v>
      </c>
      <c r="N1092" s="515">
        <v>99</v>
      </c>
      <c r="O1092" s="515">
        <v>99</v>
      </c>
      <c r="P1092" s="515">
        <v>99</v>
      </c>
      <c r="Q1092" s="515">
        <v>92</v>
      </c>
      <c r="R1092" s="515">
        <v>131</v>
      </c>
      <c r="S1092" s="515">
        <v>7</v>
      </c>
      <c r="T1092" s="515">
        <v>7.0610687022900764</v>
      </c>
      <c r="U1092" s="515">
        <v>29.97480916030533</v>
      </c>
      <c r="V1092" s="515">
        <v>42.748091603053439</v>
      </c>
      <c r="W1092" s="515">
        <v>16.030534351145036</v>
      </c>
      <c r="X1092" s="515">
        <v>100</v>
      </c>
      <c r="Y1092" s="515">
        <v>88.549618320610705</v>
      </c>
      <c r="Z1092" s="515">
        <v>5.2058737159853914</v>
      </c>
      <c r="AA1092" s="515">
        <v>0</v>
      </c>
      <c r="AB1092" s="515">
        <v>1.8728910793957003</v>
      </c>
      <c r="AC1092" s="515"/>
      <c r="AD1092" s="515">
        <v>-14.499731379706787</v>
      </c>
      <c r="AE1092" s="515"/>
      <c r="AF1092" s="515">
        <v>13.047808764940237</v>
      </c>
      <c r="AG1092" s="515">
        <v>10.89654292072971</v>
      </c>
      <c r="AH1092" s="515">
        <v>1.5267175572519092</v>
      </c>
      <c r="AI1092" s="515">
        <v>130</v>
      </c>
      <c r="AJ1092" s="515">
        <v>113.2469230769231</v>
      </c>
      <c r="AK1092" s="515">
        <v>20.886161334380805</v>
      </c>
      <c r="AL1092" s="515">
        <v>20.886161334380805</v>
      </c>
    </row>
    <row r="1093" spans="1:38">
      <c r="A1093" s="515">
        <v>16</v>
      </c>
      <c r="B1093" s="515">
        <v>78</v>
      </c>
      <c r="C1093" s="515">
        <v>2024</v>
      </c>
      <c r="D1093" s="515">
        <v>6</v>
      </c>
      <c r="E1093" s="515">
        <v>99</v>
      </c>
      <c r="F1093" s="515">
        <v>99</v>
      </c>
      <c r="G1093" s="515">
        <v>99</v>
      </c>
      <c r="H1093" s="515">
        <v>99</v>
      </c>
      <c r="I1093" s="515">
        <v>99</v>
      </c>
      <c r="J1093" s="515">
        <v>999</v>
      </c>
      <c r="K1093" s="515">
        <v>99</v>
      </c>
      <c r="L1093" s="515">
        <v>7</v>
      </c>
      <c r="M1093" s="515">
        <v>99</v>
      </c>
      <c r="N1093" s="515">
        <v>99</v>
      </c>
      <c r="O1093" s="515">
        <v>99</v>
      </c>
      <c r="P1093" s="515">
        <v>99</v>
      </c>
      <c r="Q1093" s="515">
        <v>59</v>
      </c>
      <c r="R1093" s="515">
        <v>77</v>
      </c>
      <c r="S1093" s="515">
        <v>7</v>
      </c>
      <c r="T1093" s="515">
        <v>6.7792207792207764</v>
      </c>
      <c r="U1093" s="515">
        <v>30.438961038961036</v>
      </c>
      <c r="V1093" s="515">
        <v>38.961038961038952</v>
      </c>
      <c r="W1093" s="515">
        <v>15.584415584415581</v>
      </c>
      <c r="X1093" s="515">
        <v>100</v>
      </c>
      <c r="Y1093" s="515">
        <v>90.909090909090892</v>
      </c>
      <c r="Z1093" s="515">
        <v>5.4169084930298572</v>
      </c>
      <c r="AA1093" s="515">
        <v>0</v>
      </c>
      <c r="AB1093" s="515">
        <v>1.7103457281199317</v>
      </c>
      <c r="AC1093" s="515"/>
      <c r="AD1093" s="515">
        <v>14.755260422630748</v>
      </c>
      <c r="AE1093" s="515"/>
      <c r="AF1093" s="515">
        <v>16.210526315789473</v>
      </c>
      <c r="AG1093" s="515">
        <v>14.238676127527215</v>
      </c>
      <c r="AH1093" s="515">
        <v>2.5974025974025969</v>
      </c>
      <c r="AI1093" s="515">
        <v>76</v>
      </c>
      <c r="AJ1093" s="515">
        <v>114.10526315789475</v>
      </c>
      <c r="AK1093" s="515">
        <v>20.343714219905426</v>
      </c>
      <c r="AL1093" s="515">
        <v>20.343714219905426</v>
      </c>
    </row>
    <row r="1094" spans="1:38">
      <c r="A1094" s="515">
        <v>16</v>
      </c>
      <c r="B1094" s="515">
        <v>79</v>
      </c>
      <c r="C1094" s="515">
        <v>2024</v>
      </c>
      <c r="D1094" s="515">
        <v>7</v>
      </c>
      <c r="E1094" s="515">
        <v>99</v>
      </c>
      <c r="F1094" s="515">
        <v>99</v>
      </c>
      <c r="G1094" s="515">
        <v>99</v>
      </c>
      <c r="H1094" s="515">
        <v>99</v>
      </c>
      <c r="I1094" s="515">
        <v>99</v>
      </c>
      <c r="J1094" s="515">
        <v>999</v>
      </c>
      <c r="K1094" s="515">
        <v>99</v>
      </c>
      <c r="L1094" s="515">
        <v>7</v>
      </c>
      <c r="M1094" s="515">
        <v>99</v>
      </c>
      <c r="N1094" s="515">
        <v>99</v>
      </c>
      <c r="O1094" s="515">
        <v>99</v>
      </c>
      <c r="P1094" s="515">
        <v>99</v>
      </c>
      <c r="Q1094" s="515">
        <v>29</v>
      </c>
      <c r="R1094" s="515">
        <v>46</v>
      </c>
      <c r="S1094" s="515">
        <v>7</v>
      </c>
      <c r="T1094" s="515">
        <v>6.1739130434782608</v>
      </c>
      <c r="U1094" s="515">
        <v>30.213043478260875</v>
      </c>
      <c r="V1094" s="515">
        <v>56.521739130434781</v>
      </c>
      <c r="W1094" s="515">
        <v>15.217391304347824</v>
      </c>
      <c r="X1094" s="515">
        <v>100</v>
      </c>
      <c r="Y1094" s="515">
        <v>86.956521739130437</v>
      </c>
      <c r="Z1094" s="515">
        <v>5.1923693467329404</v>
      </c>
      <c r="AA1094" s="515">
        <v>0</v>
      </c>
      <c r="AB1094" s="515">
        <v>1.7973936181386423</v>
      </c>
      <c r="AC1094" s="515"/>
      <c r="AD1094" s="515">
        <v>-45.469783060034366</v>
      </c>
      <c r="AE1094" s="515"/>
      <c r="AF1094" s="515">
        <v>23.589743589743595</v>
      </c>
      <c r="AG1094" s="515">
        <v>21.820294223855058</v>
      </c>
      <c r="AH1094" s="515">
        <v>0</v>
      </c>
      <c r="AI1094" s="515">
        <v>46</v>
      </c>
      <c r="AJ1094" s="515">
        <v>114.21956521739141</v>
      </c>
      <c r="AK1094" s="515">
        <v>20.1065535833357</v>
      </c>
      <c r="AL1094" s="515">
        <v>20.1065535833357</v>
      </c>
    </row>
    <row r="1095" spans="1:38">
      <c r="A1095" s="515">
        <v>16</v>
      </c>
      <c r="B1095" s="515">
        <v>80</v>
      </c>
      <c r="C1095" s="515">
        <v>2024</v>
      </c>
      <c r="D1095" s="515">
        <v>8</v>
      </c>
      <c r="E1095" s="515">
        <v>99</v>
      </c>
      <c r="F1095" s="515">
        <v>99</v>
      </c>
      <c r="G1095" s="515">
        <v>99</v>
      </c>
      <c r="H1095" s="515">
        <v>99</v>
      </c>
      <c r="I1095" s="515">
        <v>99</v>
      </c>
      <c r="J1095" s="515">
        <v>999</v>
      </c>
      <c r="K1095" s="515">
        <v>99</v>
      </c>
      <c r="L1095" s="515">
        <v>7</v>
      </c>
      <c r="M1095" s="515">
        <v>99</v>
      </c>
      <c r="N1095" s="515">
        <v>99</v>
      </c>
      <c r="O1095" s="515">
        <v>99</v>
      </c>
      <c r="P1095" s="515">
        <v>99</v>
      </c>
      <c r="Q1095" s="515">
        <v>990</v>
      </c>
      <c r="R1095" s="515">
        <v>2190</v>
      </c>
      <c r="S1095" s="515">
        <v>7</v>
      </c>
      <c r="T1095" s="515">
        <v>5.7543378995433807</v>
      </c>
      <c r="U1095" s="515">
        <v>30.705251141552537</v>
      </c>
      <c r="V1095" s="515">
        <v>71.552511415525103</v>
      </c>
      <c r="W1095" s="515">
        <v>5.159817351598174</v>
      </c>
      <c r="X1095" s="515">
        <v>99.954337899543361</v>
      </c>
      <c r="Y1095" s="515">
        <v>95.981735159817362</v>
      </c>
      <c r="Z1095" s="515">
        <v>3.8815821758747249</v>
      </c>
      <c r="AA1095" s="515">
        <v>0</v>
      </c>
      <c r="AB1095" s="515">
        <v>1.4646260903227271</v>
      </c>
      <c r="AC1095" s="515"/>
      <c r="AD1095" s="515">
        <v>-30.340443142623144</v>
      </c>
      <c r="AE1095" s="515"/>
      <c r="AF1095" s="515">
        <v>20.96496266513498</v>
      </c>
      <c r="AG1095" s="515">
        <v>19.869409627863536</v>
      </c>
      <c r="AH1095" s="515">
        <v>1.2785388127853878</v>
      </c>
      <c r="AI1095" s="515">
        <v>2189</v>
      </c>
      <c r="AJ1095" s="515">
        <v>114.83586112380119</v>
      </c>
      <c r="AK1095" s="515">
        <v>20.198067589525785</v>
      </c>
      <c r="AL1095" s="515">
        <v>20.198067589525785</v>
      </c>
    </row>
    <row r="1096" spans="1:38">
      <c r="A1096" s="515">
        <v>16</v>
      </c>
      <c r="B1096" s="515">
        <v>81</v>
      </c>
      <c r="C1096" s="515">
        <v>2024</v>
      </c>
      <c r="D1096" s="515">
        <v>9</v>
      </c>
      <c r="E1096" s="515">
        <v>99</v>
      </c>
      <c r="F1096" s="515">
        <v>99</v>
      </c>
      <c r="G1096" s="515">
        <v>99</v>
      </c>
      <c r="H1096" s="515">
        <v>99</v>
      </c>
      <c r="I1096" s="515">
        <v>99</v>
      </c>
      <c r="J1096" s="515">
        <v>999</v>
      </c>
      <c r="K1096" s="515">
        <v>99</v>
      </c>
      <c r="L1096" s="515">
        <v>7</v>
      </c>
      <c r="M1096" s="515">
        <v>99</v>
      </c>
      <c r="N1096" s="515">
        <v>99</v>
      </c>
      <c r="O1096" s="515">
        <v>99</v>
      </c>
      <c r="P1096" s="515">
        <v>99</v>
      </c>
      <c r="Q1096" s="515">
        <v>1643</v>
      </c>
      <c r="R1096" s="515">
        <v>3564</v>
      </c>
      <c r="S1096" s="515">
        <v>7</v>
      </c>
      <c r="T1096" s="515">
        <v>5.9595959595959576</v>
      </c>
      <c r="U1096" s="515">
        <v>29.831285072951754</v>
      </c>
      <c r="V1096" s="515">
        <v>70.314253647586966</v>
      </c>
      <c r="W1096" s="515">
        <v>5.7800224466891139</v>
      </c>
      <c r="X1096" s="515">
        <v>99.943883277216557</v>
      </c>
      <c r="Y1096" s="515">
        <v>93.827160493827179</v>
      </c>
      <c r="Z1096" s="515">
        <v>4.0412436591564314</v>
      </c>
      <c r="AA1096" s="515">
        <v>0</v>
      </c>
      <c r="AB1096" s="515">
        <v>1.5986264637988736</v>
      </c>
      <c r="AC1096" s="515"/>
      <c r="AD1096" s="515">
        <v>-40.722662282433298</v>
      </c>
      <c r="AE1096" s="515"/>
      <c r="AF1096" s="515">
        <v>23.958053240118311</v>
      </c>
      <c r="AG1096" s="515">
        <v>23.713093927482351</v>
      </c>
      <c r="AH1096" s="515">
        <v>3.3389450056116723</v>
      </c>
      <c r="AI1096" s="515">
        <v>3563</v>
      </c>
      <c r="AJ1096" s="515">
        <v>113.80530451866402</v>
      </c>
      <c r="AK1096" s="515">
        <v>20.138494664486075</v>
      </c>
      <c r="AL1096" s="515">
        <v>20.138494664486075</v>
      </c>
    </row>
    <row r="1097" spans="1:38">
      <c r="A1097" s="515">
        <v>16</v>
      </c>
      <c r="B1097" s="515">
        <v>82</v>
      </c>
      <c r="C1097" s="515">
        <v>2024</v>
      </c>
      <c r="D1097" s="515">
        <v>10</v>
      </c>
      <c r="E1097" s="515">
        <v>99</v>
      </c>
      <c r="F1097" s="515">
        <v>99</v>
      </c>
      <c r="G1097" s="515">
        <v>99</v>
      </c>
      <c r="H1097" s="515">
        <v>99</v>
      </c>
      <c r="I1097" s="515">
        <v>99</v>
      </c>
      <c r="J1097" s="515">
        <v>999</v>
      </c>
      <c r="K1097" s="515">
        <v>99</v>
      </c>
      <c r="L1097" s="515">
        <v>7</v>
      </c>
      <c r="M1097" s="515">
        <v>99</v>
      </c>
      <c r="N1097" s="515">
        <v>99</v>
      </c>
      <c r="O1097" s="515">
        <v>99</v>
      </c>
      <c r="P1097" s="515">
        <v>99</v>
      </c>
      <c r="Q1097" s="515">
        <v>3624</v>
      </c>
      <c r="R1097" s="515">
        <v>9197</v>
      </c>
      <c r="S1097" s="515">
        <v>7</v>
      </c>
      <c r="T1097" s="515">
        <v>6.1906056322713923</v>
      </c>
      <c r="U1097" s="515">
        <v>30.029183429379156</v>
      </c>
      <c r="V1097" s="515">
        <v>66.249864086115025</v>
      </c>
      <c r="W1097" s="515">
        <v>6.6108513645754048</v>
      </c>
      <c r="X1097" s="515">
        <v>99.847776448842012</v>
      </c>
      <c r="Y1097" s="515">
        <v>92.671523322822694</v>
      </c>
      <c r="Z1097" s="515">
        <v>4.350012931078953</v>
      </c>
      <c r="AA1097" s="515">
        <v>0</v>
      </c>
      <c r="AB1097" s="515">
        <v>1.6254362108588518</v>
      </c>
      <c r="AC1097" s="515"/>
      <c r="AD1097" s="515">
        <v>-40.623235056725555</v>
      </c>
      <c r="AE1097" s="515"/>
      <c r="AF1097" s="515">
        <v>23.617174259154645</v>
      </c>
      <c r="AG1097" s="515">
        <v>23.218086841427425</v>
      </c>
      <c r="AH1097" s="515">
        <v>2.9248668043927362</v>
      </c>
      <c r="AI1097" s="515">
        <v>9187</v>
      </c>
      <c r="AJ1097" s="515">
        <v>114.06963100032657</v>
      </c>
      <c r="AK1097" s="515">
        <v>20.104880352032271</v>
      </c>
      <c r="AL1097" s="515">
        <v>20.099266886304143</v>
      </c>
    </row>
    <row r="1098" spans="1:38">
      <c r="A1098" s="515">
        <v>16</v>
      </c>
      <c r="B1098" s="515">
        <v>83</v>
      </c>
      <c r="C1098" s="515">
        <v>2024</v>
      </c>
      <c r="D1098" s="515">
        <v>11</v>
      </c>
      <c r="E1098" s="515">
        <v>99</v>
      </c>
      <c r="F1098" s="515">
        <v>99</v>
      </c>
      <c r="G1098" s="515">
        <v>99</v>
      </c>
      <c r="H1098" s="515">
        <v>99</v>
      </c>
      <c r="I1098" s="515">
        <v>99</v>
      </c>
      <c r="J1098" s="515">
        <v>999</v>
      </c>
      <c r="K1098" s="515">
        <v>99</v>
      </c>
      <c r="L1098" s="515">
        <v>7</v>
      </c>
      <c r="M1098" s="515">
        <v>99</v>
      </c>
      <c r="N1098" s="515">
        <v>99</v>
      </c>
      <c r="O1098" s="515">
        <v>99</v>
      </c>
      <c r="P1098" s="515">
        <v>99</v>
      </c>
      <c r="Q1098" s="515">
        <v>1662</v>
      </c>
      <c r="R1098" s="515">
        <v>3853</v>
      </c>
      <c r="S1098" s="515">
        <v>7</v>
      </c>
      <c r="T1098" s="515">
        <v>6.3625746171814157</v>
      </c>
      <c r="U1098" s="515">
        <v>29.699948092395573</v>
      </c>
      <c r="V1098" s="515">
        <v>67.272255385413956</v>
      </c>
      <c r="W1098" s="515">
        <v>7.007526602647288</v>
      </c>
      <c r="X1098" s="515">
        <v>99.844277186607826</v>
      </c>
      <c r="Y1098" s="515">
        <v>92.681027770568377</v>
      </c>
      <c r="Z1098" s="515">
        <v>4.2089796850920287</v>
      </c>
      <c r="AA1098" s="515">
        <v>0</v>
      </c>
      <c r="AB1098" s="515">
        <v>1.8104064654525751</v>
      </c>
      <c r="AC1098" s="515"/>
      <c r="AD1098" s="515">
        <v>-35.48442212314729</v>
      </c>
      <c r="AE1098" s="515"/>
      <c r="AF1098" s="515">
        <v>23.798641136504024</v>
      </c>
      <c r="AG1098" s="515">
        <v>23.821551993142123</v>
      </c>
      <c r="AH1098" s="515">
        <v>2.2060731897222943</v>
      </c>
      <c r="AI1098" s="515">
        <v>3846</v>
      </c>
      <c r="AJ1098" s="515">
        <v>113.76040041601657</v>
      </c>
      <c r="AK1098" s="515">
        <v>20.062602195975277</v>
      </c>
      <c r="AL1098" s="515"/>
    </row>
    <row r="1099" spans="1:38">
      <c r="A1099" s="515">
        <v>16</v>
      </c>
      <c r="B1099" s="515">
        <v>84</v>
      </c>
      <c r="C1099" s="515">
        <v>2024</v>
      </c>
      <c r="D1099" s="515">
        <v>12</v>
      </c>
      <c r="E1099" s="515">
        <v>99</v>
      </c>
      <c r="F1099" s="515">
        <v>99</v>
      </c>
      <c r="G1099" s="515">
        <v>99</v>
      </c>
      <c r="H1099" s="515">
        <v>99</v>
      </c>
      <c r="I1099" s="515">
        <v>99</v>
      </c>
      <c r="J1099" s="515">
        <v>999</v>
      </c>
      <c r="K1099" s="515">
        <v>99</v>
      </c>
      <c r="L1099" s="515">
        <v>7</v>
      </c>
      <c r="M1099" s="515">
        <v>99</v>
      </c>
      <c r="N1099" s="515">
        <v>99</v>
      </c>
      <c r="O1099" s="515">
        <v>99</v>
      </c>
      <c r="P1099" s="515">
        <v>99</v>
      </c>
      <c r="Q1099" s="515">
        <v>219</v>
      </c>
      <c r="R1099" s="515">
        <v>457</v>
      </c>
      <c r="S1099" s="515">
        <v>7</v>
      </c>
      <c r="T1099" s="515">
        <v>6.4442013129102849</v>
      </c>
      <c r="U1099" s="515">
        <v>29.375054704595208</v>
      </c>
      <c r="V1099" s="515">
        <v>63.894967177242883</v>
      </c>
      <c r="W1099" s="515">
        <v>5.9080962800875287</v>
      </c>
      <c r="X1099" s="515">
        <v>99.562363238512063</v>
      </c>
      <c r="Y1099" s="515">
        <v>88.84026258205688</v>
      </c>
      <c r="Z1099" s="515">
        <v>4.5967678740171776</v>
      </c>
      <c r="AA1099" s="515">
        <v>0</v>
      </c>
      <c r="AB1099" s="515">
        <v>1.3037793351097029</v>
      </c>
      <c r="AC1099" s="515"/>
      <c r="AD1099" s="515">
        <v>-43.446097787622627</v>
      </c>
      <c r="AE1099" s="515"/>
      <c r="AF1099" s="515">
        <v>21.939510321651465</v>
      </c>
      <c r="AG1099" s="515">
        <v>21.978424981049439</v>
      </c>
      <c r="AH1099" s="515">
        <v>1.3129102844638945</v>
      </c>
      <c r="AI1099" s="515">
        <v>457</v>
      </c>
      <c r="AJ1099" s="515">
        <v>113.37024070021879</v>
      </c>
      <c r="AK1099" s="515">
        <v>20.011150612921295</v>
      </c>
      <c r="AL1099" s="515"/>
    </row>
    <row r="1100" spans="1:38">
      <c r="A1100" s="515">
        <v>16</v>
      </c>
      <c r="B1100" s="515">
        <v>85</v>
      </c>
      <c r="C1100" s="515">
        <v>2024</v>
      </c>
      <c r="D1100" s="515">
        <v>1</v>
      </c>
      <c r="E1100" s="515">
        <v>99</v>
      </c>
      <c r="F1100" s="515">
        <v>99</v>
      </c>
      <c r="G1100" s="515">
        <v>99</v>
      </c>
      <c r="H1100" s="515">
        <v>99</v>
      </c>
      <c r="I1100" s="515">
        <v>99</v>
      </c>
      <c r="J1100" s="515">
        <v>999</v>
      </c>
      <c r="K1100" s="515">
        <v>99</v>
      </c>
      <c r="L1100" s="515">
        <v>8</v>
      </c>
      <c r="M1100" s="515">
        <v>99</v>
      </c>
      <c r="N1100" s="515">
        <v>99</v>
      </c>
      <c r="O1100" s="515">
        <v>99</v>
      </c>
      <c r="P1100" s="515">
        <v>99</v>
      </c>
      <c r="Q1100" s="515">
        <v>135</v>
      </c>
      <c r="R1100" s="515">
        <v>307</v>
      </c>
      <c r="S1100" s="515">
        <v>8</v>
      </c>
      <c r="T1100" s="515">
        <v>7.7166123778501614</v>
      </c>
      <c r="U1100" s="515">
        <v>33.282410423452781</v>
      </c>
      <c r="V1100" s="515">
        <v>28.338762214983714</v>
      </c>
      <c r="W1100" s="515">
        <v>26.710097719869704</v>
      </c>
      <c r="X1100" s="515">
        <v>98.697068403908787</v>
      </c>
      <c r="Y1100" s="515">
        <v>96.742671009771996</v>
      </c>
      <c r="Z1100" s="515">
        <v>5.6763481563249005</v>
      </c>
      <c r="AA1100" s="515">
        <v>0</v>
      </c>
      <c r="AB1100" s="515">
        <v>1.5902238763095251</v>
      </c>
      <c r="AC1100" s="515"/>
      <c r="AD1100" s="515">
        <v>26.207902213452265</v>
      </c>
      <c r="AE1100" s="515"/>
      <c r="AF1100" s="515">
        <v>23.134890730972113</v>
      </c>
      <c r="AG1100" s="515">
        <v>25.501980467375329</v>
      </c>
      <c r="AH1100" s="515">
        <v>0.32573289902280123</v>
      </c>
      <c r="AI1100" s="515">
        <v>237</v>
      </c>
      <c r="AJ1100" s="515">
        <v>115.19409282700423</v>
      </c>
      <c r="AK1100" s="515">
        <v>22.033737227212711</v>
      </c>
      <c r="AL1100" s="515">
        <v>22.033737227212711</v>
      </c>
    </row>
    <row r="1101" spans="1:38">
      <c r="A1101" s="515">
        <v>16</v>
      </c>
      <c r="B1101" s="515">
        <v>86</v>
      </c>
      <c r="C1101" s="515">
        <v>2024</v>
      </c>
      <c r="D1101" s="515">
        <v>2</v>
      </c>
      <c r="E1101" s="515">
        <v>99</v>
      </c>
      <c r="F1101" s="515">
        <v>99</v>
      </c>
      <c r="G1101" s="515">
        <v>99</v>
      </c>
      <c r="H1101" s="515">
        <v>99</v>
      </c>
      <c r="I1101" s="515">
        <v>99</v>
      </c>
      <c r="J1101" s="515">
        <v>999</v>
      </c>
      <c r="K1101" s="515">
        <v>99</v>
      </c>
      <c r="L1101" s="515">
        <v>8</v>
      </c>
      <c r="M1101" s="515">
        <v>99</v>
      </c>
      <c r="N1101" s="515">
        <v>99</v>
      </c>
      <c r="O1101" s="515">
        <v>99</v>
      </c>
      <c r="P1101" s="515">
        <v>99</v>
      </c>
      <c r="Q1101" s="515">
        <v>185</v>
      </c>
      <c r="R1101" s="515">
        <v>369</v>
      </c>
      <c r="S1101" s="515">
        <v>8</v>
      </c>
      <c r="T1101" s="515">
        <v>7.8943089430894302</v>
      </c>
      <c r="U1101" s="515">
        <v>34.694579945799426</v>
      </c>
      <c r="V1101" s="515">
        <v>21.680216802168029</v>
      </c>
      <c r="W1101" s="515">
        <v>33.604336043360441</v>
      </c>
      <c r="X1101" s="515">
        <v>100</v>
      </c>
      <c r="Y1101" s="515">
        <v>98.373983739837428</v>
      </c>
      <c r="Z1101" s="515">
        <v>4.8089091777016089</v>
      </c>
      <c r="AA1101" s="515">
        <v>0</v>
      </c>
      <c r="AB1101" s="515">
        <v>1.7099089888302885</v>
      </c>
      <c r="AC1101" s="515"/>
      <c r="AD1101" s="515">
        <v>15.12711050433769</v>
      </c>
      <c r="AE1101" s="515"/>
      <c r="AF1101" s="515">
        <v>27.912254160363087</v>
      </c>
      <c r="AG1101" s="515">
        <v>28.278439575634525</v>
      </c>
      <c r="AH1101" s="515">
        <v>0</v>
      </c>
      <c r="AI1101" s="515">
        <v>333</v>
      </c>
      <c r="AJ1101" s="515">
        <v>115.15315315315323</v>
      </c>
      <c r="AK1101" s="515">
        <v>22.602872886600235</v>
      </c>
      <c r="AL1101" s="515">
        <v>22.602872886600235</v>
      </c>
    </row>
    <row r="1102" spans="1:38">
      <c r="A1102" s="515">
        <v>16</v>
      </c>
      <c r="B1102" s="515">
        <v>87</v>
      </c>
      <c r="C1102" s="515">
        <v>2024</v>
      </c>
      <c r="D1102" s="515">
        <v>3</v>
      </c>
      <c r="E1102" s="515">
        <v>99</v>
      </c>
      <c r="F1102" s="515">
        <v>99</v>
      </c>
      <c r="G1102" s="515">
        <v>99</v>
      </c>
      <c r="H1102" s="515">
        <v>99</v>
      </c>
      <c r="I1102" s="515">
        <v>99</v>
      </c>
      <c r="J1102" s="515">
        <v>999</v>
      </c>
      <c r="K1102" s="515">
        <v>99</v>
      </c>
      <c r="L1102" s="515">
        <v>8</v>
      </c>
      <c r="M1102" s="515">
        <v>99</v>
      </c>
      <c r="N1102" s="515">
        <v>99</v>
      </c>
      <c r="O1102" s="515">
        <v>99</v>
      </c>
      <c r="P1102" s="515">
        <v>99</v>
      </c>
      <c r="Q1102" s="515">
        <v>1312</v>
      </c>
      <c r="R1102" s="515">
        <v>2766</v>
      </c>
      <c r="S1102" s="515">
        <v>8</v>
      </c>
      <c r="T1102" s="515">
        <v>7.7281272595806243</v>
      </c>
      <c r="U1102" s="515">
        <v>34.555892986261746</v>
      </c>
      <c r="V1102" s="515">
        <v>26.030368763557497</v>
      </c>
      <c r="W1102" s="515">
        <v>31.453362255965288</v>
      </c>
      <c r="X1102" s="515">
        <v>99.891540130151839</v>
      </c>
      <c r="Y1102" s="515">
        <v>99.349240780911074</v>
      </c>
      <c r="Z1102" s="515">
        <v>4.9180477959286062</v>
      </c>
      <c r="AA1102" s="515">
        <v>0</v>
      </c>
      <c r="AB1102" s="515">
        <v>1.8726203698571655</v>
      </c>
      <c r="AC1102" s="515"/>
      <c r="AD1102" s="515">
        <v>18.470826720262671</v>
      </c>
      <c r="AE1102" s="515"/>
      <c r="AF1102" s="515">
        <v>25.50248939701272</v>
      </c>
      <c r="AG1102" s="515">
        <v>24.863174192259518</v>
      </c>
      <c r="AH1102" s="515">
        <v>2.0607375271149664</v>
      </c>
      <c r="AI1102" s="515">
        <v>2292</v>
      </c>
      <c r="AJ1102" s="515">
        <v>115.78464223385704</v>
      </c>
      <c r="AK1102" s="515">
        <v>22.09966249344377</v>
      </c>
      <c r="AL1102" s="515">
        <v>22.09966249344377</v>
      </c>
    </row>
    <row r="1103" spans="1:38">
      <c r="A1103" s="515">
        <v>16</v>
      </c>
      <c r="B1103" s="515">
        <v>88</v>
      </c>
      <c r="C1103" s="515">
        <v>2024</v>
      </c>
      <c r="D1103" s="515">
        <v>4</v>
      </c>
      <c r="E1103" s="515">
        <v>99</v>
      </c>
      <c r="F1103" s="515">
        <v>99</v>
      </c>
      <c r="G1103" s="515">
        <v>99</v>
      </c>
      <c r="H1103" s="515">
        <v>99</v>
      </c>
      <c r="I1103" s="515">
        <v>99</v>
      </c>
      <c r="J1103" s="515">
        <v>999</v>
      </c>
      <c r="K1103" s="515">
        <v>99</v>
      </c>
      <c r="L1103" s="515">
        <v>8</v>
      </c>
      <c r="M1103" s="515">
        <v>99</v>
      </c>
      <c r="N1103" s="515">
        <v>99</v>
      </c>
      <c r="O1103" s="515">
        <v>99</v>
      </c>
      <c r="P1103" s="515">
        <v>99</v>
      </c>
      <c r="Q1103" s="515">
        <v>206</v>
      </c>
      <c r="R1103" s="515">
        <v>357</v>
      </c>
      <c r="S1103" s="515">
        <v>8</v>
      </c>
      <c r="T1103" s="515">
        <v>7.9495798319327742</v>
      </c>
      <c r="U1103" s="515">
        <v>33.829411764705867</v>
      </c>
      <c r="V1103" s="515">
        <v>26.330532212885153</v>
      </c>
      <c r="W1103" s="515">
        <v>36.134453781512597</v>
      </c>
      <c r="X1103" s="515">
        <v>100</v>
      </c>
      <c r="Y1103" s="515">
        <v>96.918767507002812</v>
      </c>
      <c r="Z1103" s="515">
        <v>5.5624494273270315</v>
      </c>
      <c r="AA1103" s="515">
        <v>0</v>
      </c>
      <c r="AB1103" s="515">
        <v>1.8884081279300988</v>
      </c>
      <c r="AC1103" s="515"/>
      <c r="AD1103" s="515">
        <v>8.0648050211665758</v>
      </c>
      <c r="AE1103" s="515"/>
      <c r="AF1103" s="515">
        <v>24.947589098532497</v>
      </c>
      <c r="AG1103" s="515">
        <v>25.67814664721914</v>
      </c>
      <c r="AH1103" s="515">
        <v>0.28011204481792717</v>
      </c>
      <c r="AI1103" s="515">
        <v>290</v>
      </c>
      <c r="AJ1103" s="515">
        <v>114.39931034482753</v>
      </c>
      <c r="AK1103" s="515">
        <v>22.190853209309765</v>
      </c>
      <c r="AL1103" s="515">
        <v>22.190853209309765</v>
      </c>
    </row>
    <row r="1104" spans="1:38">
      <c r="A1104" s="515">
        <v>16</v>
      </c>
      <c r="B1104" s="515">
        <v>89</v>
      </c>
      <c r="C1104" s="515">
        <v>2024</v>
      </c>
      <c r="D1104" s="515">
        <v>5</v>
      </c>
      <c r="E1104" s="515">
        <v>99</v>
      </c>
      <c r="F1104" s="515">
        <v>99</v>
      </c>
      <c r="G1104" s="515">
        <v>99</v>
      </c>
      <c r="H1104" s="515">
        <v>99</v>
      </c>
      <c r="I1104" s="515">
        <v>99</v>
      </c>
      <c r="J1104" s="515">
        <v>999</v>
      </c>
      <c r="K1104" s="515">
        <v>99</v>
      </c>
      <c r="L1104" s="515">
        <v>8</v>
      </c>
      <c r="M1104" s="515">
        <v>99</v>
      </c>
      <c r="N1104" s="515">
        <v>99</v>
      </c>
      <c r="O1104" s="515">
        <v>99</v>
      </c>
      <c r="P1104" s="515">
        <v>99</v>
      </c>
      <c r="Q1104" s="515">
        <v>169</v>
      </c>
      <c r="R1104" s="515">
        <v>265</v>
      </c>
      <c r="S1104" s="515">
        <v>8</v>
      </c>
      <c r="T1104" s="515">
        <v>7.9547169811320781</v>
      </c>
      <c r="U1104" s="515">
        <v>34.3698113207547</v>
      </c>
      <c r="V1104" s="515">
        <v>22.264150943396235</v>
      </c>
      <c r="W1104" s="515">
        <v>38.490566037735846</v>
      </c>
      <c r="X1104" s="515">
        <v>100</v>
      </c>
      <c r="Y1104" s="515">
        <v>98.490566037735846</v>
      </c>
      <c r="Z1104" s="515">
        <v>5.5290787012987721</v>
      </c>
      <c r="AA1104" s="515">
        <v>0</v>
      </c>
      <c r="AB1104" s="515">
        <v>1.9205508287827375</v>
      </c>
      <c r="AC1104" s="515"/>
      <c r="AD1104" s="515">
        <v>13.74333393378431</v>
      </c>
      <c r="AE1104" s="515"/>
      <c r="AF1104" s="515">
        <v>26.394422310756969</v>
      </c>
      <c r="AG1104" s="515">
        <v>25.274585000638243</v>
      </c>
      <c r="AH1104" s="515">
        <v>0.3773584905660376</v>
      </c>
      <c r="AI1104" s="515">
        <v>257</v>
      </c>
      <c r="AJ1104" s="515">
        <v>114.88482490272372</v>
      </c>
      <c r="AK1104" s="515">
        <v>22.545025768945237</v>
      </c>
      <c r="AL1104" s="515">
        <v>22.545025768945237</v>
      </c>
    </row>
    <row r="1105" spans="1:38">
      <c r="A1105" s="515">
        <v>16</v>
      </c>
      <c r="B1105" s="515">
        <v>90</v>
      </c>
      <c r="C1105" s="515">
        <v>2024</v>
      </c>
      <c r="D1105" s="515">
        <v>6</v>
      </c>
      <c r="E1105" s="515">
        <v>99</v>
      </c>
      <c r="F1105" s="515">
        <v>99</v>
      </c>
      <c r="G1105" s="515">
        <v>99</v>
      </c>
      <c r="H1105" s="515">
        <v>99</v>
      </c>
      <c r="I1105" s="515">
        <v>99</v>
      </c>
      <c r="J1105" s="515">
        <v>999</v>
      </c>
      <c r="K1105" s="515">
        <v>99</v>
      </c>
      <c r="L1105" s="515">
        <v>8</v>
      </c>
      <c r="M1105" s="515">
        <v>99</v>
      </c>
      <c r="N1105" s="515">
        <v>99</v>
      </c>
      <c r="O1105" s="515">
        <v>99</v>
      </c>
      <c r="P1105" s="515">
        <v>99</v>
      </c>
      <c r="Q1105" s="515">
        <v>65</v>
      </c>
      <c r="R1105" s="515">
        <v>103</v>
      </c>
      <c r="S1105" s="515">
        <v>8</v>
      </c>
      <c r="T1105" s="515">
        <v>8.0776699029126195</v>
      </c>
      <c r="U1105" s="515">
        <v>34.970873786407758</v>
      </c>
      <c r="V1105" s="515">
        <v>21.359223300970875</v>
      </c>
      <c r="W1105" s="515">
        <v>35.922330097087389</v>
      </c>
      <c r="X1105" s="515">
        <v>99.029126213592249</v>
      </c>
      <c r="Y1105" s="515">
        <v>98.058252427184442</v>
      </c>
      <c r="Z1105" s="515">
        <v>5.5114467127575182</v>
      </c>
      <c r="AA1105" s="515">
        <v>0</v>
      </c>
      <c r="AB1105" s="515">
        <v>1.8364662161010656</v>
      </c>
      <c r="AC1105" s="515"/>
      <c r="AD1105" s="515">
        <v>30.765067955218196</v>
      </c>
      <c r="AE1105" s="515"/>
      <c r="AF1105" s="515">
        <v>21.684210526315795</v>
      </c>
      <c r="AG1105" s="515">
        <v>21.882290046656298</v>
      </c>
      <c r="AH1105" s="515">
        <v>5.825242718446602</v>
      </c>
      <c r="AI1105" s="515">
        <v>101</v>
      </c>
      <c r="AJ1105" s="515">
        <v>115.32772277227716</v>
      </c>
      <c r="AK1105" s="515">
        <v>22.664916444725264</v>
      </c>
      <c r="AL1105" s="515">
        <v>22.664916444725264</v>
      </c>
    </row>
    <row r="1106" spans="1:38">
      <c r="A1106" s="515">
        <v>16</v>
      </c>
      <c r="B1106" s="515">
        <v>91</v>
      </c>
      <c r="C1106" s="515">
        <v>2024</v>
      </c>
      <c r="D1106" s="515">
        <v>7</v>
      </c>
      <c r="E1106" s="515">
        <v>99</v>
      </c>
      <c r="F1106" s="515">
        <v>99</v>
      </c>
      <c r="G1106" s="515">
        <v>99</v>
      </c>
      <c r="H1106" s="515">
        <v>99</v>
      </c>
      <c r="I1106" s="515">
        <v>99</v>
      </c>
      <c r="J1106" s="515">
        <v>999</v>
      </c>
      <c r="K1106" s="515">
        <v>99</v>
      </c>
      <c r="L1106" s="515">
        <v>8</v>
      </c>
      <c r="M1106" s="515">
        <v>99</v>
      </c>
      <c r="N1106" s="515">
        <v>99</v>
      </c>
      <c r="O1106" s="515">
        <v>99</v>
      </c>
      <c r="P1106" s="515">
        <v>99</v>
      </c>
      <c r="Q1106" s="515">
        <v>25</v>
      </c>
      <c r="R1106" s="515">
        <v>37</v>
      </c>
      <c r="S1106" s="515">
        <v>8</v>
      </c>
      <c r="T1106" s="515">
        <v>7.486486486486486</v>
      </c>
      <c r="U1106" s="515">
        <v>34.591891891891898</v>
      </c>
      <c r="V1106" s="515">
        <v>16.216216216216221</v>
      </c>
      <c r="W1106" s="515">
        <v>27.027027027027032</v>
      </c>
      <c r="X1106" s="515">
        <v>100</v>
      </c>
      <c r="Y1106" s="515">
        <v>97.297297297297305</v>
      </c>
      <c r="Z1106" s="515">
        <v>5.7014639361605424</v>
      </c>
      <c r="AA1106" s="515">
        <v>0</v>
      </c>
      <c r="AB1106" s="515">
        <v>1.9675972673731112</v>
      </c>
      <c r="AC1106" s="515"/>
      <c r="AD1106" s="515">
        <v>-34.946650353323598</v>
      </c>
      <c r="AE1106" s="515"/>
      <c r="AF1106" s="515">
        <v>18.974358974358974</v>
      </c>
      <c r="AG1106" s="515">
        <v>20.094829887114756</v>
      </c>
      <c r="AH1106" s="515">
        <v>0</v>
      </c>
      <c r="AI1106" s="515">
        <v>37</v>
      </c>
      <c r="AJ1106" s="515">
        <v>115.71621621621622</v>
      </c>
      <c r="AK1106" s="515">
        <v>22.119669366842963</v>
      </c>
      <c r="AL1106" s="515">
        <v>22.119669366842963</v>
      </c>
    </row>
    <row r="1107" spans="1:38">
      <c r="A1107" s="515">
        <v>16</v>
      </c>
      <c r="B1107" s="515">
        <v>92</v>
      </c>
      <c r="C1107" s="515">
        <v>2024</v>
      </c>
      <c r="D1107" s="515">
        <v>8</v>
      </c>
      <c r="E1107" s="515">
        <v>99</v>
      </c>
      <c r="F1107" s="515">
        <v>99</v>
      </c>
      <c r="G1107" s="515">
        <v>99</v>
      </c>
      <c r="H1107" s="515">
        <v>99</v>
      </c>
      <c r="I1107" s="515">
        <v>99</v>
      </c>
      <c r="J1107" s="515">
        <v>999</v>
      </c>
      <c r="K1107" s="515">
        <v>99</v>
      </c>
      <c r="L1107" s="515">
        <v>8</v>
      </c>
      <c r="M1107" s="515">
        <v>99</v>
      </c>
      <c r="N1107" s="515">
        <v>99</v>
      </c>
      <c r="O1107" s="515">
        <v>99</v>
      </c>
      <c r="P1107" s="515">
        <v>99</v>
      </c>
      <c r="Q1107" s="515">
        <v>950</v>
      </c>
      <c r="R1107" s="515">
        <v>2023</v>
      </c>
      <c r="S1107" s="515">
        <v>8</v>
      </c>
      <c r="T1107" s="515">
        <v>6.8966880869995055</v>
      </c>
      <c r="U1107" s="515">
        <v>34.667671774592314</v>
      </c>
      <c r="V1107" s="515">
        <v>31.833910034602074</v>
      </c>
      <c r="W1107" s="515">
        <v>14.53287197231834</v>
      </c>
      <c r="X1107" s="515">
        <v>99.950568462679186</v>
      </c>
      <c r="Y1107" s="515">
        <v>99.258526940187835</v>
      </c>
      <c r="Z1107" s="515">
        <v>4.1350356574404152</v>
      </c>
      <c r="AA1107" s="515">
        <v>0</v>
      </c>
      <c r="AB1107" s="515">
        <v>1.6954779509176443</v>
      </c>
      <c r="AC1107" s="515"/>
      <c r="AD1107" s="515">
        <v>-14.962705922582389</v>
      </c>
      <c r="AE1107" s="515"/>
      <c r="AF1107" s="515">
        <v>19.366264598889529</v>
      </c>
      <c r="AG1107" s="515">
        <v>20.722815168646797</v>
      </c>
      <c r="AH1107" s="515">
        <v>0.74147305981216016</v>
      </c>
      <c r="AI1107" s="515">
        <v>2019</v>
      </c>
      <c r="AJ1107" s="515">
        <v>115.67890044576517</v>
      </c>
      <c r="AK1107" s="515">
        <v>22.358507137729642</v>
      </c>
      <c r="AL1107" s="515">
        <v>22.358507137729642</v>
      </c>
    </row>
    <row r="1108" spans="1:38">
      <c r="A1108" s="515">
        <v>16</v>
      </c>
      <c r="B1108" s="515">
        <v>93</v>
      </c>
      <c r="C1108" s="515">
        <v>2024</v>
      </c>
      <c r="D1108" s="515">
        <v>9</v>
      </c>
      <c r="E1108" s="515">
        <v>99</v>
      </c>
      <c r="F1108" s="515">
        <v>99</v>
      </c>
      <c r="G1108" s="515">
        <v>99</v>
      </c>
      <c r="H1108" s="515">
        <v>99</v>
      </c>
      <c r="I1108" s="515">
        <v>99</v>
      </c>
      <c r="J1108" s="515">
        <v>999</v>
      </c>
      <c r="K1108" s="515">
        <v>99</v>
      </c>
      <c r="L1108" s="515">
        <v>8</v>
      </c>
      <c r="M1108" s="515">
        <v>99</v>
      </c>
      <c r="N1108" s="515">
        <v>99</v>
      </c>
      <c r="O1108" s="515">
        <v>99</v>
      </c>
      <c r="P1108" s="515">
        <v>99</v>
      </c>
      <c r="Q1108" s="515">
        <v>1383</v>
      </c>
      <c r="R1108" s="515">
        <v>2701</v>
      </c>
      <c r="S1108" s="515">
        <v>8</v>
      </c>
      <c r="T1108" s="515">
        <v>7.0540540540540562</v>
      </c>
      <c r="U1108" s="515">
        <v>33.828544983339555</v>
      </c>
      <c r="V1108" s="515">
        <v>33.46908552388004</v>
      </c>
      <c r="W1108" s="515">
        <v>16.91965938541281</v>
      </c>
      <c r="X1108" s="515">
        <v>100</v>
      </c>
      <c r="Y1108" s="515">
        <v>98.000740466493909</v>
      </c>
      <c r="Z1108" s="515">
        <v>4.3292009014295214</v>
      </c>
      <c r="AA1108" s="515">
        <v>0</v>
      </c>
      <c r="AB1108" s="515">
        <v>1.6838308199831424</v>
      </c>
      <c r="AC1108" s="515"/>
      <c r="AD1108" s="515">
        <v>-29.874910542668474</v>
      </c>
      <c r="AE1108" s="515"/>
      <c r="AF1108" s="515">
        <v>18.156762570583496</v>
      </c>
      <c r="AG1108" s="515">
        <v>20.379168800395423</v>
      </c>
      <c r="AH1108" s="515">
        <v>3.4061458718992972</v>
      </c>
      <c r="AI1108" s="515">
        <v>2690</v>
      </c>
      <c r="AJ1108" s="515">
        <v>114.78308550185891</v>
      </c>
      <c r="AK1108" s="515">
        <v>22.278261827512985</v>
      </c>
      <c r="AL1108" s="515">
        <v>22.278261827512985</v>
      </c>
    </row>
    <row r="1109" spans="1:38">
      <c r="A1109" s="515">
        <v>16</v>
      </c>
      <c r="B1109" s="515">
        <v>94</v>
      </c>
      <c r="C1109" s="515">
        <v>2024</v>
      </c>
      <c r="D1109" s="515">
        <v>10</v>
      </c>
      <c r="E1109" s="515">
        <v>99</v>
      </c>
      <c r="F1109" s="515">
        <v>99</v>
      </c>
      <c r="G1109" s="515">
        <v>99</v>
      </c>
      <c r="H1109" s="515">
        <v>99</v>
      </c>
      <c r="I1109" s="515">
        <v>99</v>
      </c>
      <c r="J1109" s="515">
        <v>999</v>
      </c>
      <c r="K1109" s="515">
        <v>99</v>
      </c>
      <c r="L1109" s="515">
        <v>8</v>
      </c>
      <c r="M1109" s="515">
        <v>99</v>
      </c>
      <c r="N1109" s="515">
        <v>99</v>
      </c>
      <c r="O1109" s="515">
        <v>99</v>
      </c>
      <c r="P1109" s="515">
        <v>99</v>
      </c>
      <c r="Q1109" s="515">
        <v>3404</v>
      </c>
      <c r="R1109" s="515">
        <v>8158</v>
      </c>
      <c r="S1109" s="515">
        <v>8</v>
      </c>
      <c r="T1109" s="515">
        <v>7.1094631037018878</v>
      </c>
      <c r="U1109" s="515">
        <v>34.286479529296379</v>
      </c>
      <c r="V1109" s="515">
        <v>30.129933807305715</v>
      </c>
      <c r="W1109" s="515">
        <v>16.168178475116452</v>
      </c>
      <c r="X1109" s="515">
        <v>99.987742093650397</v>
      </c>
      <c r="Y1109" s="515">
        <v>98.394214268202973</v>
      </c>
      <c r="Z1109" s="515">
        <v>4.2749425084853838</v>
      </c>
      <c r="AA1109" s="515">
        <v>0</v>
      </c>
      <c r="AB1109" s="515">
        <v>1.5387950957492409</v>
      </c>
      <c r="AC1109" s="515"/>
      <c r="AD1109" s="515">
        <v>-33.392669434217282</v>
      </c>
      <c r="AE1109" s="515"/>
      <c r="AF1109" s="515">
        <v>20.949103795388012</v>
      </c>
      <c r="AG1109" s="515">
        <v>23.514909834141619</v>
      </c>
      <c r="AH1109" s="515">
        <v>1.9857808286344687</v>
      </c>
      <c r="AI1109" s="515">
        <v>8144</v>
      </c>
      <c r="AJ1109" s="515">
        <v>115.34535854616917</v>
      </c>
      <c r="AK1109" s="515">
        <v>22.259225498096406</v>
      </c>
      <c r="AL1109" s="515">
        <v>22.257329574467576</v>
      </c>
    </row>
    <row r="1110" spans="1:38">
      <c r="A1110" s="515">
        <v>16</v>
      </c>
      <c r="B1110" s="515">
        <v>95</v>
      </c>
      <c r="C1110" s="515">
        <v>2024</v>
      </c>
      <c r="D1110" s="515">
        <v>11</v>
      </c>
      <c r="E1110" s="515">
        <v>99</v>
      </c>
      <c r="F1110" s="515">
        <v>99</v>
      </c>
      <c r="G1110" s="515">
        <v>99</v>
      </c>
      <c r="H1110" s="515">
        <v>99</v>
      </c>
      <c r="I1110" s="515">
        <v>99</v>
      </c>
      <c r="J1110" s="515">
        <v>999</v>
      </c>
      <c r="K1110" s="515">
        <v>99</v>
      </c>
      <c r="L1110" s="515">
        <v>8</v>
      </c>
      <c r="M1110" s="515">
        <v>99</v>
      </c>
      <c r="N1110" s="515">
        <v>99</v>
      </c>
      <c r="O1110" s="515">
        <v>99</v>
      </c>
      <c r="P1110" s="515">
        <v>99</v>
      </c>
      <c r="Q1110" s="515">
        <v>1515</v>
      </c>
      <c r="R1110" s="515">
        <v>3273</v>
      </c>
      <c r="S1110" s="515">
        <v>8</v>
      </c>
      <c r="T1110" s="515">
        <v>7.2028719828903141</v>
      </c>
      <c r="U1110" s="515">
        <v>33.948670944087979</v>
      </c>
      <c r="V1110" s="515">
        <v>32.477849068133203</v>
      </c>
      <c r="W1110" s="515">
        <v>16.773602199816683</v>
      </c>
      <c r="X1110" s="515">
        <v>99.969446990528581</v>
      </c>
      <c r="Y1110" s="515">
        <v>98.258478460128302</v>
      </c>
      <c r="Z1110" s="515">
        <v>4.124456901858955</v>
      </c>
      <c r="AA1110" s="515">
        <v>0</v>
      </c>
      <c r="AB1110" s="515">
        <v>1.4302494556744361</v>
      </c>
      <c r="AC1110" s="515"/>
      <c r="AD1110" s="515">
        <v>-30.517351020669334</v>
      </c>
      <c r="AE1110" s="515"/>
      <c r="AF1110" s="515">
        <v>20.216182828906735</v>
      </c>
      <c r="AG1110" s="515">
        <v>23.130452848028341</v>
      </c>
      <c r="AH1110" s="515">
        <v>1.7720745493431105</v>
      </c>
      <c r="AI1110" s="515">
        <v>3268</v>
      </c>
      <c r="AJ1110" s="515">
        <v>114.99733782129763</v>
      </c>
      <c r="AK1110" s="515">
        <v>22.249201802103979</v>
      </c>
      <c r="AL1110" s="515"/>
    </row>
    <row r="1111" spans="1:38">
      <c r="A1111" s="515">
        <v>16</v>
      </c>
      <c r="B1111" s="515">
        <v>96</v>
      </c>
      <c r="C1111" s="515">
        <v>2024</v>
      </c>
      <c r="D1111" s="515">
        <v>12</v>
      </c>
      <c r="E1111" s="515">
        <v>99</v>
      </c>
      <c r="F1111" s="515">
        <v>99</v>
      </c>
      <c r="G1111" s="515">
        <v>99</v>
      </c>
      <c r="H1111" s="515">
        <v>99</v>
      </c>
      <c r="I1111" s="515">
        <v>99</v>
      </c>
      <c r="J1111" s="515">
        <v>999</v>
      </c>
      <c r="K1111" s="515">
        <v>99</v>
      </c>
      <c r="L1111" s="515">
        <v>8</v>
      </c>
      <c r="M1111" s="515">
        <v>99</v>
      </c>
      <c r="N1111" s="515">
        <v>99</v>
      </c>
      <c r="O1111" s="515">
        <v>99</v>
      </c>
      <c r="P1111" s="515">
        <v>99</v>
      </c>
      <c r="Q1111" s="515">
        <v>214</v>
      </c>
      <c r="R1111" s="515">
        <v>440</v>
      </c>
      <c r="S1111" s="515">
        <v>8</v>
      </c>
      <c r="T1111" s="515">
        <v>7.2977272727272737</v>
      </c>
      <c r="U1111" s="515">
        <v>33.569999999999958</v>
      </c>
      <c r="V1111" s="515">
        <v>30.681818181818183</v>
      </c>
      <c r="W1111" s="515">
        <v>14.772727272727275</v>
      </c>
      <c r="X1111" s="515">
        <v>100</v>
      </c>
      <c r="Y1111" s="515">
        <v>98.636363636363654</v>
      </c>
      <c r="Z1111" s="515">
        <v>4.1518462486860628</v>
      </c>
      <c r="AA1111" s="515">
        <v>0</v>
      </c>
      <c r="AB1111" s="515">
        <v>1.3382465862537565</v>
      </c>
      <c r="AC1111" s="515"/>
      <c r="AD1111" s="515">
        <v>-26.357561570964162</v>
      </c>
      <c r="AE1111" s="515"/>
      <c r="AF1111" s="515">
        <v>21.123379740758519</v>
      </c>
      <c r="AG1111" s="515">
        <v>24.182750790358185</v>
      </c>
      <c r="AH1111" s="515">
        <v>0.90909090909090895</v>
      </c>
      <c r="AI1111" s="515">
        <v>439</v>
      </c>
      <c r="AJ1111" s="515">
        <v>114.67585421412296</v>
      </c>
      <c r="AK1111" s="515">
        <v>22.182654689185846</v>
      </c>
      <c r="AL1111" s="515"/>
    </row>
    <row r="1112" spans="1:38">
      <c r="A1112" s="515">
        <v>16</v>
      </c>
      <c r="B1112" s="515">
        <v>97</v>
      </c>
      <c r="C1112" s="515">
        <v>2024</v>
      </c>
      <c r="D1112" s="515">
        <v>1</v>
      </c>
      <c r="E1112" s="515">
        <v>99</v>
      </c>
      <c r="F1112" s="515">
        <v>99</v>
      </c>
      <c r="G1112" s="515">
        <v>99</v>
      </c>
      <c r="H1112" s="515">
        <v>99</v>
      </c>
      <c r="I1112" s="515">
        <v>99</v>
      </c>
      <c r="J1112" s="515">
        <v>999</v>
      </c>
      <c r="K1112" s="515">
        <v>99</v>
      </c>
      <c r="L1112" s="515">
        <v>9</v>
      </c>
      <c r="M1112" s="515">
        <v>99</v>
      </c>
      <c r="N1112" s="515">
        <v>99</v>
      </c>
      <c r="O1112" s="515">
        <v>99</v>
      </c>
      <c r="P1112" s="515">
        <v>99</v>
      </c>
      <c r="Q1112" s="515">
        <v>116</v>
      </c>
      <c r="R1112" s="515">
        <v>258</v>
      </c>
      <c r="S1112" s="515">
        <v>9</v>
      </c>
      <c r="T1112" s="515">
        <v>8.4806201550387605</v>
      </c>
      <c r="U1112" s="515">
        <v>38.615503875969011</v>
      </c>
      <c r="V1112" s="515">
        <v>9.3023255813953512</v>
      </c>
      <c r="W1112" s="515">
        <v>46.124031007751938</v>
      </c>
      <c r="X1112" s="515">
        <v>100</v>
      </c>
      <c r="Y1112" s="515">
        <v>100</v>
      </c>
      <c r="Z1112" s="515">
        <v>4.9964398117679281</v>
      </c>
      <c r="AA1112" s="515">
        <v>0</v>
      </c>
      <c r="AB1112" s="515">
        <v>1.6023276440770804</v>
      </c>
      <c r="AC1112" s="515"/>
      <c r="AD1112" s="515">
        <v>30.35914525979241</v>
      </c>
      <c r="AE1112" s="515"/>
      <c r="AF1112" s="515">
        <v>19.442351168048233</v>
      </c>
      <c r="AG1112" s="515">
        <v>24.865784961426449</v>
      </c>
      <c r="AH1112" s="515">
        <v>0.77519379844961245</v>
      </c>
      <c r="AI1112" s="515">
        <v>207</v>
      </c>
      <c r="AJ1112" s="515">
        <v>116.43285024154588</v>
      </c>
      <c r="AK1112" s="515">
        <v>24.363118601137483</v>
      </c>
      <c r="AL1112" s="515">
        <v>24.363118601137483</v>
      </c>
    </row>
    <row r="1113" spans="1:38">
      <c r="A1113" s="515">
        <v>16</v>
      </c>
      <c r="B1113" s="515">
        <v>98</v>
      </c>
      <c r="C1113" s="515">
        <v>2024</v>
      </c>
      <c r="D1113" s="515">
        <v>2</v>
      </c>
      <c r="E1113" s="515">
        <v>99</v>
      </c>
      <c r="F1113" s="515">
        <v>99</v>
      </c>
      <c r="G1113" s="515">
        <v>99</v>
      </c>
      <c r="H1113" s="515">
        <v>99</v>
      </c>
      <c r="I1113" s="515">
        <v>99</v>
      </c>
      <c r="J1113" s="515">
        <v>999</v>
      </c>
      <c r="K1113" s="515">
        <v>99</v>
      </c>
      <c r="L1113" s="515">
        <v>9</v>
      </c>
      <c r="M1113" s="515">
        <v>99</v>
      </c>
      <c r="N1113" s="515">
        <v>99</v>
      </c>
      <c r="O1113" s="515">
        <v>99</v>
      </c>
      <c r="P1113" s="515">
        <v>99</v>
      </c>
      <c r="Q1113" s="515">
        <v>181</v>
      </c>
      <c r="R1113" s="515">
        <v>369</v>
      </c>
      <c r="S1113" s="515">
        <v>9</v>
      </c>
      <c r="T1113" s="515">
        <v>8.4254742547425483</v>
      </c>
      <c r="U1113" s="515">
        <v>38.893766937669376</v>
      </c>
      <c r="V1113" s="515">
        <v>10.56910569105691</v>
      </c>
      <c r="W1113" s="515">
        <v>45.528455284552841</v>
      </c>
      <c r="X1113" s="515">
        <v>100</v>
      </c>
      <c r="Y1113" s="515">
        <v>100</v>
      </c>
      <c r="Z1113" s="515">
        <v>5.0846374880325431</v>
      </c>
      <c r="AA1113" s="515">
        <v>0</v>
      </c>
      <c r="AB1113" s="515">
        <v>1.6298374251854086</v>
      </c>
      <c r="AC1113" s="515"/>
      <c r="AD1113" s="515">
        <v>28.371230950290151</v>
      </c>
      <c r="AE1113" s="515"/>
      <c r="AF1113" s="515">
        <v>27.912254160363087</v>
      </c>
      <c r="AG1113" s="515">
        <v>31.701062238940825</v>
      </c>
      <c r="AH1113" s="515">
        <v>0.27100271002710036</v>
      </c>
      <c r="AI1113" s="515">
        <v>332</v>
      </c>
      <c r="AJ1113" s="515">
        <v>116.14608433734952</v>
      </c>
      <c r="AK1113" s="515">
        <v>24.781070737739995</v>
      </c>
      <c r="AL1113" s="515">
        <v>24.781070737739995</v>
      </c>
    </row>
    <row r="1114" spans="1:38">
      <c r="A1114" s="515">
        <v>16</v>
      </c>
      <c r="B1114" s="515">
        <v>99</v>
      </c>
      <c r="C1114" s="515">
        <v>2024</v>
      </c>
      <c r="D1114" s="515">
        <v>3</v>
      </c>
      <c r="E1114" s="515">
        <v>99</v>
      </c>
      <c r="F1114" s="515">
        <v>99</v>
      </c>
      <c r="G1114" s="515">
        <v>99</v>
      </c>
      <c r="H1114" s="515">
        <v>99</v>
      </c>
      <c r="I1114" s="515">
        <v>99</v>
      </c>
      <c r="J1114" s="515">
        <v>999</v>
      </c>
      <c r="K1114" s="515">
        <v>99</v>
      </c>
      <c r="L1114" s="515">
        <v>9</v>
      </c>
      <c r="M1114" s="515">
        <v>99</v>
      </c>
      <c r="N1114" s="515">
        <v>99</v>
      </c>
      <c r="O1114" s="515">
        <v>99</v>
      </c>
      <c r="P1114" s="515">
        <v>99</v>
      </c>
      <c r="Q1114" s="515">
        <v>1385</v>
      </c>
      <c r="R1114" s="515">
        <v>3039</v>
      </c>
      <c r="S1114" s="515">
        <v>9</v>
      </c>
      <c r="T1114" s="515">
        <v>8.5804540967423488</v>
      </c>
      <c r="U1114" s="515">
        <v>39.118657453109563</v>
      </c>
      <c r="V1114" s="515">
        <v>8.3251069430733775</v>
      </c>
      <c r="W1114" s="515">
        <v>50.049358341559717</v>
      </c>
      <c r="X1114" s="515">
        <v>100</v>
      </c>
      <c r="Y1114" s="515">
        <v>99.868377755840768</v>
      </c>
      <c r="Z1114" s="515">
        <v>6.1399841292740307</v>
      </c>
      <c r="AA1114" s="515">
        <v>0</v>
      </c>
      <c r="AB1114" s="515">
        <v>1.7834454061538667</v>
      </c>
      <c r="AC1114" s="515"/>
      <c r="AD1114" s="515">
        <v>24.955459226320169</v>
      </c>
      <c r="AE1114" s="515"/>
      <c r="AF1114" s="515">
        <v>28.019546376544344</v>
      </c>
      <c r="AG1114" s="515">
        <v>30.924089249965657</v>
      </c>
      <c r="AH1114" s="515">
        <v>1.0858835143139189</v>
      </c>
      <c r="AI1114" s="515">
        <v>2656</v>
      </c>
      <c r="AJ1114" s="515">
        <v>116.49009789156602</v>
      </c>
      <c r="AK1114" s="515">
        <v>24.619865399160517</v>
      </c>
      <c r="AL1114" s="515">
        <v>24.619865399160517</v>
      </c>
    </row>
    <row r="1115" spans="1:38">
      <c r="A1115" s="515">
        <v>16</v>
      </c>
      <c r="B1115" s="515">
        <v>100</v>
      </c>
      <c r="C1115" s="515">
        <v>2024</v>
      </c>
      <c r="D1115" s="515">
        <v>4</v>
      </c>
      <c r="E1115" s="515">
        <v>99</v>
      </c>
      <c r="F1115" s="515">
        <v>99</v>
      </c>
      <c r="G1115" s="515">
        <v>99</v>
      </c>
      <c r="H1115" s="515">
        <v>99</v>
      </c>
      <c r="I1115" s="515">
        <v>99</v>
      </c>
      <c r="J1115" s="515">
        <v>999</v>
      </c>
      <c r="K1115" s="515">
        <v>99</v>
      </c>
      <c r="L1115" s="515">
        <v>9</v>
      </c>
      <c r="M1115" s="515">
        <v>99</v>
      </c>
      <c r="N1115" s="515">
        <v>99</v>
      </c>
      <c r="O1115" s="515">
        <v>99</v>
      </c>
      <c r="P1115" s="515">
        <v>99</v>
      </c>
      <c r="Q1115" s="515">
        <v>186</v>
      </c>
      <c r="R1115" s="515">
        <v>299</v>
      </c>
      <c r="S1115" s="515">
        <v>9</v>
      </c>
      <c r="T1115" s="515">
        <v>8.6688963210702372</v>
      </c>
      <c r="U1115" s="515">
        <v>38.972240802675636</v>
      </c>
      <c r="V1115" s="515">
        <v>6.688963210702342</v>
      </c>
      <c r="W1115" s="515">
        <v>54.515050167224075</v>
      </c>
      <c r="X1115" s="515">
        <v>100</v>
      </c>
      <c r="Y1115" s="515">
        <v>100</v>
      </c>
      <c r="Z1115" s="515">
        <v>5.1844247055285821</v>
      </c>
      <c r="AA1115" s="515">
        <v>0</v>
      </c>
      <c r="AB1115" s="515">
        <v>1.7138241147428497</v>
      </c>
      <c r="AC1115" s="515"/>
      <c r="AD1115" s="515">
        <v>30.175035119357375</v>
      </c>
      <c r="AE1115" s="515"/>
      <c r="AF1115" s="515">
        <v>20.894479385045425</v>
      </c>
      <c r="AG1115" s="515">
        <v>24.775793811101249</v>
      </c>
      <c r="AH1115" s="515">
        <v>0</v>
      </c>
      <c r="AI1115" s="515">
        <v>276</v>
      </c>
      <c r="AJ1115" s="515">
        <v>116.4583333333334</v>
      </c>
      <c r="AK1115" s="515">
        <v>24.544579111375928</v>
      </c>
      <c r="AL1115" s="515">
        <v>24.544579111375928</v>
      </c>
    </row>
    <row r="1116" spans="1:38">
      <c r="A1116" s="515">
        <v>16</v>
      </c>
      <c r="B1116" s="515">
        <v>101</v>
      </c>
      <c r="C1116" s="515">
        <v>2024</v>
      </c>
      <c r="D1116" s="515">
        <v>5</v>
      </c>
      <c r="E1116" s="515">
        <v>99</v>
      </c>
      <c r="F1116" s="515">
        <v>99</v>
      </c>
      <c r="G1116" s="515">
        <v>99</v>
      </c>
      <c r="H1116" s="515">
        <v>99</v>
      </c>
      <c r="I1116" s="515">
        <v>99</v>
      </c>
      <c r="J1116" s="515">
        <v>999</v>
      </c>
      <c r="K1116" s="515">
        <v>99</v>
      </c>
      <c r="L1116" s="515">
        <v>9</v>
      </c>
      <c r="M1116" s="515">
        <v>99</v>
      </c>
      <c r="N1116" s="515">
        <v>99</v>
      </c>
      <c r="O1116" s="515">
        <v>99</v>
      </c>
      <c r="P1116" s="515">
        <v>99</v>
      </c>
      <c r="Q1116" s="515">
        <v>170</v>
      </c>
      <c r="R1116" s="515">
        <v>249</v>
      </c>
      <c r="S1116" s="515">
        <v>9</v>
      </c>
      <c r="T1116" s="515">
        <v>8.4056224899598391</v>
      </c>
      <c r="U1116" s="515">
        <v>39.90722891566265</v>
      </c>
      <c r="V1116" s="515">
        <v>7.2289156626506017</v>
      </c>
      <c r="W1116" s="515">
        <v>46.184738955823299</v>
      </c>
      <c r="X1116" s="515">
        <v>100</v>
      </c>
      <c r="Y1116" s="515">
        <v>99.196787148594382</v>
      </c>
      <c r="Z1116" s="515">
        <v>5.8864308561900867</v>
      </c>
      <c r="AA1116" s="515">
        <v>0</v>
      </c>
      <c r="AB1116" s="515">
        <v>1.8432903709461284</v>
      </c>
      <c r="AC1116" s="515"/>
      <c r="AD1116" s="515">
        <v>23.539183733283259</v>
      </c>
      <c r="AE1116" s="515"/>
      <c r="AF1116" s="515">
        <v>24.800796812748999</v>
      </c>
      <c r="AG1116" s="515">
        <v>27.574772034787244</v>
      </c>
      <c r="AH1116" s="515">
        <v>0.8032128514056226</v>
      </c>
      <c r="AI1116" s="515">
        <v>240</v>
      </c>
      <c r="AJ1116" s="515">
        <v>116.51791666666664</v>
      </c>
      <c r="AK1116" s="515">
        <v>25.116681438974943</v>
      </c>
      <c r="AL1116" s="515">
        <v>25.116681438974943</v>
      </c>
    </row>
    <row r="1117" spans="1:38">
      <c r="A1117" s="515">
        <v>16</v>
      </c>
      <c r="B1117" s="515">
        <v>102</v>
      </c>
      <c r="C1117" s="515">
        <v>2024</v>
      </c>
      <c r="D1117" s="515">
        <v>6</v>
      </c>
      <c r="E1117" s="515">
        <v>99</v>
      </c>
      <c r="F1117" s="515">
        <v>99</v>
      </c>
      <c r="G1117" s="515">
        <v>99</v>
      </c>
      <c r="H1117" s="515">
        <v>99</v>
      </c>
      <c r="I1117" s="515">
        <v>99</v>
      </c>
      <c r="J1117" s="515">
        <v>999</v>
      </c>
      <c r="K1117" s="515">
        <v>99</v>
      </c>
      <c r="L1117" s="515">
        <v>9</v>
      </c>
      <c r="M1117" s="515">
        <v>99</v>
      </c>
      <c r="N1117" s="515">
        <v>99</v>
      </c>
      <c r="O1117" s="515">
        <v>99</v>
      </c>
      <c r="P1117" s="515">
        <v>99</v>
      </c>
      <c r="Q1117" s="515">
        <v>69</v>
      </c>
      <c r="R1117" s="515">
        <v>97</v>
      </c>
      <c r="S1117" s="515">
        <v>9</v>
      </c>
      <c r="T1117" s="515">
        <v>9.1237113402061834</v>
      </c>
      <c r="U1117" s="515">
        <v>40.586597938144344</v>
      </c>
      <c r="V1117" s="515">
        <v>2.061855670103093</v>
      </c>
      <c r="W1117" s="515">
        <v>60.824742268041241</v>
      </c>
      <c r="X1117" s="515">
        <v>100</v>
      </c>
      <c r="Y1117" s="515">
        <v>100</v>
      </c>
      <c r="Z1117" s="515">
        <v>5.3022000659516886</v>
      </c>
      <c r="AA1117" s="515">
        <v>0</v>
      </c>
      <c r="AB1117" s="515">
        <v>2.1213579193125724</v>
      </c>
      <c r="AC1117" s="515"/>
      <c r="AD1117" s="515">
        <v>48.775429902828989</v>
      </c>
      <c r="AE1117" s="515"/>
      <c r="AF1117" s="515">
        <v>20.421052631578945</v>
      </c>
      <c r="AG1117" s="515">
        <v>23.916820567651634</v>
      </c>
      <c r="AH1117" s="515">
        <v>1.0309278350515465</v>
      </c>
      <c r="AI1117" s="515">
        <v>95</v>
      </c>
      <c r="AJ1117" s="515">
        <v>116.45263157894728</v>
      </c>
      <c r="AK1117" s="515">
        <v>25.629188985559495</v>
      </c>
      <c r="AL1117" s="515">
        <v>25.629188985559495</v>
      </c>
    </row>
    <row r="1118" spans="1:38">
      <c r="A1118" s="515">
        <v>16</v>
      </c>
      <c r="B1118" s="515">
        <v>103</v>
      </c>
      <c r="C1118" s="515">
        <v>2024</v>
      </c>
      <c r="D1118" s="515">
        <v>7</v>
      </c>
      <c r="E1118" s="515">
        <v>99</v>
      </c>
      <c r="F1118" s="515">
        <v>99</v>
      </c>
      <c r="G1118" s="515">
        <v>99</v>
      </c>
      <c r="H1118" s="515">
        <v>99</v>
      </c>
      <c r="I1118" s="515">
        <v>99</v>
      </c>
      <c r="J1118" s="515">
        <v>999</v>
      </c>
      <c r="K1118" s="515">
        <v>99</v>
      </c>
      <c r="L1118" s="515">
        <v>9</v>
      </c>
      <c r="M1118" s="515">
        <v>99</v>
      </c>
      <c r="N1118" s="515">
        <v>99</v>
      </c>
      <c r="O1118" s="515">
        <v>99</v>
      </c>
      <c r="P1118" s="515">
        <v>99</v>
      </c>
      <c r="Q1118" s="515">
        <v>22</v>
      </c>
      <c r="R1118" s="515">
        <v>39</v>
      </c>
      <c r="S1118" s="515">
        <v>9</v>
      </c>
      <c r="T1118" s="515">
        <v>9</v>
      </c>
      <c r="U1118" s="515">
        <v>37.846153846153854</v>
      </c>
      <c r="V1118" s="515">
        <v>5.1282051282051277</v>
      </c>
      <c r="W1118" s="515">
        <v>51.282051282051277</v>
      </c>
      <c r="X1118" s="515">
        <v>100</v>
      </c>
      <c r="Y1118" s="515">
        <v>100</v>
      </c>
      <c r="Z1118" s="515">
        <v>5.301080980901359</v>
      </c>
      <c r="AA1118" s="515">
        <v>0</v>
      </c>
      <c r="AB1118" s="515">
        <v>1.9871381302561597</v>
      </c>
      <c r="AC1118" s="515"/>
      <c r="AD1118" s="515">
        <v>-44.593172106979971</v>
      </c>
      <c r="AE1118" s="515"/>
      <c r="AF1118" s="515">
        <v>20</v>
      </c>
      <c r="AG1118" s="515">
        <v>23.173661155857001</v>
      </c>
      <c r="AH1118" s="515">
        <v>0</v>
      </c>
      <c r="AI1118" s="515">
        <v>39</v>
      </c>
      <c r="AJ1118" s="515">
        <v>115.82564102564102</v>
      </c>
      <c r="AK1118" s="515">
        <v>24.240852456743184</v>
      </c>
      <c r="AL1118" s="515">
        <v>24.240852456743184</v>
      </c>
    </row>
    <row r="1119" spans="1:38">
      <c r="A1119" s="515">
        <v>16</v>
      </c>
      <c r="B1119" s="515">
        <v>104</v>
      </c>
      <c r="C1119" s="515">
        <v>2024</v>
      </c>
      <c r="D1119" s="515">
        <v>8</v>
      </c>
      <c r="E1119" s="515">
        <v>99</v>
      </c>
      <c r="F1119" s="515">
        <v>99</v>
      </c>
      <c r="G1119" s="515">
        <v>99</v>
      </c>
      <c r="H1119" s="515">
        <v>99</v>
      </c>
      <c r="I1119" s="515">
        <v>99</v>
      </c>
      <c r="J1119" s="515">
        <v>999</v>
      </c>
      <c r="K1119" s="515">
        <v>99</v>
      </c>
      <c r="L1119" s="515">
        <v>9</v>
      </c>
      <c r="M1119" s="515">
        <v>99</v>
      </c>
      <c r="N1119" s="515">
        <v>99</v>
      </c>
      <c r="O1119" s="515">
        <v>99</v>
      </c>
      <c r="P1119" s="515">
        <v>99</v>
      </c>
      <c r="Q1119" s="515">
        <v>760</v>
      </c>
      <c r="R1119" s="515">
        <v>1553</v>
      </c>
      <c r="S1119" s="515">
        <v>9</v>
      </c>
      <c r="T1119" s="515">
        <v>8.2086284610431424</v>
      </c>
      <c r="U1119" s="515">
        <v>38.989632968448177</v>
      </c>
      <c r="V1119" s="515">
        <v>4.4430135222150691</v>
      </c>
      <c r="W1119" s="515">
        <v>38.763683193818423</v>
      </c>
      <c r="X1119" s="515">
        <v>100</v>
      </c>
      <c r="Y1119" s="515">
        <v>99.806825499034147</v>
      </c>
      <c r="Z1119" s="515">
        <v>4.4990707411991311</v>
      </c>
      <c r="AA1119" s="515">
        <v>0</v>
      </c>
      <c r="AB1119" s="515">
        <v>1.3885754949231612</v>
      </c>
      <c r="AC1119" s="515"/>
      <c r="AD1119" s="515">
        <v>-17.086492720836603</v>
      </c>
      <c r="AE1119" s="515"/>
      <c r="AF1119" s="515">
        <v>14.866934711851425</v>
      </c>
      <c r="AG1119" s="515">
        <v>17.891584225264548</v>
      </c>
      <c r="AH1119" s="515">
        <v>0.57952350289761745</v>
      </c>
      <c r="AI1119" s="515">
        <v>1552</v>
      </c>
      <c r="AJ1119" s="515">
        <v>116.41913659793811</v>
      </c>
      <c r="AK1119" s="515">
        <v>24.638484817208393</v>
      </c>
      <c r="AL1119" s="515">
        <v>24.638484817208393</v>
      </c>
    </row>
    <row r="1120" spans="1:38">
      <c r="A1120" s="515">
        <v>16</v>
      </c>
      <c r="B1120" s="515">
        <v>105</v>
      </c>
      <c r="C1120" s="515">
        <v>2024</v>
      </c>
      <c r="D1120" s="515">
        <v>9</v>
      </c>
      <c r="E1120" s="515">
        <v>99</v>
      </c>
      <c r="F1120" s="515">
        <v>99</v>
      </c>
      <c r="G1120" s="515">
        <v>99</v>
      </c>
      <c r="H1120" s="515">
        <v>99</v>
      </c>
      <c r="I1120" s="515">
        <v>99</v>
      </c>
      <c r="J1120" s="515">
        <v>999</v>
      </c>
      <c r="K1120" s="515">
        <v>99</v>
      </c>
      <c r="L1120" s="515">
        <v>9</v>
      </c>
      <c r="M1120" s="515">
        <v>99</v>
      </c>
      <c r="N1120" s="515">
        <v>99</v>
      </c>
      <c r="O1120" s="515">
        <v>99</v>
      </c>
      <c r="P1120" s="515">
        <v>99</v>
      </c>
      <c r="Q1120" s="515">
        <v>1019</v>
      </c>
      <c r="R1120" s="515">
        <v>1749</v>
      </c>
      <c r="S1120" s="515">
        <v>9</v>
      </c>
      <c r="T1120" s="515">
        <v>8.2641509433962259</v>
      </c>
      <c r="U1120" s="515">
        <v>38.21057747284167</v>
      </c>
      <c r="V1120" s="515">
        <v>4.7455688965122924</v>
      </c>
      <c r="W1120" s="515">
        <v>39.622641509433976</v>
      </c>
      <c r="X1120" s="515">
        <v>100</v>
      </c>
      <c r="Y1120" s="515">
        <v>99.599771297884516</v>
      </c>
      <c r="Z1120" s="515">
        <v>4.5269079458152541</v>
      </c>
      <c r="AA1120" s="515">
        <v>0</v>
      </c>
      <c r="AB1120" s="515">
        <v>1.4677712193279888</v>
      </c>
      <c r="AC1120" s="515"/>
      <c r="AD1120" s="515">
        <v>-28.057303155953736</v>
      </c>
      <c r="AE1120" s="515"/>
      <c r="AF1120" s="515">
        <v>11.757192793761762</v>
      </c>
      <c r="AG1120" s="515">
        <v>14.905686216082636</v>
      </c>
      <c r="AH1120" s="515">
        <v>3.3161806746712403</v>
      </c>
      <c r="AI1120" s="515">
        <v>1747</v>
      </c>
      <c r="AJ1120" s="515">
        <v>115.6673726388096</v>
      </c>
      <c r="AK1120" s="515">
        <v>24.634730896587897</v>
      </c>
      <c r="AL1120" s="515">
        <v>24.634730896587897</v>
      </c>
    </row>
    <row r="1121" spans="1:38">
      <c r="A1121" s="515">
        <v>16</v>
      </c>
      <c r="B1121" s="515">
        <v>106</v>
      </c>
      <c r="C1121" s="515">
        <v>2024</v>
      </c>
      <c r="D1121" s="515">
        <v>10</v>
      </c>
      <c r="E1121" s="515">
        <v>99</v>
      </c>
      <c r="F1121" s="515">
        <v>99</v>
      </c>
      <c r="G1121" s="515">
        <v>99</v>
      </c>
      <c r="H1121" s="515">
        <v>99</v>
      </c>
      <c r="I1121" s="515">
        <v>99</v>
      </c>
      <c r="J1121" s="515">
        <v>999</v>
      </c>
      <c r="K1121" s="515">
        <v>99</v>
      </c>
      <c r="L1121" s="515">
        <v>9</v>
      </c>
      <c r="M1121" s="515">
        <v>99</v>
      </c>
      <c r="N1121" s="515">
        <v>99</v>
      </c>
      <c r="O1121" s="515">
        <v>99</v>
      </c>
      <c r="P1121" s="515">
        <v>99</v>
      </c>
      <c r="Q1121" s="515">
        <v>2487</v>
      </c>
      <c r="R1121" s="515">
        <v>4925</v>
      </c>
      <c r="S1121" s="515">
        <v>9</v>
      </c>
      <c r="T1121" s="515">
        <v>8.1786802030456851</v>
      </c>
      <c r="U1121" s="515">
        <v>38.596588832487299</v>
      </c>
      <c r="V1121" s="515">
        <v>4.6091370558375644</v>
      </c>
      <c r="W1121" s="515">
        <v>36.365482233502561</v>
      </c>
      <c r="X1121" s="515">
        <v>100</v>
      </c>
      <c r="Y1121" s="515">
        <v>99.695431472081253</v>
      </c>
      <c r="Z1121" s="515">
        <v>4.4427810079672305</v>
      </c>
      <c r="AA1121" s="515">
        <v>0</v>
      </c>
      <c r="AB1121" s="515">
        <v>1.6046101995979514</v>
      </c>
      <c r="AC1121" s="515"/>
      <c r="AD1121" s="515">
        <v>-22.928227737699245</v>
      </c>
      <c r="AE1121" s="515"/>
      <c r="AF1121" s="515">
        <v>12.647013507267218</v>
      </c>
      <c r="AG1121" s="515">
        <v>15.98055581149945</v>
      </c>
      <c r="AH1121" s="515">
        <v>1.6649746192893404</v>
      </c>
      <c r="AI1121" s="515">
        <v>4921</v>
      </c>
      <c r="AJ1121" s="515">
        <v>116.02391790286504</v>
      </c>
      <c r="AK1121" s="515">
        <v>24.640437921863555</v>
      </c>
      <c r="AL1121" s="515">
        <v>24.635876410051289</v>
      </c>
    </row>
    <row r="1122" spans="1:38">
      <c r="A1122" s="515">
        <v>16</v>
      </c>
      <c r="B1122" s="515">
        <v>107</v>
      </c>
      <c r="C1122" s="515">
        <v>2024</v>
      </c>
      <c r="D1122" s="515">
        <v>11</v>
      </c>
      <c r="E1122" s="515">
        <v>99</v>
      </c>
      <c r="F1122" s="515">
        <v>99</v>
      </c>
      <c r="G1122" s="515">
        <v>99</v>
      </c>
      <c r="H1122" s="515">
        <v>99</v>
      </c>
      <c r="I1122" s="515">
        <v>99</v>
      </c>
      <c r="J1122" s="515">
        <v>999</v>
      </c>
      <c r="K1122" s="515">
        <v>99</v>
      </c>
      <c r="L1122" s="515">
        <v>9</v>
      </c>
      <c r="M1122" s="515">
        <v>99</v>
      </c>
      <c r="N1122" s="515">
        <v>99</v>
      </c>
      <c r="O1122" s="515">
        <v>99</v>
      </c>
      <c r="P1122" s="515">
        <v>99</v>
      </c>
      <c r="Q1122" s="515">
        <v>1073</v>
      </c>
      <c r="R1122" s="515">
        <v>1952</v>
      </c>
      <c r="S1122" s="515">
        <v>9</v>
      </c>
      <c r="T1122" s="515">
        <v>8.252561475409836</v>
      </c>
      <c r="U1122" s="515">
        <v>38.230122950819641</v>
      </c>
      <c r="V1122" s="515">
        <v>4.3545081967213131</v>
      </c>
      <c r="W1122" s="515">
        <v>36.782786885245905</v>
      </c>
      <c r="X1122" s="515">
        <v>100</v>
      </c>
      <c r="Y1122" s="515">
        <v>99.64139344262297</v>
      </c>
      <c r="Z1122" s="515">
        <v>4.44689571974238</v>
      </c>
      <c r="AA1122" s="515">
        <v>0</v>
      </c>
      <c r="AB1122" s="515">
        <v>1.5031536507822851</v>
      </c>
      <c r="AC1122" s="515"/>
      <c r="AD1122" s="515">
        <v>-22.605583338501702</v>
      </c>
      <c r="AE1122" s="515"/>
      <c r="AF1122" s="515">
        <v>12.056825200741196</v>
      </c>
      <c r="AG1122" s="515">
        <v>15.534628128540804</v>
      </c>
      <c r="AH1122" s="515">
        <v>1.2807377049180328</v>
      </c>
      <c r="AI1122" s="515">
        <v>1950</v>
      </c>
      <c r="AJ1122" s="515">
        <v>115.70312820512817</v>
      </c>
      <c r="AK1122" s="515">
        <v>24.606285376902619</v>
      </c>
      <c r="AL1122" s="515"/>
    </row>
    <row r="1123" spans="1:38">
      <c r="A1123" s="515">
        <v>16</v>
      </c>
      <c r="B1123" s="515">
        <v>108</v>
      </c>
      <c r="C1123" s="515">
        <v>2024</v>
      </c>
      <c r="D1123" s="515">
        <v>12</v>
      </c>
      <c r="E1123" s="515">
        <v>99</v>
      </c>
      <c r="F1123" s="515">
        <v>99</v>
      </c>
      <c r="G1123" s="515">
        <v>99</v>
      </c>
      <c r="H1123" s="515">
        <v>99</v>
      </c>
      <c r="I1123" s="515">
        <v>99</v>
      </c>
      <c r="J1123" s="515">
        <v>999</v>
      </c>
      <c r="K1123" s="515">
        <v>99</v>
      </c>
      <c r="L1123" s="515">
        <v>9</v>
      </c>
      <c r="M1123" s="515">
        <v>99</v>
      </c>
      <c r="N1123" s="515">
        <v>99</v>
      </c>
      <c r="O1123" s="515">
        <v>99</v>
      </c>
      <c r="P1123" s="515">
        <v>99</v>
      </c>
      <c r="Q1123" s="515">
        <v>156</v>
      </c>
      <c r="R1123" s="515">
        <v>259</v>
      </c>
      <c r="S1123" s="515">
        <v>9</v>
      </c>
      <c r="T1123" s="515">
        <v>8.1621621621621596</v>
      </c>
      <c r="U1123" s="515">
        <v>38.287258687258657</v>
      </c>
      <c r="V1123" s="515">
        <v>6.9498069498069519</v>
      </c>
      <c r="W1123" s="515">
        <v>34.362934362934354</v>
      </c>
      <c r="X1123" s="515">
        <v>100</v>
      </c>
      <c r="Y1123" s="515">
        <v>100</v>
      </c>
      <c r="Z1123" s="515">
        <v>3.7335626643467448</v>
      </c>
      <c r="AA1123" s="515">
        <v>0</v>
      </c>
      <c r="AB1123" s="515">
        <v>1.2414793597682077</v>
      </c>
      <c r="AC1123" s="515"/>
      <c r="AD1123" s="515">
        <v>-11.192394440044378</v>
      </c>
      <c r="AE1123" s="515"/>
      <c r="AF1123" s="515">
        <v>12.433989438310128</v>
      </c>
      <c r="AG1123" s="515">
        <v>16.235128086326267</v>
      </c>
      <c r="AH1123" s="515">
        <v>0.38610038610038611</v>
      </c>
      <c r="AI1123" s="515">
        <v>259</v>
      </c>
      <c r="AJ1123" s="515">
        <v>115.82007722007722</v>
      </c>
      <c r="AK1123" s="515">
        <v>24.598176533389736</v>
      </c>
      <c r="AL1123" s="515"/>
    </row>
    <row r="1124" spans="1:38">
      <c r="A1124" s="515">
        <v>16</v>
      </c>
      <c r="B1124" s="515">
        <v>109</v>
      </c>
      <c r="C1124" s="515">
        <v>2024</v>
      </c>
      <c r="D1124" s="515">
        <v>1</v>
      </c>
      <c r="E1124" s="515">
        <v>99</v>
      </c>
      <c r="F1124" s="515">
        <v>99</v>
      </c>
      <c r="G1124" s="515">
        <v>99</v>
      </c>
      <c r="H1124" s="515">
        <v>99</v>
      </c>
      <c r="I1124" s="515">
        <v>99</v>
      </c>
      <c r="J1124" s="515">
        <v>999</v>
      </c>
      <c r="K1124" s="515">
        <v>99</v>
      </c>
      <c r="L1124" s="515">
        <v>10</v>
      </c>
      <c r="M1124" s="515">
        <v>99</v>
      </c>
      <c r="N1124" s="515">
        <v>99</v>
      </c>
      <c r="O1124" s="515">
        <v>99</v>
      </c>
      <c r="P1124" s="515">
        <v>99</v>
      </c>
      <c r="Q1124" s="515">
        <v>46</v>
      </c>
      <c r="R1124" s="515">
        <v>79</v>
      </c>
      <c r="S1124" s="515">
        <v>10</v>
      </c>
      <c r="T1124" s="515">
        <v>9.4683544303797476</v>
      </c>
      <c r="U1124" s="515">
        <v>43.849367088607593</v>
      </c>
      <c r="V1124" s="515">
        <v>2.5316455696202529</v>
      </c>
      <c r="W1124" s="515">
        <v>69.620253164556956</v>
      </c>
      <c r="X1124" s="515">
        <v>100</v>
      </c>
      <c r="Y1124" s="515">
        <v>100</v>
      </c>
      <c r="Z1124" s="515">
        <v>5.7674528396556495</v>
      </c>
      <c r="AA1124" s="515">
        <v>0</v>
      </c>
      <c r="AB1124" s="515">
        <v>2.0052806428671235</v>
      </c>
      <c r="AC1124" s="515"/>
      <c r="AD1124" s="515">
        <v>45.495238645370549</v>
      </c>
      <c r="AE1124" s="515"/>
      <c r="AF1124" s="515">
        <v>5.9532780708364736</v>
      </c>
      <c r="AG1124" s="515">
        <v>8.6459193886133736</v>
      </c>
      <c r="AH1124" s="515">
        <v>1.2658227848101264</v>
      </c>
      <c r="AI1124" s="515">
        <v>64</v>
      </c>
      <c r="AJ1124" s="515">
        <v>118.02968749999999</v>
      </c>
      <c r="AK1124" s="515">
        <v>26.547918101350177</v>
      </c>
      <c r="AL1124" s="515">
        <v>26.547918101350177</v>
      </c>
    </row>
    <row r="1125" spans="1:38">
      <c r="A1125" s="515">
        <v>16</v>
      </c>
      <c r="B1125" s="515">
        <v>110</v>
      </c>
      <c r="C1125" s="515">
        <v>2024</v>
      </c>
      <c r="D1125" s="515">
        <v>2</v>
      </c>
      <c r="E1125" s="515">
        <v>99</v>
      </c>
      <c r="F1125" s="515">
        <v>99</v>
      </c>
      <c r="G1125" s="515">
        <v>99</v>
      </c>
      <c r="H1125" s="515">
        <v>99</v>
      </c>
      <c r="I1125" s="515">
        <v>99</v>
      </c>
      <c r="J1125" s="515">
        <v>999</v>
      </c>
      <c r="K1125" s="515">
        <v>99</v>
      </c>
      <c r="L1125" s="515">
        <v>10</v>
      </c>
      <c r="M1125" s="515">
        <v>99</v>
      </c>
      <c r="N1125" s="515">
        <v>99</v>
      </c>
      <c r="O1125" s="515">
        <v>99</v>
      </c>
      <c r="P1125" s="515">
        <v>99</v>
      </c>
      <c r="Q1125" s="515">
        <v>72</v>
      </c>
      <c r="R1125" s="515">
        <v>94</v>
      </c>
      <c r="S1125" s="515">
        <v>10</v>
      </c>
      <c r="T1125" s="515">
        <v>9.1063829787234063</v>
      </c>
      <c r="U1125" s="515">
        <v>42.746808510638289</v>
      </c>
      <c r="V1125" s="515">
        <v>2.1276595744680855</v>
      </c>
      <c r="W1125" s="515">
        <v>63.829787234042577</v>
      </c>
      <c r="X1125" s="515">
        <v>100</v>
      </c>
      <c r="Y1125" s="515">
        <v>100</v>
      </c>
      <c r="Z1125" s="515">
        <v>4.6607391918446064</v>
      </c>
      <c r="AA1125" s="515">
        <v>0</v>
      </c>
      <c r="AB1125" s="515">
        <v>1.5261416034407889</v>
      </c>
      <c r="AC1125" s="515"/>
      <c r="AD1125" s="515">
        <v>25.475255154653379</v>
      </c>
      <c r="AE1125" s="515"/>
      <c r="AF1125" s="515">
        <v>7.1104387291981848</v>
      </c>
      <c r="AG1125" s="515">
        <v>8.8756259346222777</v>
      </c>
      <c r="AH1125" s="515">
        <v>0</v>
      </c>
      <c r="AI1125" s="515">
        <v>87</v>
      </c>
      <c r="AJ1125" s="515">
        <v>116.24367816091952</v>
      </c>
      <c r="AK1125" s="515">
        <v>27.166499384650205</v>
      </c>
      <c r="AL1125" s="515">
        <v>27.166499384650205</v>
      </c>
    </row>
    <row r="1126" spans="1:38">
      <c r="A1126" s="515">
        <v>16</v>
      </c>
      <c r="B1126" s="515">
        <v>111</v>
      </c>
      <c r="C1126" s="515">
        <v>2024</v>
      </c>
      <c r="D1126" s="515">
        <v>3</v>
      </c>
      <c r="E1126" s="515">
        <v>99</v>
      </c>
      <c r="F1126" s="515">
        <v>99</v>
      </c>
      <c r="G1126" s="515">
        <v>99</v>
      </c>
      <c r="H1126" s="515">
        <v>99</v>
      </c>
      <c r="I1126" s="515">
        <v>99</v>
      </c>
      <c r="J1126" s="515">
        <v>999</v>
      </c>
      <c r="K1126" s="515">
        <v>99</v>
      </c>
      <c r="L1126" s="515">
        <v>10</v>
      </c>
      <c r="M1126" s="515">
        <v>99</v>
      </c>
      <c r="N1126" s="515">
        <v>99</v>
      </c>
      <c r="O1126" s="515">
        <v>99</v>
      </c>
      <c r="P1126" s="515">
        <v>99</v>
      </c>
      <c r="Q1126" s="515">
        <v>756</v>
      </c>
      <c r="R1126" s="515">
        <v>1255</v>
      </c>
      <c r="S1126" s="515">
        <v>10</v>
      </c>
      <c r="T1126" s="515">
        <v>9.47808764940239</v>
      </c>
      <c r="U1126" s="515">
        <v>43.681513944223155</v>
      </c>
      <c r="V1126" s="515">
        <v>1.4342629482071716</v>
      </c>
      <c r="W1126" s="515">
        <v>69.800796812749013</v>
      </c>
      <c r="X1126" s="515">
        <v>100</v>
      </c>
      <c r="Y1126" s="515">
        <v>100</v>
      </c>
      <c r="Z1126" s="515">
        <v>6.4470772972018962</v>
      </c>
      <c r="AA1126" s="515">
        <v>0</v>
      </c>
      <c r="AB1126" s="515">
        <v>1.72285952662801</v>
      </c>
      <c r="AC1126" s="515"/>
      <c r="AD1126" s="515">
        <v>25.251382442024259</v>
      </c>
      <c r="AE1126" s="515"/>
      <c r="AF1126" s="515">
        <v>11.571086114696664</v>
      </c>
      <c r="AG1126" s="515">
        <v>14.260136555277651</v>
      </c>
      <c r="AH1126" s="515">
        <v>0.7171314741035858</v>
      </c>
      <c r="AI1126" s="515">
        <v>1147</v>
      </c>
      <c r="AJ1126" s="515">
        <v>116.87846556233656</v>
      </c>
      <c r="AK1126" s="515">
        <v>27.335120035425152</v>
      </c>
      <c r="AL1126" s="515">
        <v>27.335120035425152</v>
      </c>
    </row>
    <row r="1127" spans="1:38">
      <c r="A1127" s="515">
        <v>16</v>
      </c>
      <c r="B1127" s="515">
        <v>112</v>
      </c>
      <c r="C1127" s="515">
        <v>2024</v>
      </c>
      <c r="D1127" s="515">
        <v>4</v>
      </c>
      <c r="E1127" s="515">
        <v>99</v>
      </c>
      <c r="F1127" s="515">
        <v>99</v>
      </c>
      <c r="G1127" s="515">
        <v>99</v>
      </c>
      <c r="H1127" s="515">
        <v>99</v>
      </c>
      <c r="I1127" s="515">
        <v>99</v>
      </c>
      <c r="J1127" s="515">
        <v>999</v>
      </c>
      <c r="K1127" s="515">
        <v>99</v>
      </c>
      <c r="L1127" s="515">
        <v>10</v>
      </c>
      <c r="M1127" s="515">
        <v>99</v>
      </c>
      <c r="N1127" s="515">
        <v>99</v>
      </c>
      <c r="O1127" s="515">
        <v>99</v>
      </c>
      <c r="P1127" s="515">
        <v>99</v>
      </c>
      <c r="Q1127" s="515">
        <v>91</v>
      </c>
      <c r="R1127" s="515">
        <v>126</v>
      </c>
      <c r="S1127" s="515">
        <v>10</v>
      </c>
      <c r="T1127" s="515">
        <v>9.4365079365079367</v>
      </c>
      <c r="U1127" s="515">
        <v>43.027777777777779</v>
      </c>
      <c r="V1127" s="515">
        <v>0.79365079365079338</v>
      </c>
      <c r="W1127" s="515">
        <v>69.047619047619051</v>
      </c>
      <c r="X1127" s="515">
        <v>100</v>
      </c>
      <c r="Y1127" s="515">
        <v>100</v>
      </c>
      <c r="Z1127" s="515">
        <v>5.6668296739705317</v>
      </c>
      <c r="AA1127" s="515">
        <v>0</v>
      </c>
      <c r="AB1127" s="515">
        <v>1.7019877815857425</v>
      </c>
      <c r="AC1127" s="515"/>
      <c r="AD1127" s="515">
        <v>28.921703184852046</v>
      </c>
      <c r="AE1127" s="515"/>
      <c r="AF1127" s="515">
        <v>8.8050314465408821</v>
      </c>
      <c r="AG1127" s="515">
        <v>11.527110982595048</v>
      </c>
      <c r="AH1127" s="515">
        <v>1.5873015873015868</v>
      </c>
      <c r="AI1127" s="515">
        <v>109</v>
      </c>
      <c r="AJ1127" s="515">
        <v>116.46513761467897</v>
      </c>
      <c r="AK1127" s="515">
        <v>26.991606512624632</v>
      </c>
      <c r="AL1127" s="515">
        <v>26.991606512624632</v>
      </c>
    </row>
    <row r="1128" spans="1:38">
      <c r="A1128" s="515">
        <v>16</v>
      </c>
      <c r="B1128" s="515">
        <v>113</v>
      </c>
      <c r="C1128" s="515">
        <v>2024</v>
      </c>
      <c r="D1128" s="515">
        <v>5</v>
      </c>
      <c r="E1128" s="515">
        <v>99</v>
      </c>
      <c r="F1128" s="515">
        <v>99</v>
      </c>
      <c r="G1128" s="515">
        <v>99</v>
      </c>
      <c r="H1128" s="515">
        <v>99</v>
      </c>
      <c r="I1128" s="515">
        <v>99</v>
      </c>
      <c r="J1128" s="515">
        <v>999</v>
      </c>
      <c r="K1128" s="515">
        <v>99</v>
      </c>
      <c r="L1128" s="515">
        <v>10</v>
      </c>
      <c r="M1128" s="515">
        <v>99</v>
      </c>
      <c r="N1128" s="515">
        <v>99</v>
      </c>
      <c r="O1128" s="515">
        <v>99</v>
      </c>
      <c r="P1128" s="515">
        <v>99</v>
      </c>
      <c r="Q1128" s="515">
        <v>93</v>
      </c>
      <c r="R1128" s="515">
        <v>120</v>
      </c>
      <c r="S1128" s="515">
        <v>10</v>
      </c>
      <c r="T1128" s="515">
        <v>9.6416666666666693</v>
      </c>
      <c r="U1128" s="515">
        <v>45.174166666666679</v>
      </c>
      <c r="V1128" s="515">
        <v>0.83333333333333359</v>
      </c>
      <c r="W1128" s="515">
        <v>67.5</v>
      </c>
      <c r="X1128" s="515">
        <v>100</v>
      </c>
      <c r="Y1128" s="515">
        <v>100</v>
      </c>
      <c r="Z1128" s="515">
        <v>5.4561661728319057</v>
      </c>
      <c r="AA1128" s="515">
        <v>0</v>
      </c>
      <c r="AB1128" s="515">
        <v>1.7832359786510437</v>
      </c>
      <c r="AC1128" s="515"/>
      <c r="AD1128" s="515">
        <v>22.867357802068874</v>
      </c>
      <c r="AE1128" s="515"/>
      <c r="AF1128" s="515">
        <v>11.952191235059763</v>
      </c>
      <c r="AG1128" s="515">
        <v>15.042929054672804</v>
      </c>
      <c r="AH1128" s="515">
        <v>0</v>
      </c>
      <c r="AI1128" s="515">
        <v>119</v>
      </c>
      <c r="AJ1128" s="515">
        <v>117.43361344537816</v>
      </c>
      <c r="AK1128" s="515">
        <v>27.856152711501345</v>
      </c>
      <c r="AL1128" s="515">
        <v>27.856152711501345</v>
      </c>
    </row>
    <row r="1129" spans="1:38">
      <c r="A1129" s="515">
        <v>16</v>
      </c>
      <c r="B1129" s="515">
        <v>114</v>
      </c>
      <c r="C1129" s="515">
        <v>2024</v>
      </c>
      <c r="D1129" s="515">
        <v>6</v>
      </c>
      <c r="E1129" s="515">
        <v>99</v>
      </c>
      <c r="F1129" s="515">
        <v>99</v>
      </c>
      <c r="G1129" s="515">
        <v>99</v>
      </c>
      <c r="H1129" s="515">
        <v>99</v>
      </c>
      <c r="I1129" s="515">
        <v>99</v>
      </c>
      <c r="J1129" s="515">
        <v>999</v>
      </c>
      <c r="K1129" s="515">
        <v>99</v>
      </c>
      <c r="L1129" s="515">
        <v>10</v>
      </c>
      <c r="M1129" s="515">
        <v>99</v>
      </c>
      <c r="N1129" s="515">
        <v>99</v>
      </c>
      <c r="O1129" s="515">
        <v>99</v>
      </c>
      <c r="P1129" s="515">
        <v>99</v>
      </c>
      <c r="Q1129" s="515">
        <v>42</v>
      </c>
      <c r="R1129" s="515">
        <v>54</v>
      </c>
      <c r="S1129" s="515">
        <v>10</v>
      </c>
      <c r="T1129" s="515">
        <v>9.4259259259259238</v>
      </c>
      <c r="U1129" s="515">
        <v>45.605555555555526</v>
      </c>
      <c r="V1129" s="515">
        <v>0</v>
      </c>
      <c r="W1129" s="515">
        <v>70.370370370370352</v>
      </c>
      <c r="X1129" s="515">
        <v>100</v>
      </c>
      <c r="Y1129" s="515">
        <v>100</v>
      </c>
      <c r="Z1129" s="515">
        <v>5.8716019855355652</v>
      </c>
      <c r="AA1129" s="515">
        <v>0</v>
      </c>
      <c r="AB1129" s="515">
        <v>1.9398534867532089</v>
      </c>
      <c r="AC1129" s="515"/>
      <c r="AD1129" s="515">
        <v>10.514738731111603</v>
      </c>
      <c r="AE1129" s="515"/>
      <c r="AF1129" s="515">
        <v>11.368421052631579</v>
      </c>
      <c r="AG1129" s="515">
        <v>14.960998250388796</v>
      </c>
      <c r="AH1129" s="515">
        <v>0</v>
      </c>
      <c r="AI1129" s="515">
        <v>53</v>
      </c>
      <c r="AJ1129" s="515">
        <v>117.13584905660377</v>
      </c>
      <c r="AK1129" s="515">
        <v>28.2724491884324</v>
      </c>
      <c r="AL1129" s="515">
        <v>28.2724491884324</v>
      </c>
    </row>
    <row r="1130" spans="1:38">
      <c r="A1130" s="515">
        <v>16</v>
      </c>
      <c r="B1130" s="515">
        <v>115</v>
      </c>
      <c r="C1130" s="515">
        <v>2024</v>
      </c>
      <c r="D1130" s="515">
        <v>7</v>
      </c>
      <c r="E1130" s="515">
        <v>99</v>
      </c>
      <c r="F1130" s="515">
        <v>99</v>
      </c>
      <c r="G1130" s="515">
        <v>99</v>
      </c>
      <c r="H1130" s="515">
        <v>99</v>
      </c>
      <c r="I1130" s="515">
        <v>99</v>
      </c>
      <c r="J1130" s="515">
        <v>999</v>
      </c>
      <c r="K1130" s="515">
        <v>99</v>
      </c>
      <c r="L1130" s="515">
        <v>10</v>
      </c>
      <c r="M1130" s="515">
        <v>99</v>
      </c>
      <c r="N1130" s="515">
        <v>99</v>
      </c>
      <c r="O1130" s="515">
        <v>99</v>
      </c>
      <c r="P1130" s="515">
        <v>99</v>
      </c>
      <c r="Q1130" s="515">
        <v>10</v>
      </c>
      <c r="R1130" s="515">
        <v>14</v>
      </c>
      <c r="S1130" s="515">
        <v>10</v>
      </c>
      <c r="T1130" s="515">
        <v>9.1428571428571388</v>
      </c>
      <c r="U1130" s="515">
        <v>43.814285714285695</v>
      </c>
      <c r="V1130" s="515">
        <v>0</v>
      </c>
      <c r="W1130" s="515">
        <v>78.571428571428555</v>
      </c>
      <c r="X1130" s="515">
        <v>100</v>
      </c>
      <c r="Y1130" s="515">
        <v>100</v>
      </c>
      <c r="Z1130" s="515">
        <v>4.6943517950310074</v>
      </c>
      <c r="AA1130" s="515">
        <v>0</v>
      </c>
      <c r="AB1130" s="515">
        <v>1.4069796859708736</v>
      </c>
      <c r="AC1130" s="515"/>
      <c r="AD1130" s="515">
        <v>-16.144580138803143</v>
      </c>
      <c r="AE1130" s="515"/>
      <c r="AF1130" s="515">
        <v>7.1794871794871806</v>
      </c>
      <c r="AG1130" s="515">
        <v>9.630571648375799</v>
      </c>
      <c r="AH1130" s="515">
        <v>0</v>
      </c>
      <c r="AI1130" s="515">
        <v>14</v>
      </c>
      <c r="AJ1130" s="515">
        <v>116.24999999999999</v>
      </c>
      <c r="AK1130" s="515">
        <v>27.849306205272807</v>
      </c>
      <c r="AL1130" s="515">
        <v>27.849306205272807</v>
      </c>
    </row>
    <row r="1131" spans="1:38">
      <c r="A1131" s="515">
        <v>16</v>
      </c>
      <c r="B1131" s="515">
        <v>116</v>
      </c>
      <c r="C1131" s="515">
        <v>2024</v>
      </c>
      <c r="D1131" s="515">
        <v>8</v>
      </c>
      <c r="E1131" s="515">
        <v>99</v>
      </c>
      <c r="F1131" s="515">
        <v>99</v>
      </c>
      <c r="G1131" s="515">
        <v>99</v>
      </c>
      <c r="H1131" s="515">
        <v>99</v>
      </c>
      <c r="I1131" s="515">
        <v>99</v>
      </c>
      <c r="J1131" s="515">
        <v>999</v>
      </c>
      <c r="K1131" s="515">
        <v>99</v>
      </c>
      <c r="L1131" s="515">
        <v>10</v>
      </c>
      <c r="M1131" s="515">
        <v>99</v>
      </c>
      <c r="N1131" s="515">
        <v>99</v>
      </c>
      <c r="O1131" s="515">
        <v>99</v>
      </c>
      <c r="P1131" s="515">
        <v>99</v>
      </c>
      <c r="Q1131" s="515">
        <v>532</v>
      </c>
      <c r="R1131" s="515">
        <v>893</v>
      </c>
      <c r="S1131" s="515">
        <v>10</v>
      </c>
      <c r="T1131" s="515">
        <v>9.6494960806271006</v>
      </c>
      <c r="U1131" s="515">
        <v>43.496528555431055</v>
      </c>
      <c r="V1131" s="515">
        <v>0.11198208286674131</v>
      </c>
      <c r="W1131" s="515">
        <v>78.163493840985453</v>
      </c>
      <c r="X1131" s="515">
        <v>100</v>
      </c>
      <c r="Y1131" s="515">
        <v>100</v>
      </c>
      <c r="Z1131" s="515">
        <v>4.7511888343755748</v>
      </c>
      <c r="AA1131" s="515">
        <v>0</v>
      </c>
      <c r="AB1131" s="515">
        <v>1.4514510919700556</v>
      </c>
      <c r="AC1131" s="515"/>
      <c r="AD1131" s="515">
        <v>-21.678076132127575</v>
      </c>
      <c r="AE1131" s="515"/>
      <c r="AF1131" s="515">
        <v>8.5487267853723896</v>
      </c>
      <c r="AG1131" s="515">
        <v>11.47715510605811</v>
      </c>
      <c r="AH1131" s="515">
        <v>0.44792833146696526</v>
      </c>
      <c r="AI1131" s="515">
        <v>891</v>
      </c>
      <c r="AJ1131" s="515">
        <v>116.89427609427619</v>
      </c>
      <c r="AK1131" s="515">
        <v>27.224124978712887</v>
      </c>
      <c r="AL1131" s="515">
        <v>27.224124978712887</v>
      </c>
    </row>
    <row r="1132" spans="1:38">
      <c r="A1132" s="515">
        <v>16</v>
      </c>
      <c r="B1132" s="515">
        <v>117</v>
      </c>
      <c r="C1132" s="515">
        <v>2024</v>
      </c>
      <c r="D1132" s="515">
        <v>9</v>
      </c>
      <c r="E1132" s="515">
        <v>99</v>
      </c>
      <c r="F1132" s="515">
        <v>99</v>
      </c>
      <c r="G1132" s="515">
        <v>99</v>
      </c>
      <c r="H1132" s="515">
        <v>99</v>
      </c>
      <c r="I1132" s="515">
        <v>99</v>
      </c>
      <c r="J1132" s="515">
        <v>999</v>
      </c>
      <c r="K1132" s="515">
        <v>99</v>
      </c>
      <c r="L1132" s="515">
        <v>10</v>
      </c>
      <c r="M1132" s="515">
        <v>99</v>
      </c>
      <c r="N1132" s="515">
        <v>99</v>
      </c>
      <c r="O1132" s="515">
        <v>99</v>
      </c>
      <c r="P1132" s="515">
        <v>99</v>
      </c>
      <c r="Q1132" s="515">
        <v>597</v>
      </c>
      <c r="R1132" s="515">
        <v>850</v>
      </c>
      <c r="S1132" s="515">
        <v>10</v>
      </c>
      <c r="T1132" s="515">
        <v>9.7988235294117612</v>
      </c>
      <c r="U1132" s="515">
        <v>42.491058823529407</v>
      </c>
      <c r="V1132" s="515">
        <v>0</v>
      </c>
      <c r="W1132" s="515">
        <v>79.058823529411754</v>
      </c>
      <c r="X1132" s="515">
        <v>100</v>
      </c>
      <c r="Y1132" s="515">
        <v>100</v>
      </c>
      <c r="Z1132" s="515">
        <v>4.8230759098145501</v>
      </c>
      <c r="AA1132" s="515">
        <v>0</v>
      </c>
      <c r="AB1132" s="515">
        <v>1.508641314533367</v>
      </c>
      <c r="AC1132" s="515"/>
      <c r="AD1132" s="515">
        <v>-31.747409004024199</v>
      </c>
      <c r="AE1132" s="515"/>
      <c r="AF1132" s="515">
        <v>5.7139015864479692</v>
      </c>
      <c r="AG1132" s="515">
        <v>8.0555471296813312</v>
      </c>
      <c r="AH1132" s="515">
        <v>2.8235294117647061</v>
      </c>
      <c r="AI1132" s="515">
        <v>849</v>
      </c>
      <c r="AJ1132" s="515">
        <v>116.18645465253248</v>
      </c>
      <c r="AK1132" s="515">
        <v>27.061518427137329</v>
      </c>
      <c r="AL1132" s="515">
        <v>27.061518427137329</v>
      </c>
    </row>
    <row r="1133" spans="1:38">
      <c r="A1133" s="515">
        <v>16</v>
      </c>
      <c r="B1133" s="515">
        <v>118</v>
      </c>
      <c r="C1133" s="515">
        <v>2024</v>
      </c>
      <c r="D1133" s="515">
        <v>10</v>
      </c>
      <c r="E1133" s="515">
        <v>99</v>
      </c>
      <c r="F1133" s="515">
        <v>99</v>
      </c>
      <c r="G1133" s="515">
        <v>99</v>
      </c>
      <c r="H1133" s="515">
        <v>99</v>
      </c>
      <c r="I1133" s="515">
        <v>99</v>
      </c>
      <c r="J1133" s="515">
        <v>999</v>
      </c>
      <c r="K1133" s="515">
        <v>99</v>
      </c>
      <c r="L1133" s="515">
        <v>10</v>
      </c>
      <c r="M1133" s="515">
        <v>99</v>
      </c>
      <c r="N1133" s="515">
        <v>99</v>
      </c>
      <c r="O1133" s="515">
        <v>99</v>
      </c>
      <c r="P1133" s="515">
        <v>99</v>
      </c>
      <c r="Q1133" s="515">
        <v>1400</v>
      </c>
      <c r="R1133" s="515">
        <v>2136</v>
      </c>
      <c r="S1133" s="515">
        <v>10</v>
      </c>
      <c r="T1133" s="515">
        <v>9.7617041198501848</v>
      </c>
      <c r="U1133" s="515">
        <v>42.872050561797778</v>
      </c>
      <c r="V1133" s="515">
        <v>0</v>
      </c>
      <c r="W1133" s="515">
        <v>75.561797752808985</v>
      </c>
      <c r="X1133" s="515">
        <v>100</v>
      </c>
      <c r="Y1133" s="515">
        <v>99.953183520599225</v>
      </c>
      <c r="Z1133" s="515">
        <v>4.8107100698039993</v>
      </c>
      <c r="AA1133" s="515">
        <v>0</v>
      </c>
      <c r="AB1133" s="515">
        <v>2.2204897261787626</v>
      </c>
      <c r="AC1133" s="515"/>
      <c r="AD1133" s="515">
        <v>-20.274002966754676</v>
      </c>
      <c r="AE1133" s="515"/>
      <c r="AF1133" s="515">
        <v>5.4850803759437108</v>
      </c>
      <c r="AG1133" s="515">
        <v>7.6986083527084812</v>
      </c>
      <c r="AH1133" s="515">
        <v>1.544943820224719</v>
      </c>
      <c r="AI1133" s="515">
        <v>2136</v>
      </c>
      <c r="AJ1133" s="515">
        <v>116.51605805243456</v>
      </c>
      <c r="AK1133" s="515">
        <v>27.049141622797698</v>
      </c>
      <c r="AL1133" s="515">
        <v>27.038212109593722</v>
      </c>
    </row>
    <row r="1134" spans="1:38">
      <c r="A1134" s="515">
        <v>16</v>
      </c>
      <c r="B1134" s="515">
        <v>119</v>
      </c>
      <c r="C1134" s="515">
        <v>2024</v>
      </c>
      <c r="D1134" s="515">
        <v>11</v>
      </c>
      <c r="E1134" s="515">
        <v>99</v>
      </c>
      <c r="F1134" s="515">
        <v>99</v>
      </c>
      <c r="G1134" s="515">
        <v>99</v>
      </c>
      <c r="H1134" s="515">
        <v>99</v>
      </c>
      <c r="I1134" s="515">
        <v>99</v>
      </c>
      <c r="J1134" s="515">
        <v>999</v>
      </c>
      <c r="K1134" s="515">
        <v>99</v>
      </c>
      <c r="L1134" s="515">
        <v>10</v>
      </c>
      <c r="M1134" s="515">
        <v>99</v>
      </c>
      <c r="N1134" s="515">
        <v>99</v>
      </c>
      <c r="O1134" s="515">
        <v>99</v>
      </c>
      <c r="P1134" s="515">
        <v>99</v>
      </c>
      <c r="Q1134" s="515">
        <v>493</v>
      </c>
      <c r="R1134" s="515">
        <v>678</v>
      </c>
      <c r="S1134" s="515">
        <v>10</v>
      </c>
      <c r="T1134" s="515">
        <v>9.5752212389380489</v>
      </c>
      <c r="U1134" s="515">
        <v>42.528613569321529</v>
      </c>
      <c r="V1134" s="515">
        <v>0.14749262536873153</v>
      </c>
      <c r="W1134" s="515">
        <v>72.566371681415916</v>
      </c>
      <c r="X1134" s="515">
        <v>100</v>
      </c>
      <c r="Y1134" s="515">
        <v>100</v>
      </c>
      <c r="Z1134" s="515">
        <v>4.680626753905301</v>
      </c>
      <c r="AA1134" s="515">
        <v>0</v>
      </c>
      <c r="AB1134" s="515">
        <v>1.5302571345875173</v>
      </c>
      <c r="AC1134" s="515"/>
      <c r="AD1134" s="515">
        <v>-19.773812001415525</v>
      </c>
      <c r="AE1134" s="515"/>
      <c r="AF1134" s="515">
        <v>4.1877702285361345</v>
      </c>
      <c r="AG1134" s="515">
        <v>6.0024185035296016</v>
      </c>
      <c r="AH1134" s="515">
        <v>1.1799410029498523</v>
      </c>
      <c r="AI1134" s="515">
        <v>677</v>
      </c>
      <c r="AJ1134" s="515">
        <v>116.2571639586409</v>
      </c>
      <c r="AK1134" s="515">
        <v>27.029989046293792</v>
      </c>
      <c r="AL1134" s="515"/>
    </row>
    <row r="1135" spans="1:38">
      <c r="A1135" s="515">
        <v>16</v>
      </c>
      <c r="B1135" s="515">
        <v>120</v>
      </c>
      <c r="C1135" s="515">
        <v>2024</v>
      </c>
      <c r="D1135" s="515">
        <v>12</v>
      </c>
      <c r="E1135" s="515">
        <v>99</v>
      </c>
      <c r="F1135" s="515">
        <v>99</v>
      </c>
      <c r="G1135" s="515">
        <v>99</v>
      </c>
      <c r="H1135" s="515">
        <v>99</v>
      </c>
      <c r="I1135" s="515">
        <v>99</v>
      </c>
      <c r="J1135" s="515">
        <v>999</v>
      </c>
      <c r="K1135" s="515">
        <v>99</v>
      </c>
      <c r="L1135" s="515">
        <v>10</v>
      </c>
      <c r="M1135" s="515">
        <v>99</v>
      </c>
      <c r="N1135" s="515">
        <v>99</v>
      </c>
      <c r="O1135" s="515">
        <v>99</v>
      </c>
      <c r="P1135" s="515">
        <v>99</v>
      </c>
      <c r="Q1135" s="515">
        <v>74</v>
      </c>
      <c r="R1135" s="515">
        <v>108</v>
      </c>
      <c r="S1135" s="515">
        <v>10</v>
      </c>
      <c r="T1135" s="515">
        <v>9.5555555555555554</v>
      </c>
      <c r="U1135" s="515">
        <v>41.943518518518509</v>
      </c>
      <c r="V1135" s="515">
        <v>0</v>
      </c>
      <c r="W1135" s="515">
        <v>71.296296296296276</v>
      </c>
      <c r="X1135" s="515">
        <v>100</v>
      </c>
      <c r="Y1135" s="515">
        <v>100</v>
      </c>
      <c r="Z1135" s="515">
        <v>4.0542221509997551</v>
      </c>
      <c r="AA1135" s="515">
        <v>0</v>
      </c>
      <c r="AB1135" s="515">
        <v>1.4927809825049376</v>
      </c>
      <c r="AC1135" s="515"/>
      <c r="AD1135" s="515">
        <v>-29.192834766735551</v>
      </c>
      <c r="AE1135" s="515"/>
      <c r="AF1135" s="515">
        <v>5.1848295727316369</v>
      </c>
      <c r="AG1135" s="515">
        <v>7.4163513692720509</v>
      </c>
      <c r="AH1135" s="515">
        <v>2.7777777777777781</v>
      </c>
      <c r="AI1135" s="515">
        <v>108</v>
      </c>
      <c r="AJ1135" s="515">
        <v>115.67685185185184</v>
      </c>
      <c r="AK1135" s="515">
        <v>27.066888385213591</v>
      </c>
      <c r="AL1135" s="515"/>
    </row>
    <row r="1136" spans="1:38">
      <c r="A1136" s="515">
        <v>16</v>
      </c>
      <c r="B1136" s="515">
        <v>121</v>
      </c>
      <c r="C1136" s="515">
        <v>2024</v>
      </c>
      <c r="D1136" s="515">
        <v>1</v>
      </c>
      <c r="E1136" s="515">
        <v>99</v>
      </c>
      <c r="F1136" s="515">
        <v>99</v>
      </c>
      <c r="G1136" s="515">
        <v>99</v>
      </c>
      <c r="H1136" s="515">
        <v>99</v>
      </c>
      <c r="I1136" s="515">
        <v>99</v>
      </c>
      <c r="J1136" s="515">
        <v>999</v>
      </c>
      <c r="K1136" s="515">
        <v>99</v>
      </c>
      <c r="L1136" s="515">
        <v>11</v>
      </c>
      <c r="M1136" s="515">
        <v>99</v>
      </c>
      <c r="N1136" s="515">
        <v>99</v>
      </c>
      <c r="O1136" s="515">
        <v>99</v>
      </c>
      <c r="P1136" s="515">
        <v>99</v>
      </c>
      <c r="Q1136" s="515">
        <v>15</v>
      </c>
      <c r="R1136" s="515">
        <v>21</v>
      </c>
      <c r="S1136" s="515">
        <v>11</v>
      </c>
      <c r="T1136" s="515">
        <v>10.047619047619044</v>
      </c>
      <c r="U1136" s="515">
        <v>47.023809523809511</v>
      </c>
      <c r="V1136" s="515">
        <v>4.7619047619047636</v>
      </c>
      <c r="W1136" s="515">
        <v>76.190476190476218</v>
      </c>
      <c r="X1136" s="515">
        <v>100</v>
      </c>
      <c r="Y1136" s="515">
        <v>100</v>
      </c>
      <c r="Z1136" s="515">
        <v>5.1007846979800284</v>
      </c>
      <c r="AA1136" s="515">
        <v>0</v>
      </c>
      <c r="AB1136" s="515">
        <v>1.8892223261788004</v>
      </c>
      <c r="AC1136" s="515"/>
      <c r="AD1136" s="515">
        <v>45.993794786171676</v>
      </c>
      <c r="AE1136" s="515"/>
      <c r="AF1136" s="515">
        <v>1.582516955538809</v>
      </c>
      <c r="AG1136" s="515">
        <v>2.4646648180640596</v>
      </c>
      <c r="AH1136" s="515">
        <v>0</v>
      </c>
      <c r="AI1136" s="515">
        <v>18</v>
      </c>
      <c r="AJ1136" s="515">
        <v>116.77222222222223</v>
      </c>
      <c r="AK1136" s="515">
        <v>29.691382189287179</v>
      </c>
      <c r="AL1136" s="515">
        <v>29.691382189287179</v>
      </c>
    </row>
    <row r="1137" spans="1:38">
      <c r="A1137" s="515">
        <v>16</v>
      </c>
      <c r="B1137" s="515">
        <v>122</v>
      </c>
      <c r="C1137" s="515">
        <v>2024</v>
      </c>
      <c r="D1137" s="515">
        <v>2</v>
      </c>
      <c r="E1137" s="515">
        <v>99</v>
      </c>
      <c r="F1137" s="515">
        <v>99</v>
      </c>
      <c r="G1137" s="515">
        <v>99</v>
      </c>
      <c r="H1137" s="515">
        <v>99</v>
      </c>
      <c r="I1137" s="515">
        <v>99</v>
      </c>
      <c r="J1137" s="515">
        <v>999</v>
      </c>
      <c r="K1137" s="515">
        <v>99</v>
      </c>
      <c r="L1137" s="515">
        <v>11</v>
      </c>
      <c r="M1137" s="515">
        <v>99</v>
      </c>
      <c r="N1137" s="515">
        <v>99</v>
      </c>
      <c r="O1137" s="515">
        <v>99</v>
      </c>
      <c r="P1137" s="515">
        <v>99</v>
      </c>
      <c r="Q1137" s="515">
        <v>32</v>
      </c>
      <c r="R1137" s="515">
        <v>44</v>
      </c>
      <c r="S1137" s="515">
        <v>11</v>
      </c>
      <c r="T1137" s="515">
        <v>9.9772727272727266</v>
      </c>
      <c r="U1137" s="515">
        <v>47.622727272727282</v>
      </c>
      <c r="V1137" s="515">
        <v>0</v>
      </c>
      <c r="W1137" s="515">
        <v>77.272727272727266</v>
      </c>
      <c r="X1137" s="515">
        <v>100</v>
      </c>
      <c r="Y1137" s="515">
        <v>100</v>
      </c>
      <c r="Z1137" s="515">
        <v>6.1873721708141005</v>
      </c>
      <c r="AA1137" s="515">
        <v>0</v>
      </c>
      <c r="AB1137" s="515">
        <v>1.7772378513202212</v>
      </c>
      <c r="AC1137" s="515"/>
      <c r="AD1137" s="515">
        <v>27.740966549638689</v>
      </c>
      <c r="AE1137" s="515"/>
      <c r="AF1137" s="515">
        <v>3.3282904689863848</v>
      </c>
      <c r="AG1137" s="515">
        <v>4.6284372563355562</v>
      </c>
      <c r="AH1137" s="515">
        <v>0</v>
      </c>
      <c r="AI1137" s="515">
        <v>41</v>
      </c>
      <c r="AJ1137" s="515">
        <v>116.04146341463419</v>
      </c>
      <c r="AK1137" s="515">
        <v>30.117122186315992</v>
      </c>
      <c r="AL1137" s="515">
        <v>30.117122186315992</v>
      </c>
    </row>
    <row r="1138" spans="1:38">
      <c r="A1138" s="515">
        <v>16</v>
      </c>
      <c r="B1138" s="515">
        <v>123</v>
      </c>
      <c r="C1138" s="515">
        <v>2024</v>
      </c>
      <c r="D1138" s="515">
        <v>3</v>
      </c>
      <c r="E1138" s="515">
        <v>99</v>
      </c>
      <c r="F1138" s="515">
        <v>99</v>
      </c>
      <c r="G1138" s="515">
        <v>99</v>
      </c>
      <c r="H1138" s="515">
        <v>99</v>
      </c>
      <c r="I1138" s="515">
        <v>99</v>
      </c>
      <c r="J1138" s="515">
        <v>999</v>
      </c>
      <c r="K1138" s="515">
        <v>99</v>
      </c>
      <c r="L1138" s="515">
        <v>11</v>
      </c>
      <c r="M1138" s="515">
        <v>99</v>
      </c>
      <c r="N1138" s="515">
        <v>99</v>
      </c>
      <c r="O1138" s="515">
        <v>99</v>
      </c>
      <c r="P1138" s="515">
        <v>99</v>
      </c>
      <c r="Q1138" s="515">
        <v>315</v>
      </c>
      <c r="R1138" s="515">
        <v>428</v>
      </c>
      <c r="S1138" s="515">
        <v>11</v>
      </c>
      <c r="T1138" s="515">
        <v>10.457943925233645</v>
      </c>
      <c r="U1138" s="515">
        <v>47.723364485981286</v>
      </c>
      <c r="V1138" s="515">
        <v>0.23364485981308403</v>
      </c>
      <c r="W1138" s="515">
        <v>89.485981308411226</v>
      </c>
      <c r="X1138" s="515">
        <v>100</v>
      </c>
      <c r="Y1138" s="515">
        <v>100</v>
      </c>
      <c r="Z1138" s="515">
        <v>7.3990442605756224</v>
      </c>
      <c r="AA1138" s="515">
        <v>0</v>
      </c>
      <c r="AB1138" s="515">
        <v>1.6954054119514661</v>
      </c>
      <c r="AC1138" s="515"/>
      <c r="AD1138" s="515">
        <v>30.050702407937678</v>
      </c>
      <c r="AE1138" s="515"/>
      <c r="AF1138" s="515">
        <v>3.9461552646136839</v>
      </c>
      <c r="AG1138" s="515">
        <v>5.3132114421752252</v>
      </c>
      <c r="AH1138" s="515">
        <v>1.4018691588785048</v>
      </c>
      <c r="AI1138" s="515">
        <v>381</v>
      </c>
      <c r="AJ1138" s="515">
        <v>117.48451443569562</v>
      </c>
      <c r="AK1138" s="515">
        <v>29.458608017726402</v>
      </c>
      <c r="AL1138" s="515">
        <v>29.458608017726402</v>
      </c>
    </row>
    <row r="1139" spans="1:38">
      <c r="A1139" s="515">
        <v>16</v>
      </c>
      <c r="B1139" s="515">
        <v>124</v>
      </c>
      <c r="C1139" s="515">
        <v>2024</v>
      </c>
      <c r="D1139" s="515">
        <v>4</v>
      </c>
      <c r="E1139" s="515">
        <v>99</v>
      </c>
      <c r="F1139" s="515">
        <v>99</v>
      </c>
      <c r="G1139" s="515">
        <v>99</v>
      </c>
      <c r="H1139" s="515">
        <v>99</v>
      </c>
      <c r="I1139" s="515">
        <v>99</v>
      </c>
      <c r="J1139" s="515">
        <v>999</v>
      </c>
      <c r="K1139" s="515">
        <v>99</v>
      </c>
      <c r="L1139" s="515">
        <v>11</v>
      </c>
      <c r="M1139" s="515">
        <v>99</v>
      </c>
      <c r="N1139" s="515">
        <v>99</v>
      </c>
      <c r="O1139" s="515">
        <v>99</v>
      </c>
      <c r="P1139" s="515">
        <v>99</v>
      </c>
      <c r="Q1139" s="515">
        <v>46</v>
      </c>
      <c r="R1139" s="515">
        <v>67</v>
      </c>
      <c r="S1139" s="515">
        <v>11</v>
      </c>
      <c r="T1139" s="515">
        <v>10.492537313432837</v>
      </c>
      <c r="U1139" s="515">
        <v>47.426865671641792</v>
      </c>
      <c r="V1139" s="515">
        <v>0</v>
      </c>
      <c r="W1139" s="515">
        <v>88.059701492537286</v>
      </c>
      <c r="X1139" s="515">
        <v>100</v>
      </c>
      <c r="Y1139" s="515">
        <v>100</v>
      </c>
      <c r="Z1139" s="515">
        <v>5.8614241580916877</v>
      </c>
      <c r="AA1139" s="515">
        <v>0</v>
      </c>
      <c r="AB1139" s="515">
        <v>1.7735463614940858</v>
      </c>
      <c r="AC1139" s="515"/>
      <c r="AD1139" s="515">
        <v>44.955331170695054</v>
      </c>
      <c r="AE1139" s="515"/>
      <c r="AF1139" s="515">
        <v>4.6820405310971367</v>
      </c>
      <c r="AG1139" s="515">
        <v>6.7561648728754093</v>
      </c>
      <c r="AH1139" s="515">
        <v>1.4925373134328361</v>
      </c>
      <c r="AI1139" s="515">
        <v>61</v>
      </c>
      <c r="AJ1139" s="515">
        <v>117.47049180327872</v>
      </c>
      <c r="AK1139" s="515">
        <v>28.921515215194226</v>
      </c>
      <c r="AL1139" s="515">
        <v>28.921515215194226</v>
      </c>
    </row>
    <row r="1140" spans="1:38">
      <c r="A1140" s="515">
        <v>16</v>
      </c>
      <c r="B1140" s="515">
        <v>125</v>
      </c>
      <c r="C1140" s="515">
        <v>2024</v>
      </c>
      <c r="D1140" s="515">
        <v>5</v>
      </c>
      <c r="E1140" s="515">
        <v>99</v>
      </c>
      <c r="F1140" s="515">
        <v>99</v>
      </c>
      <c r="G1140" s="515">
        <v>99</v>
      </c>
      <c r="H1140" s="515">
        <v>99</v>
      </c>
      <c r="I1140" s="515">
        <v>99</v>
      </c>
      <c r="J1140" s="515">
        <v>999</v>
      </c>
      <c r="K1140" s="515">
        <v>99</v>
      </c>
      <c r="L1140" s="515">
        <v>11</v>
      </c>
      <c r="M1140" s="515">
        <v>99</v>
      </c>
      <c r="N1140" s="515">
        <v>99</v>
      </c>
      <c r="O1140" s="515">
        <v>99</v>
      </c>
      <c r="P1140" s="515">
        <v>99</v>
      </c>
      <c r="Q1140" s="515">
        <v>49</v>
      </c>
      <c r="R1140" s="515">
        <v>55</v>
      </c>
      <c r="S1140" s="515">
        <v>11</v>
      </c>
      <c r="T1140" s="515">
        <v>10.618181818181821</v>
      </c>
      <c r="U1140" s="515">
        <v>49.29818181818181</v>
      </c>
      <c r="V1140" s="515">
        <v>0</v>
      </c>
      <c r="W1140" s="515">
        <v>87.272727272727266</v>
      </c>
      <c r="X1140" s="515">
        <v>100</v>
      </c>
      <c r="Y1140" s="515">
        <v>100</v>
      </c>
      <c r="Z1140" s="515">
        <v>6.2559205676512253</v>
      </c>
      <c r="AA1140" s="515">
        <v>0</v>
      </c>
      <c r="AB1140" s="515">
        <v>1.823990720579552</v>
      </c>
      <c r="AC1140" s="515"/>
      <c r="AD1140" s="515">
        <v>34.315645228461968</v>
      </c>
      <c r="AE1140" s="515"/>
      <c r="AF1140" s="515">
        <v>5.4780876494023909</v>
      </c>
      <c r="AG1140" s="515">
        <v>7.5241007653415188</v>
      </c>
      <c r="AH1140" s="515">
        <v>0</v>
      </c>
      <c r="AI1140" s="515">
        <v>52</v>
      </c>
      <c r="AJ1140" s="515">
        <v>117.3596153846154</v>
      </c>
      <c r="AK1140" s="515">
        <v>30.280187698316077</v>
      </c>
      <c r="AL1140" s="515">
        <v>30.280187698316077</v>
      </c>
    </row>
    <row r="1141" spans="1:38">
      <c r="A1141" s="515">
        <v>16</v>
      </c>
      <c r="B1141" s="515">
        <v>126</v>
      </c>
      <c r="C1141" s="515">
        <v>2024</v>
      </c>
      <c r="D1141" s="515">
        <v>6</v>
      </c>
      <c r="E1141" s="515">
        <v>99</v>
      </c>
      <c r="F1141" s="515">
        <v>99</v>
      </c>
      <c r="G1141" s="515">
        <v>99</v>
      </c>
      <c r="H1141" s="515">
        <v>99</v>
      </c>
      <c r="I1141" s="515">
        <v>99</v>
      </c>
      <c r="J1141" s="515">
        <v>999</v>
      </c>
      <c r="K1141" s="515">
        <v>99</v>
      </c>
      <c r="L1141" s="515">
        <v>11</v>
      </c>
      <c r="M1141" s="515">
        <v>99</v>
      </c>
      <c r="N1141" s="515">
        <v>99</v>
      </c>
      <c r="O1141" s="515">
        <v>99</v>
      </c>
      <c r="P1141" s="515">
        <v>99</v>
      </c>
      <c r="Q1141" s="515">
        <v>18</v>
      </c>
      <c r="R1141" s="515">
        <v>22</v>
      </c>
      <c r="S1141" s="515">
        <v>11</v>
      </c>
      <c r="T1141" s="515">
        <v>11.954545454545457</v>
      </c>
      <c r="U1141" s="515">
        <v>48.286363636363667</v>
      </c>
      <c r="V1141" s="515">
        <v>0</v>
      </c>
      <c r="W1141" s="515">
        <v>100</v>
      </c>
      <c r="X1141" s="515">
        <v>100</v>
      </c>
      <c r="Y1141" s="515">
        <v>100</v>
      </c>
      <c r="Z1141" s="515">
        <v>5.166438500249348</v>
      </c>
      <c r="AA1141" s="515">
        <v>0</v>
      </c>
      <c r="AB1141" s="515">
        <v>1.5804853318830587</v>
      </c>
      <c r="AC1141" s="515"/>
      <c r="AD1141" s="515">
        <v>-18.043606243988421</v>
      </c>
      <c r="AE1141" s="515"/>
      <c r="AF1141" s="515">
        <v>4.6315789473684221</v>
      </c>
      <c r="AG1141" s="515">
        <v>6.4535138024883354</v>
      </c>
      <c r="AH1141" s="515">
        <v>0</v>
      </c>
      <c r="AI1141" s="515">
        <v>22</v>
      </c>
      <c r="AJ1141" s="515">
        <v>116.8590909090909</v>
      </c>
      <c r="AK1141" s="515">
        <v>30.366797470966553</v>
      </c>
      <c r="AL1141" s="515">
        <v>30.366797470966553</v>
      </c>
    </row>
    <row r="1142" spans="1:38">
      <c r="A1142" s="515">
        <v>16</v>
      </c>
      <c r="B1142" s="515">
        <v>127</v>
      </c>
      <c r="C1142" s="515">
        <v>2024</v>
      </c>
      <c r="D1142" s="515">
        <v>7</v>
      </c>
      <c r="E1142" s="515">
        <v>99</v>
      </c>
      <c r="F1142" s="515">
        <v>99</v>
      </c>
      <c r="G1142" s="515">
        <v>99</v>
      </c>
      <c r="H1142" s="515">
        <v>99</v>
      </c>
      <c r="I1142" s="515">
        <v>99</v>
      </c>
      <c r="J1142" s="515">
        <v>999</v>
      </c>
      <c r="K1142" s="515">
        <v>99</v>
      </c>
      <c r="L1142" s="515">
        <v>11</v>
      </c>
      <c r="M1142" s="515">
        <v>99</v>
      </c>
      <c r="N1142" s="515">
        <v>99</v>
      </c>
      <c r="O1142" s="515">
        <v>99</v>
      </c>
      <c r="P1142" s="515">
        <v>99</v>
      </c>
      <c r="Q1142" s="515">
        <v>5</v>
      </c>
      <c r="R1142" s="515">
        <v>8</v>
      </c>
      <c r="S1142" s="515">
        <v>11</v>
      </c>
      <c r="T1142" s="515">
        <v>11.875</v>
      </c>
      <c r="U1142" s="515">
        <v>48.387499999999989</v>
      </c>
      <c r="V1142" s="515">
        <v>0</v>
      </c>
      <c r="W1142" s="515">
        <v>100</v>
      </c>
      <c r="X1142" s="515">
        <v>100</v>
      </c>
      <c r="Y1142" s="515">
        <v>100</v>
      </c>
      <c r="Z1142" s="515">
        <v>4.8053193182140044</v>
      </c>
      <c r="AA1142" s="515">
        <v>0</v>
      </c>
      <c r="AB1142" s="515">
        <v>0.78062474979979979</v>
      </c>
      <c r="AC1142" s="515"/>
      <c r="AD1142" s="515">
        <v>2.957425450652575</v>
      </c>
      <c r="AE1142" s="515"/>
      <c r="AF1142" s="515">
        <v>4.1025641025641022</v>
      </c>
      <c r="AG1142" s="515">
        <v>6.0775909440597848</v>
      </c>
      <c r="AH1142" s="515">
        <v>0</v>
      </c>
      <c r="AI1142" s="515">
        <v>8</v>
      </c>
      <c r="AJ1142" s="515">
        <v>117.375</v>
      </c>
      <c r="AK1142" s="515">
        <v>29.838438066393511</v>
      </c>
      <c r="AL1142" s="515">
        <v>29.838438066393511</v>
      </c>
    </row>
    <row r="1143" spans="1:38">
      <c r="A1143" s="515">
        <v>16</v>
      </c>
      <c r="B1143" s="515">
        <v>128</v>
      </c>
      <c r="C1143" s="515">
        <v>2024</v>
      </c>
      <c r="D1143" s="515">
        <v>8</v>
      </c>
      <c r="E1143" s="515">
        <v>99</v>
      </c>
      <c r="F1143" s="515">
        <v>99</v>
      </c>
      <c r="G1143" s="515">
        <v>99</v>
      </c>
      <c r="H1143" s="515">
        <v>99</v>
      </c>
      <c r="I1143" s="515">
        <v>99</v>
      </c>
      <c r="J1143" s="515">
        <v>999</v>
      </c>
      <c r="K1143" s="515">
        <v>99</v>
      </c>
      <c r="L1143" s="515">
        <v>11</v>
      </c>
      <c r="M1143" s="515">
        <v>99</v>
      </c>
      <c r="N1143" s="515">
        <v>99</v>
      </c>
      <c r="O1143" s="515">
        <v>99</v>
      </c>
      <c r="P1143" s="515">
        <v>99</v>
      </c>
      <c r="Q1143" s="515">
        <v>244</v>
      </c>
      <c r="R1143" s="515">
        <v>363</v>
      </c>
      <c r="S1143" s="515">
        <v>11</v>
      </c>
      <c r="T1143" s="515">
        <v>11.137741046831952</v>
      </c>
      <c r="U1143" s="515">
        <v>47.760330578512409</v>
      </c>
      <c r="V1143" s="515">
        <v>0.27548209366391191</v>
      </c>
      <c r="W1143" s="515">
        <v>98.622589531680447</v>
      </c>
      <c r="X1143" s="515">
        <v>100</v>
      </c>
      <c r="Y1143" s="515">
        <v>100</v>
      </c>
      <c r="Z1143" s="515">
        <v>5.6086682126301248</v>
      </c>
      <c r="AA1143" s="515">
        <v>0</v>
      </c>
      <c r="AB1143" s="515">
        <v>1.2455020425121577</v>
      </c>
      <c r="AC1143" s="515"/>
      <c r="AD1143" s="515">
        <v>-25.334123761737914</v>
      </c>
      <c r="AE1143" s="515"/>
      <c r="AF1143" s="515">
        <v>3.4750143595634695</v>
      </c>
      <c r="AG1143" s="515">
        <v>5.1227379892522045</v>
      </c>
      <c r="AH1143" s="515">
        <v>0.55096418732782382</v>
      </c>
      <c r="AI1143" s="515">
        <v>362</v>
      </c>
      <c r="AJ1143" s="515">
        <v>116.87900552486173</v>
      </c>
      <c r="AK1143" s="515">
        <v>29.917148191875</v>
      </c>
      <c r="AL1143" s="515">
        <v>29.917148191875</v>
      </c>
    </row>
    <row r="1144" spans="1:38">
      <c r="A1144" s="515">
        <v>16</v>
      </c>
      <c r="B1144" s="515">
        <v>129</v>
      </c>
      <c r="C1144" s="515">
        <v>2024</v>
      </c>
      <c r="D1144" s="515">
        <v>9</v>
      </c>
      <c r="E1144" s="515">
        <v>99</v>
      </c>
      <c r="F1144" s="515">
        <v>99</v>
      </c>
      <c r="G1144" s="515">
        <v>99</v>
      </c>
      <c r="H1144" s="515">
        <v>99</v>
      </c>
      <c r="I1144" s="515">
        <v>99</v>
      </c>
      <c r="J1144" s="515">
        <v>999</v>
      </c>
      <c r="K1144" s="515">
        <v>99</v>
      </c>
      <c r="L1144" s="515">
        <v>11</v>
      </c>
      <c r="M1144" s="515">
        <v>99</v>
      </c>
      <c r="N1144" s="515">
        <v>99</v>
      </c>
      <c r="O1144" s="515">
        <v>99</v>
      </c>
      <c r="P1144" s="515">
        <v>99</v>
      </c>
      <c r="Q1144" s="515">
        <v>256</v>
      </c>
      <c r="R1144" s="515">
        <v>322</v>
      </c>
      <c r="S1144" s="515">
        <v>11</v>
      </c>
      <c r="T1144" s="515">
        <v>11.42546583850932</v>
      </c>
      <c r="U1144" s="515">
        <v>47.551863354037238</v>
      </c>
      <c r="V1144" s="515">
        <v>0</v>
      </c>
      <c r="W1144" s="515">
        <v>99.068322981366492</v>
      </c>
      <c r="X1144" s="515">
        <v>100</v>
      </c>
      <c r="Y1144" s="515">
        <v>100</v>
      </c>
      <c r="Z1144" s="515">
        <v>5.7871789869758787</v>
      </c>
      <c r="AA1144" s="515">
        <v>0</v>
      </c>
      <c r="AB1144" s="515">
        <v>1.3475434056828903</v>
      </c>
      <c r="AC1144" s="515"/>
      <c r="AD1144" s="515">
        <v>-37.668827307859502</v>
      </c>
      <c r="AE1144" s="515"/>
      <c r="AF1144" s="515">
        <v>2.1645603656897014</v>
      </c>
      <c r="AG1144" s="515">
        <v>3.4150885995542759</v>
      </c>
      <c r="AH1144" s="515">
        <v>2.1739130434782608</v>
      </c>
      <c r="AI1144" s="515">
        <v>322</v>
      </c>
      <c r="AJ1144" s="515">
        <v>117.07608695652171</v>
      </c>
      <c r="AK1144" s="515">
        <v>29.555662092458913</v>
      </c>
      <c r="AL1144" s="515">
        <v>29.555662092458913</v>
      </c>
    </row>
    <row r="1145" spans="1:38">
      <c r="A1145" s="515">
        <v>16</v>
      </c>
      <c r="B1145" s="515">
        <v>130</v>
      </c>
      <c r="C1145" s="515">
        <v>2024</v>
      </c>
      <c r="D1145" s="515">
        <v>10</v>
      </c>
      <c r="E1145" s="515">
        <v>99</v>
      </c>
      <c r="F1145" s="515">
        <v>99</v>
      </c>
      <c r="G1145" s="515">
        <v>99</v>
      </c>
      <c r="H1145" s="515">
        <v>99</v>
      </c>
      <c r="I1145" s="515">
        <v>99</v>
      </c>
      <c r="J1145" s="515">
        <v>999</v>
      </c>
      <c r="K1145" s="515">
        <v>99</v>
      </c>
      <c r="L1145" s="515">
        <v>11</v>
      </c>
      <c r="M1145" s="515">
        <v>99</v>
      </c>
      <c r="N1145" s="515">
        <v>99</v>
      </c>
      <c r="O1145" s="515">
        <v>99</v>
      </c>
      <c r="P1145" s="515">
        <v>99</v>
      </c>
      <c r="Q1145" s="515">
        <v>536</v>
      </c>
      <c r="R1145" s="515">
        <v>729</v>
      </c>
      <c r="S1145" s="515">
        <v>11</v>
      </c>
      <c r="T1145" s="515">
        <v>11.24417009602195</v>
      </c>
      <c r="U1145" s="515">
        <v>47.668038408779083</v>
      </c>
      <c r="V1145" s="515">
        <v>0.13717421124828535</v>
      </c>
      <c r="W1145" s="515">
        <v>97.530864197530875</v>
      </c>
      <c r="X1145" s="515">
        <v>100</v>
      </c>
      <c r="Y1145" s="515">
        <v>99.862825788751707</v>
      </c>
      <c r="Z1145" s="515">
        <v>5.4363236608051757</v>
      </c>
      <c r="AA1145" s="515">
        <v>0</v>
      </c>
      <c r="AB1145" s="515">
        <v>1.8660704966960264</v>
      </c>
      <c r="AC1145" s="515"/>
      <c r="AD1145" s="515">
        <v>-24.136815841338045</v>
      </c>
      <c r="AE1145" s="515"/>
      <c r="AF1145" s="515">
        <v>1.8720147912279796</v>
      </c>
      <c r="AG1145" s="515">
        <v>2.921403403523235</v>
      </c>
      <c r="AH1145" s="515">
        <v>2.606310013717422</v>
      </c>
      <c r="AI1145" s="515">
        <v>729</v>
      </c>
      <c r="AJ1145" s="515">
        <v>117.08024691358035</v>
      </c>
      <c r="AK1145" s="515">
        <v>29.651091958546548</v>
      </c>
      <c r="AL1145" s="515">
        <v>29.599853841875561</v>
      </c>
    </row>
    <row r="1146" spans="1:38">
      <c r="A1146" s="515">
        <v>16</v>
      </c>
      <c r="B1146" s="515">
        <v>131</v>
      </c>
      <c r="C1146" s="515">
        <v>2024</v>
      </c>
      <c r="D1146" s="515">
        <v>11</v>
      </c>
      <c r="E1146" s="515">
        <v>99</v>
      </c>
      <c r="F1146" s="515">
        <v>99</v>
      </c>
      <c r="G1146" s="515">
        <v>99</v>
      </c>
      <c r="H1146" s="515">
        <v>99</v>
      </c>
      <c r="I1146" s="515">
        <v>99</v>
      </c>
      <c r="J1146" s="515">
        <v>999</v>
      </c>
      <c r="K1146" s="515">
        <v>99</v>
      </c>
      <c r="L1146" s="515">
        <v>11</v>
      </c>
      <c r="M1146" s="515">
        <v>99</v>
      </c>
      <c r="N1146" s="515">
        <v>99</v>
      </c>
      <c r="O1146" s="515">
        <v>99</v>
      </c>
      <c r="P1146" s="515">
        <v>99</v>
      </c>
      <c r="Q1146" s="515">
        <v>150</v>
      </c>
      <c r="R1146" s="515">
        <v>182</v>
      </c>
      <c r="S1146" s="515">
        <v>11</v>
      </c>
      <c r="T1146" s="515">
        <v>11.109890109890109</v>
      </c>
      <c r="U1146" s="515">
        <v>47.863186813186843</v>
      </c>
      <c r="V1146" s="515">
        <v>0</v>
      </c>
      <c r="W1146" s="515">
        <v>97.252747252747227</v>
      </c>
      <c r="X1146" s="515">
        <v>100</v>
      </c>
      <c r="Y1146" s="515">
        <v>100</v>
      </c>
      <c r="Z1146" s="515">
        <v>4.3694389156533511</v>
      </c>
      <c r="AA1146" s="515">
        <v>0</v>
      </c>
      <c r="AB1146" s="515">
        <v>1.409937645340515</v>
      </c>
      <c r="AC1146" s="515"/>
      <c r="AD1146" s="515">
        <v>-10.288980552423457</v>
      </c>
      <c r="AE1146" s="515"/>
      <c r="AF1146" s="515">
        <v>1.1241507103150095</v>
      </c>
      <c r="AG1146" s="515">
        <v>1.8133780424110355</v>
      </c>
      <c r="AH1146" s="515">
        <v>1.648351648351648</v>
      </c>
      <c r="AI1146" s="515">
        <v>182</v>
      </c>
      <c r="AJ1146" s="515">
        <v>117.4379120879121</v>
      </c>
      <c r="AK1146" s="515">
        <v>29.532819020797337</v>
      </c>
      <c r="AL1146" s="515"/>
    </row>
    <row r="1147" spans="1:38">
      <c r="A1147" s="515">
        <v>16</v>
      </c>
      <c r="B1147" s="515">
        <v>132</v>
      </c>
      <c r="C1147" s="515">
        <v>2024</v>
      </c>
      <c r="D1147" s="515">
        <v>12</v>
      </c>
      <c r="E1147" s="515">
        <v>99</v>
      </c>
      <c r="F1147" s="515">
        <v>99</v>
      </c>
      <c r="G1147" s="515">
        <v>99</v>
      </c>
      <c r="H1147" s="515">
        <v>99</v>
      </c>
      <c r="I1147" s="515">
        <v>99</v>
      </c>
      <c r="J1147" s="515">
        <v>999</v>
      </c>
      <c r="K1147" s="515">
        <v>99</v>
      </c>
      <c r="L1147" s="515">
        <v>11</v>
      </c>
      <c r="M1147" s="515">
        <v>99</v>
      </c>
      <c r="N1147" s="515">
        <v>99</v>
      </c>
      <c r="O1147" s="515">
        <v>99</v>
      </c>
      <c r="P1147" s="515">
        <v>99</v>
      </c>
      <c r="Q1147" s="515">
        <v>29</v>
      </c>
      <c r="R1147" s="515">
        <v>33</v>
      </c>
      <c r="S1147" s="515">
        <v>11</v>
      </c>
      <c r="T1147" s="515">
        <v>11.393939393939396</v>
      </c>
      <c r="U1147" s="515">
        <v>47.900000000000006</v>
      </c>
      <c r="V1147" s="515">
        <v>0</v>
      </c>
      <c r="W1147" s="515">
        <v>100</v>
      </c>
      <c r="X1147" s="515">
        <v>100</v>
      </c>
      <c r="Y1147" s="515">
        <v>100</v>
      </c>
      <c r="Z1147" s="515">
        <v>4.4680685271865661</v>
      </c>
      <c r="AA1147" s="515">
        <v>0</v>
      </c>
      <c r="AB1147" s="515">
        <v>1.4342011595392923</v>
      </c>
      <c r="AC1147" s="515"/>
      <c r="AD1147" s="515">
        <v>-29.649932319215225</v>
      </c>
      <c r="AE1147" s="515"/>
      <c r="AF1147" s="515">
        <v>1.5842534805568891</v>
      </c>
      <c r="AG1147" s="515">
        <v>2.5879217222032129</v>
      </c>
      <c r="AH1147" s="515">
        <v>6.0606060606060606</v>
      </c>
      <c r="AI1147" s="515">
        <v>33</v>
      </c>
      <c r="AJ1147" s="515">
        <v>117.26060606060604</v>
      </c>
      <c r="AK1147" s="515">
        <v>29.669694773397172</v>
      </c>
      <c r="AL1147" s="515"/>
    </row>
    <row r="1148" spans="1:38">
      <c r="A1148" s="515">
        <v>16</v>
      </c>
      <c r="B1148" s="515">
        <v>133</v>
      </c>
      <c r="C1148" s="515">
        <v>2024</v>
      </c>
      <c r="D1148" s="515">
        <v>1</v>
      </c>
      <c r="E1148" s="515">
        <v>99</v>
      </c>
      <c r="F1148" s="515">
        <v>99</v>
      </c>
      <c r="G1148" s="515">
        <v>99</v>
      </c>
      <c r="H1148" s="515">
        <v>99</v>
      </c>
      <c r="I1148" s="515">
        <v>99</v>
      </c>
      <c r="J1148" s="515">
        <v>999</v>
      </c>
      <c r="K1148" s="515">
        <v>99</v>
      </c>
      <c r="L1148" s="515">
        <v>12</v>
      </c>
      <c r="M1148" s="515">
        <v>99</v>
      </c>
      <c r="N1148" s="515">
        <v>99</v>
      </c>
      <c r="O1148" s="515">
        <v>99</v>
      </c>
      <c r="P1148" s="515">
        <v>99</v>
      </c>
      <c r="Q1148" s="515">
        <v>5</v>
      </c>
      <c r="R1148" s="515">
        <v>7</v>
      </c>
      <c r="S1148" s="515">
        <v>12</v>
      </c>
      <c r="T1148" s="515">
        <v>9.7142857142857117</v>
      </c>
      <c r="U1148" s="515">
        <v>44.6</v>
      </c>
      <c r="V1148" s="515">
        <v>0</v>
      </c>
      <c r="W1148" s="515">
        <v>71.428571428571445</v>
      </c>
      <c r="X1148" s="515">
        <v>100</v>
      </c>
      <c r="Y1148" s="515">
        <v>100</v>
      </c>
      <c r="Z1148" s="515">
        <v>5.7713578496374147</v>
      </c>
      <c r="AA1148" s="515">
        <v>0</v>
      </c>
      <c r="AB1148" s="515">
        <v>1.4846149779161868</v>
      </c>
      <c r="AC1148" s="515"/>
      <c r="AD1148" s="515">
        <v>54.353525536353054</v>
      </c>
      <c r="AE1148" s="515"/>
      <c r="AF1148" s="515">
        <v>0.52750565184626963</v>
      </c>
      <c r="AG1148" s="515">
        <v>0.7792084619742774</v>
      </c>
      <c r="AH1148" s="515">
        <v>0</v>
      </c>
      <c r="AI1148" s="515">
        <v>6</v>
      </c>
      <c r="AJ1148" s="515">
        <v>115.75</v>
      </c>
      <c r="AK1148" s="515">
        <v>28.873622200042195</v>
      </c>
      <c r="AL1148" s="515">
        <v>28.873622200042195</v>
      </c>
    </row>
    <row r="1149" spans="1:38">
      <c r="A1149" s="515">
        <v>16</v>
      </c>
      <c r="B1149" s="515">
        <v>134</v>
      </c>
      <c r="C1149" s="515">
        <v>2024</v>
      </c>
      <c r="D1149" s="515">
        <v>2</v>
      </c>
      <c r="E1149" s="515">
        <v>99</v>
      </c>
      <c r="F1149" s="515">
        <v>99</v>
      </c>
      <c r="G1149" s="515">
        <v>99</v>
      </c>
      <c r="H1149" s="515">
        <v>99</v>
      </c>
      <c r="I1149" s="515">
        <v>99</v>
      </c>
      <c r="J1149" s="515">
        <v>999</v>
      </c>
      <c r="K1149" s="515">
        <v>99</v>
      </c>
      <c r="L1149" s="515">
        <v>12</v>
      </c>
      <c r="M1149" s="515">
        <v>99</v>
      </c>
      <c r="N1149" s="515">
        <v>99</v>
      </c>
      <c r="O1149" s="515">
        <v>99</v>
      </c>
      <c r="P1149" s="515">
        <v>99</v>
      </c>
      <c r="Q1149" s="515">
        <v>6</v>
      </c>
      <c r="R1149" s="515">
        <v>9</v>
      </c>
      <c r="S1149" s="515">
        <v>12</v>
      </c>
      <c r="T1149" s="515">
        <v>11.222222222222221</v>
      </c>
      <c r="U1149" s="515">
        <v>51.833333333333321</v>
      </c>
      <c r="V1149" s="515">
        <v>0</v>
      </c>
      <c r="W1149" s="515">
        <v>100</v>
      </c>
      <c r="X1149" s="515">
        <v>100</v>
      </c>
      <c r="Y1149" s="515">
        <v>100</v>
      </c>
      <c r="Z1149" s="515">
        <v>4.6830664218128737</v>
      </c>
      <c r="AA1149" s="515">
        <v>0</v>
      </c>
      <c r="AB1149" s="515">
        <v>1.3146843962443633</v>
      </c>
      <c r="AC1149" s="515"/>
      <c r="AD1149" s="515">
        <v>50.050421141364566</v>
      </c>
      <c r="AE1149" s="515"/>
      <c r="AF1149" s="515">
        <v>0.68078668683812404</v>
      </c>
      <c r="AG1149" s="515">
        <v>1.0304314117020783</v>
      </c>
      <c r="AH1149" s="515">
        <v>11.111111111111112</v>
      </c>
      <c r="AI1149" s="515">
        <v>9</v>
      </c>
      <c r="AJ1149" s="515">
        <v>117.6</v>
      </c>
      <c r="AK1149" s="515">
        <v>31.807498822476202</v>
      </c>
      <c r="AL1149" s="515">
        <v>31.807498822476202</v>
      </c>
    </row>
    <row r="1150" spans="1:38">
      <c r="A1150" s="515">
        <v>16</v>
      </c>
      <c r="B1150" s="515">
        <v>135</v>
      </c>
      <c r="C1150" s="515">
        <v>2024</v>
      </c>
      <c r="D1150" s="515">
        <v>3</v>
      </c>
      <c r="E1150" s="515">
        <v>99</v>
      </c>
      <c r="F1150" s="515">
        <v>99</v>
      </c>
      <c r="G1150" s="515">
        <v>99</v>
      </c>
      <c r="H1150" s="515">
        <v>99</v>
      </c>
      <c r="I1150" s="515">
        <v>99</v>
      </c>
      <c r="J1150" s="515">
        <v>999</v>
      </c>
      <c r="K1150" s="515">
        <v>99</v>
      </c>
      <c r="L1150" s="515">
        <v>12</v>
      </c>
      <c r="M1150" s="515">
        <v>99</v>
      </c>
      <c r="N1150" s="515">
        <v>99</v>
      </c>
      <c r="O1150" s="515">
        <v>99</v>
      </c>
      <c r="P1150" s="515">
        <v>99</v>
      </c>
      <c r="Q1150" s="515">
        <v>79</v>
      </c>
      <c r="R1150" s="515">
        <v>98</v>
      </c>
      <c r="S1150" s="515">
        <v>12</v>
      </c>
      <c r="T1150" s="515">
        <v>11.153061224489797</v>
      </c>
      <c r="U1150" s="515">
        <v>49.428571428571409</v>
      </c>
      <c r="V1150" s="515">
        <v>0</v>
      </c>
      <c r="W1150" s="515">
        <v>92.857142857142875</v>
      </c>
      <c r="X1150" s="515">
        <v>100</v>
      </c>
      <c r="Y1150" s="515">
        <v>100</v>
      </c>
      <c r="Z1150" s="515">
        <v>6.2521506503845936</v>
      </c>
      <c r="AA1150" s="515">
        <v>0</v>
      </c>
      <c r="AB1150" s="515">
        <v>2.0915380573231599</v>
      </c>
      <c r="AC1150" s="515"/>
      <c r="AD1150" s="515">
        <v>29.541092515716365</v>
      </c>
      <c r="AE1150" s="515"/>
      <c r="AF1150" s="515">
        <v>0.90355891572930114</v>
      </c>
      <c r="AG1150" s="515">
        <v>1.2600460317394253</v>
      </c>
      <c r="AH1150" s="515">
        <v>0</v>
      </c>
      <c r="AI1150" s="515">
        <v>90</v>
      </c>
      <c r="AJ1150" s="515">
        <v>115.9711111111111</v>
      </c>
      <c r="AK1150" s="515">
        <v>31.720731473439898</v>
      </c>
      <c r="AL1150" s="515">
        <v>31.720731473439898</v>
      </c>
    </row>
    <row r="1151" spans="1:38">
      <c r="A1151" s="515">
        <v>16</v>
      </c>
      <c r="B1151" s="515">
        <v>136</v>
      </c>
      <c r="C1151" s="515">
        <v>2024</v>
      </c>
      <c r="D1151" s="515">
        <v>4</v>
      </c>
      <c r="E1151" s="515">
        <v>99</v>
      </c>
      <c r="F1151" s="515">
        <v>99</v>
      </c>
      <c r="G1151" s="515">
        <v>99</v>
      </c>
      <c r="H1151" s="515">
        <v>99</v>
      </c>
      <c r="I1151" s="515">
        <v>99</v>
      </c>
      <c r="J1151" s="515">
        <v>999</v>
      </c>
      <c r="K1151" s="515">
        <v>99</v>
      </c>
      <c r="L1151" s="515">
        <v>12</v>
      </c>
      <c r="M1151" s="515">
        <v>99</v>
      </c>
      <c r="N1151" s="515">
        <v>99</v>
      </c>
      <c r="O1151" s="515">
        <v>99</v>
      </c>
      <c r="P1151" s="515">
        <v>99</v>
      </c>
      <c r="Q1151" s="515">
        <v>11</v>
      </c>
      <c r="R1151" s="515">
        <v>11</v>
      </c>
      <c r="S1151" s="515">
        <v>12</v>
      </c>
      <c r="T1151" s="515">
        <v>11.090909090909092</v>
      </c>
      <c r="U1151" s="515">
        <v>50.827272727272721</v>
      </c>
      <c r="V1151" s="515">
        <v>0</v>
      </c>
      <c r="W1151" s="515">
        <v>81.818181818181813</v>
      </c>
      <c r="X1151" s="515">
        <v>100</v>
      </c>
      <c r="Y1151" s="515">
        <v>100</v>
      </c>
      <c r="Z1151" s="515">
        <v>5.6687486047453239</v>
      </c>
      <c r="AA1151" s="515">
        <v>0</v>
      </c>
      <c r="AB1151" s="515">
        <v>2.0205555246266211</v>
      </c>
      <c r="AC1151" s="515"/>
      <c r="AD1151" s="515">
        <v>58.869937670830723</v>
      </c>
      <c r="AE1151" s="515"/>
      <c r="AF1151" s="515">
        <v>0.76869322152341013</v>
      </c>
      <c r="AG1151" s="515">
        <v>1.1887499308989931</v>
      </c>
      <c r="AH1151" s="515">
        <v>0</v>
      </c>
      <c r="AI1151" s="515">
        <v>11</v>
      </c>
      <c r="AJ1151" s="515">
        <v>116.24545454545456</v>
      </c>
      <c r="AK1151" s="515">
        <v>32.297493208710875</v>
      </c>
      <c r="AL1151" s="515">
        <v>32.297493208710875</v>
      </c>
    </row>
    <row r="1152" spans="1:38">
      <c r="A1152" s="515">
        <v>16</v>
      </c>
      <c r="B1152" s="515">
        <v>137</v>
      </c>
      <c r="C1152" s="515">
        <v>2024</v>
      </c>
      <c r="D1152" s="515">
        <v>5</v>
      </c>
      <c r="E1152" s="515">
        <v>99</v>
      </c>
      <c r="F1152" s="515">
        <v>99</v>
      </c>
      <c r="G1152" s="515">
        <v>99</v>
      </c>
      <c r="H1152" s="515">
        <v>99</v>
      </c>
      <c r="I1152" s="515">
        <v>99</v>
      </c>
      <c r="J1152" s="515">
        <v>999</v>
      </c>
      <c r="K1152" s="515">
        <v>99</v>
      </c>
      <c r="L1152" s="515">
        <v>12</v>
      </c>
      <c r="M1152" s="515">
        <v>99</v>
      </c>
      <c r="N1152" s="515">
        <v>99</v>
      </c>
      <c r="O1152" s="515">
        <v>99</v>
      </c>
      <c r="P1152" s="515">
        <v>99</v>
      </c>
      <c r="Q1152" s="515">
        <v>10</v>
      </c>
      <c r="R1152" s="515">
        <v>13</v>
      </c>
      <c r="S1152" s="515">
        <v>12</v>
      </c>
      <c r="T1152" s="515">
        <v>10.846153846153848</v>
      </c>
      <c r="U1152" s="515">
        <v>54.56153846153849</v>
      </c>
      <c r="V1152" s="515">
        <v>0</v>
      </c>
      <c r="W1152" s="515">
        <v>84.615384615384627</v>
      </c>
      <c r="X1152" s="515">
        <v>100</v>
      </c>
      <c r="Y1152" s="515">
        <v>100</v>
      </c>
      <c r="Z1152" s="515">
        <v>5.7724196315208554</v>
      </c>
      <c r="AA1152" s="515">
        <v>0</v>
      </c>
      <c r="AB1152" s="515">
        <v>1.7908379579727398</v>
      </c>
      <c r="AC1152" s="515"/>
      <c r="AD1152" s="515">
        <v>47.491971607900176</v>
      </c>
      <c r="AE1152" s="515"/>
      <c r="AF1152" s="515">
        <v>1.2948207171314745</v>
      </c>
      <c r="AG1152" s="515">
        <v>1.9682985442416248</v>
      </c>
      <c r="AH1152" s="515">
        <v>0</v>
      </c>
      <c r="AI1152" s="515">
        <v>13</v>
      </c>
      <c r="AJ1152" s="515">
        <v>118.64615384615382</v>
      </c>
      <c r="AK1152" s="515">
        <v>32.6086440670814</v>
      </c>
      <c r="AL1152" s="515">
        <v>32.6086440670814</v>
      </c>
    </row>
    <row r="1153" spans="1:38">
      <c r="A1153" s="515">
        <v>16</v>
      </c>
      <c r="B1153" s="515">
        <v>138</v>
      </c>
      <c r="C1153" s="515">
        <v>2024</v>
      </c>
      <c r="D1153" s="515">
        <v>6</v>
      </c>
      <c r="E1153" s="515">
        <v>99</v>
      </c>
      <c r="F1153" s="515">
        <v>99</v>
      </c>
      <c r="G1153" s="515">
        <v>99</v>
      </c>
      <c r="H1153" s="515">
        <v>99</v>
      </c>
      <c r="I1153" s="515">
        <v>99</v>
      </c>
      <c r="J1153" s="515">
        <v>999</v>
      </c>
      <c r="K1153" s="515">
        <v>99</v>
      </c>
      <c r="L1153" s="515">
        <v>12</v>
      </c>
      <c r="M1153" s="515">
        <v>99</v>
      </c>
      <c r="N1153" s="515">
        <v>99</v>
      </c>
      <c r="O1153" s="515">
        <v>99</v>
      </c>
      <c r="P1153" s="515">
        <v>99</v>
      </c>
      <c r="Q1153" s="515">
        <v>2</v>
      </c>
      <c r="R1153" s="515">
        <v>2</v>
      </c>
      <c r="S1153" s="515">
        <v>12</v>
      </c>
      <c r="T1153" s="515">
        <v>9.5</v>
      </c>
      <c r="U1153" s="515">
        <v>51.5</v>
      </c>
      <c r="V1153" s="515">
        <v>0</v>
      </c>
      <c r="W1153" s="515">
        <v>50</v>
      </c>
      <c r="X1153" s="515">
        <v>100</v>
      </c>
      <c r="Y1153" s="515">
        <v>100</v>
      </c>
      <c r="Z1153" s="515">
        <v>6.3000000000000398</v>
      </c>
      <c r="AA1153" s="515">
        <v>0</v>
      </c>
      <c r="AB1153" s="515">
        <v>1.5</v>
      </c>
      <c r="AC1153" s="515"/>
      <c r="AD1153" s="515">
        <v>99.999999999999815</v>
      </c>
      <c r="AE1153" s="515"/>
      <c r="AF1153" s="515">
        <v>0.42105263157894729</v>
      </c>
      <c r="AG1153" s="515">
        <v>0.62572900466562997</v>
      </c>
      <c r="AH1153" s="515">
        <v>0</v>
      </c>
      <c r="AI1153" s="515">
        <v>2</v>
      </c>
      <c r="AJ1153" s="515">
        <v>118.5</v>
      </c>
      <c r="AK1153" s="515">
        <v>30.787147574711287</v>
      </c>
      <c r="AL1153" s="515">
        <v>30.787147574711287</v>
      </c>
    </row>
    <row r="1154" spans="1:38">
      <c r="A1154" s="515">
        <v>16</v>
      </c>
      <c r="B1154" s="515">
        <v>139</v>
      </c>
      <c r="C1154" s="515">
        <v>2024</v>
      </c>
      <c r="D1154" s="515">
        <v>7</v>
      </c>
      <c r="E1154" s="515">
        <v>99</v>
      </c>
      <c r="F1154" s="515">
        <v>99</v>
      </c>
      <c r="G1154" s="515">
        <v>99</v>
      </c>
      <c r="H1154" s="515">
        <v>99</v>
      </c>
      <c r="I1154" s="515">
        <v>99</v>
      </c>
      <c r="J1154" s="515">
        <v>999</v>
      </c>
      <c r="K1154" s="515">
        <v>99</v>
      </c>
      <c r="L1154" s="515">
        <v>12</v>
      </c>
      <c r="M1154" s="515">
        <v>99</v>
      </c>
      <c r="N1154" s="515">
        <v>99</v>
      </c>
      <c r="O1154" s="515">
        <v>99</v>
      </c>
      <c r="P1154" s="515">
        <v>99</v>
      </c>
      <c r="Q1154" s="515">
        <v>1</v>
      </c>
      <c r="R1154" s="515">
        <v>1</v>
      </c>
      <c r="S1154" s="515">
        <v>12</v>
      </c>
      <c r="T1154" s="515">
        <v>13</v>
      </c>
      <c r="U1154" s="515">
        <v>57.1</v>
      </c>
      <c r="V1154" s="515">
        <v>0</v>
      </c>
      <c r="W1154" s="515">
        <v>100</v>
      </c>
      <c r="X1154" s="515">
        <v>100</v>
      </c>
      <c r="Y1154" s="515">
        <v>100</v>
      </c>
      <c r="Z1154" s="515">
        <v>0</v>
      </c>
      <c r="AA1154" s="515">
        <v>0</v>
      </c>
      <c r="AB1154" s="515">
        <v>0</v>
      </c>
      <c r="AC1154" s="515"/>
      <c r="AD1154" s="515"/>
      <c r="AE1154" s="515"/>
      <c r="AF1154" s="515">
        <v>0.51282051282051277</v>
      </c>
      <c r="AG1154" s="515">
        <v>0.89648784010801774</v>
      </c>
      <c r="AH1154" s="515">
        <v>0</v>
      </c>
      <c r="AI1154" s="515">
        <v>1</v>
      </c>
      <c r="AJ1154" s="515">
        <v>123.6</v>
      </c>
      <c r="AK1154" s="515">
        <v>30.239924044598048</v>
      </c>
      <c r="AL1154" s="515">
        <v>30.239924044598048</v>
      </c>
    </row>
    <row r="1155" spans="1:38">
      <c r="A1155" s="515">
        <v>16</v>
      </c>
      <c r="B1155" s="515">
        <v>140</v>
      </c>
      <c r="C1155" s="515">
        <v>2024</v>
      </c>
      <c r="D1155" s="515">
        <v>8</v>
      </c>
      <c r="E1155" s="515">
        <v>99</v>
      </c>
      <c r="F1155" s="515">
        <v>99</v>
      </c>
      <c r="G1155" s="515">
        <v>99</v>
      </c>
      <c r="H1155" s="515">
        <v>99</v>
      </c>
      <c r="I1155" s="515">
        <v>99</v>
      </c>
      <c r="J1155" s="515">
        <v>999</v>
      </c>
      <c r="K1155" s="515">
        <v>99</v>
      </c>
      <c r="L1155" s="515">
        <v>12</v>
      </c>
      <c r="M1155" s="515">
        <v>99</v>
      </c>
      <c r="N1155" s="515">
        <v>99</v>
      </c>
      <c r="O1155" s="515">
        <v>99</v>
      </c>
      <c r="P1155" s="515">
        <v>99</v>
      </c>
      <c r="Q1155" s="515">
        <v>53</v>
      </c>
      <c r="R1155" s="515">
        <v>63</v>
      </c>
      <c r="S1155" s="515">
        <v>12</v>
      </c>
      <c r="T1155" s="515">
        <v>12.746031746031742</v>
      </c>
      <c r="U1155" s="515">
        <v>52.130158730158755</v>
      </c>
      <c r="V1155" s="515">
        <v>0</v>
      </c>
      <c r="W1155" s="515">
        <v>100</v>
      </c>
      <c r="X1155" s="515">
        <v>100</v>
      </c>
      <c r="Y1155" s="515">
        <v>100</v>
      </c>
      <c r="Z1155" s="515">
        <v>7.0921739770564098</v>
      </c>
      <c r="AA1155" s="515">
        <v>0</v>
      </c>
      <c r="AB1155" s="515">
        <v>1.3329553508074456</v>
      </c>
      <c r="AC1155" s="515"/>
      <c r="AD1155" s="515">
        <v>-39.93081776407184</v>
      </c>
      <c r="AE1155" s="515"/>
      <c r="AF1155" s="515">
        <v>0.60310166570936219</v>
      </c>
      <c r="AG1155" s="515">
        <v>0.9704156488609389</v>
      </c>
      <c r="AH1155" s="515">
        <v>0</v>
      </c>
      <c r="AI1155" s="515">
        <v>63</v>
      </c>
      <c r="AJ1155" s="515">
        <v>117.77777777777779</v>
      </c>
      <c r="AK1155" s="515">
        <v>31.786810138300172</v>
      </c>
      <c r="AL1155" s="515">
        <v>31.786810138300172</v>
      </c>
    </row>
    <row r="1156" spans="1:38">
      <c r="A1156" s="515">
        <v>16</v>
      </c>
      <c r="B1156" s="515">
        <v>141</v>
      </c>
      <c r="C1156" s="515">
        <v>2024</v>
      </c>
      <c r="D1156" s="515">
        <v>9</v>
      </c>
      <c r="E1156" s="515">
        <v>99</v>
      </c>
      <c r="F1156" s="515">
        <v>99</v>
      </c>
      <c r="G1156" s="515">
        <v>99</v>
      </c>
      <c r="H1156" s="515">
        <v>99</v>
      </c>
      <c r="I1156" s="515">
        <v>99</v>
      </c>
      <c r="J1156" s="515">
        <v>999</v>
      </c>
      <c r="K1156" s="515">
        <v>99</v>
      </c>
      <c r="L1156" s="515">
        <v>12</v>
      </c>
      <c r="M1156" s="515">
        <v>99</v>
      </c>
      <c r="N1156" s="515">
        <v>99</v>
      </c>
      <c r="O1156" s="515">
        <v>99</v>
      </c>
      <c r="P1156" s="515">
        <v>99</v>
      </c>
      <c r="Q1156" s="515">
        <v>60</v>
      </c>
      <c r="R1156" s="515">
        <v>65</v>
      </c>
      <c r="S1156" s="515">
        <v>12</v>
      </c>
      <c r="T1156" s="515">
        <v>13.53846153846154</v>
      </c>
      <c r="U1156" s="515">
        <v>49.112307692307681</v>
      </c>
      <c r="V1156" s="515">
        <v>0</v>
      </c>
      <c r="W1156" s="515">
        <v>100</v>
      </c>
      <c r="X1156" s="515">
        <v>100</v>
      </c>
      <c r="Y1156" s="515">
        <v>100</v>
      </c>
      <c r="Z1156" s="515">
        <v>6.7586186046993806</v>
      </c>
      <c r="AA1156" s="515">
        <v>0</v>
      </c>
      <c r="AB1156" s="515">
        <v>1.1777021051695131</v>
      </c>
      <c r="AC1156" s="515"/>
      <c r="AD1156" s="515">
        <v>-49.776273216988521</v>
      </c>
      <c r="AE1156" s="515"/>
      <c r="AF1156" s="515">
        <v>0.43694541543425658</v>
      </c>
      <c r="AG1156" s="515">
        <v>0.71200371848698141</v>
      </c>
      <c r="AH1156" s="515">
        <v>4.6153846153846141</v>
      </c>
      <c r="AI1156" s="515">
        <v>65</v>
      </c>
      <c r="AJ1156" s="515">
        <v>116.25230769230764</v>
      </c>
      <c r="AK1156" s="515">
        <v>31.133234232226137</v>
      </c>
      <c r="AL1156" s="515">
        <v>31.133234232226137</v>
      </c>
    </row>
    <row r="1157" spans="1:38">
      <c r="A1157" s="515">
        <v>16</v>
      </c>
      <c r="B1157" s="515">
        <v>142</v>
      </c>
      <c r="C1157" s="515">
        <v>2024</v>
      </c>
      <c r="D1157" s="515">
        <v>10</v>
      </c>
      <c r="E1157" s="515">
        <v>99</v>
      </c>
      <c r="F1157" s="515">
        <v>99</v>
      </c>
      <c r="G1157" s="515">
        <v>99</v>
      </c>
      <c r="H1157" s="515">
        <v>99</v>
      </c>
      <c r="I1157" s="515">
        <v>99</v>
      </c>
      <c r="J1157" s="515">
        <v>999</v>
      </c>
      <c r="K1157" s="515">
        <v>99</v>
      </c>
      <c r="L1157" s="515">
        <v>12</v>
      </c>
      <c r="M1157" s="515">
        <v>99</v>
      </c>
      <c r="N1157" s="515">
        <v>99</v>
      </c>
      <c r="O1157" s="515">
        <v>99</v>
      </c>
      <c r="P1157" s="515">
        <v>99</v>
      </c>
      <c r="Q1157" s="515">
        <v>87</v>
      </c>
      <c r="R1157" s="515">
        <v>97</v>
      </c>
      <c r="S1157" s="515">
        <v>12</v>
      </c>
      <c r="T1157" s="515">
        <v>13.123711340206183</v>
      </c>
      <c r="U1157" s="515">
        <v>49.898969072164952</v>
      </c>
      <c r="V1157" s="515">
        <v>0</v>
      </c>
      <c r="W1157" s="515">
        <v>97.9381443298969</v>
      </c>
      <c r="X1157" s="515">
        <v>100</v>
      </c>
      <c r="Y1157" s="515">
        <v>100</v>
      </c>
      <c r="Z1157" s="515">
        <v>6.4619344530358926</v>
      </c>
      <c r="AA1157" s="515">
        <v>0</v>
      </c>
      <c r="AB1157" s="515">
        <v>1.5077650009596442</v>
      </c>
      <c r="AC1157" s="515"/>
      <c r="AD1157" s="515">
        <v>-37.413567460498129</v>
      </c>
      <c r="AE1157" s="515"/>
      <c r="AF1157" s="515">
        <v>0.24908838785886711</v>
      </c>
      <c r="AG1157" s="515">
        <v>0.40691156125850886</v>
      </c>
      <c r="AH1157" s="515">
        <v>2.061855670103093</v>
      </c>
      <c r="AI1157" s="515">
        <v>97</v>
      </c>
      <c r="AJ1157" s="515">
        <v>116.5536082474227</v>
      </c>
      <c r="AK1157" s="515">
        <v>31.426418946347368</v>
      </c>
      <c r="AL1157" s="515">
        <v>31.528073007331798</v>
      </c>
    </row>
    <row r="1158" spans="1:38">
      <c r="A1158" s="515">
        <v>16</v>
      </c>
      <c r="B1158" s="515">
        <v>143</v>
      </c>
      <c r="C1158" s="515">
        <v>2024</v>
      </c>
      <c r="D1158" s="515">
        <v>11</v>
      </c>
      <c r="E1158" s="515">
        <v>99</v>
      </c>
      <c r="F1158" s="515">
        <v>99</v>
      </c>
      <c r="G1158" s="515">
        <v>99</v>
      </c>
      <c r="H1158" s="515">
        <v>99</v>
      </c>
      <c r="I1158" s="515">
        <v>99</v>
      </c>
      <c r="J1158" s="515">
        <v>999</v>
      </c>
      <c r="K1158" s="515">
        <v>99</v>
      </c>
      <c r="L1158" s="515">
        <v>12</v>
      </c>
      <c r="M1158" s="515">
        <v>99</v>
      </c>
      <c r="N1158" s="515">
        <v>99</v>
      </c>
      <c r="O1158" s="515">
        <v>99</v>
      </c>
      <c r="P1158" s="515">
        <v>99</v>
      </c>
      <c r="Q1158" s="515">
        <v>22</v>
      </c>
      <c r="R1158" s="515">
        <v>24</v>
      </c>
      <c r="S1158" s="515">
        <v>12</v>
      </c>
      <c r="T1158" s="515">
        <v>13</v>
      </c>
      <c r="U1158" s="515">
        <v>51.85833333333332</v>
      </c>
      <c r="V1158" s="515">
        <v>0</v>
      </c>
      <c r="W1158" s="515">
        <v>100</v>
      </c>
      <c r="X1158" s="515">
        <v>100</v>
      </c>
      <c r="Y1158" s="515">
        <v>100</v>
      </c>
      <c r="Z1158" s="515">
        <v>4.3127636795396471</v>
      </c>
      <c r="AA1158" s="515">
        <v>0</v>
      </c>
      <c r="AB1158" s="515">
        <v>1.3540064007726595</v>
      </c>
      <c r="AC1158" s="515"/>
      <c r="AD1158" s="515">
        <v>-52.587178195125666</v>
      </c>
      <c r="AE1158" s="515"/>
      <c r="AF1158" s="515">
        <v>0.14823965410747375</v>
      </c>
      <c r="AG1158" s="515">
        <v>0.25908671827722957</v>
      </c>
      <c r="AH1158" s="515">
        <v>4.1666666666666679</v>
      </c>
      <c r="AI1158" s="515">
        <v>24</v>
      </c>
      <c r="AJ1158" s="515">
        <v>117.77500000000001</v>
      </c>
      <c r="AK1158" s="515">
        <v>31.736585131173545</v>
      </c>
      <c r="AL1158" s="515"/>
    </row>
    <row r="1159" spans="1:38">
      <c r="A1159" s="515">
        <v>16</v>
      </c>
      <c r="B1159" s="515">
        <v>144</v>
      </c>
      <c r="C1159" s="515">
        <v>2024</v>
      </c>
      <c r="D1159" s="515">
        <v>12</v>
      </c>
      <c r="E1159" s="515">
        <v>99</v>
      </c>
      <c r="F1159" s="515">
        <v>99</v>
      </c>
      <c r="G1159" s="515">
        <v>99</v>
      </c>
      <c r="H1159" s="515">
        <v>99</v>
      </c>
      <c r="I1159" s="515">
        <v>99</v>
      </c>
      <c r="J1159" s="515">
        <v>999</v>
      </c>
      <c r="K1159" s="515">
        <v>99</v>
      </c>
      <c r="L1159" s="515">
        <v>12</v>
      </c>
      <c r="M1159" s="515">
        <v>99</v>
      </c>
      <c r="N1159" s="515">
        <v>99</v>
      </c>
      <c r="O1159" s="515">
        <v>99</v>
      </c>
      <c r="P1159" s="515">
        <v>99</v>
      </c>
      <c r="Q1159" s="515">
        <v>3</v>
      </c>
      <c r="R1159" s="515">
        <v>3</v>
      </c>
      <c r="S1159" s="515">
        <v>12</v>
      </c>
      <c r="T1159" s="515">
        <v>13.666666666666663</v>
      </c>
      <c r="U1159" s="515">
        <v>50.1</v>
      </c>
      <c r="V1159" s="515">
        <v>0</v>
      </c>
      <c r="W1159" s="515">
        <v>100</v>
      </c>
      <c r="X1159" s="515">
        <v>100</v>
      </c>
      <c r="Y1159" s="515">
        <v>100</v>
      </c>
      <c r="Z1159" s="515">
        <v>8.1535268442558149</v>
      </c>
      <c r="AA1159" s="515">
        <v>0</v>
      </c>
      <c r="AB1159" s="515">
        <v>0.47140452079105849</v>
      </c>
      <c r="AC1159" s="515"/>
      <c r="AD1159" s="515">
        <v>-62.441308182235154</v>
      </c>
      <c r="AE1159" s="515"/>
      <c r="AF1159" s="515">
        <v>0.14402304368698987</v>
      </c>
      <c r="AG1159" s="515">
        <v>0.2460711297824654</v>
      </c>
      <c r="AH1159" s="515">
        <v>33.333333333333343</v>
      </c>
      <c r="AI1159" s="515">
        <v>3</v>
      </c>
      <c r="AJ1159" s="515">
        <v>117.73333333333336</v>
      </c>
      <c r="AK1159" s="515">
        <v>30.6284504288104</v>
      </c>
      <c r="AL1159" s="515"/>
    </row>
    <row r="1160" spans="1:38">
      <c r="A1160" s="515">
        <v>16</v>
      </c>
      <c r="B1160" s="515">
        <v>145</v>
      </c>
      <c r="C1160" s="515">
        <v>2024</v>
      </c>
      <c r="D1160" s="515">
        <v>1</v>
      </c>
      <c r="E1160" s="515">
        <v>99</v>
      </c>
      <c r="F1160" s="515">
        <v>99</v>
      </c>
      <c r="G1160" s="515">
        <v>99</v>
      </c>
      <c r="H1160" s="515">
        <v>99</v>
      </c>
      <c r="I1160" s="515">
        <v>99</v>
      </c>
      <c r="J1160" s="515">
        <v>999</v>
      </c>
      <c r="K1160" s="515">
        <v>99</v>
      </c>
      <c r="L1160" s="515">
        <v>13</v>
      </c>
      <c r="M1160" s="515">
        <v>99</v>
      </c>
      <c r="N1160" s="515">
        <v>99</v>
      </c>
      <c r="O1160" s="515">
        <v>99</v>
      </c>
      <c r="P1160" s="515">
        <v>99</v>
      </c>
      <c r="Q1160" s="515">
        <v>1</v>
      </c>
      <c r="R1160" s="515">
        <v>1</v>
      </c>
      <c r="S1160" s="515">
        <v>13</v>
      </c>
      <c r="T1160" s="515">
        <v>14</v>
      </c>
      <c r="U1160" s="515">
        <v>57.2</v>
      </c>
      <c r="V1160" s="515">
        <v>0</v>
      </c>
      <c r="W1160" s="515">
        <v>100</v>
      </c>
      <c r="X1160" s="515">
        <v>100</v>
      </c>
      <c r="Y1160" s="515">
        <v>100</v>
      </c>
      <c r="Z1160" s="515">
        <v>0</v>
      </c>
      <c r="AA1160" s="515">
        <v>0</v>
      </c>
      <c r="AB1160" s="515">
        <v>0</v>
      </c>
      <c r="AC1160" s="515"/>
      <c r="AD1160" s="515"/>
      <c r="AE1160" s="515"/>
      <c r="AF1160" s="515">
        <v>7.5357950263752818E-2</v>
      </c>
      <c r="AG1160" s="515">
        <v>0.14276336971469797</v>
      </c>
      <c r="AH1160" s="515">
        <v>0</v>
      </c>
      <c r="AI1160" s="515">
        <v>1</v>
      </c>
      <c r="AJ1160" s="515">
        <v>121.3</v>
      </c>
      <c r="AK1160" s="515">
        <v>32.048936763159823</v>
      </c>
      <c r="AL1160" s="515">
        <v>32.048936763159823</v>
      </c>
    </row>
    <row r="1161" spans="1:38">
      <c r="A1161" s="515">
        <v>16</v>
      </c>
      <c r="B1161" s="515">
        <v>146</v>
      </c>
      <c r="C1161" s="515">
        <v>2024</v>
      </c>
      <c r="D1161" s="515">
        <v>2</v>
      </c>
      <c r="E1161" s="515">
        <v>99</v>
      </c>
      <c r="F1161" s="515">
        <v>99</v>
      </c>
      <c r="G1161" s="515">
        <v>99</v>
      </c>
      <c r="H1161" s="515">
        <v>99</v>
      </c>
      <c r="I1161" s="515">
        <v>99</v>
      </c>
      <c r="J1161" s="515">
        <v>999</v>
      </c>
      <c r="K1161" s="515">
        <v>99</v>
      </c>
      <c r="L1161" s="515">
        <v>13</v>
      </c>
      <c r="M1161" s="515">
        <v>99</v>
      </c>
      <c r="N1161" s="515">
        <v>99</v>
      </c>
      <c r="O1161" s="515">
        <v>99</v>
      </c>
      <c r="P1161" s="515">
        <v>99</v>
      </c>
      <c r="Q1161" s="515"/>
      <c r="R1161" s="515">
        <v>0</v>
      </c>
      <c r="S1161" s="515"/>
      <c r="T1161" s="515"/>
      <c r="U1161" s="515"/>
      <c r="V1161" s="515"/>
      <c r="W1161" s="515"/>
      <c r="X1161" s="515"/>
      <c r="Y1161" s="515"/>
      <c r="Z1161" s="515"/>
      <c r="AA1161" s="515"/>
      <c r="AB1161" s="515"/>
      <c r="AC1161" s="515"/>
      <c r="AD1161" s="515"/>
      <c r="AE1161" s="515"/>
      <c r="AF1161" s="515"/>
      <c r="AG1161" s="515"/>
      <c r="AH1161" s="515"/>
      <c r="AI1161" s="515"/>
      <c r="AJ1161" s="515"/>
      <c r="AK1161" s="515"/>
      <c r="AL1161" s="515"/>
    </row>
    <row r="1162" spans="1:38">
      <c r="A1162" s="515">
        <v>16</v>
      </c>
      <c r="B1162" s="515">
        <v>147</v>
      </c>
      <c r="C1162" s="515">
        <v>2024</v>
      </c>
      <c r="D1162" s="515">
        <v>3</v>
      </c>
      <c r="E1162" s="515">
        <v>99</v>
      </c>
      <c r="F1162" s="515">
        <v>99</v>
      </c>
      <c r="G1162" s="515">
        <v>99</v>
      </c>
      <c r="H1162" s="515">
        <v>99</v>
      </c>
      <c r="I1162" s="515">
        <v>99</v>
      </c>
      <c r="J1162" s="515">
        <v>999</v>
      </c>
      <c r="K1162" s="515">
        <v>99</v>
      </c>
      <c r="L1162" s="515">
        <v>13</v>
      </c>
      <c r="M1162" s="515">
        <v>99</v>
      </c>
      <c r="N1162" s="515">
        <v>99</v>
      </c>
      <c r="O1162" s="515">
        <v>99</v>
      </c>
      <c r="P1162" s="515">
        <v>99</v>
      </c>
      <c r="Q1162" s="515">
        <v>9</v>
      </c>
      <c r="R1162" s="515">
        <v>9</v>
      </c>
      <c r="S1162" s="515">
        <v>13</v>
      </c>
      <c r="T1162" s="515">
        <v>11.666666666666664</v>
      </c>
      <c r="U1162" s="515">
        <v>54.022222222222226</v>
      </c>
      <c r="V1162" s="515">
        <v>0</v>
      </c>
      <c r="W1162" s="515">
        <v>100</v>
      </c>
      <c r="X1162" s="515">
        <v>100</v>
      </c>
      <c r="Y1162" s="515">
        <v>100</v>
      </c>
      <c r="Z1162" s="515">
        <v>4.5873685940072733</v>
      </c>
      <c r="AA1162" s="515">
        <v>0</v>
      </c>
      <c r="AB1162" s="515">
        <v>1.4142135623731045</v>
      </c>
      <c r="AC1162" s="515"/>
      <c r="AD1162" s="515">
        <v>7.478747947656851</v>
      </c>
      <c r="AE1162" s="515"/>
      <c r="AF1162" s="515">
        <v>8.2979900424119499E-2</v>
      </c>
      <c r="AG1162" s="515">
        <v>0.12647282837153359</v>
      </c>
      <c r="AH1162" s="515">
        <v>0</v>
      </c>
      <c r="AI1162" s="515">
        <v>7</v>
      </c>
      <c r="AJ1162" s="515">
        <v>117.91428571428575</v>
      </c>
      <c r="AK1162" s="515">
        <v>32.662813219565386</v>
      </c>
      <c r="AL1162" s="515">
        <v>32.662813219565386</v>
      </c>
    </row>
    <row r="1163" spans="1:38">
      <c r="A1163" s="515">
        <v>16</v>
      </c>
      <c r="B1163" s="515">
        <v>148</v>
      </c>
      <c r="C1163" s="515">
        <v>2024</v>
      </c>
      <c r="D1163" s="515">
        <v>4</v>
      </c>
      <c r="E1163" s="515">
        <v>99</v>
      </c>
      <c r="F1163" s="515">
        <v>99</v>
      </c>
      <c r="G1163" s="515">
        <v>99</v>
      </c>
      <c r="H1163" s="515">
        <v>99</v>
      </c>
      <c r="I1163" s="515">
        <v>99</v>
      </c>
      <c r="J1163" s="515">
        <v>999</v>
      </c>
      <c r="K1163" s="515">
        <v>99</v>
      </c>
      <c r="L1163" s="515">
        <v>13</v>
      </c>
      <c r="M1163" s="515">
        <v>99</v>
      </c>
      <c r="N1163" s="515">
        <v>99</v>
      </c>
      <c r="O1163" s="515">
        <v>99</v>
      </c>
      <c r="P1163" s="515">
        <v>99</v>
      </c>
      <c r="Q1163" s="515">
        <v>2</v>
      </c>
      <c r="R1163" s="515">
        <v>2</v>
      </c>
      <c r="S1163" s="515">
        <v>13</v>
      </c>
      <c r="T1163" s="515">
        <v>12</v>
      </c>
      <c r="U1163" s="515">
        <v>58.45</v>
      </c>
      <c r="V1163" s="515">
        <v>0</v>
      </c>
      <c r="W1163" s="515">
        <v>100</v>
      </c>
      <c r="X1163" s="515">
        <v>100</v>
      </c>
      <c r="Y1163" s="515">
        <v>100</v>
      </c>
      <c r="Z1163" s="515">
        <v>6.8499999999999757</v>
      </c>
      <c r="AA1163" s="515">
        <v>0</v>
      </c>
      <c r="AB1163" s="515">
        <v>1</v>
      </c>
      <c r="AC1163" s="515"/>
      <c r="AD1163" s="515">
        <v>99.999999999999034</v>
      </c>
      <c r="AE1163" s="515"/>
      <c r="AF1163" s="515">
        <v>0.13976240391334727</v>
      </c>
      <c r="AG1163" s="515">
        <v>0.24855100504756272</v>
      </c>
      <c r="AH1163" s="515">
        <v>0</v>
      </c>
      <c r="AI1163" s="515">
        <v>2</v>
      </c>
      <c r="AJ1163" s="515">
        <v>117.45</v>
      </c>
      <c r="AK1163" s="515">
        <v>35.912410712386965</v>
      </c>
      <c r="AL1163" s="515">
        <v>35.912410712386965</v>
      </c>
    </row>
    <row r="1164" spans="1:38">
      <c r="A1164" s="515">
        <v>16</v>
      </c>
      <c r="B1164" s="515">
        <v>149</v>
      </c>
      <c r="C1164" s="515">
        <v>2024</v>
      </c>
      <c r="D1164" s="515">
        <v>5</v>
      </c>
      <c r="E1164" s="515">
        <v>99</v>
      </c>
      <c r="F1164" s="515">
        <v>99</v>
      </c>
      <c r="G1164" s="515">
        <v>99</v>
      </c>
      <c r="H1164" s="515">
        <v>99</v>
      </c>
      <c r="I1164" s="515">
        <v>99</v>
      </c>
      <c r="J1164" s="515">
        <v>999</v>
      </c>
      <c r="K1164" s="515">
        <v>99</v>
      </c>
      <c r="L1164" s="515">
        <v>13</v>
      </c>
      <c r="M1164" s="515">
        <v>99</v>
      </c>
      <c r="N1164" s="515">
        <v>99</v>
      </c>
      <c r="O1164" s="515">
        <v>99</v>
      </c>
      <c r="P1164" s="515">
        <v>99</v>
      </c>
      <c r="Q1164" s="515">
        <v>1</v>
      </c>
      <c r="R1164" s="515">
        <v>1</v>
      </c>
      <c r="S1164" s="515">
        <v>13</v>
      </c>
      <c r="T1164" s="515">
        <v>13</v>
      </c>
      <c r="U1164" s="515">
        <v>55.6</v>
      </c>
      <c r="V1164" s="515">
        <v>0</v>
      </c>
      <c r="W1164" s="515">
        <v>100</v>
      </c>
      <c r="X1164" s="515">
        <v>100</v>
      </c>
      <c r="Y1164" s="515">
        <v>100</v>
      </c>
      <c r="Z1164" s="515">
        <v>0</v>
      </c>
      <c r="AA1164" s="515">
        <v>0</v>
      </c>
      <c r="AB1164" s="515">
        <v>0</v>
      </c>
      <c r="AC1164" s="515"/>
      <c r="AD1164" s="515"/>
      <c r="AE1164" s="515"/>
      <c r="AF1164" s="515">
        <v>9.9601593625497989E-2</v>
      </c>
      <c r="AG1164" s="515">
        <v>0.15428929798369431</v>
      </c>
      <c r="AH1164" s="515">
        <v>0</v>
      </c>
      <c r="AI1164" s="515">
        <v>1</v>
      </c>
      <c r="AJ1164" s="515">
        <v>114.6</v>
      </c>
      <c r="AK1164" s="515">
        <v>36.942045483822461</v>
      </c>
      <c r="AL1164" s="515">
        <v>36.942045483822461</v>
      </c>
    </row>
    <row r="1165" spans="1:38">
      <c r="A1165" s="515">
        <v>16</v>
      </c>
      <c r="B1165" s="515">
        <v>150</v>
      </c>
      <c r="C1165" s="515">
        <v>2024</v>
      </c>
      <c r="D1165" s="515">
        <v>6</v>
      </c>
      <c r="E1165" s="515">
        <v>99</v>
      </c>
      <c r="F1165" s="515">
        <v>99</v>
      </c>
      <c r="G1165" s="515">
        <v>99</v>
      </c>
      <c r="H1165" s="515">
        <v>99</v>
      </c>
      <c r="I1165" s="515">
        <v>99</v>
      </c>
      <c r="J1165" s="515">
        <v>999</v>
      </c>
      <c r="K1165" s="515">
        <v>99</v>
      </c>
      <c r="L1165" s="515">
        <v>13</v>
      </c>
      <c r="M1165" s="515">
        <v>99</v>
      </c>
      <c r="N1165" s="515">
        <v>99</v>
      </c>
      <c r="O1165" s="515">
        <v>99</v>
      </c>
      <c r="P1165" s="515">
        <v>99</v>
      </c>
      <c r="Q1165" s="515"/>
      <c r="R1165" s="515">
        <v>0</v>
      </c>
      <c r="S1165" s="515"/>
      <c r="T1165" s="515"/>
      <c r="U1165" s="515"/>
      <c r="V1165" s="515"/>
      <c r="W1165" s="515"/>
      <c r="X1165" s="515"/>
      <c r="Y1165" s="515"/>
      <c r="Z1165" s="515"/>
      <c r="AA1165" s="515"/>
      <c r="AB1165" s="515"/>
      <c r="AC1165" s="515"/>
      <c r="AD1165" s="515"/>
      <c r="AE1165" s="515"/>
      <c r="AF1165" s="515"/>
      <c r="AG1165" s="515"/>
      <c r="AH1165" s="515"/>
      <c r="AI1165" s="515"/>
      <c r="AJ1165" s="515"/>
      <c r="AK1165" s="515"/>
      <c r="AL1165" s="515"/>
    </row>
    <row r="1166" spans="1:38">
      <c r="A1166" s="515">
        <v>16</v>
      </c>
      <c r="B1166" s="515">
        <v>151</v>
      </c>
      <c r="C1166" s="515">
        <v>2024</v>
      </c>
      <c r="D1166" s="515">
        <v>7</v>
      </c>
      <c r="E1166" s="515">
        <v>99</v>
      </c>
      <c r="F1166" s="515">
        <v>99</v>
      </c>
      <c r="G1166" s="515">
        <v>99</v>
      </c>
      <c r="H1166" s="515">
        <v>99</v>
      </c>
      <c r="I1166" s="515">
        <v>99</v>
      </c>
      <c r="J1166" s="515">
        <v>999</v>
      </c>
      <c r="K1166" s="515">
        <v>99</v>
      </c>
      <c r="L1166" s="515">
        <v>13</v>
      </c>
      <c r="M1166" s="515">
        <v>99</v>
      </c>
      <c r="N1166" s="515">
        <v>99</v>
      </c>
      <c r="O1166" s="515">
        <v>99</v>
      </c>
      <c r="P1166" s="515">
        <v>99</v>
      </c>
      <c r="Q1166" s="515"/>
      <c r="R1166" s="515">
        <v>0</v>
      </c>
      <c r="S1166" s="515"/>
      <c r="T1166" s="515"/>
      <c r="U1166" s="515"/>
      <c r="V1166" s="515"/>
      <c r="W1166" s="515"/>
      <c r="X1166" s="515"/>
      <c r="Y1166" s="515"/>
      <c r="Z1166" s="515"/>
      <c r="AA1166" s="515"/>
      <c r="AB1166" s="515"/>
      <c r="AC1166" s="515"/>
      <c r="AD1166" s="515"/>
      <c r="AE1166" s="515"/>
      <c r="AF1166" s="515"/>
      <c r="AG1166" s="515"/>
      <c r="AH1166" s="515"/>
      <c r="AI1166" s="515"/>
      <c r="AJ1166" s="515"/>
      <c r="AK1166" s="515"/>
      <c r="AL1166" s="515"/>
    </row>
    <row r="1167" spans="1:38">
      <c r="A1167" s="515">
        <v>16</v>
      </c>
      <c r="B1167" s="515">
        <v>152</v>
      </c>
      <c r="C1167" s="515">
        <v>2024</v>
      </c>
      <c r="D1167" s="515">
        <v>8</v>
      </c>
      <c r="E1167" s="515">
        <v>99</v>
      </c>
      <c r="F1167" s="515">
        <v>99</v>
      </c>
      <c r="G1167" s="515">
        <v>99</v>
      </c>
      <c r="H1167" s="515">
        <v>99</v>
      </c>
      <c r="I1167" s="515">
        <v>99</v>
      </c>
      <c r="J1167" s="515">
        <v>999</v>
      </c>
      <c r="K1167" s="515">
        <v>99</v>
      </c>
      <c r="L1167" s="515">
        <v>13</v>
      </c>
      <c r="M1167" s="515">
        <v>99</v>
      </c>
      <c r="N1167" s="515">
        <v>99</v>
      </c>
      <c r="O1167" s="515">
        <v>99</v>
      </c>
      <c r="P1167" s="515">
        <v>99</v>
      </c>
      <c r="Q1167" s="515">
        <v>21</v>
      </c>
      <c r="R1167" s="515">
        <v>24</v>
      </c>
      <c r="S1167" s="515">
        <v>13</v>
      </c>
      <c r="T1167" s="515">
        <v>13.791666666666663</v>
      </c>
      <c r="U1167" s="515">
        <v>55.91666666666665</v>
      </c>
      <c r="V1167" s="515">
        <v>0</v>
      </c>
      <c r="W1167" s="515">
        <v>100</v>
      </c>
      <c r="X1167" s="515">
        <v>100</v>
      </c>
      <c r="Y1167" s="515">
        <v>100</v>
      </c>
      <c r="Z1167" s="515">
        <v>6.3463025105612401</v>
      </c>
      <c r="AA1167" s="515">
        <v>0</v>
      </c>
      <c r="AB1167" s="515">
        <v>0.76262521740514699</v>
      </c>
      <c r="AC1167" s="515"/>
      <c r="AD1167" s="515">
        <v>3.2571025565006062</v>
      </c>
      <c r="AE1167" s="515"/>
      <c r="AF1167" s="515">
        <v>0.22975301550832855</v>
      </c>
      <c r="AG1167" s="515">
        <v>0.39653425515235968</v>
      </c>
      <c r="AH1167" s="515">
        <v>0</v>
      </c>
      <c r="AI1167" s="515">
        <v>24</v>
      </c>
      <c r="AJ1167" s="515">
        <v>117.0833333333333</v>
      </c>
      <c r="AK1167" s="515">
        <v>34.782759752839638</v>
      </c>
      <c r="AL1167" s="515">
        <v>34.782759752839638</v>
      </c>
    </row>
    <row r="1168" spans="1:38">
      <c r="A1168" s="515">
        <v>16</v>
      </c>
      <c r="B1168" s="515">
        <v>153</v>
      </c>
      <c r="C1168" s="515">
        <v>2024</v>
      </c>
      <c r="D1168" s="515">
        <v>9</v>
      </c>
      <c r="E1168" s="515">
        <v>99</v>
      </c>
      <c r="F1168" s="515">
        <v>99</v>
      </c>
      <c r="G1168" s="515">
        <v>99</v>
      </c>
      <c r="H1168" s="515">
        <v>99</v>
      </c>
      <c r="I1168" s="515">
        <v>99</v>
      </c>
      <c r="J1168" s="515">
        <v>999</v>
      </c>
      <c r="K1168" s="515">
        <v>99</v>
      </c>
      <c r="L1168" s="515">
        <v>13</v>
      </c>
      <c r="M1168" s="515">
        <v>99</v>
      </c>
      <c r="N1168" s="515">
        <v>99</v>
      </c>
      <c r="O1168" s="515">
        <v>99</v>
      </c>
      <c r="P1168" s="515">
        <v>99</v>
      </c>
      <c r="Q1168" s="515">
        <v>23</v>
      </c>
      <c r="R1168" s="515">
        <v>25</v>
      </c>
      <c r="S1168" s="515">
        <v>13</v>
      </c>
      <c r="T1168" s="515">
        <v>13.6</v>
      </c>
      <c r="U1168" s="515">
        <v>56.22</v>
      </c>
      <c r="V1168" s="515">
        <v>0</v>
      </c>
      <c r="W1168" s="515">
        <v>100</v>
      </c>
      <c r="X1168" s="515">
        <v>100</v>
      </c>
      <c r="Y1168" s="515">
        <v>100</v>
      </c>
      <c r="Z1168" s="515">
        <v>4.8259299621938396</v>
      </c>
      <c r="AA1168" s="515">
        <v>0</v>
      </c>
      <c r="AB1168" s="515">
        <v>0.74833147735481254</v>
      </c>
      <c r="AC1168" s="515"/>
      <c r="AD1168" s="515">
        <v>36.772490695065152</v>
      </c>
      <c r="AE1168" s="515"/>
      <c r="AF1168" s="515">
        <v>0.16805592901317562</v>
      </c>
      <c r="AG1168" s="515">
        <v>0.31347969374227147</v>
      </c>
      <c r="AH1168" s="515">
        <v>0</v>
      </c>
      <c r="AI1168" s="515">
        <v>25</v>
      </c>
      <c r="AJ1168" s="515">
        <v>117.08800000000002</v>
      </c>
      <c r="AK1168" s="515">
        <v>35.063302737568975</v>
      </c>
      <c r="AL1168" s="515">
        <v>35.063302737568975</v>
      </c>
    </row>
    <row r="1169" spans="1:38">
      <c r="A1169" s="515">
        <v>16</v>
      </c>
      <c r="B1169" s="515">
        <v>154</v>
      </c>
      <c r="C1169" s="515">
        <v>2024</v>
      </c>
      <c r="D1169" s="515">
        <v>10</v>
      </c>
      <c r="E1169" s="515">
        <v>99</v>
      </c>
      <c r="F1169" s="515">
        <v>99</v>
      </c>
      <c r="G1169" s="515">
        <v>99</v>
      </c>
      <c r="H1169" s="515">
        <v>99</v>
      </c>
      <c r="I1169" s="515">
        <v>99</v>
      </c>
      <c r="J1169" s="515">
        <v>999</v>
      </c>
      <c r="K1169" s="515">
        <v>99</v>
      </c>
      <c r="L1169" s="515">
        <v>13</v>
      </c>
      <c r="M1169" s="515">
        <v>99</v>
      </c>
      <c r="N1169" s="515">
        <v>99</v>
      </c>
      <c r="O1169" s="515">
        <v>99</v>
      </c>
      <c r="P1169" s="515">
        <v>99</v>
      </c>
      <c r="Q1169" s="515">
        <v>42</v>
      </c>
      <c r="R1169" s="515">
        <v>50</v>
      </c>
      <c r="S1169" s="515">
        <v>13</v>
      </c>
      <c r="T1169" s="515">
        <v>13.92</v>
      </c>
      <c r="U1169" s="515">
        <v>54.334000000000003</v>
      </c>
      <c r="V1169" s="515">
        <v>0</v>
      </c>
      <c r="W1169" s="515">
        <v>100</v>
      </c>
      <c r="X1169" s="515">
        <v>100</v>
      </c>
      <c r="Y1169" s="515">
        <v>100</v>
      </c>
      <c r="Z1169" s="515">
        <v>6.1502718639098477</v>
      </c>
      <c r="AA1169" s="515">
        <v>0</v>
      </c>
      <c r="AB1169" s="515">
        <v>0.84474848327771856</v>
      </c>
      <c r="AC1169" s="515"/>
      <c r="AD1169" s="515">
        <v>2.901009501366961</v>
      </c>
      <c r="AE1169" s="515"/>
      <c r="AF1169" s="515">
        <v>0.1283960762159109</v>
      </c>
      <c r="AG1169" s="515">
        <v>0.22839069428349881</v>
      </c>
      <c r="AH1169" s="515">
        <v>0</v>
      </c>
      <c r="AI1169" s="515">
        <v>50</v>
      </c>
      <c r="AJ1169" s="515">
        <v>115.78799999999998</v>
      </c>
      <c r="AK1169" s="515">
        <v>35.008013383817634</v>
      </c>
      <c r="AL1169" s="515">
        <v>35.126974671178431</v>
      </c>
    </row>
    <row r="1170" spans="1:38">
      <c r="A1170" s="515">
        <v>16</v>
      </c>
      <c r="B1170" s="515">
        <v>155</v>
      </c>
      <c r="C1170" s="515">
        <v>2024</v>
      </c>
      <c r="D1170" s="515">
        <v>11</v>
      </c>
      <c r="E1170" s="515">
        <v>99</v>
      </c>
      <c r="F1170" s="515">
        <v>99</v>
      </c>
      <c r="G1170" s="515">
        <v>99</v>
      </c>
      <c r="H1170" s="515">
        <v>99</v>
      </c>
      <c r="I1170" s="515">
        <v>99</v>
      </c>
      <c r="J1170" s="515">
        <v>999</v>
      </c>
      <c r="K1170" s="515">
        <v>99</v>
      </c>
      <c r="L1170" s="515">
        <v>13</v>
      </c>
      <c r="M1170" s="515">
        <v>99</v>
      </c>
      <c r="N1170" s="515">
        <v>99</v>
      </c>
      <c r="O1170" s="515">
        <v>99</v>
      </c>
      <c r="P1170" s="515">
        <v>99</v>
      </c>
      <c r="Q1170" s="515">
        <v>10</v>
      </c>
      <c r="R1170" s="515">
        <v>12</v>
      </c>
      <c r="S1170" s="515">
        <v>13</v>
      </c>
      <c r="T1170" s="515">
        <v>13.583333333333337</v>
      </c>
      <c r="U1170" s="515">
        <v>55.64166666666668</v>
      </c>
      <c r="V1170" s="515">
        <v>0</v>
      </c>
      <c r="W1170" s="515">
        <v>100</v>
      </c>
      <c r="X1170" s="515">
        <v>100</v>
      </c>
      <c r="Y1170" s="515">
        <v>100</v>
      </c>
      <c r="Z1170" s="515">
        <v>5.8731675629273319</v>
      </c>
      <c r="AA1170" s="515">
        <v>0</v>
      </c>
      <c r="AB1170" s="515">
        <v>0.75920279826201653</v>
      </c>
      <c r="AC1170" s="515"/>
      <c r="AD1170" s="515">
        <v>-19.04731540079862</v>
      </c>
      <c r="AE1170" s="515"/>
      <c r="AF1170" s="515">
        <v>7.4119827053736875E-2</v>
      </c>
      <c r="AG1170" s="515">
        <v>0.13899421645002902</v>
      </c>
      <c r="AH1170" s="515">
        <v>0</v>
      </c>
      <c r="AI1170" s="515">
        <v>12</v>
      </c>
      <c r="AJ1170" s="515">
        <v>117.325</v>
      </c>
      <c r="AK1170" s="515">
        <v>34.470380185258477</v>
      </c>
      <c r="AL1170" s="515"/>
    </row>
    <row r="1171" spans="1:38">
      <c r="A1171" s="515">
        <v>16</v>
      </c>
      <c r="B1171" s="515">
        <v>156</v>
      </c>
      <c r="C1171" s="515">
        <v>2024</v>
      </c>
      <c r="D1171" s="515">
        <v>12</v>
      </c>
      <c r="E1171" s="515">
        <v>99</v>
      </c>
      <c r="F1171" s="515">
        <v>99</v>
      </c>
      <c r="G1171" s="515">
        <v>99</v>
      </c>
      <c r="H1171" s="515">
        <v>99</v>
      </c>
      <c r="I1171" s="515">
        <v>99</v>
      </c>
      <c r="J1171" s="515">
        <v>999</v>
      </c>
      <c r="K1171" s="515">
        <v>99</v>
      </c>
      <c r="L1171" s="515">
        <v>13</v>
      </c>
      <c r="M1171" s="515">
        <v>99</v>
      </c>
      <c r="N1171" s="515">
        <v>99</v>
      </c>
      <c r="O1171" s="515">
        <v>99</v>
      </c>
      <c r="P1171" s="515">
        <v>99</v>
      </c>
      <c r="Q1171" s="515">
        <v>2</v>
      </c>
      <c r="R1171" s="515">
        <v>2</v>
      </c>
      <c r="S1171" s="515">
        <v>13</v>
      </c>
      <c r="T1171" s="515">
        <v>14</v>
      </c>
      <c r="U1171" s="515">
        <v>55.1</v>
      </c>
      <c r="V1171" s="515">
        <v>0</v>
      </c>
      <c r="W1171" s="515">
        <v>100</v>
      </c>
      <c r="X1171" s="515">
        <v>100</v>
      </c>
      <c r="Y1171" s="515">
        <v>100</v>
      </c>
      <c r="Z1171" s="515">
        <v>6.7000000000000242</v>
      </c>
      <c r="AA1171" s="515">
        <v>0</v>
      </c>
      <c r="AB1171" s="515">
        <v>0</v>
      </c>
      <c r="AC1171" s="515"/>
      <c r="AD1171" s="515"/>
      <c r="AE1171" s="515"/>
      <c r="AF1171" s="515">
        <v>9.6015362457993275E-2</v>
      </c>
      <c r="AG1171" s="515">
        <v>0.18041941784449553</v>
      </c>
      <c r="AH1171" s="515">
        <v>0</v>
      </c>
      <c r="AI1171" s="515">
        <v>2</v>
      </c>
      <c r="AJ1171" s="515">
        <v>116.05</v>
      </c>
      <c r="AK1171" s="515">
        <v>35.336865341355626</v>
      </c>
      <c r="AL1171" s="515"/>
    </row>
    <row r="1172" spans="1:38">
      <c r="A1172" s="515">
        <v>16</v>
      </c>
      <c r="B1172" s="515">
        <v>157</v>
      </c>
      <c r="C1172" s="515">
        <v>2024</v>
      </c>
      <c r="D1172" s="515">
        <v>1</v>
      </c>
      <c r="E1172" s="515">
        <v>99</v>
      </c>
      <c r="F1172" s="515">
        <v>99</v>
      </c>
      <c r="G1172" s="515">
        <v>99</v>
      </c>
      <c r="H1172" s="515">
        <v>99</v>
      </c>
      <c r="I1172" s="515">
        <v>99</v>
      </c>
      <c r="J1172" s="515">
        <v>999</v>
      </c>
      <c r="K1172" s="515">
        <v>99</v>
      </c>
      <c r="L1172" s="515">
        <v>14</v>
      </c>
      <c r="M1172" s="515">
        <v>99</v>
      </c>
      <c r="N1172" s="515">
        <v>99</v>
      </c>
      <c r="O1172" s="515">
        <v>99</v>
      </c>
      <c r="P1172" s="515">
        <v>99</v>
      </c>
      <c r="Q1172" s="515">
        <v>1</v>
      </c>
      <c r="R1172" s="515">
        <v>1</v>
      </c>
      <c r="S1172" s="515">
        <v>14</v>
      </c>
      <c r="T1172" s="515">
        <v>11</v>
      </c>
      <c r="U1172" s="515">
        <v>57.4</v>
      </c>
      <c r="V1172" s="515">
        <v>0</v>
      </c>
      <c r="W1172" s="515">
        <v>100</v>
      </c>
      <c r="X1172" s="515">
        <v>100</v>
      </c>
      <c r="Y1172" s="515">
        <v>100</v>
      </c>
      <c r="Z1172" s="515">
        <v>0</v>
      </c>
      <c r="AA1172" s="515">
        <v>0</v>
      </c>
      <c r="AB1172" s="515">
        <v>0</v>
      </c>
      <c r="AC1172" s="515"/>
      <c r="AD1172" s="515"/>
      <c r="AE1172" s="515"/>
      <c r="AF1172" s="515">
        <v>7.5357950263752818E-2</v>
      </c>
      <c r="AG1172" s="515">
        <v>0.14326254233607796</v>
      </c>
      <c r="AH1172" s="515">
        <v>0</v>
      </c>
      <c r="AI1172" s="515">
        <v>0</v>
      </c>
      <c r="AJ1172" s="515"/>
      <c r="AK1172" s="515"/>
      <c r="AL1172" s="515"/>
    </row>
    <row r="1173" spans="1:38">
      <c r="A1173" s="515">
        <v>16</v>
      </c>
      <c r="B1173" s="515">
        <v>158</v>
      </c>
      <c r="C1173" s="515">
        <v>2024</v>
      </c>
      <c r="D1173" s="515">
        <v>2</v>
      </c>
      <c r="E1173" s="515">
        <v>99</v>
      </c>
      <c r="F1173" s="515">
        <v>99</v>
      </c>
      <c r="G1173" s="515">
        <v>99</v>
      </c>
      <c r="H1173" s="515">
        <v>99</v>
      </c>
      <c r="I1173" s="515">
        <v>99</v>
      </c>
      <c r="J1173" s="515">
        <v>999</v>
      </c>
      <c r="K1173" s="515">
        <v>99</v>
      </c>
      <c r="L1173" s="515">
        <v>14</v>
      </c>
      <c r="M1173" s="515">
        <v>99</v>
      </c>
      <c r="N1173" s="515">
        <v>99</v>
      </c>
      <c r="O1173" s="515">
        <v>99</v>
      </c>
      <c r="P1173" s="515">
        <v>99</v>
      </c>
      <c r="Q1173" s="515"/>
      <c r="R1173" s="515">
        <v>0</v>
      </c>
      <c r="S1173" s="515"/>
      <c r="T1173" s="515"/>
      <c r="U1173" s="515"/>
      <c r="V1173" s="515"/>
      <c r="W1173" s="515"/>
      <c r="X1173" s="515"/>
      <c r="Y1173" s="515"/>
      <c r="Z1173" s="515"/>
      <c r="AA1173" s="515"/>
      <c r="AB1173" s="515"/>
      <c r="AC1173" s="515"/>
      <c r="AD1173" s="515"/>
      <c r="AE1173" s="515"/>
      <c r="AF1173" s="515"/>
      <c r="AG1173" s="515"/>
      <c r="AH1173" s="515"/>
      <c r="AI1173" s="515"/>
      <c r="AJ1173" s="515"/>
      <c r="AK1173" s="515"/>
      <c r="AL1173" s="515"/>
    </row>
    <row r="1174" spans="1:38">
      <c r="A1174" s="515">
        <v>16</v>
      </c>
      <c r="B1174" s="515">
        <v>159</v>
      </c>
      <c r="C1174" s="515">
        <v>2024</v>
      </c>
      <c r="D1174" s="515">
        <v>3</v>
      </c>
      <c r="E1174" s="515">
        <v>99</v>
      </c>
      <c r="F1174" s="515">
        <v>99</v>
      </c>
      <c r="G1174" s="515">
        <v>99</v>
      </c>
      <c r="H1174" s="515">
        <v>99</v>
      </c>
      <c r="I1174" s="515">
        <v>99</v>
      </c>
      <c r="J1174" s="515">
        <v>999</v>
      </c>
      <c r="K1174" s="515">
        <v>99</v>
      </c>
      <c r="L1174" s="515">
        <v>14</v>
      </c>
      <c r="M1174" s="515">
        <v>99</v>
      </c>
      <c r="N1174" s="515">
        <v>99</v>
      </c>
      <c r="O1174" s="515">
        <v>99</v>
      </c>
      <c r="P1174" s="515">
        <v>99</v>
      </c>
      <c r="Q1174" s="515">
        <v>1</v>
      </c>
      <c r="R1174" s="515">
        <v>1</v>
      </c>
      <c r="S1174" s="515">
        <v>14</v>
      </c>
      <c r="T1174" s="515">
        <v>15</v>
      </c>
      <c r="U1174" s="515">
        <v>65.599999999999994</v>
      </c>
      <c r="V1174" s="515">
        <v>0</v>
      </c>
      <c r="W1174" s="515">
        <v>100</v>
      </c>
      <c r="X1174" s="515">
        <v>100</v>
      </c>
      <c r="Y1174" s="515">
        <v>100</v>
      </c>
      <c r="Z1174" s="515">
        <v>0</v>
      </c>
      <c r="AA1174" s="515">
        <v>0</v>
      </c>
      <c r="AB1174" s="515">
        <v>0</v>
      </c>
      <c r="AC1174" s="515"/>
      <c r="AD1174" s="515"/>
      <c r="AE1174" s="515"/>
      <c r="AF1174" s="515">
        <v>9.2199889360132809E-3</v>
      </c>
      <c r="AG1174" s="515">
        <v>1.7064207201095444E-2</v>
      </c>
      <c r="AH1174" s="515">
        <v>0</v>
      </c>
      <c r="AI1174" s="515">
        <v>1</v>
      </c>
      <c r="AJ1174" s="515">
        <v>123.2</v>
      </c>
      <c r="AK1174" s="515">
        <v>35.080979907257507</v>
      </c>
      <c r="AL1174" s="515">
        <v>35.080979907257507</v>
      </c>
    </row>
    <row r="1175" spans="1:38">
      <c r="A1175" s="515">
        <v>16</v>
      </c>
      <c r="B1175" s="515">
        <v>160</v>
      </c>
      <c r="C1175" s="515">
        <v>2024</v>
      </c>
      <c r="D1175" s="515">
        <v>4</v>
      </c>
      <c r="E1175" s="515">
        <v>99</v>
      </c>
      <c r="F1175" s="515">
        <v>99</v>
      </c>
      <c r="G1175" s="515">
        <v>99</v>
      </c>
      <c r="H1175" s="515">
        <v>99</v>
      </c>
      <c r="I1175" s="515">
        <v>99</v>
      </c>
      <c r="J1175" s="515">
        <v>999</v>
      </c>
      <c r="K1175" s="515">
        <v>99</v>
      </c>
      <c r="L1175" s="515">
        <v>14</v>
      </c>
      <c r="M1175" s="515">
        <v>99</v>
      </c>
      <c r="N1175" s="515">
        <v>99</v>
      </c>
      <c r="O1175" s="515">
        <v>99</v>
      </c>
      <c r="P1175" s="515">
        <v>99</v>
      </c>
      <c r="Q1175" s="515"/>
      <c r="R1175" s="515">
        <v>0</v>
      </c>
      <c r="S1175" s="515"/>
      <c r="T1175" s="515"/>
      <c r="U1175" s="515"/>
      <c r="V1175" s="515"/>
      <c r="W1175" s="515"/>
      <c r="X1175" s="515"/>
      <c r="Y1175" s="515"/>
      <c r="Z1175" s="515"/>
      <c r="AA1175" s="515"/>
      <c r="AB1175" s="515"/>
      <c r="AC1175" s="515"/>
      <c r="AD1175" s="515"/>
      <c r="AE1175" s="515"/>
      <c r="AF1175" s="515"/>
      <c r="AG1175" s="515"/>
      <c r="AH1175" s="515"/>
      <c r="AI1175" s="515"/>
      <c r="AJ1175" s="515"/>
      <c r="AK1175" s="515"/>
      <c r="AL1175" s="515"/>
    </row>
    <row r="1176" spans="1:38">
      <c r="A1176" s="515">
        <v>16</v>
      </c>
      <c r="B1176" s="515">
        <v>161</v>
      </c>
      <c r="C1176" s="515">
        <v>2024</v>
      </c>
      <c r="D1176" s="515">
        <v>5</v>
      </c>
      <c r="E1176" s="515">
        <v>99</v>
      </c>
      <c r="F1176" s="515">
        <v>99</v>
      </c>
      <c r="G1176" s="515">
        <v>99</v>
      </c>
      <c r="H1176" s="515">
        <v>99</v>
      </c>
      <c r="I1176" s="515">
        <v>99</v>
      </c>
      <c r="J1176" s="515">
        <v>999</v>
      </c>
      <c r="K1176" s="515">
        <v>99</v>
      </c>
      <c r="L1176" s="515">
        <v>14</v>
      </c>
      <c r="M1176" s="515">
        <v>99</v>
      </c>
      <c r="N1176" s="515">
        <v>99</v>
      </c>
      <c r="O1176" s="515">
        <v>99</v>
      </c>
      <c r="P1176" s="515">
        <v>99</v>
      </c>
      <c r="Q1176" s="515"/>
      <c r="R1176" s="515">
        <v>0</v>
      </c>
      <c r="S1176" s="515"/>
      <c r="T1176" s="515"/>
      <c r="U1176" s="515"/>
      <c r="V1176" s="515"/>
      <c r="W1176" s="515"/>
      <c r="X1176" s="515"/>
      <c r="Y1176" s="515"/>
      <c r="Z1176" s="515"/>
      <c r="AA1176" s="515"/>
      <c r="AB1176" s="515"/>
      <c r="AC1176" s="515"/>
      <c r="AD1176" s="515"/>
      <c r="AE1176" s="515"/>
      <c r="AF1176" s="515"/>
      <c r="AG1176" s="515"/>
      <c r="AH1176" s="515"/>
      <c r="AI1176" s="515"/>
      <c r="AJ1176" s="515"/>
      <c r="AK1176" s="515"/>
      <c r="AL1176" s="515"/>
    </row>
    <row r="1177" spans="1:38">
      <c r="A1177" s="515">
        <v>16</v>
      </c>
      <c r="B1177" s="515">
        <v>162</v>
      </c>
      <c r="C1177" s="515">
        <v>2024</v>
      </c>
      <c r="D1177" s="515">
        <v>6</v>
      </c>
      <c r="E1177" s="515">
        <v>99</v>
      </c>
      <c r="F1177" s="515">
        <v>99</v>
      </c>
      <c r="G1177" s="515">
        <v>99</v>
      </c>
      <c r="H1177" s="515">
        <v>99</v>
      </c>
      <c r="I1177" s="515">
        <v>99</v>
      </c>
      <c r="J1177" s="515">
        <v>999</v>
      </c>
      <c r="K1177" s="515">
        <v>99</v>
      </c>
      <c r="L1177" s="515">
        <v>14</v>
      </c>
      <c r="M1177" s="515">
        <v>99</v>
      </c>
      <c r="N1177" s="515">
        <v>99</v>
      </c>
      <c r="O1177" s="515">
        <v>99</v>
      </c>
      <c r="P1177" s="515">
        <v>99</v>
      </c>
      <c r="Q1177" s="515"/>
      <c r="R1177" s="515">
        <v>0</v>
      </c>
      <c r="S1177" s="515"/>
      <c r="T1177" s="515"/>
      <c r="U1177" s="515"/>
      <c r="V1177" s="515"/>
      <c r="W1177" s="515"/>
      <c r="X1177" s="515"/>
      <c r="Y1177" s="515"/>
      <c r="Z1177" s="515"/>
      <c r="AA1177" s="515"/>
      <c r="AB1177" s="515"/>
      <c r="AC1177" s="515"/>
      <c r="AD1177" s="515"/>
      <c r="AE1177" s="515"/>
      <c r="AF1177" s="515"/>
      <c r="AG1177" s="515"/>
      <c r="AH1177" s="515"/>
      <c r="AI1177" s="515"/>
      <c r="AJ1177" s="515"/>
      <c r="AK1177" s="515"/>
      <c r="AL1177" s="515"/>
    </row>
    <row r="1178" spans="1:38">
      <c r="A1178" s="515">
        <v>16</v>
      </c>
      <c r="B1178" s="515">
        <v>163</v>
      </c>
      <c r="C1178" s="515">
        <v>2024</v>
      </c>
      <c r="D1178" s="515">
        <v>7</v>
      </c>
      <c r="E1178" s="515">
        <v>99</v>
      </c>
      <c r="F1178" s="515">
        <v>99</v>
      </c>
      <c r="G1178" s="515">
        <v>99</v>
      </c>
      <c r="H1178" s="515">
        <v>99</v>
      </c>
      <c r="I1178" s="515">
        <v>99</v>
      </c>
      <c r="J1178" s="515">
        <v>999</v>
      </c>
      <c r="K1178" s="515">
        <v>99</v>
      </c>
      <c r="L1178" s="515">
        <v>14</v>
      </c>
      <c r="M1178" s="515">
        <v>99</v>
      </c>
      <c r="N1178" s="515">
        <v>99</v>
      </c>
      <c r="O1178" s="515">
        <v>99</v>
      </c>
      <c r="P1178" s="515">
        <v>99</v>
      </c>
      <c r="Q1178" s="515"/>
      <c r="R1178" s="515">
        <v>0</v>
      </c>
      <c r="S1178" s="515"/>
      <c r="T1178" s="515"/>
      <c r="U1178" s="515"/>
      <c r="V1178" s="515"/>
      <c r="W1178" s="515"/>
      <c r="X1178" s="515"/>
      <c r="Y1178" s="515"/>
      <c r="Z1178" s="515"/>
      <c r="AA1178" s="515"/>
      <c r="AB1178" s="515"/>
      <c r="AC1178" s="515"/>
      <c r="AD1178" s="515"/>
      <c r="AE1178" s="515"/>
      <c r="AF1178" s="515"/>
      <c r="AG1178" s="515"/>
      <c r="AH1178" s="515"/>
      <c r="AI1178" s="515"/>
      <c r="AJ1178" s="515"/>
      <c r="AK1178" s="515"/>
      <c r="AL1178" s="515"/>
    </row>
    <row r="1179" spans="1:38">
      <c r="A1179" s="515">
        <v>16</v>
      </c>
      <c r="B1179" s="515">
        <v>164</v>
      </c>
      <c r="C1179" s="515">
        <v>2024</v>
      </c>
      <c r="D1179" s="515">
        <v>8</v>
      </c>
      <c r="E1179" s="515">
        <v>99</v>
      </c>
      <c r="F1179" s="515">
        <v>99</v>
      </c>
      <c r="G1179" s="515">
        <v>99</v>
      </c>
      <c r="H1179" s="515">
        <v>99</v>
      </c>
      <c r="I1179" s="515">
        <v>99</v>
      </c>
      <c r="J1179" s="515">
        <v>999</v>
      </c>
      <c r="K1179" s="515">
        <v>99</v>
      </c>
      <c r="L1179" s="515">
        <v>14</v>
      </c>
      <c r="M1179" s="515">
        <v>99</v>
      </c>
      <c r="N1179" s="515">
        <v>99</v>
      </c>
      <c r="O1179" s="515">
        <v>99</v>
      </c>
      <c r="P1179" s="515">
        <v>99</v>
      </c>
      <c r="Q1179" s="515"/>
      <c r="R1179" s="515">
        <v>0</v>
      </c>
      <c r="S1179" s="515"/>
      <c r="T1179" s="515"/>
      <c r="U1179" s="515"/>
      <c r="V1179" s="515"/>
      <c r="W1179" s="515"/>
      <c r="X1179" s="515"/>
      <c r="Y1179" s="515"/>
      <c r="Z1179" s="515"/>
      <c r="AA1179" s="515"/>
      <c r="AB1179" s="515"/>
      <c r="AC1179" s="515"/>
      <c r="AD1179" s="515"/>
      <c r="AE1179" s="515"/>
      <c r="AF1179" s="515"/>
      <c r="AG1179" s="515"/>
      <c r="AH1179" s="515"/>
      <c r="AI1179" s="515"/>
      <c r="AJ1179" s="515"/>
      <c r="AK1179" s="515"/>
      <c r="AL1179" s="515"/>
    </row>
    <row r="1180" spans="1:38">
      <c r="A1180" s="515">
        <v>16</v>
      </c>
      <c r="B1180" s="515">
        <v>165</v>
      </c>
      <c r="C1180" s="515">
        <v>2024</v>
      </c>
      <c r="D1180" s="515">
        <v>9</v>
      </c>
      <c r="E1180" s="515">
        <v>99</v>
      </c>
      <c r="F1180" s="515">
        <v>99</v>
      </c>
      <c r="G1180" s="515">
        <v>99</v>
      </c>
      <c r="H1180" s="515">
        <v>99</v>
      </c>
      <c r="I1180" s="515">
        <v>99</v>
      </c>
      <c r="J1180" s="515">
        <v>999</v>
      </c>
      <c r="K1180" s="515">
        <v>99</v>
      </c>
      <c r="L1180" s="515">
        <v>14</v>
      </c>
      <c r="M1180" s="515">
        <v>99</v>
      </c>
      <c r="N1180" s="515">
        <v>99</v>
      </c>
      <c r="O1180" s="515">
        <v>99</v>
      </c>
      <c r="P1180" s="515">
        <v>99</v>
      </c>
      <c r="Q1180" s="515"/>
      <c r="R1180" s="515">
        <v>0</v>
      </c>
      <c r="S1180" s="515"/>
      <c r="T1180" s="515"/>
      <c r="U1180" s="515"/>
      <c r="V1180" s="515"/>
      <c r="W1180" s="515"/>
      <c r="X1180" s="515"/>
      <c r="Y1180" s="515"/>
      <c r="Z1180" s="515"/>
      <c r="AA1180" s="515"/>
      <c r="AB1180" s="515"/>
      <c r="AC1180" s="515"/>
      <c r="AD1180" s="515"/>
      <c r="AE1180" s="515"/>
      <c r="AF1180" s="515"/>
      <c r="AG1180" s="515"/>
      <c r="AH1180" s="515"/>
      <c r="AI1180" s="515"/>
      <c r="AJ1180" s="515"/>
      <c r="AK1180" s="515"/>
      <c r="AL1180" s="515"/>
    </row>
    <row r="1181" spans="1:38">
      <c r="A1181" s="515">
        <v>16</v>
      </c>
      <c r="B1181" s="515">
        <v>166</v>
      </c>
      <c r="C1181" s="515">
        <v>2024</v>
      </c>
      <c r="D1181" s="515">
        <v>10</v>
      </c>
      <c r="E1181" s="515">
        <v>99</v>
      </c>
      <c r="F1181" s="515">
        <v>99</v>
      </c>
      <c r="G1181" s="515">
        <v>99</v>
      </c>
      <c r="H1181" s="515">
        <v>99</v>
      </c>
      <c r="I1181" s="515">
        <v>99</v>
      </c>
      <c r="J1181" s="515">
        <v>999</v>
      </c>
      <c r="K1181" s="515">
        <v>99</v>
      </c>
      <c r="L1181" s="515">
        <v>14</v>
      </c>
      <c r="M1181" s="515">
        <v>99</v>
      </c>
      <c r="N1181" s="515">
        <v>99</v>
      </c>
      <c r="O1181" s="515">
        <v>99</v>
      </c>
      <c r="P1181" s="515">
        <v>99</v>
      </c>
      <c r="Q1181" s="515">
        <v>1</v>
      </c>
      <c r="R1181" s="515">
        <v>1</v>
      </c>
      <c r="S1181" s="515">
        <v>14</v>
      </c>
      <c r="T1181" s="515">
        <v>15</v>
      </c>
      <c r="U1181" s="515">
        <v>44.6</v>
      </c>
      <c r="V1181" s="515">
        <v>0</v>
      </c>
      <c r="W1181" s="515">
        <v>100</v>
      </c>
      <c r="X1181" s="515">
        <v>100</v>
      </c>
      <c r="Y1181" s="515">
        <v>100</v>
      </c>
      <c r="Z1181" s="515">
        <v>0</v>
      </c>
      <c r="AA1181" s="515">
        <v>0</v>
      </c>
      <c r="AB1181" s="515">
        <v>0</v>
      </c>
      <c r="AC1181" s="515"/>
      <c r="AD1181" s="515"/>
      <c r="AE1181" s="515"/>
      <c r="AF1181" s="515">
        <v>2.5679215243182181E-3</v>
      </c>
      <c r="AG1181" s="515">
        <v>3.7494846560327047E-3</v>
      </c>
      <c r="AH1181" s="515">
        <v>0</v>
      </c>
      <c r="AI1181" s="515">
        <v>1</v>
      </c>
      <c r="AJ1181" s="515">
        <v>111.1</v>
      </c>
      <c r="AK1181" s="515">
        <v>32.523155971129192</v>
      </c>
      <c r="AL1181" s="515">
        <v>32.523155971129192</v>
      </c>
    </row>
    <row r="1182" spans="1:38">
      <c r="A1182" s="515">
        <v>16</v>
      </c>
      <c r="B1182" s="515">
        <v>167</v>
      </c>
      <c r="C1182" s="515">
        <v>2024</v>
      </c>
      <c r="D1182" s="515">
        <v>11</v>
      </c>
      <c r="E1182" s="515">
        <v>99</v>
      </c>
      <c r="F1182" s="515">
        <v>99</v>
      </c>
      <c r="G1182" s="515">
        <v>99</v>
      </c>
      <c r="H1182" s="515">
        <v>99</v>
      </c>
      <c r="I1182" s="515">
        <v>99</v>
      </c>
      <c r="J1182" s="515">
        <v>999</v>
      </c>
      <c r="K1182" s="515">
        <v>99</v>
      </c>
      <c r="L1182" s="515">
        <v>14</v>
      </c>
      <c r="M1182" s="515">
        <v>99</v>
      </c>
      <c r="N1182" s="515">
        <v>99</v>
      </c>
      <c r="O1182" s="515">
        <v>99</v>
      </c>
      <c r="P1182" s="515">
        <v>99</v>
      </c>
      <c r="Q1182" s="515"/>
      <c r="R1182" s="515">
        <v>0</v>
      </c>
      <c r="S1182" s="515"/>
      <c r="T1182" s="515"/>
      <c r="U1182" s="515"/>
      <c r="V1182" s="515"/>
      <c r="W1182" s="515"/>
      <c r="X1182" s="515"/>
      <c r="Y1182" s="515"/>
      <c r="Z1182" s="515"/>
      <c r="AA1182" s="515"/>
      <c r="AB1182" s="515"/>
      <c r="AC1182" s="515"/>
      <c r="AD1182" s="515"/>
      <c r="AE1182" s="515"/>
      <c r="AF1182" s="515"/>
      <c r="AG1182" s="515"/>
      <c r="AH1182" s="515"/>
      <c r="AI1182" s="515"/>
      <c r="AJ1182" s="515"/>
      <c r="AK1182" s="515"/>
      <c r="AL1182" s="515"/>
    </row>
    <row r="1183" spans="1:38">
      <c r="A1183" s="515">
        <v>16</v>
      </c>
      <c r="B1183" s="515">
        <v>168</v>
      </c>
      <c r="C1183" s="515">
        <v>2024</v>
      </c>
      <c r="D1183" s="515">
        <v>12</v>
      </c>
      <c r="E1183" s="515">
        <v>99</v>
      </c>
      <c r="F1183" s="515">
        <v>99</v>
      </c>
      <c r="G1183" s="515">
        <v>99</v>
      </c>
      <c r="H1183" s="515">
        <v>99</v>
      </c>
      <c r="I1183" s="515">
        <v>99</v>
      </c>
      <c r="J1183" s="515">
        <v>999</v>
      </c>
      <c r="K1183" s="515">
        <v>99</v>
      </c>
      <c r="L1183" s="515">
        <v>14</v>
      </c>
      <c r="M1183" s="515">
        <v>99</v>
      </c>
      <c r="N1183" s="515">
        <v>99</v>
      </c>
      <c r="O1183" s="515">
        <v>99</v>
      </c>
      <c r="P1183" s="515">
        <v>99</v>
      </c>
      <c r="Q1183" s="515"/>
      <c r="R1183" s="515">
        <v>0</v>
      </c>
      <c r="S1183" s="515"/>
      <c r="T1183" s="515"/>
      <c r="U1183" s="515"/>
      <c r="V1183" s="515"/>
      <c r="W1183" s="515"/>
      <c r="X1183" s="515"/>
      <c r="Y1183" s="515"/>
      <c r="Z1183" s="515"/>
      <c r="AA1183" s="515"/>
      <c r="AB1183" s="515"/>
      <c r="AC1183" s="515"/>
      <c r="AD1183" s="515"/>
      <c r="AE1183" s="515"/>
      <c r="AF1183" s="515"/>
      <c r="AG1183" s="515"/>
      <c r="AH1183" s="515"/>
      <c r="AI1183" s="515"/>
      <c r="AJ1183" s="515"/>
      <c r="AK1183" s="515"/>
      <c r="AL1183" s="515"/>
    </row>
    <row r="1184" spans="1:38">
      <c r="A1184" s="515">
        <v>16</v>
      </c>
      <c r="B1184" s="515">
        <v>169</v>
      </c>
      <c r="C1184" s="515">
        <v>2024</v>
      </c>
      <c r="D1184" s="515">
        <v>1</v>
      </c>
      <c r="E1184" s="515">
        <v>99</v>
      </c>
      <c r="F1184" s="515">
        <v>99</v>
      </c>
      <c r="G1184" s="515">
        <v>99</v>
      </c>
      <c r="H1184" s="515">
        <v>99</v>
      </c>
      <c r="I1184" s="515">
        <v>99</v>
      </c>
      <c r="J1184" s="515">
        <v>999</v>
      </c>
      <c r="K1184" s="515">
        <v>99</v>
      </c>
      <c r="L1184" s="515">
        <v>15</v>
      </c>
      <c r="M1184" s="515">
        <v>99</v>
      </c>
      <c r="N1184" s="515">
        <v>99</v>
      </c>
      <c r="O1184" s="515">
        <v>99</v>
      </c>
      <c r="P1184" s="515">
        <v>99</v>
      </c>
      <c r="Q1184" s="515"/>
      <c r="R1184" s="515">
        <v>0</v>
      </c>
      <c r="S1184" s="515"/>
      <c r="T1184" s="515"/>
      <c r="U1184" s="515"/>
      <c r="V1184" s="515"/>
      <c r="W1184" s="515"/>
      <c r="X1184" s="515"/>
      <c r="Y1184" s="515"/>
      <c r="Z1184" s="515"/>
      <c r="AA1184" s="515"/>
      <c r="AB1184" s="515"/>
      <c r="AC1184" s="515"/>
      <c r="AD1184" s="515"/>
      <c r="AE1184" s="515"/>
      <c r="AF1184" s="515"/>
      <c r="AG1184" s="515"/>
      <c r="AH1184" s="515"/>
      <c r="AI1184" s="515"/>
      <c r="AJ1184" s="515"/>
      <c r="AK1184" s="515"/>
      <c r="AL1184" s="515"/>
    </row>
    <row r="1185" spans="1:38">
      <c r="A1185" s="515">
        <v>16</v>
      </c>
      <c r="B1185" s="515">
        <v>170</v>
      </c>
      <c r="C1185" s="515">
        <v>2024</v>
      </c>
      <c r="D1185" s="515">
        <v>2</v>
      </c>
      <c r="E1185" s="515">
        <v>99</v>
      </c>
      <c r="F1185" s="515">
        <v>99</v>
      </c>
      <c r="G1185" s="515">
        <v>99</v>
      </c>
      <c r="H1185" s="515">
        <v>99</v>
      </c>
      <c r="I1185" s="515">
        <v>99</v>
      </c>
      <c r="J1185" s="515">
        <v>999</v>
      </c>
      <c r="K1185" s="515">
        <v>99</v>
      </c>
      <c r="L1185" s="515">
        <v>15</v>
      </c>
      <c r="M1185" s="515">
        <v>99</v>
      </c>
      <c r="N1185" s="515">
        <v>99</v>
      </c>
      <c r="O1185" s="515">
        <v>99</v>
      </c>
      <c r="P1185" s="515">
        <v>99</v>
      </c>
      <c r="Q1185" s="515"/>
      <c r="R1185" s="515">
        <v>0</v>
      </c>
      <c r="S1185" s="515"/>
      <c r="T1185" s="515"/>
      <c r="U1185" s="515"/>
      <c r="V1185" s="515"/>
      <c r="W1185" s="515"/>
      <c r="X1185" s="515"/>
      <c r="Y1185" s="515"/>
      <c r="Z1185" s="515"/>
      <c r="AA1185" s="515"/>
      <c r="AB1185" s="515"/>
      <c r="AC1185" s="515"/>
      <c r="AD1185" s="515"/>
      <c r="AE1185" s="515"/>
      <c r="AF1185" s="515"/>
      <c r="AG1185" s="515"/>
      <c r="AH1185" s="515"/>
      <c r="AI1185" s="515"/>
      <c r="AJ1185" s="515"/>
      <c r="AK1185" s="515"/>
      <c r="AL1185" s="515"/>
    </row>
    <row r="1186" spans="1:38">
      <c r="A1186" s="515">
        <v>16</v>
      </c>
      <c r="B1186" s="515">
        <v>171</v>
      </c>
      <c r="C1186" s="515">
        <v>2024</v>
      </c>
      <c r="D1186" s="515">
        <v>3</v>
      </c>
      <c r="E1186" s="515">
        <v>99</v>
      </c>
      <c r="F1186" s="515">
        <v>99</v>
      </c>
      <c r="G1186" s="515">
        <v>99</v>
      </c>
      <c r="H1186" s="515">
        <v>99</v>
      </c>
      <c r="I1186" s="515">
        <v>99</v>
      </c>
      <c r="J1186" s="515">
        <v>999</v>
      </c>
      <c r="K1186" s="515">
        <v>99</v>
      </c>
      <c r="L1186" s="515">
        <v>15</v>
      </c>
      <c r="M1186" s="515">
        <v>99</v>
      </c>
      <c r="N1186" s="515">
        <v>99</v>
      </c>
      <c r="O1186" s="515">
        <v>99</v>
      </c>
      <c r="P1186" s="515">
        <v>99</v>
      </c>
      <c r="Q1186" s="515"/>
      <c r="R1186" s="515">
        <v>0</v>
      </c>
      <c r="S1186" s="515"/>
      <c r="T1186" s="515"/>
      <c r="U1186" s="515"/>
      <c r="V1186" s="515"/>
      <c r="W1186" s="515"/>
      <c r="X1186" s="515"/>
      <c r="Y1186" s="515"/>
      <c r="Z1186" s="515"/>
      <c r="AA1186" s="515"/>
      <c r="AB1186" s="515"/>
      <c r="AC1186" s="515"/>
      <c r="AD1186" s="515"/>
      <c r="AE1186" s="515"/>
      <c r="AF1186" s="515"/>
      <c r="AG1186" s="515"/>
      <c r="AH1186" s="515"/>
      <c r="AI1186" s="515"/>
      <c r="AJ1186" s="515"/>
      <c r="AK1186" s="515"/>
      <c r="AL1186" s="515"/>
    </row>
    <row r="1187" spans="1:38">
      <c r="A1187" s="515">
        <v>16</v>
      </c>
      <c r="B1187" s="515">
        <v>172</v>
      </c>
      <c r="C1187" s="515">
        <v>2024</v>
      </c>
      <c r="D1187" s="515">
        <v>4</v>
      </c>
      <c r="E1187" s="515">
        <v>99</v>
      </c>
      <c r="F1187" s="515">
        <v>99</v>
      </c>
      <c r="G1187" s="515">
        <v>99</v>
      </c>
      <c r="H1187" s="515">
        <v>99</v>
      </c>
      <c r="I1187" s="515">
        <v>99</v>
      </c>
      <c r="J1187" s="515">
        <v>999</v>
      </c>
      <c r="K1187" s="515">
        <v>99</v>
      </c>
      <c r="L1187" s="515">
        <v>15</v>
      </c>
      <c r="M1187" s="515">
        <v>99</v>
      </c>
      <c r="N1187" s="515">
        <v>99</v>
      </c>
      <c r="O1187" s="515">
        <v>99</v>
      </c>
      <c r="P1187" s="515">
        <v>99</v>
      </c>
      <c r="Q1187" s="515"/>
      <c r="R1187" s="515">
        <v>0</v>
      </c>
      <c r="S1187" s="515"/>
      <c r="T1187" s="515"/>
      <c r="U1187" s="515"/>
      <c r="V1187" s="515"/>
      <c r="W1187" s="515"/>
      <c r="X1187" s="515"/>
      <c r="Y1187" s="515"/>
      <c r="Z1187" s="515"/>
      <c r="AA1187" s="515"/>
      <c r="AB1187" s="515"/>
      <c r="AC1187" s="515"/>
      <c r="AD1187" s="515"/>
      <c r="AE1187" s="515"/>
      <c r="AF1187" s="515"/>
      <c r="AG1187" s="515"/>
      <c r="AH1187" s="515"/>
      <c r="AI1187" s="515"/>
      <c r="AJ1187" s="515"/>
      <c r="AK1187" s="515"/>
      <c r="AL1187" s="515"/>
    </row>
    <row r="1188" spans="1:38">
      <c r="A1188" s="515">
        <v>16</v>
      </c>
      <c r="B1188" s="515">
        <v>173</v>
      </c>
      <c r="C1188" s="515">
        <v>2024</v>
      </c>
      <c r="D1188" s="515">
        <v>5</v>
      </c>
      <c r="E1188" s="515">
        <v>99</v>
      </c>
      <c r="F1188" s="515">
        <v>99</v>
      </c>
      <c r="G1188" s="515">
        <v>99</v>
      </c>
      <c r="H1188" s="515">
        <v>99</v>
      </c>
      <c r="I1188" s="515">
        <v>99</v>
      </c>
      <c r="J1188" s="515">
        <v>999</v>
      </c>
      <c r="K1188" s="515">
        <v>99</v>
      </c>
      <c r="L1188" s="515">
        <v>15</v>
      </c>
      <c r="M1188" s="515">
        <v>99</v>
      </c>
      <c r="N1188" s="515">
        <v>99</v>
      </c>
      <c r="O1188" s="515">
        <v>99</v>
      </c>
      <c r="P1188" s="515">
        <v>99</v>
      </c>
      <c r="Q1188" s="515"/>
      <c r="R1188" s="515">
        <v>0</v>
      </c>
      <c r="S1188" s="515"/>
      <c r="T1188" s="515"/>
      <c r="U1188" s="515"/>
      <c r="V1188" s="515"/>
      <c r="W1188" s="515"/>
      <c r="X1188" s="515"/>
      <c r="Y1188" s="515"/>
      <c r="Z1188" s="515"/>
      <c r="AA1188" s="515"/>
      <c r="AB1188" s="515"/>
      <c r="AC1188" s="515"/>
      <c r="AD1188" s="515"/>
      <c r="AE1188" s="515"/>
      <c r="AF1188" s="515"/>
      <c r="AG1188" s="515"/>
      <c r="AH1188" s="515"/>
      <c r="AI1188" s="515"/>
      <c r="AJ1188" s="515"/>
      <c r="AK1188" s="515"/>
      <c r="AL1188" s="515"/>
    </row>
    <row r="1189" spans="1:38">
      <c r="A1189" s="515">
        <v>16</v>
      </c>
      <c r="B1189" s="515">
        <v>174</v>
      </c>
      <c r="C1189" s="515">
        <v>2024</v>
      </c>
      <c r="D1189" s="515">
        <v>6</v>
      </c>
      <c r="E1189" s="515">
        <v>99</v>
      </c>
      <c r="F1189" s="515">
        <v>99</v>
      </c>
      <c r="G1189" s="515">
        <v>99</v>
      </c>
      <c r="H1189" s="515">
        <v>99</v>
      </c>
      <c r="I1189" s="515">
        <v>99</v>
      </c>
      <c r="J1189" s="515">
        <v>999</v>
      </c>
      <c r="K1189" s="515">
        <v>99</v>
      </c>
      <c r="L1189" s="515">
        <v>15</v>
      </c>
      <c r="M1189" s="515">
        <v>99</v>
      </c>
      <c r="N1189" s="515">
        <v>99</v>
      </c>
      <c r="O1189" s="515">
        <v>99</v>
      </c>
      <c r="P1189" s="515">
        <v>99</v>
      </c>
      <c r="Q1189" s="515"/>
      <c r="R1189" s="515">
        <v>0</v>
      </c>
      <c r="S1189" s="515"/>
      <c r="T1189" s="515"/>
      <c r="U1189" s="515"/>
      <c r="V1189" s="515"/>
      <c r="W1189" s="515"/>
      <c r="X1189" s="515"/>
      <c r="Y1189" s="515"/>
      <c r="Z1189" s="515"/>
      <c r="AA1189" s="515"/>
      <c r="AB1189" s="515"/>
      <c r="AC1189" s="515"/>
      <c r="AD1189" s="515"/>
      <c r="AE1189" s="515"/>
      <c r="AF1189" s="515"/>
      <c r="AG1189" s="515"/>
      <c r="AH1189" s="515"/>
      <c r="AI1189" s="515"/>
      <c r="AJ1189" s="515"/>
      <c r="AK1189" s="515"/>
      <c r="AL1189" s="515"/>
    </row>
    <row r="1190" spans="1:38">
      <c r="A1190" s="515">
        <v>16</v>
      </c>
      <c r="B1190" s="515">
        <v>175</v>
      </c>
      <c r="C1190" s="515">
        <v>2024</v>
      </c>
      <c r="D1190" s="515">
        <v>7</v>
      </c>
      <c r="E1190" s="515">
        <v>99</v>
      </c>
      <c r="F1190" s="515">
        <v>99</v>
      </c>
      <c r="G1190" s="515">
        <v>99</v>
      </c>
      <c r="H1190" s="515">
        <v>99</v>
      </c>
      <c r="I1190" s="515">
        <v>99</v>
      </c>
      <c r="J1190" s="515">
        <v>999</v>
      </c>
      <c r="K1190" s="515">
        <v>99</v>
      </c>
      <c r="L1190" s="515">
        <v>15</v>
      </c>
      <c r="M1190" s="515">
        <v>99</v>
      </c>
      <c r="N1190" s="515">
        <v>99</v>
      </c>
      <c r="O1190" s="515">
        <v>99</v>
      </c>
      <c r="P1190" s="515">
        <v>99</v>
      </c>
      <c r="Q1190" s="515"/>
      <c r="R1190" s="515">
        <v>0</v>
      </c>
      <c r="S1190" s="515"/>
      <c r="T1190" s="515"/>
      <c r="U1190" s="515"/>
      <c r="V1190" s="515"/>
      <c r="W1190" s="515"/>
      <c r="X1190" s="515"/>
      <c r="Y1190" s="515"/>
      <c r="Z1190" s="515"/>
      <c r="AA1190" s="515"/>
      <c r="AB1190" s="515"/>
      <c r="AC1190" s="515"/>
      <c r="AD1190" s="515"/>
      <c r="AE1190" s="515"/>
      <c r="AF1190" s="515"/>
      <c r="AG1190" s="515"/>
      <c r="AH1190" s="515"/>
      <c r="AI1190" s="515"/>
      <c r="AJ1190" s="515"/>
      <c r="AK1190" s="515"/>
      <c r="AL1190" s="515"/>
    </row>
    <row r="1191" spans="1:38">
      <c r="A1191" s="515">
        <v>16</v>
      </c>
      <c r="B1191" s="515">
        <v>176</v>
      </c>
      <c r="C1191" s="515">
        <v>2024</v>
      </c>
      <c r="D1191" s="515">
        <v>8</v>
      </c>
      <c r="E1191" s="515">
        <v>99</v>
      </c>
      <c r="F1191" s="515">
        <v>99</v>
      </c>
      <c r="G1191" s="515">
        <v>99</v>
      </c>
      <c r="H1191" s="515">
        <v>99</v>
      </c>
      <c r="I1191" s="515">
        <v>99</v>
      </c>
      <c r="J1191" s="515">
        <v>999</v>
      </c>
      <c r="K1191" s="515">
        <v>99</v>
      </c>
      <c r="L1191" s="515">
        <v>15</v>
      </c>
      <c r="M1191" s="515">
        <v>99</v>
      </c>
      <c r="N1191" s="515">
        <v>99</v>
      </c>
      <c r="O1191" s="515">
        <v>99</v>
      </c>
      <c r="P1191" s="515">
        <v>99</v>
      </c>
      <c r="Q1191" s="515"/>
      <c r="R1191" s="515">
        <v>0</v>
      </c>
      <c r="S1191" s="515"/>
      <c r="T1191" s="515"/>
      <c r="U1191" s="515"/>
      <c r="V1191" s="515"/>
      <c r="W1191" s="515"/>
      <c r="X1191" s="515"/>
      <c r="Y1191" s="515"/>
      <c r="Z1191" s="515"/>
      <c r="AA1191" s="515"/>
      <c r="AB1191" s="515"/>
      <c r="AC1191" s="515"/>
      <c r="AD1191" s="515"/>
      <c r="AE1191" s="515"/>
      <c r="AF1191" s="515"/>
      <c r="AG1191" s="515"/>
      <c r="AH1191" s="515"/>
      <c r="AI1191" s="515"/>
      <c r="AJ1191" s="515"/>
      <c r="AK1191" s="515"/>
      <c r="AL1191" s="515"/>
    </row>
    <row r="1192" spans="1:38">
      <c r="A1192" s="515">
        <v>16</v>
      </c>
      <c r="B1192" s="515">
        <v>177</v>
      </c>
      <c r="C1192" s="515">
        <v>2024</v>
      </c>
      <c r="D1192" s="515">
        <v>9</v>
      </c>
      <c r="E1192" s="515">
        <v>99</v>
      </c>
      <c r="F1192" s="515">
        <v>99</v>
      </c>
      <c r="G1192" s="515">
        <v>99</v>
      </c>
      <c r="H1192" s="515">
        <v>99</v>
      </c>
      <c r="I1192" s="515">
        <v>99</v>
      </c>
      <c r="J1192" s="515">
        <v>999</v>
      </c>
      <c r="K1192" s="515">
        <v>99</v>
      </c>
      <c r="L1192" s="515">
        <v>15</v>
      </c>
      <c r="M1192" s="515">
        <v>99</v>
      </c>
      <c r="N1192" s="515">
        <v>99</v>
      </c>
      <c r="O1192" s="515">
        <v>99</v>
      </c>
      <c r="P1192" s="515">
        <v>99</v>
      </c>
      <c r="Q1192" s="515"/>
      <c r="R1192" s="515">
        <v>0</v>
      </c>
      <c r="S1192" s="515"/>
      <c r="T1192" s="515"/>
      <c r="U1192" s="515"/>
      <c r="V1192" s="515"/>
      <c r="W1192" s="515"/>
      <c r="X1192" s="515"/>
      <c r="Y1192" s="515"/>
      <c r="Z1192" s="515"/>
      <c r="AA1192" s="515"/>
      <c r="AB1192" s="515"/>
      <c r="AC1192" s="515"/>
      <c r="AD1192" s="515"/>
      <c r="AE1192" s="515"/>
      <c r="AF1192" s="515"/>
      <c r="AG1192" s="515"/>
      <c r="AH1192" s="515"/>
      <c r="AI1192" s="515"/>
      <c r="AJ1192" s="515"/>
      <c r="AK1192" s="515"/>
      <c r="AL1192" s="515"/>
    </row>
    <row r="1193" spans="1:38">
      <c r="A1193" s="515">
        <v>16</v>
      </c>
      <c r="B1193" s="515">
        <v>178</v>
      </c>
      <c r="C1193" s="515">
        <v>2024</v>
      </c>
      <c r="D1193" s="515">
        <v>10</v>
      </c>
      <c r="E1193" s="515">
        <v>99</v>
      </c>
      <c r="F1193" s="515">
        <v>99</v>
      </c>
      <c r="G1193" s="515">
        <v>99</v>
      </c>
      <c r="H1193" s="515">
        <v>99</v>
      </c>
      <c r="I1193" s="515">
        <v>99</v>
      </c>
      <c r="J1193" s="515">
        <v>999</v>
      </c>
      <c r="K1193" s="515">
        <v>99</v>
      </c>
      <c r="L1193" s="515">
        <v>15</v>
      </c>
      <c r="M1193" s="515">
        <v>99</v>
      </c>
      <c r="N1193" s="515">
        <v>99</v>
      </c>
      <c r="O1193" s="515">
        <v>99</v>
      </c>
      <c r="P1193" s="515">
        <v>99</v>
      </c>
      <c r="Q1193" s="515"/>
      <c r="R1193" s="515">
        <v>0</v>
      </c>
      <c r="S1193" s="515"/>
      <c r="T1193" s="515"/>
      <c r="U1193" s="515"/>
      <c r="V1193" s="515"/>
      <c r="W1193" s="515"/>
      <c r="X1193" s="515"/>
      <c r="Y1193" s="515"/>
      <c r="Z1193" s="515"/>
      <c r="AA1193" s="515"/>
      <c r="AB1193" s="515"/>
      <c r="AC1193" s="515"/>
      <c r="AD1193" s="515"/>
      <c r="AE1193" s="515"/>
      <c r="AF1193" s="515"/>
      <c r="AG1193" s="515"/>
      <c r="AH1193" s="515"/>
      <c r="AI1193" s="515"/>
      <c r="AJ1193" s="515"/>
      <c r="AK1193" s="515"/>
      <c r="AL1193" s="515"/>
    </row>
    <row r="1194" spans="1:38">
      <c r="A1194" s="515">
        <v>16</v>
      </c>
      <c r="B1194" s="515">
        <v>179</v>
      </c>
      <c r="C1194" s="515">
        <v>2024</v>
      </c>
      <c r="D1194" s="515">
        <v>11</v>
      </c>
      <c r="E1194" s="515">
        <v>99</v>
      </c>
      <c r="F1194" s="515">
        <v>99</v>
      </c>
      <c r="G1194" s="515">
        <v>99</v>
      </c>
      <c r="H1194" s="515">
        <v>99</v>
      </c>
      <c r="I1194" s="515">
        <v>99</v>
      </c>
      <c r="J1194" s="515">
        <v>999</v>
      </c>
      <c r="K1194" s="515">
        <v>99</v>
      </c>
      <c r="L1194" s="515">
        <v>15</v>
      </c>
      <c r="M1194" s="515">
        <v>99</v>
      </c>
      <c r="N1194" s="515">
        <v>99</v>
      </c>
      <c r="O1194" s="515">
        <v>99</v>
      </c>
      <c r="P1194" s="515">
        <v>99</v>
      </c>
      <c r="Q1194" s="515"/>
      <c r="R1194" s="515">
        <v>0</v>
      </c>
      <c r="S1194" s="515"/>
      <c r="T1194" s="515"/>
      <c r="U1194" s="515"/>
      <c r="V1194" s="515"/>
      <c r="W1194" s="515"/>
      <c r="X1194" s="515"/>
      <c r="Y1194" s="515"/>
      <c r="Z1194" s="515"/>
      <c r="AA1194" s="515"/>
      <c r="AB1194" s="515"/>
      <c r="AC1194" s="515"/>
      <c r="AD1194" s="515"/>
      <c r="AE1194" s="515"/>
      <c r="AF1194" s="515"/>
      <c r="AG1194" s="515"/>
      <c r="AH1194" s="515"/>
      <c r="AI1194" s="515"/>
      <c r="AJ1194" s="515"/>
      <c r="AK1194" s="515"/>
      <c r="AL1194" s="515"/>
    </row>
    <row r="1195" spans="1:38">
      <c r="A1195" s="515">
        <v>16</v>
      </c>
      <c r="B1195" s="515">
        <v>180</v>
      </c>
      <c r="C1195" s="515">
        <v>2024</v>
      </c>
      <c r="D1195" s="515">
        <v>12</v>
      </c>
      <c r="E1195" s="515">
        <v>99</v>
      </c>
      <c r="F1195" s="515">
        <v>99</v>
      </c>
      <c r="G1195" s="515">
        <v>99</v>
      </c>
      <c r="H1195" s="515">
        <v>99</v>
      </c>
      <c r="I1195" s="515">
        <v>99</v>
      </c>
      <c r="J1195" s="515">
        <v>999</v>
      </c>
      <c r="K1195" s="515">
        <v>99</v>
      </c>
      <c r="L1195" s="515">
        <v>15</v>
      </c>
      <c r="M1195" s="515">
        <v>99</v>
      </c>
      <c r="N1195" s="515">
        <v>99</v>
      </c>
      <c r="O1195" s="515">
        <v>99</v>
      </c>
      <c r="P1195" s="515">
        <v>99</v>
      </c>
      <c r="Q1195" s="515"/>
      <c r="R1195" s="515">
        <v>0</v>
      </c>
      <c r="S1195" s="515"/>
      <c r="T1195" s="515"/>
      <c r="U1195" s="515"/>
      <c r="V1195" s="515"/>
      <c r="W1195" s="515"/>
      <c r="X1195" s="515"/>
      <c r="Y1195" s="515"/>
      <c r="Z1195" s="515"/>
      <c r="AA1195" s="515"/>
      <c r="AB1195" s="515"/>
      <c r="AC1195" s="515"/>
      <c r="AD1195" s="515"/>
      <c r="AE1195" s="515"/>
      <c r="AF1195" s="515"/>
      <c r="AG1195" s="515"/>
      <c r="AH1195" s="515"/>
      <c r="AI1195" s="515"/>
      <c r="AJ1195" s="515"/>
      <c r="AK1195" s="515"/>
      <c r="AL1195" s="515"/>
    </row>
    <row r="1196" spans="1:38">
      <c r="A1196" s="515">
        <v>16</v>
      </c>
      <c r="B1196" s="515">
        <v>181</v>
      </c>
      <c r="C1196" s="515">
        <v>2023</v>
      </c>
      <c r="D1196" s="515">
        <v>1</v>
      </c>
      <c r="E1196" s="515">
        <v>99</v>
      </c>
      <c r="F1196" s="515">
        <v>99</v>
      </c>
      <c r="G1196" s="515">
        <v>99</v>
      </c>
      <c r="H1196" s="515">
        <v>99</v>
      </c>
      <c r="I1196" s="515">
        <v>99</v>
      </c>
      <c r="J1196" s="515">
        <v>999</v>
      </c>
      <c r="K1196" s="515">
        <v>99</v>
      </c>
      <c r="L1196" s="515">
        <v>1</v>
      </c>
      <c r="M1196" s="515">
        <v>99</v>
      </c>
      <c r="N1196" s="515">
        <v>99</v>
      </c>
      <c r="O1196" s="515">
        <v>99</v>
      </c>
      <c r="P1196" s="515">
        <v>99</v>
      </c>
      <c r="Q1196" s="515">
        <v>2</v>
      </c>
      <c r="R1196" s="515">
        <v>2</v>
      </c>
      <c r="S1196" s="515">
        <v>1</v>
      </c>
      <c r="T1196" s="515">
        <v>3</v>
      </c>
      <c r="U1196" s="515">
        <v>12.350000000000001</v>
      </c>
      <c r="V1196" s="515">
        <v>0</v>
      </c>
      <c r="W1196" s="515">
        <v>0</v>
      </c>
      <c r="X1196" s="515">
        <v>0</v>
      </c>
      <c r="Y1196" s="515">
        <v>0</v>
      </c>
      <c r="Z1196" s="515">
        <v>1.3499999999999961</v>
      </c>
      <c r="AA1196" s="515">
        <v>0</v>
      </c>
      <c r="AB1196" s="515">
        <v>1</v>
      </c>
      <c r="AC1196" s="515"/>
      <c r="AD1196" s="515">
        <v>-100.00000000000038</v>
      </c>
      <c r="AE1196" s="515"/>
      <c r="AF1196" s="515">
        <v>0.1577287066246057</v>
      </c>
      <c r="AG1196" s="515">
        <v>6.4199866921733365E-2</v>
      </c>
      <c r="AH1196" s="515">
        <v>50</v>
      </c>
      <c r="AI1196" s="515">
        <v>0</v>
      </c>
      <c r="AJ1196" s="515"/>
      <c r="AK1196" s="515"/>
      <c r="AL1196" s="515"/>
    </row>
    <row r="1197" spans="1:38">
      <c r="A1197" s="515">
        <v>16</v>
      </c>
      <c r="B1197" s="515">
        <v>182</v>
      </c>
      <c r="C1197" s="515">
        <v>2023</v>
      </c>
      <c r="D1197" s="515">
        <v>2</v>
      </c>
      <c r="E1197" s="515">
        <v>99</v>
      </c>
      <c r="F1197" s="515">
        <v>99</v>
      </c>
      <c r="G1197" s="515">
        <v>99</v>
      </c>
      <c r="H1197" s="515">
        <v>99</v>
      </c>
      <c r="I1197" s="515">
        <v>99</v>
      </c>
      <c r="J1197" s="515">
        <v>999</v>
      </c>
      <c r="K1197" s="515">
        <v>99</v>
      </c>
      <c r="L1197" s="515">
        <v>1</v>
      </c>
      <c r="M1197" s="515">
        <v>99</v>
      </c>
      <c r="N1197" s="515">
        <v>99</v>
      </c>
      <c r="O1197" s="515">
        <v>99</v>
      </c>
      <c r="P1197" s="515">
        <v>99</v>
      </c>
      <c r="Q1197" s="515">
        <v>3</v>
      </c>
      <c r="R1197" s="515">
        <v>3</v>
      </c>
      <c r="S1197" s="515">
        <v>1</v>
      </c>
      <c r="T1197" s="515">
        <v>2.3333333333333339</v>
      </c>
      <c r="U1197" s="515">
        <v>16.400000000000006</v>
      </c>
      <c r="V1197" s="515">
        <v>0</v>
      </c>
      <c r="W1197" s="515">
        <v>0</v>
      </c>
      <c r="X1197" s="515">
        <v>33.333333333333343</v>
      </c>
      <c r="Y1197" s="515">
        <v>0</v>
      </c>
      <c r="Z1197" s="515">
        <v>3.1885210782848201</v>
      </c>
      <c r="AA1197" s="515">
        <v>0</v>
      </c>
      <c r="AB1197" s="515">
        <v>0.4714045207910309</v>
      </c>
      <c r="AC1197" s="515"/>
      <c r="AD1197" s="515">
        <v>99.794871578867557</v>
      </c>
      <c r="AE1197" s="515"/>
      <c r="AF1197" s="515">
        <v>0.20408163265306123</v>
      </c>
      <c r="AG1197" s="515">
        <v>9.9818014717070691E-2</v>
      </c>
      <c r="AH1197" s="515">
        <v>0</v>
      </c>
      <c r="AI1197" s="515">
        <v>0</v>
      </c>
      <c r="AJ1197" s="515"/>
      <c r="AK1197" s="515"/>
      <c r="AL1197" s="515"/>
    </row>
    <row r="1198" spans="1:38">
      <c r="A1198" s="515">
        <v>16</v>
      </c>
      <c r="B1198" s="515">
        <v>183</v>
      </c>
      <c r="C1198" s="515">
        <v>2023</v>
      </c>
      <c r="D1198" s="515">
        <v>3</v>
      </c>
      <c r="E1198" s="515">
        <v>99</v>
      </c>
      <c r="F1198" s="515">
        <v>99</v>
      </c>
      <c r="G1198" s="515">
        <v>99</v>
      </c>
      <c r="H1198" s="515">
        <v>99</v>
      </c>
      <c r="I1198" s="515">
        <v>99</v>
      </c>
      <c r="J1198" s="515">
        <v>999</v>
      </c>
      <c r="K1198" s="515">
        <v>99</v>
      </c>
      <c r="L1198" s="515">
        <v>1</v>
      </c>
      <c r="M1198" s="515">
        <v>99</v>
      </c>
      <c r="N1198" s="515">
        <v>99</v>
      </c>
      <c r="O1198" s="515">
        <v>99</v>
      </c>
      <c r="P1198" s="515">
        <v>99</v>
      </c>
      <c r="Q1198" s="515">
        <v>24</v>
      </c>
      <c r="R1198" s="515">
        <v>25</v>
      </c>
      <c r="S1198" s="515">
        <v>1</v>
      </c>
      <c r="T1198" s="515">
        <v>2.72</v>
      </c>
      <c r="U1198" s="515">
        <v>16.463999999999999</v>
      </c>
      <c r="V1198" s="515">
        <v>0</v>
      </c>
      <c r="W1198" s="515">
        <v>0</v>
      </c>
      <c r="X1198" s="515">
        <v>56</v>
      </c>
      <c r="Y1198" s="515">
        <v>4</v>
      </c>
      <c r="Z1198" s="515">
        <v>4.5653372274126784</v>
      </c>
      <c r="AA1198" s="515">
        <v>0</v>
      </c>
      <c r="AB1198" s="515">
        <v>0.66452990903344489</v>
      </c>
      <c r="AC1198" s="515"/>
      <c r="AD1198" s="515">
        <v>8.1059972999060452</v>
      </c>
      <c r="AE1198" s="515"/>
      <c r="AF1198" s="515">
        <v>0.20444880601897281</v>
      </c>
      <c r="AG1198" s="515">
        <v>9.8869617133653026E-2</v>
      </c>
      <c r="AH1198" s="515">
        <v>0</v>
      </c>
      <c r="AI1198" s="515">
        <v>3</v>
      </c>
      <c r="AJ1198" s="515">
        <v>104.03333333333336</v>
      </c>
      <c r="AK1198" s="515">
        <v>11.887629049223742</v>
      </c>
      <c r="AL1198" s="515">
        <v>11.887629049223742</v>
      </c>
    </row>
    <row r="1199" spans="1:38">
      <c r="A1199" s="515">
        <v>16</v>
      </c>
      <c r="B1199" s="515">
        <v>184</v>
      </c>
      <c r="C1199" s="515">
        <v>2023</v>
      </c>
      <c r="D1199" s="515">
        <v>4</v>
      </c>
      <c r="E1199" s="515">
        <v>99</v>
      </c>
      <c r="F1199" s="515">
        <v>99</v>
      </c>
      <c r="G1199" s="515">
        <v>99</v>
      </c>
      <c r="H1199" s="515">
        <v>99</v>
      </c>
      <c r="I1199" s="515">
        <v>99</v>
      </c>
      <c r="J1199" s="515">
        <v>999</v>
      </c>
      <c r="K1199" s="515">
        <v>99</v>
      </c>
      <c r="L1199" s="515">
        <v>1</v>
      </c>
      <c r="M1199" s="515">
        <v>99</v>
      </c>
      <c r="N1199" s="515">
        <v>99</v>
      </c>
      <c r="O1199" s="515">
        <v>99</v>
      </c>
      <c r="P1199" s="515">
        <v>99</v>
      </c>
      <c r="Q1199" s="515"/>
      <c r="R1199" s="515">
        <v>0</v>
      </c>
      <c r="S1199" s="515"/>
      <c r="T1199" s="515"/>
      <c r="U1199" s="515"/>
      <c r="V1199" s="515"/>
      <c r="W1199" s="515"/>
      <c r="X1199" s="515"/>
      <c r="Y1199" s="515"/>
      <c r="Z1199" s="515"/>
      <c r="AA1199" s="515"/>
      <c r="AB1199" s="515"/>
      <c r="AC1199" s="515"/>
      <c r="AD1199" s="515"/>
      <c r="AE1199" s="515"/>
      <c r="AF1199" s="515"/>
      <c r="AG1199" s="515"/>
      <c r="AH1199" s="515"/>
      <c r="AI1199" s="515"/>
      <c r="AJ1199" s="515"/>
      <c r="AK1199" s="515"/>
      <c r="AL1199" s="515"/>
    </row>
    <row r="1200" spans="1:38">
      <c r="A1200" s="515">
        <v>16</v>
      </c>
      <c r="B1200" s="515">
        <v>185</v>
      </c>
      <c r="C1200" s="515">
        <v>2023</v>
      </c>
      <c r="D1200" s="515">
        <v>5</v>
      </c>
      <c r="E1200" s="515">
        <v>99</v>
      </c>
      <c r="F1200" s="515">
        <v>99</v>
      </c>
      <c r="G1200" s="515">
        <v>99</v>
      </c>
      <c r="H1200" s="515">
        <v>99</v>
      </c>
      <c r="I1200" s="515">
        <v>99</v>
      </c>
      <c r="J1200" s="515">
        <v>999</v>
      </c>
      <c r="K1200" s="515">
        <v>99</v>
      </c>
      <c r="L1200" s="515">
        <v>1</v>
      </c>
      <c r="M1200" s="515">
        <v>99</v>
      </c>
      <c r="N1200" s="515">
        <v>99</v>
      </c>
      <c r="O1200" s="515">
        <v>99</v>
      </c>
      <c r="P1200" s="515">
        <v>99</v>
      </c>
      <c r="Q1200" s="515">
        <v>3</v>
      </c>
      <c r="R1200" s="515">
        <v>4</v>
      </c>
      <c r="S1200" s="515">
        <v>1</v>
      </c>
      <c r="T1200" s="515">
        <v>3.75</v>
      </c>
      <c r="U1200" s="515">
        <v>16.25</v>
      </c>
      <c r="V1200" s="515">
        <v>0</v>
      </c>
      <c r="W1200" s="515">
        <v>0</v>
      </c>
      <c r="X1200" s="515">
        <v>75</v>
      </c>
      <c r="Y1200" s="515">
        <v>0</v>
      </c>
      <c r="Z1200" s="515">
        <v>1.3067134345371916</v>
      </c>
      <c r="AA1200" s="515">
        <v>0</v>
      </c>
      <c r="AB1200" s="515">
        <v>0.4330127018922193</v>
      </c>
      <c r="AC1200" s="515"/>
      <c r="AD1200" s="515">
        <v>99.412623406351372</v>
      </c>
      <c r="AE1200" s="515"/>
      <c r="AF1200" s="515">
        <v>0.28571428571428559</v>
      </c>
      <c r="AG1200" s="515">
        <v>0.13655548249253677</v>
      </c>
      <c r="AH1200" s="515">
        <v>0</v>
      </c>
      <c r="AI1200" s="515">
        <v>1</v>
      </c>
      <c r="AJ1200" s="515">
        <v>108.3</v>
      </c>
      <c r="AK1200" s="515">
        <v>13.225859713887008</v>
      </c>
      <c r="AL1200" s="515">
        <v>13.225859713887008</v>
      </c>
    </row>
    <row r="1201" spans="1:38">
      <c r="A1201" s="515">
        <v>16</v>
      </c>
      <c r="B1201" s="515">
        <v>186</v>
      </c>
      <c r="C1201" s="515">
        <v>2023</v>
      </c>
      <c r="D1201" s="515">
        <v>6</v>
      </c>
      <c r="E1201" s="515">
        <v>99</v>
      </c>
      <c r="F1201" s="515">
        <v>99</v>
      </c>
      <c r="G1201" s="515">
        <v>99</v>
      </c>
      <c r="H1201" s="515">
        <v>99</v>
      </c>
      <c r="I1201" s="515">
        <v>99</v>
      </c>
      <c r="J1201" s="515">
        <v>999</v>
      </c>
      <c r="K1201" s="515">
        <v>99</v>
      </c>
      <c r="L1201" s="515">
        <v>1</v>
      </c>
      <c r="M1201" s="515">
        <v>99</v>
      </c>
      <c r="N1201" s="515">
        <v>99</v>
      </c>
      <c r="O1201" s="515">
        <v>99</v>
      </c>
      <c r="P1201" s="515">
        <v>99</v>
      </c>
      <c r="Q1201" s="515">
        <v>1</v>
      </c>
      <c r="R1201" s="515">
        <v>1</v>
      </c>
      <c r="S1201" s="515">
        <v>1</v>
      </c>
      <c r="T1201" s="515">
        <v>2</v>
      </c>
      <c r="U1201" s="515">
        <v>21.8</v>
      </c>
      <c r="V1201" s="515">
        <v>0</v>
      </c>
      <c r="W1201" s="515">
        <v>0</v>
      </c>
      <c r="X1201" s="515">
        <v>100</v>
      </c>
      <c r="Y1201" s="515">
        <v>0</v>
      </c>
      <c r="Z1201" s="515">
        <v>0</v>
      </c>
      <c r="AA1201" s="515">
        <v>0</v>
      </c>
      <c r="AB1201" s="515">
        <v>0</v>
      </c>
      <c r="AC1201" s="515"/>
      <c r="AD1201" s="515"/>
      <c r="AE1201" s="515"/>
      <c r="AF1201" s="515">
        <v>7.8864353312302848E-2</v>
      </c>
      <c r="AG1201" s="515">
        <v>5.1669542463831312E-2</v>
      </c>
      <c r="AH1201" s="515">
        <v>0</v>
      </c>
      <c r="AI1201" s="515">
        <v>1</v>
      </c>
      <c r="AJ1201" s="515">
        <v>113.9</v>
      </c>
      <c r="AK1201" s="515">
        <v>14.753169136213979</v>
      </c>
      <c r="AL1201" s="515">
        <v>14.753169136213979</v>
      </c>
    </row>
    <row r="1202" spans="1:38">
      <c r="A1202" s="515">
        <v>16</v>
      </c>
      <c r="B1202" s="515">
        <v>187</v>
      </c>
      <c r="C1202" s="515">
        <v>2023</v>
      </c>
      <c r="D1202" s="515">
        <v>7</v>
      </c>
      <c r="E1202" s="515">
        <v>99</v>
      </c>
      <c r="F1202" s="515">
        <v>99</v>
      </c>
      <c r="G1202" s="515">
        <v>99</v>
      </c>
      <c r="H1202" s="515">
        <v>99</v>
      </c>
      <c r="I1202" s="515">
        <v>99</v>
      </c>
      <c r="J1202" s="515">
        <v>999</v>
      </c>
      <c r="K1202" s="515">
        <v>99</v>
      </c>
      <c r="L1202" s="515">
        <v>1</v>
      </c>
      <c r="M1202" s="515">
        <v>99</v>
      </c>
      <c r="N1202" s="515">
        <v>99</v>
      </c>
      <c r="O1202" s="515">
        <v>99</v>
      </c>
      <c r="P1202" s="515">
        <v>99</v>
      </c>
      <c r="Q1202" s="515">
        <v>1</v>
      </c>
      <c r="R1202" s="515">
        <v>3</v>
      </c>
      <c r="S1202" s="515">
        <v>1</v>
      </c>
      <c r="T1202" s="515">
        <v>1</v>
      </c>
      <c r="U1202" s="515">
        <v>17.366666666666671</v>
      </c>
      <c r="V1202" s="515">
        <v>0</v>
      </c>
      <c r="W1202" s="515">
        <v>0</v>
      </c>
      <c r="X1202" s="515">
        <v>66.666666666666686</v>
      </c>
      <c r="Y1202" s="515">
        <v>0</v>
      </c>
      <c r="Z1202" s="515">
        <v>1.6977108770995435</v>
      </c>
      <c r="AA1202" s="515">
        <v>0</v>
      </c>
      <c r="AB1202" s="515">
        <v>0</v>
      </c>
      <c r="AC1202" s="515"/>
      <c r="AD1202" s="515"/>
      <c r="AE1202" s="515"/>
      <c r="AF1202" s="515">
        <v>0.98684210526315808</v>
      </c>
      <c r="AG1202" s="515">
        <v>0.5146238109819341</v>
      </c>
      <c r="AH1202" s="515">
        <v>0</v>
      </c>
      <c r="AI1202" s="515">
        <v>0</v>
      </c>
      <c r="AJ1202" s="515"/>
      <c r="AK1202" s="515"/>
      <c r="AL1202" s="515"/>
    </row>
    <row r="1203" spans="1:38">
      <c r="A1203" s="515">
        <v>16</v>
      </c>
      <c r="B1203" s="515">
        <v>188</v>
      </c>
      <c r="C1203" s="515">
        <v>2023</v>
      </c>
      <c r="D1203" s="515">
        <v>8</v>
      </c>
      <c r="E1203" s="515">
        <v>99</v>
      </c>
      <c r="F1203" s="515">
        <v>99</v>
      </c>
      <c r="G1203" s="515">
        <v>99</v>
      </c>
      <c r="H1203" s="515">
        <v>99</v>
      </c>
      <c r="I1203" s="515">
        <v>99</v>
      </c>
      <c r="J1203" s="515">
        <v>999</v>
      </c>
      <c r="K1203" s="515">
        <v>99</v>
      </c>
      <c r="L1203" s="515">
        <v>1</v>
      </c>
      <c r="M1203" s="515">
        <v>99</v>
      </c>
      <c r="N1203" s="515">
        <v>99</v>
      </c>
      <c r="O1203" s="515">
        <v>99</v>
      </c>
      <c r="P1203" s="515">
        <v>99</v>
      </c>
      <c r="Q1203" s="515">
        <v>27</v>
      </c>
      <c r="R1203" s="515">
        <v>43</v>
      </c>
      <c r="S1203" s="515">
        <v>1</v>
      </c>
      <c r="T1203" s="515">
        <v>2.4883720930232545</v>
      </c>
      <c r="U1203" s="515">
        <v>17.793023255813964</v>
      </c>
      <c r="V1203" s="515">
        <v>0</v>
      </c>
      <c r="W1203" s="515">
        <v>0</v>
      </c>
      <c r="X1203" s="515">
        <v>74.418604651162795</v>
      </c>
      <c r="Y1203" s="515">
        <v>11.627906976744184</v>
      </c>
      <c r="Z1203" s="515">
        <v>4.4914075769979966</v>
      </c>
      <c r="AA1203" s="515">
        <v>0</v>
      </c>
      <c r="AB1203" s="515">
        <v>0.78864302129363584</v>
      </c>
      <c r="AC1203" s="515"/>
      <c r="AD1203" s="515">
        <v>30.034928008869802</v>
      </c>
      <c r="AE1203" s="515"/>
      <c r="AF1203" s="515">
        <v>0.36067773863445746</v>
      </c>
      <c r="AG1203" s="515">
        <v>0.19998306247229369</v>
      </c>
      <c r="AH1203" s="515">
        <v>2.3255813953488378</v>
      </c>
      <c r="AI1203" s="515">
        <v>23</v>
      </c>
      <c r="AJ1203" s="515">
        <v>113.34782608695652</v>
      </c>
      <c r="AK1203" s="515">
        <v>13.238332366505608</v>
      </c>
      <c r="AL1203" s="515">
        <v>13.238332366505608</v>
      </c>
    </row>
    <row r="1204" spans="1:38">
      <c r="A1204" s="515">
        <v>16</v>
      </c>
      <c r="B1204" s="515">
        <v>189</v>
      </c>
      <c r="C1204" s="515">
        <v>2023</v>
      </c>
      <c r="D1204" s="515">
        <v>9</v>
      </c>
      <c r="E1204" s="515">
        <v>99</v>
      </c>
      <c r="F1204" s="515">
        <v>99</v>
      </c>
      <c r="G1204" s="515">
        <v>99</v>
      </c>
      <c r="H1204" s="515">
        <v>99</v>
      </c>
      <c r="I1204" s="515">
        <v>99</v>
      </c>
      <c r="J1204" s="515">
        <v>999</v>
      </c>
      <c r="K1204" s="515">
        <v>99</v>
      </c>
      <c r="L1204" s="515">
        <v>1</v>
      </c>
      <c r="M1204" s="515">
        <v>99</v>
      </c>
      <c r="N1204" s="515">
        <v>99</v>
      </c>
      <c r="O1204" s="515">
        <v>99</v>
      </c>
      <c r="P1204" s="515">
        <v>99</v>
      </c>
      <c r="Q1204" s="515">
        <v>39</v>
      </c>
      <c r="R1204" s="515">
        <v>45</v>
      </c>
      <c r="S1204" s="515">
        <v>1</v>
      </c>
      <c r="T1204" s="515">
        <v>3.0666666666666678</v>
      </c>
      <c r="U1204" s="515">
        <v>16.366666666666671</v>
      </c>
      <c r="V1204" s="515">
        <v>0</v>
      </c>
      <c r="W1204" s="515">
        <v>0</v>
      </c>
      <c r="X1204" s="515">
        <v>48.888888888888886</v>
      </c>
      <c r="Y1204" s="515">
        <v>11.111111111111112</v>
      </c>
      <c r="Z1204" s="515">
        <v>5.5908655660619919</v>
      </c>
      <c r="AA1204" s="515">
        <v>0</v>
      </c>
      <c r="AB1204" s="515">
        <v>1.1813363431112898</v>
      </c>
      <c r="AC1204" s="515"/>
      <c r="AD1204" s="515">
        <v>-9.5891415962194895</v>
      </c>
      <c r="AE1204" s="515"/>
      <c r="AF1204" s="515">
        <v>0.33173608551419098</v>
      </c>
      <c r="AG1204" s="515">
        <v>0.18294123301645859</v>
      </c>
      <c r="AH1204" s="515">
        <v>6.6666666666666687</v>
      </c>
      <c r="AI1204" s="515">
        <v>10</v>
      </c>
      <c r="AJ1204" s="515">
        <v>107.81000000000002</v>
      </c>
      <c r="AK1204" s="515">
        <v>13.889204999376309</v>
      </c>
      <c r="AL1204" s="515">
        <v>13.889204999376309</v>
      </c>
    </row>
    <row r="1205" spans="1:38">
      <c r="A1205" s="515">
        <v>16</v>
      </c>
      <c r="B1205" s="515">
        <v>190</v>
      </c>
      <c r="C1205" s="515">
        <v>2023</v>
      </c>
      <c r="D1205" s="515">
        <v>10</v>
      </c>
      <c r="E1205" s="515">
        <v>99</v>
      </c>
      <c r="F1205" s="515">
        <v>99</v>
      </c>
      <c r="G1205" s="515">
        <v>99</v>
      </c>
      <c r="H1205" s="515">
        <v>99</v>
      </c>
      <c r="I1205" s="515">
        <v>99</v>
      </c>
      <c r="J1205" s="515">
        <v>999</v>
      </c>
      <c r="K1205" s="515">
        <v>99</v>
      </c>
      <c r="L1205" s="515">
        <v>1</v>
      </c>
      <c r="M1205" s="515">
        <v>99</v>
      </c>
      <c r="N1205" s="515">
        <v>99</v>
      </c>
      <c r="O1205" s="515">
        <v>99</v>
      </c>
      <c r="P1205" s="515">
        <v>99</v>
      </c>
      <c r="Q1205" s="515">
        <v>90</v>
      </c>
      <c r="R1205" s="515">
        <v>114</v>
      </c>
      <c r="S1205" s="515">
        <v>1</v>
      </c>
      <c r="T1205" s="515">
        <v>2.736842105263158</v>
      </c>
      <c r="U1205" s="515">
        <v>15.697368421052625</v>
      </c>
      <c r="V1205" s="515">
        <v>0</v>
      </c>
      <c r="W1205" s="515">
        <v>0</v>
      </c>
      <c r="X1205" s="515">
        <v>46.491228070175438</v>
      </c>
      <c r="Y1205" s="515">
        <v>7.0175438596491215</v>
      </c>
      <c r="Z1205" s="515">
        <v>4.8226159554478079</v>
      </c>
      <c r="AA1205" s="515">
        <v>0</v>
      </c>
      <c r="AB1205" s="515">
        <v>1.0926599732645628</v>
      </c>
      <c r="AC1205" s="515"/>
      <c r="AD1205" s="515">
        <v>13.63712935251541</v>
      </c>
      <c r="AE1205" s="515"/>
      <c r="AF1205" s="515">
        <v>0.28058085158749696</v>
      </c>
      <c r="AG1205" s="515">
        <v>0.14391612380116145</v>
      </c>
      <c r="AH1205" s="515">
        <v>5.2631578947368443</v>
      </c>
      <c r="AI1205" s="515">
        <v>24</v>
      </c>
      <c r="AJ1205" s="515">
        <v>111.10416666666664</v>
      </c>
      <c r="AK1205" s="515">
        <v>13.500988111429937</v>
      </c>
      <c r="AL1205" s="515">
        <v>13.490237398393882</v>
      </c>
    </row>
    <row r="1206" spans="1:38">
      <c r="A1206" s="515">
        <v>16</v>
      </c>
      <c r="B1206" s="515">
        <v>191</v>
      </c>
      <c r="C1206" s="515">
        <v>2023</v>
      </c>
      <c r="D1206" s="515">
        <v>11</v>
      </c>
      <c r="E1206" s="515">
        <v>99</v>
      </c>
      <c r="F1206" s="515">
        <v>99</v>
      </c>
      <c r="G1206" s="515">
        <v>99</v>
      </c>
      <c r="H1206" s="515">
        <v>99</v>
      </c>
      <c r="I1206" s="515">
        <v>99</v>
      </c>
      <c r="J1206" s="515">
        <v>999</v>
      </c>
      <c r="K1206" s="515">
        <v>99</v>
      </c>
      <c r="L1206" s="515">
        <v>1</v>
      </c>
      <c r="M1206" s="515">
        <v>99</v>
      </c>
      <c r="N1206" s="515">
        <v>99</v>
      </c>
      <c r="O1206" s="515">
        <v>99</v>
      </c>
      <c r="P1206" s="515">
        <v>99</v>
      </c>
      <c r="Q1206" s="515">
        <v>57</v>
      </c>
      <c r="R1206" s="515">
        <v>79</v>
      </c>
      <c r="S1206" s="515">
        <v>1</v>
      </c>
      <c r="T1206" s="515">
        <v>2.5063291139240502</v>
      </c>
      <c r="U1206" s="515">
        <v>15.53037974683545</v>
      </c>
      <c r="V1206" s="515">
        <v>0</v>
      </c>
      <c r="W1206" s="515">
        <v>0</v>
      </c>
      <c r="X1206" s="515">
        <v>46.835443037974692</v>
      </c>
      <c r="Y1206" s="515">
        <v>10.126582278481012</v>
      </c>
      <c r="Z1206" s="515">
        <v>5.1446015562186913</v>
      </c>
      <c r="AA1206" s="515">
        <v>0</v>
      </c>
      <c r="AB1206" s="515">
        <v>0.86964881201608446</v>
      </c>
      <c r="AC1206" s="515"/>
      <c r="AD1206" s="515">
        <v>14.821174823180423</v>
      </c>
      <c r="AE1206" s="515"/>
      <c r="AF1206" s="515">
        <v>0.341370668049434</v>
      </c>
      <c r="AG1206" s="515">
        <v>0.1730825768523887</v>
      </c>
      <c r="AH1206" s="515">
        <v>10.126582278481012</v>
      </c>
      <c r="AI1206" s="515">
        <v>35</v>
      </c>
      <c r="AJ1206" s="515">
        <v>105.48285714285706</v>
      </c>
      <c r="AK1206" s="515">
        <v>13.277281779960957</v>
      </c>
      <c r="AL1206" s="515"/>
    </row>
    <row r="1207" spans="1:38">
      <c r="A1207" s="515">
        <v>16</v>
      </c>
      <c r="B1207" s="515">
        <v>192</v>
      </c>
      <c r="C1207" s="515">
        <v>2023</v>
      </c>
      <c r="D1207" s="515">
        <v>12</v>
      </c>
      <c r="E1207" s="515">
        <v>99</v>
      </c>
      <c r="F1207" s="515">
        <v>99</v>
      </c>
      <c r="G1207" s="515">
        <v>99</v>
      </c>
      <c r="H1207" s="515">
        <v>99</v>
      </c>
      <c r="I1207" s="515">
        <v>99</v>
      </c>
      <c r="J1207" s="515">
        <v>999</v>
      </c>
      <c r="K1207" s="515">
        <v>99</v>
      </c>
      <c r="L1207" s="515">
        <v>1</v>
      </c>
      <c r="M1207" s="515">
        <v>99</v>
      </c>
      <c r="N1207" s="515">
        <v>99</v>
      </c>
      <c r="O1207" s="515">
        <v>99</v>
      </c>
      <c r="P1207" s="515">
        <v>99</v>
      </c>
      <c r="Q1207" s="515">
        <v>5</v>
      </c>
      <c r="R1207" s="515">
        <v>5</v>
      </c>
      <c r="S1207" s="515">
        <v>1</v>
      </c>
      <c r="T1207" s="515">
        <v>2.4</v>
      </c>
      <c r="U1207" s="515">
        <v>11.100000000000001</v>
      </c>
      <c r="V1207" s="515">
        <v>0</v>
      </c>
      <c r="W1207" s="515">
        <v>0</v>
      </c>
      <c r="X1207" s="515">
        <v>0</v>
      </c>
      <c r="Y1207" s="515">
        <v>0</v>
      </c>
      <c r="Z1207" s="515">
        <v>1.5633297796690182</v>
      </c>
      <c r="AA1207" s="515">
        <v>0</v>
      </c>
      <c r="AB1207" s="515">
        <v>0.48989794855663599</v>
      </c>
      <c r="AC1207" s="515"/>
      <c r="AD1207" s="515">
        <v>33.948229254314903</v>
      </c>
      <c r="AE1207" s="515"/>
      <c r="AF1207" s="515">
        <v>0.40749796251018744</v>
      </c>
      <c r="AG1207" s="515">
        <v>0.15404300436593962</v>
      </c>
      <c r="AH1207" s="515">
        <v>0</v>
      </c>
      <c r="AI1207" s="515">
        <v>1</v>
      </c>
      <c r="AJ1207" s="515">
        <v>104</v>
      </c>
      <c r="AK1207" s="515">
        <v>10.756855939918069</v>
      </c>
      <c r="AL1207" s="515"/>
    </row>
    <row r="1208" spans="1:38">
      <c r="A1208" s="515">
        <v>16</v>
      </c>
      <c r="B1208" s="515">
        <v>193</v>
      </c>
      <c r="C1208" s="515">
        <v>2023</v>
      </c>
      <c r="D1208" s="515">
        <v>1</v>
      </c>
      <c r="E1208" s="515">
        <v>99</v>
      </c>
      <c r="F1208" s="515">
        <v>99</v>
      </c>
      <c r="G1208" s="515">
        <v>99</v>
      </c>
      <c r="H1208" s="515">
        <v>99</v>
      </c>
      <c r="I1208" s="515">
        <v>99</v>
      </c>
      <c r="J1208" s="515">
        <v>999</v>
      </c>
      <c r="K1208" s="515">
        <v>99</v>
      </c>
      <c r="L1208" s="515">
        <v>2</v>
      </c>
      <c r="M1208" s="515">
        <v>99</v>
      </c>
      <c r="N1208" s="515">
        <v>99</v>
      </c>
      <c r="O1208" s="515">
        <v>99</v>
      </c>
      <c r="P1208" s="515">
        <v>99</v>
      </c>
      <c r="Q1208" s="515">
        <v>9</v>
      </c>
      <c r="R1208" s="515">
        <v>12</v>
      </c>
      <c r="S1208" s="515">
        <v>2</v>
      </c>
      <c r="T1208" s="515">
        <v>3.75</v>
      </c>
      <c r="U1208" s="515">
        <v>18.608333333333334</v>
      </c>
      <c r="V1208" s="515">
        <v>0</v>
      </c>
      <c r="W1208" s="515">
        <v>0</v>
      </c>
      <c r="X1208" s="515">
        <v>83.333333333333314</v>
      </c>
      <c r="Y1208" s="515">
        <v>8.3333333333333357</v>
      </c>
      <c r="Z1208" s="515">
        <v>3.0382172221368409</v>
      </c>
      <c r="AA1208" s="515">
        <v>0</v>
      </c>
      <c r="AB1208" s="515">
        <v>1.299038105676658</v>
      </c>
      <c r="AC1208" s="515"/>
      <c r="AD1208" s="515">
        <v>24.545450281490044</v>
      </c>
      <c r="AE1208" s="515"/>
      <c r="AF1208" s="515">
        <v>0.94637223974763396</v>
      </c>
      <c r="AG1208" s="515">
        <v>0.58039798719121694</v>
      </c>
      <c r="AH1208" s="515">
        <v>8.3333333333333357</v>
      </c>
      <c r="AI1208" s="515">
        <v>2</v>
      </c>
      <c r="AJ1208" s="515">
        <v>113.6</v>
      </c>
      <c r="AK1208" s="515">
        <v>12.730570688554179</v>
      </c>
      <c r="AL1208" s="515">
        <v>12.730570688554179</v>
      </c>
    </row>
    <row r="1209" spans="1:38">
      <c r="A1209" s="515">
        <v>16</v>
      </c>
      <c r="B1209" s="515">
        <v>194</v>
      </c>
      <c r="C1209" s="515">
        <v>2023</v>
      </c>
      <c r="D1209" s="515">
        <v>2</v>
      </c>
      <c r="E1209" s="515">
        <v>99</v>
      </c>
      <c r="F1209" s="515">
        <v>99</v>
      </c>
      <c r="G1209" s="515">
        <v>99</v>
      </c>
      <c r="H1209" s="515">
        <v>99</v>
      </c>
      <c r="I1209" s="515">
        <v>99</v>
      </c>
      <c r="J1209" s="515">
        <v>999</v>
      </c>
      <c r="K1209" s="515">
        <v>99</v>
      </c>
      <c r="L1209" s="515">
        <v>2</v>
      </c>
      <c r="M1209" s="515">
        <v>99</v>
      </c>
      <c r="N1209" s="515">
        <v>99</v>
      </c>
      <c r="O1209" s="515">
        <v>99</v>
      </c>
      <c r="P1209" s="515">
        <v>99</v>
      </c>
      <c r="Q1209" s="515">
        <v>11</v>
      </c>
      <c r="R1209" s="515">
        <v>18</v>
      </c>
      <c r="S1209" s="515">
        <v>2</v>
      </c>
      <c r="T1209" s="515">
        <v>3.6666666666666656</v>
      </c>
      <c r="U1209" s="515">
        <v>17.166666666666671</v>
      </c>
      <c r="V1209" s="515">
        <v>0</v>
      </c>
      <c r="W1209" s="515">
        <v>0</v>
      </c>
      <c r="X1209" s="515">
        <v>55.555555555555557</v>
      </c>
      <c r="Y1209" s="515">
        <v>5.5555555555555562</v>
      </c>
      <c r="Z1209" s="515">
        <v>4.0148336066254044</v>
      </c>
      <c r="AA1209" s="515">
        <v>0</v>
      </c>
      <c r="AB1209" s="515">
        <v>1.0540925533894607</v>
      </c>
      <c r="AC1209" s="515"/>
      <c r="AD1209" s="515">
        <v>11.158353722336642</v>
      </c>
      <c r="AE1209" s="515"/>
      <c r="AF1209" s="515">
        <v>1.2244897959183672</v>
      </c>
      <c r="AG1209" s="515">
        <v>0.62690582413770013</v>
      </c>
      <c r="AH1209" s="515">
        <v>0</v>
      </c>
      <c r="AI1209" s="515">
        <v>1</v>
      </c>
      <c r="AJ1209" s="515">
        <v>109.4</v>
      </c>
      <c r="AK1209" s="515">
        <v>14.8166411935509</v>
      </c>
      <c r="AL1209" s="515">
        <v>14.8166411935509</v>
      </c>
    </row>
    <row r="1210" spans="1:38">
      <c r="A1210" s="515">
        <v>16</v>
      </c>
      <c r="B1210" s="515">
        <v>195</v>
      </c>
      <c r="C1210" s="515">
        <v>2023</v>
      </c>
      <c r="D1210" s="515">
        <v>3</v>
      </c>
      <c r="E1210" s="515">
        <v>99</v>
      </c>
      <c r="F1210" s="515">
        <v>99</v>
      </c>
      <c r="G1210" s="515">
        <v>99</v>
      </c>
      <c r="H1210" s="515">
        <v>99</v>
      </c>
      <c r="I1210" s="515">
        <v>99</v>
      </c>
      <c r="J1210" s="515">
        <v>999</v>
      </c>
      <c r="K1210" s="515">
        <v>99</v>
      </c>
      <c r="L1210" s="515">
        <v>2</v>
      </c>
      <c r="M1210" s="515">
        <v>99</v>
      </c>
      <c r="N1210" s="515">
        <v>99</v>
      </c>
      <c r="O1210" s="515">
        <v>99</v>
      </c>
      <c r="P1210" s="515">
        <v>99</v>
      </c>
      <c r="Q1210" s="515">
        <v>78</v>
      </c>
      <c r="R1210" s="515">
        <v>109</v>
      </c>
      <c r="S1210" s="515">
        <v>2</v>
      </c>
      <c r="T1210" s="515">
        <v>3.6238532110091746</v>
      </c>
      <c r="U1210" s="515">
        <v>19.103669724770633</v>
      </c>
      <c r="V1210" s="515">
        <v>0</v>
      </c>
      <c r="W1210" s="515">
        <v>0</v>
      </c>
      <c r="X1210" s="515">
        <v>77.981651376146786</v>
      </c>
      <c r="Y1210" s="515">
        <v>21.100917431192656</v>
      </c>
      <c r="Z1210" s="515">
        <v>4.7223638654888092</v>
      </c>
      <c r="AA1210" s="515">
        <v>0</v>
      </c>
      <c r="AB1210" s="515">
        <v>1.0903159278345385</v>
      </c>
      <c r="AC1210" s="515"/>
      <c r="AD1210" s="515">
        <v>18.967462569323633</v>
      </c>
      <c r="AE1210" s="515"/>
      <c r="AF1210" s="515">
        <v>0.89139679424272178</v>
      </c>
      <c r="AG1210" s="515">
        <v>0.50018514032411476</v>
      </c>
      <c r="AH1210" s="515">
        <v>5.5045871559633035</v>
      </c>
      <c r="AI1210" s="515">
        <v>11</v>
      </c>
      <c r="AJ1210" s="515">
        <v>114.1545454545455</v>
      </c>
      <c r="AK1210" s="515">
        <v>13.037035226952412</v>
      </c>
      <c r="AL1210" s="515">
        <v>13.037035226952412</v>
      </c>
    </row>
    <row r="1211" spans="1:38">
      <c r="A1211" s="515">
        <v>16</v>
      </c>
      <c r="B1211" s="515">
        <v>196</v>
      </c>
      <c r="C1211" s="515">
        <v>2023</v>
      </c>
      <c r="D1211" s="515">
        <v>4</v>
      </c>
      <c r="E1211" s="515">
        <v>99</v>
      </c>
      <c r="F1211" s="515">
        <v>99</v>
      </c>
      <c r="G1211" s="515">
        <v>99</v>
      </c>
      <c r="H1211" s="515">
        <v>99</v>
      </c>
      <c r="I1211" s="515">
        <v>99</v>
      </c>
      <c r="J1211" s="515">
        <v>999</v>
      </c>
      <c r="K1211" s="515">
        <v>99</v>
      </c>
      <c r="L1211" s="515">
        <v>2</v>
      </c>
      <c r="M1211" s="515">
        <v>99</v>
      </c>
      <c r="N1211" s="515">
        <v>99</v>
      </c>
      <c r="O1211" s="515">
        <v>99</v>
      </c>
      <c r="P1211" s="515">
        <v>99</v>
      </c>
      <c r="Q1211" s="515">
        <v>4</v>
      </c>
      <c r="R1211" s="515">
        <v>4</v>
      </c>
      <c r="S1211" s="515">
        <v>2</v>
      </c>
      <c r="T1211" s="515">
        <v>4.25</v>
      </c>
      <c r="U1211" s="515">
        <v>19.950000000000003</v>
      </c>
      <c r="V1211" s="515">
        <v>0</v>
      </c>
      <c r="W1211" s="515">
        <v>0</v>
      </c>
      <c r="X1211" s="515">
        <v>100</v>
      </c>
      <c r="Y1211" s="515">
        <v>0</v>
      </c>
      <c r="Z1211" s="515">
        <v>1.3865424623861691</v>
      </c>
      <c r="AA1211" s="515">
        <v>0</v>
      </c>
      <c r="AB1211" s="515">
        <v>1.299038105676658</v>
      </c>
      <c r="AC1211" s="515"/>
      <c r="AD1211" s="515">
        <v>20.125790423185567</v>
      </c>
      <c r="AE1211" s="515"/>
      <c r="AF1211" s="515">
        <v>0.69686411149825778</v>
      </c>
      <c r="AG1211" s="515">
        <v>0.41572893223305807</v>
      </c>
      <c r="AH1211" s="515">
        <v>0</v>
      </c>
      <c r="AI1211" s="515">
        <v>1</v>
      </c>
      <c r="AJ1211" s="515">
        <v>112.5</v>
      </c>
      <c r="AK1211" s="515">
        <v>14.187105624142662</v>
      </c>
      <c r="AL1211" s="515">
        <v>14.187105624142662</v>
      </c>
    </row>
    <row r="1212" spans="1:38">
      <c r="A1212" s="515">
        <v>16</v>
      </c>
      <c r="B1212" s="515">
        <v>197</v>
      </c>
      <c r="C1212" s="515">
        <v>2023</v>
      </c>
      <c r="D1212" s="515">
        <v>5</v>
      </c>
      <c r="E1212" s="515">
        <v>99</v>
      </c>
      <c r="F1212" s="515">
        <v>99</v>
      </c>
      <c r="G1212" s="515">
        <v>99</v>
      </c>
      <c r="H1212" s="515">
        <v>99</v>
      </c>
      <c r="I1212" s="515">
        <v>99</v>
      </c>
      <c r="J1212" s="515">
        <v>999</v>
      </c>
      <c r="K1212" s="515">
        <v>99</v>
      </c>
      <c r="L1212" s="515">
        <v>2</v>
      </c>
      <c r="M1212" s="515">
        <v>99</v>
      </c>
      <c r="N1212" s="515">
        <v>99</v>
      </c>
      <c r="O1212" s="515">
        <v>99</v>
      </c>
      <c r="P1212" s="515">
        <v>99</v>
      </c>
      <c r="Q1212" s="515">
        <v>12</v>
      </c>
      <c r="R1212" s="515">
        <v>15</v>
      </c>
      <c r="S1212" s="515">
        <v>2</v>
      </c>
      <c r="T1212" s="515">
        <v>3.4666666666666677</v>
      </c>
      <c r="U1212" s="515">
        <v>17.006666666666661</v>
      </c>
      <c r="V1212" s="515">
        <v>0</v>
      </c>
      <c r="W1212" s="515">
        <v>0</v>
      </c>
      <c r="X1212" s="515">
        <v>53.33333333333335</v>
      </c>
      <c r="Y1212" s="515">
        <v>13.333333333333337</v>
      </c>
      <c r="Z1212" s="515">
        <v>4.5774034366901031</v>
      </c>
      <c r="AA1212" s="515">
        <v>0</v>
      </c>
      <c r="AB1212" s="515">
        <v>0.8844332774281064</v>
      </c>
      <c r="AC1212" s="515"/>
      <c r="AD1212" s="515">
        <v>29.729107794024216</v>
      </c>
      <c r="AE1212" s="515"/>
      <c r="AF1212" s="515">
        <v>1.0714285714285712</v>
      </c>
      <c r="AG1212" s="515">
        <v>0.53592774744378635</v>
      </c>
      <c r="AH1212" s="515">
        <v>0</v>
      </c>
      <c r="AI1212" s="515">
        <v>2</v>
      </c>
      <c r="AJ1212" s="515">
        <v>103.15</v>
      </c>
      <c r="AK1212" s="515">
        <v>13.566425050721817</v>
      </c>
      <c r="AL1212" s="515">
        <v>13.566425050721817</v>
      </c>
    </row>
    <row r="1213" spans="1:38">
      <c r="A1213" s="515">
        <v>16</v>
      </c>
      <c r="B1213" s="515">
        <v>198</v>
      </c>
      <c r="C1213" s="515">
        <v>2023</v>
      </c>
      <c r="D1213" s="515">
        <v>6</v>
      </c>
      <c r="E1213" s="515">
        <v>99</v>
      </c>
      <c r="F1213" s="515">
        <v>99</v>
      </c>
      <c r="G1213" s="515">
        <v>99</v>
      </c>
      <c r="H1213" s="515">
        <v>99</v>
      </c>
      <c r="I1213" s="515">
        <v>99</v>
      </c>
      <c r="J1213" s="515">
        <v>999</v>
      </c>
      <c r="K1213" s="515">
        <v>99</v>
      </c>
      <c r="L1213" s="515">
        <v>2</v>
      </c>
      <c r="M1213" s="515">
        <v>99</v>
      </c>
      <c r="N1213" s="515">
        <v>99</v>
      </c>
      <c r="O1213" s="515">
        <v>99</v>
      </c>
      <c r="P1213" s="515">
        <v>99</v>
      </c>
      <c r="Q1213" s="515">
        <v>16</v>
      </c>
      <c r="R1213" s="515">
        <v>17</v>
      </c>
      <c r="S1213" s="515">
        <v>2</v>
      </c>
      <c r="T1213" s="515">
        <v>3.6470588235294121</v>
      </c>
      <c r="U1213" s="515">
        <v>18.070588235294125</v>
      </c>
      <c r="V1213" s="515">
        <v>0</v>
      </c>
      <c r="W1213" s="515">
        <v>0</v>
      </c>
      <c r="X1213" s="515">
        <v>70.588235294117652</v>
      </c>
      <c r="Y1213" s="515">
        <v>0</v>
      </c>
      <c r="Z1213" s="515">
        <v>3.7538630621365674</v>
      </c>
      <c r="AA1213" s="515">
        <v>0</v>
      </c>
      <c r="AB1213" s="515">
        <v>1.18526127527117</v>
      </c>
      <c r="AC1213" s="515"/>
      <c r="AD1213" s="515">
        <v>-5.1250139347400561</v>
      </c>
      <c r="AE1213" s="515"/>
      <c r="AF1213" s="515">
        <v>1.3406940063091484</v>
      </c>
      <c r="AG1213" s="515">
        <v>0.72811391949031989</v>
      </c>
      <c r="AH1213" s="515">
        <v>5.882352941176471</v>
      </c>
      <c r="AI1213" s="515">
        <v>6</v>
      </c>
      <c r="AJ1213" s="515">
        <v>112.31666666666663</v>
      </c>
      <c r="AK1213" s="515">
        <v>13.030393686992911</v>
      </c>
      <c r="AL1213" s="515">
        <v>13.030393686992911</v>
      </c>
    </row>
    <row r="1214" spans="1:38">
      <c r="A1214" s="515">
        <v>16</v>
      </c>
      <c r="B1214" s="515">
        <v>199</v>
      </c>
      <c r="C1214" s="515">
        <v>2023</v>
      </c>
      <c r="D1214" s="515">
        <v>7</v>
      </c>
      <c r="E1214" s="515">
        <v>99</v>
      </c>
      <c r="F1214" s="515">
        <v>99</v>
      </c>
      <c r="G1214" s="515">
        <v>99</v>
      </c>
      <c r="H1214" s="515">
        <v>99</v>
      </c>
      <c r="I1214" s="515">
        <v>99</v>
      </c>
      <c r="J1214" s="515">
        <v>999</v>
      </c>
      <c r="K1214" s="515">
        <v>99</v>
      </c>
      <c r="L1214" s="515">
        <v>2</v>
      </c>
      <c r="M1214" s="515">
        <v>99</v>
      </c>
      <c r="N1214" s="515">
        <v>99</v>
      </c>
      <c r="O1214" s="515">
        <v>99</v>
      </c>
      <c r="P1214" s="515">
        <v>99</v>
      </c>
      <c r="Q1214" s="515">
        <v>3</v>
      </c>
      <c r="R1214" s="515">
        <v>13</v>
      </c>
      <c r="S1214" s="515">
        <v>2</v>
      </c>
      <c r="T1214" s="515">
        <v>2.5384615384615392</v>
      </c>
      <c r="U1214" s="515">
        <v>17.846153846153843</v>
      </c>
      <c r="V1214" s="515">
        <v>0</v>
      </c>
      <c r="W1214" s="515">
        <v>0</v>
      </c>
      <c r="X1214" s="515">
        <v>84.615384615384627</v>
      </c>
      <c r="Y1214" s="515">
        <v>0</v>
      </c>
      <c r="Z1214" s="515">
        <v>2.365656644770489</v>
      </c>
      <c r="AA1214" s="515">
        <v>0</v>
      </c>
      <c r="AB1214" s="515">
        <v>0.74579690114097408</v>
      </c>
      <c r="AC1214" s="515"/>
      <c r="AD1214" s="515">
        <v>14.723312515447324</v>
      </c>
      <c r="AE1214" s="515"/>
      <c r="AF1214" s="515">
        <v>4.276315789473685</v>
      </c>
      <c r="AG1214" s="515">
        <v>2.291606989401318</v>
      </c>
      <c r="AH1214" s="515">
        <v>0</v>
      </c>
      <c r="AI1214" s="515">
        <v>7</v>
      </c>
      <c r="AJ1214" s="515">
        <v>118.4</v>
      </c>
      <c r="AK1214" s="515">
        <v>10.268033963049715</v>
      </c>
      <c r="AL1214" s="515">
        <v>10.268033963049715</v>
      </c>
    </row>
    <row r="1215" spans="1:38">
      <c r="A1215" s="515">
        <v>16</v>
      </c>
      <c r="B1215" s="515">
        <v>200</v>
      </c>
      <c r="C1215" s="515">
        <v>2023</v>
      </c>
      <c r="D1215" s="515">
        <v>8</v>
      </c>
      <c r="E1215" s="515">
        <v>99</v>
      </c>
      <c r="F1215" s="515">
        <v>99</v>
      </c>
      <c r="G1215" s="515">
        <v>99</v>
      </c>
      <c r="H1215" s="515">
        <v>99</v>
      </c>
      <c r="I1215" s="515">
        <v>99</v>
      </c>
      <c r="J1215" s="515">
        <v>999</v>
      </c>
      <c r="K1215" s="515">
        <v>99</v>
      </c>
      <c r="L1215" s="515">
        <v>2</v>
      </c>
      <c r="M1215" s="515">
        <v>99</v>
      </c>
      <c r="N1215" s="515">
        <v>99</v>
      </c>
      <c r="O1215" s="515">
        <v>99</v>
      </c>
      <c r="P1215" s="515">
        <v>99</v>
      </c>
      <c r="Q1215" s="515">
        <v>135</v>
      </c>
      <c r="R1215" s="515">
        <v>194</v>
      </c>
      <c r="S1215" s="515">
        <v>2</v>
      </c>
      <c r="T1215" s="515">
        <v>3.2525773195876289</v>
      </c>
      <c r="U1215" s="515">
        <v>19.363917525773196</v>
      </c>
      <c r="V1215" s="515">
        <v>0</v>
      </c>
      <c r="W1215" s="515">
        <v>0</v>
      </c>
      <c r="X1215" s="515">
        <v>74.742268041237125</v>
      </c>
      <c r="Y1215" s="515">
        <v>23.195876288659782</v>
      </c>
      <c r="Z1215" s="515">
        <v>5.1456654878436812</v>
      </c>
      <c r="AA1215" s="515">
        <v>0</v>
      </c>
      <c r="AB1215" s="515">
        <v>0.96490935245476384</v>
      </c>
      <c r="AC1215" s="515"/>
      <c r="AD1215" s="515">
        <v>-3.003641123320691</v>
      </c>
      <c r="AE1215" s="515"/>
      <c r="AF1215" s="515">
        <v>1.6272437510484816</v>
      </c>
      <c r="AG1215" s="515">
        <v>0.98190612009334555</v>
      </c>
      <c r="AH1215" s="515">
        <v>6.1855670103092786</v>
      </c>
      <c r="AI1215" s="515">
        <v>79</v>
      </c>
      <c r="AJ1215" s="515">
        <v>112.82911392405056</v>
      </c>
      <c r="AK1215" s="515">
        <v>15.24157489516543</v>
      </c>
      <c r="AL1215" s="515">
        <v>15.24157489516543</v>
      </c>
    </row>
    <row r="1216" spans="1:38">
      <c r="A1216" s="515">
        <v>16</v>
      </c>
      <c r="B1216" s="515">
        <v>201</v>
      </c>
      <c r="C1216" s="515">
        <v>2023</v>
      </c>
      <c r="D1216" s="515">
        <v>9</v>
      </c>
      <c r="E1216" s="515">
        <v>99</v>
      </c>
      <c r="F1216" s="515">
        <v>99</v>
      </c>
      <c r="G1216" s="515">
        <v>99</v>
      </c>
      <c r="H1216" s="515">
        <v>99</v>
      </c>
      <c r="I1216" s="515">
        <v>99</v>
      </c>
      <c r="J1216" s="515">
        <v>999</v>
      </c>
      <c r="K1216" s="515">
        <v>99</v>
      </c>
      <c r="L1216" s="515">
        <v>2</v>
      </c>
      <c r="M1216" s="515">
        <v>99</v>
      </c>
      <c r="N1216" s="515">
        <v>99</v>
      </c>
      <c r="O1216" s="515">
        <v>99</v>
      </c>
      <c r="P1216" s="515">
        <v>99</v>
      </c>
      <c r="Q1216" s="515">
        <v>169</v>
      </c>
      <c r="R1216" s="515">
        <v>256</v>
      </c>
      <c r="S1216" s="515">
        <v>2</v>
      </c>
      <c r="T1216" s="515">
        <v>3.9453125</v>
      </c>
      <c r="U1216" s="515">
        <v>18.499609374999995</v>
      </c>
      <c r="V1216" s="515">
        <v>0</v>
      </c>
      <c r="W1216" s="515">
        <v>0</v>
      </c>
      <c r="X1216" s="515">
        <v>66.40625</v>
      </c>
      <c r="Y1216" s="515">
        <v>16.796875</v>
      </c>
      <c r="Z1216" s="515">
        <v>4.768463278133976</v>
      </c>
      <c r="AA1216" s="515">
        <v>0</v>
      </c>
      <c r="AB1216" s="515">
        <v>1.3158207618607296</v>
      </c>
      <c r="AC1216" s="515"/>
      <c r="AD1216" s="515">
        <v>2.9879726086795144</v>
      </c>
      <c r="AE1216" s="515"/>
      <c r="AF1216" s="515">
        <v>1.8872097309251752</v>
      </c>
      <c r="AG1216" s="515">
        <v>1.176363048801963</v>
      </c>
      <c r="AH1216" s="515">
        <v>3.90625</v>
      </c>
      <c r="AI1216" s="515">
        <v>69</v>
      </c>
      <c r="AJ1216" s="515">
        <v>109.10144927536231</v>
      </c>
      <c r="AK1216" s="515">
        <v>15.153271065781324</v>
      </c>
      <c r="AL1216" s="515">
        <v>15.153271065781324</v>
      </c>
    </row>
    <row r="1217" spans="1:38">
      <c r="A1217" s="515">
        <v>16</v>
      </c>
      <c r="B1217" s="515">
        <v>202</v>
      </c>
      <c r="C1217" s="515">
        <v>2023</v>
      </c>
      <c r="D1217" s="515">
        <v>10</v>
      </c>
      <c r="E1217" s="515">
        <v>99</v>
      </c>
      <c r="F1217" s="515">
        <v>99</v>
      </c>
      <c r="G1217" s="515">
        <v>99</v>
      </c>
      <c r="H1217" s="515">
        <v>99</v>
      </c>
      <c r="I1217" s="515">
        <v>99</v>
      </c>
      <c r="J1217" s="515">
        <v>999</v>
      </c>
      <c r="K1217" s="515">
        <v>99</v>
      </c>
      <c r="L1217" s="515">
        <v>2</v>
      </c>
      <c r="M1217" s="515">
        <v>99</v>
      </c>
      <c r="N1217" s="515">
        <v>99</v>
      </c>
      <c r="O1217" s="515">
        <v>99</v>
      </c>
      <c r="P1217" s="515">
        <v>99</v>
      </c>
      <c r="Q1217" s="515">
        <v>331</v>
      </c>
      <c r="R1217" s="515">
        <v>419</v>
      </c>
      <c r="S1217" s="515">
        <v>2</v>
      </c>
      <c r="T1217" s="515">
        <v>3.6085918854415282</v>
      </c>
      <c r="U1217" s="515">
        <v>18.004534606205251</v>
      </c>
      <c r="V1217" s="515">
        <v>0</v>
      </c>
      <c r="W1217" s="515">
        <v>0</v>
      </c>
      <c r="X1217" s="515">
        <v>65.155131264916463</v>
      </c>
      <c r="Y1217" s="515">
        <v>18.138424821002388</v>
      </c>
      <c r="Z1217" s="515">
        <v>5.1323396443470486</v>
      </c>
      <c r="AA1217" s="515">
        <v>0</v>
      </c>
      <c r="AB1217" s="515">
        <v>1.170244726065466</v>
      </c>
      <c r="AC1217" s="515"/>
      <c r="AD1217" s="515">
        <v>-1.2420291924893903</v>
      </c>
      <c r="AE1217" s="515"/>
      <c r="AF1217" s="515">
        <v>1.0312576913610627</v>
      </c>
      <c r="AG1217" s="515">
        <v>0.60669955090448846</v>
      </c>
      <c r="AH1217" s="515">
        <v>6.921241050119332</v>
      </c>
      <c r="AI1217" s="515">
        <v>116</v>
      </c>
      <c r="AJ1217" s="515">
        <v>112.03103448275861</v>
      </c>
      <c r="AK1217" s="515">
        <v>14.525967725436059</v>
      </c>
      <c r="AL1217" s="515">
        <v>14.557121371221498</v>
      </c>
    </row>
    <row r="1218" spans="1:38">
      <c r="A1218" s="515">
        <v>16</v>
      </c>
      <c r="B1218" s="515">
        <v>203</v>
      </c>
      <c r="C1218" s="515">
        <v>2023</v>
      </c>
      <c r="D1218" s="515">
        <v>11</v>
      </c>
      <c r="E1218" s="515">
        <v>99</v>
      </c>
      <c r="F1218" s="515">
        <v>99</v>
      </c>
      <c r="G1218" s="515">
        <v>99</v>
      </c>
      <c r="H1218" s="515">
        <v>99</v>
      </c>
      <c r="I1218" s="515">
        <v>99</v>
      </c>
      <c r="J1218" s="515">
        <v>999</v>
      </c>
      <c r="K1218" s="515">
        <v>99</v>
      </c>
      <c r="L1218" s="515">
        <v>2</v>
      </c>
      <c r="M1218" s="515">
        <v>99</v>
      </c>
      <c r="N1218" s="515">
        <v>99</v>
      </c>
      <c r="O1218" s="515">
        <v>99</v>
      </c>
      <c r="P1218" s="515">
        <v>99</v>
      </c>
      <c r="Q1218" s="515">
        <v>146</v>
      </c>
      <c r="R1218" s="515">
        <v>190</v>
      </c>
      <c r="S1218" s="515">
        <v>2</v>
      </c>
      <c r="T1218" s="515">
        <v>3.4421052631578952</v>
      </c>
      <c r="U1218" s="515">
        <v>18.511578947368434</v>
      </c>
      <c r="V1218" s="515">
        <v>0</v>
      </c>
      <c r="W1218" s="515">
        <v>0</v>
      </c>
      <c r="X1218" s="515">
        <v>71.578947368421041</v>
      </c>
      <c r="Y1218" s="515">
        <v>19.473684210526311</v>
      </c>
      <c r="Z1218" s="515">
        <v>4.6620384779709996</v>
      </c>
      <c r="AA1218" s="515">
        <v>0</v>
      </c>
      <c r="AB1218" s="515">
        <v>1.0975167134436219</v>
      </c>
      <c r="AC1218" s="515"/>
      <c r="AD1218" s="515">
        <v>-1.9001512491760055</v>
      </c>
      <c r="AE1218" s="515"/>
      <c r="AF1218" s="515">
        <v>0.82101806239737285</v>
      </c>
      <c r="AG1218" s="515">
        <v>0.49618227997817393</v>
      </c>
      <c r="AH1218" s="515">
        <v>3.6842105263157889</v>
      </c>
      <c r="AI1218" s="515">
        <v>66</v>
      </c>
      <c r="AJ1218" s="515">
        <v>111.40303030303031</v>
      </c>
      <c r="AK1218" s="515">
        <v>14.472984801434384</v>
      </c>
      <c r="AL1218" s="515"/>
    </row>
    <row r="1219" spans="1:38">
      <c r="A1219" s="515">
        <v>16</v>
      </c>
      <c r="B1219" s="515">
        <v>204</v>
      </c>
      <c r="C1219" s="515">
        <v>2023</v>
      </c>
      <c r="D1219" s="515">
        <v>12</v>
      </c>
      <c r="E1219" s="515">
        <v>99</v>
      </c>
      <c r="F1219" s="515">
        <v>99</v>
      </c>
      <c r="G1219" s="515">
        <v>99</v>
      </c>
      <c r="H1219" s="515">
        <v>99</v>
      </c>
      <c r="I1219" s="515">
        <v>99</v>
      </c>
      <c r="J1219" s="515">
        <v>999</v>
      </c>
      <c r="K1219" s="515">
        <v>99</v>
      </c>
      <c r="L1219" s="515">
        <v>2</v>
      </c>
      <c r="M1219" s="515">
        <v>99</v>
      </c>
      <c r="N1219" s="515">
        <v>99</v>
      </c>
      <c r="O1219" s="515">
        <v>99</v>
      </c>
      <c r="P1219" s="515">
        <v>99</v>
      </c>
      <c r="Q1219" s="515">
        <v>16</v>
      </c>
      <c r="R1219" s="515">
        <v>21</v>
      </c>
      <c r="S1219" s="515">
        <v>2</v>
      </c>
      <c r="T1219" s="515">
        <v>3.6190476190476177</v>
      </c>
      <c r="U1219" s="515">
        <v>18.495238095238101</v>
      </c>
      <c r="V1219" s="515">
        <v>0</v>
      </c>
      <c r="W1219" s="515">
        <v>0</v>
      </c>
      <c r="X1219" s="515">
        <v>57.142857142857153</v>
      </c>
      <c r="Y1219" s="515">
        <v>14.285714285714288</v>
      </c>
      <c r="Z1219" s="515">
        <v>4.2689885264016088</v>
      </c>
      <c r="AA1219" s="515">
        <v>0</v>
      </c>
      <c r="AB1219" s="515">
        <v>1.2140522651411378</v>
      </c>
      <c r="AC1219" s="515"/>
      <c r="AD1219" s="515">
        <v>14.20631133124796</v>
      </c>
      <c r="AE1219" s="515"/>
      <c r="AF1219" s="515">
        <v>1.7114914425427872</v>
      </c>
      <c r="AG1219" s="515">
        <v>1.0780234755987561</v>
      </c>
      <c r="AH1219" s="515">
        <v>0</v>
      </c>
      <c r="AI1219" s="515">
        <v>11</v>
      </c>
      <c r="AJ1219" s="515">
        <v>106.09090909090909</v>
      </c>
      <c r="AK1219" s="515">
        <v>14.745959273334323</v>
      </c>
      <c r="AL1219" s="515"/>
    </row>
    <row r="1220" spans="1:38">
      <c r="A1220" s="515">
        <v>16</v>
      </c>
      <c r="B1220" s="515">
        <v>205</v>
      </c>
      <c r="C1220" s="515">
        <v>2023</v>
      </c>
      <c r="D1220" s="515">
        <v>1</v>
      </c>
      <c r="E1220" s="515">
        <v>99</v>
      </c>
      <c r="F1220" s="515">
        <v>99</v>
      </c>
      <c r="G1220" s="515">
        <v>99</v>
      </c>
      <c r="H1220" s="515">
        <v>99</v>
      </c>
      <c r="I1220" s="515">
        <v>99</v>
      </c>
      <c r="J1220" s="515">
        <v>999</v>
      </c>
      <c r="K1220" s="515">
        <v>99</v>
      </c>
      <c r="L1220" s="515">
        <v>3</v>
      </c>
      <c r="M1220" s="515">
        <v>99</v>
      </c>
      <c r="N1220" s="515">
        <v>99</v>
      </c>
      <c r="O1220" s="515">
        <v>99</v>
      </c>
      <c r="P1220" s="515">
        <v>99</v>
      </c>
      <c r="Q1220" s="515">
        <v>16</v>
      </c>
      <c r="R1220" s="515">
        <v>26</v>
      </c>
      <c r="S1220" s="515">
        <v>3</v>
      </c>
      <c r="T1220" s="515">
        <v>4.3461538461538449</v>
      </c>
      <c r="U1220" s="515">
        <v>17.857692307692314</v>
      </c>
      <c r="V1220" s="515">
        <v>0</v>
      </c>
      <c r="W1220" s="515">
        <v>0</v>
      </c>
      <c r="X1220" s="515">
        <v>65.384615384615401</v>
      </c>
      <c r="Y1220" s="515">
        <v>7.6923076923076898</v>
      </c>
      <c r="Z1220" s="515">
        <v>5.0886127077957823</v>
      </c>
      <c r="AA1220" s="515">
        <v>0</v>
      </c>
      <c r="AB1220" s="515">
        <v>1.2071042174211728</v>
      </c>
      <c r="AC1220" s="515"/>
      <c r="AD1220" s="515">
        <v>19.023098315827806</v>
      </c>
      <c r="AE1220" s="515"/>
      <c r="AF1220" s="515">
        <v>2.0504731861198735</v>
      </c>
      <c r="AG1220" s="515">
        <v>1.2068015470348501</v>
      </c>
      <c r="AH1220" s="515">
        <v>3.8461538461538449</v>
      </c>
      <c r="AI1220" s="515">
        <v>4</v>
      </c>
      <c r="AJ1220" s="515">
        <v>95.8</v>
      </c>
      <c r="AK1220" s="515">
        <v>11.508384221572008</v>
      </c>
      <c r="AL1220" s="515">
        <v>11.508384221572008</v>
      </c>
    </row>
    <row r="1221" spans="1:38">
      <c r="A1221" s="515">
        <v>16</v>
      </c>
      <c r="B1221" s="515">
        <v>206</v>
      </c>
      <c r="C1221" s="515">
        <v>2023</v>
      </c>
      <c r="D1221" s="515">
        <v>2</v>
      </c>
      <c r="E1221" s="515">
        <v>99</v>
      </c>
      <c r="F1221" s="515">
        <v>99</v>
      </c>
      <c r="G1221" s="515">
        <v>99</v>
      </c>
      <c r="H1221" s="515">
        <v>99</v>
      </c>
      <c r="I1221" s="515">
        <v>99</v>
      </c>
      <c r="J1221" s="515">
        <v>999</v>
      </c>
      <c r="K1221" s="515">
        <v>99</v>
      </c>
      <c r="L1221" s="515">
        <v>3</v>
      </c>
      <c r="M1221" s="515">
        <v>99</v>
      </c>
      <c r="N1221" s="515">
        <v>99</v>
      </c>
      <c r="O1221" s="515">
        <v>99</v>
      </c>
      <c r="P1221" s="515">
        <v>99</v>
      </c>
      <c r="Q1221" s="515">
        <v>14</v>
      </c>
      <c r="R1221" s="515">
        <v>17</v>
      </c>
      <c r="S1221" s="515">
        <v>3</v>
      </c>
      <c r="T1221" s="515">
        <v>3.5882352941176472</v>
      </c>
      <c r="U1221" s="515">
        <v>17.447058823529414</v>
      </c>
      <c r="V1221" s="515">
        <v>0</v>
      </c>
      <c r="W1221" s="515">
        <v>0</v>
      </c>
      <c r="X1221" s="515">
        <v>52.941176470588239</v>
      </c>
      <c r="Y1221" s="515">
        <v>29.411764705882355</v>
      </c>
      <c r="Z1221" s="515">
        <v>5.457657076186238</v>
      </c>
      <c r="AA1221" s="515">
        <v>0</v>
      </c>
      <c r="AB1221" s="515">
        <v>0.97370266807334371</v>
      </c>
      <c r="AC1221" s="515"/>
      <c r="AD1221" s="515">
        <v>-46.458323176147189</v>
      </c>
      <c r="AE1221" s="515"/>
      <c r="AF1221" s="515">
        <v>1.1564625850340136</v>
      </c>
      <c r="AG1221" s="515">
        <v>0.60174843831469838</v>
      </c>
      <c r="AH1221" s="515">
        <v>0</v>
      </c>
      <c r="AI1221" s="515">
        <v>1</v>
      </c>
      <c r="AJ1221" s="515">
        <v>106.2</v>
      </c>
      <c r="AK1221" s="515">
        <v>14.693968942600156</v>
      </c>
      <c r="AL1221" s="515">
        <v>14.693968942600156</v>
      </c>
    </row>
    <row r="1222" spans="1:38">
      <c r="A1222" s="515">
        <v>16</v>
      </c>
      <c r="B1222" s="515">
        <v>207</v>
      </c>
      <c r="C1222" s="515">
        <v>2023</v>
      </c>
      <c r="D1222" s="515">
        <v>3</v>
      </c>
      <c r="E1222" s="515">
        <v>99</v>
      </c>
      <c r="F1222" s="515">
        <v>99</v>
      </c>
      <c r="G1222" s="515">
        <v>99</v>
      </c>
      <c r="H1222" s="515">
        <v>99</v>
      </c>
      <c r="I1222" s="515">
        <v>99</v>
      </c>
      <c r="J1222" s="515">
        <v>999</v>
      </c>
      <c r="K1222" s="515">
        <v>99</v>
      </c>
      <c r="L1222" s="515">
        <v>3</v>
      </c>
      <c r="M1222" s="515">
        <v>99</v>
      </c>
      <c r="N1222" s="515">
        <v>99</v>
      </c>
      <c r="O1222" s="515">
        <v>99</v>
      </c>
      <c r="P1222" s="515">
        <v>99</v>
      </c>
      <c r="Q1222" s="515">
        <v>107</v>
      </c>
      <c r="R1222" s="515">
        <v>152</v>
      </c>
      <c r="S1222" s="515">
        <v>3</v>
      </c>
      <c r="T1222" s="515">
        <v>3.9934210526315774</v>
      </c>
      <c r="U1222" s="515">
        <v>20.021052631578943</v>
      </c>
      <c r="V1222" s="515">
        <v>0</v>
      </c>
      <c r="W1222" s="515">
        <v>0</v>
      </c>
      <c r="X1222" s="515">
        <v>80.921052631578945</v>
      </c>
      <c r="Y1222" s="515">
        <v>25.657894736842099</v>
      </c>
      <c r="Z1222" s="515">
        <v>4.6128914265370851</v>
      </c>
      <c r="AA1222" s="515">
        <v>0</v>
      </c>
      <c r="AB1222" s="515">
        <v>1.0418651703752257</v>
      </c>
      <c r="AC1222" s="515"/>
      <c r="AD1222" s="515">
        <v>18.893699111753175</v>
      </c>
      <c r="AE1222" s="515"/>
      <c r="AF1222" s="515">
        <v>1.2430487405953552</v>
      </c>
      <c r="AG1222" s="515">
        <v>0.73100101764123615</v>
      </c>
      <c r="AH1222" s="515">
        <v>3.2894736842105257</v>
      </c>
      <c r="AI1222" s="515">
        <v>19</v>
      </c>
      <c r="AJ1222" s="515">
        <v>112.38421052631578</v>
      </c>
      <c r="AK1222" s="515">
        <v>13.640098532714784</v>
      </c>
      <c r="AL1222" s="515">
        <v>13.640098532714784</v>
      </c>
    </row>
    <row r="1223" spans="1:38">
      <c r="A1223" s="515">
        <v>16</v>
      </c>
      <c r="B1223" s="515">
        <v>208</v>
      </c>
      <c r="C1223" s="515">
        <v>2023</v>
      </c>
      <c r="D1223" s="515">
        <v>4</v>
      </c>
      <c r="E1223" s="515">
        <v>99</v>
      </c>
      <c r="F1223" s="515">
        <v>99</v>
      </c>
      <c r="G1223" s="515">
        <v>99</v>
      </c>
      <c r="H1223" s="515">
        <v>99</v>
      </c>
      <c r="I1223" s="515">
        <v>99</v>
      </c>
      <c r="J1223" s="515">
        <v>999</v>
      </c>
      <c r="K1223" s="515">
        <v>99</v>
      </c>
      <c r="L1223" s="515">
        <v>3</v>
      </c>
      <c r="M1223" s="515">
        <v>99</v>
      </c>
      <c r="N1223" s="515">
        <v>99</v>
      </c>
      <c r="O1223" s="515">
        <v>99</v>
      </c>
      <c r="P1223" s="515">
        <v>99</v>
      </c>
      <c r="Q1223" s="515">
        <v>14</v>
      </c>
      <c r="R1223" s="515">
        <v>14</v>
      </c>
      <c r="S1223" s="515">
        <v>3</v>
      </c>
      <c r="T1223" s="515">
        <v>4.2857142857142847</v>
      </c>
      <c r="U1223" s="515">
        <v>21.664285714285722</v>
      </c>
      <c r="V1223" s="515">
        <v>0</v>
      </c>
      <c r="W1223" s="515">
        <v>0</v>
      </c>
      <c r="X1223" s="515">
        <v>85.714285714285694</v>
      </c>
      <c r="Y1223" s="515">
        <v>35.714285714285722</v>
      </c>
      <c r="Z1223" s="515">
        <v>4.0563190813588452</v>
      </c>
      <c r="AA1223" s="515">
        <v>0</v>
      </c>
      <c r="AB1223" s="515">
        <v>1.5319721849662304</v>
      </c>
      <c r="AC1223" s="515"/>
      <c r="AD1223" s="515">
        <v>15.796686734492628</v>
      </c>
      <c r="AE1223" s="515"/>
      <c r="AF1223" s="515">
        <v>2.4390243902439024</v>
      </c>
      <c r="AG1223" s="515">
        <v>1.5800825206301572</v>
      </c>
      <c r="AH1223" s="515">
        <v>7.1428571428571441</v>
      </c>
      <c r="AI1223" s="515">
        <v>2</v>
      </c>
      <c r="AJ1223" s="515">
        <v>114.55</v>
      </c>
      <c r="AK1223" s="515">
        <v>16.570647449998106</v>
      </c>
      <c r="AL1223" s="515">
        <v>16.570647449998106</v>
      </c>
    </row>
    <row r="1224" spans="1:38">
      <c r="A1224" s="515">
        <v>16</v>
      </c>
      <c r="B1224" s="515">
        <v>209</v>
      </c>
      <c r="C1224" s="515">
        <v>2023</v>
      </c>
      <c r="D1224" s="515">
        <v>5</v>
      </c>
      <c r="E1224" s="515">
        <v>99</v>
      </c>
      <c r="F1224" s="515">
        <v>99</v>
      </c>
      <c r="G1224" s="515">
        <v>99</v>
      </c>
      <c r="H1224" s="515">
        <v>99</v>
      </c>
      <c r="I1224" s="515">
        <v>99</v>
      </c>
      <c r="J1224" s="515">
        <v>999</v>
      </c>
      <c r="K1224" s="515">
        <v>99</v>
      </c>
      <c r="L1224" s="515">
        <v>3</v>
      </c>
      <c r="M1224" s="515">
        <v>99</v>
      </c>
      <c r="N1224" s="515">
        <v>99</v>
      </c>
      <c r="O1224" s="515">
        <v>99</v>
      </c>
      <c r="P1224" s="515">
        <v>99</v>
      </c>
      <c r="Q1224" s="515">
        <v>16</v>
      </c>
      <c r="R1224" s="515">
        <v>20</v>
      </c>
      <c r="S1224" s="515">
        <v>3</v>
      </c>
      <c r="T1224" s="515">
        <v>3.75</v>
      </c>
      <c r="U1224" s="515">
        <v>20.195000000000004</v>
      </c>
      <c r="V1224" s="515">
        <v>0</v>
      </c>
      <c r="W1224" s="515">
        <v>0</v>
      </c>
      <c r="X1224" s="515">
        <v>80</v>
      </c>
      <c r="Y1224" s="515">
        <v>25</v>
      </c>
      <c r="Z1224" s="515">
        <v>3.9435358499701447</v>
      </c>
      <c r="AA1224" s="515">
        <v>0</v>
      </c>
      <c r="AB1224" s="515">
        <v>1.0428326807307102</v>
      </c>
      <c r="AC1224" s="515"/>
      <c r="AD1224" s="515">
        <v>-20.577767481692515</v>
      </c>
      <c r="AE1224" s="515"/>
      <c r="AF1224" s="515">
        <v>1.4285714285714288</v>
      </c>
      <c r="AG1224" s="515">
        <v>0.84853475967285552</v>
      </c>
      <c r="AH1224" s="515">
        <v>0</v>
      </c>
      <c r="AI1224" s="515">
        <v>2</v>
      </c>
      <c r="AJ1224" s="515">
        <v>116.55</v>
      </c>
      <c r="AK1224" s="515">
        <v>15.109941930073964</v>
      </c>
      <c r="AL1224" s="515">
        <v>15.109941930073964</v>
      </c>
    </row>
    <row r="1225" spans="1:38">
      <c r="A1225" s="515">
        <v>16</v>
      </c>
      <c r="B1225" s="515">
        <v>210</v>
      </c>
      <c r="C1225" s="515">
        <v>2023</v>
      </c>
      <c r="D1225" s="515">
        <v>6</v>
      </c>
      <c r="E1225" s="515">
        <v>99</v>
      </c>
      <c r="F1225" s="515">
        <v>99</v>
      </c>
      <c r="G1225" s="515">
        <v>99</v>
      </c>
      <c r="H1225" s="515">
        <v>99</v>
      </c>
      <c r="I1225" s="515">
        <v>99</v>
      </c>
      <c r="J1225" s="515">
        <v>999</v>
      </c>
      <c r="K1225" s="515">
        <v>99</v>
      </c>
      <c r="L1225" s="515">
        <v>3</v>
      </c>
      <c r="M1225" s="515">
        <v>99</v>
      </c>
      <c r="N1225" s="515">
        <v>99</v>
      </c>
      <c r="O1225" s="515">
        <v>99</v>
      </c>
      <c r="P1225" s="515">
        <v>99</v>
      </c>
      <c r="Q1225" s="515">
        <v>31</v>
      </c>
      <c r="R1225" s="515">
        <v>37</v>
      </c>
      <c r="S1225" s="515">
        <v>3</v>
      </c>
      <c r="T1225" s="515">
        <v>3.9729729729729728</v>
      </c>
      <c r="U1225" s="515">
        <v>21.294594594594599</v>
      </c>
      <c r="V1225" s="515">
        <v>0</v>
      </c>
      <c r="W1225" s="515">
        <v>0</v>
      </c>
      <c r="X1225" s="515">
        <v>83.783783783783804</v>
      </c>
      <c r="Y1225" s="515">
        <v>37.837837837837846</v>
      </c>
      <c r="Z1225" s="515">
        <v>4.5822776082303793</v>
      </c>
      <c r="AA1225" s="515">
        <v>0</v>
      </c>
      <c r="AB1225" s="515">
        <v>1.2189159225707773</v>
      </c>
      <c r="AC1225" s="515"/>
      <c r="AD1225" s="515">
        <v>27.09500489758004</v>
      </c>
      <c r="AE1225" s="515"/>
      <c r="AF1225" s="515">
        <v>2.9179810725552056</v>
      </c>
      <c r="AG1225" s="515">
        <v>1.8674510324427844</v>
      </c>
      <c r="AH1225" s="515">
        <v>10.810810810810812</v>
      </c>
      <c r="AI1225" s="515">
        <v>15</v>
      </c>
      <c r="AJ1225" s="515">
        <v>114.58666666666664</v>
      </c>
      <c r="AK1225" s="515">
        <v>14.192235001570801</v>
      </c>
      <c r="AL1225" s="515">
        <v>14.192235001570801</v>
      </c>
    </row>
    <row r="1226" spans="1:38">
      <c r="A1226" s="515">
        <v>16</v>
      </c>
      <c r="B1226" s="515">
        <v>211</v>
      </c>
      <c r="C1226" s="515">
        <v>2023</v>
      </c>
      <c r="D1226" s="515">
        <v>7</v>
      </c>
      <c r="E1226" s="515">
        <v>99</v>
      </c>
      <c r="F1226" s="515">
        <v>99</v>
      </c>
      <c r="G1226" s="515">
        <v>99</v>
      </c>
      <c r="H1226" s="515">
        <v>99</v>
      </c>
      <c r="I1226" s="515">
        <v>99</v>
      </c>
      <c r="J1226" s="515">
        <v>999</v>
      </c>
      <c r="K1226" s="515">
        <v>99</v>
      </c>
      <c r="L1226" s="515">
        <v>3</v>
      </c>
      <c r="M1226" s="515">
        <v>99</v>
      </c>
      <c r="N1226" s="515">
        <v>99</v>
      </c>
      <c r="O1226" s="515">
        <v>99</v>
      </c>
      <c r="P1226" s="515">
        <v>99</v>
      </c>
      <c r="Q1226" s="515">
        <v>6</v>
      </c>
      <c r="R1226" s="515">
        <v>11</v>
      </c>
      <c r="S1226" s="515">
        <v>3</v>
      </c>
      <c r="T1226" s="515">
        <v>3.8181818181818192</v>
      </c>
      <c r="U1226" s="515">
        <v>20.181818181818183</v>
      </c>
      <c r="V1226" s="515">
        <v>0</v>
      </c>
      <c r="W1226" s="515">
        <v>0</v>
      </c>
      <c r="X1226" s="515">
        <v>81.818181818181813</v>
      </c>
      <c r="Y1226" s="515">
        <v>18.181818181818183</v>
      </c>
      <c r="Z1226" s="515">
        <v>3.6441280742432194</v>
      </c>
      <c r="AA1226" s="515">
        <v>0</v>
      </c>
      <c r="AB1226" s="515">
        <v>0.93596637645336322</v>
      </c>
      <c r="AC1226" s="515"/>
      <c r="AD1226" s="515">
        <v>10.297923950075928</v>
      </c>
      <c r="AE1226" s="515"/>
      <c r="AF1226" s="515">
        <v>3.6184210526315774</v>
      </c>
      <c r="AG1226" s="515">
        <v>2.1928308260650553</v>
      </c>
      <c r="AH1226" s="515">
        <v>0</v>
      </c>
      <c r="AI1226" s="515">
        <v>7</v>
      </c>
      <c r="AJ1226" s="515">
        <v>115.5428571428572</v>
      </c>
      <c r="AK1226" s="515">
        <v>12.119700693486502</v>
      </c>
      <c r="AL1226" s="515">
        <v>12.119700693486502</v>
      </c>
    </row>
    <row r="1227" spans="1:38">
      <c r="A1227" s="515">
        <v>16</v>
      </c>
      <c r="B1227" s="515">
        <v>212</v>
      </c>
      <c r="C1227" s="515">
        <v>2023</v>
      </c>
      <c r="D1227" s="515">
        <v>8</v>
      </c>
      <c r="E1227" s="515">
        <v>99</v>
      </c>
      <c r="F1227" s="515">
        <v>99</v>
      </c>
      <c r="G1227" s="515">
        <v>99</v>
      </c>
      <c r="H1227" s="515">
        <v>99</v>
      </c>
      <c r="I1227" s="515">
        <v>99</v>
      </c>
      <c r="J1227" s="515">
        <v>999</v>
      </c>
      <c r="K1227" s="515">
        <v>99</v>
      </c>
      <c r="L1227" s="515">
        <v>3</v>
      </c>
      <c r="M1227" s="515">
        <v>99</v>
      </c>
      <c r="N1227" s="515">
        <v>99</v>
      </c>
      <c r="O1227" s="515">
        <v>99</v>
      </c>
      <c r="P1227" s="515">
        <v>99</v>
      </c>
      <c r="Q1227" s="515">
        <v>272</v>
      </c>
      <c r="R1227" s="515">
        <v>403</v>
      </c>
      <c r="S1227" s="515">
        <v>3</v>
      </c>
      <c r="T1227" s="515">
        <v>3.8933002481389578</v>
      </c>
      <c r="U1227" s="515">
        <v>21.107444168734496</v>
      </c>
      <c r="V1227" s="515">
        <v>0</v>
      </c>
      <c r="W1227" s="515">
        <v>0</v>
      </c>
      <c r="X1227" s="515">
        <v>82.630272952853588</v>
      </c>
      <c r="Y1227" s="515">
        <v>35.980148883374696</v>
      </c>
      <c r="Z1227" s="515">
        <v>5.0082804058932657</v>
      </c>
      <c r="AA1227" s="515">
        <v>0</v>
      </c>
      <c r="AB1227" s="515">
        <v>1.1385549923675622</v>
      </c>
      <c r="AC1227" s="515"/>
      <c r="AD1227" s="515">
        <v>-18.106272103562997</v>
      </c>
      <c r="AE1227" s="515"/>
      <c r="AF1227" s="515">
        <v>3.3803053178996807</v>
      </c>
      <c r="AG1227" s="515">
        <v>2.2233903075520485</v>
      </c>
      <c r="AH1227" s="515">
        <v>4.2183622828784131</v>
      </c>
      <c r="AI1227" s="515">
        <v>162</v>
      </c>
      <c r="AJ1227" s="515">
        <v>112.85000000000008</v>
      </c>
      <c r="AK1227" s="515">
        <v>16.017799214697867</v>
      </c>
      <c r="AL1227" s="515">
        <v>16.017799214697867</v>
      </c>
    </row>
    <row r="1228" spans="1:38">
      <c r="A1228" s="515">
        <v>16</v>
      </c>
      <c r="B1228" s="515">
        <v>213</v>
      </c>
      <c r="C1228" s="515">
        <v>2023</v>
      </c>
      <c r="D1228" s="515">
        <v>9</v>
      </c>
      <c r="E1228" s="515">
        <v>99</v>
      </c>
      <c r="F1228" s="515">
        <v>99</v>
      </c>
      <c r="G1228" s="515">
        <v>99</v>
      </c>
      <c r="H1228" s="515">
        <v>99</v>
      </c>
      <c r="I1228" s="515">
        <v>99</v>
      </c>
      <c r="J1228" s="515">
        <v>999</v>
      </c>
      <c r="K1228" s="515">
        <v>99</v>
      </c>
      <c r="L1228" s="515">
        <v>3</v>
      </c>
      <c r="M1228" s="515">
        <v>99</v>
      </c>
      <c r="N1228" s="515">
        <v>99</v>
      </c>
      <c r="O1228" s="515">
        <v>99</v>
      </c>
      <c r="P1228" s="515">
        <v>99</v>
      </c>
      <c r="Q1228" s="515">
        <v>323</v>
      </c>
      <c r="R1228" s="515">
        <v>481</v>
      </c>
      <c r="S1228" s="515">
        <v>3</v>
      </c>
      <c r="T1228" s="515">
        <v>4.5280665280665282</v>
      </c>
      <c r="U1228" s="515">
        <v>20.004781704781703</v>
      </c>
      <c r="V1228" s="515">
        <v>0</v>
      </c>
      <c r="W1228" s="515">
        <v>0.62370062370062362</v>
      </c>
      <c r="X1228" s="515">
        <v>73.388773388773373</v>
      </c>
      <c r="Y1228" s="515">
        <v>28.898128898128903</v>
      </c>
      <c r="Z1228" s="515">
        <v>5.2871984812176223</v>
      </c>
      <c r="AA1228" s="515">
        <v>0</v>
      </c>
      <c r="AB1228" s="515">
        <v>1.373850759091368</v>
      </c>
      <c r="AC1228" s="515"/>
      <c r="AD1228" s="515">
        <v>-13.171950785909592</v>
      </c>
      <c r="AE1228" s="515"/>
      <c r="AF1228" s="515">
        <v>3.5458901584961287</v>
      </c>
      <c r="AG1228" s="515">
        <v>2.3901092008883502</v>
      </c>
      <c r="AH1228" s="515">
        <v>4.7817047817047822</v>
      </c>
      <c r="AI1228" s="515">
        <v>143</v>
      </c>
      <c r="AJ1228" s="515">
        <v>110.42727272727276</v>
      </c>
      <c r="AK1228" s="515">
        <v>15.666910755799019</v>
      </c>
      <c r="AL1228" s="515">
        <v>15.666910755799019</v>
      </c>
    </row>
    <row r="1229" spans="1:38">
      <c r="A1229" s="515">
        <v>16</v>
      </c>
      <c r="B1229" s="515">
        <v>214</v>
      </c>
      <c r="C1229" s="515">
        <v>2023</v>
      </c>
      <c r="D1229" s="515">
        <v>10</v>
      </c>
      <c r="E1229" s="515">
        <v>99</v>
      </c>
      <c r="F1229" s="515">
        <v>99</v>
      </c>
      <c r="G1229" s="515">
        <v>99</v>
      </c>
      <c r="H1229" s="515">
        <v>99</v>
      </c>
      <c r="I1229" s="515">
        <v>99</v>
      </c>
      <c r="J1229" s="515">
        <v>999</v>
      </c>
      <c r="K1229" s="515">
        <v>99</v>
      </c>
      <c r="L1229" s="515">
        <v>3</v>
      </c>
      <c r="M1229" s="515">
        <v>99</v>
      </c>
      <c r="N1229" s="515">
        <v>99</v>
      </c>
      <c r="O1229" s="515">
        <v>99</v>
      </c>
      <c r="P1229" s="515">
        <v>99</v>
      </c>
      <c r="Q1229" s="515">
        <v>577</v>
      </c>
      <c r="R1229" s="515">
        <v>775</v>
      </c>
      <c r="S1229" s="515">
        <v>3</v>
      </c>
      <c r="T1229" s="515">
        <v>4.3496774193548395</v>
      </c>
      <c r="U1229" s="515">
        <v>19.570322580645168</v>
      </c>
      <c r="V1229" s="515">
        <v>0</v>
      </c>
      <c r="W1229" s="515">
        <v>0</v>
      </c>
      <c r="X1229" s="515">
        <v>71.096774193548399</v>
      </c>
      <c r="Y1229" s="515">
        <v>28.387096774193552</v>
      </c>
      <c r="Z1229" s="515">
        <v>5.1955337419445122</v>
      </c>
      <c r="AA1229" s="515">
        <v>0</v>
      </c>
      <c r="AB1229" s="515">
        <v>1.2619684671459748</v>
      </c>
      <c r="AC1229" s="515"/>
      <c r="AD1229" s="515">
        <v>-16.707271597766997</v>
      </c>
      <c r="AE1229" s="515"/>
      <c r="AF1229" s="515">
        <v>1.9074575436869312</v>
      </c>
      <c r="AG1229" s="515">
        <v>1.2197685664667319</v>
      </c>
      <c r="AH1229" s="515">
        <v>6.4516129032258052</v>
      </c>
      <c r="AI1229" s="515">
        <v>233</v>
      </c>
      <c r="AJ1229" s="515">
        <v>112.20429184549356</v>
      </c>
      <c r="AK1229" s="515">
        <v>15.311881500251197</v>
      </c>
      <c r="AL1229" s="515">
        <v>15.355352269120404</v>
      </c>
    </row>
    <row r="1230" spans="1:38">
      <c r="A1230" s="515">
        <v>16</v>
      </c>
      <c r="B1230" s="515">
        <v>215</v>
      </c>
      <c r="C1230" s="515">
        <v>2023</v>
      </c>
      <c r="D1230" s="515">
        <v>11</v>
      </c>
      <c r="E1230" s="515">
        <v>99</v>
      </c>
      <c r="F1230" s="515">
        <v>99</v>
      </c>
      <c r="G1230" s="515">
        <v>99</v>
      </c>
      <c r="H1230" s="515">
        <v>99</v>
      </c>
      <c r="I1230" s="515">
        <v>99</v>
      </c>
      <c r="J1230" s="515">
        <v>999</v>
      </c>
      <c r="K1230" s="515">
        <v>99</v>
      </c>
      <c r="L1230" s="515">
        <v>3</v>
      </c>
      <c r="M1230" s="515">
        <v>99</v>
      </c>
      <c r="N1230" s="515">
        <v>99</v>
      </c>
      <c r="O1230" s="515">
        <v>99</v>
      </c>
      <c r="P1230" s="515">
        <v>99</v>
      </c>
      <c r="Q1230" s="515">
        <v>335</v>
      </c>
      <c r="R1230" s="515">
        <v>440</v>
      </c>
      <c r="S1230" s="515">
        <v>3</v>
      </c>
      <c r="T1230" s="515">
        <v>4.0886363636363638</v>
      </c>
      <c r="U1230" s="515">
        <v>19.775454545454544</v>
      </c>
      <c r="V1230" s="515">
        <v>0</v>
      </c>
      <c r="W1230" s="515">
        <v>0</v>
      </c>
      <c r="X1230" s="515">
        <v>75.681818181818187</v>
      </c>
      <c r="Y1230" s="515">
        <v>25.227272727272723</v>
      </c>
      <c r="Z1230" s="515">
        <v>4.7227627962615193</v>
      </c>
      <c r="AA1230" s="515">
        <v>0</v>
      </c>
      <c r="AB1230" s="515">
        <v>1.1594896818488936</v>
      </c>
      <c r="AC1230" s="515"/>
      <c r="AD1230" s="515">
        <v>-14.075596550589776</v>
      </c>
      <c r="AE1230" s="515"/>
      <c r="AF1230" s="515">
        <v>1.9013049866044431</v>
      </c>
      <c r="AG1230" s="515">
        <v>1.2275051900790641</v>
      </c>
      <c r="AH1230" s="515">
        <v>6.3636363636363633</v>
      </c>
      <c r="AI1230" s="515">
        <v>158</v>
      </c>
      <c r="AJ1230" s="515">
        <v>111.46582278481009</v>
      </c>
      <c r="AK1230" s="515">
        <v>15.094953000103031</v>
      </c>
      <c r="AL1230" s="515"/>
    </row>
    <row r="1231" spans="1:38">
      <c r="A1231" s="515">
        <v>16</v>
      </c>
      <c r="B1231" s="515">
        <v>216</v>
      </c>
      <c r="C1231" s="515">
        <v>2023</v>
      </c>
      <c r="D1231" s="515">
        <v>12</v>
      </c>
      <c r="E1231" s="515">
        <v>99</v>
      </c>
      <c r="F1231" s="515">
        <v>99</v>
      </c>
      <c r="G1231" s="515">
        <v>99</v>
      </c>
      <c r="H1231" s="515">
        <v>99</v>
      </c>
      <c r="I1231" s="515">
        <v>99</v>
      </c>
      <c r="J1231" s="515">
        <v>999</v>
      </c>
      <c r="K1231" s="515">
        <v>99</v>
      </c>
      <c r="L1231" s="515">
        <v>3</v>
      </c>
      <c r="M1231" s="515">
        <v>99</v>
      </c>
      <c r="N1231" s="515">
        <v>99</v>
      </c>
      <c r="O1231" s="515">
        <v>99</v>
      </c>
      <c r="P1231" s="515">
        <v>99</v>
      </c>
      <c r="Q1231" s="515">
        <v>20</v>
      </c>
      <c r="R1231" s="515">
        <v>25</v>
      </c>
      <c r="S1231" s="515">
        <v>3</v>
      </c>
      <c r="T1231" s="515">
        <v>4.5199999999999996</v>
      </c>
      <c r="U1231" s="515">
        <v>17.704000000000004</v>
      </c>
      <c r="V1231" s="515">
        <v>0</v>
      </c>
      <c r="W1231" s="515">
        <v>0</v>
      </c>
      <c r="X1231" s="515">
        <v>56</v>
      </c>
      <c r="Y1231" s="515">
        <v>12</v>
      </c>
      <c r="Z1231" s="515">
        <v>5.0417838113112188</v>
      </c>
      <c r="AA1231" s="515">
        <v>0</v>
      </c>
      <c r="AB1231" s="515">
        <v>1.3302631318652731</v>
      </c>
      <c r="AC1231" s="515"/>
      <c r="AD1231" s="515">
        <v>-7.9631434766434381</v>
      </c>
      <c r="AE1231" s="515"/>
      <c r="AF1231" s="515">
        <v>2.0374898125509371</v>
      </c>
      <c r="AG1231" s="515">
        <v>1.2284582654480152</v>
      </c>
      <c r="AH1231" s="515">
        <v>4</v>
      </c>
      <c r="AI1231" s="515">
        <v>10</v>
      </c>
      <c r="AJ1231" s="515">
        <v>110.78000000000002</v>
      </c>
      <c r="AK1231" s="515">
        <v>15.177723420853985</v>
      </c>
      <c r="AL1231" s="515"/>
    </row>
    <row r="1232" spans="1:38">
      <c r="A1232" s="515">
        <v>16</v>
      </c>
      <c r="B1232" s="515">
        <v>217</v>
      </c>
      <c r="C1232" s="515">
        <v>2023</v>
      </c>
      <c r="D1232" s="515">
        <v>1</v>
      </c>
      <c r="E1232" s="515">
        <v>99</v>
      </c>
      <c r="F1232" s="515">
        <v>99</v>
      </c>
      <c r="G1232" s="515">
        <v>99</v>
      </c>
      <c r="H1232" s="515">
        <v>99</v>
      </c>
      <c r="I1232" s="515">
        <v>99</v>
      </c>
      <c r="J1232" s="515">
        <v>999</v>
      </c>
      <c r="K1232" s="515">
        <v>99</v>
      </c>
      <c r="L1232" s="515">
        <v>4</v>
      </c>
      <c r="M1232" s="515">
        <v>99</v>
      </c>
      <c r="N1232" s="515">
        <v>99</v>
      </c>
      <c r="O1232" s="515">
        <v>99</v>
      </c>
      <c r="P1232" s="515">
        <v>99</v>
      </c>
      <c r="Q1232" s="515">
        <v>19</v>
      </c>
      <c r="R1232" s="515">
        <v>48</v>
      </c>
      <c r="S1232" s="515">
        <v>4</v>
      </c>
      <c r="T1232" s="515">
        <v>5.0416666666666679</v>
      </c>
      <c r="U1232" s="515">
        <v>18.045833333333334</v>
      </c>
      <c r="V1232" s="515">
        <v>0</v>
      </c>
      <c r="W1232" s="515">
        <v>0</v>
      </c>
      <c r="X1232" s="515">
        <v>56.25</v>
      </c>
      <c r="Y1232" s="515">
        <v>16.666666666666671</v>
      </c>
      <c r="Z1232" s="515">
        <v>4.9447766352204683</v>
      </c>
      <c r="AA1232" s="515">
        <v>0</v>
      </c>
      <c r="AB1232" s="515">
        <v>1.1172573064826583</v>
      </c>
      <c r="AC1232" s="515"/>
      <c r="AD1232" s="515">
        <v>-24.018257367685841</v>
      </c>
      <c r="AE1232" s="515"/>
      <c r="AF1232" s="515">
        <v>3.7854889589905358</v>
      </c>
      <c r="AG1232" s="515">
        <v>2.2514139565832156</v>
      </c>
      <c r="AH1232" s="515">
        <v>4.1666666666666679</v>
      </c>
      <c r="AI1232" s="515">
        <v>16</v>
      </c>
      <c r="AJ1232" s="515">
        <v>101.23750000000003</v>
      </c>
      <c r="AK1232" s="515">
        <v>13.985776767089632</v>
      </c>
      <c r="AL1232" s="515">
        <v>13.985776767089632</v>
      </c>
    </row>
    <row r="1233" spans="1:38">
      <c r="A1233" s="515">
        <v>16</v>
      </c>
      <c r="B1233" s="515">
        <v>218</v>
      </c>
      <c r="C1233" s="515">
        <v>2023</v>
      </c>
      <c r="D1233" s="515">
        <v>2</v>
      </c>
      <c r="E1233" s="515">
        <v>99</v>
      </c>
      <c r="F1233" s="515">
        <v>99</v>
      </c>
      <c r="G1233" s="515">
        <v>99</v>
      </c>
      <c r="H1233" s="515">
        <v>99</v>
      </c>
      <c r="I1233" s="515">
        <v>99</v>
      </c>
      <c r="J1233" s="515">
        <v>999</v>
      </c>
      <c r="K1233" s="515">
        <v>99</v>
      </c>
      <c r="L1233" s="515">
        <v>4</v>
      </c>
      <c r="M1233" s="515">
        <v>99</v>
      </c>
      <c r="N1233" s="515">
        <v>99</v>
      </c>
      <c r="O1233" s="515">
        <v>99</v>
      </c>
      <c r="P1233" s="515">
        <v>99</v>
      </c>
      <c r="Q1233" s="515">
        <v>20</v>
      </c>
      <c r="R1233" s="515">
        <v>32</v>
      </c>
      <c r="S1233" s="515">
        <v>4</v>
      </c>
      <c r="T1233" s="515">
        <v>4.9375</v>
      </c>
      <c r="U1233" s="515">
        <v>19.265624999999996</v>
      </c>
      <c r="V1233" s="515">
        <v>0</v>
      </c>
      <c r="W1233" s="515">
        <v>0</v>
      </c>
      <c r="X1233" s="515">
        <v>56.25</v>
      </c>
      <c r="Y1233" s="515">
        <v>34.375</v>
      </c>
      <c r="Z1233" s="515">
        <v>6.2399724245684851</v>
      </c>
      <c r="AA1233" s="515">
        <v>0</v>
      </c>
      <c r="AB1233" s="515">
        <v>1.3213984069916231</v>
      </c>
      <c r="AC1233" s="515"/>
      <c r="AD1233" s="515">
        <v>-11.206410776274778</v>
      </c>
      <c r="AE1233" s="515"/>
      <c r="AF1233" s="515">
        <v>2.1768707482993199</v>
      </c>
      <c r="AG1233" s="515">
        <v>1.2507684161193915</v>
      </c>
      <c r="AH1233" s="515">
        <v>0</v>
      </c>
      <c r="AI1233" s="515">
        <v>2</v>
      </c>
      <c r="AJ1233" s="515">
        <v>112.85</v>
      </c>
      <c r="AK1233" s="515">
        <v>15.453434650233628</v>
      </c>
      <c r="AL1233" s="515">
        <v>15.453434650233628</v>
      </c>
    </row>
    <row r="1234" spans="1:38">
      <c r="A1234" s="515">
        <v>16</v>
      </c>
      <c r="B1234" s="515">
        <v>219</v>
      </c>
      <c r="C1234" s="515">
        <v>2023</v>
      </c>
      <c r="D1234" s="515">
        <v>3</v>
      </c>
      <c r="E1234" s="515">
        <v>99</v>
      </c>
      <c r="F1234" s="515">
        <v>99</v>
      </c>
      <c r="G1234" s="515">
        <v>99</v>
      </c>
      <c r="H1234" s="515">
        <v>99</v>
      </c>
      <c r="I1234" s="515">
        <v>99</v>
      </c>
      <c r="J1234" s="515">
        <v>999</v>
      </c>
      <c r="K1234" s="515">
        <v>99</v>
      </c>
      <c r="L1234" s="515">
        <v>4</v>
      </c>
      <c r="M1234" s="515">
        <v>99</v>
      </c>
      <c r="N1234" s="515">
        <v>99</v>
      </c>
      <c r="O1234" s="515">
        <v>99</v>
      </c>
      <c r="P1234" s="515">
        <v>99</v>
      </c>
      <c r="Q1234" s="515">
        <v>195</v>
      </c>
      <c r="R1234" s="515">
        <v>278</v>
      </c>
      <c r="S1234" s="515">
        <v>4</v>
      </c>
      <c r="T1234" s="515">
        <v>4.4892086330935248</v>
      </c>
      <c r="U1234" s="515">
        <v>22.098920863309356</v>
      </c>
      <c r="V1234" s="515">
        <v>0</v>
      </c>
      <c r="W1234" s="515">
        <v>0.71942446043165453</v>
      </c>
      <c r="X1234" s="515">
        <v>87.769784172661886</v>
      </c>
      <c r="Y1234" s="515">
        <v>42.805755395683448</v>
      </c>
      <c r="Z1234" s="515">
        <v>4.9046995802143663</v>
      </c>
      <c r="AA1234" s="515">
        <v>0</v>
      </c>
      <c r="AB1234" s="515">
        <v>2.104694671801163</v>
      </c>
      <c r="AC1234" s="515"/>
      <c r="AD1234" s="515">
        <v>13.83900026885253</v>
      </c>
      <c r="AE1234" s="515"/>
      <c r="AF1234" s="515">
        <v>2.2734707229309783</v>
      </c>
      <c r="AG1234" s="515">
        <v>1.4757179126836668</v>
      </c>
      <c r="AH1234" s="515">
        <v>2.5179856115107913</v>
      </c>
      <c r="AI1234" s="515">
        <v>35</v>
      </c>
      <c r="AJ1234" s="515">
        <v>113.72285714285704</v>
      </c>
      <c r="AK1234" s="515">
        <v>15.419056053004528</v>
      </c>
      <c r="AL1234" s="515">
        <v>15.419056053004528</v>
      </c>
    </row>
    <row r="1235" spans="1:38">
      <c r="A1235" s="515">
        <v>16</v>
      </c>
      <c r="B1235" s="515">
        <v>220</v>
      </c>
      <c r="C1235" s="515">
        <v>2023</v>
      </c>
      <c r="D1235" s="515">
        <v>4</v>
      </c>
      <c r="E1235" s="515">
        <v>99</v>
      </c>
      <c r="F1235" s="515">
        <v>99</v>
      </c>
      <c r="G1235" s="515">
        <v>99</v>
      </c>
      <c r="H1235" s="515">
        <v>99</v>
      </c>
      <c r="I1235" s="515">
        <v>99</v>
      </c>
      <c r="J1235" s="515">
        <v>999</v>
      </c>
      <c r="K1235" s="515">
        <v>99</v>
      </c>
      <c r="L1235" s="515">
        <v>4</v>
      </c>
      <c r="M1235" s="515">
        <v>99</v>
      </c>
      <c r="N1235" s="515">
        <v>99</v>
      </c>
      <c r="O1235" s="515">
        <v>99</v>
      </c>
      <c r="P1235" s="515">
        <v>99</v>
      </c>
      <c r="Q1235" s="515">
        <v>12</v>
      </c>
      <c r="R1235" s="515">
        <v>14</v>
      </c>
      <c r="S1235" s="515">
        <v>4</v>
      </c>
      <c r="T1235" s="515">
        <v>4.7857142857142847</v>
      </c>
      <c r="U1235" s="515">
        <v>20.692857142857154</v>
      </c>
      <c r="V1235" s="515">
        <v>0</v>
      </c>
      <c r="W1235" s="515">
        <v>0</v>
      </c>
      <c r="X1235" s="515">
        <v>85.714285714285694</v>
      </c>
      <c r="Y1235" s="515">
        <v>28.571428571428577</v>
      </c>
      <c r="Z1235" s="515">
        <v>4.2067062591795539</v>
      </c>
      <c r="AA1235" s="515">
        <v>0</v>
      </c>
      <c r="AB1235" s="515">
        <v>0.77261813045657057</v>
      </c>
      <c r="AC1235" s="515"/>
      <c r="AD1235" s="515">
        <v>-27.298351891236695</v>
      </c>
      <c r="AE1235" s="515"/>
      <c r="AF1235" s="515">
        <v>2.4390243902439024</v>
      </c>
      <c r="AG1235" s="515">
        <v>1.5092314745352997</v>
      </c>
      <c r="AH1235" s="515">
        <v>0</v>
      </c>
      <c r="AI1235" s="515">
        <v>2</v>
      </c>
      <c r="AJ1235" s="515">
        <v>114.95</v>
      </c>
      <c r="AK1235" s="515">
        <v>16.888679633351639</v>
      </c>
      <c r="AL1235" s="515">
        <v>16.888679633351639</v>
      </c>
    </row>
    <row r="1236" spans="1:38">
      <c r="A1236" s="515">
        <v>16</v>
      </c>
      <c r="B1236" s="515">
        <v>221</v>
      </c>
      <c r="C1236" s="515">
        <v>2023</v>
      </c>
      <c r="D1236" s="515">
        <v>5</v>
      </c>
      <c r="E1236" s="515">
        <v>99</v>
      </c>
      <c r="F1236" s="515">
        <v>99</v>
      </c>
      <c r="G1236" s="515">
        <v>99</v>
      </c>
      <c r="H1236" s="515">
        <v>99</v>
      </c>
      <c r="I1236" s="515">
        <v>99</v>
      </c>
      <c r="J1236" s="515">
        <v>999</v>
      </c>
      <c r="K1236" s="515">
        <v>99</v>
      </c>
      <c r="L1236" s="515">
        <v>4</v>
      </c>
      <c r="M1236" s="515">
        <v>99</v>
      </c>
      <c r="N1236" s="515">
        <v>99</v>
      </c>
      <c r="O1236" s="515">
        <v>99</v>
      </c>
      <c r="P1236" s="515">
        <v>99</v>
      </c>
      <c r="Q1236" s="515">
        <v>26</v>
      </c>
      <c r="R1236" s="515">
        <v>42</v>
      </c>
      <c r="S1236" s="515">
        <v>4</v>
      </c>
      <c r="T1236" s="515">
        <v>4.1904761904761907</v>
      </c>
      <c r="U1236" s="515">
        <v>20.833333333333339</v>
      </c>
      <c r="V1236" s="515">
        <v>0</v>
      </c>
      <c r="W1236" s="515">
        <v>0</v>
      </c>
      <c r="X1236" s="515">
        <v>76.190476190476218</v>
      </c>
      <c r="Y1236" s="515">
        <v>35.714285714285722</v>
      </c>
      <c r="Z1236" s="515">
        <v>5.1168101422415591</v>
      </c>
      <c r="AA1236" s="515">
        <v>0</v>
      </c>
      <c r="AB1236" s="515">
        <v>1.0519391444940247</v>
      </c>
      <c r="AC1236" s="515"/>
      <c r="AD1236" s="515">
        <v>-9.274493072455213</v>
      </c>
      <c r="AE1236" s="515"/>
      <c r="AF1236" s="515">
        <v>3</v>
      </c>
      <c r="AG1236" s="515">
        <v>1.8382468797072251</v>
      </c>
      <c r="AH1236" s="515">
        <v>2.3809523809523818</v>
      </c>
      <c r="AI1236" s="515">
        <v>6</v>
      </c>
      <c r="AJ1236" s="515">
        <v>111.98333333333331</v>
      </c>
      <c r="AK1236" s="515">
        <v>16.70945732985297</v>
      </c>
      <c r="AL1236" s="515">
        <v>16.70945732985297</v>
      </c>
    </row>
    <row r="1237" spans="1:38">
      <c r="A1237" s="515">
        <v>16</v>
      </c>
      <c r="B1237" s="515">
        <v>222</v>
      </c>
      <c r="C1237" s="515">
        <v>2023</v>
      </c>
      <c r="D1237" s="515">
        <v>6</v>
      </c>
      <c r="E1237" s="515">
        <v>99</v>
      </c>
      <c r="F1237" s="515">
        <v>99</v>
      </c>
      <c r="G1237" s="515">
        <v>99</v>
      </c>
      <c r="H1237" s="515">
        <v>99</v>
      </c>
      <c r="I1237" s="515">
        <v>99</v>
      </c>
      <c r="J1237" s="515">
        <v>999</v>
      </c>
      <c r="K1237" s="515">
        <v>99</v>
      </c>
      <c r="L1237" s="515">
        <v>4</v>
      </c>
      <c r="M1237" s="515">
        <v>99</v>
      </c>
      <c r="N1237" s="515">
        <v>99</v>
      </c>
      <c r="O1237" s="515">
        <v>99</v>
      </c>
      <c r="P1237" s="515">
        <v>99</v>
      </c>
      <c r="Q1237" s="515">
        <v>44</v>
      </c>
      <c r="R1237" s="515">
        <v>56</v>
      </c>
      <c r="S1237" s="515">
        <v>4</v>
      </c>
      <c r="T1237" s="515">
        <v>4.5178571428571441</v>
      </c>
      <c r="U1237" s="515">
        <v>22.278571428571436</v>
      </c>
      <c r="V1237" s="515">
        <v>0</v>
      </c>
      <c r="W1237" s="515">
        <v>1.785714285714286</v>
      </c>
      <c r="X1237" s="515">
        <v>91.071428571428555</v>
      </c>
      <c r="Y1237" s="515">
        <v>46.428571428571438</v>
      </c>
      <c r="Z1237" s="515">
        <v>4.1842696190491688</v>
      </c>
      <c r="AA1237" s="515">
        <v>0</v>
      </c>
      <c r="AB1237" s="515">
        <v>1.2534391464596704</v>
      </c>
      <c r="AC1237" s="515"/>
      <c r="AD1237" s="515">
        <v>32.386753947469174</v>
      </c>
      <c r="AE1237" s="515"/>
      <c r="AF1237" s="515">
        <v>4.4164037854889591</v>
      </c>
      <c r="AG1237" s="515">
        <v>2.9570147329300878</v>
      </c>
      <c r="AH1237" s="515">
        <v>1.785714285714286</v>
      </c>
      <c r="AI1237" s="515">
        <v>26</v>
      </c>
      <c r="AJ1237" s="515">
        <v>112.59615384615383</v>
      </c>
      <c r="AK1237" s="515">
        <v>15.756113271664669</v>
      </c>
      <c r="AL1237" s="515">
        <v>15.756113271664669</v>
      </c>
    </row>
    <row r="1238" spans="1:38">
      <c r="A1238" s="515">
        <v>16</v>
      </c>
      <c r="B1238" s="515">
        <v>223</v>
      </c>
      <c r="C1238" s="515">
        <v>2023</v>
      </c>
      <c r="D1238" s="515">
        <v>7</v>
      </c>
      <c r="E1238" s="515">
        <v>99</v>
      </c>
      <c r="F1238" s="515">
        <v>99</v>
      </c>
      <c r="G1238" s="515">
        <v>99</v>
      </c>
      <c r="H1238" s="515">
        <v>99</v>
      </c>
      <c r="I1238" s="515">
        <v>99</v>
      </c>
      <c r="J1238" s="515">
        <v>999</v>
      </c>
      <c r="K1238" s="515">
        <v>99</v>
      </c>
      <c r="L1238" s="515">
        <v>4</v>
      </c>
      <c r="M1238" s="515">
        <v>99</v>
      </c>
      <c r="N1238" s="515">
        <v>99</v>
      </c>
      <c r="O1238" s="515">
        <v>99</v>
      </c>
      <c r="P1238" s="515">
        <v>99</v>
      </c>
      <c r="Q1238" s="515">
        <v>5</v>
      </c>
      <c r="R1238" s="515">
        <v>6</v>
      </c>
      <c r="S1238" s="515">
        <v>4</v>
      </c>
      <c r="T1238" s="515">
        <v>4</v>
      </c>
      <c r="U1238" s="515">
        <v>20.166666666666671</v>
      </c>
      <c r="V1238" s="515">
        <v>0</v>
      </c>
      <c r="W1238" s="515">
        <v>0</v>
      </c>
      <c r="X1238" s="515">
        <v>83.333333333333314</v>
      </c>
      <c r="Y1238" s="515">
        <v>16.666666666666671</v>
      </c>
      <c r="Z1238" s="515">
        <v>4.7880638629362018</v>
      </c>
      <c r="AA1238" s="515">
        <v>0</v>
      </c>
      <c r="AB1238" s="515">
        <v>0.81649658092772603</v>
      </c>
      <c r="AC1238" s="515"/>
      <c r="AD1238" s="515">
        <v>-8.1000564537759274</v>
      </c>
      <c r="AE1238" s="515"/>
      <c r="AF1238" s="515">
        <v>1.9736842105263159</v>
      </c>
      <c r="AG1238" s="515">
        <v>1.1951915763687904</v>
      </c>
      <c r="AH1238" s="515">
        <v>0</v>
      </c>
      <c r="AI1238" s="515">
        <v>5</v>
      </c>
      <c r="AJ1238" s="515">
        <v>112.12</v>
      </c>
      <c r="AK1238" s="515">
        <v>15.336473234374854</v>
      </c>
      <c r="AL1238" s="515">
        <v>15.336473234374854</v>
      </c>
    </row>
    <row r="1239" spans="1:38">
      <c r="A1239" s="515">
        <v>16</v>
      </c>
      <c r="B1239" s="515">
        <v>224</v>
      </c>
      <c r="C1239" s="515">
        <v>2023</v>
      </c>
      <c r="D1239" s="515">
        <v>8</v>
      </c>
      <c r="E1239" s="515">
        <v>99</v>
      </c>
      <c r="F1239" s="515">
        <v>99</v>
      </c>
      <c r="G1239" s="515">
        <v>99</v>
      </c>
      <c r="H1239" s="515">
        <v>99</v>
      </c>
      <c r="I1239" s="515">
        <v>99</v>
      </c>
      <c r="J1239" s="515">
        <v>999</v>
      </c>
      <c r="K1239" s="515">
        <v>99</v>
      </c>
      <c r="L1239" s="515">
        <v>4</v>
      </c>
      <c r="M1239" s="515">
        <v>99</v>
      </c>
      <c r="N1239" s="515">
        <v>99</v>
      </c>
      <c r="O1239" s="515">
        <v>99</v>
      </c>
      <c r="P1239" s="515">
        <v>99</v>
      </c>
      <c r="Q1239" s="515">
        <v>406</v>
      </c>
      <c r="R1239" s="515">
        <v>653</v>
      </c>
      <c r="S1239" s="515">
        <v>4</v>
      </c>
      <c r="T1239" s="515">
        <v>4.2710566615620227</v>
      </c>
      <c r="U1239" s="515">
        <v>23.210413476263401</v>
      </c>
      <c r="V1239" s="515">
        <v>0</v>
      </c>
      <c r="W1239" s="515">
        <v>0</v>
      </c>
      <c r="X1239" s="515">
        <v>91.883614088820821</v>
      </c>
      <c r="Y1239" s="515">
        <v>55.283307810107189</v>
      </c>
      <c r="Z1239" s="515">
        <v>4.6346040448917005</v>
      </c>
      <c r="AA1239" s="515">
        <v>0</v>
      </c>
      <c r="AB1239" s="515">
        <v>1.1991721052392561</v>
      </c>
      <c r="AC1239" s="515"/>
      <c r="AD1239" s="515">
        <v>-14.467306782197756</v>
      </c>
      <c r="AE1239" s="515"/>
      <c r="AF1239" s="515">
        <v>5.477268914611642</v>
      </c>
      <c r="AG1239" s="515">
        <v>3.9616040884264407</v>
      </c>
      <c r="AH1239" s="515">
        <v>3.6753445635528328</v>
      </c>
      <c r="AI1239" s="515">
        <v>316</v>
      </c>
      <c r="AJ1239" s="515">
        <v>113.33924050632903</v>
      </c>
      <c r="AK1239" s="515">
        <v>16.488163604238537</v>
      </c>
      <c r="AL1239" s="515">
        <v>16.488163604238537</v>
      </c>
    </row>
    <row r="1240" spans="1:38">
      <c r="A1240" s="515">
        <v>16</v>
      </c>
      <c r="B1240" s="515">
        <v>225</v>
      </c>
      <c r="C1240" s="515">
        <v>2023</v>
      </c>
      <c r="D1240" s="515">
        <v>9</v>
      </c>
      <c r="E1240" s="515">
        <v>99</v>
      </c>
      <c r="F1240" s="515">
        <v>99</v>
      </c>
      <c r="G1240" s="515">
        <v>99</v>
      </c>
      <c r="H1240" s="515">
        <v>99</v>
      </c>
      <c r="I1240" s="515">
        <v>99</v>
      </c>
      <c r="J1240" s="515">
        <v>999</v>
      </c>
      <c r="K1240" s="515">
        <v>99</v>
      </c>
      <c r="L1240" s="515">
        <v>4</v>
      </c>
      <c r="M1240" s="515">
        <v>99</v>
      </c>
      <c r="N1240" s="515">
        <v>99</v>
      </c>
      <c r="O1240" s="515">
        <v>99</v>
      </c>
      <c r="P1240" s="515">
        <v>99</v>
      </c>
      <c r="Q1240" s="515">
        <v>523</v>
      </c>
      <c r="R1240" s="515">
        <v>800</v>
      </c>
      <c r="S1240" s="515">
        <v>4</v>
      </c>
      <c r="T1240" s="515">
        <v>4.9862500000000001</v>
      </c>
      <c r="U1240" s="515">
        <v>21.568250000000003</v>
      </c>
      <c r="V1240" s="515">
        <v>0</v>
      </c>
      <c r="W1240" s="515">
        <v>0.875</v>
      </c>
      <c r="X1240" s="515">
        <v>80.5</v>
      </c>
      <c r="Y1240" s="515">
        <v>41.5</v>
      </c>
      <c r="Z1240" s="515">
        <v>5.1482804835691391</v>
      </c>
      <c r="AA1240" s="515">
        <v>0</v>
      </c>
      <c r="AB1240" s="515">
        <v>1.3651230484831764</v>
      </c>
      <c r="AC1240" s="515"/>
      <c r="AD1240" s="515">
        <v>-15.940605696935046</v>
      </c>
      <c r="AE1240" s="515"/>
      <c r="AF1240" s="515">
        <v>5.8975304091411731</v>
      </c>
      <c r="AG1240" s="515">
        <v>4.2859169031986255</v>
      </c>
      <c r="AH1240" s="515">
        <v>5.125</v>
      </c>
      <c r="AI1240" s="515">
        <v>239</v>
      </c>
      <c r="AJ1240" s="515">
        <v>110.7054393305439</v>
      </c>
      <c r="AK1240" s="515">
        <v>16.393206900136779</v>
      </c>
      <c r="AL1240" s="515">
        <v>16.393206900136779</v>
      </c>
    </row>
    <row r="1241" spans="1:38">
      <c r="A1241" s="515">
        <v>16</v>
      </c>
      <c r="B1241" s="515">
        <v>226</v>
      </c>
      <c r="C1241" s="515">
        <v>2023</v>
      </c>
      <c r="D1241" s="515">
        <v>10</v>
      </c>
      <c r="E1241" s="515">
        <v>99</v>
      </c>
      <c r="F1241" s="515">
        <v>99</v>
      </c>
      <c r="G1241" s="515">
        <v>99</v>
      </c>
      <c r="H1241" s="515">
        <v>99</v>
      </c>
      <c r="I1241" s="515">
        <v>99</v>
      </c>
      <c r="J1241" s="515">
        <v>999</v>
      </c>
      <c r="K1241" s="515">
        <v>99</v>
      </c>
      <c r="L1241" s="515">
        <v>4</v>
      </c>
      <c r="M1241" s="515">
        <v>99</v>
      </c>
      <c r="N1241" s="515">
        <v>99</v>
      </c>
      <c r="O1241" s="515">
        <v>99</v>
      </c>
      <c r="P1241" s="515">
        <v>99</v>
      </c>
      <c r="Q1241" s="515">
        <v>1045</v>
      </c>
      <c r="R1241" s="515">
        <v>1660</v>
      </c>
      <c r="S1241" s="515">
        <v>4</v>
      </c>
      <c r="T1241" s="515">
        <v>4.9313253012048195</v>
      </c>
      <c r="U1241" s="515">
        <v>20.652048192771105</v>
      </c>
      <c r="V1241" s="515">
        <v>0</v>
      </c>
      <c r="W1241" s="515">
        <v>0.36144578313253006</v>
      </c>
      <c r="X1241" s="515">
        <v>74.939759036144551</v>
      </c>
      <c r="Y1241" s="515">
        <v>37.951807228915662</v>
      </c>
      <c r="Z1241" s="515">
        <v>5.4018717771223876</v>
      </c>
      <c r="AA1241" s="515">
        <v>0</v>
      </c>
      <c r="AB1241" s="515">
        <v>1.5014392862595878</v>
      </c>
      <c r="AC1241" s="515"/>
      <c r="AD1241" s="515">
        <v>-20.470552227266015</v>
      </c>
      <c r="AE1241" s="515"/>
      <c r="AF1241" s="515">
        <v>4.0856509968003936</v>
      </c>
      <c r="AG1241" s="515">
        <v>2.7570774644319327</v>
      </c>
      <c r="AH1241" s="515">
        <v>6.6265060240963853</v>
      </c>
      <c r="AI1241" s="515">
        <v>455</v>
      </c>
      <c r="AJ1241" s="515">
        <v>112.81054945054964</v>
      </c>
      <c r="AK1241" s="515">
        <v>15.839875952814912</v>
      </c>
      <c r="AL1241" s="515">
        <v>15.835943158565019</v>
      </c>
    </row>
    <row r="1242" spans="1:38">
      <c r="A1242" s="515">
        <v>16</v>
      </c>
      <c r="B1242" s="515">
        <v>227</v>
      </c>
      <c r="C1242" s="515">
        <v>2023</v>
      </c>
      <c r="D1242" s="515">
        <v>11</v>
      </c>
      <c r="E1242" s="515">
        <v>99</v>
      </c>
      <c r="F1242" s="515">
        <v>99</v>
      </c>
      <c r="G1242" s="515">
        <v>99</v>
      </c>
      <c r="H1242" s="515">
        <v>99</v>
      </c>
      <c r="I1242" s="515">
        <v>99</v>
      </c>
      <c r="J1242" s="515">
        <v>999</v>
      </c>
      <c r="K1242" s="515">
        <v>99</v>
      </c>
      <c r="L1242" s="515">
        <v>4</v>
      </c>
      <c r="M1242" s="515">
        <v>99</v>
      </c>
      <c r="N1242" s="515">
        <v>99</v>
      </c>
      <c r="O1242" s="515">
        <v>99</v>
      </c>
      <c r="P1242" s="515">
        <v>99</v>
      </c>
      <c r="Q1242" s="515">
        <v>543</v>
      </c>
      <c r="R1242" s="515">
        <v>854</v>
      </c>
      <c r="S1242" s="515">
        <v>4</v>
      </c>
      <c r="T1242" s="515">
        <v>4.6990632318501184</v>
      </c>
      <c r="U1242" s="515">
        <v>21.338992974238895</v>
      </c>
      <c r="V1242" s="515">
        <v>0</v>
      </c>
      <c r="W1242" s="515">
        <v>0.23419203747072601</v>
      </c>
      <c r="X1242" s="515">
        <v>83.02107728337235</v>
      </c>
      <c r="Y1242" s="515">
        <v>38.407494145199053</v>
      </c>
      <c r="Z1242" s="515">
        <v>4.7178260203470943</v>
      </c>
      <c r="AA1242" s="515">
        <v>0</v>
      </c>
      <c r="AB1242" s="515">
        <v>1.2307816534370848</v>
      </c>
      <c r="AC1242" s="515"/>
      <c r="AD1242" s="515">
        <v>-28.994209425661676</v>
      </c>
      <c r="AE1242" s="515"/>
      <c r="AF1242" s="515">
        <v>3.6902601330913489</v>
      </c>
      <c r="AG1242" s="515">
        <v>2.5708454961851062</v>
      </c>
      <c r="AH1242" s="515">
        <v>3.5128805620608903</v>
      </c>
      <c r="AI1242" s="515">
        <v>339</v>
      </c>
      <c r="AJ1242" s="515">
        <v>113.28554572271383</v>
      </c>
      <c r="AK1242" s="515">
        <v>15.73232736066338</v>
      </c>
      <c r="AL1242" s="515"/>
    </row>
    <row r="1243" spans="1:38">
      <c r="A1243" s="515">
        <v>16</v>
      </c>
      <c r="B1243" s="515">
        <v>228</v>
      </c>
      <c r="C1243" s="515">
        <v>2023</v>
      </c>
      <c r="D1243" s="515">
        <v>12</v>
      </c>
      <c r="E1243" s="515">
        <v>99</v>
      </c>
      <c r="F1243" s="515">
        <v>99</v>
      </c>
      <c r="G1243" s="515">
        <v>99</v>
      </c>
      <c r="H1243" s="515">
        <v>99</v>
      </c>
      <c r="I1243" s="515">
        <v>99</v>
      </c>
      <c r="J1243" s="515">
        <v>999</v>
      </c>
      <c r="K1243" s="515">
        <v>99</v>
      </c>
      <c r="L1243" s="515">
        <v>4</v>
      </c>
      <c r="M1243" s="515">
        <v>99</v>
      </c>
      <c r="N1243" s="515">
        <v>99</v>
      </c>
      <c r="O1243" s="515">
        <v>99</v>
      </c>
      <c r="P1243" s="515">
        <v>99</v>
      </c>
      <c r="Q1243" s="515">
        <v>27</v>
      </c>
      <c r="R1243" s="515">
        <v>37</v>
      </c>
      <c r="S1243" s="515">
        <v>4</v>
      </c>
      <c r="T1243" s="515">
        <v>5.1081081081081088</v>
      </c>
      <c r="U1243" s="515">
        <v>21.510810810810796</v>
      </c>
      <c r="V1243" s="515">
        <v>0</v>
      </c>
      <c r="W1243" s="515">
        <v>0</v>
      </c>
      <c r="X1243" s="515">
        <v>86.486486486486498</v>
      </c>
      <c r="Y1243" s="515">
        <v>40.540540540540547</v>
      </c>
      <c r="Z1243" s="515">
        <v>4.3839870649705812</v>
      </c>
      <c r="AA1243" s="515">
        <v>0</v>
      </c>
      <c r="AB1243" s="515">
        <v>1.3907762519209312</v>
      </c>
      <c r="AC1243" s="515"/>
      <c r="AD1243" s="515">
        <v>-28.078379625286463</v>
      </c>
      <c r="AE1243" s="515"/>
      <c r="AF1243" s="515">
        <v>3.0154849225753875</v>
      </c>
      <c r="AG1243" s="515">
        <v>2.2090599490964187</v>
      </c>
      <c r="AH1243" s="515">
        <v>0</v>
      </c>
      <c r="AI1243" s="515">
        <v>13</v>
      </c>
      <c r="AJ1243" s="515">
        <v>113.83846153846156</v>
      </c>
      <c r="AK1243" s="515">
        <v>15.701981148277149</v>
      </c>
      <c r="AL1243" s="515"/>
    </row>
    <row r="1244" spans="1:38">
      <c r="A1244" s="515">
        <v>16</v>
      </c>
      <c r="B1244" s="515">
        <v>229</v>
      </c>
      <c r="C1244" s="515">
        <v>2023</v>
      </c>
      <c r="D1244" s="515">
        <v>1</v>
      </c>
      <c r="E1244" s="515">
        <v>99</v>
      </c>
      <c r="F1244" s="515">
        <v>99</v>
      </c>
      <c r="G1244" s="515">
        <v>99</v>
      </c>
      <c r="H1244" s="515">
        <v>99</v>
      </c>
      <c r="I1244" s="515">
        <v>99</v>
      </c>
      <c r="J1244" s="515">
        <v>999</v>
      </c>
      <c r="K1244" s="515">
        <v>99</v>
      </c>
      <c r="L1244" s="515">
        <v>5</v>
      </c>
      <c r="M1244" s="515">
        <v>99</v>
      </c>
      <c r="N1244" s="515">
        <v>99</v>
      </c>
      <c r="O1244" s="515">
        <v>99</v>
      </c>
      <c r="P1244" s="515">
        <v>99</v>
      </c>
      <c r="Q1244" s="515">
        <v>50</v>
      </c>
      <c r="R1244" s="515">
        <v>111</v>
      </c>
      <c r="S1244" s="515">
        <v>5</v>
      </c>
      <c r="T1244" s="515">
        <v>5.972972972972971</v>
      </c>
      <c r="U1244" s="515">
        <v>20.525225225225224</v>
      </c>
      <c r="V1244" s="515">
        <v>0</v>
      </c>
      <c r="W1244" s="515">
        <v>2.7027027027027031</v>
      </c>
      <c r="X1244" s="515">
        <v>78.378378378378386</v>
      </c>
      <c r="Y1244" s="515">
        <v>31.531531531531527</v>
      </c>
      <c r="Z1244" s="515">
        <v>5.0708399444338754</v>
      </c>
      <c r="AA1244" s="515">
        <v>0</v>
      </c>
      <c r="AB1244" s="515">
        <v>1.2766754366089736</v>
      </c>
      <c r="AC1244" s="515"/>
      <c r="AD1244" s="515">
        <v>-5.486316712113946</v>
      </c>
      <c r="AE1244" s="515"/>
      <c r="AF1244" s="515">
        <v>8.7539432176656131</v>
      </c>
      <c r="AG1244" s="515">
        <v>5.9217229476836044</v>
      </c>
      <c r="AH1244" s="515">
        <v>6.3063063063063058</v>
      </c>
      <c r="AI1244" s="515">
        <v>22</v>
      </c>
      <c r="AJ1244" s="515">
        <v>105.09090909090902</v>
      </c>
      <c r="AK1244" s="515">
        <v>15.368584652355098</v>
      </c>
      <c r="AL1244" s="515">
        <v>15.368584652355098</v>
      </c>
    </row>
    <row r="1245" spans="1:38">
      <c r="A1245" s="515">
        <v>16</v>
      </c>
      <c r="B1245" s="515">
        <v>230</v>
      </c>
      <c r="C1245" s="515">
        <v>2023</v>
      </c>
      <c r="D1245" s="515">
        <v>2</v>
      </c>
      <c r="E1245" s="515">
        <v>99</v>
      </c>
      <c r="F1245" s="515">
        <v>99</v>
      </c>
      <c r="G1245" s="515">
        <v>99</v>
      </c>
      <c r="H1245" s="515">
        <v>99</v>
      </c>
      <c r="I1245" s="515">
        <v>99</v>
      </c>
      <c r="J1245" s="515">
        <v>999</v>
      </c>
      <c r="K1245" s="515">
        <v>99</v>
      </c>
      <c r="L1245" s="515">
        <v>5</v>
      </c>
      <c r="M1245" s="515">
        <v>99</v>
      </c>
      <c r="N1245" s="515">
        <v>99</v>
      </c>
      <c r="O1245" s="515">
        <v>99</v>
      </c>
      <c r="P1245" s="515">
        <v>99</v>
      </c>
      <c r="Q1245" s="515">
        <v>43</v>
      </c>
      <c r="R1245" s="515">
        <v>66</v>
      </c>
      <c r="S1245" s="515">
        <v>5</v>
      </c>
      <c r="T1245" s="515">
        <v>5.3787878787878798</v>
      </c>
      <c r="U1245" s="515">
        <v>20.640909090909101</v>
      </c>
      <c r="V1245" s="515">
        <v>0</v>
      </c>
      <c r="W1245" s="515">
        <v>3.0303030303030303</v>
      </c>
      <c r="X1245" s="515">
        <v>69.696969696969703</v>
      </c>
      <c r="Y1245" s="515">
        <v>36.363636363636367</v>
      </c>
      <c r="Z1245" s="515">
        <v>5.958543071690424</v>
      </c>
      <c r="AA1245" s="515">
        <v>0</v>
      </c>
      <c r="AB1245" s="515">
        <v>1.4643764989790597</v>
      </c>
      <c r="AC1245" s="515"/>
      <c r="AD1245" s="515">
        <v>-8.3736537625740777</v>
      </c>
      <c r="AE1245" s="515"/>
      <c r="AF1245" s="515">
        <v>4.4897959183673448</v>
      </c>
      <c r="AG1245" s="515">
        <v>2.7638634440866952</v>
      </c>
      <c r="AH1245" s="515">
        <v>0</v>
      </c>
      <c r="AI1245" s="515">
        <v>10</v>
      </c>
      <c r="AJ1245" s="515">
        <v>111.93</v>
      </c>
      <c r="AK1245" s="515">
        <v>17.264857001366789</v>
      </c>
      <c r="AL1245" s="515">
        <v>17.264857001366789</v>
      </c>
    </row>
    <row r="1246" spans="1:38">
      <c r="A1246" s="515">
        <v>16</v>
      </c>
      <c r="B1246" s="515">
        <v>231</v>
      </c>
      <c r="C1246" s="515">
        <v>2023</v>
      </c>
      <c r="D1246" s="515">
        <v>3</v>
      </c>
      <c r="E1246" s="515">
        <v>99</v>
      </c>
      <c r="F1246" s="515">
        <v>99</v>
      </c>
      <c r="G1246" s="515">
        <v>99</v>
      </c>
      <c r="H1246" s="515">
        <v>99</v>
      </c>
      <c r="I1246" s="515">
        <v>99</v>
      </c>
      <c r="J1246" s="515">
        <v>999</v>
      </c>
      <c r="K1246" s="515">
        <v>99</v>
      </c>
      <c r="L1246" s="515">
        <v>5</v>
      </c>
      <c r="M1246" s="515">
        <v>99</v>
      </c>
      <c r="N1246" s="515">
        <v>99</v>
      </c>
      <c r="O1246" s="515">
        <v>99</v>
      </c>
      <c r="P1246" s="515">
        <v>99</v>
      </c>
      <c r="Q1246" s="515">
        <v>378</v>
      </c>
      <c r="R1246" s="515">
        <v>679</v>
      </c>
      <c r="S1246" s="515">
        <v>5</v>
      </c>
      <c r="T1246" s="515">
        <v>5.2282768777614148</v>
      </c>
      <c r="U1246" s="515">
        <v>23.657879234167886</v>
      </c>
      <c r="V1246" s="515">
        <v>0</v>
      </c>
      <c r="W1246" s="515">
        <v>1.0309278350515465</v>
      </c>
      <c r="X1246" s="515">
        <v>90.427098674521375</v>
      </c>
      <c r="Y1246" s="515">
        <v>60.088365243004397</v>
      </c>
      <c r="Z1246" s="515">
        <v>4.8429617859561764</v>
      </c>
      <c r="AA1246" s="515">
        <v>0</v>
      </c>
      <c r="AB1246" s="515">
        <v>1.8096521948141979</v>
      </c>
      <c r="AC1246" s="515"/>
      <c r="AD1246" s="515">
        <v>1.8220840036669304</v>
      </c>
      <c r="AE1246" s="515"/>
      <c r="AF1246" s="515">
        <v>5.5528295714753044</v>
      </c>
      <c r="AG1246" s="515">
        <v>3.8586294187314407</v>
      </c>
      <c r="AH1246" s="515">
        <v>4.4182621502209134</v>
      </c>
      <c r="AI1246" s="515">
        <v>116</v>
      </c>
      <c r="AJ1246" s="515">
        <v>113.97758620689658</v>
      </c>
      <c r="AK1246" s="515">
        <v>16.308793180613272</v>
      </c>
      <c r="AL1246" s="515">
        <v>16.308793180613272</v>
      </c>
    </row>
    <row r="1247" spans="1:38">
      <c r="A1247" s="515">
        <v>16</v>
      </c>
      <c r="B1247" s="515">
        <v>232</v>
      </c>
      <c r="C1247" s="515">
        <v>2023</v>
      </c>
      <c r="D1247" s="515">
        <v>4</v>
      </c>
      <c r="E1247" s="515">
        <v>99</v>
      </c>
      <c r="F1247" s="515">
        <v>99</v>
      </c>
      <c r="G1247" s="515">
        <v>99</v>
      </c>
      <c r="H1247" s="515">
        <v>99</v>
      </c>
      <c r="I1247" s="515">
        <v>99</v>
      </c>
      <c r="J1247" s="515">
        <v>999</v>
      </c>
      <c r="K1247" s="515">
        <v>99</v>
      </c>
      <c r="L1247" s="515">
        <v>5</v>
      </c>
      <c r="M1247" s="515">
        <v>99</v>
      </c>
      <c r="N1247" s="515">
        <v>99</v>
      </c>
      <c r="O1247" s="515">
        <v>99</v>
      </c>
      <c r="P1247" s="515">
        <v>99</v>
      </c>
      <c r="Q1247" s="515">
        <v>27</v>
      </c>
      <c r="R1247" s="515">
        <v>35</v>
      </c>
      <c r="S1247" s="515">
        <v>5</v>
      </c>
      <c r="T1247" s="515">
        <v>5.2</v>
      </c>
      <c r="U1247" s="515">
        <v>23.617142857142859</v>
      </c>
      <c r="V1247" s="515">
        <v>0</v>
      </c>
      <c r="W1247" s="515">
        <v>0</v>
      </c>
      <c r="X1247" s="515">
        <v>97.142857142857125</v>
      </c>
      <c r="Y1247" s="515">
        <v>57.142857142857153</v>
      </c>
      <c r="Z1247" s="515">
        <v>3.8711006714064409</v>
      </c>
      <c r="AA1247" s="515">
        <v>0</v>
      </c>
      <c r="AB1247" s="515">
        <v>1.1161157134071189</v>
      </c>
      <c r="AC1247" s="515"/>
      <c r="AD1247" s="515">
        <v>16.981782996726849</v>
      </c>
      <c r="AE1247" s="515"/>
      <c r="AF1247" s="515">
        <v>6.0975609756097562</v>
      </c>
      <c r="AG1247" s="515">
        <v>4.3062849045594724</v>
      </c>
      <c r="AH1247" s="515">
        <v>0</v>
      </c>
      <c r="AI1247" s="515">
        <v>6</v>
      </c>
      <c r="AJ1247" s="515">
        <v>110.98333333333331</v>
      </c>
      <c r="AK1247" s="515">
        <v>17.049904101564238</v>
      </c>
      <c r="AL1247" s="515">
        <v>17.049904101564238</v>
      </c>
    </row>
    <row r="1248" spans="1:38">
      <c r="A1248" s="515">
        <v>16</v>
      </c>
      <c r="B1248" s="515">
        <v>233</v>
      </c>
      <c r="C1248" s="515">
        <v>2023</v>
      </c>
      <c r="D1248" s="515">
        <v>5</v>
      </c>
      <c r="E1248" s="515">
        <v>99</v>
      </c>
      <c r="F1248" s="515">
        <v>99</v>
      </c>
      <c r="G1248" s="515">
        <v>99</v>
      </c>
      <c r="H1248" s="515">
        <v>99</v>
      </c>
      <c r="I1248" s="515">
        <v>99</v>
      </c>
      <c r="J1248" s="515">
        <v>999</v>
      </c>
      <c r="K1248" s="515">
        <v>99</v>
      </c>
      <c r="L1248" s="515">
        <v>5</v>
      </c>
      <c r="M1248" s="515">
        <v>99</v>
      </c>
      <c r="N1248" s="515">
        <v>99</v>
      </c>
      <c r="O1248" s="515">
        <v>99</v>
      </c>
      <c r="P1248" s="515">
        <v>99</v>
      </c>
      <c r="Q1248" s="515">
        <v>53</v>
      </c>
      <c r="R1248" s="515">
        <v>89</v>
      </c>
      <c r="S1248" s="515">
        <v>5</v>
      </c>
      <c r="T1248" s="515">
        <v>5.01123595505618</v>
      </c>
      <c r="U1248" s="515">
        <v>22.13258426966291</v>
      </c>
      <c r="V1248" s="515">
        <v>0</v>
      </c>
      <c r="W1248" s="515">
        <v>0</v>
      </c>
      <c r="X1248" s="515">
        <v>76.404494382022477</v>
      </c>
      <c r="Y1248" s="515">
        <v>56.17977528089888</v>
      </c>
      <c r="Z1248" s="515">
        <v>6.2906167911966229</v>
      </c>
      <c r="AA1248" s="515">
        <v>0</v>
      </c>
      <c r="AB1248" s="515">
        <v>1.3110968220957149</v>
      </c>
      <c r="AC1248" s="515"/>
      <c r="AD1248" s="515">
        <v>4.8863220290070739</v>
      </c>
      <c r="AE1248" s="515"/>
      <c r="AF1248" s="515">
        <v>6.3571428571428559</v>
      </c>
      <c r="AG1248" s="515">
        <v>4.1382613755969047</v>
      </c>
      <c r="AH1248" s="515">
        <v>0</v>
      </c>
      <c r="AI1248" s="515">
        <v>25</v>
      </c>
      <c r="AJ1248" s="515">
        <v>114.13200000000001</v>
      </c>
      <c r="AK1248" s="515">
        <v>17.542548517917425</v>
      </c>
      <c r="AL1248" s="515">
        <v>17.542548517917425</v>
      </c>
    </row>
    <row r="1249" spans="1:38">
      <c r="A1249" s="515">
        <v>16</v>
      </c>
      <c r="B1249" s="515">
        <v>234</v>
      </c>
      <c r="C1249" s="515">
        <v>2023</v>
      </c>
      <c r="D1249" s="515">
        <v>6</v>
      </c>
      <c r="E1249" s="515">
        <v>99</v>
      </c>
      <c r="F1249" s="515">
        <v>99</v>
      </c>
      <c r="G1249" s="515">
        <v>99</v>
      </c>
      <c r="H1249" s="515">
        <v>99</v>
      </c>
      <c r="I1249" s="515">
        <v>99</v>
      </c>
      <c r="J1249" s="515">
        <v>999</v>
      </c>
      <c r="K1249" s="515">
        <v>99</v>
      </c>
      <c r="L1249" s="515">
        <v>5</v>
      </c>
      <c r="M1249" s="515">
        <v>99</v>
      </c>
      <c r="N1249" s="515">
        <v>99</v>
      </c>
      <c r="O1249" s="515">
        <v>99</v>
      </c>
      <c r="P1249" s="515">
        <v>99</v>
      </c>
      <c r="Q1249" s="515">
        <v>66</v>
      </c>
      <c r="R1249" s="515">
        <v>104</v>
      </c>
      <c r="S1249" s="515">
        <v>5</v>
      </c>
      <c r="T1249" s="515">
        <v>5.0865384615384608</v>
      </c>
      <c r="U1249" s="515">
        <v>25.21826923076922</v>
      </c>
      <c r="V1249" s="515">
        <v>0</v>
      </c>
      <c r="W1249" s="515">
        <v>3.8461538461538449</v>
      </c>
      <c r="X1249" s="515">
        <v>98.076923076923109</v>
      </c>
      <c r="Y1249" s="515">
        <v>62.5</v>
      </c>
      <c r="Z1249" s="515">
        <v>4.9650657370944291</v>
      </c>
      <c r="AA1249" s="515">
        <v>0</v>
      </c>
      <c r="AB1249" s="515">
        <v>1.5198087994817779</v>
      </c>
      <c r="AC1249" s="515"/>
      <c r="AD1249" s="515">
        <v>42.283959589529069</v>
      </c>
      <c r="AE1249" s="515"/>
      <c r="AF1249" s="515">
        <v>8.201892744479494</v>
      </c>
      <c r="AG1249" s="515">
        <v>6.2162251843986409</v>
      </c>
      <c r="AH1249" s="515">
        <v>3.8461538461538449</v>
      </c>
      <c r="AI1249" s="515">
        <v>43</v>
      </c>
      <c r="AJ1249" s="515">
        <v>114.95813953488376</v>
      </c>
      <c r="AK1249" s="515">
        <v>17.356573459542851</v>
      </c>
      <c r="AL1249" s="515">
        <v>17.356573459542851</v>
      </c>
    </row>
    <row r="1250" spans="1:38">
      <c r="A1250" s="515">
        <v>16</v>
      </c>
      <c r="B1250" s="515">
        <v>235</v>
      </c>
      <c r="C1250" s="515">
        <v>2023</v>
      </c>
      <c r="D1250" s="515">
        <v>7</v>
      </c>
      <c r="E1250" s="515">
        <v>99</v>
      </c>
      <c r="F1250" s="515">
        <v>99</v>
      </c>
      <c r="G1250" s="515">
        <v>99</v>
      </c>
      <c r="H1250" s="515">
        <v>99</v>
      </c>
      <c r="I1250" s="515">
        <v>99</v>
      </c>
      <c r="J1250" s="515">
        <v>999</v>
      </c>
      <c r="K1250" s="515">
        <v>99</v>
      </c>
      <c r="L1250" s="515">
        <v>5</v>
      </c>
      <c r="M1250" s="515">
        <v>99</v>
      </c>
      <c r="N1250" s="515">
        <v>99</v>
      </c>
      <c r="O1250" s="515">
        <v>99</v>
      </c>
      <c r="P1250" s="515">
        <v>99</v>
      </c>
      <c r="Q1250" s="515">
        <v>12</v>
      </c>
      <c r="R1250" s="515">
        <v>21</v>
      </c>
      <c r="S1250" s="515">
        <v>5</v>
      </c>
      <c r="T1250" s="515">
        <v>5</v>
      </c>
      <c r="U1250" s="515">
        <v>24.299999999999997</v>
      </c>
      <c r="V1250" s="515">
        <v>0</v>
      </c>
      <c r="W1250" s="515">
        <v>0</v>
      </c>
      <c r="X1250" s="515">
        <v>95.238095238095283</v>
      </c>
      <c r="Y1250" s="515">
        <v>57.142857142857153</v>
      </c>
      <c r="Z1250" s="515">
        <v>5.5911494686649679</v>
      </c>
      <c r="AA1250" s="515">
        <v>0</v>
      </c>
      <c r="AB1250" s="515">
        <v>0.87287156094396945</v>
      </c>
      <c r="AC1250" s="515"/>
      <c r="AD1250" s="515">
        <v>-2.8296143987517288</v>
      </c>
      <c r="AE1250" s="515"/>
      <c r="AF1250" s="515">
        <v>6.9078947368421044</v>
      </c>
      <c r="AG1250" s="515">
        <v>5.0405476150495359</v>
      </c>
      <c r="AH1250" s="515">
        <v>0</v>
      </c>
      <c r="AI1250" s="515">
        <v>9</v>
      </c>
      <c r="AJ1250" s="515">
        <v>116.3333333333333</v>
      </c>
      <c r="AK1250" s="515">
        <v>15.85893061076416</v>
      </c>
      <c r="AL1250" s="515">
        <v>15.85893061076416</v>
      </c>
    </row>
    <row r="1251" spans="1:38">
      <c r="A1251" s="515">
        <v>16</v>
      </c>
      <c r="B1251" s="515">
        <v>236</v>
      </c>
      <c r="C1251" s="515">
        <v>2023</v>
      </c>
      <c r="D1251" s="515">
        <v>8</v>
      </c>
      <c r="E1251" s="515">
        <v>99</v>
      </c>
      <c r="F1251" s="515">
        <v>99</v>
      </c>
      <c r="G1251" s="515">
        <v>99</v>
      </c>
      <c r="H1251" s="515">
        <v>99</v>
      </c>
      <c r="I1251" s="515">
        <v>99</v>
      </c>
      <c r="J1251" s="515">
        <v>999</v>
      </c>
      <c r="K1251" s="515">
        <v>99</v>
      </c>
      <c r="L1251" s="515">
        <v>5</v>
      </c>
      <c r="M1251" s="515">
        <v>99</v>
      </c>
      <c r="N1251" s="515">
        <v>99</v>
      </c>
      <c r="O1251" s="515">
        <v>99</v>
      </c>
      <c r="P1251" s="515">
        <v>99</v>
      </c>
      <c r="Q1251" s="515">
        <v>672</v>
      </c>
      <c r="R1251" s="515">
        <v>1214</v>
      </c>
      <c r="S1251" s="515">
        <v>5</v>
      </c>
      <c r="T1251" s="515">
        <v>4.9505766062602969</v>
      </c>
      <c r="U1251" s="515">
        <v>25.03896210873144</v>
      </c>
      <c r="V1251" s="515">
        <v>0</v>
      </c>
      <c r="W1251" s="515">
        <v>1.0708401976935749</v>
      </c>
      <c r="X1251" s="515">
        <v>94.069192751235605</v>
      </c>
      <c r="Y1251" s="515">
        <v>69.85172981878091</v>
      </c>
      <c r="Z1251" s="515">
        <v>4.8060854385234784</v>
      </c>
      <c r="AA1251" s="515">
        <v>0</v>
      </c>
      <c r="AB1251" s="515">
        <v>1.3862809206952609</v>
      </c>
      <c r="AC1251" s="515"/>
      <c r="AD1251" s="515">
        <v>-11.605074778847801</v>
      </c>
      <c r="AE1251" s="515"/>
      <c r="AF1251" s="515">
        <v>10.182855225633283</v>
      </c>
      <c r="AG1251" s="515">
        <v>7.9452949220873696</v>
      </c>
      <c r="AH1251" s="515">
        <v>2.9654036243822071</v>
      </c>
      <c r="AI1251" s="515">
        <v>577</v>
      </c>
      <c r="AJ1251" s="515">
        <v>114.20745233968796</v>
      </c>
      <c r="AK1251" s="515">
        <v>17.565281976282627</v>
      </c>
      <c r="AL1251" s="515">
        <v>17.565281976282627</v>
      </c>
    </row>
    <row r="1252" spans="1:38">
      <c r="A1252" s="515">
        <v>16</v>
      </c>
      <c r="B1252" s="515">
        <v>237</v>
      </c>
      <c r="C1252" s="515">
        <v>2023</v>
      </c>
      <c r="D1252" s="515">
        <v>9</v>
      </c>
      <c r="E1252" s="515">
        <v>99</v>
      </c>
      <c r="F1252" s="515">
        <v>99</v>
      </c>
      <c r="G1252" s="515">
        <v>99</v>
      </c>
      <c r="H1252" s="515">
        <v>99</v>
      </c>
      <c r="I1252" s="515">
        <v>99</v>
      </c>
      <c r="J1252" s="515">
        <v>999</v>
      </c>
      <c r="K1252" s="515">
        <v>99</v>
      </c>
      <c r="L1252" s="515">
        <v>5</v>
      </c>
      <c r="M1252" s="515">
        <v>99</v>
      </c>
      <c r="N1252" s="515">
        <v>99</v>
      </c>
      <c r="O1252" s="515">
        <v>99</v>
      </c>
      <c r="P1252" s="515">
        <v>99</v>
      </c>
      <c r="Q1252" s="515">
        <v>925</v>
      </c>
      <c r="R1252" s="515">
        <v>1662</v>
      </c>
      <c r="S1252" s="515">
        <v>5</v>
      </c>
      <c r="T1252" s="515">
        <v>5.6492178098676282</v>
      </c>
      <c r="U1252" s="515">
        <v>23.770036101083043</v>
      </c>
      <c r="V1252" s="515">
        <v>0</v>
      </c>
      <c r="W1252" s="515">
        <v>3.1287605294825513</v>
      </c>
      <c r="X1252" s="515">
        <v>88.327316486161251</v>
      </c>
      <c r="Y1252" s="515">
        <v>60.649819494584847</v>
      </c>
      <c r="Z1252" s="515">
        <v>5.4816512548722844</v>
      </c>
      <c r="AA1252" s="515">
        <v>0</v>
      </c>
      <c r="AB1252" s="515">
        <v>1.6892264949126341</v>
      </c>
      <c r="AC1252" s="515"/>
      <c r="AD1252" s="515">
        <v>-19.358843314646375</v>
      </c>
      <c r="AE1252" s="515"/>
      <c r="AF1252" s="515">
        <v>12.252119424990784</v>
      </c>
      <c r="AG1252" s="515">
        <v>9.8129528354400772</v>
      </c>
      <c r="AH1252" s="515">
        <v>4.8736462093862807</v>
      </c>
      <c r="AI1252" s="515">
        <v>540</v>
      </c>
      <c r="AJ1252" s="515">
        <v>112.48851851851845</v>
      </c>
      <c r="AK1252" s="515">
        <v>17.438711660661621</v>
      </c>
      <c r="AL1252" s="515">
        <v>17.438711660661621</v>
      </c>
    </row>
    <row r="1253" spans="1:38">
      <c r="A1253" s="515">
        <v>16</v>
      </c>
      <c r="B1253" s="515">
        <v>238</v>
      </c>
      <c r="C1253" s="515">
        <v>2023</v>
      </c>
      <c r="D1253" s="515">
        <v>10</v>
      </c>
      <c r="E1253" s="515">
        <v>99</v>
      </c>
      <c r="F1253" s="515">
        <v>99</v>
      </c>
      <c r="G1253" s="515">
        <v>99</v>
      </c>
      <c r="H1253" s="515">
        <v>99</v>
      </c>
      <c r="I1253" s="515">
        <v>99</v>
      </c>
      <c r="J1253" s="515">
        <v>999</v>
      </c>
      <c r="K1253" s="515">
        <v>99</v>
      </c>
      <c r="L1253" s="515">
        <v>5</v>
      </c>
      <c r="M1253" s="515">
        <v>99</v>
      </c>
      <c r="N1253" s="515">
        <v>99</v>
      </c>
      <c r="O1253" s="515">
        <v>99</v>
      </c>
      <c r="P1253" s="515">
        <v>99</v>
      </c>
      <c r="Q1253" s="515">
        <v>1866</v>
      </c>
      <c r="R1253" s="515">
        <v>3679</v>
      </c>
      <c r="S1253" s="515">
        <v>5</v>
      </c>
      <c r="T1253" s="515">
        <v>5.6882304974177753</v>
      </c>
      <c r="U1253" s="515">
        <v>22.419516172873063</v>
      </c>
      <c r="V1253" s="515">
        <v>0</v>
      </c>
      <c r="W1253" s="515">
        <v>2.9899429192715403</v>
      </c>
      <c r="X1253" s="515">
        <v>81.734166893177488</v>
      </c>
      <c r="Y1253" s="515">
        <v>50.584397934221265</v>
      </c>
      <c r="Z1253" s="515">
        <v>5.6975328523051552</v>
      </c>
      <c r="AA1253" s="515">
        <v>0</v>
      </c>
      <c r="AB1253" s="515">
        <v>1.6478012053410795</v>
      </c>
      <c r="AC1253" s="515"/>
      <c r="AD1253" s="515">
        <v>-22.395283215376178</v>
      </c>
      <c r="AE1253" s="515"/>
      <c r="AF1253" s="515">
        <v>9.0548855525473755</v>
      </c>
      <c r="AG1253" s="515">
        <v>6.6333631593702806</v>
      </c>
      <c r="AH1253" s="515">
        <v>7.2302256047839073</v>
      </c>
      <c r="AI1253" s="515">
        <v>1057</v>
      </c>
      <c r="AJ1253" s="515">
        <v>113.05506149479676</v>
      </c>
      <c r="AK1253" s="515">
        <v>16.879635046986525</v>
      </c>
      <c r="AL1253" s="515">
        <v>16.887604907839652</v>
      </c>
    </row>
    <row r="1254" spans="1:38">
      <c r="A1254" s="515">
        <v>16</v>
      </c>
      <c r="B1254" s="515">
        <v>239</v>
      </c>
      <c r="C1254" s="515">
        <v>2023</v>
      </c>
      <c r="D1254" s="515">
        <v>11</v>
      </c>
      <c r="E1254" s="515">
        <v>99</v>
      </c>
      <c r="F1254" s="515">
        <v>99</v>
      </c>
      <c r="G1254" s="515">
        <v>99</v>
      </c>
      <c r="H1254" s="515">
        <v>99</v>
      </c>
      <c r="I1254" s="515">
        <v>99</v>
      </c>
      <c r="J1254" s="515">
        <v>999</v>
      </c>
      <c r="K1254" s="515">
        <v>99</v>
      </c>
      <c r="L1254" s="515">
        <v>5</v>
      </c>
      <c r="M1254" s="515">
        <v>99</v>
      </c>
      <c r="N1254" s="515">
        <v>99</v>
      </c>
      <c r="O1254" s="515">
        <v>99</v>
      </c>
      <c r="P1254" s="515">
        <v>99</v>
      </c>
      <c r="Q1254" s="515">
        <v>1071</v>
      </c>
      <c r="R1254" s="515">
        <v>2137</v>
      </c>
      <c r="S1254" s="515">
        <v>5</v>
      </c>
      <c r="T1254" s="515">
        <v>5.4964904071127751</v>
      </c>
      <c r="U1254" s="515">
        <v>22.954609265325221</v>
      </c>
      <c r="V1254" s="515">
        <v>0</v>
      </c>
      <c r="W1254" s="515">
        <v>2.5269068788020594</v>
      </c>
      <c r="X1254" s="515">
        <v>86.38277959756671</v>
      </c>
      <c r="Y1254" s="515">
        <v>55.685540477304627</v>
      </c>
      <c r="Z1254" s="515">
        <v>5.219139621592439</v>
      </c>
      <c r="AA1254" s="515">
        <v>0</v>
      </c>
      <c r="AB1254" s="515">
        <v>1.5878904872093151</v>
      </c>
      <c r="AC1254" s="515"/>
      <c r="AD1254" s="515">
        <v>-26.990856807598327</v>
      </c>
      <c r="AE1254" s="515"/>
      <c r="AF1254" s="515">
        <v>9.234292628122029</v>
      </c>
      <c r="AG1254" s="515">
        <v>6.9201994660665616</v>
      </c>
      <c r="AH1254" s="515">
        <v>3.4627983153954154</v>
      </c>
      <c r="AI1254" s="515">
        <v>753</v>
      </c>
      <c r="AJ1254" s="515">
        <v>113.06069057104902</v>
      </c>
      <c r="AK1254" s="515">
        <v>16.98524895923271</v>
      </c>
      <c r="AL1254" s="515"/>
    </row>
    <row r="1255" spans="1:38">
      <c r="A1255" s="515">
        <v>16</v>
      </c>
      <c r="B1255" s="515">
        <v>240</v>
      </c>
      <c r="C1255" s="515">
        <v>2023</v>
      </c>
      <c r="D1255" s="515">
        <v>12</v>
      </c>
      <c r="E1255" s="515">
        <v>99</v>
      </c>
      <c r="F1255" s="515">
        <v>99</v>
      </c>
      <c r="G1255" s="515">
        <v>99</v>
      </c>
      <c r="H1255" s="515">
        <v>99</v>
      </c>
      <c r="I1255" s="515">
        <v>99</v>
      </c>
      <c r="J1255" s="515">
        <v>999</v>
      </c>
      <c r="K1255" s="515">
        <v>99</v>
      </c>
      <c r="L1255" s="515">
        <v>5</v>
      </c>
      <c r="M1255" s="515">
        <v>99</v>
      </c>
      <c r="N1255" s="515">
        <v>99</v>
      </c>
      <c r="O1255" s="515">
        <v>99</v>
      </c>
      <c r="P1255" s="515">
        <v>99</v>
      </c>
      <c r="Q1255" s="515">
        <v>54</v>
      </c>
      <c r="R1255" s="515">
        <v>77</v>
      </c>
      <c r="S1255" s="515">
        <v>5</v>
      </c>
      <c r="T1255" s="515">
        <v>5.5064935064935057</v>
      </c>
      <c r="U1255" s="515">
        <v>22.175324675324671</v>
      </c>
      <c r="V1255" s="515">
        <v>0</v>
      </c>
      <c r="W1255" s="515">
        <v>2.5974025974025969</v>
      </c>
      <c r="X1255" s="515">
        <v>88.3116883116883</v>
      </c>
      <c r="Y1255" s="515">
        <v>48.051948051948045</v>
      </c>
      <c r="Z1255" s="515">
        <v>4.8248586775389315</v>
      </c>
      <c r="AA1255" s="515">
        <v>0</v>
      </c>
      <c r="AB1255" s="515">
        <v>1.5257391363845572</v>
      </c>
      <c r="AC1255" s="515"/>
      <c r="AD1255" s="515">
        <v>-21.018100562796121</v>
      </c>
      <c r="AE1255" s="515"/>
      <c r="AF1255" s="515">
        <v>6.2754686226568852</v>
      </c>
      <c r="AG1255" s="515">
        <v>4.7392509901773279</v>
      </c>
      <c r="AH1255" s="515">
        <v>3.8961038961038952</v>
      </c>
      <c r="AI1255" s="515">
        <v>36</v>
      </c>
      <c r="AJ1255" s="515">
        <v>111.96111111111112</v>
      </c>
      <c r="AK1255" s="515">
        <v>16.961792411766361</v>
      </c>
      <c r="AL1255" s="515"/>
    </row>
    <row r="1256" spans="1:38">
      <c r="A1256" s="515">
        <v>16</v>
      </c>
      <c r="B1256" s="515">
        <v>241</v>
      </c>
      <c r="C1256" s="515">
        <v>2023</v>
      </c>
      <c r="D1256" s="515">
        <v>1</v>
      </c>
      <c r="E1256" s="515">
        <v>99</v>
      </c>
      <c r="F1256" s="515">
        <v>99</v>
      </c>
      <c r="G1256" s="515">
        <v>99</v>
      </c>
      <c r="H1256" s="515">
        <v>99</v>
      </c>
      <c r="I1256" s="515">
        <v>99</v>
      </c>
      <c r="J1256" s="515">
        <v>999</v>
      </c>
      <c r="K1256" s="515">
        <v>99</v>
      </c>
      <c r="L1256" s="515">
        <v>6</v>
      </c>
      <c r="M1256" s="515">
        <v>99</v>
      </c>
      <c r="N1256" s="515">
        <v>99</v>
      </c>
      <c r="O1256" s="515">
        <v>99</v>
      </c>
      <c r="P1256" s="515">
        <v>99</v>
      </c>
      <c r="Q1256" s="515">
        <v>86</v>
      </c>
      <c r="R1256" s="515">
        <v>208</v>
      </c>
      <c r="S1256" s="515">
        <v>6</v>
      </c>
      <c r="T1256" s="515">
        <v>6.5528846153846141</v>
      </c>
      <c r="U1256" s="515">
        <v>24.496634615384608</v>
      </c>
      <c r="V1256" s="515">
        <v>32.692307692307701</v>
      </c>
      <c r="W1256" s="515">
        <v>6.7307692307692308</v>
      </c>
      <c r="X1256" s="515">
        <v>91.346153846153825</v>
      </c>
      <c r="Y1256" s="515">
        <v>58.173076923076913</v>
      </c>
      <c r="Z1256" s="515">
        <v>5.6391095025614604</v>
      </c>
      <c r="AA1256" s="515">
        <v>0</v>
      </c>
      <c r="AB1256" s="515">
        <v>1.453474400476406</v>
      </c>
      <c r="AC1256" s="515"/>
      <c r="AD1256" s="515">
        <v>-0.39376231803742601</v>
      </c>
      <c r="AE1256" s="515"/>
      <c r="AF1256" s="515">
        <v>16.403785488958988</v>
      </c>
      <c r="AG1256" s="515">
        <v>13.24362679863594</v>
      </c>
      <c r="AH1256" s="515">
        <v>1.4423076923076923</v>
      </c>
      <c r="AI1256" s="515">
        <v>59</v>
      </c>
      <c r="AJ1256" s="515">
        <v>111.86101694915251</v>
      </c>
      <c r="AK1256" s="515">
        <v>16.978841953574683</v>
      </c>
      <c r="AL1256" s="515">
        <v>16.978841953574683</v>
      </c>
    </row>
    <row r="1257" spans="1:38">
      <c r="A1257" s="515">
        <v>16</v>
      </c>
      <c r="B1257" s="515">
        <v>242</v>
      </c>
      <c r="C1257" s="515">
        <v>2023</v>
      </c>
      <c r="D1257" s="515">
        <v>2</v>
      </c>
      <c r="E1257" s="515">
        <v>99</v>
      </c>
      <c r="F1257" s="515">
        <v>99</v>
      </c>
      <c r="G1257" s="515">
        <v>99</v>
      </c>
      <c r="H1257" s="515">
        <v>99</v>
      </c>
      <c r="I1257" s="515">
        <v>99</v>
      </c>
      <c r="J1257" s="515">
        <v>999</v>
      </c>
      <c r="K1257" s="515">
        <v>99</v>
      </c>
      <c r="L1257" s="515">
        <v>6</v>
      </c>
      <c r="M1257" s="515">
        <v>99</v>
      </c>
      <c r="N1257" s="515">
        <v>99</v>
      </c>
      <c r="O1257" s="515">
        <v>99</v>
      </c>
      <c r="P1257" s="515">
        <v>99</v>
      </c>
      <c r="Q1257" s="515">
        <v>97</v>
      </c>
      <c r="R1257" s="515">
        <v>157</v>
      </c>
      <c r="S1257" s="515">
        <v>6</v>
      </c>
      <c r="T1257" s="515">
        <v>6.1019108280254759</v>
      </c>
      <c r="U1257" s="515">
        <v>23.943312101910823</v>
      </c>
      <c r="V1257" s="515">
        <v>37.579617834394902</v>
      </c>
      <c r="W1257" s="515">
        <v>1.9108280254777077</v>
      </c>
      <c r="X1257" s="515">
        <v>84.076433121019107</v>
      </c>
      <c r="Y1257" s="515">
        <v>57.961783439490482</v>
      </c>
      <c r="Z1257" s="515">
        <v>6.5930408580636009</v>
      </c>
      <c r="AA1257" s="515">
        <v>0</v>
      </c>
      <c r="AB1257" s="515">
        <v>1.4549923429911953</v>
      </c>
      <c r="AC1257" s="515"/>
      <c r="AD1257" s="515">
        <v>-5.1254471095666654</v>
      </c>
      <c r="AE1257" s="515"/>
      <c r="AF1257" s="515">
        <v>10.680272108843536</v>
      </c>
      <c r="AG1257" s="515">
        <v>7.6265426651004145</v>
      </c>
      <c r="AH1257" s="515">
        <v>1.9108280254777077</v>
      </c>
      <c r="AI1257" s="515">
        <v>21</v>
      </c>
      <c r="AJ1257" s="515">
        <v>113.13809523809522</v>
      </c>
      <c r="AK1257" s="515">
        <v>17.443749681992649</v>
      </c>
      <c r="AL1257" s="515">
        <v>17.443749681992649</v>
      </c>
    </row>
    <row r="1258" spans="1:38">
      <c r="A1258" s="515">
        <v>16</v>
      </c>
      <c r="B1258" s="515">
        <v>243</v>
      </c>
      <c r="C1258" s="515">
        <v>2023</v>
      </c>
      <c r="D1258" s="515">
        <v>3</v>
      </c>
      <c r="E1258" s="515">
        <v>99</v>
      </c>
      <c r="F1258" s="515">
        <v>99</v>
      </c>
      <c r="G1258" s="515">
        <v>99</v>
      </c>
      <c r="H1258" s="515">
        <v>99</v>
      </c>
      <c r="I1258" s="515">
        <v>99</v>
      </c>
      <c r="J1258" s="515">
        <v>999</v>
      </c>
      <c r="K1258" s="515">
        <v>99</v>
      </c>
      <c r="L1258" s="515">
        <v>6</v>
      </c>
      <c r="M1258" s="515">
        <v>99</v>
      </c>
      <c r="N1258" s="515">
        <v>99</v>
      </c>
      <c r="O1258" s="515">
        <v>99</v>
      </c>
      <c r="P1258" s="515">
        <v>99</v>
      </c>
      <c r="Q1258" s="515">
        <v>692</v>
      </c>
      <c r="R1258" s="515">
        <v>1309</v>
      </c>
      <c r="S1258" s="515">
        <v>6</v>
      </c>
      <c r="T1258" s="515">
        <v>6.0832696715049677</v>
      </c>
      <c r="U1258" s="515">
        <v>26.117952635599679</v>
      </c>
      <c r="V1258" s="515">
        <v>49.274255156608085</v>
      </c>
      <c r="W1258" s="515">
        <v>5.3475935828877006</v>
      </c>
      <c r="X1258" s="515">
        <v>94.957983193277315</v>
      </c>
      <c r="Y1258" s="515">
        <v>74.866310160427801</v>
      </c>
      <c r="Z1258" s="515">
        <v>5.4210302732156643</v>
      </c>
      <c r="AA1258" s="515">
        <v>0</v>
      </c>
      <c r="AB1258" s="515">
        <v>1.5329145599087046</v>
      </c>
      <c r="AC1258" s="515"/>
      <c r="AD1258" s="515">
        <v>2.9348247730146246</v>
      </c>
      <c r="AE1258" s="515"/>
      <c r="AF1258" s="515">
        <v>10.704939483153421</v>
      </c>
      <c r="AG1258" s="515">
        <v>8.2123275471627295</v>
      </c>
      <c r="AH1258" s="515">
        <v>2.4446142093200911</v>
      </c>
      <c r="AI1258" s="515">
        <v>166</v>
      </c>
      <c r="AJ1258" s="515">
        <v>114.35421686746982</v>
      </c>
      <c r="AK1258" s="515">
        <v>17.915614452091578</v>
      </c>
      <c r="AL1258" s="515">
        <v>17.915614452091578</v>
      </c>
    </row>
    <row r="1259" spans="1:38">
      <c r="A1259" s="515">
        <v>16</v>
      </c>
      <c r="B1259" s="515">
        <v>244</v>
      </c>
      <c r="C1259" s="515">
        <v>2023</v>
      </c>
      <c r="D1259" s="515">
        <v>4</v>
      </c>
      <c r="E1259" s="515">
        <v>99</v>
      </c>
      <c r="F1259" s="515">
        <v>99</v>
      </c>
      <c r="G1259" s="515">
        <v>99</v>
      </c>
      <c r="H1259" s="515">
        <v>99</v>
      </c>
      <c r="I1259" s="515">
        <v>99</v>
      </c>
      <c r="J1259" s="515">
        <v>999</v>
      </c>
      <c r="K1259" s="515">
        <v>99</v>
      </c>
      <c r="L1259" s="515">
        <v>6</v>
      </c>
      <c r="M1259" s="515">
        <v>99</v>
      </c>
      <c r="N1259" s="515">
        <v>99</v>
      </c>
      <c r="O1259" s="515">
        <v>99</v>
      </c>
      <c r="P1259" s="515">
        <v>99</v>
      </c>
      <c r="Q1259" s="515">
        <v>48</v>
      </c>
      <c r="R1259" s="515">
        <v>64</v>
      </c>
      <c r="S1259" s="515">
        <v>6</v>
      </c>
      <c r="T1259" s="515">
        <v>5.859375</v>
      </c>
      <c r="U1259" s="515">
        <v>26.384375000000006</v>
      </c>
      <c r="V1259" s="515">
        <v>37.5</v>
      </c>
      <c r="W1259" s="515">
        <v>10.9375</v>
      </c>
      <c r="X1259" s="515">
        <v>100</v>
      </c>
      <c r="Y1259" s="515">
        <v>76.5625</v>
      </c>
      <c r="Z1259" s="515">
        <v>4.6537021133044734</v>
      </c>
      <c r="AA1259" s="515">
        <v>0</v>
      </c>
      <c r="AB1259" s="515">
        <v>1.7398562036487388</v>
      </c>
      <c r="AC1259" s="515"/>
      <c r="AD1259" s="515">
        <v>24.365297856413392</v>
      </c>
      <c r="AE1259" s="515"/>
      <c r="AF1259" s="515">
        <v>11.149825783972124</v>
      </c>
      <c r="AG1259" s="515">
        <v>8.7969909143952663</v>
      </c>
      <c r="AH1259" s="515">
        <v>3.125</v>
      </c>
      <c r="AI1259" s="515">
        <v>9</v>
      </c>
      <c r="AJ1259" s="515">
        <v>110.54444444444444</v>
      </c>
      <c r="AK1259" s="515">
        <v>18.264838953833095</v>
      </c>
      <c r="AL1259" s="515">
        <v>18.264838953833095</v>
      </c>
    </row>
    <row r="1260" spans="1:38">
      <c r="A1260" s="515">
        <v>16</v>
      </c>
      <c r="B1260" s="515">
        <v>245</v>
      </c>
      <c r="C1260" s="515">
        <v>2023</v>
      </c>
      <c r="D1260" s="515">
        <v>5</v>
      </c>
      <c r="E1260" s="515">
        <v>99</v>
      </c>
      <c r="F1260" s="515">
        <v>99</v>
      </c>
      <c r="G1260" s="515">
        <v>99</v>
      </c>
      <c r="H1260" s="515">
        <v>99</v>
      </c>
      <c r="I1260" s="515">
        <v>99</v>
      </c>
      <c r="J1260" s="515">
        <v>999</v>
      </c>
      <c r="K1260" s="515">
        <v>99</v>
      </c>
      <c r="L1260" s="515">
        <v>6</v>
      </c>
      <c r="M1260" s="515">
        <v>99</v>
      </c>
      <c r="N1260" s="515">
        <v>99</v>
      </c>
      <c r="O1260" s="515">
        <v>99</v>
      </c>
      <c r="P1260" s="515">
        <v>99</v>
      </c>
      <c r="Q1260" s="515">
        <v>113</v>
      </c>
      <c r="R1260" s="515">
        <v>157</v>
      </c>
      <c r="S1260" s="515">
        <v>6</v>
      </c>
      <c r="T1260" s="515">
        <v>5.4522292993630588</v>
      </c>
      <c r="U1260" s="515">
        <v>27.17452229299364</v>
      </c>
      <c r="V1260" s="515">
        <v>57.324840764331199</v>
      </c>
      <c r="W1260" s="515">
        <v>3.8216560509554154</v>
      </c>
      <c r="X1260" s="515">
        <v>96.815286624203878</v>
      </c>
      <c r="Y1260" s="515">
        <v>80.25477707006371</v>
      </c>
      <c r="Z1260" s="515">
        <v>4.98458649025185</v>
      </c>
      <c r="AA1260" s="515">
        <v>0</v>
      </c>
      <c r="AB1260" s="515">
        <v>1.516137650140446</v>
      </c>
      <c r="AC1260" s="515"/>
      <c r="AD1260" s="515">
        <v>13.527942349438236</v>
      </c>
      <c r="AE1260" s="515"/>
      <c r="AF1260" s="515">
        <v>11.214285714285712</v>
      </c>
      <c r="AG1260" s="515">
        <v>8.9630817000947527</v>
      </c>
      <c r="AH1260" s="515">
        <v>1.2738853503184711</v>
      </c>
      <c r="AI1260" s="515">
        <v>28</v>
      </c>
      <c r="AJ1260" s="515">
        <v>113.83928571428569</v>
      </c>
      <c r="AK1260" s="515">
        <v>19.029920265016276</v>
      </c>
      <c r="AL1260" s="515">
        <v>19.029920265016276</v>
      </c>
    </row>
    <row r="1261" spans="1:38">
      <c r="A1261" s="515">
        <v>16</v>
      </c>
      <c r="B1261" s="515">
        <v>246</v>
      </c>
      <c r="C1261" s="515">
        <v>2023</v>
      </c>
      <c r="D1261" s="515">
        <v>6</v>
      </c>
      <c r="E1261" s="515">
        <v>99</v>
      </c>
      <c r="F1261" s="515">
        <v>99</v>
      </c>
      <c r="G1261" s="515">
        <v>99</v>
      </c>
      <c r="H1261" s="515">
        <v>99</v>
      </c>
      <c r="I1261" s="515">
        <v>99</v>
      </c>
      <c r="J1261" s="515">
        <v>999</v>
      </c>
      <c r="K1261" s="515">
        <v>99</v>
      </c>
      <c r="L1261" s="515">
        <v>6</v>
      </c>
      <c r="M1261" s="515">
        <v>99</v>
      </c>
      <c r="N1261" s="515">
        <v>99</v>
      </c>
      <c r="O1261" s="515">
        <v>99</v>
      </c>
      <c r="P1261" s="515">
        <v>99</v>
      </c>
      <c r="Q1261" s="515">
        <v>96</v>
      </c>
      <c r="R1261" s="515">
        <v>157</v>
      </c>
      <c r="S1261" s="515">
        <v>6</v>
      </c>
      <c r="T1261" s="515">
        <v>6.1019108280254759</v>
      </c>
      <c r="U1261" s="515">
        <v>27.052866242038206</v>
      </c>
      <c r="V1261" s="515">
        <v>46.496815286624205</v>
      </c>
      <c r="W1261" s="515">
        <v>7.6433121019108308</v>
      </c>
      <c r="X1261" s="515">
        <v>99.363057324840781</v>
      </c>
      <c r="Y1261" s="515">
        <v>78.980891719745216</v>
      </c>
      <c r="Z1261" s="515">
        <v>4.5048107407674784</v>
      </c>
      <c r="AA1261" s="515">
        <v>0</v>
      </c>
      <c r="AB1261" s="515">
        <v>1.9325726669565275</v>
      </c>
      <c r="AC1261" s="515"/>
      <c r="AD1261" s="515">
        <v>35.707213979851808</v>
      </c>
      <c r="AE1261" s="515"/>
      <c r="AF1261" s="515">
        <v>12.381703470031544</v>
      </c>
      <c r="AG1261" s="515">
        <v>10.066791179203239</v>
      </c>
      <c r="AH1261" s="515">
        <v>1.9108280254777077</v>
      </c>
      <c r="AI1261" s="515">
        <v>55</v>
      </c>
      <c r="AJ1261" s="515">
        <v>113.61272727272728</v>
      </c>
      <c r="AK1261" s="515">
        <v>19.028954364928769</v>
      </c>
      <c r="AL1261" s="515">
        <v>19.028954364928769</v>
      </c>
    </row>
    <row r="1262" spans="1:38">
      <c r="A1262" s="515">
        <v>16</v>
      </c>
      <c r="B1262" s="515">
        <v>247</v>
      </c>
      <c r="C1262" s="515">
        <v>2023</v>
      </c>
      <c r="D1262" s="515">
        <v>7</v>
      </c>
      <c r="E1262" s="515">
        <v>99</v>
      </c>
      <c r="F1262" s="515">
        <v>99</v>
      </c>
      <c r="G1262" s="515">
        <v>99</v>
      </c>
      <c r="H1262" s="515">
        <v>99</v>
      </c>
      <c r="I1262" s="515">
        <v>99</v>
      </c>
      <c r="J1262" s="515">
        <v>999</v>
      </c>
      <c r="K1262" s="515">
        <v>99</v>
      </c>
      <c r="L1262" s="515">
        <v>6</v>
      </c>
      <c r="M1262" s="515">
        <v>99</v>
      </c>
      <c r="N1262" s="515">
        <v>99</v>
      </c>
      <c r="O1262" s="515">
        <v>99</v>
      </c>
      <c r="P1262" s="515">
        <v>99</v>
      </c>
      <c r="Q1262" s="515">
        <v>16</v>
      </c>
      <c r="R1262" s="515">
        <v>27</v>
      </c>
      <c r="S1262" s="515">
        <v>6</v>
      </c>
      <c r="T1262" s="515">
        <v>6.2222222222222223</v>
      </c>
      <c r="U1262" s="515">
        <v>26.262962962962956</v>
      </c>
      <c r="V1262" s="515">
        <v>40.740740740740733</v>
      </c>
      <c r="W1262" s="515">
        <v>0</v>
      </c>
      <c r="X1262" s="515">
        <v>100</v>
      </c>
      <c r="Y1262" s="515">
        <v>74.074074074074076</v>
      </c>
      <c r="Z1262" s="515">
        <v>4.8001657493102012</v>
      </c>
      <c r="AA1262" s="515">
        <v>0</v>
      </c>
      <c r="AB1262" s="515">
        <v>1.227262335243027</v>
      </c>
      <c r="AC1262" s="515"/>
      <c r="AD1262" s="515">
        <v>47.606466379981995</v>
      </c>
      <c r="AE1262" s="515"/>
      <c r="AF1262" s="515">
        <v>8.8815789473684195</v>
      </c>
      <c r="AG1262" s="515">
        <v>7.0042177421744576</v>
      </c>
      <c r="AH1262" s="515">
        <v>0</v>
      </c>
      <c r="AI1262" s="515">
        <v>3</v>
      </c>
      <c r="AJ1262" s="515">
        <v>112.90000000000002</v>
      </c>
      <c r="AK1262" s="515">
        <v>19.873985838241101</v>
      </c>
      <c r="AL1262" s="515">
        <v>19.873985838241101</v>
      </c>
    </row>
    <row r="1263" spans="1:38">
      <c r="A1263" s="515">
        <v>16</v>
      </c>
      <c r="B1263" s="515">
        <v>248</v>
      </c>
      <c r="C1263" s="515">
        <v>2023</v>
      </c>
      <c r="D1263" s="515">
        <v>8</v>
      </c>
      <c r="E1263" s="515">
        <v>99</v>
      </c>
      <c r="F1263" s="515">
        <v>99</v>
      </c>
      <c r="G1263" s="515">
        <v>99</v>
      </c>
      <c r="H1263" s="515">
        <v>99</v>
      </c>
      <c r="I1263" s="515">
        <v>99</v>
      </c>
      <c r="J1263" s="515">
        <v>999</v>
      </c>
      <c r="K1263" s="515">
        <v>99</v>
      </c>
      <c r="L1263" s="515">
        <v>6</v>
      </c>
      <c r="M1263" s="515">
        <v>99</v>
      </c>
      <c r="N1263" s="515">
        <v>99</v>
      </c>
      <c r="O1263" s="515">
        <v>99</v>
      </c>
      <c r="P1263" s="515">
        <v>99</v>
      </c>
      <c r="Q1263" s="515">
        <v>958</v>
      </c>
      <c r="R1263" s="515">
        <v>2033</v>
      </c>
      <c r="S1263" s="515">
        <v>6</v>
      </c>
      <c r="T1263" s="515">
        <v>5.6212493851451057</v>
      </c>
      <c r="U1263" s="515">
        <v>27.766896212493833</v>
      </c>
      <c r="V1263" s="515">
        <v>62.518445646827345</v>
      </c>
      <c r="W1263" s="515">
        <v>4.623708804722086</v>
      </c>
      <c r="X1263" s="515">
        <v>97.638957206099377</v>
      </c>
      <c r="Y1263" s="515">
        <v>85.784554845056547</v>
      </c>
      <c r="Z1263" s="515">
        <v>4.8379790589528611</v>
      </c>
      <c r="AA1263" s="515">
        <v>0</v>
      </c>
      <c r="AB1263" s="515">
        <v>1.7525698966874557</v>
      </c>
      <c r="AC1263" s="515"/>
      <c r="AD1263" s="515">
        <v>-3.0740359673187574</v>
      </c>
      <c r="AE1263" s="515"/>
      <c r="AF1263" s="515">
        <v>17.052507968461668</v>
      </c>
      <c r="AG1263" s="515">
        <v>14.755017481201429</v>
      </c>
      <c r="AH1263" s="515">
        <v>2.9021151008362036</v>
      </c>
      <c r="AI1263" s="515">
        <v>872</v>
      </c>
      <c r="AJ1263" s="515">
        <v>114.66903669724752</v>
      </c>
      <c r="AK1263" s="515">
        <v>18.8640389498287</v>
      </c>
      <c r="AL1263" s="515">
        <v>18.8640389498287</v>
      </c>
    </row>
    <row r="1264" spans="1:38">
      <c r="A1264" s="515">
        <v>16</v>
      </c>
      <c r="B1264" s="515">
        <v>249</v>
      </c>
      <c r="C1264" s="515">
        <v>2023</v>
      </c>
      <c r="D1264" s="515">
        <v>9</v>
      </c>
      <c r="E1264" s="515">
        <v>99</v>
      </c>
      <c r="F1264" s="515">
        <v>99</v>
      </c>
      <c r="G1264" s="515">
        <v>99</v>
      </c>
      <c r="H1264" s="515">
        <v>99</v>
      </c>
      <c r="I1264" s="515">
        <v>99</v>
      </c>
      <c r="J1264" s="515">
        <v>999</v>
      </c>
      <c r="K1264" s="515">
        <v>99</v>
      </c>
      <c r="L1264" s="515">
        <v>6</v>
      </c>
      <c r="M1264" s="515">
        <v>99</v>
      </c>
      <c r="N1264" s="515">
        <v>99</v>
      </c>
      <c r="O1264" s="515">
        <v>99</v>
      </c>
      <c r="P1264" s="515">
        <v>99</v>
      </c>
      <c r="Q1264" s="515">
        <v>1376</v>
      </c>
      <c r="R1264" s="515">
        <v>2882</v>
      </c>
      <c r="S1264" s="515">
        <v>6</v>
      </c>
      <c r="T1264" s="515">
        <v>6.2751561415683561</v>
      </c>
      <c r="U1264" s="515">
        <v>26.123143650242923</v>
      </c>
      <c r="V1264" s="515">
        <v>49.687716863289374</v>
      </c>
      <c r="W1264" s="515">
        <v>9.1603053435114496</v>
      </c>
      <c r="X1264" s="515">
        <v>94.378903539208878</v>
      </c>
      <c r="Y1264" s="515">
        <v>72.727272727272734</v>
      </c>
      <c r="Z1264" s="515">
        <v>5.721284581741811</v>
      </c>
      <c r="AA1264" s="515">
        <v>0</v>
      </c>
      <c r="AB1264" s="515">
        <v>1.8108702134107473</v>
      </c>
      <c r="AC1264" s="515"/>
      <c r="AD1264" s="515">
        <v>-16.984017090186551</v>
      </c>
      <c r="AE1264" s="515"/>
      <c r="AF1264" s="515">
        <v>21.245853298931078</v>
      </c>
      <c r="AG1264" s="515">
        <v>18.700717333315463</v>
      </c>
      <c r="AH1264" s="515">
        <v>5.2394170714781412</v>
      </c>
      <c r="AI1264" s="515">
        <v>794</v>
      </c>
      <c r="AJ1264" s="515">
        <v>112.50541561712843</v>
      </c>
      <c r="AK1264" s="515">
        <v>18.951438862277804</v>
      </c>
      <c r="AL1264" s="515">
        <v>18.951438862277804</v>
      </c>
    </row>
    <row r="1265" spans="1:38">
      <c r="A1265" s="515">
        <v>16</v>
      </c>
      <c r="B1265" s="515">
        <v>250</v>
      </c>
      <c r="C1265" s="515">
        <v>2023</v>
      </c>
      <c r="D1265" s="515">
        <v>10</v>
      </c>
      <c r="E1265" s="515">
        <v>99</v>
      </c>
      <c r="F1265" s="515">
        <v>99</v>
      </c>
      <c r="G1265" s="515">
        <v>99</v>
      </c>
      <c r="H1265" s="515">
        <v>99</v>
      </c>
      <c r="I1265" s="515">
        <v>99</v>
      </c>
      <c r="J1265" s="515">
        <v>999</v>
      </c>
      <c r="K1265" s="515">
        <v>99</v>
      </c>
      <c r="L1265" s="515">
        <v>6</v>
      </c>
      <c r="M1265" s="515">
        <v>99</v>
      </c>
      <c r="N1265" s="515">
        <v>99</v>
      </c>
      <c r="O1265" s="515">
        <v>99</v>
      </c>
      <c r="P1265" s="515">
        <v>99</v>
      </c>
      <c r="Q1265" s="515">
        <v>3071</v>
      </c>
      <c r="R1265" s="515">
        <v>7194</v>
      </c>
      <c r="S1265" s="515">
        <v>6</v>
      </c>
      <c r="T1265" s="515">
        <v>6.3015012510425361</v>
      </c>
      <c r="U1265" s="515">
        <v>25.198957464553757</v>
      </c>
      <c r="V1265" s="515">
        <v>45.412844036697237</v>
      </c>
      <c r="W1265" s="515">
        <v>6.9641367806505423</v>
      </c>
      <c r="X1265" s="515">
        <v>92.215735335001369</v>
      </c>
      <c r="Y1265" s="515">
        <v>68.001112037809307</v>
      </c>
      <c r="Z1265" s="515">
        <v>5.6520261187233753</v>
      </c>
      <c r="AA1265" s="515">
        <v>0</v>
      </c>
      <c r="AB1265" s="515">
        <v>1.7095556305828064</v>
      </c>
      <c r="AC1265" s="515"/>
      <c r="AD1265" s="515">
        <v>-22.090441635747649</v>
      </c>
      <c r="AE1265" s="515"/>
      <c r="AF1265" s="515">
        <v>17.706128476495206</v>
      </c>
      <c r="AG1265" s="515">
        <v>14.579101432598748</v>
      </c>
      <c r="AH1265" s="515">
        <v>5.0875729774812317</v>
      </c>
      <c r="AI1265" s="515">
        <v>2216</v>
      </c>
      <c r="AJ1265" s="515">
        <v>113.45879963898903</v>
      </c>
      <c r="AK1265" s="515">
        <v>18.093163705141365</v>
      </c>
      <c r="AL1265" s="515">
        <v>18.118564631412436</v>
      </c>
    </row>
    <row r="1266" spans="1:38">
      <c r="A1266" s="515">
        <v>16</v>
      </c>
      <c r="B1266" s="515">
        <v>251</v>
      </c>
      <c r="C1266" s="515">
        <v>2023</v>
      </c>
      <c r="D1266" s="515">
        <v>11</v>
      </c>
      <c r="E1266" s="515">
        <v>99</v>
      </c>
      <c r="F1266" s="515">
        <v>99</v>
      </c>
      <c r="G1266" s="515">
        <v>99</v>
      </c>
      <c r="H1266" s="515">
        <v>99</v>
      </c>
      <c r="I1266" s="515">
        <v>99</v>
      </c>
      <c r="J1266" s="515">
        <v>999</v>
      </c>
      <c r="K1266" s="515">
        <v>99</v>
      </c>
      <c r="L1266" s="515">
        <v>6</v>
      </c>
      <c r="M1266" s="515">
        <v>99</v>
      </c>
      <c r="N1266" s="515">
        <v>99</v>
      </c>
      <c r="O1266" s="515">
        <v>99</v>
      </c>
      <c r="P1266" s="515">
        <v>99</v>
      </c>
      <c r="Q1266" s="515">
        <v>1653</v>
      </c>
      <c r="R1266" s="515">
        <v>3704</v>
      </c>
      <c r="S1266" s="515">
        <v>6</v>
      </c>
      <c r="T1266" s="515">
        <v>6.190064794816414</v>
      </c>
      <c r="U1266" s="515">
        <v>25.441468682505409</v>
      </c>
      <c r="V1266" s="515">
        <v>49.703023758099363</v>
      </c>
      <c r="W1266" s="515">
        <v>5.6695464362850974</v>
      </c>
      <c r="X1266" s="515">
        <v>93.385529157667378</v>
      </c>
      <c r="Y1266" s="515">
        <v>71.814254859611211</v>
      </c>
      <c r="Z1266" s="515">
        <v>5.2838687028843676</v>
      </c>
      <c r="AA1266" s="515">
        <v>0</v>
      </c>
      <c r="AB1266" s="515">
        <v>1.6164477880603405</v>
      </c>
      <c r="AC1266" s="515"/>
      <c r="AD1266" s="515">
        <v>-23.280570278681619</v>
      </c>
      <c r="AE1266" s="515"/>
      <c r="AF1266" s="515">
        <v>16.005531069051941</v>
      </c>
      <c r="AG1266" s="515">
        <v>13.294051060559305</v>
      </c>
      <c r="AH1266" s="515">
        <v>3.3207343412527002</v>
      </c>
      <c r="AI1266" s="515">
        <v>1215</v>
      </c>
      <c r="AJ1266" s="515">
        <v>113.5079835390947</v>
      </c>
      <c r="AK1266" s="515">
        <v>18.156706266746077</v>
      </c>
      <c r="AL1266" s="515"/>
    </row>
    <row r="1267" spans="1:38">
      <c r="A1267" s="515">
        <v>16</v>
      </c>
      <c r="B1267" s="515">
        <v>252</v>
      </c>
      <c r="C1267" s="515">
        <v>2023</v>
      </c>
      <c r="D1267" s="515">
        <v>12</v>
      </c>
      <c r="E1267" s="515">
        <v>99</v>
      </c>
      <c r="F1267" s="515">
        <v>99</v>
      </c>
      <c r="G1267" s="515">
        <v>99</v>
      </c>
      <c r="H1267" s="515">
        <v>99</v>
      </c>
      <c r="I1267" s="515">
        <v>99</v>
      </c>
      <c r="J1267" s="515">
        <v>999</v>
      </c>
      <c r="K1267" s="515">
        <v>99</v>
      </c>
      <c r="L1267" s="515">
        <v>6</v>
      </c>
      <c r="M1267" s="515">
        <v>99</v>
      </c>
      <c r="N1267" s="515">
        <v>99</v>
      </c>
      <c r="O1267" s="515">
        <v>99</v>
      </c>
      <c r="P1267" s="515">
        <v>99</v>
      </c>
      <c r="Q1267" s="515">
        <v>97</v>
      </c>
      <c r="R1267" s="515">
        <v>172</v>
      </c>
      <c r="S1267" s="515">
        <v>6</v>
      </c>
      <c r="T1267" s="515">
        <v>6.3662790697674447</v>
      </c>
      <c r="U1267" s="515">
        <v>22.669767441860472</v>
      </c>
      <c r="V1267" s="515">
        <v>31.395348837209319</v>
      </c>
      <c r="W1267" s="515">
        <v>6.3953488372093004</v>
      </c>
      <c r="X1267" s="515">
        <v>81.395348837209298</v>
      </c>
      <c r="Y1267" s="515">
        <v>50.581395348837219</v>
      </c>
      <c r="Z1267" s="515">
        <v>5.9382690643655058</v>
      </c>
      <c r="AA1267" s="515">
        <v>0</v>
      </c>
      <c r="AB1267" s="515">
        <v>1.462564684724674</v>
      </c>
      <c r="AC1267" s="515"/>
      <c r="AD1267" s="515">
        <v>-31.663102649022655</v>
      </c>
      <c r="AE1267" s="515"/>
      <c r="AF1267" s="515">
        <v>14.017929910350444</v>
      </c>
      <c r="AG1267" s="515">
        <v>10.822423110336423</v>
      </c>
      <c r="AH1267" s="515">
        <v>1.7441860465116277</v>
      </c>
      <c r="AI1267" s="515">
        <v>55</v>
      </c>
      <c r="AJ1267" s="515">
        <v>113.47818181818184</v>
      </c>
      <c r="AK1267" s="515">
        <v>17.859020843748254</v>
      </c>
      <c r="AL1267" s="515"/>
    </row>
    <row r="1268" spans="1:38">
      <c r="A1268" s="515">
        <v>16</v>
      </c>
      <c r="B1268" s="515">
        <v>253</v>
      </c>
      <c r="C1268" s="515">
        <v>2023</v>
      </c>
      <c r="D1268" s="515">
        <v>1</v>
      </c>
      <c r="E1268" s="515">
        <v>99</v>
      </c>
      <c r="F1268" s="515">
        <v>99</v>
      </c>
      <c r="G1268" s="515">
        <v>99</v>
      </c>
      <c r="H1268" s="515">
        <v>99</v>
      </c>
      <c r="I1268" s="515">
        <v>99</v>
      </c>
      <c r="J1268" s="515">
        <v>999</v>
      </c>
      <c r="K1268" s="515">
        <v>99</v>
      </c>
      <c r="L1268" s="515">
        <v>7</v>
      </c>
      <c r="M1268" s="515">
        <v>99</v>
      </c>
      <c r="N1268" s="515">
        <v>99</v>
      </c>
      <c r="O1268" s="515">
        <v>99</v>
      </c>
      <c r="P1268" s="515">
        <v>99</v>
      </c>
      <c r="Q1268" s="515">
        <v>101</v>
      </c>
      <c r="R1268" s="515">
        <v>272</v>
      </c>
      <c r="S1268" s="515">
        <v>7</v>
      </c>
      <c r="T1268" s="515">
        <v>7.0735294117647056</v>
      </c>
      <c r="U1268" s="515">
        <v>27.098897058823539</v>
      </c>
      <c r="V1268" s="515">
        <v>43.382352941176471</v>
      </c>
      <c r="W1268" s="515">
        <v>12.867647058823533</v>
      </c>
      <c r="X1268" s="515">
        <v>97.058823529411754</v>
      </c>
      <c r="Y1268" s="515">
        <v>76.838235294117652</v>
      </c>
      <c r="Z1268" s="515">
        <v>5.8952528475428005</v>
      </c>
      <c r="AA1268" s="515">
        <v>0</v>
      </c>
      <c r="AB1268" s="515">
        <v>2.3783099317557204</v>
      </c>
      <c r="AC1268" s="515"/>
      <c r="AD1268" s="515">
        <v>-9.260912487877679</v>
      </c>
      <c r="AE1268" s="515"/>
      <c r="AF1268" s="515">
        <v>21.451104100946377</v>
      </c>
      <c r="AG1268" s="515">
        <v>19.158331947101399</v>
      </c>
      <c r="AH1268" s="515">
        <v>2.5735294117647065</v>
      </c>
      <c r="AI1268" s="515">
        <v>73</v>
      </c>
      <c r="AJ1268" s="515">
        <v>113.86027397260276</v>
      </c>
      <c r="AK1268" s="515">
        <v>19.355612379231065</v>
      </c>
      <c r="AL1268" s="515">
        <v>19.355612379231065</v>
      </c>
    </row>
    <row r="1269" spans="1:38">
      <c r="A1269" s="515">
        <v>16</v>
      </c>
      <c r="B1269" s="515">
        <v>254</v>
      </c>
      <c r="C1269" s="515">
        <v>2023</v>
      </c>
      <c r="D1269" s="515">
        <v>2</v>
      </c>
      <c r="E1269" s="515">
        <v>99</v>
      </c>
      <c r="F1269" s="515">
        <v>99</v>
      </c>
      <c r="G1269" s="515">
        <v>99</v>
      </c>
      <c r="H1269" s="515">
        <v>99</v>
      </c>
      <c r="I1269" s="515">
        <v>99</v>
      </c>
      <c r="J1269" s="515">
        <v>999</v>
      </c>
      <c r="K1269" s="515">
        <v>99</v>
      </c>
      <c r="L1269" s="515">
        <v>7</v>
      </c>
      <c r="M1269" s="515">
        <v>99</v>
      </c>
      <c r="N1269" s="515">
        <v>99</v>
      </c>
      <c r="O1269" s="515">
        <v>99</v>
      </c>
      <c r="P1269" s="515">
        <v>99</v>
      </c>
      <c r="Q1269" s="515">
        <v>136</v>
      </c>
      <c r="R1269" s="515">
        <v>210</v>
      </c>
      <c r="S1269" s="515">
        <v>7</v>
      </c>
      <c r="T1269" s="515">
        <v>6.7333333333333316</v>
      </c>
      <c r="U1269" s="515">
        <v>30.126190476190473</v>
      </c>
      <c r="V1269" s="515">
        <v>50</v>
      </c>
      <c r="W1269" s="515">
        <v>14.285714285714288</v>
      </c>
      <c r="X1269" s="515">
        <v>97.61904761904762</v>
      </c>
      <c r="Y1269" s="515">
        <v>91.904761904761884</v>
      </c>
      <c r="Z1269" s="515">
        <v>5.3977623019619152</v>
      </c>
      <c r="AA1269" s="515">
        <v>0</v>
      </c>
      <c r="AB1269" s="515">
        <v>1.7030318436005405</v>
      </c>
      <c r="AC1269" s="515"/>
      <c r="AD1269" s="515">
        <v>26.634717745420168</v>
      </c>
      <c r="AE1269" s="515"/>
      <c r="AF1269" s="515">
        <v>14.285714285714288</v>
      </c>
      <c r="AG1269" s="515">
        <v>12.835338823324141</v>
      </c>
      <c r="AH1269" s="515">
        <v>0.95238095238095277</v>
      </c>
      <c r="AI1269" s="515">
        <v>58</v>
      </c>
      <c r="AJ1269" s="515">
        <v>115.26034482758622</v>
      </c>
      <c r="AK1269" s="515">
        <v>19.408465233504202</v>
      </c>
      <c r="AL1269" s="515">
        <v>19.408465233504202</v>
      </c>
    </row>
    <row r="1270" spans="1:38">
      <c r="A1270" s="515">
        <v>16</v>
      </c>
      <c r="B1270" s="515">
        <v>255</v>
      </c>
      <c r="C1270" s="515">
        <v>2023</v>
      </c>
      <c r="D1270" s="515">
        <v>3</v>
      </c>
      <c r="E1270" s="515">
        <v>99</v>
      </c>
      <c r="F1270" s="515">
        <v>99</v>
      </c>
      <c r="G1270" s="515">
        <v>99</v>
      </c>
      <c r="H1270" s="515">
        <v>99</v>
      </c>
      <c r="I1270" s="515">
        <v>99</v>
      </c>
      <c r="J1270" s="515">
        <v>999</v>
      </c>
      <c r="K1270" s="515">
        <v>99</v>
      </c>
      <c r="L1270" s="515">
        <v>7</v>
      </c>
      <c r="M1270" s="515">
        <v>99</v>
      </c>
      <c r="N1270" s="515">
        <v>99</v>
      </c>
      <c r="O1270" s="515">
        <v>99</v>
      </c>
      <c r="P1270" s="515">
        <v>99</v>
      </c>
      <c r="Q1270" s="515">
        <v>1028</v>
      </c>
      <c r="R1270" s="515">
        <v>1962</v>
      </c>
      <c r="S1270" s="515">
        <v>7</v>
      </c>
      <c r="T1270" s="515">
        <v>6.9036697247706451</v>
      </c>
      <c r="U1270" s="515">
        <v>30.052293577981683</v>
      </c>
      <c r="V1270" s="515">
        <v>47.961264016309883</v>
      </c>
      <c r="W1270" s="515">
        <v>14.373088685015295</v>
      </c>
      <c r="X1270" s="515">
        <v>99.745158002038721</v>
      </c>
      <c r="Y1270" s="515">
        <v>92.252803261977562</v>
      </c>
      <c r="Z1270" s="515">
        <v>4.9574342426893319</v>
      </c>
      <c r="AA1270" s="515">
        <v>0</v>
      </c>
      <c r="AB1270" s="515">
        <v>1.8188605244861324</v>
      </c>
      <c r="AC1270" s="515"/>
      <c r="AD1270" s="515">
        <v>21.722667544150113</v>
      </c>
      <c r="AE1270" s="515"/>
      <c r="AF1270" s="515">
        <v>16.045142296368997</v>
      </c>
      <c r="AG1270" s="515">
        <v>14.163288841605278</v>
      </c>
      <c r="AH1270" s="515">
        <v>2.8032619775739041</v>
      </c>
      <c r="AI1270" s="515">
        <v>359</v>
      </c>
      <c r="AJ1270" s="515">
        <v>115.81364902506959</v>
      </c>
      <c r="AK1270" s="515">
        <v>19.814445428468463</v>
      </c>
      <c r="AL1270" s="515">
        <v>19.814445428468463</v>
      </c>
    </row>
    <row r="1271" spans="1:38">
      <c r="A1271" s="515">
        <v>16</v>
      </c>
      <c r="B1271" s="515">
        <v>256</v>
      </c>
      <c r="C1271" s="515">
        <v>2023</v>
      </c>
      <c r="D1271" s="515">
        <v>4</v>
      </c>
      <c r="E1271" s="515">
        <v>99</v>
      </c>
      <c r="F1271" s="515">
        <v>99</v>
      </c>
      <c r="G1271" s="515">
        <v>99</v>
      </c>
      <c r="H1271" s="515">
        <v>99</v>
      </c>
      <c r="I1271" s="515">
        <v>99</v>
      </c>
      <c r="J1271" s="515">
        <v>999</v>
      </c>
      <c r="K1271" s="515">
        <v>99</v>
      </c>
      <c r="L1271" s="515">
        <v>7</v>
      </c>
      <c r="M1271" s="515">
        <v>99</v>
      </c>
      <c r="N1271" s="515">
        <v>99</v>
      </c>
      <c r="O1271" s="515">
        <v>99</v>
      </c>
      <c r="P1271" s="515">
        <v>99</v>
      </c>
      <c r="Q1271" s="515">
        <v>66</v>
      </c>
      <c r="R1271" s="515">
        <v>91</v>
      </c>
      <c r="S1271" s="515">
        <v>7</v>
      </c>
      <c r="T1271" s="515">
        <v>7.1208791208791213</v>
      </c>
      <c r="U1271" s="515">
        <v>30.439560439560449</v>
      </c>
      <c r="V1271" s="515">
        <v>43.956043956043942</v>
      </c>
      <c r="W1271" s="515">
        <v>20.879120879120876</v>
      </c>
      <c r="X1271" s="515">
        <v>100</v>
      </c>
      <c r="Y1271" s="515">
        <v>86.813186813186817</v>
      </c>
      <c r="Z1271" s="515">
        <v>6.7807237955398989</v>
      </c>
      <c r="AA1271" s="515">
        <v>0</v>
      </c>
      <c r="AB1271" s="515">
        <v>1.8683904152050232</v>
      </c>
      <c r="AC1271" s="515"/>
      <c r="AD1271" s="515">
        <v>32.810352200259594</v>
      </c>
      <c r="AE1271" s="515"/>
      <c r="AF1271" s="515">
        <v>15.853658536585364</v>
      </c>
      <c r="AG1271" s="515">
        <v>14.430691006084851</v>
      </c>
      <c r="AH1271" s="515">
        <v>3.2967032967032961</v>
      </c>
      <c r="AI1271" s="515">
        <v>11</v>
      </c>
      <c r="AJ1271" s="515">
        <v>114.4909090909091</v>
      </c>
      <c r="AK1271" s="515">
        <v>20.0750320431478</v>
      </c>
      <c r="AL1271" s="515">
        <v>20.0750320431478</v>
      </c>
    </row>
    <row r="1272" spans="1:38">
      <c r="A1272" s="515">
        <v>16</v>
      </c>
      <c r="B1272" s="515">
        <v>257</v>
      </c>
      <c r="C1272" s="515">
        <v>2023</v>
      </c>
      <c r="D1272" s="515">
        <v>5</v>
      </c>
      <c r="E1272" s="515">
        <v>99</v>
      </c>
      <c r="F1272" s="515">
        <v>99</v>
      </c>
      <c r="G1272" s="515">
        <v>99</v>
      </c>
      <c r="H1272" s="515">
        <v>99</v>
      </c>
      <c r="I1272" s="515">
        <v>99</v>
      </c>
      <c r="J1272" s="515">
        <v>999</v>
      </c>
      <c r="K1272" s="515">
        <v>99</v>
      </c>
      <c r="L1272" s="515">
        <v>7</v>
      </c>
      <c r="M1272" s="515">
        <v>99</v>
      </c>
      <c r="N1272" s="515">
        <v>99</v>
      </c>
      <c r="O1272" s="515">
        <v>99</v>
      </c>
      <c r="P1272" s="515">
        <v>99</v>
      </c>
      <c r="Q1272" s="515">
        <v>159</v>
      </c>
      <c r="R1272" s="515">
        <v>230</v>
      </c>
      <c r="S1272" s="515">
        <v>7</v>
      </c>
      <c r="T1272" s="515">
        <v>6.5130434782608706</v>
      </c>
      <c r="U1272" s="515">
        <v>30.560869565217395</v>
      </c>
      <c r="V1272" s="515">
        <v>53.913043478260867</v>
      </c>
      <c r="W1272" s="515">
        <v>15.652173913043478</v>
      </c>
      <c r="X1272" s="515">
        <v>99.565217391304358</v>
      </c>
      <c r="Y1272" s="515">
        <v>94.782608695652172</v>
      </c>
      <c r="Z1272" s="515">
        <v>5.0141746150232516</v>
      </c>
      <c r="AA1272" s="515">
        <v>0</v>
      </c>
      <c r="AB1272" s="515">
        <v>1.8003150322932218</v>
      </c>
      <c r="AC1272" s="515"/>
      <c r="AD1272" s="515">
        <v>41.291992151405502</v>
      </c>
      <c r="AE1272" s="515"/>
      <c r="AF1272" s="515">
        <v>16.428571428571423</v>
      </c>
      <c r="AG1272" s="515">
        <v>14.766899791385235</v>
      </c>
      <c r="AH1272" s="515">
        <v>1.3043478260869563</v>
      </c>
      <c r="AI1272" s="515">
        <v>42</v>
      </c>
      <c r="AJ1272" s="515">
        <v>114.9142857142858</v>
      </c>
      <c r="AK1272" s="515">
        <v>20.464878727010472</v>
      </c>
      <c r="AL1272" s="515">
        <v>20.464878727010472</v>
      </c>
    </row>
    <row r="1273" spans="1:38">
      <c r="A1273" s="515">
        <v>16</v>
      </c>
      <c r="B1273" s="515">
        <v>258</v>
      </c>
      <c r="C1273" s="515">
        <v>2023</v>
      </c>
      <c r="D1273" s="515">
        <v>6</v>
      </c>
      <c r="E1273" s="515">
        <v>99</v>
      </c>
      <c r="F1273" s="515">
        <v>99</v>
      </c>
      <c r="G1273" s="515">
        <v>99</v>
      </c>
      <c r="H1273" s="515">
        <v>99</v>
      </c>
      <c r="I1273" s="515">
        <v>99</v>
      </c>
      <c r="J1273" s="515">
        <v>999</v>
      </c>
      <c r="K1273" s="515">
        <v>99</v>
      </c>
      <c r="L1273" s="515">
        <v>7</v>
      </c>
      <c r="M1273" s="515">
        <v>99</v>
      </c>
      <c r="N1273" s="515">
        <v>99</v>
      </c>
      <c r="O1273" s="515">
        <v>99</v>
      </c>
      <c r="P1273" s="515">
        <v>99</v>
      </c>
      <c r="Q1273" s="515">
        <v>119</v>
      </c>
      <c r="R1273" s="515">
        <v>189</v>
      </c>
      <c r="S1273" s="515">
        <v>7</v>
      </c>
      <c r="T1273" s="515">
        <v>6.8571428571428559</v>
      </c>
      <c r="U1273" s="515">
        <v>30.156613756613726</v>
      </c>
      <c r="V1273" s="515">
        <v>51.322751322751309</v>
      </c>
      <c r="W1273" s="515">
        <v>20.105820105820104</v>
      </c>
      <c r="X1273" s="515">
        <v>99.470899470899482</v>
      </c>
      <c r="Y1273" s="515">
        <v>93.650793650793617</v>
      </c>
      <c r="Z1273" s="515">
        <v>5.9801188397547502</v>
      </c>
      <c r="AA1273" s="515">
        <v>0</v>
      </c>
      <c r="AB1273" s="515">
        <v>2.0225486268186033</v>
      </c>
      <c r="AC1273" s="515"/>
      <c r="AD1273" s="515">
        <v>48.287090764751007</v>
      </c>
      <c r="AE1273" s="515"/>
      <c r="AF1273" s="515">
        <v>14.905362776025235</v>
      </c>
      <c r="AG1273" s="515">
        <v>13.508978175543701</v>
      </c>
      <c r="AH1273" s="515">
        <v>0.52910052910052907</v>
      </c>
      <c r="AI1273" s="515">
        <v>75</v>
      </c>
      <c r="AJ1273" s="515">
        <v>113.99066666666673</v>
      </c>
      <c r="AK1273" s="515">
        <v>20.114712150206405</v>
      </c>
      <c r="AL1273" s="515">
        <v>20.114712150206405</v>
      </c>
    </row>
    <row r="1274" spans="1:38">
      <c r="A1274" s="515">
        <v>16</v>
      </c>
      <c r="B1274" s="515">
        <v>259</v>
      </c>
      <c r="C1274" s="515">
        <v>2023</v>
      </c>
      <c r="D1274" s="515">
        <v>7</v>
      </c>
      <c r="E1274" s="515">
        <v>99</v>
      </c>
      <c r="F1274" s="515">
        <v>99</v>
      </c>
      <c r="G1274" s="515">
        <v>99</v>
      </c>
      <c r="H1274" s="515">
        <v>99</v>
      </c>
      <c r="I1274" s="515">
        <v>99</v>
      </c>
      <c r="J1274" s="515">
        <v>999</v>
      </c>
      <c r="K1274" s="515">
        <v>99</v>
      </c>
      <c r="L1274" s="515">
        <v>7</v>
      </c>
      <c r="M1274" s="515">
        <v>99</v>
      </c>
      <c r="N1274" s="515">
        <v>99</v>
      </c>
      <c r="O1274" s="515">
        <v>99</v>
      </c>
      <c r="P1274" s="515">
        <v>99</v>
      </c>
      <c r="Q1274" s="515">
        <v>19</v>
      </c>
      <c r="R1274" s="515">
        <v>40</v>
      </c>
      <c r="S1274" s="515">
        <v>7</v>
      </c>
      <c r="T1274" s="515">
        <v>6.4749999999999996</v>
      </c>
      <c r="U1274" s="515">
        <v>28.827500000000008</v>
      </c>
      <c r="V1274" s="515">
        <v>42.5</v>
      </c>
      <c r="W1274" s="515">
        <v>7.5</v>
      </c>
      <c r="X1274" s="515">
        <v>100</v>
      </c>
      <c r="Y1274" s="515">
        <v>85</v>
      </c>
      <c r="Z1274" s="515">
        <v>4.7779173025492687</v>
      </c>
      <c r="AA1274" s="515">
        <v>0</v>
      </c>
      <c r="AB1274" s="515">
        <v>1.8301297768191205</v>
      </c>
      <c r="AC1274" s="515"/>
      <c r="AD1274" s="515">
        <v>19.492186809539724</v>
      </c>
      <c r="AE1274" s="515"/>
      <c r="AF1274" s="515">
        <v>13.157894736842103</v>
      </c>
      <c r="AG1274" s="515">
        <v>11.389879394304565</v>
      </c>
      <c r="AH1274" s="515">
        <v>0</v>
      </c>
      <c r="AI1274" s="515">
        <v>11</v>
      </c>
      <c r="AJ1274" s="515">
        <v>110.3636363636364</v>
      </c>
      <c r="AK1274" s="515">
        <v>22.292869232377711</v>
      </c>
      <c r="AL1274" s="515">
        <v>22.292869232377711</v>
      </c>
    </row>
    <row r="1275" spans="1:38">
      <c r="A1275" s="515">
        <v>16</v>
      </c>
      <c r="B1275" s="515">
        <v>260</v>
      </c>
      <c r="C1275" s="515">
        <v>2023</v>
      </c>
      <c r="D1275" s="515">
        <v>8</v>
      </c>
      <c r="E1275" s="515">
        <v>99</v>
      </c>
      <c r="F1275" s="515">
        <v>99</v>
      </c>
      <c r="G1275" s="515">
        <v>99</v>
      </c>
      <c r="H1275" s="515">
        <v>99</v>
      </c>
      <c r="I1275" s="515">
        <v>99</v>
      </c>
      <c r="J1275" s="515">
        <v>999</v>
      </c>
      <c r="K1275" s="515">
        <v>99</v>
      </c>
      <c r="L1275" s="515">
        <v>7</v>
      </c>
      <c r="M1275" s="515">
        <v>99</v>
      </c>
      <c r="N1275" s="515">
        <v>99</v>
      </c>
      <c r="O1275" s="515">
        <v>99</v>
      </c>
      <c r="P1275" s="515">
        <v>99</v>
      </c>
      <c r="Q1275" s="515">
        <v>1023</v>
      </c>
      <c r="R1275" s="515">
        <v>2110</v>
      </c>
      <c r="S1275" s="515">
        <v>7</v>
      </c>
      <c r="T1275" s="515">
        <v>6.3545023696682481</v>
      </c>
      <c r="U1275" s="515">
        <v>30.916350710900449</v>
      </c>
      <c r="V1275" s="515">
        <v>57.725118483412331</v>
      </c>
      <c r="W1275" s="515">
        <v>11.042654028436019</v>
      </c>
      <c r="X1275" s="515">
        <v>99.668246445497616</v>
      </c>
      <c r="Y1275" s="515">
        <v>94.028436018957365</v>
      </c>
      <c r="Z1275" s="515">
        <v>4.7157699486676599</v>
      </c>
      <c r="AA1275" s="515">
        <v>0</v>
      </c>
      <c r="AB1275" s="515">
        <v>1.8152633832224785</v>
      </c>
      <c r="AC1275" s="515"/>
      <c r="AD1275" s="515">
        <v>4.035293838989138</v>
      </c>
      <c r="AE1275" s="515"/>
      <c r="AF1275" s="515">
        <v>17.698372756248951</v>
      </c>
      <c r="AG1275" s="515">
        <v>17.050836630226588</v>
      </c>
      <c r="AH1275" s="515">
        <v>1.4691943127962086</v>
      </c>
      <c r="AI1275" s="515">
        <v>956</v>
      </c>
      <c r="AJ1275" s="515">
        <v>115.36140167364027</v>
      </c>
      <c r="AK1275" s="515">
        <v>20.419442818593861</v>
      </c>
      <c r="AL1275" s="515">
        <v>20.419442818593861</v>
      </c>
    </row>
    <row r="1276" spans="1:38">
      <c r="A1276" s="515">
        <v>16</v>
      </c>
      <c r="B1276" s="515">
        <v>261</v>
      </c>
      <c r="C1276" s="515">
        <v>2023</v>
      </c>
      <c r="D1276" s="515">
        <v>9</v>
      </c>
      <c r="E1276" s="515">
        <v>99</v>
      </c>
      <c r="F1276" s="515">
        <v>99</v>
      </c>
      <c r="G1276" s="515">
        <v>99</v>
      </c>
      <c r="H1276" s="515">
        <v>99</v>
      </c>
      <c r="I1276" s="515">
        <v>99</v>
      </c>
      <c r="J1276" s="515">
        <v>999</v>
      </c>
      <c r="K1276" s="515">
        <v>99</v>
      </c>
      <c r="L1276" s="515">
        <v>7</v>
      </c>
      <c r="M1276" s="515">
        <v>99</v>
      </c>
      <c r="N1276" s="515">
        <v>99</v>
      </c>
      <c r="O1276" s="515">
        <v>99</v>
      </c>
      <c r="P1276" s="515">
        <v>99</v>
      </c>
      <c r="Q1276" s="515">
        <v>1306</v>
      </c>
      <c r="R1276" s="515">
        <v>2579</v>
      </c>
      <c r="S1276" s="515">
        <v>7</v>
      </c>
      <c r="T1276" s="515">
        <v>6.9360217138425746</v>
      </c>
      <c r="U1276" s="515">
        <v>29.723613803799942</v>
      </c>
      <c r="V1276" s="515">
        <v>48.352074447460247</v>
      </c>
      <c r="W1276" s="515">
        <v>18.107793718495543</v>
      </c>
      <c r="X1276" s="515">
        <v>99.03063202791779</v>
      </c>
      <c r="Y1276" s="515">
        <v>88.60023264831328</v>
      </c>
      <c r="Z1276" s="515">
        <v>5.343530654928192</v>
      </c>
      <c r="AA1276" s="515">
        <v>0</v>
      </c>
      <c r="AB1276" s="515">
        <v>1.939412212412942</v>
      </c>
      <c r="AC1276" s="515"/>
      <c r="AD1276" s="515">
        <v>-10.972824093839826</v>
      </c>
      <c r="AE1276" s="515"/>
      <c r="AF1276" s="515">
        <v>19.012163656468847</v>
      </c>
      <c r="AG1276" s="515">
        <v>19.041089867738336</v>
      </c>
      <c r="AH1276" s="515">
        <v>4.3427685149282658</v>
      </c>
      <c r="AI1276" s="515">
        <v>717</v>
      </c>
      <c r="AJ1276" s="515">
        <v>113.66359832635997</v>
      </c>
      <c r="AK1276" s="515">
        <v>20.28610761859138</v>
      </c>
      <c r="AL1276" s="515">
        <v>20.28610761859138</v>
      </c>
    </row>
    <row r="1277" spans="1:38">
      <c r="A1277" s="515">
        <v>16</v>
      </c>
      <c r="B1277" s="515">
        <v>262</v>
      </c>
      <c r="C1277" s="515">
        <v>2023</v>
      </c>
      <c r="D1277" s="515">
        <v>10</v>
      </c>
      <c r="E1277" s="515">
        <v>99</v>
      </c>
      <c r="F1277" s="515">
        <v>99</v>
      </c>
      <c r="G1277" s="515">
        <v>99</v>
      </c>
      <c r="H1277" s="515">
        <v>99</v>
      </c>
      <c r="I1277" s="515">
        <v>99</v>
      </c>
      <c r="J1277" s="515">
        <v>999</v>
      </c>
      <c r="K1277" s="515">
        <v>99</v>
      </c>
      <c r="L1277" s="515">
        <v>7</v>
      </c>
      <c r="M1277" s="515">
        <v>99</v>
      </c>
      <c r="N1277" s="515">
        <v>99</v>
      </c>
      <c r="O1277" s="515">
        <v>99</v>
      </c>
      <c r="P1277" s="515">
        <v>99</v>
      </c>
      <c r="Q1277" s="515">
        <v>3307</v>
      </c>
      <c r="R1277" s="515">
        <v>7560</v>
      </c>
      <c r="S1277" s="515">
        <v>7</v>
      </c>
      <c r="T1277" s="515">
        <v>6.8460317460317439</v>
      </c>
      <c r="U1277" s="515">
        <v>29.169007936507956</v>
      </c>
      <c r="V1277" s="515">
        <v>51.269841269841265</v>
      </c>
      <c r="W1277" s="515">
        <v>15.291005291005286</v>
      </c>
      <c r="X1277" s="515">
        <v>98.783068783068771</v>
      </c>
      <c r="Y1277" s="515">
        <v>88.253968253968253</v>
      </c>
      <c r="Z1277" s="515">
        <v>5.1200406196654145</v>
      </c>
      <c r="AA1277" s="515">
        <v>0</v>
      </c>
      <c r="AB1277" s="515">
        <v>1.7623630177689296</v>
      </c>
      <c r="AC1277" s="515"/>
      <c r="AD1277" s="515">
        <v>-11.728033201919704</v>
      </c>
      <c r="AE1277" s="515"/>
      <c r="AF1277" s="515">
        <v>18.606940684223478</v>
      </c>
      <c r="AG1277" s="515">
        <v>17.734592128274603</v>
      </c>
      <c r="AH1277" s="515">
        <v>3.5846560846560855</v>
      </c>
      <c r="AI1277" s="515">
        <v>2468</v>
      </c>
      <c r="AJ1277" s="515">
        <v>114.55291734197762</v>
      </c>
      <c r="AK1277" s="515">
        <v>19.645848928544563</v>
      </c>
      <c r="AL1277" s="515">
        <v>19.641942940728633</v>
      </c>
    </row>
    <row r="1278" spans="1:38">
      <c r="A1278" s="515">
        <v>16</v>
      </c>
      <c r="B1278" s="515">
        <v>263</v>
      </c>
      <c r="C1278" s="515">
        <v>2023</v>
      </c>
      <c r="D1278" s="515">
        <v>11</v>
      </c>
      <c r="E1278" s="515">
        <v>99</v>
      </c>
      <c r="F1278" s="515">
        <v>99</v>
      </c>
      <c r="G1278" s="515">
        <v>99</v>
      </c>
      <c r="H1278" s="515">
        <v>99</v>
      </c>
      <c r="I1278" s="515">
        <v>99</v>
      </c>
      <c r="J1278" s="515">
        <v>999</v>
      </c>
      <c r="K1278" s="515">
        <v>99</v>
      </c>
      <c r="L1278" s="515">
        <v>7</v>
      </c>
      <c r="M1278" s="515">
        <v>99</v>
      </c>
      <c r="N1278" s="515">
        <v>99</v>
      </c>
      <c r="O1278" s="515">
        <v>99</v>
      </c>
      <c r="P1278" s="515">
        <v>99</v>
      </c>
      <c r="Q1278" s="515">
        <v>1989</v>
      </c>
      <c r="R1278" s="515">
        <v>4414</v>
      </c>
      <c r="S1278" s="515">
        <v>7</v>
      </c>
      <c r="T1278" s="515">
        <v>6.7122791119166259</v>
      </c>
      <c r="U1278" s="515">
        <v>28.965043044857175</v>
      </c>
      <c r="V1278" s="515">
        <v>52.990484821023998</v>
      </c>
      <c r="W1278" s="515">
        <v>11.282283642954239</v>
      </c>
      <c r="X1278" s="515">
        <v>98.595378341640242</v>
      </c>
      <c r="Y1278" s="515">
        <v>87.720888083371108</v>
      </c>
      <c r="Z1278" s="515">
        <v>5.0739273340540558</v>
      </c>
      <c r="AA1278" s="515">
        <v>0</v>
      </c>
      <c r="AB1278" s="515">
        <v>1.6807092322484671</v>
      </c>
      <c r="AC1278" s="515"/>
      <c r="AD1278" s="515">
        <v>-11.290924776433441</v>
      </c>
      <c r="AE1278" s="515"/>
      <c r="AF1278" s="515">
        <v>19.07354593380002</v>
      </c>
      <c r="AG1278" s="515">
        <v>18.036434665383045</v>
      </c>
      <c r="AH1278" s="515">
        <v>2.628001812415043</v>
      </c>
      <c r="AI1278" s="515">
        <v>1615</v>
      </c>
      <c r="AJ1278" s="515">
        <v>114.52835913312695</v>
      </c>
      <c r="AK1278" s="515">
        <v>19.585304555758775</v>
      </c>
      <c r="AL1278" s="515"/>
    </row>
    <row r="1279" spans="1:38">
      <c r="A1279" s="515">
        <v>16</v>
      </c>
      <c r="B1279" s="515">
        <v>264</v>
      </c>
      <c r="C1279" s="515">
        <v>2023</v>
      </c>
      <c r="D1279" s="515">
        <v>12</v>
      </c>
      <c r="E1279" s="515">
        <v>99</v>
      </c>
      <c r="F1279" s="515">
        <v>99</v>
      </c>
      <c r="G1279" s="515">
        <v>99</v>
      </c>
      <c r="H1279" s="515">
        <v>99</v>
      </c>
      <c r="I1279" s="515">
        <v>99</v>
      </c>
      <c r="J1279" s="515">
        <v>999</v>
      </c>
      <c r="K1279" s="515">
        <v>99</v>
      </c>
      <c r="L1279" s="515">
        <v>7</v>
      </c>
      <c r="M1279" s="515">
        <v>99</v>
      </c>
      <c r="N1279" s="515">
        <v>99</v>
      </c>
      <c r="O1279" s="515">
        <v>99</v>
      </c>
      <c r="P1279" s="515">
        <v>99</v>
      </c>
      <c r="Q1279" s="515">
        <v>120</v>
      </c>
      <c r="R1279" s="515">
        <v>257</v>
      </c>
      <c r="S1279" s="515">
        <v>7</v>
      </c>
      <c r="T1279" s="515">
        <v>6.9883268482490255</v>
      </c>
      <c r="U1279" s="515">
        <v>26.358365758754871</v>
      </c>
      <c r="V1279" s="515">
        <v>45.914396887159526</v>
      </c>
      <c r="W1279" s="515">
        <v>15.953307392996107</v>
      </c>
      <c r="X1279" s="515">
        <v>94.552529182879354</v>
      </c>
      <c r="Y1279" s="515">
        <v>75.097276264591429</v>
      </c>
      <c r="Z1279" s="515">
        <v>5.515695508288208</v>
      </c>
      <c r="AA1279" s="515">
        <v>0</v>
      </c>
      <c r="AB1279" s="515">
        <v>1.7587634723111536</v>
      </c>
      <c r="AC1279" s="515"/>
      <c r="AD1279" s="515">
        <v>-11.460597227008117</v>
      </c>
      <c r="AE1279" s="515"/>
      <c r="AF1279" s="515">
        <v>20.945395273023635</v>
      </c>
      <c r="AG1279" s="515">
        <v>18.801850736492096</v>
      </c>
      <c r="AH1279" s="515">
        <v>1.1673151750972763</v>
      </c>
      <c r="AI1279" s="515">
        <v>73</v>
      </c>
      <c r="AJ1279" s="515">
        <v>113.00684931506848</v>
      </c>
      <c r="AK1279" s="515">
        <v>19.615357588528212</v>
      </c>
      <c r="AL1279" s="515"/>
    </row>
    <row r="1280" spans="1:38">
      <c r="A1280" s="515">
        <v>16</v>
      </c>
      <c r="B1280" s="515">
        <v>265</v>
      </c>
      <c r="C1280" s="515">
        <v>2023</v>
      </c>
      <c r="D1280" s="515">
        <v>1</v>
      </c>
      <c r="E1280" s="515">
        <v>99</v>
      </c>
      <c r="F1280" s="515">
        <v>99</v>
      </c>
      <c r="G1280" s="515">
        <v>99</v>
      </c>
      <c r="H1280" s="515">
        <v>99</v>
      </c>
      <c r="I1280" s="515">
        <v>99</v>
      </c>
      <c r="J1280" s="515">
        <v>999</v>
      </c>
      <c r="K1280" s="515">
        <v>99</v>
      </c>
      <c r="L1280" s="515">
        <v>8</v>
      </c>
      <c r="M1280" s="515">
        <v>99</v>
      </c>
      <c r="N1280" s="515">
        <v>99</v>
      </c>
      <c r="O1280" s="515">
        <v>99</v>
      </c>
      <c r="P1280" s="515">
        <v>99</v>
      </c>
      <c r="Q1280" s="515">
        <v>139</v>
      </c>
      <c r="R1280" s="515">
        <v>305</v>
      </c>
      <c r="S1280" s="515">
        <v>8</v>
      </c>
      <c r="T1280" s="515">
        <v>7.6786885245901635</v>
      </c>
      <c r="U1280" s="515">
        <v>33.877377049180325</v>
      </c>
      <c r="V1280" s="515">
        <v>28.524590163934423</v>
      </c>
      <c r="W1280" s="515">
        <v>26.229508196721319</v>
      </c>
      <c r="X1280" s="515">
        <v>100</v>
      </c>
      <c r="Y1280" s="515">
        <v>95.409836065573757</v>
      </c>
      <c r="Z1280" s="515">
        <v>5.6664193168372732</v>
      </c>
      <c r="AA1280" s="515">
        <v>0</v>
      </c>
      <c r="AB1280" s="515">
        <v>1.5581740842260048</v>
      </c>
      <c r="AC1280" s="515"/>
      <c r="AD1280" s="515">
        <v>20.605201008816529</v>
      </c>
      <c r="AE1280" s="515"/>
      <c r="AF1280" s="515">
        <v>24.053627760252361</v>
      </c>
      <c r="AG1280" s="515">
        <v>26.856337852449471</v>
      </c>
      <c r="AH1280" s="515">
        <v>1.3114754098360657</v>
      </c>
      <c r="AI1280" s="515">
        <v>79</v>
      </c>
      <c r="AJ1280" s="515">
        <v>116.34556962025312</v>
      </c>
      <c r="AK1280" s="515">
        <v>21.075387984657436</v>
      </c>
      <c r="AL1280" s="515">
        <v>21.075387984657436</v>
      </c>
    </row>
    <row r="1281" spans="1:38">
      <c r="A1281" s="515">
        <v>16</v>
      </c>
      <c r="B1281" s="515">
        <v>266</v>
      </c>
      <c r="C1281" s="515">
        <v>2023</v>
      </c>
      <c r="D1281" s="515">
        <v>2</v>
      </c>
      <c r="E1281" s="515">
        <v>99</v>
      </c>
      <c r="F1281" s="515">
        <v>99</v>
      </c>
      <c r="G1281" s="515">
        <v>99</v>
      </c>
      <c r="H1281" s="515">
        <v>99</v>
      </c>
      <c r="I1281" s="515">
        <v>99</v>
      </c>
      <c r="J1281" s="515">
        <v>999</v>
      </c>
      <c r="K1281" s="515">
        <v>99</v>
      </c>
      <c r="L1281" s="515">
        <v>8</v>
      </c>
      <c r="M1281" s="515">
        <v>99</v>
      </c>
      <c r="N1281" s="515">
        <v>99</v>
      </c>
      <c r="O1281" s="515">
        <v>99</v>
      </c>
      <c r="P1281" s="515">
        <v>99</v>
      </c>
      <c r="Q1281" s="515">
        <v>215</v>
      </c>
      <c r="R1281" s="515">
        <v>476</v>
      </c>
      <c r="S1281" s="515">
        <v>8</v>
      </c>
      <c r="T1281" s="515">
        <v>7.7373949579831933</v>
      </c>
      <c r="U1281" s="515">
        <v>34.861344537815121</v>
      </c>
      <c r="V1281" s="515">
        <v>29.831932773109248</v>
      </c>
      <c r="W1281" s="515">
        <v>25.840336134453779</v>
      </c>
      <c r="X1281" s="515">
        <v>100</v>
      </c>
      <c r="Y1281" s="515">
        <v>98.739495798319354</v>
      </c>
      <c r="Z1281" s="515">
        <v>5.3230884325854246</v>
      </c>
      <c r="AA1281" s="515">
        <v>0</v>
      </c>
      <c r="AB1281" s="515">
        <v>1.7114139626552127</v>
      </c>
      <c r="AC1281" s="515"/>
      <c r="AD1281" s="515">
        <v>39.71456659166379</v>
      </c>
      <c r="AE1281" s="515"/>
      <c r="AF1281" s="515">
        <v>32.380952380952372</v>
      </c>
      <c r="AG1281" s="515">
        <v>33.666262931200627</v>
      </c>
      <c r="AH1281" s="515">
        <v>0.42016806722689054</v>
      </c>
      <c r="AI1281" s="515">
        <v>120</v>
      </c>
      <c r="AJ1281" s="515">
        <v>115.9383333333333</v>
      </c>
      <c r="AK1281" s="515">
        <v>22.01618527984758</v>
      </c>
      <c r="AL1281" s="515">
        <v>22.01618527984758</v>
      </c>
    </row>
    <row r="1282" spans="1:38">
      <c r="A1282" s="515">
        <v>16</v>
      </c>
      <c r="B1282" s="515">
        <v>267</v>
      </c>
      <c r="C1282" s="515">
        <v>2023</v>
      </c>
      <c r="D1282" s="515">
        <v>3</v>
      </c>
      <c r="E1282" s="515">
        <v>99</v>
      </c>
      <c r="F1282" s="515">
        <v>99</v>
      </c>
      <c r="G1282" s="515">
        <v>99</v>
      </c>
      <c r="H1282" s="515">
        <v>99</v>
      </c>
      <c r="I1282" s="515">
        <v>99</v>
      </c>
      <c r="J1282" s="515">
        <v>999</v>
      </c>
      <c r="K1282" s="515">
        <v>99</v>
      </c>
      <c r="L1282" s="515">
        <v>8</v>
      </c>
      <c r="M1282" s="515">
        <v>99</v>
      </c>
      <c r="N1282" s="515">
        <v>99</v>
      </c>
      <c r="O1282" s="515">
        <v>99</v>
      </c>
      <c r="P1282" s="515">
        <v>99</v>
      </c>
      <c r="Q1282" s="515">
        <v>1511</v>
      </c>
      <c r="R1282" s="515">
        <v>3353</v>
      </c>
      <c r="S1282" s="515">
        <v>8</v>
      </c>
      <c r="T1282" s="515">
        <v>7.8112138383537104</v>
      </c>
      <c r="U1282" s="515">
        <v>34.760572621533001</v>
      </c>
      <c r="V1282" s="515">
        <v>27.766179540709821</v>
      </c>
      <c r="W1282" s="515">
        <v>31.345064121682071</v>
      </c>
      <c r="X1282" s="515">
        <v>99.970175961825248</v>
      </c>
      <c r="Y1282" s="515">
        <v>98.836862511183995</v>
      </c>
      <c r="Z1282" s="515">
        <v>5.2431367008338352</v>
      </c>
      <c r="AA1282" s="515">
        <v>0</v>
      </c>
      <c r="AB1282" s="515">
        <v>1.7345026265963173</v>
      </c>
      <c r="AC1282" s="515"/>
      <c r="AD1282" s="515">
        <v>35.242363137716943</v>
      </c>
      <c r="AE1282" s="515"/>
      <c r="AF1282" s="515">
        <v>27.420673863264639</v>
      </c>
      <c r="AG1282" s="515">
        <v>27.996772084754554</v>
      </c>
      <c r="AH1282" s="515">
        <v>2.0876826722338211</v>
      </c>
      <c r="AI1282" s="515">
        <v>412</v>
      </c>
      <c r="AJ1282" s="515">
        <v>116.81359223300969</v>
      </c>
      <c r="AK1282" s="515">
        <v>21.826875903773285</v>
      </c>
      <c r="AL1282" s="515">
        <v>21.826875903773285</v>
      </c>
    </row>
    <row r="1283" spans="1:38">
      <c r="A1283" s="515">
        <v>16</v>
      </c>
      <c r="B1283" s="515">
        <v>268</v>
      </c>
      <c r="C1283" s="515">
        <v>2023</v>
      </c>
      <c r="D1283" s="515">
        <v>4</v>
      </c>
      <c r="E1283" s="515">
        <v>99</v>
      </c>
      <c r="F1283" s="515">
        <v>99</v>
      </c>
      <c r="G1283" s="515">
        <v>99</v>
      </c>
      <c r="H1283" s="515">
        <v>99</v>
      </c>
      <c r="I1283" s="515">
        <v>99</v>
      </c>
      <c r="J1283" s="515">
        <v>999</v>
      </c>
      <c r="K1283" s="515">
        <v>99</v>
      </c>
      <c r="L1283" s="515">
        <v>8</v>
      </c>
      <c r="M1283" s="515">
        <v>99</v>
      </c>
      <c r="N1283" s="515">
        <v>99</v>
      </c>
      <c r="O1283" s="515">
        <v>99</v>
      </c>
      <c r="P1283" s="515">
        <v>99</v>
      </c>
      <c r="Q1283" s="515">
        <v>114</v>
      </c>
      <c r="R1283" s="515">
        <v>180</v>
      </c>
      <c r="S1283" s="515">
        <v>8</v>
      </c>
      <c r="T1283" s="515">
        <v>8.0222222222222221</v>
      </c>
      <c r="U1283" s="515">
        <v>34.014444444444457</v>
      </c>
      <c r="V1283" s="515">
        <v>29.444444444444439</v>
      </c>
      <c r="W1283" s="515">
        <v>35.555555555555557</v>
      </c>
      <c r="X1283" s="515">
        <v>100</v>
      </c>
      <c r="Y1283" s="515">
        <v>93.888888888888886</v>
      </c>
      <c r="Z1283" s="515">
        <v>6.2611688846786713</v>
      </c>
      <c r="AA1283" s="515">
        <v>0</v>
      </c>
      <c r="AB1283" s="515">
        <v>1.8736641331761177</v>
      </c>
      <c r="AC1283" s="515"/>
      <c r="AD1283" s="515">
        <v>8.7913807944753852</v>
      </c>
      <c r="AE1283" s="515"/>
      <c r="AF1283" s="515">
        <v>31.358885017421606</v>
      </c>
      <c r="AG1283" s="515">
        <v>31.896515795615574</v>
      </c>
      <c r="AH1283" s="515">
        <v>3.3333333333333344</v>
      </c>
      <c r="AI1283" s="515">
        <v>15</v>
      </c>
      <c r="AJ1283" s="515">
        <v>115.86</v>
      </c>
      <c r="AK1283" s="515">
        <v>21.566480923191254</v>
      </c>
      <c r="AL1283" s="515">
        <v>21.566480923191254</v>
      </c>
    </row>
    <row r="1284" spans="1:38">
      <c r="A1284" s="515">
        <v>16</v>
      </c>
      <c r="B1284" s="515">
        <v>269</v>
      </c>
      <c r="C1284" s="515">
        <v>2023</v>
      </c>
      <c r="D1284" s="515">
        <v>5</v>
      </c>
      <c r="E1284" s="515">
        <v>99</v>
      </c>
      <c r="F1284" s="515">
        <v>99</v>
      </c>
      <c r="G1284" s="515">
        <v>99</v>
      </c>
      <c r="H1284" s="515">
        <v>99</v>
      </c>
      <c r="I1284" s="515">
        <v>99</v>
      </c>
      <c r="J1284" s="515">
        <v>999</v>
      </c>
      <c r="K1284" s="515">
        <v>99</v>
      </c>
      <c r="L1284" s="515">
        <v>8</v>
      </c>
      <c r="M1284" s="515">
        <v>99</v>
      </c>
      <c r="N1284" s="515">
        <v>99</v>
      </c>
      <c r="O1284" s="515">
        <v>99</v>
      </c>
      <c r="P1284" s="515">
        <v>99</v>
      </c>
      <c r="Q1284" s="515">
        <v>220</v>
      </c>
      <c r="R1284" s="515">
        <v>406</v>
      </c>
      <c r="S1284" s="515">
        <v>8</v>
      </c>
      <c r="T1284" s="515">
        <v>7.9408866995073906</v>
      </c>
      <c r="U1284" s="515">
        <v>35.766748768472901</v>
      </c>
      <c r="V1284" s="515">
        <v>22.906403940886705</v>
      </c>
      <c r="W1284" s="515">
        <v>35.467980295566505</v>
      </c>
      <c r="X1284" s="515">
        <v>100</v>
      </c>
      <c r="Y1284" s="515">
        <v>99.014778325123174</v>
      </c>
      <c r="Z1284" s="515">
        <v>5.8384113477008244</v>
      </c>
      <c r="AA1284" s="515">
        <v>0</v>
      </c>
      <c r="AB1284" s="515">
        <v>2.5502734716626878</v>
      </c>
      <c r="AC1284" s="515"/>
      <c r="AD1284" s="515">
        <v>21.640501547855472</v>
      </c>
      <c r="AE1284" s="515"/>
      <c r="AF1284" s="515">
        <v>29</v>
      </c>
      <c r="AG1284" s="515">
        <v>30.507125044905752</v>
      </c>
      <c r="AH1284" s="515">
        <v>0.4926108374384236</v>
      </c>
      <c r="AI1284" s="515">
        <v>73</v>
      </c>
      <c r="AJ1284" s="515">
        <v>115.8986301369863</v>
      </c>
      <c r="AK1284" s="515">
        <v>23.255718785026247</v>
      </c>
      <c r="AL1284" s="515">
        <v>23.255718785026247</v>
      </c>
    </row>
    <row r="1285" spans="1:38">
      <c r="A1285" s="515">
        <v>16</v>
      </c>
      <c r="B1285" s="515">
        <v>270</v>
      </c>
      <c r="C1285" s="515">
        <v>2023</v>
      </c>
      <c r="D1285" s="515">
        <v>6</v>
      </c>
      <c r="E1285" s="515">
        <v>99</v>
      </c>
      <c r="F1285" s="515">
        <v>99</v>
      </c>
      <c r="G1285" s="515">
        <v>99</v>
      </c>
      <c r="H1285" s="515">
        <v>99</v>
      </c>
      <c r="I1285" s="515">
        <v>99</v>
      </c>
      <c r="J1285" s="515">
        <v>999</v>
      </c>
      <c r="K1285" s="515">
        <v>99</v>
      </c>
      <c r="L1285" s="515">
        <v>8</v>
      </c>
      <c r="M1285" s="515">
        <v>99</v>
      </c>
      <c r="N1285" s="515">
        <v>99</v>
      </c>
      <c r="O1285" s="515">
        <v>99</v>
      </c>
      <c r="P1285" s="515">
        <v>99</v>
      </c>
      <c r="Q1285" s="515">
        <v>212</v>
      </c>
      <c r="R1285" s="515">
        <v>357</v>
      </c>
      <c r="S1285" s="515">
        <v>8</v>
      </c>
      <c r="T1285" s="515">
        <v>7.9523809523809508</v>
      </c>
      <c r="U1285" s="515">
        <v>35.373669467787153</v>
      </c>
      <c r="V1285" s="515">
        <v>18.767507002801125</v>
      </c>
      <c r="W1285" s="515">
        <v>35.854341736694678</v>
      </c>
      <c r="X1285" s="515">
        <v>100</v>
      </c>
      <c r="Y1285" s="515">
        <v>97.478991596638636</v>
      </c>
      <c r="Z1285" s="515">
        <v>6.1958494494742196</v>
      </c>
      <c r="AA1285" s="515">
        <v>0</v>
      </c>
      <c r="AB1285" s="515">
        <v>1.895143783811102</v>
      </c>
      <c r="AC1285" s="515"/>
      <c r="AD1285" s="515">
        <v>27.990923096898911</v>
      </c>
      <c r="AE1285" s="515"/>
      <c r="AF1285" s="515">
        <v>28.154574132492119</v>
      </c>
      <c r="AG1285" s="515">
        <v>29.931360094048078</v>
      </c>
      <c r="AH1285" s="515">
        <v>1.6806722689075622</v>
      </c>
      <c r="AI1285" s="515">
        <v>141</v>
      </c>
      <c r="AJ1285" s="515">
        <v>115.73829787234048</v>
      </c>
      <c r="AK1285" s="515">
        <v>23.59175591207444</v>
      </c>
      <c r="AL1285" s="515">
        <v>23.59175591207444</v>
      </c>
    </row>
    <row r="1286" spans="1:38">
      <c r="A1286" s="515">
        <v>16</v>
      </c>
      <c r="B1286" s="515">
        <v>271</v>
      </c>
      <c r="C1286" s="515">
        <v>2023</v>
      </c>
      <c r="D1286" s="515">
        <v>7</v>
      </c>
      <c r="E1286" s="515">
        <v>99</v>
      </c>
      <c r="F1286" s="515">
        <v>99</v>
      </c>
      <c r="G1286" s="515">
        <v>99</v>
      </c>
      <c r="H1286" s="515">
        <v>99</v>
      </c>
      <c r="I1286" s="515">
        <v>99</v>
      </c>
      <c r="J1286" s="515">
        <v>999</v>
      </c>
      <c r="K1286" s="515">
        <v>99</v>
      </c>
      <c r="L1286" s="515">
        <v>8</v>
      </c>
      <c r="M1286" s="515">
        <v>99</v>
      </c>
      <c r="N1286" s="515">
        <v>99</v>
      </c>
      <c r="O1286" s="515">
        <v>99</v>
      </c>
      <c r="P1286" s="515">
        <v>99</v>
      </c>
      <c r="Q1286" s="515">
        <v>34</v>
      </c>
      <c r="R1286" s="515">
        <v>85</v>
      </c>
      <c r="S1286" s="515">
        <v>8</v>
      </c>
      <c r="T1286" s="515">
        <v>7.658823529411765</v>
      </c>
      <c r="U1286" s="515">
        <v>33.945882352941176</v>
      </c>
      <c r="V1286" s="515">
        <v>24.705882352941178</v>
      </c>
      <c r="W1286" s="515">
        <v>31.764705882352938</v>
      </c>
      <c r="X1286" s="515">
        <v>100</v>
      </c>
      <c r="Y1286" s="515">
        <v>95.294117647058812</v>
      </c>
      <c r="Z1286" s="515">
        <v>6.4015173374328471</v>
      </c>
      <c r="AA1286" s="515">
        <v>0</v>
      </c>
      <c r="AB1286" s="515">
        <v>2.220508374099579</v>
      </c>
      <c r="AC1286" s="515"/>
      <c r="AD1286" s="515">
        <v>10.273644798864945</v>
      </c>
      <c r="AE1286" s="515"/>
      <c r="AF1286" s="515">
        <v>27.960526315789473</v>
      </c>
      <c r="AG1286" s="515">
        <v>28.500874169045527</v>
      </c>
      <c r="AH1286" s="515">
        <v>0</v>
      </c>
      <c r="AI1286" s="515">
        <v>31</v>
      </c>
      <c r="AJ1286" s="515">
        <v>116.82580645161288</v>
      </c>
      <c r="AK1286" s="515">
        <v>23.587068330324112</v>
      </c>
      <c r="AL1286" s="515">
        <v>23.587068330324112</v>
      </c>
    </row>
    <row r="1287" spans="1:38">
      <c r="A1287" s="515">
        <v>16</v>
      </c>
      <c r="B1287" s="515">
        <v>272</v>
      </c>
      <c r="C1287" s="515">
        <v>2023</v>
      </c>
      <c r="D1287" s="515">
        <v>8</v>
      </c>
      <c r="E1287" s="515">
        <v>99</v>
      </c>
      <c r="F1287" s="515">
        <v>99</v>
      </c>
      <c r="G1287" s="515">
        <v>99</v>
      </c>
      <c r="H1287" s="515">
        <v>99</v>
      </c>
      <c r="I1287" s="515">
        <v>99</v>
      </c>
      <c r="J1287" s="515">
        <v>999</v>
      </c>
      <c r="K1287" s="515">
        <v>99</v>
      </c>
      <c r="L1287" s="515">
        <v>8</v>
      </c>
      <c r="M1287" s="515">
        <v>99</v>
      </c>
      <c r="N1287" s="515">
        <v>99</v>
      </c>
      <c r="O1287" s="515">
        <v>99</v>
      </c>
      <c r="P1287" s="515">
        <v>99</v>
      </c>
      <c r="Q1287" s="515">
        <v>1107</v>
      </c>
      <c r="R1287" s="515">
        <v>2543</v>
      </c>
      <c r="S1287" s="515">
        <v>8</v>
      </c>
      <c r="T1287" s="515">
        <v>7.3122296500196624</v>
      </c>
      <c r="U1287" s="515">
        <v>35.101140385371593</v>
      </c>
      <c r="V1287" s="515">
        <v>32.441997640581995</v>
      </c>
      <c r="W1287" s="515">
        <v>25.914274478961861</v>
      </c>
      <c r="X1287" s="515">
        <v>99.960676366496259</v>
      </c>
      <c r="Y1287" s="515">
        <v>98.898938261895395</v>
      </c>
      <c r="Z1287" s="515">
        <v>5.1815352728010318</v>
      </c>
      <c r="AA1287" s="515">
        <v>0</v>
      </c>
      <c r="AB1287" s="515">
        <v>2.0794379040521163</v>
      </c>
      <c r="AC1287" s="515"/>
      <c r="AD1287" s="515">
        <v>29.435732084248087</v>
      </c>
      <c r="AE1287" s="515"/>
      <c r="AF1287" s="515">
        <v>21.330313705754072</v>
      </c>
      <c r="AG1287" s="515">
        <v>23.331496691954474</v>
      </c>
      <c r="AH1287" s="515">
        <v>0.8651199370821866</v>
      </c>
      <c r="AI1287" s="515">
        <v>1233</v>
      </c>
      <c r="AJ1287" s="515">
        <v>115.99764801297644</v>
      </c>
      <c r="AK1287" s="515">
        <v>22.531462937709101</v>
      </c>
      <c r="AL1287" s="515">
        <v>22.531462937709101</v>
      </c>
    </row>
    <row r="1288" spans="1:38">
      <c r="A1288" s="515">
        <v>16</v>
      </c>
      <c r="B1288" s="515">
        <v>273</v>
      </c>
      <c r="C1288" s="515">
        <v>2023</v>
      </c>
      <c r="D1288" s="515">
        <v>9</v>
      </c>
      <c r="E1288" s="515">
        <v>99</v>
      </c>
      <c r="F1288" s="515">
        <v>99</v>
      </c>
      <c r="G1288" s="515">
        <v>99</v>
      </c>
      <c r="H1288" s="515">
        <v>99</v>
      </c>
      <c r="I1288" s="515">
        <v>99</v>
      </c>
      <c r="J1288" s="515">
        <v>999</v>
      </c>
      <c r="K1288" s="515">
        <v>99</v>
      </c>
      <c r="L1288" s="515">
        <v>8</v>
      </c>
      <c r="M1288" s="515">
        <v>99</v>
      </c>
      <c r="N1288" s="515">
        <v>99</v>
      </c>
      <c r="O1288" s="515">
        <v>99</v>
      </c>
      <c r="P1288" s="515">
        <v>99</v>
      </c>
      <c r="Q1288" s="515">
        <v>1227</v>
      </c>
      <c r="R1288" s="515">
        <v>2576</v>
      </c>
      <c r="S1288" s="515">
        <v>8</v>
      </c>
      <c r="T1288" s="515">
        <v>7.5795807453416142</v>
      </c>
      <c r="U1288" s="515">
        <v>33.880357142857164</v>
      </c>
      <c r="V1288" s="515">
        <v>31.366459627329192</v>
      </c>
      <c r="W1288" s="515">
        <v>29.658385093167698</v>
      </c>
      <c r="X1288" s="515">
        <v>99.844720496894396</v>
      </c>
      <c r="Y1288" s="515">
        <v>96.389751552795019</v>
      </c>
      <c r="Z1288" s="515">
        <v>5.3169002080873984</v>
      </c>
      <c r="AA1288" s="515">
        <v>0</v>
      </c>
      <c r="AB1288" s="515">
        <v>2.1658420704000951</v>
      </c>
      <c r="AC1288" s="515"/>
      <c r="AD1288" s="515">
        <v>14.622816864566788</v>
      </c>
      <c r="AE1288" s="515"/>
      <c r="AF1288" s="515">
        <v>18.99004791743457</v>
      </c>
      <c r="AG1288" s="515">
        <v>21.678672728442432</v>
      </c>
      <c r="AH1288" s="515">
        <v>3.0279503105590062</v>
      </c>
      <c r="AI1288" s="515">
        <v>731</v>
      </c>
      <c r="AJ1288" s="515">
        <v>115.4700410396716</v>
      </c>
      <c r="AK1288" s="515">
        <v>22.362825498195871</v>
      </c>
      <c r="AL1288" s="515">
        <v>22.362825498195871</v>
      </c>
    </row>
    <row r="1289" spans="1:38">
      <c r="A1289" s="515">
        <v>16</v>
      </c>
      <c r="B1289" s="515">
        <v>274</v>
      </c>
      <c r="C1289" s="515">
        <v>2023</v>
      </c>
      <c r="D1289" s="515">
        <v>10</v>
      </c>
      <c r="E1289" s="515">
        <v>99</v>
      </c>
      <c r="F1289" s="515">
        <v>99</v>
      </c>
      <c r="G1289" s="515">
        <v>99</v>
      </c>
      <c r="H1289" s="515">
        <v>99</v>
      </c>
      <c r="I1289" s="515">
        <v>99</v>
      </c>
      <c r="J1289" s="515">
        <v>999</v>
      </c>
      <c r="K1289" s="515">
        <v>99</v>
      </c>
      <c r="L1289" s="515">
        <v>8</v>
      </c>
      <c r="M1289" s="515">
        <v>99</v>
      </c>
      <c r="N1289" s="515">
        <v>99</v>
      </c>
      <c r="O1289" s="515">
        <v>99</v>
      </c>
      <c r="P1289" s="515">
        <v>99</v>
      </c>
      <c r="Q1289" s="515">
        <v>3564</v>
      </c>
      <c r="R1289" s="515">
        <v>9705</v>
      </c>
      <c r="S1289" s="515">
        <v>8</v>
      </c>
      <c r="T1289" s="515">
        <v>7.4321483771251939</v>
      </c>
      <c r="U1289" s="515">
        <v>33.348830499742363</v>
      </c>
      <c r="V1289" s="515">
        <v>36.42452344152499</v>
      </c>
      <c r="W1289" s="515">
        <v>25.409582689335391</v>
      </c>
      <c r="X1289" s="515">
        <v>99.835136527563122</v>
      </c>
      <c r="Y1289" s="515">
        <v>97.434312210200943</v>
      </c>
      <c r="Z1289" s="515">
        <v>4.9086512618359954</v>
      </c>
      <c r="AA1289" s="515">
        <v>0</v>
      </c>
      <c r="AB1289" s="515">
        <v>2.025432569831505</v>
      </c>
      <c r="AC1289" s="515"/>
      <c r="AD1289" s="515">
        <v>10.368702981575096</v>
      </c>
      <c r="AE1289" s="515"/>
      <c r="AF1289" s="515">
        <v>23.88629091804086</v>
      </c>
      <c r="AG1289" s="515">
        <v>26.028785154901023</v>
      </c>
      <c r="AH1289" s="515">
        <v>2.7923750643997942</v>
      </c>
      <c r="AI1289" s="515">
        <v>3461</v>
      </c>
      <c r="AJ1289" s="515">
        <v>115.80514302224805</v>
      </c>
      <c r="AK1289" s="515">
        <v>21.666648393745422</v>
      </c>
      <c r="AL1289" s="515">
        <v>21.687245242448803</v>
      </c>
    </row>
    <row r="1290" spans="1:38">
      <c r="A1290" s="515">
        <v>16</v>
      </c>
      <c r="B1290" s="515">
        <v>275</v>
      </c>
      <c r="C1290" s="515">
        <v>2023</v>
      </c>
      <c r="D1290" s="515">
        <v>11</v>
      </c>
      <c r="E1290" s="515">
        <v>99</v>
      </c>
      <c r="F1290" s="515">
        <v>99</v>
      </c>
      <c r="G1290" s="515">
        <v>99</v>
      </c>
      <c r="H1290" s="515">
        <v>99</v>
      </c>
      <c r="I1290" s="515">
        <v>99</v>
      </c>
      <c r="J1290" s="515">
        <v>999</v>
      </c>
      <c r="K1290" s="515">
        <v>99</v>
      </c>
      <c r="L1290" s="515">
        <v>8</v>
      </c>
      <c r="M1290" s="515">
        <v>99</v>
      </c>
      <c r="N1290" s="515">
        <v>99</v>
      </c>
      <c r="O1290" s="515">
        <v>99</v>
      </c>
      <c r="P1290" s="515">
        <v>99</v>
      </c>
      <c r="Q1290" s="515">
        <v>2254</v>
      </c>
      <c r="R1290" s="515">
        <v>5883</v>
      </c>
      <c r="S1290" s="515">
        <v>8</v>
      </c>
      <c r="T1290" s="515">
        <v>7.3474417814040445</v>
      </c>
      <c r="U1290" s="515">
        <v>32.99515553289136</v>
      </c>
      <c r="V1290" s="515">
        <v>37.531871494135643</v>
      </c>
      <c r="W1290" s="515">
        <v>23.729389767125621</v>
      </c>
      <c r="X1290" s="515">
        <v>99.79602243753186</v>
      </c>
      <c r="Y1290" s="515">
        <v>96.940336562978089</v>
      </c>
      <c r="Z1290" s="515">
        <v>4.8935378705127883</v>
      </c>
      <c r="AA1290" s="515">
        <v>0</v>
      </c>
      <c r="AB1290" s="515">
        <v>1.8883428416318089</v>
      </c>
      <c r="AC1290" s="515"/>
      <c r="AD1290" s="515">
        <v>9.9635996069773025</v>
      </c>
      <c r="AE1290" s="515"/>
      <c r="AF1290" s="515">
        <v>25.421311900440752</v>
      </c>
      <c r="AG1290" s="515">
        <v>27.38376846858387</v>
      </c>
      <c r="AH1290" s="515">
        <v>1.7848036715961244</v>
      </c>
      <c r="AI1290" s="515">
        <v>2189</v>
      </c>
      <c r="AJ1290" s="515">
        <v>115.37039744175428</v>
      </c>
      <c r="AK1290" s="515">
        <v>21.733779111228689</v>
      </c>
      <c r="AL1290" s="515"/>
    </row>
    <row r="1291" spans="1:38">
      <c r="A1291" s="515">
        <v>16</v>
      </c>
      <c r="B1291" s="515">
        <v>276</v>
      </c>
      <c r="C1291" s="515">
        <v>2023</v>
      </c>
      <c r="D1291" s="515">
        <v>12</v>
      </c>
      <c r="E1291" s="515">
        <v>99</v>
      </c>
      <c r="F1291" s="515">
        <v>99</v>
      </c>
      <c r="G1291" s="515">
        <v>99</v>
      </c>
      <c r="H1291" s="515">
        <v>99</v>
      </c>
      <c r="I1291" s="515">
        <v>99</v>
      </c>
      <c r="J1291" s="515">
        <v>999</v>
      </c>
      <c r="K1291" s="515">
        <v>99</v>
      </c>
      <c r="L1291" s="515">
        <v>8</v>
      </c>
      <c r="M1291" s="515">
        <v>99</v>
      </c>
      <c r="N1291" s="515">
        <v>99</v>
      </c>
      <c r="O1291" s="515">
        <v>99</v>
      </c>
      <c r="P1291" s="515">
        <v>99</v>
      </c>
      <c r="Q1291" s="515">
        <v>181</v>
      </c>
      <c r="R1291" s="515">
        <v>371</v>
      </c>
      <c r="S1291" s="515">
        <v>8</v>
      </c>
      <c r="T1291" s="515">
        <v>7.8247978436657695</v>
      </c>
      <c r="U1291" s="515">
        <v>32.098113207547193</v>
      </c>
      <c r="V1291" s="515">
        <v>33.962264150943383</v>
      </c>
      <c r="W1291" s="515">
        <v>27.223719676549859</v>
      </c>
      <c r="X1291" s="515">
        <v>99.460916442048514</v>
      </c>
      <c r="Y1291" s="515">
        <v>93.800539083557979</v>
      </c>
      <c r="Z1291" s="515">
        <v>5.0010534413831396</v>
      </c>
      <c r="AA1291" s="515">
        <v>0</v>
      </c>
      <c r="AB1291" s="515">
        <v>2.4048535042539618</v>
      </c>
      <c r="AC1291" s="515"/>
      <c r="AD1291" s="515">
        <v>8.4218320901387393</v>
      </c>
      <c r="AE1291" s="515"/>
      <c r="AF1291" s="515">
        <v>30.236348818255905</v>
      </c>
      <c r="AG1291" s="515">
        <v>33.05235519263703</v>
      </c>
      <c r="AH1291" s="515">
        <v>1.3477088948787059</v>
      </c>
      <c r="AI1291" s="515">
        <v>142</v>
      </c>
      <c r="AJ1291" s="515">
        <v>114.62535211267604</v>
      </c>
      <c r="AK1291" s="515">
        <v>21.666823134702312</v>
      </c>
      <c r="AL1291" s="515"/>
    </row>
    <row r="1292" spans="1:38">
      <c r="A1292" s="515">
        <v>16</v>
      </c>
      <c r="B1292" s="515">
        <v>277</v>
      </c>
      <c r="C1292" s="515">
        <v>2023</v>
      </c>
      <c r="D1292" s="515">
        <v>1</v>
      </c>
      <c r="E1292" s="515">
        <v>99</v>
      </c>
      <c r="F1292" s="515">
        <v>99</v>
      </c>
      <c r="G1292" s="515">
        <v>99</v>
      </c>
      <c r="H1292" s="515">
        <v>99</v>
      </c>
      <c r="I1292" s="515">
        <v>99</v>
      </c>
      <c r="J1292" s="515">
        <v>999</v>
      </c>
      <c r="K1292" s="515">
        <v>99</v>
      </c>
      <c r="L1292" s="515">
        <v>9</v>
      </c>
      <c r="M1292" s="515">
        <v>99</v>
      </c>
      <c r="N1292" s="515">
        <v>99</v>
      </c>
      <c r="O1292" s="515">
        <v>99</v>
      </c>
      <c r="P1292" s="515">
        <v>99</v>
      </c>
      <c r="Q1292" s="515">
        <v>92</v>
      </c>
      <c r="R1292" s="515">
        <v>210</v>
      </c>
      <c r="S1292" s="515">
        <v>9</v>
      </c>
      <c r="T1292" s="515">
        <v>8.8000000000000007</v>
      </c>
      <c r="U1292" s="515">
        <v>40.528571428571411</v>
      </c>
      <c r="V1292" s="515">
        <v>7.1428571428571441</v>
      </c>
      <c r="W1292" s="515">
        <v>46.19047619047619</v>
      </c>
      <c r="X1292" s="515">
        <v>100</v>
      </c>
      <c r="Y1292" s="515">
        <v>99.523809523809561</v>
      </c>
      <c r="Z1292" s="515">
        <v>5.8507421472382184</v>
      </c>
      <c r="AA1292" s="515">
        <v>0</v>
      </c>
      <c r="AB1292" s="515">
        <v>1.8068652148851312</v>
      </c>
      <c r="AC1292" s="515"/>
      <c r="AD1292" s="515">
        <v>28.756555744643805</v>
      </c>
      <c r="AE1292" s="515"/>
      <c r="AF1292" s="515">
        <v>16.561514195583594</v>
      </c>
      <c r="AG1292" s="515">
        <v>22.121662646594022</v>
      </c>
      <c r="AH1292" s="515">
        <v>0.95238095238095277</v>
      </c>
      <c r="AI1292" s="515">
        <v>47</v>
      </c>
      <c r="AJ1292" s="515">
        <v>118.5787234042553</v>
      </c>
      <c r="AK1292" s="515">
        <v>23.480958366580765</v>
      </c>
      <c r="AL1292" s="515">
        <v>23.480958366580765</v>
      </c>
    </row>
    <row r="1293" spans="1:38">
      <c r="A1293" s="515">
        <v>16</v>
      </c>
      <c r="B1293" s="515">
        <v>278</v>
      </c>
      <c r="C1293" s="515">
        <v>2023</v>
      </c>
      <c r="D1293" s="515">
        <v>2</v>
      </c>
      <c r="E1293" s="515">
        <v>99</v>
      </c>
      <c r="F1293" s="515">
        <v>99</v>
      </c>
      <c r="G1293" s="515">
        <v>99</v>
      </c>
      <c r="H1293" s="515">
        <v>99</v>
      </c>
      <c r="I1293" s="515">
        <v>99</v>
      </c>
      <c r="J1293" s="515">
        <v>999</v>
      </c>
      <c r="K1293" s="515">
        <v>99</v>
      </c>
      <c r="L1293" s="515">
        <v>9</v>
      </c>
      <c r="M1293" s="515">
        <v>99</v>
      </c>
      <c r="N1293" s="515">
        <v>99</v>
      </c>
      <c r="O1293" s="515">
        <v>99</v>
      </c>
      <c r="P1293" s="515">
        <v>99</v>
      </c>
      <c r="Q1293" s="515">
        <v>179</v>
      </c>
      <c r="R1293" s="515">
        <v>341</v>
      </c>
      <c r="S1293" s="515">
        <v>9</v>
      </c>
      <c r="T1293" s="515">
        <v>8.4838709677419377</v>
      </c>
      <c r="U1293" s="515">
        <v>39.249560117302096</v>
      </c>
      <c r="V1293" s="515">
        <v>11.730205278592376</v>
      </c>
      <c r="W1293" s="515">
        <v>47.214076246334301</v>
      </c>
      <c r="X1293" s="515">
        <v>100</v>
      </c>
      <c r="Y1293" s="515">
        <v>100</v>
      </c>
      <c r="Z1293" s="515">
        <v>5.406727761325989</v>
      </c>
      <c r="AA1293" s="515">
        <v>0</v>
      </c>
      <c r="AB1293" s="515">
        <v>1.7372588465931653</v>
      </c>
      <c r="AC1293" s="515"/>
      <c r="AD1293" s="515">
        <v>34.552967965877144</v>
      </c>
      <c r="AE1293" s="515"/>
      <c r="AF1293" s="515">
        <v>23.197278911564631</v>
      </c>
      <c r="AG1293" s="515">
        <v>27.153948999486722</v>
      </c>
      <c r="AH1293" s="515">
        <v>0</v>
      </c>
      <c r="AI1293" s="515">
        <v>68</v>
      </c>
      <c r="AJ1293" s="515">
        <v>115.4014705882353</v>
      </c>
      <c r="AK1293" s="515">
        <v>24.619988450593379</v>
      </c>
      <c r="AL1293" s="515">
        <v>24.619988450593379</v>
      </c>
    </row>
    <row r="1294" spans="1:38">
      <c r="A1294" s="515">
        <v>16</v>
      </c>
      <c r="B1294" s="515">
        <v>279</v>
      </c>
      <c r="C1294" s="515">
        <v>2023</v>
      </c>
      <c r="D1294" s="515">
        <v>3</v>
      </c>
      <c r="E1294" s="515">
        <v>99</v>
      </c>
      <c r="F1294" s="515">
        <v>99</v>
      </c>
      <c r="G1294" s="515">
        <v>99</v>
      </c>
      <c r="H1294" s="515">
        <v>99</v>
      </c>
      <c r="I1294" s="515">
        <v>99</v>
      </c>
      <c r="J1294" s="515">
        <v>999</v>
      </c>
      <c r="K1294" s="515">
        <v>99</v>
      </c>
      <c r="L1294" s="515">
        <v>9</v>
      </c>
      <c r="M1294" s="515">
        <v>99</v>
      </c>
      <c r="N1294" s="515">
        <v>99</v>
      </c>
      <c r="O1294" s="515">
        <v>99</v>
      </c>
      <c r="P1294" s="515">
        <v>99</v>
      </c>
      <c r="Q1294" s="515">
        <v>1413</v>
      </c>
      <c r="R1294" s="515">
        <v>3026</v>
      </c>
      <c r="S1294" s="515">
        <v>9</v>
      </c>
      <c r="T1294" s="515">
        <v>8.6728354263053529</v>
      </c>
      <c r="U1294" s="515">
        <v>39.818208856576341</v>
      </c>
      <c r="V1294" s="515">
        <v>8.8565763384005276</v>
      </c>
      <c r="W1294" s="515">
        <v>48.612029081295432</v>
      </c>
      <c r="X1294" s="515">
        <v>100</v>
      </c>
      <c r="Y1294" s="515">
        <v>99.93390614672839</v>
      </c>
      <c r="Z1294" s="515">
        <v>5.5070136945651278</v>
      </c>
      <c r="AA1294" s="515">
        <v>0</v>
      </c>
      <c r="AB1294" s="515">
        <v>1.7822755040269671</v>
      </c>
      <c r="AC1294" s="515"/>
      <c r="AD1294" s="515">
        <v>40.353976552694341</v>
      </c>
      <c r="AE1294" s="515"/>
      <c r="AF1294" s="515">
        <v>24.746483480536472</v>
      </c>
      <c r="AG1294" s="515">
        <v>28.942639167813748</v>
      </c>
      <c r="AH1294" s="515">
        <v>1.6853932584269657</v>
      </c>
      <c r="AI1294" s="515">
        <v>489</v>
      </c>
      <c r="AJ1294" s="515">
        <v>117.5580777096115</v>
      </c>
      <c r="AK1294" s="515">
        <v>24.305386761955315</v>
      </c>
      <c r="AL1294" s="515">
        <v>24.305386761955315</v>
      </c>
    </row>
    <row r="1295" spans="1:38">
      <c r="A1295" s="515">
        <v>16</v>
      </c>
      <c r="B1295" s="515">
        <v>280</v>
      </c>
      <c r="C1295" s="515">
        <v>2023</v>
      </c>
      <c r="D1295" s="515">
        <v>4</v>
      </c>
      <c r="E1295" s="515">
        <v>99</v>
      </c>
      <c r="F1295" s="515">
        <v>99</v>
      </c>
      <c r="G1295" s="515">
        <v>99</v>
      </c>
      <c r="H1295" s="515">
        <v>99</v>
      </c>
      <c r="I1295" s="515">
        <v>99</v>
      </c>
      <c r="J1295" s="515">
        <v>999</v>
      </c>
      <c r="K1295" s="515">
        <v>99</v>
      </c>
      <c r="L1295" s="515">
        <v>9</v>
      </c>
      <c r="M1295" s="515">
        <v>99</v>
      </c>
      <c r="N1295" s="515">
        <v>99</v>
      </c>
      <c r="O1295" s="515">
        <v>99</v>
      </c>
      <c r="P1295" s="515">
        <v>99</v>
      </c>
      <c r="Q1295" s="515">
        <v>77</v>
      </c>
      <c r="R1295" s="515">
        <v>128</v>
      </c>
      <c r="S1295" s="515">
        <v>9</v>
      </c>
      <c r="T1295" s="515">
        <v>8.9375</v>
      </c>
      <c r="U1295" s="515">
        <v>40.350781250000011</v>
      </c>
      <c r="V1295" s="515">
        <v>7.8125</v>
      </c>
      <c r="W1295" s="515">
        <v>62.5</v>
      </c>
      <c r="X1295" s="515">
        <v>100</v>
      </c>
      <c r="Y1295" s="515">
        <v>96.875</v>
      </c>
      <c r="Z1295" s="515">
        <v>6.9101148246354898</v>
      </c>
      <c r="AA1295" s="515">
        <v>0</v>
      </c>
      <c r="AB1295" s="515">
        <v>1.8189540263569064</v>
      </c>
      <c r="AC1295" s="515"/>
      <c r="AD1295" s="515">
        <v>37.318849652048591</v>
      </c>
      <c r="AE1295" s="515"/>
      <c r="AF1295" s="515">
        <v>22.299651567944249</v>
      </c>
      <c r="AG1295" s="515">
        <v>26.907247645244656</v>
      </c>
      <c r="AH1295" s="515">
        <v>1.5625</v>
      </c>
      <c r="AI1295" s="515">
        <v>12</v>
      </c>
      <c r="AJ1295" s="515">
        <v>118.9166666666667</v>
      </c>
      <c r="AK1295" s="515">
        <v>23.631267696968106</v>
      </c>
      <c r="AL1295" s="515">
        <v>23.631267696968106</v>
      </c>
    </row>
    <row r="1296" spans="1:38">
      <c r="A1296" s="515">
        <v>16</v>
      </c>
      <c r="B1296" s="515">
        <v>281</v>
      </c>
      <c r="C1296" s="515">
        <v>2023</v>
      </c>
      <c r="D1296" s="515">
        <v>5</v>
      </c>
      <c r="E1296" s="515">
        <v>99</v>
      </c>
      <c r="F1296" s="515">
        <v>99</v>
      </c>
      <c r="G1296" s="515">
        <v>99</v>
      </c>
      <c r="H1296" s="515">
        <v>99</v>
      </c>
      <c r="I1296" s="515">
        <v>99</v>
      </c>
      <c r="J1296" s="515">
        <v>999</v>
      </c>
      <c r="K1296" s="515">
        <v>99</v>
      </c>
      <c r="L1296" s="515">
        <v>9</v>
      </c>
      <c r="M1296" s="515">
        <v>99</v>
      </c>
      <c r="N1296" s="515">
        <v>99</v>
      </c>
      <c r="O1296" s="515">
        <v>99</v>
      </c>
      <c r="P1296" s="515">
        <v>99</v>
      </c>
      <c r="Q1296" s="515">
        <v>190</v>
      </c>
      <c r="R1296" s="515">
        <v>279</v>
      </c>
      <c r="S1296" s="515">
        <v>9</v>
      </c>
      <c r="T1296" s="515">
        <v>8.4838709677419377</v>
      </c>
      <c r="U1296" s="515">
        <v>40.664157706093157</v>
      </c>
      <c r="V1296" s="515">
        <v>11.46953405017921</v>
      </c>
      <c r="W1296" s="515">
        <v>48.745519713261643</v>
      </c>
      <c r="X1296" s="515">
        <v>100</v>
      </c>
      <c r="Y1296" s="515">
        <v>100</v>
      </c>
      <c r="Z1296" s="515">
        <v>5.5844707803225342</v>
      </c>
      <c r="AA1296" s="515">
        <v>0</v>
      </c>
      <c r="AB1296" s="515">
        <v>2.101098380916453</v>
      </c>
      <c r="AC1296" s="515"/>
      <c r="AD1296" s="515">
        <v>53.158927527121719</v>
      </c>
      <c r="AE1296" s="515"/>
      <c r="AF1296" s="515">
        <v>19.928571428571423</v>
      </c>
      <c r="AG1296" s="515">
        <v>23.834814084962712</v>
      </c>
      <c r="AH1296" s="515">
        <v>2.1505376344086025</v>
      </c>
      <c r="AI1296" s="515">
        <v>84</v>
      </c>
      <c r="AJ1296" s="515">
        <v>117.6035714285714</v>
      </c>
      <c r="AK1296" s="515">
        <v>25.0139534895517</v>
      </c>
      <c r="AL1296" s="515">
        <v>25.0139534895517</v>
      </c>
    </row>
    <row r="1297" spans="1:38">
      <c r="A1297" s="515">
        <v>16</v>
      </c>
      <c r="B1297" s="515">
        <v>282</v>
      </c>
      <c r="C1297" s="515">
        <v>2023</v>
      </c>
      <c r="D1297" s="515">
        <v>6</v>
      </c>
      <c r="E1297" s="515">
        <v>99</v>
      </c>
      <c r="F1297" s="515">
        <v>99</v>
      </c>
      <c r="G1297" s="515">
        <v>99</v>
      </c>
      <c r="H1297" s="515">
        <v>99</v>
      </c>
      <c r="I1297" s="515">
        <v>99</v>
      </c>
      <c r="J1297" s="515">
        <v>999</v>
      </c>
      <c r="K1297" s="515">
        <v>99</v>
      </c>
      <c r="L1297" s="515">
        <v>9</v>
      </c>
      <c r="M1297" s="515">
        <v>99</v>
      </c>
      <c r="N1297" s="515">
        <v>99</v>
      </c>
      <c r="O1297" s="515">
        <v>99</v>
      </c>
      <c r="P1297" s="515">
        <v>99</v>
      </c>
      <c r="Q1297" s="515">
        <v>147</v>
      </c>
      <c r="R1297" s="515">
        <v>242</v>
      </c>
      <c r="S1297" s="515">
        <v>9</v>
      </c>
      <c r="T1297" s="515">
        <v>8.838842975206612</v>
      </c>
      <c r="U1297" s="515">
        <v>40.733471074380191</v>
      </c>
      <c r="V1297" s="515">
        <v>8.2644628099173563</v>
      </c>
      <c r="W1297" s="515">
        <v>51.239669421487619</v>
      </c>
      <c r="X1297" s="515">
        <v>100</v>
      </c>
      <c r="Y1297" s="515">
        <v>99.586776859504141</v>
      </c>
      <c r="Z1297" s="515">
        <v>6.5403827838976749</v>
      </c>
      <c r="AA1297" s="515">
        <v>0</v>
      </c>
      <c r="AB1297" s="515">
        <v>1.8837220014240372</v>
      </c>
      <c r="AC1297" s="515"/>
      <c r="AD1297" s="515">
        <v>27.328672780549219</v>
      </c>
      <c r="AE1297" s="515"/>
      <c r="AF1297" s="515">
        <v>19.085173501577284</v>
      </c>
      <c r="AG1297" s="515">
        <v>23.363876827395295</v>
      </c>
      <c r="AH1297" s="515">
        <v>1.2396694214876036</v>
      </c>
      <c r="AI1297" s="515">
        <v>101</v>
      </c>
      <c r="AJ1297" s="515">
        <v>117.09405940594063</v>
      </c>
      <c r="AK1297" s="515">
        <v>25.669076373743906</v>
      </c>
      <c r="AL1297" s="515">
        <v>25.669076373743906</v>
      </c>
    </row>
    <row r="1298" spans="1:38">
      <c r="A1298" s="515">
        <v>16</v>
      </c>
      <c r="B1298" s="515">
        <v>283</v>
      </c>
      <c r="C1298" s="515">
        <v>2023</v>
      </c>
      <c r="D1298" s="515">
        <v>7</v>
      </c>
      <c r="E1298" s="515">
        <v>99</v>
      </c>
      <c r="F1298" s="515">
        <v>99</v>
      </c>
      <c r="G1298" s="515">
        <v>99</v>
      </c>
      <c r="H1298" s="515">
        <v>99</v>
      </c>
      <c r="I1298" s="515">
        <v>99</v>
      </c>
      <c r="J1298" s="515">
        <v>999</v>
      </c>
      <c r="K1298" s="515">
        <v>99</v>
      </c>
      <c r="L1298" s="515">
        <v>9</v>
      </c>
      <c r="M1298" s="515">
        <v>99</v>
      </c>
      <c r="N1298" s="515">
        <v>99</v>
      </c>
      <c r="O1298" s="515">
        <v>99</v>
      </c>
      <c r="P1298" s="515">
        <v>99</v>
      </c>
      <c r="Q1298" s="515">
        <v>28</v>
      </c>
      <c r="R1298" s="515">
        <v>65</v>
      </c>
      <c r="S1298" s="515">
        <v>9</v>
      </c>
      <c r="T1298" s="515">
        <v>8.7538461538461583</v>
      </c>
      <c r="U1298" s="515">
        <v>41.669230769230793</v>
      </c>
      <c r="V1298" s="515">
        <v>7.6923076923076898</v>
      </c>
      <c r="W1298" s="515">
        <v>55.384615384615408</v>
      </c>
      <c r="X1298" s="515">
        <v>100</v>
      </c>
      <c r="Y1298" s="515">
        <v>100</v>
      </c>
      <c r="Z1298" s="515">
        <v>6.7907838694902463</v>
      </c>
      <c r="AA1298" s="515">
        <v>0</v>
      </c>
      <c r="AB1298" s="515">
        <v>1.9535432836123012</v>
      </c>
      <c r="AC1298" s="515"/>
      <c r="AD1298" s="515">
        <v>50.459211317609437</v>
      </c>
      <c r="AE1298" s="515"/>
      <c r="AF1298" s="515">
        <v>21.381578947368425</v>
      </c>
      <c r="AG1298" s="515">
        <v>26.753523839627032</v>
      </c>
      <c r="AH1298" s="515">
        <v>0</v>
      </c>
      <c r="AI1298" s="515">
        <v>26</v>
      </c>
      <c r="AJ1298" s="515">
        <v>116.9</v>
      </c>
      <c r="AK1298" s="515">
        <v>27.766936406141003</v>
      </c>
      <c r="AL1298" s="515">
        <v>27.766936406141003</v>
      </c>
    </row>
    <row r="1299" spans="1:38">
      <c r="A1299" s="515">
        <v>16</v>
      </c>
      <c r="B1299" s="515">
        <v>284</v>
      </c>
      <c r="C1299" s="515">
        <v>2023</v>
      </c>
      <c r="D1299" s="515">
        <v>8</v>
      </c>
      <c r="E1299" s="515">
        <v>99</v>
      </c>
      <c r="F1299" s="515">
        <v>99</v>
      </c>
      <c r="G1299" s="515">
        <v>99</v>
      </c>
      <c r="H1299" s="515">
        <v>99</v>
      </c>
      <c r="I1299" s="515">
        <v>99</v>
      </c>
      <c r="J1299" s="515">
        <v>999</v>
      </c>
      <c r="K1299" s="515">
        <v>99</v>
      </c>
      <c r="L1299" s="515">
        <v>9</v>
      </c>
      <c r="M1299" s="515">
        <v>99</v>
      </c>
      <c r="N1299" s="515">
        <v>99</v>
      </c>
      <c r="O1299" s="515">
        <v>99</v>
      </c>
      <c r="P1299" s="515">
        <v>99</v>
      </c>
      <c r="Q1299" s="515">
        <v>895</v>
      </c>
      <c r="R1299" s="515">
        <v>1874</v>
      </c>
      <c r="S1299" s="515">
        <v>9</v>
      </c>
      <c r="T1299" s="515">
        <v>8.3836712913553892</v>
      </c>
      <c r="U1299" s="515">
        <v>40.002668089647827</v>
      </c>
      <c r="V1299" s="515">
        <v>9.7118463180362884</v>
      </c>
      <c r="W1299" s="515">
        <v>43.649946638207034</v>
      </c>
      <c r="X1299" s="515">
        <v>100</v>
      </c>
      <c r="Y1299" s="515">
        <v>99.839914621131285</v>
      </c>
      <c r="Z1299" s="515">
        <v>5.5632545132183688</v>
      </c>
      <c r="AA1299" s="515">
        <v>0</v>
      </c>
      <c r="AB1299" s="515">
        <v>2.2754713048714139</v>
      </c>
      <c r="AC1299" s="515"/>
      <c r="AD1299" s="515">
        <v>40.822727428293177</v>
      </c>
      <c r="AE1299" s="515"/>
      <c r="AF1299" s="515">
        <v>15.718839120952858</v>
      </c>
      <c r="AG1299" s="515">
        <v>19.594471674598744</v>
      </c>
      <c r="AH1299" s="515">
        <v>0.90715048025613632</v>
      </c>
      <c r="AI1299" s="515">
        <v>951</v>
      </c>
      <c r="AJ1299" s="515">
        <v>116.80378548895898</v>
      </c>
      <c r="AK1299" s="515">
        <v>25.100671502999539</v>
      </c>
      <c r="AL1299" s="515">
        <v>25.100671502999539</v>
      </c>
    </row>
    <row r="1300" spans="1:38">
      <c r="A1300" s="515">
        <v>16</v>
      </c>
      <c r="B1300" s="515">
        <v>285</v>
      </c>
      <c r="C1300" s="515">
        <v>2023</v>
      </c>
      <c r="D1300" s="515">
        <v>9</v>
      </c>
      <c r="E1300" s="515">
        <v>99</v>
      </c>
      <c r="F1300" s="515">
        <v>99</v>
      </c>
      <c r="G1300" s="515">
        <v>99</v>
      </c>
      <c r="H1300" s="515">
        <v>99</v>
      </c>
      <c r="I1300" s="515">
        <v>99</v>
      </c>
      <c r="J1300" s="515">
        <v>999</v>
      </c>
      <c r="K1300" s="515">
        <v>99</v>
      </c>
      <c r="L1300" s="515">
        <v>9</v>
      </c>
      <c r="M1300" s="515">
        <v>99</v>
      </c>
      <c r="N1300" s="515">
        <v>99</v>
      </c>
      <c r="O1300" s="515">
        <v>99</v>
      </c>
      <c r="P1300" s="515">
        <v>99</v>
      </c>
      <c r="Q1300" s="515">
        <v>858</v>
      </c>
      <c r="R1300" s="515">
        <v>1654</v>
      </c>
      <c r="S1300" s="515">
        <v>9</v>
      </c>
      <c r="T1300" s="515">
        <v>8.6451027811366359</v>
      </c>
      <c r="U1300" s="515">
        <v>38.817049576783589</v>
      </c>
      <c r="V1300" s="515">
        <v>10.701330108827088</v>
      </c>
      <c r="W1300" s="515">
        <v>50</v>
      </c>
      <c r="X1300" s="515">
        <v>99.939540507859761</v>
      </c>
      <c r="Y1300" s="515">
        <v>99.21402660217656</v>
      </c>
      <c r="Z1300" s="515">
        <v>5.526415580358222</v>
      </c>
      <c r="AA1300" s="515">
        <v>0</v>
      </c>
      <c r="AB1300" s="515">
        <v>2.2182429472424943</v>
      </c>
      <c r="AC1300" s="515"/>
      <c r="AD1300" s="515">
        <v>39.685832004424427</v>
      </c>
      <c r="AE1300" s="515"/>
      <c r="AF1300" s="515">
        <v>12.193144120899376</v>
      </c>
      <c r="AG1300" s="515">
        <v>15.947656700405849</v>
      </c>
      <c r="AH1300" s="515">
        <v>3.3252720677146312</v>
      </c>
      <c r="AI1300" s="515">
        <v>465</v>
      </c>
      <c r="AJ1300" s="515">
        <v>116.67849462365578</v>
      </c>
      <c r="AK1300" s="515">
        <v>24.507296060412475</v>
      </c>
      <c r="AL1300" s="515">
        <v>24.507296060412475</v>
      </c>
    </row>
    <row r="1301" spans="1:38">
      <c r="A1301" s="515">
        <v>16</v>
      </c>
      <c r="B1301" s="515">
        <v>286</v>
      </c>
      <c r="C1301" s="515">
        <v>2023</v>
      </c>
      <c r="D1301" s="515">
        <v>10</v>
      </c>
      <c r="E1301" s="515">
        <v>99</v>
      </c>
      <c r="F1301" s="515">
        <v>99</v>
      </c>
      <c r="G1301" s="515">
        <v>99</v>
      </c>
      <c r="H1301" s="515">
        <v>99</v>
      </c>
      <c r="I1301" s="515">
        <v>99</v>
      </c>
      <c r="J1301" s="515">
        <v>999</v>
      </c>
      <c r="K1301" s="515">
        <v>99</v>
      </c>
      <c r="L1301" s="515">
        <v>9</v>
      </c>
      <c r="M1301" s="515">
        <v>99</v>
      </c>
      <c r="N1301" s="515">
        <v>99</v>
      </c>
      <c r="O1301" s="515">
        <v>99</v>
      </c>
      <c r="P1301" s="515">
        <v>99</v>
      </c>
      <c r="Q1301" s="515">
        <v>2767</v>
      </c>
      <c r="R1301" s="515">
        <v>6769</v>
      </c>
      <c r="S1301" s="515">
        <v>9</v>
      </c>
      <c r="T1301" s="515">
        <v>8.176392377012851</v>
      </c>
      <c r="U1301" s="515">
        <v>38.170217166494282</v>
      </c>
      <c r="V1301" s="515">
        <v>14.418673363864677</v>
      </c>
      <c r="W1301" s="515">
        <v>38.410400354557552</v>
      </c>
      <c r="X1301" s="515">
        <v>100</v>
      </c>
      <c r="Y1301" s="515">
        <v>99.645442458265634</v>
      </c>
      <c r="Z1301" s="515">
        <v>5.1108847399209436</v>
      </c>
      <c r="AA1301" s="515">
        <v>0</v>
      </c>
      <c r="AB1301" s="515">
        <v>2.0401273464117362</v>
      </c>
      <c r="AC1301" s="515"/>
      <c r="AD1301" s="515">
        <v>36.322022642302542</v>
      </c>
      <c r="AE1301" s="515"/>
      <c r="AF1301" s="515">
        <v>16.660103371892689</v>
      </c>
      <c r="AG1301" s="515">
        <v>20.779107769894392</v>
      </c>
      <c r="AH1301" s="515">
        <v>1.4182301669375097</v>
      </c>
      <c r="AI1301" s="515">
        <v>2273</v>
      </c>
      <c r="AJ1301" s="515">
        <v>117.12230532336091</v>
      </c>
      <c r="AK1301" s="515">
        <v>24.080676979517754</v>
      </c>
      <c r="AL1301" s="515">
        <v>24.071665144877951</v>
      </c>
    </row>
    <row r="1302" spans="1:38">
      <c r="A1302" s="515">
        <v>16</v>
      </c>
      <c r="B1302" s="515">
        <v>287</v>
      </c>
      <c r="C1302" s="515">
        <v>2023</v>
      </c>
      <c r="D1302" s="515">
        <v>11</v>
      </c>
      <c r="E1302" s="515">
        <v>99</v>
      </c>
      <c r="F1302" s="515">
        <v>99</v>
      </c>
      <c r="G1302" s="515">
        <v>99</v>
      </c>
      <c r="H1302" s="515">
        <v>99</v>
      </c>
      <c r="I1302" s="515">
        <v>99</v>
      </c>
      <c r="J1302" s="515">
        <v>999</v>
      </c>
      <c r="K1302" s="515">
        <v>99</v>
      </c>
      <c r="L1302" s="515">
        <v>9</v>
      </c>
      <c r="M1302" s="515">
        <v>99</v>
      </c>
      <c r="N1302" s="515">
        <v>99</v>
      </c>
      <c r="O1302" s="515">
        <v>99</v>
      </c>
      <c r="P1302" s="515">
        <v>99</v>
      </c>
      <c r="Q1302" s="515">
        <v>1708</v>
      </c>
      <c r="R1302" s="515">
        <v>3920</v>
      </c>
      <c r="S1302" s="515">
        <v>9</v>
      </c>
      <c r="T1302" s="515">
        <v>8.0915816326530585</v>
      </c>
      <c r="U1302" s="515">
        <v>37.748979591836743</v>
      </c>
      <c r="V1302" s="515">
        <v>15.48469387755102</v>
      </c>
      <c r="W1302" s="515">
        <v>37.576530612244881</v>
      </c>
      <c r="X1302" s="515">
        <v>99.974489795918373</v>
      </c>
      <c r="Y1302" s="515">
        <v>99.7959183673469</v>
      </c>
      <c r="Z1302" s="515">
        <v>4.8386543056291567</v>
      </c>
      <c r="AA1302" s="515">
        <v>0</v>
      </c>
      <c r="AB1302" s="515">
        <v>1.9363679835779903</v>
      </c>
      <c r="AC1302" s="515"/>
      <c r="AD1302" s="515">
        <v>33.959049455920969</v>
      </c>
      <c r="AE1302" s="515"/>
      <c r="AF1302" s="515">
        <v>16.938898971566847</v>
      </c>
      <c r="AG1302" s="515">
        <v>20.875431895271873</v>
      </c>
      <c r="AH1302" s="515">
        <v>1.2755102040816328</v>
      </c>
      <c r="AI1302" s="515">
        <v>1390</v>
      </c>
      <c r="AJ1302" s="515">
        <v>116.72165467625908</v>
      </c>
      <c r="AK1302" s="515">
        <v>24.146933862106696</v>
      </c>
      <c r="AL1302" s="515"/>
    </row>
    <row r="1303" spans="1:38">
      <c r="A1303" s="515">
        <v>16</v>
      </c>
      <c r="B1303" s="515">
        <v>288</v>
      </c>
      <c r="C1303" s="515">
        <v>2023</v>
      </c>
      <c r="D1303" s="515">
        <v>12</v>
      </c>
      <c r="E1303" s="515">
        <v>99</v>
      </c>
      <c r="F1303" s="515">
        <v>99</v>
      </c>
      <c r="G1303" s="515">
        <v>99</v>
      </c>
      <c r="H1303" s="515">
        <v>99</v>
      </c>
      <c r="I1303" s="515">
        <v>99</v>
      </c>
      <c r="J1303" s="515">
        <v>999</v>
      </c>
      <c r="K1303" s="515">
        <v>99</v>
      </c>
      <c r="L1303" s="515">
        <v>9</v>
      </c>
      <c r="M1303" s="515">
        <v>99</v>
      </c>
      <c r="N1303" s="515">
        <v>99</v>
      </c>
      <c r="O1303" s="515">
        <v>99</v>
      </c>
      <c r="P1303" s="515">
        <v>99</v>
      </c>
      <c r="Q1303" s="515">
        <v>127</v>
      </c>
      <c r="R1303" s="515">
        <v>189</v>
      </c>
      <c r="S1303" s="515">
        <v>9</v>
      </c>
      <c r="T1303" s="515">
        <v>8.1428571428571388</v>
      </c>
      <c r="U1303" s="515">
        <v>37.097354497354495</v>
      </c>
      <c r="V1303" s="515">
        <v>15.873015873015879</v>
      </c>
      <c r="W1303" s="515">
        <v>34.391534391534378</v>
      </c>
      <c r="X1303" s="515">
        <v>100</v>
      </c>
      <c r="Y1303" s="515">
        <v>98.94179894179895</v>
      </c>
      <c r="Z1303" s="515">
        <v>4.9582642664249912</v>
      </c>
      <c r="AA1303" s="515">
        <v>0</v>
      </c>
      <c r="AB1303" s="515">
        <v>1.750499334872992</v>
      </c>
      <c r="AC1303" s="515"/>
      <c r="AD1303" s="515">
        <v>26.028275211646275</v>
      </c>
      <c r="AE1303" s="515"/>
      <c r="AF1303" s="515">
        <v>15.403422982885088</v>
      </c>
      <c r="AG1303" s="515">
        <v>19.460488663267544</v>
      </c>
      <c r="AH1303" s="515">
        <v>0.52910052910052907</v>
      </c>
      <c r="AI1303" s="515">
        <v>58</v>
      </c>
      <c r="AJ1303" s="515">
        <v>115.58965517241379</v>
      </c>
      <c r="AK1303" s="515">
        <v>24.058249296372463</v>
      </c>
      <c r="AL1303" s="515"/>
    </row>
    <row r="1304" spans="1:38">
      <c r="A1304" s="515">
        <v>16</v>
      </c>
      <c r="B1304" s="515">
        <v>289</v>
      </c>
      <c r="C1304" s="515">
        <v>2023</v>
      </c>
      <c r="D1304" s="515">
        <v>1</v>
      </c>
      <c r="E1304" s="515">
        <v>99</v>
      </c>
      <c r="F1304" s="515">
        <v>99</v>
      </c>
      <c r="G1304" s="515">
        <v>99</v>
      </c>
      <c r="H1304" s="515">
        <v>99</v>
      </c>
      <c r="I1304" s="515">
        <v>99</v>
      </c>
      <c r="J1304" s="515">
        <v>999</v>
      </c>
      <c r="K1304" s="515">
        <v>99</v>
      </c>
      <c r="L1304" s="515">
        <v>10</v>
      </c>
      <c r="M1304" s="515">
        <v>99</v>
      </c>
      <c r="N1304" s="515">
        <v>99</v>
      </c>
      <c r="O1304" s="515">
        <v>99</v>
      </c>
      <c r="P1304" s="515">
        <v>99</v>
      </c>
      <c r="Q1304" s="515">
        <v>33</v>
      </c>
      <c r="R1304" s="515">
        <v>49</v>
      </c>
      <c r="S1304" s="515">
        <v>10</v>
      </c>
      <c r="T1304" s="515">
        <v>9.8571428571428612</v>
      </c>
      <c r="U1304" s="515">
        <v>45.077551020408158</v>
      </c>
      <c r="V1304" s="515">
        <v>4.0816326530612246</v>
      </c>
      <c r="W1304" s="515">
        <v>71.428571428571445</v>
      </c>
      <c r="X1304" s="515">
        <v>100</v>
      </c>
      <c r="Y1304" s="515">
        <v>100</v>
      </c>
      <c r="Z1304" s="515">
        <v>7.2204433496680061</v>
      </c>
      <c r="AA1304" s="515">
        <v>0</v>
      </c>
      <c r="AB1304" s="515">
        <v>1.9483116709979795</v>
      </c>
      <c r="AC1304" s="515"/>
      <c r="AD1304" s="515">
        <v>51.085836200023323</v>
      </c>
      <c r="AE1304" s="515"/>
      <c r="AF1304" s="515">
        <v>3.8643533123028391</v>
      </c>
      <c r="AG1304" s="515">
        <v>5.741079597438242</v>
      </c>
      <c r="AH1304" s="515">
        <v>0</v>
      </c>
      <c r="AI1304" s="515">
        <v>18</v>
      </c>
      <c r="AJ1304" s="515">
        <v>116.6888888888889</v>
      </c>
      <c r="AK1304" s="515">
        <v>25.858692982045209</v>
      </c>
      <c r="AL1304" s="515">
        <v>25.858692982045209</v>
      </c>
    </row>
    <row r="1305" spans="1:38">
      <c r="A1305" s="515">
        <v>16</v>
      </c>
      <c r="B1305" s="515">
        <v>290</v>
      </c>
      <c r="C1305" s="515">
        <v>2023</v>
      </c>
      <c r="D1305" s="515">
        <v>2</v>
      </c>
      <c r="E1305" s="515">
        <v>99</v>
      </c>
      <c r="F1305" s="515">
        <v>99</v>
      </c>
      <c r="G1305" s="515">
        <v>99</v>
      </c>
      <c r="H1305" s="515">
        <v>99</v>
      </c>
      <c r="I1305" s="515">
        <v>99</v>
      </c>
      <c r="J1305" s="515">
        <v>999</v>
      </c>
      <c r="K1305" s="515">
        <v>99</v>
      </c>
      <c r="L1305" s="515">
        <v>10</v>
      </c>
      <c r="M1305" s="515">
        <v>99</v>
      </c>
      <c r="N1305" s="515">
        <v>99</v>
      </c>
      <c r="O1305" s="515">
        <v>99</v>
      </c>
      <c r="P1305" s="515">
        <v>99</v>
      </c>
      <c r="Q1305" s="515">
        <v>68</v>
      </c>
      <c r="R1305" s="515">
        <v>102</v>
      </c>
      <c r="S1305" s="515">
        <v>10</v>
      </c>
      <c r="T1305" s="515">
        <v>9.2647058823529402</v>
      </c>
      <c r="U1305" s="515">
        <v>43.081372549019619</v>
      </c>
      <c r="V1305" s="515">
        <v>1.9607843137254899</v>
      </c>
      <c r="W1305" s="515">
        <v>60.7843137254902</v>
      </c>
      <c r="X1305" s="515">
        <v>100</v>
      </c>
      <c r="Y1305" s="515">
        <v>100</v>
      </c>
      <c r="Z1305" s="515">
        <v>6.650545169930421</v>
      </c>
      <c r="AA1305" s="515">
        <v>0</v>
      </c>
      <c r="AB1305" s="515">
        <v>2.0432887302247367</v>
      </c>
      <c r="AC1305" s="515"/>
      <c r="AD1305" s="515">
        <v>43.20129505098776</v>
      </c>
      <c r="AE1305" s="515"/>
      <c r="AF1305" s="515">
        <v>6.9387755102040813</v>
      </c>
      <c r="AG1305" s="515">
        <v>8.9152500420980445</v>
      </c>
      <c r="AH1305" s="515">
        <v>0</v>
      </c>
      <c r="AI1305" s="515">
        <v>33</v>
      </c>
      <c r="AJ1305" s="515">
        <v>115.3515151515152</v>
      </c>
      <c r="AK1305" s="515">
        <v>27.158729403791529</v>
      </c>
      <c r="AL1305" s="515">
        <v>27.158729403791529</v>
      </c>
    </row>
    <row r="1306" spans="1:38">
      <c r="A1306" s="515">
        <v>16</v>
      </c>
      <c r="B1306" s="515">
        <v>291</v>
      </c>
      <c r="C1306" s="515">
        <v>2023</v>
      </c>
      <c r="D1306" s="515">
        <v>3</v>
      </c>
      <c r="E1306" s="515">
        <v>99</v>
      </c>
      <c r="F1306" s="515">
        <v>99</v>
      </c>
      <c r="G1306" s="515">
        <v>99</v>
      </c>
      <c r="H1306" s="515">
        <v>99</v>
      </c>
      <c r="I1306" s="515">
        <v>99</v>
      </c>
      <c r="J1306" s="515">
        <v>999</v>
      </c>
      <c r="K1306" s="515">
        <v>99</v>
      </c>
      <c r="L1306" s="515">
        <v>10</v>
      </c>
      <c r="M1306" s="515">
        <v>99</v>
      </c>
      <c r="N1306" s="515">
        <v>99</v>
      </c>
      <c r="O1306" s="515">
        <v>99</v>
      </c>
      <c r="P1306" s="515">
        <v>99</v>
      </c>
      <c r="Q1306" s="515">
        <v>582</v>
      </c>
      <c r="R1306" s="515">
        <v>874</v>
      </c>
      <c r="S1306" s="515">
        <v>10</v>
      </c>
      <c r="T1306" s="515">
        <v>9.3066361556064088</v>
      </c>
      <c r="U1306" s="515">
        <v>43.672654462242626</v>
      </c>
      <c r="V1306" s="515">
        <v>3.432494279176201</v>
      </c>
      <c r="W1306" s="515">
        <v>62.242562929061798</v>
      </c>
      <c r="X1306" s="515">
        <v>100</v>
      </c>
      <c r="Y1306" s="515">
        <v>100</v>
      </c>
      <c r="Z1306" s="515">
        <v>5.7682926061342652</v>
      </c>
      <c r="AA1306" s="515">
        <v>0</v>
      </c>
      <c r="AB1306" s="515">
        <v>1.8698564875661516</v>
      </c>
      <c r="AC1306" s="515"/>
      <c r="AD1306" s="515">
        <v>49.683874830286513</v>
      </c>
      <c r="AE1306" s="515"/>
      <c r="AF1306" s="515">
        <v>7.1475302584232896</v>
      </c>
      <c r="AG1306" s="515">
        <v>9.1687157410831546</v>
      </c>
      <c r="AH1306" s="515">
        <v>1.6018306636155604</v>
      </c>
      <c r="AI1306" s="515">
        <v>202</v>
      </c>
      <c r="AJ1306" s="515">
        <v>117.63415841584153</v>
      </c>
      <c r="AK1306" s="515">
        <v>26.765130557925257</v>
      </c>
      <c r="AL1306" s="515">
        <v>26.765130557925257</v>
      </c>
    </row>
    <row r="1307" spans="1:38">
      <c r="A1307" s="515">
        <v>16</v>
      </c>
      <c r="B1307" s="515">
        <v>292</v>
      </c>
      <c r="C1307" s="515">
        <v>2023</v>
      </c>
      <c r="D1307" s="515">
        <v>4</v>
      </c>
      <c r="E1307" s="515">
        <v>99</v>
      </c>
      <c r="F1307" s="515">
        <v>99</v>
      </c>
      <c r="G1307" s="515">
        <v>99</v>
      </c>
      <c r="H1307" s="515">
        <v>99</v>
      </c>
      <c r="I1307" s="515">
        <v>99</v>
      </c>
      <c r="J1307" s="515">
        <v>999</v>
      </c>
      <c r="K1307" s="515">
        <v>99</v>
      </c>
      <c r="L1307" s="515">
        <v>10</v>
      </c>
      <c r="M1307" s="515">
        <v>99</v>
      </c>
      <c r="N1307" s="515">
        <v>99</v>
      </c>
      <c r="O1307" s="515">
        <v>99</v>
      </c>
      <c r="P1307" s="515">
        <v>99</v>
      </c>
      <c r="Q1307" s="515">
        <v>21</v>
      </c>
      <c r="R1307" s="515">
        <v>24</v>
      </c>
      <c r="S1307" s="515">
        <v>10</v>
      </c>
      <c r="T1307" s="515">
        <v>9.125</v>
      </c>
      <c r="U1307" s="515">
        <v>43.774999999999999</v>
      </c>
      <c r="V1307" s="515">
        <v>4.1666666666666679</v>
      </c>
      <c r="W1307" s="515">
        <v>66.666666666666686</v>
      </c>
      <c r="X1307" s="515">
        <v>100</v>
      </c>
      <c r="Y1307" s="515">
        <v>100</v>
      </c>
      <c r="Z1307" s="515">
        <v>5.7320189869422844</v>
      </c>
      <c r="AA1307" s="515">
        <v>0</v>
      </c>
      <c r="AB1307" s="515">
        <v>1.562916611125921</v>
      </c>
      <c r="AC1307" s="515"/>
      <c r="AD1307" s="515">
        <v>40.033389533404325</v>
      </c>
      <c r="AE1307" s="515"/>
      <c r="AF1307" s="515">
        <v>4.1811846689895473</v>
      </c>
      <c r="AG1307" s="515">
        <v>5.473243310827705</v>
      </c>
      <c r="AH1307" s="515">
        <v>4.1666666666666679</v>
      </c>
      <c r="AI1307" s="515">
        <v>5</v>
      </c>
      <c r="AJ1307" s="515">
        <v>120.14</v>
      </c>
      <c r="AK1307" s="515">
        <v>24.655135067818794</v>
      </c>
      <c r="AL1307" s="515">
        <v>24.655135067818794</v>
      </c>
    </row>
    <row r="1308" spans="1:38">
      <c r="A1308" s="515">
        <v>16</v>
      </c>
      <c r="B1308" s="515">
        <v>293</v>
      </c>
      <c r="C1308" s="515">
        <v>2023</v>
      </c>
      <c r="D1308" s="515">
        <v>5</v>
      </c>
      <c r="E1308" s="515">
        <v>99</v>
      </c>
      <c r="F1308" s="515">
        <v>99</v>
      </c>
      <c r="G1308" s="515">
        <v>99</v>
      </c>
      <c r="H1308" s="515">
        <v>99</v>
      </c>
      <c r="I1308" s="515">
        <v>99</v>
      </c>
      <c r="J1308" s="515">
        <v>999</v>
      </c>
      <c r="K1308" s="515">
        <v>99</v>
      </c>
      <c r="L1308" s="515">
        <v>10</v>
      </c>
      <c r="M1308" s="515">
        <v>99</v>
      </c>
      <c r="N1308" s="515">
        <v>99</v>
      </c>
      <c r="O1308" s="515">
        <v>99</v>
      </c>
      <c r="P1308" s="515">
        <v>99</v>
      </c>
      <c r="Q1308" s="515">
        <v>69</v>
      </c>
      <c r="R1308" s="515">
        <v>84</v>
      </c>
      <c r="S1308" s="515">
        <v>10</v>
      </c>
      <c r="T1308" s="515">
        <v>9.5952380952380985</v>
      </c>
      <c r="U1308" s="515">
        <v>44.678571428571473</v>
      </c>
      <c r="V1308" s="515">
        <v>2.3809523809523818</v>
      </c>
      <c r="W1308" s="515">
        <v>65.476190476190482</v>
      </c>
      <c r="X1308" s="515">
        <v>100</v>
      </c>
      <c r="Y1308" s="515">
        <v>100</v>
      </c>
      <c r="Z1308" s="515">
        <v>6.4477214769945324</v>
      </c>
      <c r="AA1308" s="515">
        <v>0</v>
      </c>
      <c r="AB1308" s="515">
        <v>2.3305376838171088</v>
      </c>
      <c r="AC1308" s="515"/>
      <c r="AD1308" s="515">
        <v>46.145881075341968</v>
      </c>
      <c r="AE1308" s="515"/>
      <c r="AF1308" s="515">
        <v>6</v>
      </c>
      <c r="AG1308" s="515">
        <v>7.8845034737613924</v>
      </c>
      <c r="AH1308" s="515">
        <v>2.3809523809523818</v>
      </c>
      <c r="AI1308" s="515">
        <v>31</v>
      </c>
      <c r="AJ1308" s="515">
        <v>117.77096774193549</v>
      </c>
      <c r="AK1308" s="515">
        <v>27.768169107364919</v>
      </c>
      <c r="AL1308" s="515">
        <v>27.768169107364919</v>
      </c>
    </row>
    <row r="1309" spans="1:38">
      <c r="A1309" s="515">
        <v>16</v>
      </c>
      <c r="B1309" s="515">
        <v>294</v>
      </c>
      <c r="C1309" s="515">
        <v>2023</v>
      </c>
      <c r="D1309" s="515">
        <v>6</v>
      </c>
      <c r="E1309" s="515">
        <v>99</v>
      </c>
      <c r="F1309" s="515">
        <v>99</v>
      </c>
      <c r="G1309" s="515">
        <v>99</v>
      </c>
      <c r="H1309" s="515">
        <v>99</v>
      </c>
      <c r="I1309" s="515">
        <v>99</v>
      </c>
      <c r="J1309" s="515">
        <v>999</v>
      </c>
      <c r="K1309" s="515">
        <v>99</v>
      </c>
      <c r="L1309" s="515">
        <v>10</v>
      </c>
      <c r="M1309" s="515">
        <v>99</v>
      </c>
      <c r="N1309" s="515">
        <v>99</v>
      </c>
      <c r="O1309" s="515">
        <v>99</v>
      </c>
      <c r="P1309" s="515">
        <v>99</v>
      </c>
      <c r="Q1309" s="515">
        <v>54</v>
      </c>
      <c r="R1309" s="515">
        <v>70</v>
      </c>
      <c r="S1309" s="515">
        <v>10</v>
      </c>
      <c r="T1309" s="515">
        <v>10.071428571428569</v>
      </c>
      <c r="U1309" s="515">
        <v>46.222857142857123</v>
      </c>
      <c r="V1309" s="515">
        <v>1.4285714285714288</v>
      </c>
      <c r="W1309" s="515">
        <v>81.428571428571445</v>
      </c>
      <c r="X1309" s="515">
        <v>100</v>
      </c>
      <c r="Y1309" s="515">
        <v>100</v>
      </c>
      <c r="Z1309" s="515">
        <v>7.1415118733175857</v>
      </c>
      <c r="AA1309" s="515">
        <v>0</v>
      </c>
      <c r="AB1309" s="515">
        <v>1.7264449730292464</v>
      </c>
      <c r="AC1309" s="515"/>
      <c r="AD1309" s="515">
        <v>26.27693765894622</v>
      </c>
      <c r="AE1309" s="515"/>
      <c r="AF1309" s="515">
        <v>5.5205047318611991</v>
      </c>
      <c r="AG1309" s="515">
        <v>7.6688977796317648</v>
      </c>
      <c r="AH1309" s="515">
        <v>2.8571428571428577</v>
      </c>
      <c r="AI1309" s="515">
        <v>39</v>
      </c>
      <c r="AJ1309" s="515">
        <v>116.5333333333333</v>
      </c>
      <c r="AK1309" s="515">
        <v>28.70469781560066</v>
      </c>
      <c r="AL1309" s="515">
        <v>28.70469781560066</v>
      </c>
    </row>
    <row r="1310" spans="1:38">
      <c r="A1310" s="515">
        <v>16</v>
      </c>
      <c r="B1310" s="515">
        <v>295</v>
      </c>
      <c r="C1310" s="515">
        <v>2023</v>
      </c>
      <c r="D1310" s="515">
        <v>7</v>
      </c>
      <c r="E1310" s="515">
        <v>99</v>
      </c>
      <c r="F1310" s="515">
        <v>99</v>
      </c>
      <c r="G1310" s="515">
        <v>99</v>
      </c>
      <c r="H1310" s="515">
        <v>99</v>
      </c>
      <c r="I1310" s="515">
        <v>99</v>
      </c>
      <c r="J1310" s="515">
        <v>999</v>
      </c>
      <c r="K1310" s="515">
        <v>99</v>
      </c>
      <c r="L1310" s="515">
        <v>10</v>
      </c>
      <c r="M1310" s="515">
        <v>99</v>
      </c>
      <c r="N1310" s="515">
        <v>99</v>
      </c>
      <c r="O1310" s="515">
        <v>99</v>
      </c>
      <c r="P1310" s="515">
        <v>99</v>
      </c>
      <c r="Q1310" s="515">
        <v>16</v>
      </c>
      <c r="R1310" s="515">
        <v>25</v>
      </c>
      <c r="S1310" s="515">
        <v>10</v>
      </c>
      <c r="T1310" s="515">
        <v>9.9600000000000009</v>
      </c>
      <c r="U1310" s="515">
        <v>47.160000000000011</v>
      </c>
      <c r="V1310" s="515">
        <v>4</v>
      </c>
      <c r="W1310" s="515">
        <v>72</v>
      </c>
      <c r="X1310" s="515">
        <v>100</v>
      </c>
      <c r="Y1310" s="515">
        <v>100</v>
      </c>
      <c r="Z1310" s="515">
        <v>5.5273139950611956</v>
      </c>
      <c r="AA1310" s="515">
        <v>0</v>
      </c>
      <c r="AB1310" s="515">
        <v>2.0489997559785076</v>
      </c>
      <c r="AC1310" s="515"/>
      <c r="AD1310" s="515">
        <v>65.254715654657275</v>
      </c>
      <c r="AE1310" s="515"/>
      <c r="AF1310" s="515">
        <v>8.2236842105263133</v>
      </c>
      <c r="AG1310" s="515">
        <v>11.645709657345488</v>
      </c>
      <c r="AH1310" s="515">
        <v>0</v>
      </c>
      <c r="AI1310" s="515">
        <v>8</v>
      </c>
      <c r="AJ1310" s="515">
        <v>116.71250000000001</v>
      </c>
      <c r="AK1310" s="515">
        <v>31.225312989973279</v>
      </c>
      <c r="AL1310" s="515">
        <v>31.225312989973279</v>
      </c>
    </row>
    <row r="1311" spans="1:38">
      <c r="A1311" s="515">
        <v>16</v>
      </c>
      <c r="B1311" s="515">
        <v>296</v>
      </c>
      <c r="C1311" s="515">
        <v>2023</v>
      </c>
      <c r="D1311" s="515">
        <v>8</v>
      </c>
      <c r="E1311" s="515">
        <v>99</v>
      </c>
      <c r="F1311" s="515">
        <v>99</v>
      </c>
      <c r="G1311" s="515">
        <v>99</v>
      </c>
      <c r="H1311" s="515">
        <v>99</v>
      </c>
      <c r="I1311" s="515">
        <v>99</v>
      </c>
      <c r="J1311" s="515">
        <v>999</v>
      </c>
      <c r="K1311" s="515">
        <v>99</v>
      </c>
      <c r="L1311" s="515">
        <v>10</v>
      </c>
      <c r="M1311" s="515">
        <v>99</v>
      </c>
      <c r="N1311" s="515">
        <v>99</v>
      </c>
      <c r="O1311" s="515">
        <v>99</v>
      </c>
      <c r="P1311" s="515">
        <v>99</v>
      </c>
      <c r="Q1311" s="515">
        <v>387</v>
      </c>
      <c r="R1311" s="515">
        <v>585</v>
      </c>
      <c r="S1311" s="515">
        <v>10</v>
      </c>
      <c r="T1311" s="515">
        <v>9.2700854700854709</v>
      </c>
      <c r="U1311" s="515">
        <v>44.100512820512805</v>
      </c>
      <c r="V1311" s="515">
        <v>2.5641025641025639</v>
      </c>
      <c r="W1311" s="515">
        <v>64.102564102564102</v>
      </c>
      <c r="X1311" s="515">
        <v>100</v>
      </c>
      <c r="Y1311" s="515">
        <v>100</v>
      </c>
      <c r="Z1311" s="515">
        <v>5.9585620140667581</v>
      </c>
      <c r="AA1311" s="515">
        <v>0</v>
      </c>
      <c r="AB1311" s="515">
        <v>1.953881298709566</v>
      </c>
      <c r="AC1311" s="515"/>
      <c r="AD1311" s="515">
        <v>45.598721451727378</v>
      </c>
      <c r="AE1311" s="515"/>
      <c r="AF1311" s="515">
        <v>4.9068948163059876</v>
      </c>
      <c r="AG1311" s="515">
        <v>6.7433316326103911</v>
      </c>
      <c r="AH1311" s="515">
        <v>0.85470085470085477</v>
      </c>
      <c r="AI1311" s="515">
        <v>354</v>
      </c>
      <c r="AJ1311" s="515">
        <v>117.0002824858757</v>
      </c>
      <c r="AK1311" s="515">
        <v>27.582471835680639</v>
      </c>
      <c r="AL1311" s="515">
        <v>27.582471835680639</v>
      </c>
    </row>
    <row r="1312" spans="1:38">
      <c r="A1312" s="515">
        <v>16</v>
      </c>
      <c r="B1312" s="515">
        <v>297</v>
      </c>
      <c r="C1312" s="515">
        <v>2023</v>
      </c>
      <c r="D1312" s="515">
        <v>9</v>
      </c>
      <c r="E1312" s="515">
        <v>99</v>
      </c>
      <c r="F1312" s="515">
        <v>99</v>
      </c>
      <c r="G1312" s="515">
        <v>99</v>
      </c>
      <c r="H1312" s="515">
        <v>99</v>
      </c>
      <c r="I1312" s="515">
        <v>99</v>
      </c>
      <c r="J1312" s="515">
        <v>999</v>
      </c>
      <c r="K1312" s="515">
        <v>99</v>
      </c>
      <c r="L1312" s="515">
        <v>10</v>
      </c>
      <c r="M1312" s="515">
        <v>99</v>
      </c>
      <c r="N1312" s="515">
        <v>99</v>
      </c>
      <c r="O1312" s="515">
        <v>99</v>
      </c>
      <c r="P1312" s="515">
        <v>99</v>
      </c>
      <c r="Q1312" s="515">
        <v>309</v>
      </c>
      <c r="R1312" s="515">
        <v>410</v>
      </c>
      <c r="S1312" s="515">
        <v>10</v>
      </c>
      <c r="T1312" s="515">
        <v>9.6414634146341438</v>
      </c>
      <c r="U1312" s="515">
        <v>43.047804878048787</v>
      </c>
      <c r="V1312" s="515">
        <v>1.9512195121951219</v>
      </c>
      <c r="W1312" s="515">
        <v>69.268292682926813</v>
      </c>
      <c r="X1312" s="515">
        <v>100</v>
      </c>
      <c r="Y1312" s="515">
        <v>100</v>
      </c>
      <c r="Z1312" s="515">
        <v>5.6728069845428548</v>
      </c>
      <c r="AA1312" s="515">
        <v>0</v>
      </c>
      <c r="AB1312" s="515">
        <v>2.2065838965613711</v>
      </c>
      <c r="AC1312" s="515"/>
      <c r="AD1312" s="515">
        <v>45.920544345225395</v>
      </c>
      <c r="AE1312" s="515"/>
      <c r="AF1312" s="515">
        <v>3.0224843346848504</v>
      </c>
      <c r="AG1312" s="515">
        <v>4.3840320247756788</v>
      </c>
      <c r="AH1312" s="515">
        <v>3.4146341463414642</v>
      </c>
      <c r="AI1312" s="515">
        <v>146</v>
      </c>
      <c r="AJ1312" s="515">
        <v>116.53698630136982</v>
      </c>
      <c r="AK1312" s="515">
        <v>26.989823028252967</v>
      </c>
      <c r="AL1312" s="515">
        <v>26.989823028252967</v>
      </c>
    </row>
    <row r="1313" spans="1:38">
      <c r="A1313" s="515">
        <v>16</v>
      </c>
      <c r="B1313" s="515">
        <v>298</v>
      </c>
      <c r="C1313" s="515">
        <v>2023</v>
      </c>
      <c r="D1313" s="515">
        <v>10</v>
      </c>
      <c r="E1313" s="515">
        <v>99</v>
      </c>
      <c r="F1313" s="515">
        <v>99</v>
      </c>
      <c r="G1313" s="515">
        <v>99</v>
      </c>
      <c r="H1313" s="515">
        <v>99</v>
      </c>
      <c r="I1313" s="515">
        <v>99</v>
      </c>
      <c r="J1313" s="515">
        <v>999</v>
      </c>
      <c r="K1313" s="515">
        <v>99</v>
      </c>
      <c r="L1313" s="515">
        <v>10</v>
      </c>
      <c r="M1313" s="515">
        <v>99</v>
      </c>
      <c r="N1313" s="515">
        <v>99</v>
      </c>
      <c r="O1313" s="515">
        <v>99</v>
      </c>
      <c r="P1313" s="515">
        <v>99</v>
      </c>
      <c r="Q1313" s="515">
        <v>1128</v>
      </c>
      <c r="R1313" s="515">
        <v>1797</v>
      </c>
      <c r="S1313" s="515">
        <v>10</v>
      </c>
      <c r="T1313" s="515">
        <v>9.2203672787979976</v>
      </c>
      <c r="U1313" s="515">
        <v>42.346688925987742</v>
      </c>
      <c r="V1313" s="515">
        <v>3.0050083472454099</v>
      </c>
      <c r="W1313" s="515">
        <v>59.543683917640514</v>
      </c>
      <c r="X1313" s="515">
        <v>100</v>
      </c>
      <c r="Y1313" s="515">
        <v>99.944351697273248</v>
      </c>
      <c r="Z1313" s="515">
        <v>5.3082297063124075</v>
      </c>
      <c r="AA1313" s="515">
        <v>0</v>
      </c>
      <c r="AB1313" s="515">
        <v>2.0628325175164672</v>
      </c>
      <c r="AC1313" s="515"/>
      <c r="AD1313" s="515">
        <v>42.405631318459641</v>
      </c>
      <c r="AE1313" s="515"/>
      <c r="AF1313" s="515">
        <v>4.4228402658134387</v>
      </c>
      <c r="AG1313" s="515">
        <v>6.119913536125722</v>
      </c>
      <c r="AH1313" s="515">
        <v>1.3912075681691709</v>
      </c>
      <c r="AI1313" s="515">
        <v>657</v>
      </c>
      <c r="AJ1313" s="515">
        <v>117.53972602739736</v>
      </c>
      <c r="AK1313" s="515">
        <v>26.720813648951843</v>
      </c>
      <c r="AL1313" s="515">
        <v>26.586714263059473</v>
      </c>
    </row>
    <row r="1314" spans="1:38">
      <c r="A1314" s="515">
        <v>16</v>
      </c>
      <c r="B1314" s="515">
        <v>299</v>
      </c>
      <c r="C1314" s="515">
        <v>2023</v>
      </c>
      <c r="D1314" s="515">
        <v>11</v>
      </c>
      <c r="E1314" s="515">
        <v>99</v>
      </c>
      <c r="F1314" s="515">
        <v>99</v>
      </c>
      <c r="G1314" s="515">
        <v>99</v>
      </c>
      <c r="H1314" s="515">
        <v>99</v>
      </c>
      <c r="I1314" s="515">
        <v>99</v>
      </c>
      <c r="J1314" s="515">
        <v>999</v>
      </c>
      <c r="K1314" s="515">
        <v>99</v>
      </c>
      <c r="L1314" s="515">
        <v>10</v>
      </c>
      <c r="M1314" s="515">
        <v>99</v>
      </c>
      <c r="N1314" s="515">
        <v>99</v>
      </c>
      <c r="O1314" s="515">
        <v>99</v>
      </c>
      <c r="P1314" s="515">
        <v>99</v>
      </c>
      <c r="Q1314" s="515">
        <v>619</v>
      </c>
      <c r="R1314" s="515">
        <v>984</v>
      </c>
      <c r="S1314" s="515">
        <v>10</v>
      </c>
      <c r="T1314" s="515">
        <v>8.9644308943089435</v>
      </c>
      <c r="U1314" s="515">
        <v>41.662093495934968</v>
      </c>
      <c r="V1314" s="515">
        <v>4.573170731707318</v>
      </c>
      <c r="W1314" s="515">
        <v>55.386178861788622</v>
      </c>
      <c r="X1314" s="515">
        <v>100</v>
      </c>
      <c r="Y1314" s="515">
        <v>99.898373983739845</v>
      </c>
      <c r="Z1314" s="515">
        <v>5.183819816862572</v>
      </c>
      <c r="AA1314" s="515">
        <v>0</v>
      </c>
      <c r="AB1314" s="515">
        <v>1.9442836479693473</v>
      </c>
      <c r="AC1314" s="515"/>
      <c r="AD1314" s="515">
        <v>40.260661561484625</v>
      </c>
      <c r="AE1314" s="515"/>
      <c r="AF1314" s="515">
        <v>4.252009333679025</v>
      </c>
      <c r="AG1314" s="515">
        <v>5.7833619523613136</v>
      </c>
      <c r="AH1314" s="515">
        <v>1.7276422764227641</v>
      </c>
      <c r="AI1314" s="515">
        <v>337</v>
      </c>
      <c r="AJ1314" s="515">
        <v>117.09020771513357</v>
      </c>
      <c r="AK1314" s="515">
        <v>26.494695169989569</v>
      </c>
      <c r="AL1314" s="515"/>
    </row>
    <row r="1315" spans="1:38">
      <c r="A1315" s="515">
        <v>16</v>
      </c>
      <c r="B1315" s="515">
        <v>300</v>
      </c>
      <c r="C1315" s="515">
        <v>2023</v>
      </c>
      <c r="D1315" s="515">
        <v>12</v>
      </c>
      <c r="E1315" s="515">
        <v>99</v>
      </c>
      <c r="F1315" s="515">
        <v>99</v>
      </c>
      <c r="G1315" s="515">
        <v>99</v>
      </c>
      <c r="H1315" s="515">
        <v>99</v>
      </c>
      <c r="I1315" s="515">
        <v>99</v>
      </c>
      <c r="J1315" s="515">
        <v>999</v>
      </c>
      <c r="K1315" s="515">
        <v>99</v>
      </c>
      <c r="L1315" s="515">
        <v>10</v>
      </c>
      <c r="M1315" s="515">
        <v>99</v>
      </c>
      <c r="N1315" s="515">
        <v>99</v>
      </c>
      <c r="O1315" s="515">
        <v>99</v>
      </c>
      <c r="P1315" s="515">
        <v>99</v>
      </c>
      <c r="Q1315" s="515">
        <v>42</v>
      </c>
      <c r="R1315" s="515">
        <v>52</v>
      </c>
      <c r="S1315" s="515">
        <v>10</v>
      </c>
      <c r="T1315" s="515">
        <v>9.2884615384615365</v>
      </c>
      <c r="U1315" s="515">
        <v>41.942307692307686</v>
      </c>
      <c r="V1315" s="515">
        <v>3.8461538461538449</v>
      </c>
      <c r="W1315" s="515">
        <v>51.923076923076913</v>
      </c>
      <c r="X1315" s="515">
        <v>100</v>
      </c>
      <c r="Y1315" s="515">
        <v>100</v>
      </c>
      <c r="Z1315" s="515">
        <v>7.1059115734676199</v>
      </c>
      <c r="AA1315" s="515">
        <v>0</v>
      </c>
      <c r="AB1315" s="515">
        <v>2.4125994476237791</v>
      </c>
      <c r="AC1315" s="515"/>
      <c r="AD1315" s="515">
        <v>41.758442150130499</v>
      </c>
      <c r="AE1315" s="515"/>
      <c r="AF1315" s="515">
        <v>4.2379788101059503</v>
      </c>
      <c r="AG1315" s="515">
        <v>6.0534737391371891</v>
      </c>
      <c r="AH1315" s="515">
        <v>0</v>
      </c>
      <c r="AI1315" s="515">
        <v>22</v>
      </c>
      <c r="AJ1315" s="515">
        <v>116.38636363636364</v>
      </c>
      <c r="AK1315" s="515">
        <v>25.929145679041099</v>
      </c>
      <c r="AL1315" s="515"/>
    </row>
    <row r="1316" spans="1:38">
      <c r="A1316" s="515">
        <v>16</v>
      </c>
      <c r="B1316" s="515">
        <v>301</v>
      </c>
      <c r="C1316" s="515">
        <v>2023</v>
      </c>
      <c r="D1316" s="515">
        <v>1</v>
      </c>
      <c r="E1316" s="515">
        <v>99</v>
      </c>
      <c r="F1316" s="515">
        <v>99</v>
      </c>
      <c r="G1316" s="515">
        <v>99</v>
      </c>
      <c r="H1316" s="515">
        <v>99</v>
      </c>
      <c r="I1316" s="515">
        <v>99</v>
      </c>
      <c r="J1316" s="515">
        <v>999</v>
      </c>
      <c r="K1316" s="515">
        <v>99</v>
      </c>
      <c r="L1316" s="515">
        <v>11</v>
      </c>
      <c r="M1316" s="515">
        <v>99</v>
      </c>
      <c r="N1316" s="515">
        <v>99</v>
      </c>
      <c r="O1316" s="515">
        <v>99</v>
      </c>
      <c r="P1316" s="515">
        <v>99</v>
      </c>
      <c r="Q1316" s="515">
        <v>10</v>
      </c>
      <c r="R1316" s="515">
        <v>15</v>
      </c>
      <c r="S1316" s="515">
        <v>11</v>
      </c>
      <c r="T1316" s="515">
        <v>9</v>
      </c>
      <c r="U1316" s="515">
        <v>47.546666666666681</v>
      </c>
      <c r="V1316" s="515">
        <v>0</v>
      </c>
      <c r="W1316" s="515">
        <v>40</v>
      </c>
      <c r="X1316" s="515">
        <v>100</v>
      </c>
      <c r="Y1316" s="515">
        <v>100</v>
      </c>
      <c r="Z1316" s="515">
        <v>4.1713094133883422</v>
      </c>
      <c r="AA1316" s="515">
        <v>0</v>
      </c>
      <c r="AB1316" s="515">
        <v>2.7808871486152289</v>
      </c>
      <c r="AC1316" s="515"/>
      <c r="AD1316" s="515">
        <v>69.195755790204387</v>
      </c>
      <c r="AE1316" s="515"/>
      <c r="AF1316" s="515">
        <v>1.1829652996845423</v>
      </c>
      <c r="AG1316" s="515">
        <v>1.8537386675538556</v>
      </c>
      <c r="AH1316" s="515">
        <v>0</v>
      </c>
      <c r="AI1316" s="515">
        <v>10</v>
      </c>
      <c r="AJ1316" s="515">
        <v>120.43000000000002</v>
      </c>
      <c r="AK1316" s="515">
        <v>26.803706752812712</v>
      </c>
      <c r="AL1316" s="515">
        <v>26.803706752812712</v>
      </c>
    </row>
    <row r="1317" spans="1:38">
      <c r="A1317" s="515">
        <v>16</v>
      </c>
      <c r="B1317" s="515">
        <v>302</v>
      </c>
      <c r="C1317" s="515">
        <v>2023</v>
      </c>
      <c r="D1317" s="515">
        <v>2</v>
      </c>
      <c r="E1317" s="515">
        <v>99</v>
      </c>
      <c r="F1317" s="515">
        <v>99</v>
      </c>
      <c r="G1317" s="515">
        <v>99</v>
      </c>
      <c r="H1317" s="515">
        <v>99</v>
      </c>
      <c r="I1317" s="515">
        <v>99</v>
      </c>
      <c r="J1317" s="515">
        <v>999</v>
      </c>
      <c r="K1317" s="515">
        <v>99</v>
      </c>
      <c r="L1317" s="515">
        <v>11</v>
      </c>
      <c r="M1317" s="515">
        <v>99</v>
      </c>
      <c r="N1317" s="515">
        <v>99</v>
      </c>
      <c r="O1317" s="515">
        <v>99</v>
      </c>
      <c r="P1317" s="515">
        <v>99</v>
      </c>
      <c r="Q1317" s="515">
        <v>31</v>
      </c>
      <c r="R1317" s="515">
        <v>37</v>
      </c>
      <c r="S1317" s="515">
        <v>11</v>
      </c>
      <c r="T1317" s="515">
        <v>9.8378378378378404</v>
      </c>
      <c r="U1317" s="515">
        <v>46.87297297297296</v>
      </c>
      <c r="V1317" s="515">
        <v>5.4054054054054061</v>
      </c>
      <c r="W1317" s="515">
        <v>70.27027027027026</v>
      </c>
      <c r="X1317" s="515">
        <v>100</v>
      </c>
      <c r="Y1317" s="515">
        <v>100</v>
      </c>
      <c r="Z1317" s="515">
        <v>7.5380350385571715</v>
      </c>
      <c r="AA1317" s="515">
        <v>0</v>
      </c>
      <c r="AB1317" s="515">
        <v>2.5095871687365645</v>
      </c>
      <c r="AC1317" s="515"/>
      <c r="AD1317" s="515">
        <v>63.467791393080113</v>
      </c>
      <c r="AE1317" s="515"/>
      <c r="AF1317" s="515">
        <v>2.517006802721089</v>
      </c>
      <c r="AG1317" s="515">
        <v>3.5185850187767405</v>
      </c>
      <c r="AH1317" s="515">
        <v>0</v>
      </c>
      <c r="AI1317" s="515">
        <v>8</v>
      </c>
      <c r="AJ1317" s="515">
        <v>116.16249999999999</v>
      </c>
      <c r="AK1317" s="515">
        <v>29.221347708796557</v>
      </c>
      <c r="AL1317" s="515">
        <v>29.221347708796557</v>
      </c>
    </row>
    <row r="1318" spans="1:38">
      <c r="A1318" s="515">
        <v>16</v>
      </c>
      <c r="B1318" s="515">
        <v>303</v>
      </c>
      <c r="C1318" s="515">
        <v>2023</v>
      </c>
      <c r="D1318" s="515">
        <v>3</v>
      </c>
      <c r="E1318" s="515">
        <v>99</v>
      </c>
      <c r="F1318" s="515">
        <v>99</v>
      </c>
      <c r="G1318" s="515">
        <v>99</v>
      </c>
      <c r="H1318" s="515">
        <v>99</v>
      </c>
      <c r="I1318" s="515">
        <v>99</v>
      </c>
      <c r="J1318" s="515">
        <v>999</v>
      </c>
      <c r="K1318" s="515">
        <v>99</v>
      </c>
      <c r="L1318" s="515">
        <v>11</v>
      </c>
      <c r="M1318" s="515">
        <v>99</v>
      </c>
      <c r="N1318" s="515">
        <v>99</v>
      </c>
      <c r="O1318" s="515">
        <v>99</v>
      </c>
      <c r="P1318" s="515">
        <v>99</v>
      </c>
      <c r="Q1318" s="515">
        <v>237</v>
      </c>
      <c r="R1318" s="515">
        <v>342</v>
      </c>
      <c r="S1318" s="515">
        <v>11</v>
      </c>
      <c r="T1318" s="515">
        <v>10.108187134502923</v>
      </c>
      <c r="U1318" s="515">
        <v>46.508187134502947</v>
      </c>
      <c r="V1318" s="515">
        <v>0.58479532163742698</v>
      </c>
      <c r="W1318" s="515">
        <v>74.561403508771946</v>
      </c>
      <c r="X1318" s="515">
        <v>100</v>
      </c>
      <c r="Y1318" s="515">
        <v>100</v>
      </c>
      <c r="Z1318" s="515">
        <v>6.0348154320005847</v>
      </c>
      <c r="AA1318" s="515">
        <v>0</v>
      </c>
      <c r="AB1318" s="515">
        <v>2.1226962579646602</v>
      </c>
      <c r="AC1318" s="515"/>
      <c r="AD1318" s="515">
        <v>45.712746070733445</v>
      </c>
      <c r="AE1318" s="515"/>
      <c r="AF1318" s="515">
        <v>2.7968596663395475</v>
      </c>
      <c r="AG1318" s="515">
        <v>3.820700573868947</v>
      </c>
      <c r="AH1318" s="515">
        <v>0.58479532163742698</v>
      </c>
      <c r="AI1318" s="515">
        <v>70</v>
      </c>
      <c r="AJ1318" s="515">
        <v>117.25285714285704</v>
      </c>
      <c r="AK1318" s="515">
        <v>28.569992786460645</v>
      </c>
      <c r="AL1318" s="515">
        <v>28.569992786460645</v>
      </c>
    </row>
    <row r="1319" spans="1:38">
      <c r="A1319" s="515">
        <v>16</v>
      </c>
      <c r="B1319" s="515">
        <v>304</v>
      </c>
      <c r="C1319" s="515">
        <v>2023</v>
      </c>
      <c r="D1319" s="515">
        <v>4</v>
      </c>
      <c r="E1319" s="515">
        <v>99</v>
      </c>
      <c r="F1319" s="515">
        <v>99</v>
      </c>
      <c r="G1319" s="515">
        <v>99</v>
      </c>
      <c r="H1319" s="515">
        <v>99</v>
      </c>
      <c r="I1319" s="515">
        <v>99</v>
      </c>
      <c r="J1319" s="515">
        <v>999</v>
      </c>
      <c r="K1319" s="515">
        <v>99</v>
      </c>
      <c r="L1319" s="515">
        <v>11</v>
      </c>
      <c r="M1319" s="515">
        <v>99</v>
      </c>
      <c r="N1319" s="515">
        <v>99</v>
      </c>
      <c r="O1319" s="515">
        <v>99</v>
      </c>
      <c r="P1319" s="515">
        <v>99</v>
      </c>
      <c r="Q1319" s="515">
        <v>11</v>
      </c>
      <c r="R1319" s="515">
        <v>12</v>
      </c>
      <c r="S1319" s="515">
        <v>11</v>
      </c>
      <c r="T1319" s="515">
        <v>9.9166666666666643</v>
      </c>
      <c r="U1319" s="515">
        <v>45.666666666666657</v>
      </c>
      <c r="V1319" s="515">
        <v>0</v>
      </c>
      <c r="W1319" s="515">
        <v>75</v>
      </c>
      <c r="X1319" s="515">
        <v>100</v>
      </c>
      <c r="Y1319" s="515">
        <v>100</v>
      </c>
      <c r="Z1319" s="515">
        <v>4.5272017356813752</v>
      </c>
      <c r="AA1319" s="515">
        <v>0</v>
      </c>
      <c r="AB1319" s="515">
        <v>1.4976833963009548</v>
      </c>
      <c r="AC1319" s="515"/>
      <c r="AD1319" s="515">
        <v>57.724293977753199</v>
      </c>
      <c r="AE1319" s="515"/>
      <c r="AF1319" s="515">
        <v>2.0905923344947737</v>
      </c>
      <c r="AG1319" s="515">
        <v>2.8548803867633556</v>
      </c>
      <c r="AH1319" s="515">
        <v>8.3333333333333357</v>
      </c>
      <c r="AI1319" s="515">
        <v>2</v>
      </c>
      <c r="AJ1319" s="515">
        <v>116.2</v>
      </c>
      <c r="AK1319" s="515">
        <v>28.175904960118991</v>
      </c>
      <c r="AL1319" s="515">
        <v>28.175904960118991</v>
      </c>
    </row>
    <row r="1320" spans="1:38">
      <c r="A1320" s="515">
        <v>16</v>
      </c>
      <c r="B1320" s="515">
        <v>305</v>
      </c>
      <c r="C1320" s="515">
        <v>2023</v>
      </c>
      <c r="D1320" s="515">
        <v>5</v>
      </c>
      <c r="E1320" s="515">
        <v>99</v>
      </c>
      <c r="F1320" s="515">
        <v>99</v>
      </c>
      <c r="G1320" s="515">
        <v>99</v>
      </c>
      <c r="H1320" s="515">
        <v>99</v>
      </c>
      <c r="I1320" s="515">
        <v>99</v>
      </c>
      <c r="J1320" s="515">
        <v>999</v>
      </c>
      <c r="K1320" s="515">
        <v>99</v>
      </c>
      <c r="L1320" s="515">
        <v>11</v>
      </c>
      <c r="M1320" s="515">
        <v>99</v>
      </c>
      <c r="N1320" s="515">
        <v>99</v>
      </c>
      <c r="O1320" s="515">
        <v>99</v>
      </c>
      <c r="P1320" s="515">
        <v>99</v>
      </c>
      <c r="Q1320" s="515">
        <v>38</v>
      </c>
      <c r="R1320" s="515">
        <v>43</v>
      </c>
      <c r="S1320" s="515">
        <v>11</v>
      </c>
      <c r="T1320" s="515">
        <v>9.8604651162790642</v>
      </c>
      <c r="U1320" s="515">
        <v>50.027906976744191</v>
      </c>
      <c r="V1320" s="515">
        <v>0</v>
      </c>
      <c r="W1320" s="515">
        <v>72.093023255813932</v>
      </c>
      <c r="X1320" s="515">
        <v>100</v>
      </c>
      <c r="Y1320" s="515">
        <v>100</v>
      </c>
      <c r="Z1320" s="515">
        <v>6.7108840987380507</v>
      </c>
      <c r="AA1320" s="515">
        <v>0</v>
      </c>
      <c r="AB1320" s="515">
        <v>1.8995886378290376</v>
      </c>
      <c r="AC1320" s="515"/>
      <c r="AD1320" s="515">
        <v>41.222859289469568</v>
      </c>
      <c r="AE1320" s="515"/>
      <c r="AF1320" s="515">
        <v>3.0714285714285721</v>
      </c>
      <c r="AG1320" s="515">
        <v>4.5193562144299237</v>
      </c>
      <c r="AH1320" s="515">
        <v>0</v>
      </c>
      <c r="AI1320" s="515">
        <v>18</v>
      </c>
      <c r="AJ1320" s="515">
        <v>118.72777777777777</v>
      </c>
      <c r="AK1320" s="515">
        <v>29.163654757980595</v>
      </c>
      <c r="AL1320" s="515">
        <v>29.163654757980595</v>
      </c>
    </row>
    <row r="1321" spans="1:38">
      <c r="A1321" s="515">
        <v>16</v>
      </c>
      <c r="B1321" s="515">
        <v>306</v>
      </c>
      <c r="C1321" s="515">
        <v>2023</v>
      </c>
      <c r="D1321" s="515">
        <v>6</v>
      </c>
      <c r="E1321" s="515">
        <v>99</v>
      </c>
      <c r="F1321" s="515">
        <v>99</v>
      </c>
      <c r="G1321" s="515">
        <v>99</v>
      </c>
      <c r="H1321" s="515">
        <v>99</v>
      </c>
      <c r="I1321" s="515">
        <v>99</v>
      </c>
      <c r="J1321" s="515">
        <v>999</v>
      </c>
      <c r="K1321" s="515">
        <v>99</v>
      </c>
      <c r="L1321" s="515">
        <v>11</v>
      </c>
      <c r="M1321" s="515">
        <v>99</v>
      </c>
      <c r="N1321" s="515">
        <v>99</v>
      </c>
      <c r="O1321" s="515">
        <v>99</v>
      </c>
      <c r="P1321" s="515">
        <v>99</v>
      </c>
      <c r="Q1321" s="515">
        <v>21</v>
      </c>
      <c r="R1321" s="515">
        <v>23</v>
      </c>
      <c r="S1321" s="515">
        <v>11</v>
      </c>
      <c r="T1321" s="515">
        <v>10.913043478260873</v>
      </c>
      <c r="U1321" s="515">
        <v>46.795652173913041</v>
      </c>
      <c r="V1321" s="515">
        <v>0</v>
      </c>
      <c r="W1321" s="515">
        <v>91.304347826086953</v>
      </c>
      <c r="X1321" s="515">
        <v>100</v>
      </c>
      <c r="Y1321" s="515">
        <v>100</v>
      </c>
      <c r="Z1321" s="515">
        <v>6.5366178105161188</v>
      </c>
      <c r="AA1321" s="515">
        <v>0</v>
      </c>
      <c r="AB1321" s="515">
        <v>1.5297923552834105</v>
      </c>
      <c r="AC1321" s="515"/>
      <c r="AD1321" s="515">
        <v>44.388997539799696</v>
      </c>
      <c r="AE1321" s="515"/>
      <c r="AF1321" s="515">
        <v>1.8138801261829651</v>
      </c>
      <c r="AG1321" s="515">
        <v>2.5510058969642952</v>
      </c>
      <c r="AH1321" s="515">
        <v>0</v>
      </c>
      <c r="AI1321" s="515">
        <v>10</v>
      </c>
      <c r="AJ1321" s="515">
        <v>115.47</v>
      </c>
      <c r="AK1321" s="515">
        <v>28.792898924166511</v>
      </c>
      <c r="AL1321" s="515">
        <v>28.792898924166511</v>
      </c>
    </row>
    <row r="1322" spans="1:38">
      <c r="A1322" s="515">
        <v>16</v>
      </c>
      <c r="B1322" s="515">
        <v>307</v>
      </c>
      <c r="C1322" s="515">
        <v>2023</v>
      </c>
      <c r="D1322" s="515">
        <v>7</v>
      </c>
      <c r="E1322" s="515">
        <v>99</v>
      </c>
      <c r="F1322" s="515">
        <v>99</v>
      </c>
      <c r="G1322" s="515">
        <v>99</v>
      </c>
      <c r="H1322" s="515">
        <v>99</v>
      </c>
      <c r="I1322" s="515">
        <v>99</v>
      </c>
      <c r="J1322" s="515">
        <v>999</v>
      </c>
      <c r="K1322" s="515">
        <v>99</v>
      </c>
      <c r="L1322" s="515">
        <v>11</v>
      </c>
      <c r="M1322" s="515">
        <v>99</v>
      </c>
      <c r="N1322" s="515">
        <v>99</v>
      </c>
      <c r="O1322" s="515">
        <v>99</v>
      </c>
      <c r="P1322" s="515">
        <v>99</v>
      </c>
      <c r="Q1322" s="515">
        <v>6</v>
      </c>
      <c r="R1322" s="515">
        <v>7</v>
      </c>
      <c r="S1322" s="515">
        <v>11</v>
      </c>
      <c r="T1322" s="515">
        <v>9.7142857142857117</v>
      </c>
      <c r="U1322" s="515">
        <v>43.914285714285697</v>
      </c>
      <c r="V1322" s="515">
        <v>0</v>
      </c>
      <c r="W1322" s="515">
        <v>57.142857142857153</v>
      </c>
      <c r="X1322" s="515">
        <v>100</v>
      </c>
      <c r="Y1322" s="515">
        <v>100</v>
      </c>
      <c r="Z1322" s="515">
        <v>11.434962498711528</v>
      </c>
      <c r="AA1322" s="515">
        <v>0</v>
      </c>
      <c r="AB1322" s="515">
        <v>1.9059520091609097</v>
      </c>
      <c r="AC1322" s="515"/>
      <c r="AD1322" s="515">
        <v>48.851516590106947</v>
      </c>
      <c r="AE1322" s="515"/>
      <c r="AF1322" s="515">
        <v>2.3026315789473681</v>
      </c>
      <c r="AG1322" s="515">
        <v>3.0363792609567457</v>
      </c>
      <c r="AH1322" s="515">
        <v>0</v>
      </c>
      <c r="AI1322" s="515">
        <v>1</v>
      </c>
      <c r="AJ1322" s="515">
        <v>116.9</v>
      </c>
      <c r="AK1322" s="515">
        <v>33.427024797692489</v>
      </c>
      <c r="AL1322" s="515">
        <v>33.427024797692489</v>
      </c>
    </row>
    <row r="1323" spans="1:38">
      <c r="A1323" s="515">
        <v>16</v>
      </c>
      <c r="B1323" s="515">
        <v>308</v>
      </c>
      <c r="C1323" s="515">
        <v>2023</v>
      </c>
      <c r="D1323" s="515">
        <v>8</v>
      </c>
      <c r="E1323" s="515">
        <v>99</v>
      </c>
      <c r="F1323" s="515">
        <v>99</v>
      </c>
      <c r="G1323" s="515">
        <v>99</v>
      </c>
      <c r="H1323" s="515">
        <v>99</v>
      </c>
      <c r="I1323" s="515">
        <v>99</v>
      </c>
      <c r="J1323" s="515">
        <v>999</v>
      </c>
      <c r="K1323" s="515">
        <v>99</v>
      </c>
      <c r="L1323" s="515">
        <v>11</v>
      </c>
      <c r="M1323" s="515">
        <v>99</v>
      </c>
      <c r="N1323" s="515">
        <v>99</v>
      </c>
      <c r="O1323" s="515">
        <v>99</v>
      </c>
      <c r="P1323" s="515">
        <v>99</v>
      </c>
      <c r="Q1323" s="515">
        <v>141</v>
      </c>
      <c r="R1323" s="515">
        <v>185</v>
      </c>
      <c r="S1323" s="515">
        <v>11</v>
      </c>
      <c r="T1323" s="515">
        <v>10.572972972972975</v>
      </c>
      <c r="U1323" s="515">
        <v>47.980000000000011</v>
      </c>
      <c r="V1323" s="515">
        <v>1.0810810810810811</v>
      </c>
      <c r="W1323" s="515">
        <v>83.783783783783804</v>
      </c>
      <c r="X1323" s="515">
        <v>100</v>
      </c>
      <c r="Y1323" s="515">
        <v>100</v>
      </c>
      <c r="Z1323" s="515">
        <v>6.1766762688138908</v>
      </c>
      <c r="AA1323" s="515">
        <v>0</v>
      </c>
      <c r="AB1323" s="515">
        <v>1.8906096040550553</v>
      </c>
      <c r="AC1323" s="515"/>
      <c r="AD1323" s="515">
        <v>41.609511316577375</v>
      </c>
      <c r="AE1323" s="515"/>
      <c r="AF1323" s="515">
        <v>1.5517530615668511</v>
      </c>
      <c r="AG1323" s="515">
        <v>2.320101499703072</v>
      </c>
      <c r="AH1323" s="515">
        <v>0</v>
      </c>
      <c r="AI1323" s="515">
        <v>113</v>
      </c>
      <c r="AJ1323" s="515">
        <v>117.14513274336284</v>
      </c>
      <c r="AK1323" s="515">
        <v>29.67647272201695</v>
      </c>
      <c r="AL1323" s="515">
        <v>29.67647272201695</v>
      </c>
    </row>
    <row r="1324" spans="1:38">
      <c r="A1324" s="515">
        <v>16</v>
      </c>
      <c r="B1324" s="515">
        <v>309</v>
      </c>
      <c r="C1324" s="515">
        <v>2023</v>
      </c>
      <c r="D1324" s="515">
        <v>9</v>
      </c>
      <c r="E1324" s="515">
        <v>99</v>
      </c>
      <c r="F1324" s="515">
        <v>99</v>
      </c>
      <c r="G1324" s="515">
        <v>99</v>
      </c>
      <c r="H1324" s="515">
        <v>99</v>
      </c>
      <c r="I1324" s="515">
        <v>99</v>
      </c>
      <c r="J1324" s="515">
        <v>999</v>
      </c>
      <c r="K1324" s="515">
        <v>99</v>
      </c>
      <c r="L1324" s="515">
        <v>11</v>
      </c>
      <c r="M1324" s="515">
        <v>99</v>
      </c>
      <c r="N1324" s="515">
        <v>99</v>
      </c>
      <c r="O1324" s="515">
        <v>99</v>
      </c>
      <c r="P1324" s="515">
        <v>99</v>
      </c>
      <c r="Q1324" s="515">
        <v>125</v>
      </c>
      <c r="R1324" s="515">
        <v>152</v>
      </c>
      <c r="S1324" s="515">
        <v>11</v>
      </c>
      <c r="T1324" s="515">
        <v>10.756578947368421</v>
      </c>
      <c r="U1324" s="515">
        <v>47.038157894736869</v>
      </c>
      <c r="V1324" s="515">
        <v>1.3157894736842111</v>
      </c>
      <c r="W1324" s="515">
        <v>81.578947368421055</v>
      </c>
      <c r="X1324" s="515">
        <v>100</v>
      </c>
      <c r="Y1324" s="515">
        <v>100</v>
      </c>
      <c r="Z1324" s="515">
        <v>6.832256449050532</v>
      </c>
      <c r="AA1324" s="515">
        <v>0</v>
      </c>
      <c r="AB1324" s="515">
        <v>2.1673313402671366</v>
      </c>
      <c r="AC1324" s="515"/>
      <c r="AD1324" s="515">
        <v>39.777846782102003</v>
      </c>
      <c r="AE1324" s="515"/>
      <c r="AF1324" s="515">
        <v>1.1205307777368232</v>
      </c>
      <c r="AG1324" s="515">
        <v>1.7759582183585556</v>
      </c>
      <c r="AH1324" s="515">
        <v>1.3157894736842111</v>
      </c>
      <c r="AI1324" s="515">
        <v>62</v>
      </c>
      <c r="AJ1324" s="515">
        <v>116.9064516129032</v>
      </c>
      <c r="AK1324" s="515">
        <v>28.401037723127512</v>
      </c>
      <c r="AL1324" s="515">
        <v>28.401037723127512</v>
      </c>
    </row>
    <row r="1325" spans="1:38">
      <c r="A1325" s="515">
        <v>16</v>
      </c>
      <c r="B1325" s="515">
        <v>310</v>
      </c>
      <c r="C1325" s="515">
        <v>2023</v>
      </c>
      <c r="D1325" s="515">
        <v>10</v>
      </c>
      <c r="E1325" s="515">
        <v>99</v>
      </c>
      <c r="F1325" s="515">
        <v>99</v>
      </c>
      <c r="G1325" s="515">
        <v>99</v>
      </c>
      <c r="H1325" s="515">
        <v>99</v>
      </c>
      <c r="I1325" s="515">
        <v>99</v>
      </c>
      <c r="J1325" s="515">
        <v>999</v>
      </c>
      <c r="K1325" s="515">
        <v>99</v>
      </c>
      <c r="L1325" s="515">
        <v>11</v>
      </c>
      <c r="M1325" s="515">
        <v>99</v>
      </c>
      <c r="N1325" s="515">
        <v>99</v>
      </c>
      <c r="O1325" s="515">
        <v>99</v>
      </c>
      <c r="P1325" s="515">
        <v>99</v>
      </c>
      <c r="Q1325" s="515">
        <v>507</v>
      </c>
      <c r="R1325" s="515">
        <v>687</v>
      </c>
      <c r="S1325" s="515">
        <v>11</v>
      </c>
      <c r="T1325" s="515">
        <v>9.7831149927219823</v>
      </c>
      <c r="U1325" s="515">
        <v>45.223871906841367</v>
      </c>
      <c r="V1325" s="515">
        <v>2.3289665211062593</v>
      </c>
      <c r="W1325" s="515">
        <v>69.141193595342074</v>
      </c>
      <c r="X1325" s="515">
        <v>100</v>
      </c>
      <c r="Y1325" s="515">
        <v>100</v>
      </c>
      <c r="Z1325" s="515">
        <v>5.8899228698678003</v>
      </c>
      <c r="AA1325" s="515">
        <v>0</v>
      </c>
      <c r="AB1325" s="515">
        <v>2.2599236548258195</v>
      </c>
      <c r="AC1325" s="515"/>
      <c r="AD1325" s="515">
        <v>47.192907642937264</v>
      </c>
      <c r="AE1325" s="515"/>
      <c r="AF1325" s="515">
        <v>1.6908688161457051</v>
      </c>
      <c r="AG1325" s="515">
        <v>2.4986316105915218</v>
      </c>
      <c r="AH1325" s="515">
        <v>2.1834061135371172</v>
      </c>
      <c r="AI1325" s="515">
        <v>153</v>
      </c>
      <c r="AJ1325" s="515">
        <v>117.46470588235296</v>
      </c>
      <c r="AK1325" s="515">
        <v>28.616822862089872</v>
      </c>
      <c r="AL1325" s="515">
        <v>28.585086756642006</v>
      </c>
    </row>
    <row r="1326" spans="1:38">
      <c r="A1326" s="515">
        <v>16</v>
      </c>
      <c r="B1326" s="515">
        <v>311</v>
      </c>
      <c r="C1326" s="515">
        <v>2023</v>
      </c>
      <c r="D1326" s="515">
        <v>11</v>
      </c>
      <c r="E1326" s="515">
        <v>99</v>
      </c>
      <c r="F1326" s="515">
        <v>99</v>
      </c>
      <c r="G1326" s="515">
        <v>99</v>
      </c>
      <c r="H1326" s="515">
        <v>99</v>
      </c>
      <c r="I1326" s="515">
        <v>99</v>
      </c>
      <c r="J1326" s="515">
        <v>999</v>
      </c>
      <c r="K1326" s="515">
        <v>99</v>
      </c>
      <c r="L1326" s="515">
        <v>11</v>
      </c>
      <c r="M1326" s="515">
        <v>99</v>
      </c>
      <c r="N1326" s="515">
        <v>99</v>
      </c>
      <c r="O1326" s="515">
        <v>99</v>
      </c>
      <c r="P1326" s="515">
        <v>99</v>
      </c>
      <c r="Q1326" s="515">
        <v>277</v>
      </c>
      <c r="R1326" s="515">
        <v>384</v>
      </c>
      <c r="S1326" s="515">
        <v>11</v>
      </c>
      <c r="T1326" s="515">
        <v>9.6588541666666643</v>
      </c>
      <c r="U1326" s="515">
        <v>44.507552083333344</v>
      </c>
      <c r="V1326" s="515">
        <v>2.6041666666666661</v>
      </c>
      <c r="W1326" s="515">
        <v>67.708333333333314</v>
      </c>
      <c r="X1326" s="515">
        <v>100</v>
      </c>
      <c r="Y1326" s="515">
        <v>100</v>
      </c>
      <c r="Z1326" s="515">
        <v>5.5227295719027847</v>
      </c>
      <c r="AA1326" s="515">
        <v>0</v>
      </c>
      <c r="AB1326" s="515">
        <v>2.2663238266112762</v>
      </c>
      <c r="AC1326" s="515"/>
      <c r="AD1326" s="515">
        <v>49.069149780498783</v>
      </c>
      <c r="AE1326" s="515"/>
      <c r="AF1326" s="515">
        <v>1.6593207155820588</v>
      </c>
      <c r="AG1326" s="515">
        <v>2.4110661119296504</v>
      </c>
      <c r="AH1326" s="515">
        <v>1.302083333333333</v>
      </c>
      <c r="AI1326" s="515">
        <v>107</v>
      </c>
      <c r="AJ1326" s="515">
        <v>117.05046728971971</v>
      </c>
      <c r="AK1326" s="515">
        <v>28.630861254569886</v>
      </c>
      <c r="AL1326" s="515"/>
    </row>
    <row r="1327" spans="1:38">
      <c r="A1327" s="515">
        <v>16</v>
      </c>
      <c r="B1327" s="515">
        <v>312</v>
      </c>
      <c r="C1327" s="515">
        <v>2023</v>
      </c>
      <c r="D1327" s="515">
        <v>12</v>
      </c>
      <c r="E1327" s="515">
        <v>99</v>
      </c>
      <c r="F1327" s="515">
        <v>99</v>
      </c>
      <c r="G1327" s="515">
        <v>99</v>
      </c>
      <c r="H1327" s="515">
        <v>99</v>
      </c>
      <c r="I1327" s="515">
        <v>99</v>
      </c>
      <c r="J1327" s="515">
        <v>999</v>
      </c>
      <c r="K1327" s="515">
        <v>99</v>
      </c>
      <c r="L1327" s="515">
        <v>11</v>
      </c>
      <c r="M1327" s="515">
        <v>99</v>
      </c>
      <c r="N1327" s="515">
        <v>99</v>
      </c>
      <c r="O1327" s="515">
        <v>99</v>
      </c>
      <c r="P1327" s="515">
        <v>99</v>
      </c>
      <c r="Q1327" s="515">
        <v>15</v>
      </c>
      <c r="R1327" s="515">
        <v>16</v>
      </c>
      <c r="S1327" s="515">
        <v>11</v>
      </c>
      <c r="T1327" s="515">
        <v>9.3125</v>
      </c>
      <c r="U1327" s="515">
        <v>44.2</v>
      </c>
      <c r="V1327" s="515">
        <v>0</v>
      </c>
      <c r="W1327" s="515">
        <v>37.5</v>
      </c>
      <c r="X1327" s="515">
        <v>100</v>
      </c>
      <c r="Y1327" s="515">
        <v>100</v>
      </c>
      <c r="Z1327" s="515">
        <v>5.6852880314017504</v>
      </c>
      <c r="AA1327" s="515">
        <v>0</v>
      </c>
      <c r="AB1327" s="515">
        <v>2.3905739373631598</v>
      </c>
      <c r="AC1327" s="515"/>
      <c r="AD1327" s="515">
        <v>49.434919254091994</v>
      </c>
      <c r="AE1327" s="515"/>
      <c r="AF1327" s="515">
        <v>1.3039934800325998</v>
      </c>
      <c r="AG1327" s="515">
        <v>1.9628686970737379</v>
      </c>
      <c r="AH1327" s="515">
        <v>0</v>
      </c>
      <c r="AI1327" s="515">
        <v>8</v>
      </c>
      <c r="AJ1327" s="515">
        <v>116.425</v>
      </c>
      <c r="AK1327" s="515">
        <v>28.258875576014805</v>
      </c>
      <c r="AL1327" s="515"/>
    </row>
    <row r="1328" spans="1:38">
      <c r="A1328" s="515">
        <v>16</v>
      </c>
      <c r="B1328" s="515">
        <v>313</v>
      </c>
      <c r="C1328" s="515">
        <v>2023</v>
      </c>
      <c r="D1328" s="515">
        <v>1</v>
      </c>
      <c r="E1328" s="515">
        <v>99</v>
      </c>
      <c r="F1328" s="515">
        <v>99</v>
      </c>
      <c r="G1328" s="515">
        <v>99</v>
      </c>
      <c r="H1328" s="515">
        <v>99</v>
      </c>
      <c r="I1328" s="515">
        <v>99</v>
      </c>
      <c r="J1328" s="515">
        <v>999</v>
      </c>
      <c r="K1328" s="515">
        <v>99</v>
      </c>
      <c r="L1328" s="515">
        <v>12</v>
      </c>
      <c r="M1328" s="515">
        <v>99</v>
      </c>
      <c r="N1328" s="515">
        <v>99</v>
      </c>
      <c r="O1328" s="515">
        <v>99</v>
      </c>
      <c r="P1328" s="515">
        <v>99</v>
      </c>
      <c r="Q1328" s="515">
        <v>2</v>
      </c>
      <c r="R1328" s="515">
        <v>4</v>
      </c>
      <c r="S1328" s="515">
        <v>12</v>
      </c>
      <c r="T1328" s="515">
        <v>10.75</v>
      </c>
      <c r="U1328" s="515">
        <v>50.024999999999999</v>
      </c>
      <c r="V1328" s="515">
        <v>0</v>
      </c>
      <c r="W1328" s="515">
        <v>75</v>
      </c>
      <c r="X1328" s="515">
        <v>100</v>
      </c>
      <c r="Y1328" s="515">
        <v>100</v>
      </c>
      <c r="Z1328" s="515">
        <v>5.1387620104457614</v>
      </c>
      <c r="AA1328" s="515">
        <v>0</v>
      </c>
      <c r="AB1328" s="515">
        <v>2.1650635094610973</v>
      </c>
      <c r="AC1328" s="515"/>
      <c r="AD1328" s="515">
        <v>26.121843610139056</v>
      </c>
      <c r="AE1328" s="515"/>
      <c r="AF1328" s="515">
        <v>0.31545741324921139</v>
      </c>
      <c r="AG1328" s="515">
        <v>0.52009689761290867</v>
      </c>
      <c r="AH1328" s="515">
        <v>0</v>
      </c>
      <c r="AI1328" s="515">
        <v>3</v>
      </c>
      <c r="AJ1328" s="515">
        <v>121</v>
      </c>
      <c r="AK1328" s="515">
        <v>27.029099156131725</v>
      </c>
      <c r="AL1328" s="515">
        <v>27.029099156131725</v>
      </c>
    </row>
    <row r="1329" spans="1:38">
      <c r="A1329" s="515">
        <v>16</v>
      </c>
      <c r="B1329" s="515">
        <v>314</v>
      </c>
      <c r="C1329" s="515">
        <v>2023</v>
      </c>
      <c r="D1329" s="515">
        <v>2</v>
      </c>
      <c r="E1329" s="515">
        <v>99</v>
      </c>
      <c r="F1329" s="515">
        <v>99</v>
      </c>
      <c r="G1329" s="515">
        <v>99</v>
      </c>
      <c r="H1329" s="515">
        <v>99</v>
      </c>
      <c r="I1329" s="515">
        <v>99</v>
      </c>
      <c r="J1329" s="515">
        <v>999</v>
      </c>
      <c r="K1329" s="515">
        <v>99</v>
      </c>
      <c r="L1329" s="515">
        <v>12</v>
      </c>
      <c r="M1329" s="515">
        <v>99</v>
      </c>
      <c r="N1329" s="515">
        <v>99</v>
      </c>
      <c r="O1329" s="515">
        <v>99</v>
      </c>
      <c r="P1329" s="515">
        <v>99</v>
      </c>
      <c r="Q1329" s="515">
        <v>6</v>
      </c>
      <c r="R1329" s="515">
        <v>8</v>
      </c>
      <c r="S1329" s="515">
        <v>12</v>
      </c>
      <c r="T1329" s="515">
        <v>9.125</v>
      </c>
      <c r="U1329" s="515">
        <v>47.999999999999993</v>
      </c>
      <c r="V1329" s="515">
        <v>0</v>
      </c>
      <c r="W1329" s="515">
        <v>50</v>
      </c>
      <c r="X1329" s="515">
        <v>100</v>
      </c>
      <c r="Y1329" s="515">
        <v>100</v>
      </c>
      <c r="Z1329" s="515">
        <v>4.4869254506845362</v>
      </c>
      <c r="AA1329" s="515">
        <v>0</v>
      </c>
      <c r="AB1329" s="515">
        <v>1.2686114456365278</v>
      </c>
      <c r="AC1329" s="515"/>
      <c r="AD1329" s="515">
        <v>25.034411412740955</v>
      </c>
      <c r="AE1329" s="515"/>
      <c r="AF1329" s="515">
        <v>0.54421768707482998</v>
      </c>
      <c r="AG1329" s="515">
        <v>0.77906743193811245</v>
      </c>
      <c r="AH1329" s="515">
        <v>0</v>
      </c>
      <c r="AI1329" s="515">
        <v>2</v>
      </c>
      <c r="AJ1329" s="515">
        <v>121.5</v>
      </c>
      <c r="AK1329" s="515">
        <v>30.553621824299448</v>
      </c>
      <c r="AL1329" s="515">
        <v>30.553621824299448</v>
      </c>
    </row>
    <row r="1330" spans="1:38">
      <c r="A1330" s="515">
        <v>16</v>
      </c>
      <c r="B1330" s="515">
        <v>315</v>
      </c>
      <c r="C1330" s="515">
        <v>2023</v>
      </c>
      <c r="D1330" s="515">
        <v>3</v>
      </c>
      <c r="E1330" s="515">
        <v>99</v>
      </c>
      <c r="F1330" s="515">
        <v>99</v>
      </c>
      <c r="G1330" s="515">
        <v>99</v>
      </c>
      <c r="H1330" s="515">
        <v>99</v>
      </c>
      <c r="I1330" s="515">
        <v>99</v>
      </c>
      <c r="J1330" s="515">
        <v>999</v>
      </c>
      <c r="K1330" s="515">
        <v>99</v>
      </c>
      <c r="L1330" s="515">
        <v>12</v>
      </c>
      <c r="M1330" s="515">
        <v>99</v>
      </c>
      <c r="N1330" s="515">
        <v>99</v>
      </c>
      <c r="O1330" s="515">
        <v>99</v>
      </c>
      <c r="P1330" s="515">
        <v>99</v>
      </c>
      <c r="Q1330" s="515">
        <v>26</v>
      </c>
      <c r="R1330" s="515">
        <v>35</v>
      </c>
      <c r="S1330" s="515">
        <v>12</v>
      </c>
      <c r="T1330" s="515">
        <v>11.485714285714288</v>
      </c>
      <c r="U1330" s="515">
        <v>48.977142857142816</v>
      </c>
      <c r="V1330" s="515">
        <v>0</v>
      </c>
      <c r="W1330" s="515">
        <v>94.285714285714306</v>
      </c>
      <c r="X1330" s="515">
        <v>100</v>
      </c>
      <c r="Y1330" s="515">
        <v>100</v>
      </c>
      <c r="Z1330" s="515">
        <v>4.9869020279866589</v>
      </c>
      <c r="AA1330" s="515">
        <v>0</v>
      </c>
      <c r="AB1330" s="515">
        <v>2.1296737318381922</v>
      </c>
      <c r="AC1330" s="515"/>
      <c r="AD1330" s="515">
        <v>12.210531241160202</v>
      </c>
      <c r="AE1330" s="515"/>
      <c r="AF1330" s="515">
        <v>0.28622832842656198</v>
      </c>
      <c r="AG1330" s="515">
        <v>0.41176457164846431</v>
      </c>
      <c r="AH1330" s="515">
        <v>0</v>
      </c>
      <c r="AI1330" s="515">
        <v>16</v>
      </c>
      <c r="AJ1330" s="515">
        <v>116.58125</v>
      </c>
      <c r="AK1330" s="515">
        <v>30.679999658866006</v>
      </c>
      <c r="AL1330" s="515">
        <v>30.679999658866006</v>
      </c>
    </row>
    <row r="1331" spans="1:38">
      <c r="A1331" s="515">
        <v>16</v>
      </c>
      <c r="B1331" s="515">
        <v>316</v>
      </c>
      <c r="C1331" s="515">
        <v>2023</v>
      </c>
      <c r="D1331" s="515">
        <v>4</v>
      </c>
      <c r="E1331" s="515">
        <v>99</v>
      </c>
      <c r="F1331" s="515">
        <v>99</v>
      </c>
      <c r="G1331" s="515">
        <v>99</v>
      </c>
      <c r="H1331" s="515">
        <v>99</v>
      </c>
      <c r="I1331" s="515">
        <v>99</v>
      </c>
      <c r="J1331" s="515">
        <v>999</v>
      </c>
      <c r="K1331" s="515">
        <v>99</v>
      </c>
      <c r="L1331" s="515">
        <v>12</v>
      </c>
      <c r="M1331" s="515">
        <v>99</v>
      </c>
      <c r="N1331" s="515">
        <v>99</v>
      </c>
      <c r="O1331" s="515">
        <v>99</v>
      </c>
      <c r="P1331" s="515">
        <v>99</v>
      </c>
      <c r="Q1331" s="515">
        <v>6</v>
      </c>
      <c r="R1331" s="515">
        <v>6</v>
      </c>
      <c r="S1331" s="515">
        <v>12</v>
      </c>
      <c r="T1331" s="515">
        <v>11.666666666666664</v>
      </c>
      <c r="U1331" s="515">
        <v>52.66666666666665</v>
      </c>
      <c r="V1331" s="515">
        <v>0</v>
      </c>
      <c r="W1331" s="515">
        <v>100</v>
      </c>
      <c r="X1331" s="515">
        <v>100</v>
      </c>
      <c r="Y1331" s="515">
        <v>100</v>
      </c>
      <c r="Z1331" s="515">
        <v>3.1562988170042474</v>
      </c>
      <c r="AA1331" s="515">
        <v>0</v>
      </c>
      <c r="AB1331" s="515">
        <v>1.2472191289246577</v>
      </c>
      <c r="AC1331" s="515"/>
      <c r="AD1331" s="515">
        <v>72.962072604539443</v>
      </c>
      <c r="AE1331" s="515"/>
      <c r="AF1331" s="515">
        <v>1.0452961672473868</v>
      </c>
      <c r="AG1331" s="515">
        <v>1.6462448945569721</v>
      </c>
      <c r="AH1331" s="515">
        <v>0</v>
      </c>
      <c r="AI1331" s="515">
        <v>3</v>
      </c>
      <c r="AJ1331" s="515">
        <v>121.6333333333333</v>
      </c>
      <c r="AK1331" s="515">
        <v>30.014428418604425</v>
      </c>
      <c r="AL1331" s="515">
        <v>30.014428418604425</v>
      </c>
    </row>
    <row r="1332" spans="1:38">
      <c r="A1332" s="515">
        <v>16</v>
      </c>
      <c r="B1332" s="515">
        <v>317</v>
      </c>
      <c r="C1332" s="515">
        <v>2023</v>
      </c>
      <c r="D1332" s="515">
        <v>5</v>
      </c>
      <c r="E1332" s="515">
        <v>99</v>
      </c>
      <c r="F1332" s="515">
        <v>99</v>
      </c>
      <c r="G1332" s="515">
        <v>99</v>
      </c>
      <c r="H1332" s="515">
        <v>99</v>
      </c>
      <c r="I1332" s="515">
        <v>99</v>
      </c>
      <c r="J1332" s="515">
        <v>999</v>
      </c>
      <c r="K1332" s="515">
        <v>99</v>
      </c>
      <c r="L1332" s="515">
        <v>12</v>
      </c>
      <c r="M1332" s="515">
        <v>99</v>
      </c>
      <c r="N1332" s="515">
        <v>99</v>
      </c>
      <c r="O1332" s="515">
        <v>99</v>
      </c>
      <c r="P1332" s="515">
        <v>99</v>
      </c>
      <c r="Q1332" s="515">
        <v>6</v>
      </c>
      <c r="R1332" s="515">
        <v>7</v>
      </c>
      <c r="S1332" s="515">
        <v>12</v>
      </c>
      <c r="T1332" s="515">
        <v>12.142857142857141</v>
      </c>
      <c r="U1332" s="515">
        <v>51.928571428571438</v>
      </c>
      <c r="V1332" s="515">
        <v>0</v>
      </c>
      <c r="W1332" s="515">
        <v>85.714285714285694</v>
      </c>
      <c r="X1332" s="515">
        <v>100</v>
      </c>
      <c r="Y1332" s="515">
        <v>100</v>
      </c>
      <c r="Z1332" s="515">
        <v>3.9560854698675993</v>
      </c>
      <c r="AA1332" s="515">
        <v>0</v>
      </c>
      <c r="AB1332" s="515">
        <v>2.0995626366712967</v>
      </c>
      <c r="AC1332" s="515"/>
      <c r="AD1332" s="515">
        <v>-57.666355928807022</v>
      </c>
      <c r="AE1332" s="515"/>
      <c r="AF1332" s="515">
        <v>0.5</v>
      </c>
      <c r="AG1332" s="515">
        <v>0.76366027516980139</v>
      </c>
      <c r="AH1332" s="515">
        <v>0</v>
      </c>
      <c r="AI1332" s="515">
        <v>4</v>
      </c>
      <c r="AJ1332" s="515">
        <v>117.1</v>
      </c>
      <c r="AK1332" s="515">
        <v>31.578733122649865</v>
      </c>
      <c r="AL1332" s="515">
        <v>31.578733122649865</v>
      </c>
    </row>
    <row r="1333" spans="1:38">
      <c r="A1333" s="515">
        <v>16</v>
      </c>
      <c r="B1333" s="515">
        <v>318</v>
      </c>
      <c r="C1333" s="515">
        <v>2023</v>
      </c>
      <c r="D1333" s="515">
        <v>6</v>
      </c>
      <c r="E1333" s="515">
        <v>99</v>
      </c>
      <c r="F1333" s="515">
        <v>99</v>
      </c>
      <c r="G1333" s="515">
        <v>99</v>
      </c>
      <c r="H1333" s="515">
        <v>99</v>
      </c>
      <c r="I1333" s="515">
        <v>99</v>
      </c>
      <c r="J1333" s="515">
        <v>999</v>
      </c>
      <c r="K1333" s="515">
        <v>99</v>
      </c>
      <c r="L1333" s="515">
        <v>12</v>
      </c>
      <c r="M1333" s="515">
        <v>99</v>
      </c>
      <c r="N1333" s="515">
        <v>99</v>
      </c>
      <c r="O1333" s="515">
        <v>99</v>
      </c>
      <c r="P1333" s="515">
        <v>99</v>
      </c>
      <c r="Q1333" s="515">
        <v>1</v>
      </c>
      <c r="R1333" s="515">
        <v>1</v>
      </c>
      <c r="S1333" s="515">
        <v>12</v>
      </c>
      <c r="T1333" s="515">
        <v>13</v>
      </c>
      <c r="U1333" s="515">
        <v>49.1</v>
      </c>
      <c r="V1333" s="515">
        <v>0</v>
      </c>
      <c r="W1333" s="515">
        <v>100</v>
      </c>
      <c r="X1333" s="515">
        <v>100</v>
      </c>
      <c r="Y1333" s="515">
        <v>100</v>
      </c>
      <c r="Z1333" s="515">
        <v>0</v>
      </c>
      <c r="AA1333" s="515">
        <v>0</v>
      </c>
      <c r="AB1333" s="515">
        <v>0</v>
      </c>
      <c r="AC1333" s="515"/>
      <c r="AD1333" s="515"/>
      <c r="AE1333" s="515"/>
      <c r="AF1333" s="515">
        <v>7.8864353312302848E-2</v>
      </c>
      <c r="AG1333" s="515">
        <v>0.11637497866853748</v>
      </c>
      <c r="AH1333" s="515">
        <v>0</v>
      </c>
      <c r="AI1333" s="515">
        <v>1</v>
      </c>
      <c r="AJ1333" s="515">
        <v>114.5</v>
      </c>
      <c r="AK1333" s="515">
        <v>32.708831692659551</v>
      </c>
      <c r="AL1333" s="515">
        <v>32.708831692659551</v>
      </c>
    </row>
    <row r="1334" spans="1:38">
      <c r="A1334" s="515">
        <v>16</v>
      </c>
      <c r="B1334" s="515">
        <v>319</v>
      </c>
      <c r="C1334" s="515">
        <v>2023</v>
      </c>
      <c r="D1334" s="515">
        <v>7</v>
      </c>
      <c r="E1334" s="515">
        <v>99</v>
      </c>
      <c r="F1334" s="515">
        <v>99</v>
      </c>
      <c r="G1334" s="515">
        <v>99</v>
      </c>
      <c r="H1334" s="515">
        <v>99</v>
      </c>
      <c r="I1334" s="515">
        <v>99</v>
      </c>
      <c r="J1334" s="515">
        <v>999</v>
      </c>
      <c r="K1334" s="515">
        <v>99</v>
      </c>
      <c r="L1334" s="515">
        <v>12</v>
      </c>
      <c r="M1334" s="515">
        <v>99</v>
      </c>
      <c r="N1334" s="515">
        <v>99</v>
      </c>
      <c r="O1334" s="515">
        <v>99</v>
      </c>
      <c r="P1334" s="515">
        <v>99</v>
      </c>
      <c r="Q1334" s="515"/>
      <c r="R1334" s="515">
        <v>0</v>
      </c>
      <c r="S1334" s="515"/>
      <c r="T1334" s="515"/>
      <c r="U1334" s="515"/>
      <c r="V1334" s="515"/>
      <c r="W1334" s="515"/>
      <c r="X1334" s="515"/>
      <c r="Y1334" s="515"/>
      <c r="Z1334" s="515"/>
      <c r="AA1334" s="515"/>
      <c r="AB1334" s="515"/>
      <c r="AC1334" s="515"/>
      <c r="AD1334" s="515"/>
      <c r="AE1334" s="515"/>
      <c r="AF1334" s="515"/>
      <c r="AG1334" s="515"/>
      <c r="AH1334" s="515"/>
      <c r="AI1334" s="515"/>
      <c r="AJ1334" s="515"/>
      <c r="AK1334" s="515"/>
      <c r="AL1334" s="515"/>
    </row>
    <row r="1335" spans="1:38">
      <c r="A1335" s="515">
        <v>16</v>
      </c>
      <c r="B1335" s="515">
        <v>320</v>
      </c>
      <c r="C1335" s="515">
        <v>2023</v>
      </c>
      <c r="D1335" s="515">
        <v>8</v>
      </c>
      <c r="E1335" s="515">
        <v>99</v>
      </c>
      <c r="F1335" s="515">
        <v>99</v>
      </c>
      <c r="G1335" s="515">
        <v>99</v>
      </c>
      <c r="H1335" s="515">
        <v>99</v>
      </c>
      <c r="I1335" s="515">
        <v>99</v>
      </c>
      <c r="J1335" s="515">
        <v>999</v>
      </c>
      <c r="K1335" s="515">
        <v>99</v>
      </c>
      <c r="L1335" s="515">
        <v>12</v>
      </c>
      <c r="M1335" s="515">
        <v>99</v>
      </c>
      <c r="N1335" s="515">
        <v>99</v>
      </c>
      <c r="O1335" s="515">
        <v>99</v>
      </c>
      <c r="P1335" s="515">
        <v>99</v>
      </c>
      <c r="Q1335" s="515">
        <v>36</v>
      </c>
      <c r="R1335" s="515">
        <v>38</v>
      </c>
      <c r="S1335" s="515">
        <v>12</v>
      </c>
      <c r="T1335" s="515">
        <v>11.552631578947368</v>
      </c>
      <c r="U1335" s="515">
        <v>51.784210526315761</v>
      </c>
      <c r="V1335" s="515">
        <v>0</v>
      </c>
      <c r="W1335" s="515">
        <v>89.473684210526301</v>
      </c>
      <c r="X1335" s="515">
        <v>100</v>
      </c>
      <c r="Y1335" s="515">
        <v>100</v>
      </c>
      <c r="Z1335" s="515">
        <v>7.2669955536475523</v>
      </c>
      <c r="AA1335" s="515">
        <v>0</v>
      </c>
      <c r="AB1335" s="515">
        <v>2.2906832860300654</v>
      </c>
      <c r="AC1335" s="515"/>
      <c r="AD1335" s="515">
        <v>66.9390748670004</v>
      </c>
      <c r="AE1335" s="515"/>
      <c r="AF1335" s="515">
        <v>0.31873846670021816</v>
      </c>
      <c r="AG1335" s="515">
        <v>0.51434671328320392</v>
      </c>
      <c r="AH1335" s="515">
        <v>0</v>
      </c>
      <c r="AI1335" s="515">
        <v>22</v>
      </c>
      <c r="AJ1335" s="515">
        <v>118.5681818181818</v>
      </c>
      <c r="AK1335" s="515">
        <v>31.414261918199539</v>
      </c>
      <c r="AL1335" s="515">
        <v>31.414261918199539</v>
      </c>
    </row>
    <row r="1336" spans="1:38">
      <c r="A1336" s="515">
        <v>16</v>
      </c>
      <c r="B1336" s="515">
        <v>321</v>
      </c>
      <c r="C1336" s="515">
        <v>2023</v>
      </c>
      <c r="D1336" s="515">
        <v>9</v>
      </c>
      <c r="E1336" s="515">
        <v>99</v>
      </c>
      <c r="F1336" s="515">
        <v>99</v>
      </c>
      <c r="G1336" s="515">
        <v>99</v>
      </c>
      <c r="H1336" s="515">
        <v>99</v>
      </c>
      <c r="I1336" s="515">
        <v>99</v>
      </c>
      <c r="J1336" s="515">
        <v>999</v>
      </c>
      <c r="K1336" s="515">
        <v>99</v>
      </c>
      <c r="L1336" s="515">
        <v>12</v>
      </c>
      <c r="M1336" s="515">
        <v>99</v>
      </c>
      <c r="N1336" s="515">
        <v>99</v>
      </c>
      <c r="O1336" s="515">
        <v>99</v>
      </c>
      <c r="P1336" s="515">
        <v>99</v>
      </c>
      <c r="Q1336" s="515">
        <v>22</v>
      </c>
      <c r="R1336" s="515">
        <v>23</v>
      </c>
      <c r="S1336" s="515">
        <v>12</v>
      </c>
      <c r="T1336" s="515">
        <v>11.739130434782609</v>
      </c>
      <c r="U1336" s="515">
        <v>49.908695652173911</v>
      </c>
      <c r="V1336" s="515">
        <v>0</v>
      </c>
      <c r="W1336" s="515">
        <v>91.304347826086953</v>
      </c>
      <c r="X1336" s="515">
        <v>100</v>
      </c>
      <c r="Y1336" s="515">
        <v>100</v>
      </c>
      <c r="Z1336" s="515">
        <v>5.8260220632336361</v>
      </c>
      <c r="AA1336" s="515">
        <v>0</v>
      </c>
      <c r="AB1336" s="515">
        <v>1.9829137827811032</v>
      </c>
      <c r="AC1336" s="515"/>
      <c r="AD1336" s="515">
        <v>51.316647226188159</v>
      </c>
      <c r="AE1336" s="515"/>
      <c r="AF1336" s="515">
        <v>0.1695539992628087</v>
      </c>
      <c r="AG1336" s="515">
        <v>0.28512999508430803</v>
      </c>
      <c r="AH1336" s="515">
        <v>0</v>
      </c>
      <c r="AI1336" s="515">
        <v>11</v>
      </c>
      <c r="AJ1336" s="515">
        <v>117.6909090909091</v>
      </c>
      <c r="AK1336" s="515">
        <v>31.448580380484533</v>
      </c>
      <c r="AL1336" s="515">
        <v>31.448580380484533</v>
      </c>
    </row>
    <row r="1337" spans="1:38">
      <c r="A1337" s="515">
        <v>16</v>
      </c>
      <c r="B1337" s="515">
        <v>322</v>
      </c>
      <c r="C1337" s="515">
        <v>2023</v>
      </c>
      <c r="D1337" s="515">
        <v>10</v>
      </c>
      <c r="E1337" s="515">
        <v>99</v>
      </c>
      <c r="F1337" s="515">
        <v>99</v>
      </c>
      <c r="G1337" s="515">
        <v>99</v>
      </c>
      <c r="H1337" s="515">
        <v>99</v>
      </c>
      <c r="I1337" s="515">
        <v>99</v>
      </c>
      <c r="J1337" s="515">
        <v>999</v>
      </c>
      <c r="K1337" s="515">
        <v>99</v>
      </c>
      <c r="L1337" s="515">
        <v>12</v>
      </c>
      <c r="M1337" s="515">
        <v>99</v>
      </c>
      <c r="N1337" s="515">
        <v>99</v>
      </c>
      <c r="O1337" s="515">
        <v>99</v>
      </c>
      <c r="P1337" s="515">
        <v>99</v>
      </c>
      <c r="Q1337" s="515">
        <v>141</v>
      </c>
      <c r="R1337" s="515">
        <v>163</v>
      </c>
      <c r="S1337" s="515">
        <v>12</v>
      </c>
      <c r="T1337" s="515">
        <v>11.159509202453986</v>
      </c>
      <c r="U1337" s="515">
        <v>49.920858895705528</v>
      </c>
      <c r="V1337" s="515">
        <v>0.61349693251533743</v>
      </c>
      <c r="W1337" s="515">
        <v>85.276073619631887</v>
      </c>
      <c r="X1337" s="515">
        <v>100</v>
      </c>
      <c r="Y1337" s="515">
        <v>100</v>
      </c>
      <c r="Z1337" s="515">
        <v>5.597791567032532</v>
      </c>
      <c r="AA1337" s="515">
        <v>0</v>
      </c>
      <c r="AB1337" s="515">
        <v>2.3021099427624279</v>
      </c>
      <c r="AC1337" s="515"/>
      <c r="AD1337" s="515">
        <v>41.849182476591309</v>
      </c>
      <c r="AE1337" s="515"/>
      <c r="AF1337" s="515">
        <v>0.40118139305931566</v>
      </c>
      <c r="AG1337" s="515">
        <v>0.65440619781080256</v>
      </c>
      <c r="AH1337" s="515">
        <v>0.61349693251533743</v>
      </c>
      <c r="AI1337" s="515">
        <v>53</v>
      </c>
      <c r="AJ1337" s="515">
        <v>117.87358490566038</v>
      </c>
      <c r="AK1337" s="515">
        <v>31.102155627533197</v>
      </c>
      <c r="AL1337" s="515">
        <v>31.022162326516678</v>
      </c>
    </row>
    <row r="1338" spans="1:38">
      <c r="A1338" s="515">
        <v>16</v>
      </c>
      <c r="B1338" s="515">
        <v>323</v>
      </c>
      <c r="C1338" s="515">
        <v>2023</v>
      </c>
      <c r="D1338" s="515">
        <v>11</v>
      </c>
      <c r="E1338" s="515">
        <v>99</v>
      </c>
      <c r="F1338" s="515">
        <v>99</v>
      </c>
      <c r="G1338" s="515">
        <v>99</v>
      </c>
      <c r="H1338" s="515">
        <v>99</v>
      </c>
      <c r="I1338" s="515">
        <v>99</v>
      </c>
      <c r="J1338" s="515">
        <v>999</v>
      </c>
      <c r="K1338" s="515">
        <v>99</v>
      </c>
      <c r="L1338" s="515">
        <v>12</v>
      </c>
      <c r="M1338" s="515">
        <v>99</v>
      </c>
      <c r="N1338" s="515">
        <v>99</v>
      </c>
      <c r="O1338" s="515">
        <v>99</v>
      </c>
      <c r="P1338" s="515">
        <v>99</v>
      </c>
      <c r="Q1338" s="515">
        <v>66</v>
      </c>
      <c r="R1338" s="515">
        <v>78</v>
      </c>
      <c r="S1338" s="515">
        <v>12</v>
      </c>
      <c r="T1338" s="515">
        <v>10.897435897435898</v>
      </c>
      <c r="U1338" s="515">
        <v>47.352564102564088</v>
      </c>
      <c r="V1338" s="515">
        <v>1.2820512820512819</v>
      </c>
      <c r="W1338" s="515">
        <v>80.769230769230745</v>
      </c>
      <c r="X1338" s="515">
        <v>100</v>
      </c>
      <c r="Y1338" s="515">
        <v>100</v>
      </c>
      <c r="Z1338" s="515">
        <v>5.6548305730581268</v>
      </c>
      <c r="AA1338" s="515">
        <v>0</v>
      </c>
      <c r="AB1338" s="515">
        <v>2.4682067797146403</v>
      </c>
      <c r="AC1338" s="515"/>
      <c r="AD1338" s="515">
        <v>41.419442712579951</v>
      </c>
      <c r="AE1338" s="515"/>
      <c r="AF1338" s="515">
        <v>0.33704952035260566</v>
      </c>
      <c r="AG1338" s="515">
        <v>0.52105346613766179</v>
      </c>
      <c r="AH1338" s="515">
        <v>2.5641025641025639</v>
      </c>
      <c r="AI1338" s="515">
        <v>27</v>
      </c>
      <c r="AJ1338" s="515">
        <v>115.5</v>
      </c>
      <c r="AK1338" s="515">
        <v>30.726148005968703</v>
      </c>
      <c r="AL1338" s="515"/>
    </row>
    <row r="1339" spans="1:38">
      <c r="A1339" s="515">
        <v>16</v>
      </c>
      <c r="B1339" s="515">
        <v>324</v>
      </c>
      <c r="C1339" s="515">
        <v>2023</v>
      </c>
      <c r="D1339" s="515">
        <v>12</v>
      </c>
      <c r="E1339" s="515">
        <v>99</v>
      </c>
      <c r="F1339" s="515">
        <v>99</v>
      </c>
      <c r="G1339" s="515">
        <v>99</v>
      </c>
      <c r="H1339" s="515">
        <v>99</v>
      </c>
      <c r="I1339" s="515">
        <v>99</v>
      </c>
      <c r="J1339" s="515">
        <v>999</v>
      </c>
      <c r="K1339" s="515">
        <v>99</v>
      </c>
      <c r="L1339" s="515">
        <v>12</v>
      </c>
      <c r="M1339" s="515">
        <v>99</v>
      </c>
      <c r="N1339" s="515">
        <v>99</v>
      </c>
      <c r="O1339" s="515">
        <v>99</v>
      </c>
      <c r="P1339" s="515">
        <v>99</v>
      </c>
      <c r="Q1339" s="515">
        <v>2</v>
      </c>
      <c r="R1339" s="515">
        <v>2</v>
      </c>
      <c r="S1339" s="515">
        <v>12</v>
      </c>
      <c r="T1339" s="515">
        <v>11.5</v>
      </c>
      <c r="U1339" s="515">
        <v>48.55</v>
      </c>
      <c r="V1339" s="515">
        <v>0</v>
      </c>
      <c r="W1339" s="515">
        <v>100</v>
      </c>
      <c r="X1339" s="515">
        <v>100</v>
      </c>
      <c r="Y1339" s="515">
        <v>100</v>
      </c>
      <c r="Z1339" s="515">
        <v>1.350000000000249</v>
      </c>
      <c r="AA1339" s="515">
        <v>0</v>
      </c>
      <c r="AB1339" s="515">
        <v>1.5</v>
      </c>
      <c r="AC1339" s="515"/>
      <c r="AD1339" s="515">
        <v>99.999999999980446</v>
      </c>
      <c r="AE1339" s="515"/>
      <c r="AF1339" s="515">
        <v>0.16299918500407498</v>
      </c>
      <c r="AG1339" s="515">
        <v>0.26950586889968875</v>
      </c>
      <c r="AH1339" s="515">
        <v>0</v>
      </c>
      <c r="AI1339" s="515">
        <v>1</v>
      </c>
      <c r="AJ1339" s="515">
        <v>116.4</v>
      </c>
      <c r="AK1339" s="515">
        <v>29.928369541790776</v>
      </c>
      <c r="AL1339" s="515"/>
    </row>
    <row r="1340" spans="1:38">
      <c r="A1340" s="515">
        <v>16</v>
      </c>
      <c r="B1340" s="515">
        <v>325</v>
      </c>
      <c r="C1340" s="515">
        <v>2023</v>
      </c>
      <c r="D1340" s="515">
        <v>1</v>
      </c>
      <c r="E1340" s="515">
        <v>99</v>
      </c>
      <c r="F1340" s="515">
        <v>99</v>
      </c>
      <c r="G1340" s="515">
        <v>99</v>
      </c>
      <c r="H1340" s="515">
        <v>99</v>
      </c>
      <c r="I1340" s="515">
        <v>99</v>
      </c>
      <c r="J1340" s="515">
        <v>999</v>
      </c>
      <c r="K1340" s="515">
        <v>99</v>
      </c>
      <c r="L1340" s="515">
        <v>13</v>
      </c>
      <c r="M1340" s="515">
        <v>99</v>
      </c>
      <c r="N1340" s="515">
        <v>99</v>
      </c>
      <c r="O1340" s="515">
        <v>99</v>
      </c>
      <c r="P1340" s="515">
        <v>99</v>
      </c>
      <c r="Q1340" s="515"/>
      <c r="R1340" s="515">
        <v>0</v>
      </c>
      <c r="S1340" s="515"/>
      <c r="T1340" s="515"/>
      <c r="U1340" s="515"/>
      <c r="V1340" s="515"/>
      <c r="W1340" s="515"/>
      <c r="X1340" s="515"/>
      <c r="Y1340" s="515"/>
      <c r="Z1340" s="515"/>
      <c r="AA1340" s="515"/>
      <c r="AB1340" s="515"/>
      <c r="AC1340" s="515"/>
      <c r="AD1340" s="515"/>
      <c r="AE1340" s="515"/>
      <c r="AF1340" s="515"/>
      <c r="AG1340" s="515"/>
      <c r="AH1340" s="515"/>
      <c r="AI1340" s="515"/>
      <c r="AJ1340" s="515"/>
      <c r="AK1340" s="515"/>
      <c r="AL1340" s="515"/>
    </row>
    <row r="1341" spans="1:38">
      <c r="A1341" s="515">
        <v>16</v>
      </c>
      <c r="B1341" s="515">
        <v>326</v>
      </c>
      <c r="C1341" s="515">
        <v>2023</v>
      </c>
      <c r="D1341" s="515">
        <v>2</v>
      </c>
      <c r="E1341" s="515">
        <v>99</v>
      </c>
      <c r="F1341" s="515">
        <v>99</v>
      </c>
      <c r="G1341" s="515">
        <v>99</v>
      </c>
      <c r="H1341" s="515">
        <v>99</v>
      </c>
      <c r="I1341" s="515">
        <v>99</v>
      </c>
      <c r="J1341" s="515">
        <v>999</v>
      </c>
      <c r="K1341" s="515">
        <v>99</v>
      </c>
      <c r="L1341" s="515">
        <v>13</v>
      </c>
      <c r="M1341" s="515">
        <v>99</v>
      </c>
      <c r="N1341" s="515">
        <v>99</v>
      </c>
      <c r="O1341" s="515">
        <v>99</v>
      </c>
      <c r="P1341" s="515">
        <v>99</v>
      </c>
      <c r="Q1341" s="515"/>
      <c r="R1341" s="515">
        <v>0</v>
      </c>
      <c r="S1341" s="515"/>
      <c r="T1341" s="515"/>
      <c r="U1341" s="515"/>
      <c r="V1341" s="515"/>
      <c r="W1341" s="515"/>
      <c r="X1341" s="515"/>
      <c r="Y1341" s="515"/>
      <c r="Z1341" s="515"/>
      <c r="AA1341" s="515"/>
      <c r="AB1341" s="515"/>
      <c r="AC1341" s="515"/>
      <c r="AD1341" s="515"/>
      <c r="AE1341" s="515"/>
      <c r="AF1341" s="515"/>
      <c r="AG1341" s="515"/>
      <c r="AH1341" s="515"/>
      <c r="AI1341" s="515"/>
      <c r="AJ1341" s="515"/>
      <c r="AK1341" s="515"/>
      <c r="AL1341" s="515"/>
    </row>
    <row r="1342" spans="1:38">
      <c r="A1342" s="515">
        <v>16</v>
      </c>
      <c r="B1342" s="515">
        <v>327</v>
      </c>
      <c r="C1342" s="515">
        <v>2023</v>
      </c>
      <c r="D1342" s="515">
        <v>3</v>
      </c>
      <c r="E1342" s="515">
        <v>99</v>
      </c>
      <c r="F1342" s="515">
        <v>99</v>
      </c>
      <c r="G1342" s="515">
        <v>99</v>
      </c>
      <c r="H1342" s="515">
        <v>99</v>
      </c>
      <c r="I1342" s="515">
        <v>99</v>
      </c>
      <c r="J1342" s="515">
        <v>999</v>
      </c>
      <c r="K1342" s="515">
        <v>99</v>
      </c>
      <c r="L1342" s="515">
        <v>13</v>
      </c>
      <c r="M1342" s="515">
        <v>99</v>
      </c>
      <c r="N1342" s="515">
        <v>99</v>
      </c>
      <c r="O1342" s="515">
        <v>99</v>
      </c>
      <c r="P1342" s="515">
        <v>99</v>
      </c>
      <c r="Q1342" s="515">
        <v>4</v>
      </c>
      <c r="R1342" s="515">
        <v>4</v>
      </c>
      <c r="S1342" s="515">
        <v>13</v>
      </c>
      <c r="T1342" s="515">
        <v>11.75</v>
      </c>
      <c r="U1342" s="515">
        <v>51.575000000000003</v>
      </c>
      <c r="V1342" s="515">
        <v>0</v>
      </c>
      <c r="W1342" s="515">
        <v>75</v>
      </c>
      <c r="X1342" s="515">
        <v>100</v>
      </c>
      <c r="Y1342" s="515">
        <v>100</v>
      </c>
      <c r="Z1342" s="515">
        <v>8.1793566372912494</v>
      </c>
      <c r="AA1342" s="515">
        <v>0</v>
      </c>
      <c r="AB1342" s="515">
        <v>2.2776083947860744</v>
      </c>
      <c r="AC1342" s="515"/>
      <c r="AD1342" s="515">
        <v>66.259616462766402</v>
      </c>
      <c r="AE1342" s="515"/>
      <c r="AF1342" s="515">
        <v>3.2711808963035646E-2</v>
      </c>
      <c r="AG1342" s="515">
        <v>4.9554912572090895E-2</v>
      </c>
      <c r="AH1342" s="515">
        <v>0</v>
      </c>
      <c r="AI1342" s="515">
        <v>0</v>
      </c>
      <c r="AJ1342" s="515"/>
      <c r="AK1342" s="515"/>
      <c r="AL1342" s="515"/>
    </row>
    <row r="1343" spans="1:38">
      <c r="A1343" s="515">
        <v>16</v>
      </c>
      <c r="B1343" s="515">
        <v>328</v>
      </c>
      <c r="C1343" s="515">
        <v>2023</v>
      </c>
      <c r="D1343" s="515">
        <v>4</v>
      </c>
      <c r="E1343" s="515">
        <v>99</v>
      </c>
      <c r="F1343" s="515">
        <v>99</v>
      </c>
      <c r="G1343" s="515">
        <v>99</v>
      </c>
      <c r="H1343" s="515">
        <v>99</v>
      </c>
      <c r="I1343" s="515">
        <v>99</v>
      </c>
      <c r="J1343" s="515">
        <v>999</v>
      </c>
      <c r="K1343" s="515">
        <v>99</v>
      </c>
      <c r="L1343" s="515">
        <v>13</v>
      </c>
      <c r="M1343" s="515">
        <v>99</v>
      </c>
      <c r="N1343" s="515">
        <v>99</v>
      </c>
      <c r="O1343" s="515">
        <v>99</v>
      </c>
      <c r="P1343" s="515">
        <v>99</v>
      </c>
      <c r="Q1343" s="515"/>
      <c r="R1343" s="515">
        <v>0</v>
      </c>
      <c r="S1343" s="515"/>
      <c r="T1343" s="515"/>
      <c r="U1343" s="515"/>
      <c r="V1343" s="515"/>
      <c r="W1343" s="515"/>
      <c r="X1343" s="515"/>
      <c r="Y1343" s="515"/>
      <c r="Z1343" s="515"/>
      <c r="AA1343" s="515"/>
      <c r="AB1343" s="515"/>
      <c r="AC1343" s="515"/>
      <c r="AD1343" s="515"/>
      <c r="AE1343" s="515"/>
      <c r="AF1343" s="515"/>
      <c r="AG1343" s="515"/>
      <c r="AH1343" s="515"/>
      <c r="AI1343" s="515"/>
      <c r="AJ1343" s="515"/>
      <c r="AK1343" s="515"/>
      <c r="AL1343" s="515"/>
    </row>
    <row r="1344" spans="1:38">
      <c r="A1344" s="515">
        <v>16</v>
      </c>
      <c r="B1344" s="515">
        <v>329</v>
      </c>
      <c r="C1344" s="515">
        <v>2023</v>
      </c>
      <c r="D1344" s="515">
        <v>5</v>
      </c>
      <c r="E1344" s="515">
        <v>99</v>
      </c>
      <c r="F1344" s="515">
        <v>99</v>
      </c>
      <c r="G1344" s="515">
        <v>99</v>
      </c>
      <c r="H1344" s="515">
        <v>99</v>
      </c>
      <c r="I1344" s="515">
        <v>99</v>
      </c>
      <c r="J1344" s="515">
        <v>999</v>
      </c>
      <c r="K1344" s="515">
        <v>99</v>
      </c>
      <c r="L1344" s="515">
        <v>13</v>
      </c>
      <c r="M1344" s="515">
        <v>99</v>
      </c>
      <c r="N1344" s="515">
        <v>99</v>
      </c>
      <c r="O1344" s="515">
        <v>99</v>
      </c>
      <c r="P1344" s="515">
        <v>99</v>
      </c>
      <c r="Q1344" s="515">
        <v>1</v>
      </c>
      <c r="R1344" s="515">
        <v>1</v>
      </c>
      <c r="S1344" s="515">
        <v>13</v>
      </c>
      <c r="T1344" s="515">
        <v>11</v>
      </c>
      <c r="U1344" s="515">
        <v>54.2</v>
      </c>
      <c r="V1344" s="515">
        <v>0</v>
      </c>
      <c r="W1344" s="515">
        <v>100</v>
      </c>
      <c r="X1344" s="515">
        <v>100</v>
      </c>
      <c r="Y1344" s="515">
        <v>100</v>
      </c>
      <c r="Z1344" s="515">
        <v>0</v>
      </c>
      <c r="AA1344" s="515">
        <v>0</v>
      </c>
      <c r="AB1344" s="515">
        <v>0</v>
      </c>
      <c r="AC1344" s="515"/>
      <c r="AD1344" s="515"/>
      <c r="AE1344" s="515"/>
      <c r="AF1344" s="515">
        <v>7.1428571428571411E-2</v>
      </c>
      <c r="AG1344" s="515">
        <v>0.11386626386300758</v>
      </c>
      <c r="AH1344" s="515">
        <v>0</v>
      </c>
      <c r="AI1344" s="515">
        <v>1</v>
      </c>
      <c r="AJ1344" s="515">
        <v>119.8</v>
      </c>
      <c r="AK1344" s="515">
        <v>31.52309366254654</v>
      </c>
      <c r="AL1344" s="515">
        <v>31.52309366254654</v>
      </c>
    </row>
    <row r="1345" spans="1:38">
      <c r="A1345" s="515">
        <v>16</v>
      </c>
      <c r="B1345" s="515">
        <v>330</v>
      </c>
      <c r="C1345" s="515">
        <v>2023</v>
      </c>
      <c r="D1345" s="515">
        <v>6</v>
      </c>
      <c r="E1345" s="515">
        <v>99</v>
      </c>
      <c r="F1345" s="515">
        <v>99</v>
      </c>
      <c r="G1345" s="515">
        <v>99</v>
      </c>
      <c r="H1345" s="515">
        <v>99</v>
      </c>
      <c r="I1345" s="515">
        <v>99</v>
      </c>
      <c r="J1345" s="515">
        <v>999</v>
      </c>
      <c r="K1345" s="515">
        <v>99</v>
      </c>
      <c r="L1345" s="515">
        <v>13</v>
      </c>
      <c r="M1345" s="515">
        <v>99</v>
      </c>
      <c r="N1345" s="515">
        <v>99</v>
      </c>
      <c r="O1345" s="515">
        <v>99</v>
      </c>
      <c r="P1345" s="515">
        <v>99</v>
      </c>
      <c r="Q1345" s="515">
        <v>1</v>
      </c>
      <c r="R1345" s="515">
        <v>1</v>
      </c>
      <c r="S1345" s="515">
        <v>13</v>
      </c>
      <c r="T1345" s="515">
        <v>9</v>
      </c>
      <c r="U1345" s="515">
        <v>55.7</v>
      </c>
      <c r="V1345" s="515">
        <v>0</v>
      </c>
      <c r="W1345" s="515">
        <v>100</v>
      </c>
      <c r="X1345" s="515">
        <v>100</v>
      </c>
      <c r="Y1345" s="515">
        <v>100</v>
      </c>
      <c r="Z1345" s="515">
        <v>0</v>
      </c>
      <c r="AA1345" s="515">
        <v>0</v>
      </c>
      <c r="AB1345" s="515">
        <v>0</v>
      </c>
      <c r="AC1345" s="515"/>
      <c r="AD1345" s="515"/>
      <c r="AE1345" s="515"/>
      <c r="AF1345" s="515">
        <v>7.8864353312302848E-2</v>
      </c>
      <c r="AG1345" s="515">
        <v>0.13201805115758736</v>
      </c>
      <c r="AH1345" s="515">
        <v>0</v>
      </c>
      <c r="AI1345" s="515">
        <v>1</v>
      </c>
      <c r="AJ1345" s="515">
        <v>120.5</v>
      </c>
      <c r="AK1345" s="515">
        <v>31.834208357322701</v>
      </c>
      <c r="AL1345" s="515">
        <v>31.834208357322701</v>
      </c>
    </row>
    <row r="1346" spans="1:38">
      <c r="A1346" s="515">
        <v>16</v>
      </c>
      <c r="B1346" s="515">
        <v>331</v>
      </c>
      <c r="C1346" s="515">
        <v>2023</v>
      </c>
      <c r="D1346" s="515">
        <v>7</v>
      </c>
      <c r="E1346" s="515">
        <v>99</v>
      </c>
      <c r="F1346" s="515">
        <v>99</v>
      </c>
      <c r="G1346" s="515">
        <v>99</v>
      </c>
      <c r="H1346" s="515">
        <v>99</v>
      </c>
      <c r="I1346" s="515">
        <v>99</v>
      </c>
      <c r="J1346" s="515">
        <v>999</v>
      </c>
      <c r="K1346" s="515">
        <v>99</v>
      </c>
      <c r="L1346" s="515">
        <v>13</v>
      </c>
      <c r="M1346" s="515">
        <v>99</v>
      </c>
      <c r="N1346" s="515">
        <v>99</v>
      </c>
      <c r="O1346" s="515">
        <v>99</v>
      </c>
      <c r="P1346" s="515">
        <v>99</v>
      </c>
      <c r="Q1346" s="515">
        <v>1</v>
      </c>
      <c r="R1346" s="515">
        <v>1</v>
      </c>
      <c r="S1346" s="515">
        <v>13</v>
      </c>
      <c r="T1346" s="515">
        <v>14</v>
      </c>
      <c r="U1346" s="515">
        <v>44</v>
      </c>
      <c r="V1346" s="515">
        <v>0</v>
      </c>
      <c r="W1346" s="515">
        <v>100</v>
      </c>
      <c r="X1346" s="515">
        <v>100</v>
      </c>
      <c r="Y1346" s="515">
        <v>100</v>
      </c>
      <c r="Z1346" s="515">
        <v>0</v>
      </c>
      <c r="AA1346" s="515">
        <v>0</v>
      </c>
      <c r="AB1346" s="515">
        <v>0</v>
      </c>
      <c r="AC1346" s="515"/>
      <c r="AD1346" s="515"/>
      <c r="AE1346" s="515"/>
      <c r="AF1346" s="515">
        <v>0.32894736842105271</v>
      </c>
      <c r="AG1346" s="515">
        <v>0.43461511867956049</v>
      </c>
      <c r="AH1346" s="515">
        <v>0</v>
      </c>
      <c r="AI1346" s="515">
        <v>0</v>
      </c>
      <c r="AJ1346" s="515"/>
      <c r="AK1346" s="515"/>
      <c r="AL1346" s="515"/>
    </row>
    <row r="1347" spans="1:38">
      <c r="A1347" s="515">
        <v>16</v>
      </c>
      <c r="B1347" s="515">
        <v>332</v>
      </c>
      <c r="C1347" s="515">
        <v>2023</v>
      </c>
      <c r="D1347" s="515">
        <v>8</v>
      </c>
      <c r="E1347" s="515">
        <v>99</v>
      </c>
      <c r="F1347" s="515">
        <v>99</v>
      </c>
      <c r="G1347" s="515">
        <v>99</v>
      </c>
      <c r="H1347" s="515">
        <v>99</v>
      </c>
      <c r="I1347" s="515">
        <v>99</v>
      </c>
      <c r="J1347" s="515">
        <v>999</v>
      </c>
      <c r="K1347" s="515">
        <v>99</v>
      </c>
      <c r="L1347" s="515">
        <v>13</v>
      </c>
      <c r="M1347" s="515">
        <v>99</v>
      </c>
      <c r="N1347" s="515">
        <v>99</v>
      </c>
      <c r="O1347" s="515">
        <v>99</v>
      </c>
      <c r="P1347" s="515">
        <v>99</v>
      </c>
      <c r="Q1347" s="515">
        <v>3</v>
      </c>
      <c r="R1347" s="515">
        <v>3</v>
      </c>
      <c r="S1347" s="515">
        <v>13</v>
      </c>
      <c r="T1347" s="515">
        <v>12.333333333333336</v>
      </c>
      <c r="U1347" s="515">
        <v>61.4</v>
      </c>
      <c r="V1347" s="515">
        <v>0</v>
      </c>
      <c r="W1347" s="515">
        <v>100</v>
      </c>
      <c r="X1347" s="515">
        <v>100</v>
      </c>
      <c r="Y1347" s="515">
        <v>100</v>
      </c>
      <c r="Z1347" s="515">
        <v>4.1856899072911764</v>
      </c>
      <c r="AA1347" s="515">
        <v>0</v>
      </c>
      <c r="AB1347" s="515">
        <v>2.4944382578492919</v>
      </c>
      <c r="AC1347" s="515"/>
      <c r="AD1347" s="515">
        <v>-22.986424990745817</v>
      </c>
      <c r="AE1347" s="515"/>
      <c r="AF1347" s="515">
        <v>2.5163563160543537E-2</v>
      </c>
      <c r="AG1347" s="515">
        <v>4.8146490795185584E-2</v>
      </c>
      <c r="AH1347" s="515">
        <v>0</v>
      </c>
      <c r="AI1347" s="515">
        <v>2</v>
      </c>
      <c r="AJ1347" s="515">
        <v>113.9</v>
      </c>
      <c r="AK1347" s="515">
        <v>39.771252504392649</v>
      </c>
      <c r="AL1347" s="515">
        <v>39.771252504392649</v>
      </c>
    </row>
    <row r="1348" spans="1:38">
      <c r="A1348" s="515">
        <v>16</v>
      </c>
      <c r="B1348" s="515">
        <v>333</v>
      </c>
      <c r="C1348" s="515">
        <v>2023</v>
      </c>
      <c r="D1348" s="515">
        <v>9</v>
      </c>
      <c r="E1348" s="515">
        <v>99</v>
      </c>
      <c r="F1348" s="515">
        <v>99</v>
      </c>
      <c r="G1348" s="515">
        <v>99</v>
      </c>
      <c r="H1348" s="515">
        <v>99</v>
      </c>
      <c r="I1348" s="515">
        <v>99</v>
      </c>
      <c r="J1348" s="515">
        <v>999</v>
      </c>
      <c r="K1348" s="515">
        <v>99</v>
      </c>
      <c r="L1348" s="515">
        <v>13</v>
      </c>
      <c r="M1348" s="515">
        <v>99</v>
      </c>
      <c r="N1348" s="515">
        <v>99</v>
      </c>
      <c r="O1348" s="515">
        <v>99</v>
      </c>
      <c r="P1348" s="515">
        <v>99</v>
      </c>
      <c r="Q1348" s="515">
        <v>7</v>
      </c>
      <c r="R1348" s="515">
        <v>7</v>
      </c>
      <c r="S1348" s="515">
        <v>13</v>
      </c>
      <c r="T1348" s="515">
        <v>13.428571428571423</v>
      </c>
      <c r="U1348" s="515">
        <v>53.314285714285695</v>
      </c>
      <c r="V1348" s="515">
        <v>0</v>
      </c>
      <c r="W1348" s="515">
        <v>100</v>
      </c>
      <c r="X1348" s="515">
        <v>100</v>
      </c>
      <c r="Y1348" s="515">
        <v>100</v>
      </c>
      <c r="Z1348" s="515">
        <v>3.348529985116576</v>
      </c>
      <c r="AA1348" s="515">
        <v>0</v>
      </c>
      <c r="AB1348" s="515">
        <v>1.1780301787478935</v>
      </c>
      <c r="AC1348" s="515"/>
      <c r="AD1348" s="515">
        <v>40.043706729414971</v>
      </c>
      <c r="AE1348" s="515"/>
      <c r="AF1348" s="515">
        <v>5.1603391079985239E-2</v>
      </c>
      <c r="AG1348" s="515">
        <v>9.2700160436853155E-2</v>
      </c>
      <c r="AH1348" s="515">
        <v>0</v>
      </c>
      <c r="AI1348" s="515">
        <v>1</v>
      </c>
      <c r="AJ1348" s="515">
        <v>123.2</v>
      </c>
      <c r="AK1348" s="515">
        <v>31.284105557539096</v>
      </c>
      <c r="AL1348" s="515">
        <v>31.284105557539096</v>
      </c>
    </row>
    <row r="1349" spans="1:38">
      <c r="A1349" s="515">
        <v>16</v>
      </c>
      <c r="B1349" s="515">
        <v>334</v>
      </c>
      <c r="C1349" s="515">
        <v>2023</v>
      </c>
      <c r="D1349" s="515">
        <v>10</v>
      </c>
      <c r="E1349" s="515">
        <v>99</v>
      </c>
      <c r="F1349" s="515">
        <v>99</v>
      </c>
      <c r="G1349" s="515">
        <v>99</v>
      </c>
      <c r="H1349" s="515">
        <v>99</v>
      </c>
      <c r="I1349" s="515">
        <v>99</v>
      </c>
      <c r="J1349" s="515">
        <v>999</v>
      </c>
      <c r="K1349" s="515">
        <v>99</v>
      </c>
      <c r="L1349" s="515">
        <v>13</v>
      </c>
      <c r="M1349" s="515">
        <v>99</v>
      </c>
      <c r="N1349" s="515">
        <v>99</v>
      </c>
      <c r="O1349" s="515">
        <v>99</v>
      </c>
      <c r="P1349" s="515">
        <v>99</v>
      </c>
      <c r="Q1349" s="515">
        <v>9</v>
      </c>
      <c r="R1349" s="515">
        <v>11</v>
      </c>
      <c r="S1349" s="515">
        <v>13</v>
      </c>
      <c r="T1349" s="515">
        <v>11.81818181818182</v>
      </c>
      <c r="U1349" s="515">
        <v>49.472727272727283</v>
      </c>
      <c r="V1349" s="515">
        <v>0</v>
      </c>
      <c r="W1349" s="515">
        <v>90.909090909090892</v>
      </c>
      <c r="X1349" s="515">
        <v>100</v>
      </c>
      <c r="Y1349" s="515">
        <v>100</v>
      </c>
      <c r="Z1349" s="515">
        <v>3.4806193046354506</v>
      </c>
      <c r="AA1349" s="515">
        <v>0</v>
      </c>
      <c r="AB1349" s="515">
        <v>2.5160640914723742</v>
      </c>
      <c r="AC1349" s="515"/>
      <c r="AD1349" s="515">
        <v>65.445964259026795</v>
      </c>
      <c r="AE1349" s="515"/>
      <c r="AF1349" s="515">
        <v>2.7073590942653221E-2</v>
      </c>
      <c r="AG1349" s="515">
        <v>4.3765942761996128E-2</v>
      </c>
      <c r="AH1349" s="515">
        <v>0</v>
      </c>
      <c r="AI1349" s="515">
        <v>3</v>
      </c>
      <c r="AJ1349" s="515">
        <v>113.23333333333336</v>
      </c>
      <c r="AK1349" s="515">
        <v>34.592773791724341</v>
      </c>
      <c r="AL1349" s="515">
        <v>34.592773791724341</v>
      </c>
    </row>
    <row r="1350" spans="1:38">
      <c r="A1350" s="515">
        <v>16</v>
      </c>
      <c r="B1350" s="515">
        <v>335</v>
      </c>
      <c r="C1350" s="515">
        <v>2023</v>
      </c>
      <c r="D1350" s="515">
        <v>11</v>
      </c>
      <c r="E1350" s="515">
        <v>99</v>
      </c>
      <c r="F1350" s="515">
        <v>99</v>
      </c>
      <c r="G1350" s="515">
        <v>99</v>
      </c>
      <c r="H1350" s="515">
        <v>99</v>
      </c>
      <c r="I1350" s="515">
        <v>99</v>
      </c>
      <c r="J1350" s="515">
        <v>999</v>
      </c>
      <c r="K1350" s="515">
        <v>99</v>
      </c>
      <c r="L1350" s="515">
        <v>13</v>
      </c>
      <c r="M1350" s="515">
        <v>99</v>
      </c>
      <c r="N1350" s="515">
        <v>99</v>
      </c>
      <c r="O1350" s="515">
        <v>99</v>
      </c>
      <c r="P1350" s="515">
        <v>99</v>
      </c>
      <c r="Q1350" s="515">
        <v>5</v>
      </c>
      <c r="R1350" s="515">
        <v>5</v>
      </c>
      <c r="S1350" s="515">
        <v>13</v>
      </c>
      <c r="T1350" s="515">
        <v>11.8</v>
      </c>
      <c r="U1350" s="515">
        <v>51.280000000000008</v>
      </c>
      <c r="V1350" s="515">
        <v>0</v>
      </c>
      <c r="W1350" s="515">
        <v>100</v>
      </c>
      <c r="X1350" s="515">
        <v>100</v>
      </c>
      <c r="Y1350" s="515">
        <v>100</v>
      </c>
      <c r="Z1350" s="515">
        <v>4.1686448637416698</v>
      </c>
      <c r="AA1350" s="515">
        <v>0</v>
      </c>
      <c r="AB1350" s="515">
        <v>2.3151673805580439</v>
      </c>
      <c r="AC1350" s="515"/>
      <c r="AD1350" s="515">
        <v>69.587846120775509</v>
      </c>
      <c r="AE1350" s="515"/>
      <c r="AF1350" s="515">
        <v>2.1605738484141393E-2</v>
      </c>
      <c r="AG1350" s="515">
        <v>3.6171140846811035E-2</v>
      </c>
      <c r="AH1350" s="515">
        <v>0</v>
      </c>
      <c r="AI1350" s="515">
        <v>2</v>
      </c>
      <c r="AJ1350" s="515">
        <v>116.05</v>
      </c>
      <c r="AK1350" s="515">
        <v>33.85668393733178</v>
      </c>
      <c r="AL1350" s="515"/>
    </row>
    <row r="1351" spans="1:38">
      <c r="A1351" s="515">
        <v>16</v>
      </c>
      <c r="B1351" s="515">
        <v>336</v>
      </c>
      <c r="C1351" s="515">
        <v>2023</v>
      </c>
      <c r="D1351" s="515">
        <v>12</v>
      </c>
      <c r="E1351" s="515">
        <v>99</v>
      </c>
      <c r="F1351" s="515">
        <v>99</v>
      </c>
      <c r="G1351" s="515">
        <v>99</v>
      </c>
      <c r="H1351" s="515">
        <v>99</v>
      </c>
      <c r="I1351" s="515">
        <v>99</v>
      </c>
      <c r="J1351" s="515">
        <v>999</v>
      </c>
      <c r="K1351" s="515">
        <v>99</v>
      </c>
      <c r="L1351" s="515">
        <v>13</v>
      </c>
      <c r="M1351" s="515">
        <v>99</v>
      </c>
      <c r="N1351" s="515">
        <v>99</v>
      </c>
      <c r="O1351" s="515">
        <v>99</v>
      </c>
      <c r="P1351" s="515">
        <v>99</v>
      </c>
      <c r="Q1351" s="515"/>
      <c r="R1351" s="515">
        <v>0</v>
      </c>
      <c r="S1351" s="515"/>
      <c r="T1351" s="515"/>
      <c r="U1351" s="515"/>
      <c r="V1351" s="515"/>
      <c r="W1351" s="515"/>
      <c r="X1351" s="515"/>
      <c r="Y1351" s="515"/>
      <c r="Z1351" s="515"/>
      <c r="AA1351" s="515"/>
      <c r="AB1351" s="515"/>
      <c r="AC1351" s="515"/>
      <c r="AD1351" s="515"/>
      <c r="AE1351" s="515"/>
      <c r="AF1351" s="515"/>
      <c r="AG1351" s="515"/>
      <c r="AH1351" s="515"/>
      <c r="AI1351" s="515"/>
      <c r="AJ1351" s="515"/>
      <c r="AK1351" s="515"/>
      <c r="AL1351" s="515"/>
    </row>
    <row r="1352" spans="1:38">
      <c r="A1352" s="515">
        <v>16</v>
      </c>
      <c r="B1352" s="515">
        <v>337</v>
      </c>
      <c r="C1352" s="515">
        <v>2023</v>
      </c>
      <c r="D1352" s="515">
        <v>1</v>
      </c>
      <c r="E1352" s="515">
        <v>99</v>
      </c>
      <c r="F1352" s="515">
        <v>99</v>
      </c>
      <c r="G1352" s="515">
        <v>99</v>
      </c>
      <c r="H1352" s="515">
        <v>99</v>
      </c>
      <c r="I1352" s="515">
        <v>99</v>
      </c>
      <c r="J1352" s="515">
        <v>999</v>
      </c>
      <c r="K1352" s="515">
        <v>99</v>
      </c>
      <c r="L1352" s="515">
        <v>14</v>
      </c>
      <c r="M1352" s="515">
        <v>99</v>
      </c>
      <c r="N1352" s="515">
        <v>99</v>
      </c>
      <c r="O1352" s="515">
        <v>99</v>
      </c>
      <c r="P1352" s="515">
        <v>99</v>
      </c>
      <c r="Q1352" s="515"/>
      <c r="R1352" s="515">
        <v>0</v>
      </c>
      <c r="S1352" s="515"/>
      <c r="T1352" s="515"/>
      <c r="U1352" s="515"/>
      <c r="V1352" s="515"/>
      <c r="W1352" s="515"/>
      <c r="X1352" s="515"/>
      <c r="Y1352" s="515"/>
      <c r="Z1352" s="515"/>
      <c r="AA1352" s="515"/>
      <c r="AB1352" s="515"/>
      <c r="AC1352" s="515"/>
      <c r="AD1352" s="515"/>
      <c r="AE1352" s="515"/>
      <c r="AF1352" s="515"/>
      <c r="AG1352" s="515"/>
      <c r="AH1352" s="515"/>
      <c r="AI1352" s="515"/>
      <c r="AJ1352" s="515"/>
      <c r="AK1352" s="515"/>
      <c r="AL1352" s="515"/>
    </row>
    <row r="1353" spans="1:38">
      <c r="A1353" s="515">
        <v>16</v>
      </c>
      <c r="B1353" s="515">
        <v>338</v>
      </c>
      <c r="C1353" s="515">
        <v>2023</v>
      </c>
      <c r="D1353" s="515">
        <v>2</v>
      </c>
      <c r="E1353" s="515">
        <v>99</v>
      </c>
      <c r="F1353" s="515">
        <v>99</v>
      </c>
      <c r="G1353" s="515">
        <v>99</v>
      </c>
      <c r="H1353" s="515">
        <v>99</v>
      </c>
      <c r="I1353" s="515">
        <v>99</v>
      </c>
      <c r="J1353" s="515">
        <v>999</v>
      </c>
      <c r="K1353" s="515">
        <v>99</v>
      </c>
      <c r="L1353" s="515">
        <v>14</v>
      </c>
      <c r="M1353" s="515">
        <v>99</v>
      </c>
      <c r="N1353" s="515">
        <v>99</v>
      </c>
      <c r="O1353" s="515">
        <v>99</v>
      </c>
      <c r="P1353" s="515">
        <v>99</v>
      </c>
      <c r="Q1353" s="515"/>
      <c r="R1353" s="515">
        <v>0</v>
      </c>
      <c r="S1353" s="515"/>
      <c r="T1353" s="515"/>
      <c r="U1353" s="515"/>
      <c r="V1353" s="515"/>
      <c r="W1353" s="515"/>
      <c r="X1353" s="515"/>
      <c r="Y1353" s="515"/>
      <c r="Z1353" s="515"/>
      <c r="AA1353" s="515"/>
      <c r="AB1353" s="515"/>
      <c r="AC1353" s="515"/>
      <c r="AD1353" s="515"/>
      <c r="AE1353" s="515"/>
      <c r="AF1353" s="515"/>
      <c r="AG1353" s="515"/>
      <c r="AH1353" s="515"/>
      <c r="AI1353" s="515"/>
      <c r="AJ1353" s="515"/>
      <c r="AK1353" s="515"/>
      <c r="AL1353" s="515"/>
    </row>
    <row r="1354" spans="1:38">
      <c r="A1354" s="515">
        <v>16</v>
      </c>
      <c r="B1354" s="515">
        <v>339</v>
      </c>
      <c r="C1354" s="515">
        <v>2023</v>
      </c>
      <c r="D1354" s="515">
        <v>3</v>
      </c>
      <c r="E1354" s="515">
        <v>99</v>
      </c>
      <c r="F1354" s="515">
        <v>99</v>
      </c>
      <c r="G1354" s="515">
        <v>99</v>
      </c>
      <c r="H1354" s="515">
        <v>99</v>
      </c>
      <c r="I1354" s="515">
        <v>99</v>
      </c>
      <c r="J1354" s="515">
        <v>999</v>
      </c>
      <c r="K1354" s="515">
        <v>99</v>
      </c>
      <c r="L1354" s="515">
        <v>14</v>
      </c>
      <c r="M1354" s="515">
        <v>99</v>
      </c>
      <c r="N1354" s="515">
        <v>99</v>
      </c>
      <c r="O1354" s="515">
        <v>99</v>
      </c>
      <c r="P1354" s="515">
        <v>99</v>
      </c>
      <c r="Q1354" s="515"/>
      <c r="R1354" s="515">
        <v>0</v>
      </c>
      <c r="S1354" s="515"/>
      <c r="T1354" s="515"/>
      <c r="U1354" s="515"/>
      <c r="V1354" s="515"/>
      <c r="W1354" s="515"/>
      <c r="X1354" s="515"/>
      <c r="Y1354" s="515"/>
      <c r="Z1354" s="515"/>
      <c r="AA1354" s="515"/>
      <c r="AB1354" s="515"/>
      <c r="AC1354" s="515"/>
      <c r="AD1354" s="515"/>
      <c r="AE1354" s="515"/>
      <c r="AF1354" s="515"/>
      <c r="AG1354" s="515"/>
      <c r="AH1354" s="515"/>
      <c r="AI1354" s="515"/>
      <c r="AJ1354" s="515"/>
      <c r="AK1354" s="515"/>
      <c r="AL1354" s="515"/>
    </row>
    <row r="1355" spans="1:38">
      <c r="A1355" s="515">
        <v>16</v>
      </c>
      <c r="B1355" s="515">
        <v>340</v>
      </c>
      <c r="C1355" s="515">
        <v>2023</v>
      </c>
      <c r="D1355" s="515">
        <v>4</v>
      </c>
      <c r="E1355" s="515">
        <v>99</v>
      </c>
      <c r="F1355" s="515">
        <v>99</v>
      </c>
      <c r="G1355" s="515">
        <v>99</v>
      </c>
      <c r="H1355" s="515">
        <v>99</v>
      </c>
      <c r="I1355" s="515">
        <v>99</v>
      </c>
      <c r="J1355" s="515">
        <v>999</v>
      </c>
      <c r="K1355" s="515">
        <v>99</v>
      </c>
      <c r="L1355" s="515">
        <v>14</v>
      </c>
      <c r="M1355" s="515">
        <v>99</v>
      </c>
      <c r="N1355" s="515">
        <v>99</v>
      </c>
      <c r="O1355" s="515">
        <v>99</v>
      </c>
      <c r="P1355" s="515">
        <v>99</v>
      </c>
      <c r="Q1355" s="515"/>
      <c r="R1355" s="515">
        <v>0</v>
      </c>
      <c r="S1355" s="515"/>
      <c r="T1355" s="515"/>
      <c r="U1355" s="515"/>
      <c r="V1355" s="515"/>
      <c r="W1355" s="515"/>
      <c r="X1355" s="515"/>
      <c r="Y1355" s="515"/>
      <c r="Z1355" s="515"/>
      <c r="AA1355" s="515"/>
      <c r="AB1355" s="515"/>
      <c r="AC1355" s="515"/>
      <c r="AD1355" s="515"/>
      <c r="AE1355" s="515"/>
      <c r="AF1355" s="515"/>
      <c r="AG1355" s="515"/>
      <c r="AH1355" s="515"/>
      <c r="AI1355" s="515"/>
      <c r="AJ1355" s="515"/>
      <c r="AK1355" s="515"/>
      <c r="AL1355" s="515"/>
    </row>
    <row r="1356" spans="1:38">
      <c r="A1356" s="515">
        <v>16</v>
      </c>
      <c r="B1356" s="515">
        <v>341</v>
      </c>
      <c r="C1356" s="515">
        <v>2023</v>
      </c>
      <c r="D1356" s="515">
        <v>5</v>
      </c>
      <c r="E1356" s="515">
        <v>99</v>
      </c>
      <c r="F1356" s="515">
        <v>99</v>
      </c>
      <c r="G1356" s="515">
        <v>99</v>
      </c>
      <c r="H1356" s="515">
        <v>99</v>
      </c>
      <c r="I1356" s="515">
        <v>99</v>
      </c>
      <c r="J1356" s="515">
        <v>999</v>
      </c>
      <c r="K1356" s="515">
        <v>99</v>
      </c>
      <c r="L1356" s="515">
        <v>14</v>
      </c>
      <c r="M1356" s="515">
        <v>99</v>
      </c>
      <c r="N1356" s="515">
        <v>99</v>
      </c>
      <c r="O1356" s="515">
        <v>99</v>
      </c>
      <c r="P1356" s="515">
        <v>99</v>
      </c>
      <c r="Q1356" s="515">
        <v>1</v>
      </c>
      <c r="R1356" s="515">
        <v>1</v>
      </c>
      <c r="S1356" s="515">
        <v>14</v>
      </c>
      <c r="T1356" s="515">
        <v>11</v>
      </c>
      <c r="U1356" s="515">
        <v>56.3</v>
      </c>
      <c r="V1356" s="515">
        <v>0</v>
      </c>
      <c r="W1356" s="515">
        <v>100</v>
      </c>
      <c r="X1356" s="515">
        <v>100</v>
      </c>
      <c r="Y1356" s="515">
        <v>100</v>
      </c>
      <c r="Z1356" s="515">
        <v>0</v>
      </c>
      <c r="AA1356" s="515">
        <v>0</v>
      </c>
      <c r="AB1356" s="515">
        <v>0</v>
      </c>
      <c r="AC1356" s="515"/>
      <c r="AD1356" s="515"/>
      <c r="AE1356" s="515"/>
      <c r="AF1356" s="515">
        <v>7.1428571428571411E-2</v>
      </c>
      <c r="AG1356" s="515">
        <v>0.11827805637430493</v>
      </c>
      <c r="AH1356" s="515">
        <v>0</v>
      </c>
      <c r="AI1356" s="515">
        <v>1</v>
      </c>
      <c r="AJ1356" s="515">
        <v>116.9</v>
      </c>
      <c r="AK1356" s="515">
        <v>35.242350114421122</v>
      </c>
      <c r="AL1356" s="515">
        <v>35.242350114421122</v>
      </c>
    </row>
    <row r="1357" spans="1:38">
      <c r="A1357" s="515">
        <v>16</v>
      </c>
      <c r="B1357" s="515">
        <v>342</v>
      </c>
      <c r="C1357" s="515">
        <v>2023</v>
      </c>
      <c r="D1357" s="515">
        <v>6</v>
      </c>
      <c r="E1357" s="515">
        <v>99</v>
      </c>
      <c r="F1357" s="515">
        <v>99</v>
      </c>
      <c r="G1357" s="515">
        <v>99</v>
      </c>
      <c r="H1357" s="515">
        <v>99</v>
      </c>
      <c r="I1357" s="515">
        <v>99</v>
      </c>
      <c r="J1357" s="515">
        <v>999</v>
      </c>
      <c r="K1357" s="515">
        <v>99</v>
      </c>
      <c r="L1357" s="515">
        <v>14</v>
      </c>
      <c r="M1357" s="515">
        <v>99</v>
      </c>
      <c r="N1357" s="515">
        <v>99</v>
      </c>
      <c r="O1357" s="515">
        <v>99</v>
      </c>
      <c r="P1357" s="515">
        <v>99</v>
      </c>
      <c r="Q1357" s="515">
        <v>1</v>
      </c>
      <c r="R1357" s="515">
        <v>1</v>
      </c>
      <c r="S1357" s="515">
        <v>14</v>
      </c>
      <c r="T1357" s="515">
        <v>15</v>
      </c>
      <c r="U1357" s="515">
        <v>51.7</v>
      </c>
      <c r="V1357" s="515">
        <v>0</v>
      </c>
      <c r="W1357" s="515">
        <v>100</v>
      </c>
      <c r="X1357" s="515">
        <v>100</v>
      </c>
      <c r="Y1357" s="515">
        <v>100</v>
      </c>
      <c r="Z1357" s="515">
        <v>0</v>
      </c>
      <c r="AA1357" s="515">
        <v>0</v>
      </c>
      <c r="AB1357" s="515">
        <v>0</v>
      </c>
      <c r="AC1357" s="515"/>
      <c r="AD1357" s="515"/>
      <c r="AE1357" s="515"/>
      <c r="AF1357" s="515">
        <v>7.8864353312302848E-2</v>
      </c>
      <c r="AG1357" s="515">
        <v>0.12253740116422378</v>
      </c>
      <c r="AH1357" s="515">
        <v>0</v>
      </c>
      <c r="AI1357" s="515">
        <v>0</v>
      </c>
      <c r="AJ1357" s="515"/>
      <c r="AK1357" s="515"/>
      <c r="AL1357" s="515"/>
    </row>
    <row r="1358" spans="1:38">
      <c r="A1358" s="515">
        <v>16</v>
      </c>
      <c r="B1358" s="515">
        <v>343</v>
      </c>
      <c r="C1358" s="515">
        <v>2023</v>
      </c>
      <c r="D1358" s="515">
        <v>7</v>
      </c>
      <c r="E1358" s="515">
        <v>99</v>
      </c>
      <c r="F1358" s="515">
        <v>99</v>
      </c>
      <c r="G1358" s="515">
        <v>99</v>
      </c>
      <c r="H1358" s="515">
        <v>99</v>
      </c>
      <c r="I1358" s="515">
        <v>99</v>
      </c>
      <c r="J1358" s="515">
        <v>999</v>
      </c>
      <c r="K1358" s="515">
        <v>99</v>
      </c>
      <c r="L1358" s="515">
        <v>14</v>
      </c>
      <c r="M1358" s="515">
        <v>99</v>
      </c>
      <c r="N1358" s="515">
        <v>99</v>
      </c>
      <c r="O1358" s="515">
        <v>99</v>
      </c>
      <c r="P1358" s="515">
        <v>99</v>
      </c>
      <c r="Q1358" s="515"/>
      <c r="R1358" s="515">
        <v>0</v>
      </c>
      <c r="S1358" s="515"/>
      <c r="T1358" s="515"/>
      <c r="U1358" s="515"/>
      <c r="V1358" s="515"/>
      <c r="W1358" s="515"/>
      <c r="X1358" s="515"/>
      <c r="Y1358" s="515"/>
      <c r="Z1358" s="515"/>
      <c r="AA1358" s="515"/>
      <c r="AB1358" s="515"/>
      <c r="AC1358" s="515"/>
      <c r="AD1358" s="515"/>
      <c r="AE1358" s="515"/>
      <c r="AF1358" s="515"/>
      <c r="AG1358" s="515"/>
      <c r="AH1358" s="515"/>
      <c r="AI1358" s="515"/>
      <c r="AJ1358" s="515"/>
      <c r="AK1358" s="515"/>
      <c r="AL1358" s="515"/>
    </row>
    <row r="1359" spans="1:38">
      <c r="A1359" s="515">
        <v>16</v>
      </c>
      <c r="B1359" s="515">
        <v>344</v>
      </c>
      <c r="C1359" s="515">
        <v>2023</v>
      </c>
      <c r="D1359" s="515">
        <v>8</v>
      </c>
      <c r="E1359" s="515">
        <v>99</v>
      </c>
      <c r="F1359" s="515">
        <v>99</v>
      </c>
      <c r="G1359" s="515">
        <v>99</v>
      </c>
      <c r="H1359" s="515">
        <v>99</v>
      </c>
      <c r="I1359" s="515">
        <v>99</v>
      </c>
      <c r="J1359" s="515">
        <v>999</v>
      </c>
      <c r="K1359" s="515">
        <v>99</v>
      </c>
      <c r="L1359" s="515">
        <v>14</v>
      </c>
      <c r="M1359" s="515">
        <v>99</v>
      </c>
      <c r="N1359" s="515">
        <v>99</v>
      </c>
      <c r="O1359" s="515">
        <v>99</v>
      </c>
      <c r="P1359" s="515">
        <v>99</v>
      </c>
      <c r="Q1359" s="515">
        <v>1</v>
      </c>
      <c r="R1359" s="515">
        <v>1</v>
      </c>
      <c r="S1359" s="515">
        <v>14</v>
      </c>
      <c r="T1359" s="515">
        <v>14</v>
      </c>
      <c r="U1359" s="515">
        <v>50.6</v>
      </c>
      <c r="V1359" s="515">
        <v>0</v>
      </c>
      <c r="W1359" s="515">
        <v>100</v>
      </c>
      <c r="X1359" s="515">
        <v>100</v>
      </c>
      <c r="Y1359" s="515">
        <v>100</v>
      </c>
      <c r="Z1359" s="515">
        <v>0</v>
      </c>
      <c r="AA1359" s="515">
        <v>0</v>
      </c>
      <c r="AB1359" s="515">
        <v>0</v>
      </c>
      <c r="AC1359" s="515"/>
      <c r="AD1359" s="515"/>
      <c r="AE1359" s="515"/>
      <c r="AF1359" s="515">
        <v>8.3878543868478438E-3</v>
      </c>
      <c r="AG1359" s="515">
        <v>1.3225908980653584E-2</v>
      </c>
      <c r="AH1359" s="515">
        <v>0</v>
      </c>
      <c r="AI1359" s="515">
        <v>0</v>
      </c>
      <c r="AJ1359" s="515"/>
      <c r="AK1359" s="515"/>
      <c r="AL1359" s="515"/>
    </row>
    <row r="1360" spans="1:38">
      <c r="A1360" s="515">
        <v>16</v>
      </c>
      <c r="B1360" s="515">
        <v>345</v>
      </c>
      <c r="C1360" s="515">
        <v>2023</v>
      </c>
      <c r="D1360" s="515">
        <v>9</v>
      </c>
      <c r="E1360" s="515">
        <v>99</v>
      </c>
      <c r="F1360" s="515">
        <v>99</v>
      </c>
      <c r="G1360" s="515">
        <v>99</v>
      </c>
      <c r="H1360" s="515">
        <v>99</v>
      </c>
      <c r="I1360" s="515">
        <v>99</v>
      </c>
      <c r="J1360" s="515">
        <v>999</v>
      </c>
      <c r="K1360" s="515">
        <v>99</v>
      </c>
      <c r="L1360" s="515">
        <v>14</v>
      </c>
      <c r="M1360" s="515">
        <v>99</v>
      </c>
      <c r="N1360" s="515">
        <v>99</v>
      </c>
      <c r="O1360" s="515">
        <v>99</v>
      </c>
      <c r="P1360" s="515">
        <v>99</v>
      </c>
      <c r="Q1360" s="515">
        <v>3</v>
      </c>
      <c r="R1360" s="515">
        <v>3</v>
      </c>
      <c r="S1360" s="515">
        <v>14</v>
      </c>
      <c r="T1360" s="515">
        <v>13.666666666666663</v>
      </c>
      <c r="U1360" s="515">
        <v>51.066666666666677</v>
      </c>
      <c r="V1360" s="515">
        <v>0</v>
      </c>
      <c r="W1360" s="515">
        <v>100</v>
      </c>
      <c r="X1360" s="515">
        <v>100</v>
      </c>
      <c r="Y1360" s="515">
        <v>100</v>
      </c>
      <c r="Z1360" s="515">
        <v>4.5733527696379408</v>
      </c>
      <c r="AA1360" s="515">
        <v>0</v>
      </c>
      <c r="AB1360" s="515">
        <v>0.94280904158207679</v>
      </c>
      <c r="AC1360" s="515"/>
      <c r="AD1360" s="515">
        <v>85.553372321092112</v>
      </c>
      <c r="AE1360" s="515"/>
      <c r="AF1360" s="515">
        <v>2.2115739034279398E-2</v>
      </c>
      <c r="AG1360" s="515">
        <v>3.8053763609126226E-2</v>
      </c>
      <c r="AH1360" s="515">
        <v>0</v>
      </c>
      <c r="AI1360" s="515">
        <v>0</v>
      </c>
      <c r="AJ1360" s="515"/>
      <c r="AK1360" s="515"/>
      <c r="AL1360" s="515"/>
    </row>
    <row r="1361" spans="1:38">
      <c r="A1361" s="515">
        <v>16</v>
      </c>
      <c r="B1361" s="515">
        <v>346</v>
      </c>
      <c r="C1361" s="515">
        <v>2023</v>
      </c>
      <c r="D1361" s="515">
        <v>10</v>
      </c>
      <c r="E1361" s="515">
        <v>99</v>
      </c>
      <c r="F1361" s="515">
        <v>99</v>
      </c>
      <c r="G1361" s="515">
        <v>99</v>
      </c>
      <c r="H1361" s="515">
        <v>99</v>
      </c>
      <c r="I1361" s="515">
        <v>99</v>
      </c>
      <c r="J1361" s="515">
        <v>999</v>
      </c>
      <c r="K1361" s="515">
        <v>99</v>
      </c>
      <c r="L1361" s="515">
        <v>14</v>
      </c>
      <c r="M1361" s="515">
        <v>99</v>
      </c>
      <c r="N1361" s="515">
        <v>99</v>
      </c>
      <c r="O1361" s="515">
        <v>99</v>
      </c>
      <c r="P1361" s="515">
        <v>99</v>
      </c>
      <c r="Q1361" s="515">
        <v>4</v>
      </c>
      <c r="R1361" s="515">
        <v>4</v>
      </c>
      <c r="S1361" s="515">
        <v>14</v>
      </c>
      <c r="T1361" s="515">
        <v>13.25</v>
      </c>
      <c r="U1361" s="515">
        <v>52.774999999999999</v>
      </c>
      <c r="V1361" s="515">
        <v>0</v>
      </c>
      <c r="W1361" s="515">
        <v>100</v>
      </c>
      <c r="X1361" s="515">
        <v>100</v>
      </c>
      <c r="Y1361" s="515">
        <v>100</v>
      </c>
      <c r="Z1361" s="515">
        <v>3.873225400102597</v>
      </c>
      <c r="AA1361" s="515">
        <v>0</v>
      </c>
      <c r="AB1361" s="515">
        <v>1.9202864369671515</v>
      </c>
      <c r="AC1361" s="515"/>
      <c r="AD1361" s="515">
        <v>99.240999416325181</v>
      </c>
      <c r="AE1361" s="515"/>
      <c r="AF1361" s="515">
        <v>9.8449421609648063E-3</v>
      </c>
      <c r="AG1361" s="515">
        <v>1.6977196833990051E-2</v>
      </c>
      <c r="AH1361" s="515">
        <v>25</v>
      </c>
      <c r="AI1361" s="515">
        <v>1</v>
      </c>
      <c r="AJ1361" s="515">
        <v>115.3</v>
      </c>
      <c r="AK1361" s="515">
        <v>34.903249370322378</v>
      </c>
      <c r="AL1361" s="515">
        <v>34.903249370322378</v>
      </c>
    </row>
    <row r="1362" spans="1:38">
      <c r="A1362" s="515">
        <v>16</v>
      </c>
      <c r="B1362" s="515">
        <v>347</v>
      </c>
      <c r="C1362" s="515">
        <v>2023</v>
      </c>
      <c r="D1362" s="515">
        <v>11</v>
      </c>
      <c r="E1362" s="515">
        <v>99</v>
      </c>
      <c r="F1362" s="515">
        <v>99</v>
      </c>
      <c r="G1362" s="515">
        <v>99</v>
      </c>
      <c r="H1362" s="515">
        <v>99</v>
      </c>
      <c r="I1362" s="515">
        <v>99</v>
      </c>
      <c r="J1362" s="515">
        <v>999</v>
      </c>
      <c r="K1362" s="515">
        <v>99</v>
      </c>
      <c r="L1362" s="515">
        <v>14</v>
      </c>
      <c r="M1362" s="515">
        <v>99</v>
      </c>
      <c r="N1362" s="515">
        <v>99</v>
      </c>
      <c r="O1362" s="515">
        <v>99</v>
      </c>
      <c r="P1362" s="515">
        <v>99</v>
      </c>
      <c r="Q1362" s="515">
        <v>3</v>
      </c>
      <c r="R1362" s="515">
        <v>3</v>
      </c>
      <c r="S1362" s="515">
        <v>14</v>
      </c>
      <c r="T1362" s="515">
        <v>14.666666666666663</v>
      </c>
      <c r="U1362" s="515">
        <v>60.4</v>
      </c>
      <c r="V1362" s="515">
        <v>0</v>
      </c>
      <c r="W1362" s="515">
        <v>100</v>
      </c>
      <c r="X1362" s="515">
        <v>100</v>
      </c>
      <c r="Y1362" s="515">
        <v>100</v>
      </c>
      <c r="Z1362" s="515">
        <v>6.5099923195038567</v>
      </c>
      <c r="AA1362" s="515">
        <v>0</v>
      </c>
      <c r="AB1362" s="515">
        <v>0.47140452079105849</v>
      </c>
      <c r="AC1362" s="515"/>
      <c r="AD1362" s="515">
        <v>53.223153849711665</v>
      </c>
      <c r="AE1362" s="515"/>
      <c r="AF1362" s="515">
        <v>1.2963443090484836E-2</v>
      </c>
      <c r="AG1362" s="515">
        <v>2.5562444311396874E-2</v>
      </c>
      <c r="AH1362" s="515">
        <v>0</v>
      </c>
      <c r="AI1362" s="515">
        <v>1</v>
      </c>
      <c r="AJ1362" s="515">
        <v>127.2</v>
      </c>
      <c r="AK1362" s="515">
        <v>33.817998899912162</v>
      </c>
      <c r="AL1362" s="515"/>
    </row>
    <row r="1363" spans="1:38">
      <c r="A1363" s="515">
        <v>16</v>
      </c>
      <c r="B1363" s="515">
        <v>348</v>
      </c>
      <c r="C1363" s="515">
        <v>2023</v>
      </c>
      <c r="D1363" s="515">
        <v>12</v>
      </c>
      <c r="E1363" s="515">
        <v>99</v>
      </c>
      <c r="F1363" s="515">
        <v>99</v>
      </c>
      <c r="G1363" s="515">
        <v>99</v>
      </c>
      <c r="H1363" s="515">
        <v>99</v>
      </c>
      <c r="I1363" s="515">
        <v>99</v>
      </c>
      <c r="J1363" s="515">
        <v>999</v>
      </c>
      <c r="K1363" s="515">
        <v>99</v>
      </c>
      <c r="L1363" s="515">
        <v>14</v>
      </c>
      <c r="M1363" s="515">
        <v>99</v>
      </c>
      <c r="N1363" s="515">
        <v>99</v>
      </c>
      <c r="O1363" s="515">
        <v>99</v>
      </c>
      <c r="P1363" s="515">
        <v>99</v>
      </c>
      <c r="Q1363" s="515"/>
      <c r="R1363" s="515">
        <v>0</v>
      </c>
      <c r="S1363" s="515"/>
      <c r="T1363" s="515"/>
      <c r="U1363" s="515"/>
      <c r="V1363" s="515"/>
      <c r="W1363" s="515"/>
      <c r="X1363" s="515"/>
      <c r="Y1363" s="515"/>
      <c r="Z1363" s="515"/>
      <c r="AA1363" s="515"/>
      <c r="AB1363" s="515"/>
      <c r="AC1363" s="515"/>
      <c r="AD1363" s="515"/>
      <c r="AE1363" s="515"/>
      <c r="AF1363" s="515"/>
      <c r="AG1363" s="515"/>
      <c r="AH1363" s="515"/>
      <c r="AI1363" s="515"/>
      <c r="AJ1363" s="515"/>
      <c r="AK1363" s="515"/>
      <c r="AL1363" s="515"/>
    </row>
    <row r="1364" spans="1:38">
      <c r="A1364" s="515">
        <v>16</v>
      </c>
      <c r="B1364" s="515">
        <v>349</v>
      </c>
      <c r="C1364" s="515">
        <v>2023</v>
      </c>
      <c r="D1364" s="515">
        <v>1</v>
      </c>
      <c r="E1364" s="515">
        <v>99</v>
      </c>
      <c r="F1364" s="515">
        <v>99</v>
      </c>
      <c r="G1364" s="515">
        <v>99</v>
      </c>
      <c r="H1364" s="515">
        <v>99</v>
      </c>
      <c r="I1364" s="515">
        <v>99</v>
      </c>
      <c r="J1364" s="515">
        <v>999</v>
      </c>
      <c r="K1364" s="515">
        <v>99</v>
      </c>
      <c r="L1364" s="515">
        <v>15</v>
      </c>
      <c r="M1364" s="515">
        <v>99</v>
      </c>
      <c r="N1364" s="515">
        <v>99</v>
      </c>
      <c r="O1364" s="515">
        <v>99</v>
      </c>
      <c r="P1364" s="515">
        <v>99</v>
      </c>
      <c r="Q1364" s="515"/>
      <c r="R1364" s="515">
        <v>0</v>
      </c>
      <c r="S1364" s="515"/>
      <c r="T1364" s="515"/>
      <c r="U1364" s="515"/>
      <c r="V1364" s="515"/>
      <c r="W1364" s="515"/>
      <c r="X1364" s="515"/>
      <c r="Y1364" s="515"/>
      <c r="Z1364" s="515"/>
      <c r="AA1364" s="515"/>
      <c r="AB1364" s="515"/>
      <c r="AC1364" s="515"/>
      <c r="AD1364" s="515"/>
      <c r="AE1364" s="515"/>
      <c r="AF1364" s="515"/>
      <c r="AG1364" s="515"/>
      <c r="AH1364" s="515"/>
      <c r="AI1364" s="515"/>
      <c r="AJ1364" s="515"/>
      <c r="AK1364" s="515"/>
      <c r="AL1364" s="515"/>
    </row>
    <row r="1365" spans="1:38">
      <c r="A1365" s="515">
        <v>16</v>
      </c>
      <c r="B1365" s="515">
        <v>350</v>
      </c>
      <c r="C1365" s="515">
        <v>2023</v>
      </c>
      <c r="D1365" s="515">
        <v>2</v>
      </c>
      <c r="E1365" s="515">
        <v>99</v>
      </c>
      <c r="F1365" s="515">
        <v>99</v>
      </c>
      <c r="G1365" s="515">
        <v>99</v>
      </c>
      <c r="H1365" s="515">
        <v>99</v>
      </c>
      <c r="I1365" s="515">
        <v>99</v>
      </c>
      <c r="J1365" s="515">
        <v>999</v>
      </c>
      <c r="K1365" s="515">
        <v>99</v>
      </c>
      <c r="L1365" s="515">
        <v>15</v>
      </c>
      <c r="M1365" s="515">
        <v>99</v>
      </c>
      <c r="N1365" s="515">
        <v>99</v>
      </c>
      <c r="O1365" s="515">
        <v>99</v>
      </c>
      <c r="P1365" s="515">
        <v>99</v>
      </c>
      <c r="Q1365" s="515"/>
      <c r="R1365" s="515">
        <v>0</v>
      </c>
      <c r="S1365" s="515"/>
      <c r="T1365" s="515"/>
      <c r="U1365" s="515"/>
      <c r="V1365" s="515"/>
      <c r="W1365" s="515"/>
      <c r="X1365" s="515"/>
      <c r="Y1365" s="515"/>
      <c r="Z1365" s="515"/>
      <c r="AA1365" s="515"/>
      <c r="AB1365" s="515"/>
      <c r="AC1365" s="515"/>
      <c r="AD1365" s="515"/>
      <c r="AE1365" s="515"/>
      <c r="AF1365" s="515"/>
      <c r="AG1365" s="515"/>
      <c r="AH1365" s="515"/>
      <c r="AI1365" s="515"/>
      <c r="AJ1365" s="515"/>
      <c r="AK1365" s="515"/>
      <c r="AL1365" s="515"/>
    </row>
    <row r="1366" spans="1:38">
      <c r="A1366" s="515">
        <v>16</v>
      </c>
      <c r="B1366" s="515">
        <v>351</v>
      </c>
      <c r="C1366" s="515">
        <v>2023</v>
      </c>
      <c r="D1366" s="515">
        <v>3</v>
      </c>
      <c r="E1366" s="515">
        <v>99</v>
      </c>
      <c r="F1366" s="515">
        <v>99</v>
      </c>
      <c r="G1366" s="515">
        <v>99</v>
      </c>
      <c r="H1366" s="515">
        <v>99</v>
      </c>
      <c r="I1366" s="515">
        <v>99</v>
      </c>
      <c r="J1366" s="515">
        <v>999</v>
      </c>
      <c r="K1366" s="515">
        <v>99</v>
      </c>
      <c r="L1366" s="515">
        <v>15</v>
      </c>
      <c r="M1366" s="515">
        <v>99</v>
      </c>
      <c r="N1366" s="515">
        <v>99</v>
      </c>
      <c r="O1366" s="515">
        <v>99</v>
      </c>
      <c r="P1366" s="515">
        <v>99</v>
      </c>
      <c r="Q1366" s="515"/>
      <c r="R1366" s="515">
        <v>0</v>
      </c>
      <c r="S1366" s="515"/>
      <c r="T1366" s="515"/>
      <c r="U1366" s="515"/>
      <c r="V1366" s="515"/>
      <c r="W1366" s="515"/>
      <c r="X1366" s="515"/>
      <c r="Y1366" s="515"/>
      <c r="Z1366" s="515"/>
      <c r="AA1366" s="515"/>
      <c r="AB1366" s="515"/>
      <c r="AC1366" s="515"/>
      <c r="AD1366" s="515"/>
      <c r="AE1366" s="515"/>
      <c r="AF1366" s="515"/>
      <c r="AG1366" s="515"/>
      <c r="AH1366" s="515"/>
      <c r="AI1366" s="515"/>
      <c r="AJ1366" s="515"/>
      <c r="AK1366" s="515"/>
      <c r="AL1366" s="515"/>
    </row>
    <row r="1367" spans="1:38">
      <c r="A1367" s="515">
        <v>16</v>
      </c>
      <c r="B1367" s="515">
        <v>352</v>
      </c>
      <c r="C1367" s="515">
        <v>2023</v>
      </c>
      <c r="D1367" s="515">
        <v>4</v>
      </c>
      <c r="E1367" s="515">
        <v>99</v>
      </c>
      <c r="F1367" s="515">
        <v>99</v>
      </c>
      <c r="G1367" s="515">
        <v>99</v>
      </c>
      <c r="H1367" s="515">
        <v>99</v>
      </c>
      <c r="I1367" s="515">
        <v>99</v>
      </c>
      <c r="J1367" s="515">
        <v>999</v>
      </c>
      <c r="K1367" s="515">
        <v>99</v>
      </c>
      <c r="L1367" s="515">
        <v>15</v>
      </c>
      <c r="M1367" s="515">
        <v>99</v>
      </c>
      <c r="N1367" s="515">
        <v>99</v>
      </c>
      <c r="O1367" s="515">
        <v>99</v>
      </c>
      <c r="P1367" s="515">
        <v>99</v>
      </c>
      <c r="Q1367" s="515"/>
      <c r="R1367" s="515">
        <v>0</v>
      </c>
      <c r="S1367" s="515"/>
      <c r="T1367" s="515"/>
      <c r="U1367" s="515"/>
      <c r="V1367" s="515"/>
      <c r="W1367" s="515"/>
      <c r="X1367" s="515"/>
      <c r="Y1367" s="515"/>
      <c r="Z1367" s="515"/>
      <c r="AA1367" s="515"/>
      <c r="AB1367" s="515"/>
      <c r="AC1367" s="515"/>
      <c r="AD1367" s="515"/>
      <c r="AE1367" s="515"/>
      <c r="AF1367" s="515"/>
      <c r="AG1367" s="515"/>
      <c r="AH1367" s="515"/>
      <c r="AI1367" s="515"/>
      <c r="AJ1367" s="515"/>
      <c r="AK1367" s="515"/>
      <c r="AL1367" s="515"/>
    </row>
    <row r="1368" spans="1:38">
      <c r="A1368" s="515">
        <v>16</v>
      </c>
      <c r="B1368" s="515">
        <v>353</v>
      </c>
      <c r="C1368" s="515">
        <v>2023</v>
      </c>
      <c r="D1368" s="515">
        <v>5</v>
      </c>
      <c r="E1368" s="515">
        <v>99</v>
      </c>
      <c r="F1368" s="515">
        <v>99</v>
      </c>
      <c r="G1368" s="515">
        <v>99</v>
      </c>
      <c r="H1368" s="515">
        <v>99</v>
      </c>
      <c r="I1368" s="515">
        <v>99</v>
      </c>
      <c r="J1368" s="515">
        <v>999</v>
      </c>
      <c r="K1368" s="515">
        <v>99</v>
      </c>
      <c r="L1368" s="515">
        <v>15</v>
      </c>
      <c r="M1368" s="515">
        <v>99</v>
      </c>
      <c r="N1368" s="515">
        <v>99</v>
      </c>
      <c r="O1368" s="515">
        <v>99</v>
      </c>
      <c r="P1368" s="515">
        <v>99</v>
      </c>
      <c r="Q1368" s="515"/>
      <c r="R1368" s="515">
        <v>0</v>
      </c>
      <c r="S1368" s="515"/>
      <c r="T1368" s="515"/>
      <c r="U1368" s="515"/>
      <c r="V1368" s="515"/>
      <c r="W1368" s="515"/>
      <c r="X1368" s="515"/>
      <c r="Y1368" s="515"/>
      <c r="Z1368" s="515"/>
      <c r="AA1368" s="515"/>
      <c r="AB1368" s="515"/>
      <c r="AC1368" s="515"/>
      <c r="AD1368" s="515"/>
      <c r="AE1368" s="515"/>
      <c r="AF1368" s="515"/>
      <c r="AG1368" s="515"/>
      <c r="AH1368" s="515"/>
      <c r="AI1368" s="515"/>
      <c r="AJ1368" s="515"/>
      <c r="AK1368" s="515"/>
      <c r="AL1368" s="515"/>
    </row>
    <row r="1369" spans="1:38">
      <c r="A1369" s="515">
        <v>16</v>
      </c>
      <c r="B1369" s="515">
        <v>354</v>
      </c>
      <c r="C1369" s="515">
        <v>2023</v>
      </c>
      <c r="D1369" s="515">
        <v>6</v>
      </c>
      <c r="E1369" s="515">
        <v>99</v>
      </c>
      <c r="F1369" s="515">
        <v>99</v>
      </c>
      <c r="G1369" s="515">
        <v>99</v>
      </c>
      <c r="H1369" s="515">
        <v>99</v>
      </c>
      <c r="I1369" s="515">
        <v>99</v>
      </c>
      <c r="J1369" s="515">
        <v>999</v>
      </c>
      <c r="K1369" s="515">
        <v>99</v>
      </c>
      <c r="L1369" s="515">
        <v>15</v>
      </c>
      <c r="M1369" s="515">
        <v>99</v>
      </c>
      <c r="N1369" s="515">
        <v>99</v>
      </c>
      <c r="O1369" s="515">
        <v>99</v>
      </c>
      <c r="P1369" s="515">
        <v>99</v>
      </c>
      <c r="Q1369" s="515"/>
      <c r="R1369" s="515">
        <v>0</v>
      </c>
      <c r="S1369" s="515"/>
      <c r="T1369" s="515"/>
      <c r="U1369" s="515"/>
      <c r="V1369" s="515"/>
      <c r="W1369" s="515"/>
      <c r="X1369" s="515"/>
      <c r="Y1369" s="515"/>
      <c r="Z1369" s="515"/>
      <c r="AA1369" s="515"/>
      <c r="AB1369" s="515"/>
      <c r="AC1369" s="515"/>
      <c r="AD1369" s="515"/>
      <c r="AE1369" s="515"/>
      <c r="AF1369" s="515"/>
      <c r="AG1369" s="515"/>
      <c r="AH1369" s="515"/>
      <c r="AI1369" s="515"/>
      <c r="AJ1369" s="515"/>
      <c r="AK1369" s="515"/>
      <c r="AL1369" s="515"/>
    </row>
    <row r="1370" spans="1:38">
      <c r="A1370" s="515">
        <v>16</v>
      </c>
      <c r="B1370" s="515">
        <v>355</v>
      </c>
      <c r="C1370" s="515">
        <v>2023</v>
      </c>
      <c r="D1370" s="515">
        <v>7</v>
      </c>
      <c r="E1370" s="515">
        <v>99</v>
      </c>
      <c r="F1370" s="515">
        <v>99</v>
      </c>
      <c r="G1370" s="515">
        <v>99</v>
      </c>
      <c r="H1370" s="515">
        <v>99</v>
      </c>
      <c r="I1370" s="515">
        <v>99</v>
      </c>
      <c r="J1370" s="515">
        <v>999</v>
      </c>
      <c r="K1370" s="515">
        <v>99</v>
      </c>
      <c r="L1370" s="515">
        <v>15</v>
      </c>
      <c r="M1370" s="515">
        <v>99</v>
      </c>
      <c r="N1370" s="515">
        <v>99</v>
      </c>
      <c r="O1370" s="515">
        <v>99</v>
      </c>
      <c r="P1370" s="515">
        <v>99</v>
      </c>
      <c r="Q1370" s="515"/>
      <c r="R1370" s="515">
        <v>0</v>
      </c>
      <c r="S1370" s="515"/>
      <c r="T1370" s="515"/>
      <c r="U1370" s="515"/>
      <c r="V1370" s="515"/>
      <c r="W1370" s="515"/>
      <c r="X1370" s="515"/>
      <c r="Y1370" s="515"/>
      <c r="Z1370" s="515"/>
      <c r="AA1370" s="515"/>
      <c r="AB1370" s="515"/>
      <c r="AC1370" s="515"/>
      <c r="AD1370" s="515"/>
      <c r="AE1370" s="515"/>
      <c r="AF1370" s="515"/>
      <c r="AG1370" s="515"/>
      <c r="AH1370" s="515"/>
      <c r="AI1370" s="515"/>
      <c r="AJ1370" s="515"/>
      <c r="AK1370" s="515"/>
      <c r="AL1370" s="515"/>
    </row>
    <row r="1371" spans="1:38">
      <c r="A1371" s="515">
        <v>16</v>
      </c>
      <c r="B1371" s="515">
        <v>356</v>
      </c>
      <c r="C1371" s="515">
        <v>2023</v>
      </c>
      <c r="D1371" s="515">
        <v>8</v>
      </c>
      <c r="E1371" s="515">
        <v>99</v>
      </c>
      <c r="F1371" s="515">
        <v>99</v>
      </c>
      <c r="G1371" s="515">
        <v>99</v>
      </c>
      <c r="H1371" s="515">
        <v>99</v>
      </c>
      <c r="I1371" s="515">
        <v>99</v>
      </c>
      <c r="J1371" s="515">
        <v>999</v>
      </c>
      <c r="K1371" s="515">
        <v>99</v>
      </c>
      <c r="L1371" s="515">
        <v>15</v>
      </c>
      <c r="M1371" s="515">
        <v>99</v>
      </c>
      <c r="N1371" s="515">
        <v>99</v>
      </c>
      <c r="O1371" s="515">
        <v>99</v>
      </c>
      <c r="P1371" s="515">
        <v>99</v>
      </c>
      <c r="Q1371" s="515"/>
      <c r="R1371" s="515">
        <v>0</v>
      </c>
      <c r="S1371" s="515"/>
      <c r="T1371" s="515"/>
      <c r="U1371" s="515"/>
      <c r="V1371" s="515"/>
      <c r="W1371" s="515"/>
      <c r="X1371" s="515"/>
      <c r="Y1371" s="515"/>
      <c r="Z1371" s="515"/>
      <c r="AA1371" s="515"/>
      <c r="AB1371" s="515"/>
      <c r="AC1371" s="515"/>
      <c r="AD1371" s="515"/>
      <c r="AE1371" s="515"/>
      <c r="AF1371" s="515"/>
      <c r="AG1371" s="515"/>
      <c r="AH1371" s="515"/>
      <c r="AI1371" s="515"/>
      <c r="AJ1371" s="515"/>
      <c r="AK1371" s="515"/>
      <c r="AL1371" s="515"/>
    </row>
    <row r="1372" spans="1:38">
      <c r="A1372" s="515">
        <v>16</v>
      </c>
      <c r="B1372" s="515">
        <v>357</v>
      </c>
      <c r="C1372" s="515">
        <v>2023</v>
      </c>
      <c r="D1372" s="515">
        <v>9</v>
      </c>
      <c r="E1372" s="515">
        <v>99</v>
      </c>
      <c r="F1372" s="515">
        <v>99</v>
      </c>
      <c r="G1372" s="515">
        <v>99</v>
      </c>
      <c r="H1372" s="515">
        <v>99</v>
      </c>
      <c r="I1372" s="515">
        <v>99</v>
      </c>
      <c r="J1372" s="515">
        <v>999</v>
      </c>
      <c r="K1372" s="515">
        <v>99</v>
      </c>
      <c r="L1372" s="515">
        <v>15</v>
      </c>
      <c r="M1372" s="515">
        <v>99</v>
      </c>
      <c r="N1372" s="515">
        <v>99</v>
      </c>
      <c r="O1372" s="515">
        <v>99</v>
      </c>
      <c r="P1372" s="515">
        <v>99</v>
      </c>
      <c r="Q1372" s="515"/>
      <c r="R1372" s="515">
        <v>0</v>
      </c>
      <c r="S1372" s="515"/>
      <c r="T1372" s="515"/>
      <c r="U1372" s="515"/>
      <c r="V1372" s="515"/>
      <c r="W1372" s="515"/>
      <c r="X1372" s="515"/>
      <c r="Y1372" s="515"/>
      <c r="Z1372" s="515"/>
      <c r="AA1372" s="515"/>
      <c r="AB1372" s="515"/>
      <c r="AC1372" s="515"/>
      <c r="AD1372" s="515"/>
      <c r="AE1372" s="515"/>
      <c r="AF1372" s="515"/>
      <c r="AG1372" s="515"/>
      <c r="AH1372" s="515"/>
      <c r="AI1372" s="515"/>
      <c r="AJ1372" s="515"/>
      <c r="AK1372" s="515"/>
      <c r="AL1372" s="515"/>
    </row>
    <row r="1373" spans="1:38">
      <c r="A1373" s="515">
        <v>16</v>
      </c>
      <c r="B1373" s="515">
        <v>358</v>
      </c>
      <c r="C1373" s="515">
        <v>2023</v>
      </c>
      <c r="D1373" s="515">
        <v>10</v>
      </c>
      <c r="E1373" s="515">
        <v>99</v>
      </c>
      <c r="F1373" s="515">
        <v>99</v>
      </c>
      <c r="G1373" s="515">
        <v>99</v>
      </c>
      <c r="H1373" s="515">
        <v>99</v>
      </c>
      <c r="I1373" s="515">
        <v>99</v>
      </c>
      <c r="J1373" s="515">
        <v>999</v>
      </c>
      <c r="K1373" s="515">
        <v>99</v>
      </c>
      <c r="L1373" s="515">
        <v>15</v>
      </c>
      <c r="M1373" s="515">
        <v>99</v>
      </c>
      <c r="N1373" s="515">
        <v>99</v>
      </c>
      <c r="O1373" s="515">
        <v>99</v>
      </c>
      <c r="P1373" s="515">
        <v>99</v>
      </c>
      <c r="Q1373" s="515"/>
      <c r="R1373" s="515">
        <v>0</v>
      </c>
      <c r="S1373" s="515"/>
      <c r="T1373" s="515"/>
      <c r="U1373" s="515"/>
      <c r="V1373" s="515"/>
      <c r="W1373" s="515"/>
      <c r="X1373" s="515"/>
      <c r="Y1373" s="515"/>
      <c r="Z1373" s="515"/>
      <c r="AA1373" s="515"/>
      <c r="AB1373" s="515"/>
      <c r="AC1373" s="515"/>
      <c r="AD1373" s="515"/>
      <c r="AE1373" s="515"/>
      <c r="AF1373" s="515"/>
      <c r="AG1373" s="515"/>
      <c r="AH1373" s="515"/>
      <c r="AI1373" s="515"/>
      <c r="AJ1373" s="515"/>
      <c r="AK1373" s="515"/>
      <c r="AL1373" s="515"/>
    </row>
    <row r="1374" spans="1:38">
      <c r="A1374" s="515">
        <v>16</v>
      </c>
      <c r="B1374" s="515">
        <v>359</v>
      </c>
      <c r="C1374" s="515">
        <v>2023</v>
      </c>
      <c r="D1374" s="515">
        <v>11</v>
      </c>
      <c r="E1374" s="515">
        <v>99</v>
      </c>
      <c r="F1374" s="515">
        <v>99</v>
      </c>
      <c r="G1374" s="515">
        <v>99</v>
      </c>
      <c r="H1374" s="515">
        <v>99</v>
      </c>
      <c r="I1374" s="515">
        <v>99</v>
      </c>
      <c r="J1374" s="515">
        <v>999</v>
      </c>
      <c r="K1374" s="515">
        <v>99</v>
      </c>
      <c r="L1374" s="515">
        <v>15</v>
      </c>
      <c r="M1374" s="515">
        <v>99</v>
      </c>
      <c r="N1374" s="515">
        <v>99</v>
      </c>
      <c r="O1374" s="515">
        <v>99</v>
      </c>
      <c r="P1374" s="515">
        <v>99</v>
      </c>
      <c r="Q1374" s="515"/>
      <c r="R1374" s="515">
        <v>0</v>
      </c>
      <c r="S1374" s="515"/>
      <c r="T1374" s="515"/>
      <c r="U1374" s="515"/>
      <c r="V1374" s="515"/>
      <c r="W1374" s="515"/>
      <c r="X1374" s="515"/>
      <c r="Y1374" s="515"/>
      <c r="Z1374" s="515"/>
      <c r="AA1374" s="515"/>
      <c r="AB1374" s="515"/>
      <c r="AC1374" s="515"/>
      <c r="AD1374" s="515"/>
      <c r="AE1374" s="515"/>
      <c r="AF1374" s="515"/>
      <c r="AG1374" s="515"/>
      <c r="AH1374" s="515"/>
      <c r="AI1374" s="515"/>
      <c r="AJ1374" s="515"/>
      <c r="AK1374" s="515"/>
      <c r="AL1374" s="515"/>
    </row>
    <row r="1375" spans="1:38">
      <c r="A1375" s="515">
        <v>16</v>
      </c>
      <c r="B1375" s="515">
        <v>360</v>
      </c>
      <c r="C1375" s="515">
        <v>2023</v>
      </c>
      <c r="D1375" s="515">
        <v>12</v>
      </c>
      <c r="E1375" s="515">
        <v>99</v>
      </c>
      <c r="F1375" s="515">
        <v>99</v>
      </c>
      <c r="G1375" s="515">
        <v>99</v>
      </c>
      <c r="H1375" s="515">
        <v>99</v>
      </c>
      <c r="I1375" s="515">
        <v>99</v>
      </c>
      <c r="J1375" s="515">
        <v>999</v>
      </c>
      <c r="K1375" s="515">
        <v>99</v>
      </c>
      <c r="L1375" s="515">
        <v>15</v>
      </c>
      <c r="M1375" s="515">
        <v>99</v>
      </c>
      <c r="N1375" s="515">
        <v>99</v>
      </c>
      <c r="O1375" s="515">
        <v>99</v>
      </c>
      <c r="P1375" s="515">
        <v>99</v>
      </c>
      <c r="Q1375" s="515"/>
      <c r="R1375" s="515">
        <v>0</v>
      </c>
      <c r="S1375" s="515"/>
      <c r="T1375" s="515"/>
      <c r="U1375" s="515"/>
      <c r="V1375" s="515"/>
      <c r="W1375" s="515"/>
      <c r="X1375" s="515"/>
      <c r="Y1375" s="515"/>
      <c r="Z1375" s="515"/>
      <c r="AA1375" s="515"/>
      <c r="AB1375" s="515"/>
      <c r="AC1375" s="515"/>
      <c r="AD1375" s="515"/>
      <c r="AE1375" s="515"/>
      <c r="AF1375" s="515"/>
      <c r="AG1375" s="515"/>
      <c r="AH1375" s="515"/>
      <c r="AI1375" s="515"/>
      <c r="AJ1375" s="515"/>
      <c r="AK1375" s="515"/>
      <c r="AL1375" s="515"/>
    </row>
    <row r="1376" spans="1:38" ht="16.2" customHeight="1">
      <c r="A1376" s="515">
        <v>17</v>
      </c>
      <c r="B1376" s="515">
        <v>1</v>
      </c>
      <c r="C1376" s="515">
        <v>2024</v>
      </c>
      <c r="D1376" s="515">
        <v>1</v>
      </c>
      <c r="E1376" s="515">
        <v>99</v>
      </c>
      <c r="F1376" s="515">
        <v>99</v>
      </c>
      <c r="G1376" s="515">
        <v>99</v>
      </c>
      <c r="H1376" s="515">
        <v>99</v>
      </c>
      <c r="I1376" s="515">
        <v>99</v>
      </c>
      <c r="J1376" s="515">
        <v>999</v>
      </c>
      <c r="K1376" s="515">
        <v>99</v>
      </c>
      <c r="L1376" s="515">
        <v>99</v>
      </c>
      <c r="M1376" s="515">
        <v>1</v>
      </c>
      <c r="N1376" s="515">
        <v>99</v>
      </c>
      <c r="O1376" s="515">
        <v>99</v>
      </c>
      <c r="P1376" s="515">
        <v>99</v>
      </c>
      <c r="Q1376" s="515"/>
      <c r="R1376" s="515">
        <v>0</v>
      </c>
      <c r="S1376" s="515"/>
      <c r="T1376" s="515"/>
      <c r="U1376" s="515"/>
      <c r="V1376" s="515"/>
      <c r="W1376" s="515"/>
      <c r="X1376" s="515"/>
      <c r="Y1376" s="515"/>
      <c r="Z1376" s="515"/>
      <c r="AA1376" s="515"/>
      <c r="AB1376" s="515"/>
      <c r="AC1376" s="515"/>
      <c r="AD1376" s="515"/>
      <c r="AE1376" s="515"/>
      <c r="AF1376" s="515"/>
      <c r="AG1376" s="515"/>
      <c r="AH1376" s="515"/>
      <c r="AI1376" s="515"/>
      <c r="AJ1376" s="515"/>
      <c r="AK1376" s="515"/>
      <c r="AL1376" s="515"/>
    </row>
    <row r="1377" spans="1:38">
      <c r="A1377" s="515">
        <v>17</v>
      </c>
      <c r="B1377" s="515">
        <v>2</v>
      </c>
      <c r="C1377" s="515">
        <v>2024</v>
      </c>
      <c r="D1377" s="515">
        <v>2</v>
      </c>
      <c r="E1377" s="515">
        <v>99</v>
      </c>
      <c r="F1377" s="515">
        <v>99</v>
      </c>
      <c r="G1377" s="515">
        <v>99</v>
      </c>
      <c r="H1377" s="515">
        <v>99</v>
      </c>
      <c r="I1377" s="515">
        <v>99</v>
      </c>
      <c r="J1377" s="515">
        <v>999</v>
      </c>
      <c r="K1377" s="515">
        <v>99</v>
      </c>
      <c r="L1377" s="515">
        <v>99</v>
      </c>
      <c r="M1377" s="515">
        <v>1</v>
      </c>
      <c r="N1377" s="515">
        <v>99</v>
      </c>
      <c r="O1377" s="515">
        <v>99</v>
      </c>
      <c r="P1377" s="515">
        <v>99</v>
      </c>
      <c r="Q1377" s="515"/>
      <c r="R1377" s="515">
        <v>0</v>
      </c>
      <c r="S1377" s="515"/>
      <c r="T1377" s="515"/>
      <c r="U1377" s="515"/>
      <c r="V1377" s="515"/>
      <c r="W1377" s="515"/>
      <c r="X1377" s="515"/>
      <c r="Y1377" s="515"/>
      <c r="Z1377" s="515"/>
      <c r="AA1377" s="515"/>
      <c r="AB1377" s="515"/>
      <c r="AC1377" s="515"/>
      <c r="AD1377" s="515"/>
      <c r="AE1377" s="515"/>
      <c r="AF1377" s="515"/>
      <c r="AG1377" s="515"/>
      <c r="AH1377" s="515"/>
      <c r="AI1377" s="515"/>
      <c r="AJ1377" s="515"/>
      <c r="AK1377" s="515"/>
      <c r="AL1377" s="515"/>
    </row>
    <row r="1378" spans="1:38">
      <c r="A1378" s="515">
        <v>17</v>
      </c>
      <c r="B1378" s="515">
        <v>3</v>
      </c>
      <c r="C1378" s="515">
        <v>2024</v>
      </c>
      <c r="D1378" s="515">
        <v>3</v>
      </c>
      <c r="E1378" s="515">
        <v>99</v>
      </c>
      <c r="F1378" s="515">
        <v>99</v>
      </c>
      <c r="G1378" s="515">
        <v>99</v>
      </c>
      <c r="H1378" s="515">
        <v>99</v>
      </c>
      <c r="I1378" s="515">
        <v>99</v>
      </c>
      <c r="J1378" s="515">
        <v>999</v>
      </c>
      <c r="K1378" s="515">
        <v>99</v>
      </c>
      <c r="L1378" s="515">
        <v>99</v>
      </c>
      <c r="M1378" s="515">
        <v>1</v>
      </c>
      <c r="N1378" s="515">
        <v>99</v>
      </c>
      <c r="O1378" s="515">
        <v>99</v>
      </c>
      <c r="P1378" s="515">
        <v>99</v>
      </c>
      <c r="Q1378" s="515">
        <v>2</v>
      </c>
      <c r="R1378" s="515">
        <v>2</v>
      </c>
      <c r="S1378" s="515">
        <v>3.5</v>
      </c>
      <c r="T1378" s="515">
        <v>1</v>
      </c>
      <c r="U1378" s="515">
        <v>25.3</v>
      </c>
      <c r="V1378" s="515">
        <v>0</v>
      </c>
      <c r="W1378" s="515">
        <v>0</v>
      </c>
      <c r="X1378" s="515">
        <v>100</v>
      </c>
      <c r="Y1378" s="515">
        <v>100</v>
      </c>
      <c r="Z1378" s="515">
        <v>1.1999999999999753</v>
      </c>
      <c r="AA1378" s="515">
        <v>0.5</v>
      </c>
      <c r="AB1378" s="515">
        <v>0</v>
      </c>
      <c r="AC1378" s="515">
        <v>100.00000000000348</v>
      </c>
      <c r="AD1378" s="515"/>
      <c r="AE1378" s="515"/>
      <c r="AF1378" s="515">
        <v>1.8439977872026565E-2</v>
      </c>
      <c r="AG1378" s="515">
        <v>1.3162330554503485E-2</v>
      </c>
      <c r="AH1378" s="515">
        <v>50</v>
      </c>
      <c r="AI1378" s="515">
        <v>2</v>
      </c>
      <c r="AJ1378" s="515">
        <v>117.9</v>
      </c>
      <c r="AK1378" s="515">
        <v>15.448558149561286</v>
      </c>
      <c r="AL1378" s="515">
        <v>15.448558149561286</v>
      </c>
    </row>
    <row r="1379" spans="1:38">
      <c r="A1379" s="515">
        <v>17</v>
      </c>
      <c r="B1379" s="515">
        <v>4</v>
      </c>
      <c r="C1379" s="515">
        <v>2024</v>
      </c>
      <c r="D1379" s="515">
        <v>4</v>
      </c>
      <c r="E1379" s="515">
        <v>99</v>
      </c>
      <c r="F1379" s="515">
        <v>99</v>
      </c>
      <c r="G1379" s="515">
        <v>99</v>
      </c>
      <c r="H1379" s="515">
        <v>99</v>
      </c>
      <c r="I1379" s="515">
        <v>99</v>
      </c>
      <c r="J1379" s="515">
        <v>999</v>
      </c>
      <c r="K1379" s="515">
        <v>99</v>
      </c>
      <c r="L1379" s="515">
        <v>99</v>
      </c>
      <c r="M1379" s="515">
        <v>1</v>
      </c>
      <c r="N1379" s="515">
        <v>99</v>
      </c>
      <c r="O1379" s="515">
        <v>99</v>
      </c>
      <c r="P1379" s="515">
        <v>99</v>
      </c>
      <c r="Q1379" s="515"/>
      <c r="R1379" s="515">
        <v>0</v>
      </c>
      <c r="S1379" s="515"/>
      <c r="T1379" s="515"/>
      <c r="U1379" s="515"/>
      <c r="V1379" s="515"/>
      <c r="W1379" s="515"/>
      <c r="X1379" s="515"/>
      <c r="Y1379" s="515"/>
      <c r="Z1379" s="515"/>
      <c r="AA1379" s="515"/>
      <c r="AB1379" s="515"/>
      <c r="AC1379" s="515"/>
      <c r="AD1379" s="515"/>
      <c r="AE1379" s="515"/>
      <c r="AF1379" s="515"/>
      <c r="AG1379" s="515"/>
      <c r="AH1379" s="515"/>
      <c r="AI1379" s="515"/>
      <c r="AJ1379" s="515"/>
      <c r="AK1379" s="515"/>
      <c r="AL1379" s="515"/>
    </row>
    <row r="1380" spans="1:38">
      <c r="A1380" s="515">
        <v>17</v>
      </c>
      <c r="B1380" s="515">
        <v>5</v>
      </c>
      <c r="C1380" s="515">
        <v>2024</v>
      </c>
      <c r="D1380" s="515">
        <v>5</v>
      </c>
      <c r="E1380" s="515">
        <v>99</v>
      </c>
      <c r="F1380" s="515">
        <v>99</v>
      </c>
      <c r="G1380" s="515">
        <v>99</v>
      </c>
      <c r="H1380" s="515">
        <v>99</v>
      </c>
      <c r="I1380" s="515">
        <v>99</v>
      </c>
      <c r="J1380" s="515">
        <v>999</v>
      </c>
      <c r="K1380" s="515">
        <v>99</v>
      </c>
      <c r="L1380" s="515">
        <v>99</v>
      </c>
      <c r="M1380" s="515">
        <v>1</v>
      </c>
      <c r="N1380" s="515">
        <v>99</v>
      </c>
      <c r="O1380" s="515">
        <v>99</v>
      </c>
      <c r="P1380" s="515">
        <v>99</v>
      </c>
      <c r="Q1380" s="515">
        <v>1</v>
      </c>
      <c r="R1380" s="515">
        <v>1</v>
      </c>
      <c r="S1380" s="515">
        <v>0</v>
      </c>
      <c r="T1380" s="515">
        <v>1</v>
      </c>
      <c r="U1380" s="515">
        <v>16.2</v>
      </c>
      <c r="V1380" s="515">
        <v>0</v>
      </c>
      <c r="W1380" s="515">
        <v>0</v>
      </c>
      <c r="X1380" s="515">
        <v>100</v>
      </c>
      <c r="Y1380" s="515">
        <v>0</v>
      </c>
      <c r="Z1380" s="515">
        <v>0</v>
      </c>
      <c r="AA1380" s="515"/>
      <c r="AB1380" s="515">
        <v>0</v>
      </c>
      <c r="AC1380" s="515"/>
      <c r="AD1380" s="515"/>
      <c r="AE1380" s="515"/>
      <c r="AF1380" s="515">
        <v>9.9601593625497989E-2</v>
      </c>
      <c r="AG1380" s="515">
        <v>4.4954795455680673E-2</v>
      </c>
      <c r="AH1380" s="515">
        <v>0</v>
      </c>
      <c r="AI1380" s="515">
        <v>1</v>
      </c>
      <c r="AJ1380" s="515">
        <v>107.5</v>
      </c>
      <c r="AK1380" s="515">
        <v>13.04036122605557</v>
      </c>
      <c r="AL1380" s="515">
        <v>13.04036122605557</v>
      </c>
    </row>
    <row r="1381" spans="1:38">
      <c r="A1381" s="515">
        <v>17</v>
      </c>
      <c r="B1381" s="515">
        <v>6</v>
      </c>
      <c r="C1381" s="515">
        <v>2024</v>
      </c>
      <c r="D1381" s="515">
        <v>6</v>
      </c>
      <c r="E1381" s="515">
        <v>99</v>
      </c>
      <c r="F1381" s="515">
        <v>99</v>
      </c>
      <c r="G1381" s="515">
        <v>99</v>
      </c>
      <c r="H1381" s="515">
        <v>99</v>
      </c>
      <c r="I1381" s="515">
        <v>99</v>
      </c>
      <c r="J1381" s="515">
        <v>999</v>
      </c>
      <c r="K1381" s="515">
        <v>99</v>
      </c>
      <c r="L1381" s="515">
        <v>99</v>
      </c>
      <c r="M1381" s="515">
        <v>1</v>
      </c>
      <c r="N1381" s="515">
        <v>99</v>
      </c>
      <c r="O1381" s="515">
        <v>99</v>
      </c>
      <c r="P1381" s="515">
        <v>99</v>
      </c>
      <c r="Q1381" s="515"/>
      <c r="R1381" s="515">
        <v>0</v>
      </c>
      <c r="S1381" s="515"/>
      <c r="T1381" s="515"/>
      <c r="U1381" s="515"/>
      <c r="V1381" s="515"/>
      <c r="W1381" s="515"/>
      <c r="X1381" s="515"/>
      <c r="Y1381" s="515"/>
      <c r="Z1381" s="515"/>
      <c r="AA1381" s="515"/>
      <c r="AB1381" s="515"/>
      <c r="AC1381" s="515"/>
      <c r="AD1381" s="515"/>
      <c r="AE1381" s="515"/>
      <c r="AF1381" s="515"/>
      <c r="AG1381" s="515"/>
      <c r="AH1381" s="515"/>
      <c r="AI1381" s="515"/>
      <c r="AJ1381" s="515"/>
      <c r="AK1381" s="515"/>
      <c r="AL1381" s="515"/>
    </row>
    <row r="1382" spans="1:38">
      <c r="A1382" s="515">
        <v>17</v>
      </c>
      <c r="B1382" s="515">
        <v>7</v>
      </c>
      <c r="C1382" s="515">
        <v>2024</v>
      </c>
      <c r="D1382" s="515">
        <v>7</v>
      </c>
      <c r="E1382" s="515">
        <v>99</v>
      </c>
      <c r="F1382" s="515">
        <v>99</v>
      </c>
      <c r="G1382" s="515">
        <v>99</v>
      </c>
      <c r="H1382" s="515">
        <v>99</v>
      </c>
      <c r="I1382" s="515">
        <v>99</v>
      </c>
      <c r="J1382" s="515">
        <v>999</v>
      </c>
      <c r="K1382" s="515">
        <v>99</v>
      </c>
      <c r="L1382" s="515">
        <v>99</v>
      </c>
      <c r="M1382" s="515">
        <v>1</v>
      </c>
      <c r="N1382" s="515">
        <v>99</v>
      </c>
      <c r="O1382" s="515">
        <v>99</v>
      </c>
      <c r="P1382" s="515">
        <v>99</v>
      </c>
      <c r="Q1382" s="515"/>
      <c r="R1382" s="515">
        <v>0</v>
      </c>
      <c r="S1382" s="515"/>
      <c r="T1382" s="515"/>
      <c r="U1382" s="515"/>
      <c r="V1382" s="515"/>
      <c r="W1382" s="515"/>
      <c r="X1382" s="515"/>
      <c r="Y1382" s="515"/>
      <c r="Z1382" s="515"/>
      <c r="AA1382" s="515"/>
      <c r="AB1382" s="515"/>
      <c r="AC1382" s="515"/>
      <c r="AD1382" s="515"/>
      <c r="AE1382" s="515"/>
      <c r="AF1382" s="515"/>
      <c r="AG1382" s="515"/>
      <c r="AH1382" s="515"/>
      <c r="AI1382" s="515"/>
      <c r="AJ1382" s="515"/>
      <c r="AK1382" s="515"/>
      <c r="AL1382" s="515"/>
    </row>
    <row r="1383" spans="1:38">
      <c r="A1383" s="515">
        <v>17</v>
      </c>
      <c r="B1383" s="515">
        <v>8</v>
      </c>
      <c r="C1383" s="515">
        <v>2024</v>
      </c>
      <c r="D1383" s="515">
        <v>8</v>
      </c>
      <c r="E1383" s="515">
        <v>99</v>
      </c>
      <c r="F1383" s="515">
        <v>99</v>
      </c>
      <c r="G1383" s="515">
        <v>99</v>
      </c>
      <c r="H1383" s="515">
        <v>99</v>
      </c>
      <c r="I1383" s="515">
        <v>99</v>
      </c>
      <c r="J1383" s="515">
        <v>999</v>
      </c>
      <c r="K1383" s="515">
        <v>99</v>
      </c>
      <c r="L1383" s="515">
        <v>99</v>
      </c>
      <c r="M1383" s="515">
        <v>1</v>
      </c>
      <c r="N1383" s="515">
        <v>99</v>
      </c>
      <c r="O1383" s="515">
        <v>99</v>
      </c>
      <c r="P1383" s="515">
        <v>99</v>
      </c>
      <c r="Q1383" s="515">
        <v>5</v>
      </c>
      <c r="R1383" s="515">
        <v>6</v>
      </c>
      <c r="S1383" s="515">
        <v>1.8333333333333328</v>
      </c>
      <c r="T1383" s="515">
        <v>1</v>
      </c>
      <c r="U1383" s="515">
        <v>17.75</v>
      </c>
      <c r="V1383" s="515">
        <v>0</v>
      </c>
      <c r="W1383" s="515">
        <v>0</v>
      </c>
      <c r="X1383" s="515">
        <v>83.333333333333314</v>
      </c>
      <c r="Y1383" s="515">
        <v>16.666666666666671</v>
      </c>
      <c r="Z1383" s="515">
        <v>5.0331401728940577</v>
      </c>
      <c r="AA1383" s="515">
        <v>1.7716909687891078</v>
      </c>
      <c r="AB1383" s="515">
        <v>0</v>
      </c>
      <c r="AC1383" s="515">
        <v>67.753192455391599</v>
      </c>
      <c r="AD1383" s="515"/>
      <c r="AE1383" s="515"/>
      <c r="AF1383" s="515">
        <v>5.7438253877082145E-2</v>
      </c>
      <c r="AG1383" s="515">
        <v>3.1468627551211839E-2</v>
      </c>
      <c r="AH1383" s="515">
        <v>16.666666666666671</v>
      </c>
      <c r="AI1383" s="515">
        <v>6</v>
      </c>
      <c r="AJ1383" s="515">
        <v>108.93333333333329</v>
      </c>
      <c r="AK1383" s="515">
        <v>13.354291981692198</v>
      </c>
      <c r="AL1383" s="515">
        <v>13.354291981692198</v>
      </c>
    </row>
    <row r="1384" spans="1:38">
      <c r="A1384" s="515">
        <v>17</v>
      </c>
      <c r="B1384" s="515">
        <v>9</v>
      </c>
      <c r="C1384" s="515">
        <v>2024</v>
      </c>
      <c r="D1384" s="515">
        <v>9</v>
      </c>
      <c r="E1384" s="515">
        <v>99</v>
      </c>
      <c r="F1384" s="515">
        <v>99</v>
      </c>
      <c r="G1384" s="515">
        <v>99</v>
      </c>
      <c r="H1384" s="515">
        <v>99</v>
      </c>
      <c r="I1384" s="515">
        <v>99</v>
      </c>
      <c r="J1384" s="515">
        <v>999</v>
      </c>
      <c r="K1384" s="515">
        <v>99</v>
      </c>
      <c r="L1384" s="515">
        <v>99</v>
      </c>
      <c r="M1384" s="515">
        <v>1</v>
      </c>
      <c r="N1384" s="515">
        <v>99</v>
      </c>
      <c r="O1384" s="515">
        <v>99</v>
      </c>
      <c r="P1384" s="515">
        <v>99</v>
      </c>
      <c r="Q1384" s="515">
        <v>2</v>
      </c>
      <c r="R1384" s="515">
        <v>2</v>
      </c>
      <c r="S1384" s="515">
        <v>1</v>
      </c>
      <c r="T1384" s="515">
        <v>1</v>
      </c>
      <c r="U1384" s="515">
        <v>17.45</v>
      </c>
      <c r="V1384" s="515">
        <v>0</v>
      </c>
      <c r="W1384" s="515">
        <v>0</v>
      </c>
      <c r="X1384" s="515">
        <v>50</v>
      </c>
      <c r="Y1384" s="515">
        <v>50</v>
      </c>
      <c r="Z1384" s="515">
        <v>7.55</v>
      </c>
      <c r="AA1384" s="515">
        <v>0</v>
      </c>
      <c r="AB1384" s="515">
        <v>0</v>
      </c>
      <c r="AC1384" s="515"/>
      <c r="AD1384" s="515"/>
      <c r="AE1384" s="515"/>
      <c r="AF1384" s="515">
        <v>1.3444474321054049E-2</v>
      </c>
      <c r="AG1384" s="515">
        <v>7.7840208549308301E-3</v>
      </c>
      <c r="AH1384" s="515">
        <v>0</v>
      </c>
      <c r="AI1384" s="515">
        <v>1</v>
      </c>
      <c r="AJ1384" s="515">
        <v>105.6</v>
      </c>
      <c r="AK1384" s="515">
        <v>8.4070463154269994</v>
      </c>
      <c r="AL1384" s="515">
        <v>8.4070463154269994</v>
      </c>
    </row>
    <row r="1385" spans="1:38">
      <c r="A1385" s="515">
        <v>17</v>
      </c>
      <c r="B1385" s="515">
        <v>10</v>
      </c>
      <c r="C1385" s="515">
        <v>2024</v>
      </c>
      <c r="D1385" s="515">
        <v>10</v>
      </c>
      <c r="E1385" s="515">
        <v>99</v>
      </c>
      <c r="F1385" s="515">
        <v>99</v>
      </c>
      <c r="G1385" s="515">
        <v>99</v>
      </c>
      <c r="H1385" s="515">
        <v>99</v>
      </c>
      <c r="I1385" s="515">
        <v>99</v>
      </c>
      <c r="J1385" s="515">
        <v>999</v>
      </c>
      <c r="K1385" s="515">
        <v>99</v>
      </c>
      <c r="L1385" s="515">
        <v>99</v>
      </c>
      <c r="M1385" s="515">
        <v>1</v>
      </c>
      <c r="N1385" s="515">
        <v>99</v>
      </c>
      <c r="O1385" s="515">
        <v>99</v>
      </c>
      <c r="P1385" s="515">
        <v>99</v>
      </c>
      <c r="Q1385" s="515">
        <v>2</v>
      </c>
      <c r="R1385" s="515">
        <v>2</v>
      </c>
      <c r="S1385" s="515">
        <v>2.5</v>
      </c>
      <c r="T1385" s="515">
        <v>1</v>
      </c>
      <c r="U1385" s="515">
        <v>21.05</v>
      </c>
      <c r="V1385" s="515">
        <v>0</v>
      </c>
      <c r="W1385" s="515">
        <v>0</v>
      </c>
      <c r="X1385" s="515">
        <v>100</v>
      </c>
      <c r="Y1385" s="515">
        <v>50</v>
      </c>
      <c r="Z1385" s="515">
        <v>2.6499999999999959</v>
      </c>
      <c r="AA1385" s="515">
        <v>0.5</v>
      </c>
      <c r="AB1385" s="515">
        <v>0</v>
      </c>
      <c r="AC1385" s="515">
        <v>100.00000000000038</v>
      </c>
      <c r="AD1385" s="515"/>
      <c r="AE1385" s="515"/>
      <c r="AF1385" s="515">
        <v>5.1358430486364362E-3</v>
      </c>
      <c r="AG1385" s="515">
        <v>3.5393117493044139E-3</v>
      </c>
      <c r="AH1385" s="515">
        <v>0</v>
      </c>
      <c r="AI1385" s="515">
        <v>2</v>
      </c>
      <c r="AJ1385" s="515">
        <v>115.15</v>
      </c>
      <c r="AK1385" s="515">
        <v>13.71181970997656</v>
      </c>
      <c r="AL1385" s="515"/>
    </row>
    <row r="1386" spans="1:38">
      <c r="A1386" s="515">
        <v>17</v>
      </c>
      <c r="B1386" s="515">
        <v>11</v>
      </c>
      <c r="C1386" s="515">
        <v>2024</v>
      </c>
      <c r="D1386" s="515">
        <v>11</v>
      </c>
      <c r="E1386" s="515">
        <v>99</v>
      </c>
      <c r="F1386" s="515">
        <v>99</v>
      </c>
      <c r="G1386" s="515">
        <v>99</v>
      </c>
      <c r="H1386" s="515">
        <v>99</v>
      </c>
      <c r="I1386" s="515">
        <v>99</v>
      </c>
      <c r="J1386" s="515">
        <v>999</v>
      </c>
      <c r="K1386" s="515">
        <v>99</v>
      </c>
      <c r="L1386" s="515">
        <v>99</v>
      </c>
      <c r="M1386" s="515">
        <v>1</v>
      </c>
      <c r="N1386" s="515">
        <v>99</v>
      </c>
      <c r="O1386" s="515">
        <v>99</v>
      </c>
      <c r="P1386" s="515">
        <v>99</v>
      </c>
      <c r="Q1386" s="515">
        <v>2</v>
      </c>
      <c r="R1386" s="515">
        <v>2</v>
      </c>
      <c r="S1386" s="515">
        <v>2</v>
      </c>
      <c r="T1386" s="515">
        <v>1</v>
      </c>
      <c r="U1386" s="515">
        <v>14</v>
      </c>
      <c r="V1386" s="515">
        <v>0</v>
      </c>
      <c r="W1386" s="515">
        <v>0</v>
      </c>
      <c r="X1386" s="515">
        <v>50</v>
      </c>
      <c r="Y1386" s="515">
        <v>0</v>
      </c>
      <c r="Z1386" s="515">
        <v>2.5</v>
      </c>
      <c r="AA1386" s="515">
        <v>1</v>
      </c>
      <c r="AB1386" s="515">
        <v>0</v>
      </c>
      <c r="AC1386" s="515">
        <v>-100</v>
      </c>
      <c r="AD1386" s="515"/>
      <c r="AE1386" s="515"/>
      <c r="AF1386" s="515">
        <v>1.2353304508956149E-2</v>
      </c>
      <c r="AG1386" s="515">
        <v>5.8287225709162983E-3</v>
      </c>
      <c r="AH1386" s="515">
        <v>0</v>
      </c>
      <c r="AI1386" s="515">
        <v>2</v>
      </c>
      <c r="AJ1386" s="515">
        <v>103.05</v>
      </c>
      <c r="AK1386" s="515">
        <v>13.008275510994737</v>
      </c>
      <c r="AL1386" s="515"/>
    </row>
    <row r="1387" spans="1:38">
      <c r="A1387" s="515">
        <v>17</v>
      </c>
      <c r="B1387" s="515">
        <v>12</v>
      </c>
      <c r="C1387" s="515">
        <v>2024</v>
      </c>
      <c r="D1387" s="515">
        <v>12</v>
      </c>
      <c r="E1387" s="515">
        <v>99</v>
      </c>
      <c r="F1387" s="515">
        <v>99</v>
      </c>
      <c r="G1387" s="515">
        <v>99</v>
      </c>
      <c r="H1387" s="515">
        <v>99</v>
      </c>
      <c r="I1387" s="515">
        <v>99</v>
      </c>
      <c r="J1387" s="515">
        <v>999</v>
      </c>
      <c r="K1387" s="515">
        <v>99</v>
      </c>
      <c r="L1387" s="515">
        <v>99</v>
      </c>
      <c r="M1387" s="515">
        <v>1</v>
      </c>
      <c r="N1387" s="515">
        <v>99</v>
      </c>
      <c r="O1387" s="515">
        <v>99</v>
      </c>
      <c r="P1387" s="515">
        <v>99</v>
      </c>
      <c r="Q1387" s="515"/>
      <c r="R1387" s="515">
        <v>0</v>
      </c>
      <c r="S1387" s="515"/>
      <c r="T1387" s="515"/>
      <c r="U1387" s="515"/>
      <c r="V1387" s="515"/>
      <c r="W1387" s="515"/>
      <c r="X1387" s="515"/>
      <c r="Y1387" s="515"/>
      <c r="Z1387" s="515"/>
      <c r="AA1387" s="515"/>
      <c r="AB1387" s="515"/>
      <c r="AC1387" s="515"/>
      <c r="AD1387" s="515"/>
      <c r="AE1387" s="515"/>
      <c r="AF1387" s="515"/>
      <c r="AG1387" s="515"/>
      <c r="AH1387" s="515"/>
      <c r="AI1387" s="515"/>
      <c r="AJ1387" s="515"/>
      <c r="AK1387" s="515"/>
      <c r="AL1387" s="515"/>
    </row>
    <row r="1388" spans="1:38">
      <c r="A1388" s="515">
        <v>17</v>
      </c>
      <c r="B1388" s="515">
        <v>13</v>
      </c>
      <c r="C1388" s="515">
        <v>2024</v>
      </c>
      <c r="D1388" s="515">
        <v>1</v>
      </c>
      <c r="E1388" s="515">
        <v>99</v>
      </c>
      <c r="F1388" s="515">
        <v>99</v>
      </c>
      <c r="G1388" s="515">
        <v>99</v>
      </c>
      <c r="H1388" s="515">
        <v>99</v>
      </c>
      <c r="I1388" s="515">
        <v>99</v>
      </c>
      <c r="J1388" s="515">
        <v>999</v>
      </c>
      <c r="K1388" s="515">
        <v>99</v>
      </c>
      <c r="L1388" s="515">
        <v>99</v>
      </c>
      <c r="M1388" s="515">
        <v>2</v>
      </c>
      <c r="N1388" s="515">
        <v>99</v>
      </c>
      <c r="O1388" s="515">
        <v>99</v>
      </c>
      <c r="P1388" s="515">
        <v>99</v>
      </c>
      <c r="Q1388" s="515">
        <v>3</v>
      </c>
      <c r="R1388" s="515">
        <v>6</v>
      </c>
      <c r="S1388" s="515">
        <v>2.6666666666666661</v>
      </c>
      <c r="T1388" s="515">
        <v>2</v>
      </c>
      <c r="U1388" s="515">
        <v>19.933333333333337</v>
      </c>
      <c r="V1388" s="515">
        <v>0</v>
      </c>
      <c r="W1388" s="515">
        <v>0</v>
      </c>
      <c r="X1388" s="515">
        <v>66.666666666666686</v>
      </c>
      <c r="Y1388" s="515">
        <v>33.333333333333343</v>
      </c>
      <c r="Z1388" s="515">
        <v>6.9093334619837901</v>
      </c>
      <c r="AA1388" s="515">
        <v>0.47140452079103218</v>
      </c>
      <c r="AB1388" s="515">
        <v>0</v>
      </c>
      <c r="AC1388" s="515">
        <v>88.354232399301893</v>
      </c>
      <c r="AD1388" s="515"/>
      <c r="AE1388" s="515"/>
      <c r="AF1388" s="515">
        <v>0.45214770158251683</v>
      </c>
      <c r="AG1388" s="515">
        <v>0.29850522758527753</v>
      </c>
      <c r="AH1388" s="515">
        <v>0</v>
      </c>
      <c r="AI1388" s="515">
        <v>5</v>
      </c>
      <c r="AJ1388" s="515">
        <v>113.06</v>
      </c>
      <c r="AK1388" s="515">
        <v>15.427232135251357</v>
      </c>
      <c r="AL1388" s="515">
        <v>15.427232135251357</v>
      </c>
    </row>
    <row r="1389" spans="1:38">
      <c r="A1389" s="515">
        <v>17</v>
      </c>
      <c r="B1389" s="515">
        <v>14</v>
      </c>
      <c r="C1389" s="515">
        <v>2024</v>
      </c>
      <c r="D1389" s="515">
        <v>2</v>
      </c>
      <c r="E1389" s="515">
        <v>99</v>
      </c>
      <c r="F1389" s="515">
        <v>99</v>
      </c>
      <c r="G1389" s="515">
        <v>99</v>
      </c>
      <c r="H1389" s="515">
        <v>99</v>
      </c>
      <c r="I1389" s="515">
        <v>99</v>
      </c>
      <c r="J1389" s="515">
        <v>999</v>
      </c>
      <c r="K1389" s="515">
        <v>99</v>
      </c>
      <c r="L1389" s="515">
        <v>99</v>
      </c>
      <c r="M1389" s="515">
        <v>2</v>
      </c>
      <c r="N1389" s="515">
        <v>99</v>
      </c>
      <c r="O1389" s="515">
        <v>99</v>
      </c>
      <c r="P1389" s="515">
        <v>99</v>
      </c>
      <c r="Q1389" s="515">
        <v>5</v>
      </c>
      <c r="R1389" s="515">
        <v>6</v>
      </c>
      <c r="S1389" s="515">
        <v>1.8333333333333328</v>
      </c>
      <c r="T1389" s="515">
        <v>2</v>
      </c>
      <c r="U1389" s="515">
        <v>19.333333333333329</v>
      </c>
      <c r="V1389" s="515">
        <v>0</v>
      </c>
      <c r="W1389" s="515">
        <v>0</v>
      </c>
      <c r="X1389" s="515">
        <v>100</v>
      </c>
      <c r="Y1389" s="515">
        <v>0</v>
      </c>
      <c r="Z1389" s="515">
        <v>1.4138206706965939</v>
      </c>
      <c r="AA1389" s="515">
        <v>0.89752746785575077</v>
      </c>
      <c r="AB1389" s="515">
        <v>0</v>
      </c>
      <c r="AC1389" s="515">
        <v>25.392964934189315</v>
      </c>
      <c r="AD1389" s="515"/>
      <c r="AE1389" s="515"/>
      <c r="AF1389" s="515">
        <v>0.45385779122541609</v>
      </c>
      <c r="AG1389" s="515">
        <v>0.25622731780801955</v>
      </c>
      <c r="AH1389" s="515">
        <v>0</v>
      </c>
      <c r="AI1389" s="515">
        <v>4</v>
      </c>
      <c r="AJ1389" s="515">
        <v>111.85</v>
      </c>
      <c r="AK1389" s="515">
        <v>14.376563337239997</v>
      </c>
      <c r="AL1389" s="515">
        <v>14.376563337239997</v>
      </c>
    </row>
    <row r="1390" spans="1:38">
      <c r="A1390" s="515">
        <v>17</v>
      </c>
      <c r="B1390" s="515">
        <v>15</v>
      </c>
      <c r="C1390" s="515">
        <v>2024</v>
      </c>
      <c r="D1390" s="515">
        <v>3</v>
      </c>
      <c r="E1390" s="515">
        <v>99</v>
      </c>
      <c r="F1390" s="515">
        <v>99</v>
      </c>
      <c r="G1390" s="515">
        <v>99</v>
      </c>
      <c r="H1390" s="515">
        <v>99</v>
      </c>
      <c r="I1390" s="515">
        <v>99</v>
      </c>
      <c r="J1390" s="515">
        <v>999</v>
      </c>
      <c r="K1390" s="515">
        <v>99</v>
      </c>
      <c r="L1390" s="515">
        <v>99</v>
      </c>
      <c r="M1390" s="515">
        <v>2</v>
      </c>
      <c r="N1390" s="515">
        <v>99</v>
      </c>
      <c r="O1390" s="515">
        <v>99</v>
      </c>
      <c r="P1390" s="515">
        <v>99</v>
      </c>
      <c r="Q1390" s="515">
        <v>28</v>
      </c>
      <c r="R1390" s="515">
        <v>29</v>
      </c>
      <c r="S1390" s="515">
        <v>2.2068965517241375</v>
      </c>
      <c r="T1390" s="515">
        <v>2</v>
      </c>
      <c r="U1390" s="515">
        <v>19.127586206896549</v>
      </c>
      <c r="V1390" s="515">
        <v>0</v>
      </c>
      <c r="W1390" s="515">
        <v>0</v>
      </c>
      <c r="X1390" s="515">
        <v>79.310344827586235</v>
      </c>
      <c r="Y1390" s="515">
        <v>13.793103448275859</v>
      </c>
      <c r="Z1390" s="515">
        <v>4.6010416025912404</v>
      </c>
      <c r="AA1390" s="515">
        <v>1.3488004976281345</v>
      </c>
      <c r="AB1390" s="515">
        <v>0</v>
      </c>
      <c r="AC1390" s="515">
        <v>50.416244528807916</v>
      </c>
      <c r="AD1390" s="515"/>
      <c r="AE1390" s="515"/>
      <c r="AF1390" s="515">
        <v>0.26737967914438504</v>
      </c>
      <c r="AG1390" s="515">
        <v>0.14429139839097002</v>
      </c>
      <c r="AH1390" s="515">
        <v>3.4482758620689653</v>
      </c>
      <c r="AI1390" s="515">
        <v>24</v>
      </c>
      <c r="AJ1390" s="515">
        <v>110.21666666666664</v>
      </c>
      <c r="AK1390" s="515">
        <v>14.014287652520022</v>
      </c>
      <c r="AL1390" s="515">
        <v>14.014287652520022</v>
      </c>
    </row>
    <row r="1391" spans="1:38">
      <c r="A1391" s="515">
        <v>17</v>
      </c>
      <c r="B1391" s="515">
        <v>16</v>
      </c>
      <c r="C1391" s="515">
        <v>2024</v>
      </c>
      <c r="D1391" s="515">
        <v>4</v>
      </c>
      <c r="E1391" s="515">
        <v>99</v>
      </c>
      <c r="F1391" s="515">
        <v>99</v>
      </c>
      <c r="G1391" s="515">
        <v>99</v>
      </c>
      <c r="H1391" s="515">
        <v>99</v>
      </c>
      <c r="I1391" s="515">
        <v>99</v>
      </c>
      <c r="J1391" s="515">
        <v>999</v>
      </c>
      <c r="K1391" s="515">
        <v>99</v>
      </c>
      <c r="L1391" s="515">
        <v>99</v>
      </c>
      <c r="M1391" s="515">
        <v>2</v>
      </c>
      <c r="N1391" s="515">
        <v>99</v>
      </c>
      <c r="O1391" s="515">
        <v>99</v>
      </c>
      <c r="P1391" s="515">
        <v>99</v>
      </c>
      <c r="Q1391" s="515">
        <v>7</v>
      </c>
      <c r="R1391" s="515">
        <v>8</v>
      </c>
      <c r="S1391" s="515">
        <v>0.75</v>
      </c>
      <c r="T1391" s="515">
        <v>2</v>
      </c>
      <c r="U1391" s="515">
        <v>10.1</v>
      </c>
      <c r="V1391" s="515">
        <v>0</v>
      </c>
      <c r="W1391" s="515">
        <v>0</v>
      </c>
      <c r="X1391" s="515">
        <v>0</v>
      </c>
      <c r="Y1391" s="515">
        <v>0</v>
      </c>
      <c r="Z1391" s="515">
        <v>2.2158519806160362</v>
      </c>
      <c r="AA1391" s="515">
        <v>0.82915619758885006</v>
      </c>
      <c r="AB1391" s="515">
        <v>0</v>
      </c>
      <c r="AC1391" s="515">
        <v>-19.730173922366919</v>
      </c>
      <c r="AD1391" s="515"/>
      <c r="AE1391" s="515"/>
      <c r="AF1391" s="515">
        <v>0.55904961565338906</v>
      </c>
      <c r="AG1391" s="515">
        <v>0.17179573317231023</v>
      </c>
      <c r="AH1391" s="515">
        <v>0</v>
      </c>
      <c r="AI1391" s="515">
        <v>5</v>
      </c>
      <c r="AJ1391" s="515">
        <v>96.42</v>
      </c>
      <c r="AK1391" s="515">
        <v>11.611303725039816</v>
      </c>
      <c r="AL1391" s="515">
        <v>11.611303725039816</v>
      </c>
    </row>
    <row r="1392" spans="1:38">
      <c r="A1392" s="515">
        <v>17</v>
      </c>
      <c r="B1392" s="515">
        <v>17</v>
      </c>
      <c r="C1392" s="515">
        <v>2024</v>
      </c>
      <c r="D1392" s="515">
        <v>5</v>
      </c>
      <c r="E1392" s="515">
        <v>99</v>
      </c>
      <c r="F1392" s="515">
        <v>99</v>
      </c>
      <c r="G1392" s="515">
        <v>99</v>
      </c>
      <c r="H1392" s="515">
        <v>99</v>
      </c>
      <c r="I1392" s="515">
        <v>99</v>
      </c>
      <c r="J1392" s="515">
        <v>999</v>
      </c>
      <c r="K1392" s="515">
        <v>99</v>
      </c>
      <c r="L1392" s="515">
        <v>99</v>
      </c>
      <c r="M1392" s="515">
        <v>2</v>
      </c>
      <c r="N1392" s="515">
        <v>99</v>
      </c>
      <c r="O1392" s="515">
        <v>99</v>
      </c>
      <c r="P1392" s="515">
        <v>99</v>
      </c>
      <c r="Q1392" s="515">
        <v>5</v>
      </c>
      <c r="R1392" s="515">
        <v>5</v>
      </c>
      <c r="S1392" s="515">
        <v>1.8</v>
      </c>
      <c r="T1392" s="515">
        <v>2</v>
      </c>
      <c r="U1392" s="515">
        <v>20.100000000000001</v>
      </c>
      <c r="V1392" s="515">
        <v>0</v>
      </c>
      <c r="W1392" s="515">
        <v>0</v>
      </c>
      <c r="X1392" s="515">
        <v>80</v>
      </c>
      <c r="Y1392" s="515">
        <v>20</v>
      </c>
      <c r="Z1392" s="515">
        <v>2.977918736298899</v>
      </c>
      <c r="AA1392" s="515">
        <v>0.97979589711327109</v>
      </c>
      <c r="AB1392" s="515">
        <v>0</v>
      </c>
      <c r="AC1392" s="515">
        <v>-27.418363401766751</v>
      </c>
      <c r="AD1392" s="515"/>
      <c r="AE1392" s="515"/>
      <c r="AF1392" s="515">
        <v>0.49800796812748993</v>
      </c>
      <c r="AG1392" s="515">
        <v>0.27888623106764859</v>
      </c>
      <c r="AH1392" s="515">
        <v>0</v>
      </c>
      <c r="AI1392" s="515">
        <v>4</v>
      </c>
      <c r="AJ1392" s="515">
        <v>109.375</v>
      </c>
      <c r="AK1392" s="515">
        <v>15.220524337730044</v>
      </c>
      <c r="AL1392" s="515">
        <v>15.220524337730044</v>
      </c>
    </row>
    <row r="1393" spans="1:38">
      <c r="A1393" s="515">
        <v>17</v>
      </c>
      <c r="B1393" s="515">
        <v>18</v>
      </c>
      <c r="C1393" s="515">
        <v>2024</v>
      </c>
      <c r="D1393" s="515">
        <v>6</v>
      </c>
      <c r="E1393" s="515">
        <v>99</v>
      </c>
      <c r="F1393" s="515">
        <v>99</v>
      </c>
      <c r="G1393" s="515">
        <v>99</v>
      </c>
      <c r="H1393" s="515">
        <v>99</v>
      </c>
      <c r="I1393" s="515">
        <v>99</v>
      </c>
      <c r="J1393" s="515">
        <v>999</v>
      </c>
      <c r="K1393" s="515">
        <v>99</v>
      </c>
      <c r="L1393" s="515">
        <v>99</v>
      </c>
      <c r="M1393" s="515">
        <v>2</v>
      </c>
      <c r="N1393" s="515">
        <v>99</v>
      </c>
      <c r="O1393" s="515">
        <v>99</v>
      </c>
      <c r="P1393" s="515">
        <v>99</v>
      </c>
      <c r="Q1393" s="515"/>
      <c r="R1393" s="515">
        <v>0</v>
      </c>
      <c r="S1393" s="515"/>
      <c r="T1393" s="515"/>
      <c r="U1393" s="515"/>
      <c r="V1393" s="515"/>
      <c r="W1393" s="515"/>
      <c r="X1393" s="515"/>
      <c r="Y1393" s="515"/>
      <c r="Z1393" s="515"/>
      <c r="AA1393" s="515"/>
      <c r="AB1393" s="515"/>
      <c r="AC1393" s="515"/>
      <c r="AD1393" s="515"/>
      <c r="AE1393" s="515"/>
      <c r="AF1393" s="515"/>
      <c r="AG1393" s="515"/>
      <c r="AH1393" s="515"/>
      <c r="AI1393" s="515"/>
      <c r="AJ1393" s="515"/>
      <c r="AK1393" s="515"/>
      <c r="AL1393" s="515"/>
    </row>
    <row r="1394" spans="1:38">
      <c r="A1394" s="515">
        <v>17</v>
      </c>
      <c r="B1394" s="515">
        <v>19</v>
      </c>
      <c r="C1394" s="515">
        <v>2024</v>
      </c>
      <c r="D1394" s="515">
        <v>7</v>
      </c>
      <c r="E1394" s="515">
        <v>99</v>
      </c>
      <c r="F1394" s="515">
        <v>99</v>
      </c>
      <c r="G1394" s="515">
        <v>99</v>
      </c>
      <c r="H1394" s="515">
        <v>99</v>
      </c>
      <c r="I1394" s="515">
        <v>99</v>
      </c>
      <c r="J1394" s="515">
        <v>999</v>
      </c>
      <c r="K1394" s="515">
        <v>99</v>
      </c>
      <c r="L1394" s="515">
        <v>99</v>
      </c>
      <c r="M1394" s="515">
        <v>2</v>
      </c>
      <c r="N1394" s="515">
        <v>99</v>
      </c>
      <c r="O1394" s="515">
        <v>99</v>
      </c>
      <c r="P1394" s="515">
        <v>99</v>
      </c>
      <c r="Q1394" s="515"/>
      <c r="R1394" s="515">
        <v>0</v>
      </c>
      <c r="S1394" s="515"/>
      <c r="T1394" s="515"/>
      <c r="U1394" s="515"/>
      <c r="V1394" s="515"/>
      <c r="W1394" s="515"/>
      <c r="X1394" s="515"/>
      <c r="Y1394" s="515"/>
      <c r="Z1394" s="515"/>
      <c r="AA1394" s="515"/>
      <c r="AB1394" s="515"/>
      <c r="AC1394" s="515"/>
      <c r="AD1394" s="515"/>
      <c r="AE1394" s="515"/>
      <c r="AF1394" s="515"/>
      <c r="AG1394" s="515"/>
      <c r="AH1394" s="515"/>
      <c r="AI1394" s="515"/>
      <c r="AJ1394" s="515"/>
      <c r="AK1394" s="515"/>
      <c r="AL1394" s="515"/>
    </row>
    <row r="1395" spans="1:38">
      <c r="A1395" s="515">
        <v>17</v>
      </c>
      <c r="B1395" s="515">
        <v>20</v>
      </c>
      <c r="C1395" s="515">
        <v>2024</v>
      </c>
      <c r="D1395" s="515">
        <v>8</v>
      </c>
      <c r="E1395" s="515">
        <v>99</v>
      </c>
      <c r="F1395" s="515">
        <v>99</v>
      </c>
      <c r="G1395" s="515">
        <v>99</v>
      </c>
      <c r="H1395" s="515">
        <v>99</v>
      </c>
      <c r="I1395" s="515">
        <v>99</v>
      </c>
      <c r="J1395" s="515">
        <v>999</v>
      </c>
      <c r="K1395" s="515">
        <v>99</v>
      </c>
      <c r="L1395" s="515">
        <v>99</v>
      </c>
      <c r="M1395" s="515">
        <v>2</v>
      </c>
      <c r="N1395" s="515">
        <v>99</v>
      </c>
      <c r="O1395" s="515">
        <v>99</v>
      </c>
      <c r="P1395" s="515">
        <v>99</v>
      </c>
      <c r="Q1395" s="515">
        <v>77</v>
      </c>
      <c r="R1395" s="515">
        <v>113</v>
      </c>
      <c r="S1395" s="515">
        <v>3.4336283185840695</v>
      </c>
      <c r="T1395" s="515">
        <v>2</v>
      </c>
      <c r="U1395" s="515">
        <v>22.028318584070799</v>
      </c>
      <c r="V1395" s="515">
        <v>0</v>
      </c>
      <c r="W1395" s="515">
        <v>0</v>
      </c>
      <c r="X1395" s="515">
        <v>85.840707964601776</v>
      </c>
      <c r="Y1395" s="515">
        <v>42.477876106194685</v>
      </c>
      <c r="Z1395" s="515">
        <v>5.0295141134197117</v>
      </c>
      <c r="AA1395" s="515">
        <v>1.6716062234502789</v>
      </c>
      <c r="AB1395" s="515">
        <v>0</v>
      </c>
      <c r="AC1395" s="515">
        <v>54.578385421271371</v>
      </c>
      <c r="AD1395" s="515"/>
      <c r="AE1395" s="515"/>
      <c r="AF1395" s="515">
        <v>1.0817537813517137</v>
      </c>
      <c r="AG1395" s="515">
        <v>0.73550899249273693</v>
      </c>
      <c r="AH1395" s="515">
        <v>4.4247787610619476</v>
      </c>
      <c r="AI1395" s="515">
        <v>113</v>
      </c>
      <c r="AJ1395" s="515">
        <v>111.64424778761062</v>
      </c>
      <c r="AK1395" s="515">
        <v>15.603897589586598</v>
      </c>
      <c r="AL1395" s="515">
        <v>15.603897589586598</v>
      </c>
    </row>
    <row r="1396" spans="1:38">
      <c r="A1396" s="515">
        <v>17</v>
      </c>
      <c r="B1396" s="515">
        <v>21</v>
      </c>
      <c r="C1396" s="515">
        <v>2024</v>
      </c>
      <c r="D1396" s="515">
        <v>9</v>
      </c>
      <c r="E1396" s="515">
        <v>99</v>
      </c>
      <c r="F1396" s="515">
        <v>99</v>
      </c>
      <c r="G1396" s="515">
        <v>99</v>
      </c>
      <c r="H1396" s="515">
        <v>99</v>
      </c>
      <c r="I1396" s="515">
        <v>99</v>
      </c>
      <c r="J1396" s="515">
        <v>999</v>
      </c>
      <c r="K1396" s="515">
        <v>99</v>
      </c>
      <c r="L1396" s="515">
        <v>99</v>
      </c>
      <c r="M1396" s="515">
        <v>2</v>
      </c>
      <c r="N1396" s="515">
        <v>99</v>
      </c>
      <c r="O1396" s="515">
        <v>99</v>
      </c>
      <c r="P1396" s="515">
        <v>99</v>
      </c>
      <c r="Q1396" s="515">
        <v>71</v>
      </c>
      <c r="R1396" s="515">
        <v>89</v>
      </c>
      <c r="S1396" s="515">
        <v>3.1685393258426977</v>
      </c>
      <c r="T1396" s="515">
        <v>2</v>
      </c>
      <c r="U1396" s="515">
        <v>20.661797752808997</v>
      </c>
      <c r="V1396" s="515">
        <v>0</v>
      </c>
      <c r="W1396" s="515">
        <v>0</v>
      </c>
      <c r="X1396" s="515">
        <v>77.528089887640448</v>
      </c>
      <c r="Y1396" s="515">
        <v>38.202247191011239</v>
      </c>
      <c r="Z1396" s="515">
        <v>5.9320403223563858</v>
      </c>
      <c r="AA1396" s="515">
        <v>1.5667611697576047</v>
      </c>
      <c r="AB1396" s="515">
        <v>0</v>
      </c>
      <c r="AC1396" s="515">
        <v>59.790685467290452</v>
      </c>
      <c r="AD1396" s="515"/>
      <c r="AE1396" s="515"/>
      <c r="AF1396" s="515">
        <v>0.59827910728690481</v>
      </c>
      <c r="AG1396" s="515">
        <v>0.41014429656539558</v>
      </c>
      <c r="AH1396" s="515">
        <v>1.1235955056179776</v>
      </c>
      <c r="AI1396" s="515">
        <v>89</v>
      </c>
      <c r="AJ1396" s="515">
        <v>110.24044943820223</v>
      </c>
      <c r="AK1396" s="515">
        <v>14.99703010999138</v>
      </c>
      <c r="AL1396" s="515">
        <v>14.99703010999138</v>
      </c>
    </row>
    <row r="1397" spans="1:38">
      <c r="A1397" s="515">
        <v>17</v>
      </c>
      <c r="B1397" s="515">
        <v>22</v>
      </c>
      <c r="C1397" s="515">
        <v>2024</v>
      </c>
      <c r="D1397" s="515">
        <v>10</v>
      </c>
      <c r="E1397" s="515">
        <v>99</v>
      </c>
      <c r="F1397" s="515">
        <v>99</v>
      </c>
      <c r="G1397" s="515">
        <v>99</v>
      </c>
      <c r="H1397" s="515">
        <v>99</v>
      </c>
      <c r="I1397" s="515">
        <v>99</v>
      </c>
      <c r="J1397" s="515">
        <v>999</v>
      </c>
      <c r="K1397" s="515">
        <v>99</v>
      </c>
      <c r="L1397" s="515">
        <v>99</v>
      </c>
      <c r="M1397" s="515">
        <v>2</v>
      </c>
      <c r="N1397" s="515">
        <v>99</v>
      </c>
      <c r="O1397" s="515">
        <v>99</v>
      </c>
      <c r="P1397" s="515">
        <v>99</v>
      </c>
      <c r="Q1397" s="515">
        <v>147</v>
      </c>
      <c r="R1397" s="515">
        <v>220</v>
      </c>
      <c r="S1397" s="515">
        <v>2.7363636363636359</v>
      </c>
      <c r="T1397" s="515">
        <v>2</v>
      </c>
      <c r="U1397" s="515">
        <v>18.269090909090895</v>
      </c>
      <c r="V1397" s="515">
        <v>0</v>
      </c>
      <c r="W1397" s="515">
        <v>0</v>
      </c>
      <c r="X1397" s="515">
        <v>60.909090909090899</v>
      </c>
      <c r="Y1397" s="515">
        <v>29.54545454545455</v>
      </c>
      <c r="Z1397" s="515">
        <v>6.9638970993200111</v>
      </c>
      <c r="AA1397" s="515">
        <v>1.635833247376743</v>
      </c>
      <c r="AB1397" s="515">
        <v>0</v>
      </c>
      <c r="AC1397" s="515">
        <v>79.176238842535028</v>
      </c>
      <c r="AD1397" s="515"/>
      <c r="AE1397" s="515"/>
      <c r="AF1397" s="515">
        <v>0.56494273535000761</v>
      </c>
      <c r="AG1397" s="515">
        <v>0.33789077868893835</v>
      </c>
      <c r="AH1397" s="515">
        <v>4.0909090909090908</v>
      </c>
      <c r="AI1397" s="515">
        <v>220</v>
      </c>
      <c r="AJ1397" s="515">
        <v>107.9790909090909</v>
      </c>
      <c r="AK1397" s="515">
        <v>13.83346076125337</v>
      </c>
      <c r="AL1397" s="515">
        <v>13.571357887718992</v>
      </c>
    </row>
    <row r="1398" spans="1:38">
      <c r="A1398" s="515">
        <v>17</v>
      </c>
      <c r="B1398" s="515">
        <v>23</v>
      </c>
      <c r="C1398" s="515">
        <v>2024</v>
      </c>
      <c r="D1398" s="515">
        <v>11</v>
      </c>
      <c r="E1398" s="515">
        <v>99</v>
      </c>
      <c r="F1398" s="515">
        <v>99</v>
      </c>
      <c r="G1398" s="515">
        <v>99</v>
      </c>
      <c r="H1398" s="515">
        <v>99</v>
      </c>
      <c r="I1398" s="515">
        <v>99</v>
      </c>
      <c r="J1398" s="515">
        <v>999</v>
      </c>
      <c r="K1398" s="515">
        <v>99</v>
      </c>
      <c r="L1398" s="515">
        <v>99</v>
      </c>
      <c r="M1398" s="515">
        <v>2</v>
      </c>
      <c r="N1398" s="515">
        <v>99</v>
      </c>
      <c r="O1398" s="515">
        <v>99</v>
      </c>
      <c r="P1398" s="515">
        <v>99</v>
      </c>
      <c r="Q1398" s="515">
        <v>70</v>
      </c>
      <c r="R1398" s="515">
        <v>94</v>
      </c>
      <c r="S1398" s="515">
        <v>2.5</v>
      </c>
      <c r="T1398" s="515">
        <v>2</v>
      </c>
      <c r="U1398" s="515">
        <v>18.23723404255318</v>
      </c>
      <c r="V1398" s="515">
        <v>0</v>
      </c>
      <c r="W1398" s="515">
        <v>0</v>
      </c>
      <c r="X1398" s="515">
        <v>63.829787234042577</v>
      </c>
      <c r="Y1398" s="515">
        <v>20.212765957446813</v>
      </c>
      <c r="Z1398" s="515">
        <v>5.3851249821043092</v>
      </c>
      <c r="AA1398" s="515">
        <v>1.5557033026761398</v>
      </c>
      <c r="AB1398" s="515">
        <v>0</v>
      </c>
      <c r="AC1398" s="515">
        <v>57.682559336475187</v>
      </c>
      <c r="AD1398" s="515"/>
      <c r="AE1398" s="515"/>
      <c r="AF1398" s="515">
        <v>0.580605311920939</v>
      </c>
      <c r="AG1398" s="515">
        <v>0.35686353940435006</v>
      </c>
      <c r="AH1398" s="515">
        <v>0</v>
      </c>
      <c r="AI1398" s="515">
        <v>93</v>
      </c>
      <c r="AJ1398" s="515">
        <v>108.44516129032262</v>
      </c>
      <c r="AK1398" s="515">
        <v>13.907245807388302</v>
      </c>
      <c r="AL1398" s="515"/>
    </row>
    <row r="1399" spans="1:38">
      <c r="A1399" s="515">
        <v>17</v>
      </c>
      <c r="B1399" s="515">
        <v>24</v>
      </c>
      <c r="C1399" s="515">
        <v>2024</v>
      </c>
      <c r="D1399" s="515">
        <v>12</v>
      </c>
      <c r="E1399" s="515">
        <v>99</v>
      </c>
      <c r="F1399" s="515">
        <v>99</v>
      </c>
      <c r="G1399" s="515">
        <v>99</v>
      </c>
      <c r="H1399" s="515">
        <v>99</v>
      </c>
      <c r="I1399" s="515">
        <v>99</v>
      </c>
      <c r="J1399" s="515">
        <v>999</v>
      </c>
      <c r="K1399" s="515">
        <v>99</v>
      </c>
      <c r="L1399" s="515">
        <v>99</v>
      </c>
      <c r="M1399" s="515">
        <v>2</v>
      </c>
      <c r="N1399" s="515">
        <v>99</v>
      </c>
      <c r="O1399" s="515">
        <v>99</v>
      </c>
      <c r="P1399" s="515">
        <v>99</v>
      </c>
      <c r="Q1399" s="515">
        <v>10</v>
      </c>
      <c r="R1399" s="515">
        <v>10</v>
      </c>
      <c r="S1399" s="515">
        <v>2.2999999999999998</v>
      </c>
      <c r="T1399" s="515">
        <v>2</v>
      </c>
      <c r="U1399" s="515">
        <v>14.190000000000001</v>
      </c>
      <c r="V1399" s="515">
        <v>0</v>
      </c>
      <c r="W1399" s="515">
        <v>0</v>
      </c>
      <c r="X1399" s="515">
        <v>50</v>
      </c>
      <c r="Y1399" s="515">
        <v>0</v>
      </c>
      <c r="Z1399" s="515">
        <v>6.4292223479982322</v>
      </c>
      <c r="AA1399" s="515">
        <v>1.5524174696260022</v>
      </c>
      <c r="AB1399" s="515">
        <v>0</v>
      </c>
      <c r="AC1399" s="515">
        <v>69.86387952955927</v>
      </c>
      <c r="AD1399" s="515"/>
      <c r="AE1399" s="515"/>
      <c r="AF1399" s="515">
        <v>0.48007681228996646</v>
      </c>
      <c r="AG1399" s="515">
        <v>0.23231865147126968</v>
      </c>
      <c r="AH1399" s="515">
        <v>0</v>
      </c>
      <c r="AI1399" s="515">
        <v>10</v>
      </c>
      <c r="AJ1399" s="515">
        <v>99.510000000000019</v>
      </c>
      <c r="AK1399" s="515">
        <v>13.367830838324604</v>
      </c>
      <c r="AL1399" s="515"/>
    </row>
    <row r="1400" spans="1:38">
      <c r="A1400" s="515">
        <v>17</v>
      </c>
      <c r="B1400" s="515">
        <v>25</v>
      </c>
      <c r="C1400" s="515">
        <v>2024</v>
      </c>
      <c r="D1400" s="515">
        <v>1</v>
      </c>
      <c r="E1400" s="515">
        <v>99</v>
      </c>
      <c r="F1400" s="515">
        <v>99</v>
      </c>
      <c r="G1400" s="515">
        <v>99</v>
      </c>
      <c r="H1400" s="515">
        <v>99</v>
      </c>
      <c r="I1400" s="515">
        <v>99</v>
      </c>
      <c r="J1400" s="515">
        <v>999</v>
      </c>
      <c r="K1400" s="515">
        <v>99</v>
      </c>
      <c r="L1400" s="515">
        <v>99</v>
      </c>
      <c r="M1400" s="515">
        <v>3</v>
      </c>
      <c r="N1400" s="515">
        <v>99</v>
      </c>
      <c r="O1400" s="515">
        <v>99</v>
      </c>
      <c r="P1400" s="515">
        <v>99</v>
      </c>
      <c r="Q1400" s="515">
        <v>20</v>
      </c>
      <c r="R1400" s="515">
        <v>33</v>
      </c>
      <c r="S1400" s="515">
        <v>3.5151515151515147</v>
      </c>
      <c r="T1400" s="515">
        <v>3</v>
      </c>
      <c r="U1400" s="515">
        <v>20.763636363636365</v>
      </c>
      <c r="V1400" s="515">
        <v>12.121212121212123</v>
      </c>
      <c r="W1400" s="515">
        <v>0</v>
      </c>
      <c r="X1400" s="515">
        <v>66.666666666666686</v>
      </c>
      <c r="Y1400" s="515">
        <v>39.393939393939391</v>
      </c>
      <c r="Z1400" s="515">
        <v>8.0114999988394722</v>
      </c>
      <c r="AA1400" s="515">
        <v>2.2444708105625706</v>
      </c>
      <c r="AB1400" s="515">
        <v>0</v>
      </c>
      <c r="AC1400" s="515">
        <v>75.332685417398736</v>
      </c>
      <c r="AD1400" s="515"/>
      <c r="AE1400" s="515"/>
      <c r="AF1400" s="515">
        <v>2.4868123587038431</v>
      </c>
      <c r="AG1400" s="515">
        <v>1.7101654008480953</v>
      </c>
      <c r="AH1400" s="515">
        <v>0</v>
      </c>
      <c r="AI1400" s="515">
        <v>21</v>
      </c>
      <c r="AJ1400" s="515">
        <v>114.22380952380952</v>
      </c>
      <c r="AK1400" s="515">
        <v>16.006994531440746</v>
      </c>
      <c r="AL1400" s="515">
        <v>16.006994531440746</v>
      </c>
    </row>
    <row r="1401" spans="1:38">
      <c r="A1401" s="515">
        <v>17</v>
      </c>
      <c r="B1401" s="515">
        <v>26</v>
      </c>
      <c r="C1401" s="515">
        <v>2024</v>
      </c>
      <c r="D1401" s="515">
        <v>2</v>
      </c>
      <c r="E1401" s="515">
        <v>99</v>
      </c>
      <c r="F1401" s="515">
        <v>99</v>
      </c>
      <c r="G1401" s="515">
        <v>99</v>
      </c>
      <c r="H1401" s="515">
        <v>99</v>
      </c>
      <c r="I1401" s="515">
        <v>99</v>
      </c>
      <c r="J1401" s="515">
        <v>999</v>
      </c>
      <c r="K1401" s="515">
        <v>99</v>
      </c>
      <c r="L1401" s="515">
        <v>99</v>
      </c>
      <c r="M1401" s="515">
        <v>3</v>
      </c>
      <c r="N1401" s="515">
        <v>99</v>
      </c>
      <c r="O1401" s="515">
        <v>99</v>
      </c>
      <c r="P1401" s="515">
        <v>99</v>
      </c>
      <c r="Q1401" s="515">
        <v>22</v>
      </c>
      <c r="R1401" s="515">
        <v>28</v>
      </c>
      <c r="S1401" s="515">
        <v>4.3214285714285694</v>
      </c>
      <c r="T1401" s="515">
        <v>3</v>
      </c>
      <c r="U1401" s="515">
        <v>22.867857142857151</v>
      </c>
      <c r="V1401" s="515">
        <v>21.428571428571423</v>
      </c>
      <c r="W1401" s="515">
        <v>0</v>
      </c>
      <c r="X1401" s="515">
        <v>89.285714285714306</v>
      </c>
      <c r="Y1401" s="515">
        <v>50</v>
      </c>
      <c r="Z1401" s="515">
        <v>4.8721551092061217</v>
      </c>
      <c r="AA1401" s="515">
        <v>1.8526731927632765</v>
      </c>
      <c r="AB1401" s="515">
        <v>0</v>
      </c>
      <c r="AC1401" s="515">
        <v>51.194152818621504</v>
      </c>
      <c r="AD1401" s="515"/>
      <c r="AE1401" s="515"/>
      <c r="AF1401" s="515">
        <v>2.118003025718608</v>
      </c>
      <c r="AG1401" s="515">
        <v>1.414330617176508</v>
      </c>
      <c r="AH1401" s="515">
        <v>0</v>
      </c>
      <c r="AI1401" s="515">
        <v>24</v>
      </c>
      <c r="AJ1401" s="515">
        <v>111.25</v>
      </c>
      <c r="AK1401" s="515">
        <v>16.441540525391495</v>
      </c>
      <c r="AL1401" s="515">
        <v>16.441540525391495</v>
      </c>
    </row>
    <row r="1402" spans="1:38">
      <c r="A1402" s="515">
        <v>17</v>
      </c>
      <c r="B1402" s="515">
        <v>27</v>
      </c>
      <c r="C1402" s="515">
        <v>2024</v>
      </c>
      <c r="D1402" s="515">
        <v>3</v>
      </c>
      <c r="E1402" s="515">
        <v>99</v>
      </c>
      <c r="F1402" s="515">
        <v>99</v>
      </c>
      <c r="G1402" s="515">
        <v>99</v>
      </c>
      <c r="H1402" s="515">
        <v>99</v>
      </c>
      <c r="I1402" s="515">
        <v>99</v>
      </c>
      <c r="J1402" s="515">
        <v>999</v>
      </c>
      <c r="K1402" s="515">
        <v>99</v>
      </c>
      <c r="L1402" s="515">
        <v>99</v>
      </c>
      <c r="M1402" s="515">
        <v>3</v>
      </c>
      <c r="N1402" s="515">
        <v>99</v>
      </c>
      <c r="O1402" s="515">
        <v>99</v>
      </c>
      <c r="P1402" s="515">
        <v>99</v>
      </c>
      <c r="Q1402" s="515">
        <v>143</v>
      </c>
      <c r="R1402" s="515">
        <v>180</v>
      </c>
      <c r="S1402" s="515">
        <v>4.1944444444444446</v>
      </c>
      <c r="T1402" s="515">
        <v>3</v>
      </c>
      <c r="U1402" s="515">
        <v>23.17166666666667</v>
      </c>
      <c r="V1402" s="515">
        <v>22.777777777777779</v>
      </c>
      <c r="W1402" s="515">
        <v>0</v>
      </c>
      <c r="X1402" s="515">
        <v>87.222222222222229</v>
      </c>
      <c r="Y1402" s="515">
        <v>48.888888888888886</v>
      </c>
      <c r="Z1402" s="515">
        <v>6.06171295005697</v>
      </c>
      <c r="AA1402" s="515">
        <v>2.1215749449203005</v>
      </c>
      <c r="AB1402" s="515">
        <v>0</v>
      </c>
      <c r="AC1402" s="515">
        <v>59.463071277922495</v>
      </c>
      <c r="AD1402" s="515"/>
      <c r="AE1402" s="515"/>
      <c r="AF1402" s="515">
        <v>1.65959800848239</v>
      </c>
      <c r="AG1402" s="515">
        <v>1.0849558203513563</v>
      </c>
      <c r="AH1402" s="515">
        <v>3.3333333333333344</v>
      </c>
      <c r="AI1402" s="515">
        <v>148</v>
      </c>
      <c r="AJ1402" s="515">
        <v>111.7905405405405</v>
      </c>
      <c r="AK1402" s="515">
        <v>16.180772134544885</v>
      </c>
      <c r="AL1402" s="515">
        <v>16.180772134544885</v>
      </c>
    </row>
    <row r="1403" spans="1:38">
      <c r="A1403" s="515">
        <v>17</v>
      </c>
      <c r="B1403" s="515">
        <v>28</v>
      </c>
      <c r="C1403" s="515">
        <v>2024</v>
      </c>
      <c r="D1403" s="515">
        <v>4</v>
      </c>
      <c r="E1403" s="515">
        <v>99</v>
      </c>
      <c r="F1403" s="515">
        <v>99</v>
      </c>
      <c r="G1403" s="515">
        <v>99</v>
      </c>
      <c r="H1403" s="515">
        <v>99</v>
      </c>
      <c r="I1403" s="515">
        <v>99</v>
      </c>
      <c r="J1403" s="515">
        <v>999</v>
      </c>
      <c r="K1403" s="515">
        <v>99</v>
      </c>
      <c r="L1403" s="515">
        <v>99</v>
      </c>
      <c r="M1403" s="515">
        <v>3</v>
      </c>
      <c r="N1403" s="515">
        <v>99</v>
      </c>
      <c r="O1403" s="515">
        <v>99</v>
      </c>
      <c r="P1403" s="515">
        <v>99</v>
      </c>
      <c r="Q1403" s="515">
        <v>21</v>
      </c>
      <c r="R1403" s="515">
        <v>25</v>
      </c>
      <c r="S1403" s="515">
        <v>4.4800000000000004</v>
      </c>
      <c r="T1403" s="515">
        <v>3</v>
      </c>
      <c r="U1403" s="515">
        <v>21.227999999999994</v>
      </c>
      <c r="V1403" s="515">
        <v>28</v>
      </c>
      <c r="W1403" s="515">
        <v>0</v>
      </c>
      <c r="X1403" s="515">
        <v>72</v>
      </c>
      <c r="Y1403" s="515">
        <v>52</v>
      </c>
      <c r="Z1403" s="515">
        <v>7.0632298560927564</v>
      </c>
      <c r="AA1403" s="515">
        <v>2.4350770008359071</v>
      </c>
      <c r="AB1403" s="515">
        <v>0</v>
      </c>
      <c r="AC1403" s="515">
        <v>75.761234361979078</v>
      </c>
      <c r="AD1403" s="515"/>
      <c r="AE1403" s="515"/>
      <c r="AF1403" s="515">
        <v>1.7470300489168411</v>
      </c>
      <c r="AG1403" s="515">
        <v>1.1283662821107061</v>
      </c>
      <c r="AH1403" s="515">
        <v>0</v>
      </c>
      <c r="AI1403" s="515">
        <v>21</v>
      </c>
      <c r="AJ1403" s="515">
        <v>109.80952380952384</v>
      </c>
      <c r="AK1403" s="515">
        <v>16.106823101885563</v>
      </c>
      <c r="AL1403" s="515">
        <v>16.106823101885563</v>
      </c>
    </row>
    <row r="1404" spans="1:38">
      <c r="A1404" s="515">
        <v>17</v>
      </c>
      <c r="B1404" s="515">
        <v>29</v>
      </c>
      <c r="C1404" s="515">
        <v>2024</v>
      </c>
      <c r="D1404" s="515">
        <v>5</v>
      </c>
      <c r="E1404" s="515">
        <v>99</v>
      </c>
      <c r="F1404" s="515">
        <v>99</v>
      </c>
      <c r="G1404" s="515">
        <v>99</v>
      </c>
      <c r="H1404" s="515">
        <v>99</v>
      </c>
      <c r="I1404" s="515">
        <v>99</v>
      </c>
      <c r="J1404" s="515">
        <v>999</v>
      </c>
      <c r="K1404" s="515">
        <v>99</v>
      </c>
      <c r="L1404" s="515">
        <v>99</v>
      </c>
      <c r="M1404" s="515">
        <v>3</v>
      </c>
      <c r="N1404" s="515">
        <v>99</v>
      </c>
      <c r="O1404" s="515">
        <v>99</v>
      </c>
      <c r="P1404" s="515">
        <v>99</v>
      </c>
      <c r="Q1404" s="515">
        <v>17</v>
      </c>
      <c r="R1404" s="515">
        <v>22</v>
      </c>
      <c r="S1404" s="515">
        <v>3.4090909090909096</v>
      </c>
      <c r="T1404" s="515">
        <v>3</v>
      </c>
      <c r="U1404" s="515">
        <v>22.33636363636364</v>
      </c>
      <c r="V1404" s="515">
        <v>13.636363636363638</v>
      </c>
      <c r="W1404" s="515">
        <v>0</v>
      </c>
      <c r="X1404" s="515">
        <v>86.363636363636346</v>
      </c>
      <c r="Y1404" s="515">
        <v>45.454545454545446</v>
      </c>
      <c r="Z1404" s="515">
        <v>5.5795523976997856</v>
      </c>
      <c r="AA1404" s="515">
        <v>2.037357711910452</v>
      </c>
      <c r="AB1404" s="515">
        <v>0</v>
      </c>
      <c r="AC1404" s="515">
        <v>61.447960100469871</v>
      </c>
      <c r="AD1404" s="515"/>
      <c r="AE1404" s="515"/>
      <c r="AF1404" s="515">
        <v>2.1912350597609564</v>
      </c>
      <c r="AG1404" s="515">
        <v>1.363628795488981</v>
      </c>
      <c r="AH1404" s="515">
        <v>0</v>
      </c>
      <c r="AI1404" s="515">
        <v>20</v>
      </c>
      <c r="AJ1404" s="515">
        <v>111.3</v>
      </c>
      <c r="AK1404" s="515">
        <v>15.855823871144413</v>
      </c>
      <c r="AL1404" s="515">
        <v>15.855823871144413</v>
      </c>
    </row>
    <row r="1405" spans="1:38">
      <c r="A1405" s="515">
        <v>17</v>
      </c>
      <c r="B1405" s="515">
        <v>30</v>
      </c>
      <c r="C1405" s="515">
        <v>2024</v>
      </c>
      <c r="D1405" s="515">
        <v>6</v>
      </c>
      <c r="E1405" s="515">
        <v>99</v>
      </c>
      <c r="F1405" s="515">
        <v>99</v>
      </c>
      <c r="G1405" s="515">
        <v>99</v>
      </c>
      <c r="H1405" s="515">
        <v>99</v>
      </c>
      <c r="I1405" s="515">
        <v>99</v>
      </c>
      <c r="J1405" s="515">
        <v>999</v>
      </c>
      <c r="K1405" s="515">
        <v>99</v>
      </c>
      <c r="L1405" s="515">
        <v>99</v>
      </c>
      <c r="M1405" s="515">
        <v>3</v>
      </c>
      <c r="N1405" s="515">
        <v>99</v>
      </c>
      <c r="O1405" s="515">
        <v>99</v>
      </c>
      <c r="P1405" s="515">
        <v>99</v>
      </c>
      <c r="Q1405" s="515">
        <v>19</v>
      </c>
      <c r="R1405" s="515">
        <v>26</v>
      </c>
      <c r="S1405" s="515">
        <v>3.9230769230769225</v>
      </c>
      <c r="T1405" s="515">
        <v>3</v>
      </c>
      <c r="U1405" s="515">
        <v>22.815384615384609</v>
      </c>
      <c r="V1405" s="515">
        <v>11.53846153846154</v>
      </c>
      <c r="W1405" s="515">
        <v>0</v>
      </c>
      <c r="X1405" s="515">
        <v>88.461538461538439</v>
      </c>
      <c r="Y1405" s="515">
        <v>38.461538461538446</v>
      </c>
      <c r="Z1405" s="515">
        <v>5.2528155313048188</v>
      </c>
      <c r="AA1405" s="515">
        <v>1.7524285769068495</v>
      </c>
      <c r="AB1405" s="515">
        <v>0</v>
      </c>
      <c r="AC1405" s="515">
        <v>61.26596646043275</v>
      </c>
      <c r="AD1405" s="515"/>
      <c r="AE1405" s="515"/>
      <c r="AF1405" s="515">
        <v>5.4736842105263159</v>
      </c>
      <c r="AG1405" s="515">
        <v>3.6037130637636072</v>
      </c>
      <c r="AH1405" s="515">
        <v>0</v>
      </c>
      <c r="AI1405" s="515">
        <v>25</v>
      </c>
      <c r="AJ1405" s="515">
        <v>111.69199999999998</v>
      </c>
      <c r="AK1405" s="515">
        <v>15.982509088006548</v>
      </c>
      <c r="AL1405" s="515">
        <v>15.982509088006548</v>
      </c>
    </row>
    <row r="1406" spans="1:38">
      <c r="A1406" s="515">
        <v>17</v>
      </c>
      <c r="B1406" s="515">
        <v>31</v>
      </c>
      <c r="C1406" s="515">
        <v>2024</v>
      </c>
      <c r="D1406" s="515">
        <v>7</v>
      </c>
      <c r="E1406" s="515">
        <v>99</v>
      </c>
      <c r="F1406" s="515">
        <v>99</v>
      </c>
      <c r="G1406" s="515">
        <v>99</v>
      </c>
      <c r="H1406" s="515">
        <v>99</v>
      </c>
      <c r="I1406" s="515">
        <v>99</v>
      </c>
      <c r="J1406" s="515">
        <v>999</v>
      </c>
      <c r="K1406" s="515">
        <v>99</v>
      </c>
      <c r="L1406" s="515">
        <v>99</v>
      </c>
      <c r="M1406" s="515">
        <v>3</v>
      </c>
      <c r="N1406" s="515">
        <v>99</v>
      </c>
      <c r="O1406" s="515">
        <v>99</v>
      </c>
      <c r="P1406" s="515">
        <v>99</v>
      </c>
      <c r="Q1406" s="515">
        <v>6</v>
      </c>
      <c r="R1406" s="515">
        <v>7</v>
      </c>
      <c r="S1406" s="515">
        <v>3.5714285714285721</v>
      </c>
      <c r="T1406" s="515">
        <v>3</v>
      </c>
      <c r="U1406" s="515">
        <v>21.742857142857151</v>
      </c>
      <c r="V1406" s="515">
        <v>14.285714285714288</v>
      </c>
      <c r="W1406" s="515">
        <v>0</v>
      </c>
      <c r="X1406" s="515">
        <v>85.714285714285694</v>
      </c>
      <c r="Y1406" s="515">
        <v>28.571428571428577</v>
      </c>
      <c r="Z1406" s="515">
        <v>7.1002730617223762</v>
      </c>
      <c r="AA1406" s="515">
        <v>2.0603150145508504</v>
      </c>
      <c r="AB1406" s="515">
        <v>0</v>
      </c>
      <c r="AC1406" s="515">
        <v>62.819892425484419</v>
      </c>
      <c r="AD1406" s="515"/>
      <c r="AE1406" s="515"/>
      <c r="AF1406" s="515">
        <v>3.5897435897435903</v>
      </c>
      <c r="AG1406" s="515">
        <v>2.3895875527923005</v>
      </c>
      <c r="AH1406" s="515">
        <v>0</v>
      </c>
      <c r="AI1406" s="515">
        <v>7</v>
      </c>
      <c r="AJ1406" s="515">
        <v>109.15714285714282</v>
      </c>
      <c r="AK1406" s="515">
        <v>16.148126906321213</v>
      </c>
      <c r="AL1406" s="515">
        <v>16.148126906321213</v>
      </c>
    </row>
    <row r="1407" spans="1:38">
      <c r="A1407" s="515">
        <v>17</v>
      </c>
      <c r="B1407" s="515">
        <v>32</v>
      </c>
      <c r="C1407" s="515">
        <v>2024</v>
      </c>
      <c r="D1407" s="515">
        <v>8</v>
      </c>
      <c r="E1407" s="515">
        <v>99</v>
      </c>
      <c r="F1407" s="515">
        <v>99</v>
      </c>
      <c r="G1407" s="515">
        <v>99</v>
      </c>
      <c r="H1407" s="515">
        <v>99</v>
      </c>
      <c r="I1407" s="515">
        <v>99</v>
      </c>
      <c r="J1407" s="515">
        <v>999</v>
      </c>
      <c r="K1407" s="515">
        <v>99</v>
      </c>
      <c r="L1407" s="515">
        <v>99</v>
      </c>
      <c r="M1407" s="515">
        <v>3</v>
      </c>
      <c r="N1407" s="515">
        <v>99</v>
      </c>
      <c r="O1407" s="515">
        <v>99</v>
      </c>
      <c r="P1407" s="515">
        <v>99</v>
      </c>
      <c r="Q1407" s="515">
        <v>334</v>
      </c>
      <c r="R1407" s="515">
        <v>551</v>
      </c>
      <c r="S1407" s="515">
        <v>4.4101633393829411</v>
      </c>
      <c r="T1407" s="515">
        <v>3</v>
      </c>
      <c r="U1407" s="515">
        <v>24.805626134301274</v>
      </c>
      <c r="V1407" s="515">
        <v>18.511796733212346</v>
      </c>
      <c r="W1407" s="515">
        <v>0</v>
      </c>
      <c r="X1407" s="515">
        <v>92.558983666061692</v>
      </c>
      <c r="Y1407" s="515">
        <v>64.609800362976415</v>
      </c>
      <c r="Z1407" s="515">
        <v>5.4219076609788077</v>
      </c>
      <c r="AA1407" s="515">
        <v>1.4851369410784363</v>
      </c>
      <c r="AB1407" s="515">
        <v>0</v>
      </c>
      <c r="AC1407" s="515">
        <v>71.910516966739124</v>
      </c>
      <c r="AD1407" s="515"/>
      <c r="AE1407" s="515"/>
      <c r="AF1407" s="515">
        <v>5.2747463143787092</v>
      </c>
      <c r="AG1407" s="515">
        <v>4.038592061100549</v>
      </c>
      <c r="AH1407" s="515">
        <v>4.3557168784029052</v>
      </c>
      <c r="AI1407" s="515">
        <v>549</v>
      </c>
      <c r="AJ1407" s="515">
        <v>112.78524590163944</v>
      </c>
      <c r="AK1407" s="515">
        <v>17.096001536688537</v>
      </c>
      <c r="AL1407" s="515">
        <v>17.096001536688537</v>
      </c>
    </row>
    <row r="1408" spans="1:38">
      <c r="A1408" s="515">
        <v>17</v>
      </c>
      <c r="B1408" s="515">
        <v>33</v>
      </c>
      <c r="C1408" s="515">
        <v>2024</v>
      </c>
      <c r="D1408" s="515">
        <v>9</v>
      </c>
      <c r="E1408" s="515">
        <v>99</v>
      </c>
      <c r="F1408" s="515">
        <v>99</v>
      </c>
      <c r="G1408" s="515">
        <v>99</v>
      </c>
      <c r="H1408" s="515">
        <v>99</v>
      </c>
      <c r="I1408" s="515">
        <v>99</v>
      </c>
      <c r="J1408" s="515">
        <v>999</v>
      </c>
      <c r="K1408" s="515">
        <v>99</v>
      </c>
      <c r="L1408" s="515">
        <v>99</v>
      </c>
      <c r="M1408" s="515">
        <v>3</v>
      </c>
      <c r="N1408" s="515">
        <v>99</v>
      </c>
      <c r="O1408" s="515">
        <v>99</v>
      </c>
      <c r="P1408" s="515">
        <v>99</v>
      </c>
      <c r="Q1408" s="515">
        <v>432</v>
      </c>
      <c r="R1408" s="515">
        <v>638</v>
      </c>
      <c r="S1408" s="515">
        <v>4.192789968652038</v>
      </c>
      <c r="T1408" s="515">
        <v>3</v>
      </c>
      <c r="U1408" s="515">
        <v>23.540752351097183</v>
      </c>
      <c r="V1408" s="515">
        <v>14.263322884012538</v>
      </c>
      <c r="W1408" s="515">
        <v>0</v>
      </c>
      <c r="X1408" s="515">
        <v>85.893416927899693</v>
      </c>
      <c r="Y1408" s="515">
        <v>60.188087774294679</v>
      </c>
      <c r="Z1408" s="515">
        <v>6.1607261051301041</v>
      </c>
      <c r="AA1408" s="515">
        <v>1.4531809416943779</v>
      </c>
      <c r="AB1408" s="515">
        <v>0</v>
      </c>
      <c r="AC1408" s="515">
        <v>79.51074924809825</v>
      </c>
      <c r="AD1408" s="515"/>
      <c r="AE1408" s="515"/>
      <c r="AF1408" s="515">
        <v>4.2887873084162411</v>
      </c>
      <c r="AG1408" s="515">
        <v>3.3498054217824103</v>
      </c>
      <c r="AH1408" s="515">
        <v>3.9184952978056424</v>
      </c>
      <c r="AI1408" s="515">
        <v>637</v>
      </c>
      <c r="AJ1408" s="515">
        <v>111.63594976452121</v>
      </c>
      <c r="AK1408" s="515">
        <v>16.551171999237223</v>
      </c>
      <c r="AL1408" s="515">
        <v>16.551171999237216</v>
      </c>
    </row>
    <row r="1409" spans="1:38">
      <c r="A1409" s="515">
        <v>17</v>
      </c>
      <c r="B1409" s="515">
        <v>34</v>
      </c>
      <c r="C1409" s="515">
        <v>2024</v>
      </c>
      <c r="D1409" s="515">
        <v>10</v>
      </c>
      <c r="E1409" s="515">
        <v>99</v>
      </c>
      <c r="F1409" s="515">
        <v>99</v>
      </c>
      <c r="G1409" s="515">
        <v>99</v>
      </c>
      <c r="H1409" s="515">
        <v>99</v>
      </c>
      <c r="I1409" s="515">
        <v>99</v>
      </c>
      <c r="J1409" s="515">
        <v>999</v>
      </c>
      <c r="K1409" s="515">
        <v>99</v>
      </c>
      <c r="L1409" s="515">
        <v>99</v>
      </c>
      <c r="M1409" s="515">
        <v>3</v>
      </c>
      <c r="N1409" s="515">
        <v>99</v>
      </c>
      <c r="O1409" s="515">
        <v>99</v>
      </c>
      <c r="P1409" s="515">
        <v>99</v>
      </c>
      <c r="Q1409" s="515">
        <v>893</v>
      </c>
      <c r="R1409" s="515">
        <v>1430</v>
      </c>
      <c r="S1409" s="515">
        <v>3.9734265734265746</v>
      </c>
      <c r="T1409" s="515">
        <v>3</v>
      </c>
      <c r="U1409" s="515">
        <v>22.881748251748235</v>
      </c>
      <c r="V1409" s="515">
        <v>11.958041958041957</v>
      </c>
      <c r="W1409" s="515">
        <v>0</v>
      </c>
      <c r="X1409" s="515">
        <v>84.685314685314694</v>
      </c>
      <c r="Y1409" s="515">
        <v>53.84615384615384</v>
      </c>
      <c r="Z1409" s="515">
        <v>6.1944806037801836</v>
      </c>
      <c r="AA1409" s="515">
        <v>1.4844155945003925</v>
      </c>
      <c r="AB1409" s="515">
        <v>0</v>
      </c>
      <c r="AC1409" s="515">
        <v>78.345260084334726</v>
      </c>
      <c r="AD1409" s="515"/>
      <c r="AE1409" s="515"/>
      <c r="AF1409" s="515">
        <v>3.6721277797750496</v>
      </c>
      <c r="AG1409" s="515">
        <v>2.7508186655062898</v>
      </c>
      <c r="AH1409" s="515">
        <v>3.1468531468531462</v>
      </c>
      <c r="AI1409" s="515">
        <v>1428</v>
      </c>
      <c r="AJ1409" s="515">
        <v>111.42920168067226</v>
      </c>
      <c r="AK1409" s="515">
        <v>16.170325987543549</v>
      </c>
      <c r="AL1409" s="515">
        <v>16.19110054742378</v>
      </c>
    </row>
    <row r="1410" spans="1:38">
      <c r="A1410" s="515">
        <v>17</v>
      </c>
      <c r="B1410" s="515">
        <v>35</v>
      </c>
      <c r="C1410" s="515">
        <v>2024</v>
      </c>
      <c r="D1410" s="515">
        <v>11</v>
      </c>
      <c r="E1410" s="515">
        <v>99</v>
      </c>
      <c r="F1410" s="515">
        <v>99</v>
      </c>
      <c r="G1410" s="515">
        <v>99</v>
      </c>
      <c r="H1410" s="515">
        <v>99</v>
      </c>
      <c r="I1410" s="515">
        <v>99</v>
      </c>
      <c r="J1410" s="515">
        <v>999</v>
      </c>
      <c r="K1410" s="515">
        <v>99</v>
      </c>
      <c r="L1410" s="515">
        <v>99</v>
      </c>
      <c r="M1410" s="515">
        <v>3</v>
      </c>
      <c r="N1410" s="515">
        <v>99</v>
      </c>
      <c r="O1410" s="515">
        <v>99</v>
      </c>
      <c r="P1410" s="515">
        <v>99</v>
      </c>
      <c r="Q1410" s="515">
        <v>320</v>
      </c>
      <c r="R1410" s="515">
        <v>519</v>
      </c>
      <c r="S1410" s="515">
        <v>3.7938342967244689</v>
      </c>
      <c r="T1410" s="515">
        <v>3</v>
      </c>
      <c r="U1410" s="515">
        <v>21.997495183044311</v>
      </c>
      <c r="V1410" s="515">
        <v>8.4778420038535653</v>
      </c>
      <c r="W1410" s="515">
        <v>0</v>
      </c>
      <c r="X1410" s="515">
        <v>84.007707129094413</v>
      </c>
      <c r="Y1410" s="515">
        <v>46.628131021194605</v>
      </c>
      <c r="Z1410" s="515">
        <v>5.9993009778641389</v>
      </c>
      <c r="AA1410" s="515">
        <v>1.4162151177109299</v>
      </c>
      <c r="AB1410" s="515">
        <v>0</v>
      </c>
      <c r="AC1410" s="515">
        <v>78.810950659987057</v>
      </c>
      <c r="AD1410" s="515"/>
      <c r="AE1410" s="515"/>
      <c r="AF1410" s="515">
        <v>3.2056825200741192</v>
      </c>
      <c r="AG1410" s="515">
        <v>2.3765991776921456</v>
      </c>
      <c r="AH1410" s="515">
        <v>2.5048169556840079</v>
      </c>
      <c r="AI1410" s="515">
        <v>519</v>
      </c>
      <c r="AJ1410" s="515">
        <v>110.84373795761071</v>
      </c>
      <c r="AK1410" s="515">
        <v>15.784264579517121</v>
      </c>
      <c r="AL1410" s="515"/>
    </row>
    <row r="1411" spans="1:38">
      <c r="A1411" s="515">
        <v>17</v>
      </c>
      <c r="B1411" s="515">
        <v>36</v>
      </c>
      <c r="C1411" s="515">
        <v>2024</v>
      </c>
      <c r="D1411" s="515">
        <v>12</v>
      </c>
      <c r="E1411" s="515">
        <v>99</v>
      </c>
      <c r="F1411" s="515">
        <v>99</v>
      </c>
      <c r="G1411" s="515">
        <v>99</v>
      </c>
      <c r="H1411" s="515">
        <v>99</v>
      </c>
      <c r="I1411" s="515">
        <v>99</v>
      </c>
      <c r="J1411" s="515">
        <v>999</v>
      </c>
      <c r="K1411" s="515">
        <v>99</v>
      </c>
      <c r="L1411" s="515">
        <v>99</v>
      </c>
      <c r="M1411" s="515">
        <v>3</v>
      </c>
      <c r="N1411" s="515">
        <v>99</v>
      </c>
      <c r="O1411" s="515">
        <v>99</v>
      </c>
      <c r="P1411" s="515">
        <v>99</v>
      </c>
      <c r="Q1411" s="515">
        <v>39</v>
      </c>
      <c r="R1411" s="515">
        <v>55</v>
      </c>
      <c r="S1411" s="515">
        <v>3.6181818181818177</v>
      </c>
      <c r="T1411" s="515">
        <v>3</v>
      </c>
      <c r="U1411" s="515">
        <v>19.970909090909089</v>
      </c>
      <c r="V1411" s="515">
        <v>5.4545454545454541</v>
      </c>
      <c r="W1411" s="515">
        <v>0</v>
      </c>
      <c r="X1411" s="515">
        <v>69.090909090909108</v>
      </c>
      <c r="Y1411" s="515">
        <v>40</v>
      </c>
      <c r="Z1411" s="515">
        <v>7.2119515131550589</v>
      </c>
      <c r="AA1411" s="515">
        <v>1.3002224857295361</v>
      </c>
      <c r="AB1411" s="515">
        <v>0</v>
      </c>
      <c r="AC1411" s="515">
        <v>80.619468459885852</v>
      </c>
      <c r="AD1411" s="515"/>
      <c r="AE1411" s="515"/>
      <c r="AF1411" s="515">
        <v>2.6404224675948154</v>
      </c>
      <c r="AG1411" s="515">
        <v>1.7983002591687276</v>
      </c>
      <c r="AH1411" s="515">
        <v>0</v>
      </c>
      <c r="AI1411" s="515">
        <v>55</v>
      </c>
      <c r="AJ1411" s="515">
        <v>107.00181818181824</v>
      </c>
      <c r="AK1411" s="515">
        <v>15.460150795627468</v>
      </c>
      <c r="AL1411" s="515"/>
    </row>
    <row r="1412" spans="1:38">
      <c r="A1412" s="515">
        <v>17</v>
      </c>
      <c r="B1412" s="515">
        <v>37</v>
      </c>
      <c r="C1412" s="515">
        <v>2024</v>
      </c>
      <c r="D1412" s="515">
        <v>1</v>
      </c>
      <c r="E1412" s="515">
        <v>99</v>
      </c>
      <c r="F1412" s="515">
        <v>99</v>
      </c>
      <c r="G1412" s="515">
        <v>99</v>
      </c>
      <c r="H1412" s="515">
        <v>99</v>
      </c>
      <c r="I1412" s="515">
        <v>99</v>
      </c>
      <c r="J1412" s="515">
        <v>999</v>
      </c>
      <c r="K1412" s="515">
        <v>99</v>
      </c>
      <c r="L1412" s="515">
        <v>99</v>
      </c>
      <c r="M1412" s="515">
        <v>4</v>
      </c>
      <c r="N1412" s="515">
        <v>99</v>
      </c>
      <c r="O1412" s="515">
        <v>99</v>
      </c>
      <c r="P1412" s="515">
        <v>99</v>
      </c>
      <c r="Q1412" s="515">
        <v>51</v>
      </c>
      <c r="R1412" s="515">
        <v>78</v>
      </c>
      <c r="S1412" s="515">
        <v>5.2564102564102564</v>
      </c>
      <c r="T1412" s="515">
        <v>4</v>
      </c>
      <c r="U1412" s="515">
        <v>23.338461538461544</v>
      </c>
      <c r="V1412" s="515">
        <v>28.205128205128201</v>
      </c>
      <c r="W1412" s="515">
        <v>0</v>
      </c>
      <c r="X1412" s="515">
        <v>84.615384615384627</v>
      </c>
      <c r="Y1412" s="515">
        <v>56.410256410256402</v>
      </c>
      <c r="Z1412" s="515">
        <v>6.2090345830610962</v>
      </c>
      <c r="AA1412" s="515">
        <v>1.6285584110974789</v>
      </c>
      <c r="AB1412" s="515">
        <v>0</v>
      </c>
      <c r="AC1412" s="515">
        <v>58.453145943298303</v>
      </c>
      <c r="AD1412" s="515"/>
      <c r="AE1412" s="515"/>
      <c r="AF1412" s="515">
        <v>5.8779201205727212</v>
      </c>
      <c r="AG1412" s="515">
        <v>4.5434691998013292</v>
      </c>
      <c r="AH1412" s="515">
        <v>0</v>
      </c>
      <c r="AI1412" s="515">
        <v>50</v>
      </c>
      <c r="AJ1412" s="515">
        <v>114.52399999999999</v>
      </c>
      <c r="AK1412" s="515">
        <v>16.461030140466118</v>
      </c>
      <c r="AL1412" s="515">
        <v>16.461030140466118</v>
      </c>
    </row>
    <row r="1413" spans="1:38">
      <c r="A1413" s="515">
        <v>17</v>
      </c>
      <c r="B1413" s="515">
        <v>38</v>
      </c>
      <c r="C1413" s="515">
        <v>2024</v>
      </c>
      <c r="D1413" s="515">
        <v>2</v>
      </c>
      <c r="E1413" s="515">
        <v>99</v>
      </c>
      <c r="F1413" s="515">
        <v>99</v>
      </c>
      <c r="G1413" s="515">
        <v>99</v>
      </c>
      <c r="H1413" s="515">
        <v>99</v>
      </c>
      <c r="I1413" s="515">
        <v>99</v>
      </c>
      <c r="J1413" s="515">
        <v>999</v>
      </c>
      <c r="K1413" s="515">
        <v>99</v>
      </c>
      <c r="L1413" s="515">
        <v>99</v>
      </c>
      <c r="M1413" s="515">
        <v>4</v>
      </c>
      <c r="N1413" s="515">
        <v>99</v>
      </c>
      <c r="O1413" s="515">
        <v>99</v>
      </c>
      <c r="P1413" s="515">
        <v>99</v>
      </c>
      <c r="Q1413" s="515">
        <v>50</v>
      </c>
      <c r="R1413" s="515">
        <v>66</v>
      </c>
      <c r="S1413" s="515">
        <v>5.5</v>
      </c>
      <c r="T1413" s="515">
        <v>4</v>
      </c>
      <c r="U1413" s="515">
        <v>25.945454545454542</v>
      </c>
      <c r="V1413" s="515">
        <v>30.303030303030305</v>
      </c>
      <c r="W1413" s="515">
        <v>0</v>
      </c>
      <c r="X1413" s="515">
        <v>98.484848484848484</v>
      </c>
      <c r="Y1413" s="515">
        <v>72.727272727272734</v>
      </c>
      <c r="Z1413" s="515">
        <v>5.0574032688418304</v>
      </c>
      <c r="AA1413" s="515">
        <v>1.671961287068138</v>
      </c>
      <c r="AB1413" s="515">
        <v>0</v>
      </c>
      <c r="AC1413" s="515">
        <v>68.144151374603609</v>
      </c>
      <c r="AD1413" s="515"/>
      <c r="AE1413" s="515"/>
      <c r="AF1413" s="515">
        <v>4.9924357034795772</v>
      </c>
      <c r="AG1413" s="515">
        <v>3.7824453363314881</v>
      </c>
      <c r="AH1413" s="515">
        <v>0</v>
      </c>
      <c r="AI1413" s="515">
        <v>57</v>
      </c>
      <c r="AJ1413" s="515">
        <v>112.4771929824561</v>
      </c>
      <c r="AK1413" s="515">
        <v>18.252366717369114</v>
      </c>
      <c r="AL1413" s="515">
        <v>18.252366717369114</v>
      </c>
    </row>
    <row r="1414" spans="1:38">
      <c r="A1414" s="515">
        <v>17</v>
      </c>
      <c r="B1414" s="515">
        <v>39</v>
      </c>
      <c r="C1414" s="515">
        <v>2024</v>
      </c>
      <c r="D1414" s="515">
        <v>3</v>
      </c>
      <c r="E1414" s="515">
        <v>99</v>
      </c>
      <c r="F1414" s="515">
        <v>99</v>
      </c>
      <c r="G1414" s="515">
        <v>99</v>
      </c>
      <c r="H1414" s="515">
        <v>99</v>
      </c>
      <c r="I1414" s="515">
        <v>99</v>
      </c>
      <c r="J1414" s="515">
        <v>999</v>
      </c>
      <c r="K1414" s="515">
        <v>99</v>
      </c>
      <c r="L1414" s="515">
        <v>99</v>
      </c>
      <c r="M1414" s="515">
        <v>4</v>
      </c>
      <c r="N1414" s="515">
        <v>99</v>
      </c>
      <c r="O1414" s="515">
        <v>99</v>
      </c>
      <c r="P1414" s="515">
        <v>99</v>
      </c>
      <c r="Q1414" s="515">
        <v>373</v>
      </c>
      <c r="R1414" s="515">
        <v>602</v>
      </c>
      <c r="S1414" s="515">
        <v>5.7641196013289049</v>
      </c>
      <c r="T1414" s="515">
        <v>4</v>
      </c>
      <c r="U1414" s="515">
        <v>27.256312292358832</v>
      </c>
      <c r="V1414" s="515">
        <v>43.521594684385377</v>
      </c>
      <c r="W1414" s="515">
        <v>0</v>
      </c>
      <c r="X1414" s="515">
        <v>96.843853820598</v>
      </c>
      <c r="Y1414" s="515">
        <v>77.574750830564795</v>
      </c>
      <c r="Z1414" s="515">
        <v>5.6314112246289296</v>
      </c>
      <c r="AA1414" s="515">
        <v>1.7636534223972102</v>
      </c>
      <c r="AB1414" s="515">
        <v>0</v>
      </c>
      <c r="AC1414" s="515">
        <v>65.690091741413013</v>
      </c>
      <c r="AD1414" s="515"/>
      <c r="AE1414" s="515"/>
      <c r="AF1414" s="515">
        <v>5.5504333394799916</v>
      </c>
      <c r="AG1414" s="515">
        <v>4.2682108386849773</v>
      </c>
      <c r="AH1414" s="515">
        <v>4.3189368770764132</v>
      </c>
      <c r="AI1414" s="515">
        <v>526</v>
      </c>
      <c r="AJ1414" s="515">
        <v>114.01254752851722</v>
      </c>
      <c r="AK1414" s="515">
        <v>18.096012737510168</v>
      </c>
      <c r="AL1414" s="515">
        <v>18.096012737510168</v>
      </c>
    </row>
    <row r="1415" spans="1:38">
      <c r="A1415" s="515">
        <v>17</v>
      </c>
      <c r="B1415" s="515">
        <v>40</v>
      </c>
      <c r="C1415" s="515">
        <v>2024</v>
      </c>
      <c r="D1415" s="515">
        <v>4</v>
      </c>
      <c r="E1415" s="515">
        <v>99</v>
      </c>
      <c r="F1415" s="515">
        <v>99</v>
      </c>
      <c r="G1415" s="515">
        <v>99</v>
      </c>
      <c r="H1415" s="515">
        <v>99</v>
      </c>
      <c r="I1415" s="515">
        <v>99</v>
      </c>
      <c r="J1415" s="515">
        <v>999</v>
      </c>
      <c r="K1415" s="515">
        <v>99</v>
      </c>
      <c r="L1415" s="515">
        <v>99</v>
      </c>
      <c r="M1415" s="515">
        <v>4</v>
      </c>
      <c r="N1415" s="515">
        <v>99</v>
      </c>
      <c r="O1415" s="515">
        <v>99</v>
      </c>
      <c r="P1415" s="515">
        <v>99</v>
      </c>
      <c r="Q1415" s="515">
        <v>53</v>
      </c>
      <c r="R1415" s="515">
        <v>73</v>
      </c>
      <c r="S1415" s="515">
        <v>5.1506849315068495</v>
      </c>
      <c r="T1415" s="515">
        <v>4</v>
      </c>
      <c r="U1415" s="515">
        <v>23.483561643835621</v>
      </c>
      <c r="V1415" s="515">
        <v>26.027397260273975</v>
      </c>
      <c r="W1415" s="515">
        <v>0</v>
      </c>
      <c r="X1415" s="515">
        <v>86.30136986301369</v>
      </c>
      <c r="Y1415" s="515">
        <v>57.534246575342486</v>
      </c>
      <c r="Z1415" s="515">
        <v>6.5592768917076798</v>
      </c>
      <c r="AA1415" s="515">
        <v>1.7878680414416921</v>
      </c>
      <c r="AB1415" s="515">
        <v>0</v>
      </c>
      <c r="AC1415" s="515">
        <v>55.670135193245009</v>
      </c>
      <c r="AD1415" s="515"/>
      <c r="AE1415" s="515"/>
      <c r="AF1415" s="515">
        <v>5.1013277428371762</v>
      </c>
      <c r="AG1415" s="515">
        <v>3.6449186309070738</v>
      </c>
      <c r="AH1415" s="515">
        <v>0</v>
      </c>
      <c r="AI1415" s="515">
        <v>56</v>
      </c>
      <c r="AJ1415" s="515">
        <v>112.78392857142852</v>
      </c>
      <c r="AK1415" s="515">
        <v>17.329781712389053</v>
      </c>
      <c r="AL1415" s="515">
        <v>17.329781712389053</v>
      </c>
    </row>
    <row r="1416" spans="1:38">
      <c r="A1416" s="515">
        <v>17</v>
      </c>
      <c r="B1416" s="515">
        <v>41</v>
      </c>
      <c r="C1416" s="515">
        <v>2024</v>
      </c>
      <c r="D1416" s="515">
        <v>5</v>
      </c>
      <c r="E1416" s="515">
        <v>99</v>
      </c>
      <c r="F1416" s="515">
        <v>99</v>
      </c>
      <c r="G1416" s="515">
        <v>99</v>
      </c>
      <c r="H1416" s="515">
        <v>99</v>
      </c>
      <c r="I1416" s="515">
        <v>99</v>
      </c>
      <c r="J1416" s="515">
        <v>999</v>
      </c>
      <c r="K1416" s="515">
        <v>99</v>
      </c>
      <c r="L1416" s="515">
        <v>99</v>
      </c>
      <c r="M1416" s="515">
        <v>4</v>
      </c>
      <c r="N1416" s="515">
        <v>99</v>
      </c>
      <c r="O1416" s="515">
        <v>99</v>
      </c>
      <c r="P1416" s="515">
        <v>99</v>
      </c>
      <c r="Q1416" s="515">
        <v>45</v>
      </c>
      <c r="R1416" s="515">
        <v>51</v>
      </c>
      <c r="S1416" s="515">
        <v>5.882352941176471</v>
      </c>
      <c r="T1416" s="515">
        <v>4</v>
      </c>
      <c r="U1416" s="515">
        <v>26.735294117647062</v>
      </c>
      <c r="V1416" s="515">
        <v>45.098039215686256</v>
      </c>
      <c r="W1416" s="515">
        <v>0</v>
      </c>
      <c r="X1416" s="515">
        <v>90.196078431372513</v>
      </c>
      <c r="Y1416" s="515">
        <v>76.470588235294116</v>
      </c>
      <c r="Z1416" s="515">
        <v>6.4284546226183492</v>
      </c>
      <c r="AA1416" s="515">
        <v>1.9061002054140743</v>
      </c>
      <c r="AB1416" s="515">
        <v>0</v>
      </c>
      <c r="AC1416" s="515">
        <v>69.675111517091054</v>
      </c>
      <c r="AD1416" s="515"/>
      <c r="AE1416" s="515"/>
      <c r="AF1416" s="515">
        <v>5.0796812749003992</v>
      </c>
      <c r="AG1416" s="515">
        <v>3.783695284186456</v>
      </c>
      <c r="AH1416" s="515">
        <v>0</v>
      </c>
      <c r="AI1416" s="515">
        <v>49</v>
      </c>
      <c r="AJ1416" s="515">
        <v>112.58775510204084</v>
      </c>
      <c r="AK1416" s="515">
        <v>18.487578793367767</v>
      </c>
      <c r="AL1416" s="515">
        <v>18.487578793367767</v>
      </c>
    </row>
    <row r="1417" spans="1:38">
      <c r="A1417" s="515">
        <v>17</v>
      </c>
      <c r="B1417" s="515">
        <v>42</v>
      </c>
      <c r="C1417" s="515">
        <v>2024</v>
      </c>
      <c r="D1417" s="515">
        <v>6</v>
      </c>
      <c r="E1417" s="515">
        <v>99</v>
      </c>
      <c r="F1417" s="515">
        <v>99</v>
      </c>
      <c r="G1417" s="515">
        <v>99</v>
      </c>
      <c r="H1417" s="515">
        <v>99</v>
      </c>
      <c r="I1417" s="515">
        <v>99</v>
      </c>
      <c r="J1417" s="515">
        <v>999</v>
      </c>
      <c r="K1417" s="515">
        <v>99</v>
      </c>
      <c r="L1417" s="515">
        <v>99</v>
      </c>
      <c r="M1417" s="515">
        <v>4</v>
      </c>
      <c r="N1417" s="515">
        <v>99</v>
      </c>
      <c r="O1417" s="515">
        <v>99</v>
      </c>
      <c r="P1417" s="515">
        <v>99</v>
      </c>
      <c r="Q1417" s="515">
        <v>20</v>
      </c>
      <c r="R1417" s="515">
        <v>32</v>
      </c>
      <c r="S1417" s="515">
        <v>5.40625</v>
      </c>
      <c r="T1417" s="515">
        <v>4</v>
      </c>
      <c r="U1417" s="515">
        <v>26.134374999999999</v>
      </c>
      <c r="V1417" s="515">
        <v>34.375</v>
      </c>
      <c r="W1417" s="515">
        <v>0</v>
      </c>
      <c r="X1417" s="515">
        <v>96.875</v>
      </c>
      <c r="Y1417" s="515">
        <v>81.25</v>
      </c>
      <c r="Z1417" s="515">
        <v>4.7682287968778336</v>
      </c>
      <c r="AA1417" s="515">
        <v>1.5584322049739601</v>
      </c>
      <c r="AB1417" s="515">
        <v>0</v>
      </c>
      <c r="AC1417" s="515">
        <v>49.435530601952607</v>
      </c>
      <c r="AD1417" s="515"/>
      <c r="AE1417" s="515"/>
      <c r="AF1417" s="515">
        <v>6.7368421052631566</v>
      </c>
      <c r="AG1417" s="515">
        <v>5.0805550155521004</v>
      </c>
      <c r="AH1417" s="515">
        <v>3.125</v>
      </c>
      <c r="AI1417" s="515">
        <v>32</v>
      </c>
      <c r="AJ1417" s="515">
        <v>113.940625</v>
      </c>
      <c r="AK1417" s="515">
        <v>17.702098229513275</v>
      </c>
      <c r="AL1417" s="515">
        <v>17.702098229513275</v>
      </c>
    </row>
    <row r="1418" spans="1:38">
      <c r="A1418" s="515">
        <v>17</v>
      </c>
      <c r="B1418" s="515">
        <v>43</v>
      </c>
      <c r="C1418" s="515">
        <v>2024</v>
      </c>
      <c r="D1418" s="515">
        <v>7</v>
      </c>
      <c r="E1418" s="515">
        <v>99</v>
      </c>
      <c r="F1418" s="515">
        <v>99</v>
      </c>
      <c r="G1418" s="515">
        <v>99</v>
      </c>
      <c r="H1418" s="515">
        <v>99</v>
      </c>
      <c r="I1418" s="515">
        <v>99</v>
      </c>
      <c r="J1418" s="515">
        <v>999</v>
      </c>
      <c r="K1418" s="515">
        <v>99</v>
      </c>
      <c r="L1418" s="515">
        <v>99</v>
      </c>
      <c r="M1418" s="515">
        <v>4</v>
      </c>
      <c r="N1418" s="515">
        <v>99</v>
      </c>
      <c r="O1418" s="515">
        <v>99</v>
      </c>
      <c r="P1418" s="515">
        <v>99</v>
      </c>
      <c r="Q1418" s="515">
        <v>18</v>
      </c>
      <c r="R1418" s="515">
        <v>29</v>
      </c>
      <c r="S1418" s="515">
        <v>5.862068965517242</v>
      </c>
      <c r="T1418" s="515">
        <v>4</v>
      </c>
      <c r="U1418" s="515">
        <v>26.113793103448277</v>
      </c>
      <c r="V1418" s="515">
        <v>37.931034482758605</v>
      </c>
      <c r="W1418" s="515">
        <v>0</v>
      </c>
      <c r="X1418" s="515">
        <v>96.551724137931018</v>
      </c>
      <c r="Y1418" s="515">
        <v>65.517241379310363</v>
      </c>
      <c r="Z1418" s="515">
        <v>6.2167584489319276</v>
      </c>
      <c r="AA1418" s="515">
        <v>1.2240165068481996</v>
      </c>
      <c r="AB1418" s="515">
        <v>0</v>
      </c>
      <c r="AC1418" s="515">
        <v>77.016738041518806</v>
      </c>
      <c r="AD1418" s="515"/>
      <c r="AE1418" s="515"/>
      <c r="AF1418" s="515">
        <v>14.871794871794874</v>
      </c>
      <c r="AG1418" s="515">
        <v>11.889846607947497</v>
      </c>
      <c r="AH1418" s="515">
        <v>0</v>
      </c>
      <c r="AI1418" s="515">
        <v>29</v>
      </c>
      <c r="AJ1418" s="515">
        <v>112.82068965517236</v>
      </c>
      <c r="AK1418" s="515">
        <v>17.915936566470766</v>
      </c>
      <c r="AL1418" s="515">
        <v>17.915936566470766</v>
      </c>
    </row>
    <row r="1419" spans="1:38">
      <c r="A1419" s="515">
        <v>17</v>
      </c>
      <c r="B1419" s="515">
        <v>44</v>
      </c>
      <c r="C1419" s="515">
        <v>2024</v>
      </c>
      <c r="D1419" s="515">
        <v>8</v>
      </c>
      <c r="E1419" s="515">
        <v>99</v>
      </c>
      <c r="F1419" s="515">
        <v>99</v>
      </c>
      <c r="G1419" s="515">
        <v>99</v>
      </c>
      <c r="H1419" s="515">
        <v>99</v>
      </c>
      <c r="I1419" s="515">
        <v>99</v>
      </c>
      <c r="J1419" s="515">
        <v>999</v>
      </c>
      <c r="K1419" s="515">
        <v>99</v>
      </c>
      <c r="L1419" s="515">
        <v>99</v>
      </c>
      <c r="M1419" s="515">
        <v>4</v>
      </c>
      <c r="N1419" s="515">
        <v>99</v>
      </c>
      <c r="O1419" s="515">
        <v>99</v>
      </c>
      <c r="P1419" s="515">
        <v>99</v>
      </c>
      <c r="Q1419" s="515">
        <v>778</v>
      </c>
      <c r="R1419" s="515">
        <v>1720</v>
      </c>
      <c r="S1419" s="515">
        <v>5.9593023255813993</v>
      </c>
      <c r="T1419" s="515">
        <v>4</v>
      </c>
      <c r="U1419" s="515">
        <v>26.788720930232621</v>
      </c>
      <c r="V1419" s="515">
        <v>54.825581395348813</v>
      </c>
      <c r="W1419" s="515">
        <v>0</v>
      </c>
      <c r="X1419" s="515">
        <v>93.895348837209355</v>
      </c>
      <c r="Y1419" s="515">
        <v>78.430232558139551</v>
      </c>
      <c r="Z1419" s="515">
        <v>5.8612097522035134</v>
      </c>
      <c r="AA1419" s="515">
        <v>1.2082928478947703</v>
      </c>
      <c r="AB1419" s="515">
        <v>0</v>
      </c>
      <c r="AC1419" s="515">
        <v>77.112740549362186</v>
      </c>
      <c r="AD1419" s="515"/>
      <c r="AE1419" s="515"/>
      <c r="AF1419" s="515">
        <v>16.465632778096875</v>
      </c>
      <c r="AG1419" s="515">
        <v>13.614717034987519</v>
      </c>
      <c r="AH1419" s="515">
        <v>2.3837209302325579</v>
      </c>
      <c r="AI1419" s="515">
        <v>1717</v>
      </c>
      <c r="AJ1419" s="515">
        <v>113.39039021549236</v>
      </c>
      <c r="AK1419" s="515">
        <v>18.155762644018381</v>
      </c>
      <c r="AL1419" s="515">
        <v>18.155762644018381</v>
      </c>
    </row>
    <row r="1420" spans="1:38">
      <c r="A1420" s="515">
        <v>17</v>
      </c>
      <c r="B1420" s="515">
        <v>45</v>
      </c>
      <c r="C1420" s="515">
        <v>2024</v>
      </c>
      <c r="D1420" s="515">
        <v>9</v>
      </c>
      <c r="E1420" s="515">
        <v>99</v>
      </c>
      <c r="F1420" s="515">
        <v>99</v>
      </c>
      <c r="G1420" s="515">
        <v>99</v>
      </c>
      <c r="H1420" s="515">
        <v>99</v>
      </c>
      <c r="I1420" s="515">
        <v>99</v>
      </c>
      <c r="J1420" s="515">
        <v>999</v>
      </c>
      <c r="K1420" s="515">
        <v>99</v>
      </c>
      <c r="L1420" s="515">
        <v>99</v>
      </c>
      <c r="M1420" s="515">
        <v>4</v>
      </c>
      <c r="N1420" s="515">
        <v>99</v>
      </c>
      <c r="O1420" s="515">
        <v>99</v>
      </c>
      <c r="P1420" s="515">
        <v>99</v>
      </c>
      <c r="Q1420" s="515">
        <v>1174</v>
      </c>
      <c r="R1420" s="515">
        <v>2304</v>
      </c>
      <c r="S1420" s="515">
        <v>5.890625</v>
      </c>
      <c r="T1420" s="515">
        <v>4</v>
      </c>
      <c r="U1420" s="515">
        <v>26.187282986111097</v>
      </c>
      <c r="V1420" s="515">
        <v>53.472222222222221</v>
      </c>
      <c r="W1420" s="515">
        <v>0</v>
      </c>
      <c r="X1420" s="515">
        <v>92.317708333333314</v>
      </c>
      <c r="Y1420" s="515">
        <v>74.479166666666686</v>
      </c>
      <c r="Z1420" s="515">
        <v>6.0557392640786478</v>
      </c>
      <c r="AA1420" s="515">
        <v>1.2262390098895897</v>
      </c>
      <c r="AB1420" s="515">
        <v>0</v>
      </c>
      <c r="AC1420" s="515">
        <v>81.60085726779198</v>
      </c>
      <c r="AD1420" s="515"/>
      <c r="AE1420" s="515"/>
      <c r="AF1420" s="515">
        <v>15.48803441785426</v>
      </c>
      <c r="AG1420" s="515">
        <v>13.45710000838621</v>
      </c>
      <c r="AH1420" s="515">
        <v>3.9930555555555554</v>
      </c>
      <c r="AI1420" s="515">
        <v>2301</v>
      </c>
      <c r="AJ1420" s="515">
        <v>112.70082572794436</v>
      </c>
      <c r="AK1420" s="515">
        <v>18.019110421243575</v>
      </c>
      <c r="AL1420" s="515">
        <v>18.019110421243575</v>
      </c>
    </row>
    <row r="1421" spans="1:38">
      <c r="A1421" s="515">
        <v>17</v>
      </c>
      <c r="B1421" s="515">
        <v>46</v>
      </c>
      <c r="C1421" s="515">
        <v>2024</v>
      </c>
      <c r="D1421" s="515">
        <v>10</v>
      </c>
      <c r="E1421" s="515">
        <v>99</v>
      </c>
      <c r="F1421" s="515">
        <v>99</v>
      </c>
      <c r="G1421" s="515">
        <v>99</v>
      </c>
      <c r="H1421" s="515">
        <v>99</v>
      </c>
      <c r="I1421" s="515">
        <v>99</v>
      </c>
      <c r="J1421" s="515">
        <v>999</v>
      </c>
      <c r="K1421" s="515">
        <v>99</v>
      </c>
      <c r="L1421" s="515">
        <v>99</v>
      </c>
      <c r="M1421" s="515">
        <v>4</v>
      </c>
      <c r="N1421" s="515">
        <v>99</v>
      </c>
      <c r="O1421" s="515">
        <v>99</v>
      </c>
      <c r="P1421" s="515">
        <v>99</v>
      </c>
      <c r="Q1421" s="515">
        <v>2144</v>
      </c>
      <c r="R1421" s="515">
        <v>4507</v>
      </c>
      <c r="S1421" s="515">
        <v>5.8460173064122483</v>
      </c>
      <c r="T1421" s="515">
        <v>4</v>
      </c>
      <c r="U1421" s="515">
        <v>26.447881073885036</v>
      </c>
      <c r="V1421" s="515">
        <v>50.587974262258712</v>
      </c>
      <c r="W1421" s="515">
        <v>0</v>
      </c>
      <c r="X1421" s="515">
        <v>92.544930108719754</v>
      </c>
      <c r="Y1421" s="515">
        <v>74.617262036831605</v>
      </c>
      <c r="Z1421" s="515">
        <v>6.1885080564348494</v>
      </c>
      <c r="AA1421" s="515">
        <v>1.2213557168745941</v>
      </c>
      <c r="AB1421" s="515">
        <v>0</v>
      </c>
      <c r="AC1421" s="515">
        <v>81.334108510075922</v>
      </c>
      <c r="AD1421" s="515"/>
      <c r="AE1421" s="515"/>
      <c r="AF1421" s="515">
        <v>11.573622310102202</v>
      </c>
      <c r="AG1421" s="515">
        <v>10.0210946343025</v>
      </c>
      <c r="AH1421" s="515">
        <v>2.9065897492789006</v>
      </c>
      <c r="AI1421" s="515">
        <v>4497</v>
      </c>
      <c r="AJ1421" s="515">
        <v>113.27089170558148</v>
      </c>
      <c r="AK1421" s="515">
        <v>17.914413139199461</v>
      </c>
      <c r="AL1421" s="515">
        <v>17.941118752740131</v>
      </c>
    </row>
    <row r="1422" spans="1:38">
      <c r="A1422" s="515">
        <v>17</v>
      </c>
      <c r="B1422" s="515">
        <v>47</v>
      </c>
      <c r="C1422" s="515">
        <v>2024</v>
      </c>
      <c r="D1422" s="515">
        <v>11</v>
      </c>
      <c r="E1422" s="515">
        <v>99</v>
      </c>
      <c r="F1422" s="515">
        <v>99</v>
      </c>
      <c r="G1422" s="515">
        <v>99</v>
      </c>
      <c r="H1422" s="515">
        <v>99</v>
      </c>
      <c r="I1422" s="515">
        <v>99</v>
      </c>
      <c r="J1422" s="515">
        <v>999</v>
      </c>
      <c r="K1422" s="515">
        <v>99</v>
      </c>
      <c r="L1422" s="515">
        <v>99</v>
      </c>
      <c r="M1422" s="515">
        <v>4</v>
      </c>
      <c r="N1422" s="515">
        <v>99</v>
      </c>
      <c r="O1422" s="515">
        <v>99</v>
      </c>
      <c r="P1422" s="515">
        <v>99</v>
      </c>
      <c r="Q1422" s="515">
        <v>873</v>
      </c>
      <c r="R1422" s="515">
        <v>1732</v>
      </c>
      <c r="S1422" s="515">
        <v>5.6957274826789845</v>
      </c>
      <c r="T1422" s="515">
        <v>4</v>
      </c>
      <c r="U1422" s="515">
        <v>25.651212471131647</v>
      </c>
      <c r="V1422" s="515">
        <v>47.748267898383368</v>
      </c>
      <c r="W1422" s="515">
        <v>0</v>
      </c>
      <c r="X1422" s="515">
        <v>91.859122401847515</v>
      </c>
      <c r="Y1422" s="515">
        <v>69.688221709006953</v>
      </c>
      <c r="Z1422" s="515">
        <v>6.0772494126600076</v>
      </c>
      <c r="AA1422" s="515">
        <v>1.2775030638551339</v>
      </c>
      <c r="AB1422" s="515">
        <v>0</v>
      </c>
      <c r="AC1422" s="515">
        <v>81.886700733017051</v>
      </c>
      <c r="AD1422" s="515"/>
      <c r="AE1422" s="515"/>
      <c r="AF1422" s="515">
        <v>10.697961704756018</v>
      </c>
      <c r="AG1422" s="515">
        <v>9.2484965538718686</v>
      </c>
      <c r="AH1422" s="515">
        <v>2.9445727482678987</v>
      </c>
      <c r="AI1422" s="515">
        <v>1730</v>
      </c>
      <c r="AJ1422" s="515">
        <v>112.7917341040462</v>
      </c>
      <c r="AK1422" s="515">
        <v>17.58890184687117</v>
      </c>
      <c r="AL1422" s="515"/>
    </row>
    <row r="1423" spans="1:38">
      <c r="A1423" s="515">
        <v>17</v>
      </c>
      <c r="B1423" s="515">
        <v>48</v>
      </c>
      <c r="C1423" s="515">
        <v>2024</v>
      </c>
      <c r="D1423" s="515">
        <v>12</v>
      </c>
      <c r="E1423" s="515">
        <v>99</v>
      </c>
      <c r="F1423" s="515">
        <v>99</v>
      </c>
      <c r="G1423" s="515">
        <v>99</v>
      </c>
      <c r="H1423" s="515">
        <v>99</v>
      </c>
      <c r="I1423" s="515">
        <v>99</v>
      </c>
      <c r="J1423" s="515">
        <v>999</v>
      </c>
      <c r="K1423" s="515">
        <v>99</v>
      </c>
      <c r="L1423" s="515">
        <v>99</v>
      </c>
      <c r="M1423" s="515">
        <v>4</v>
      </c>
      <c r="N1423" s="515">
        <v>99</v>
      </c>
      <c r="O1423" s="515">
        <v>99</v>
      </c>
      <c r="P1423" s="515">
        <v>99</v>
      </c>
      <c r="Q1423" s="515">
        <v>111</v>
      </c>
      <c r="R1423" s="515">
        <v>182</v>
      </c>
      <c r="S1423" s="515">
        <v>5.2747252747252737</v>
      </c>
      <c r="T1423" s="515">
        <v>4</v>
      </c>
      <c r="U1423" s="515">
        <v>23.389010989010998</v>
      </c>
      <c r="V1423" s="515">
        <v>37.912087912087912</v>
      </c>
      <c r="W1423" s="515">
        <v>0</v>
      </c>
      <c r="X1423" s="515">
        <v>82.417582417582395</v>
      </c>
      <c r="Y1423" s="515">
        <v>54.395604395604408</v>
      </c>
      <c r="Z1423" s="515">
        <v>6.83040955040416</v>
      </c>
      <c r="AA1423" s="515">
        <v>1.2887163224274218</v>
      </c>
      <c r="AB1423" s="515">
        <v>0</v>
      </c>
      <c r="AC1423" s="515">
        <v>80.319043813181892</v>
      </c>
      <c r="AD1423" s="515"/>
      <c r="AE1423" s="515"/>
      <c r="AF1423" s="515">
        <v>8.7373979836773881</v>
      </c>
      <c r="AG1423" s="515">
        <v>6.9692321041783014</v>
      </c>
      <c r="AH1423" s="515">
        <v>1.648351648351648</v>
      </c>
      <c r="AI1423" s="515">
        <v>182</v>
      </c>
      <c r="AJ1423" s="515">
        <v>110.59010989010986</v>
      </c>
      <c r="AK1423" s="515">
        <v>16.776548959778101</v>
      </c>
      <c r="AL1423" s="515"/>
    </row>
    <row r="1424" spans="1:38">
      <c r="A1424" s="515">
        <v>17</v>
      </c>
      <c r="B1424" s="515">
        <v>49</v>
      </c>
      <c r="C1424" s="515">
        <v>2024</v>
      </c>
      <c r="D1424" s="515">
        <v>1</v>
      </c>
      <c r="E1424" s="515">
        <v>99</v>
      </c>
      <c r="F1424" s="515">
        <v>99</v>
      </c>
      <c r="G1424" s="515">
        <v>99</v>
      </c>
      <c r="H1424" s="515">
        <v>99</v>
      </c>
      <c r="I1424" s="515">
        <v>99</v>
      </c>
      <c r="J1424" s="515">
        <v>999</v>
      </c>
      <c r="K1424" s="515">
        <v>99</v>
      </c>
      <c r="L1424" s="515">
        <v>99</v>
      </c>
      <c r="M1424" s="515">
        <v>5</v>
      </c>
      <c r="N1424" s="515">
        <v>99</v>
      </c>
      <c r="O1424" s="515">
        <v>99</v>
      </c>
      <c r="P1424" s="515">
        <v>99</v>
      </c>
      <c r="Q1424" s="515">
        <v>71</v>
      </c>
      <c r="R1424" s="515">
        <v>141</v>
      </c>
      <c r="S1424" s="515">
        <v>5.9858156028368752</v>
      </c>
      <c r="T1424" s="515">
        <v>5</v>
      </c>
      <c r="U1424" s="515">
        <v>23.791489361702112</v>
      </c>
      <c r="V1424" s="515">
        <v>32.624113475177303</v>
      </c>
      <c r="W1424" s="515">
        <v>0</v>
      </c>
      <c r="X1424" s="515">
        <v>77.304964539007074</v>
      </c>
      <c r="Y1424" s="515">
        <v>59.574468085106389</v>
      </c>
      <c r="Z1424" s="515">
        <v>7.1659902965841598</v>
      </c>
      <c r="AA1424" s="515">
        <v>1.4291088112409351</v>
      </c>
      <c r="AB1424" s="515">
        <v>0</v>
      </c>
      <c r="AC1424" s="515">
        <v>61.447118932926415</v>
      </c>
      <c r="AD1424" s="515"/>
      <c r="AE1424" s="515"/>
      <c r="AF1424" s="515">
        <v>10.625470987189148</v>
      </c>
      <c r="AG1424" s="515">
        <v>8.3726223784077849</v>
      </c>
      <c r="AH1424" s="515">
        <v>0</v>
      </c>
      <c r="AI1424" s="515">
        <v>93</v>
      </c>
      <c r="AJ1424" s="515">
        <v>113.263440860215</v>
      </c>
      <c r="AK1424" s="515">
        <v>17.540580581073609</v>
      </c>
      <c r="AL1424" s="515">
        <v>17.540580581073609</v>
      </c>
    </row>
    <row r="1425" spans="1:38">
      <c r="A1425" s="515">
        <v>17</v>
      </c>
      <c r="B1425" s="515">
        <v>50</v>
      </c>
      <c r="C1425" s="515">
        <v>2024</v>
      </c>
      <c r="D1425" s="515">
        <v>2</v>
      </c>
      <c r="E1425" s="515">
        <v>99</v>
      </c>
      <c r="F1425" s="515">
        <v>99</v>
      </c>
      <c r="G1425" s="515">
        <v>99</v>
      </c>
      <c r="H1425" s="515">
        <v>99</v>
      </c>
      <c r="I1425" s="515">
        <v>99</v>
      </c>
      <c r="J1425" s="515">
        <v>999</v>
      </c>
      <c r="K1425" s="515">
        <v>99</v>
      </c>
      <c r="L1425" s="515">
        <v>99</v>
      </c>
      <c r="M1425" s="515">
        <v>5</v>
      </c>
      <c r="N1425" s="515">
        <v>99</v>
      </c>
      <c r="O1425" s="515">
        <v>99</v>
      </c>
      <c r="P1425" s="515">
        <v>99</v>
      </c>
      <c r="Q1425" s="515">
        <v>82</v>
      </c>
      <c r="R1425" s="515">
        <v>115</v>
      </c>
      <c r="S1425" s="515">
        <v>6.7304347826086932</v>
      </c>
      <c r="T1425" s="515">
        <v>5</v>
      </c>
      <c r="U1425" s="515">
        <v>28.860869565217399</v>
      </c>
      <c r="V1425" s="515">
        <v>54.782608695652179</v>
      </c>
      <c r="W1425" s="515">
        <v>0</v>
      </c>
      <c r="X1425" s="515">
        <v>96.521739130434781</v>
      </c>
      <c r="Y1425" s="515">
        <v>84.347826086956516</v>
      </c>
      <c r="Z1425" s="515">
        <v>5.996806333405952</v>
      </c>
      <c r="AA1425" s="515">
        <v>1.4821942554753345</v>
      </c>
      <c r="AB1425" s="515">
        <v>0</v>
      </c>
      <c r="AC1425" s="515">
        <v>62.493241221071003</v>
      </c>
      <c r="AD1425" s="515"/>
      <c r="AE1425" s="515"/>
      <c r="AF1425" s="515">
        <v>8.6989409984871386</v>
      </c>
      <c r="AG1425" s="515">
        <v>7.3311936879725632</v>
      </c>
      <c r="AH1425" s="515">
        <v>0</v>
      </c>
      <c r="AI1425" s="515">
        <v>102</v>
      </c>
      <c r="AJ1425" s="515">
        <v>113.00196078431368</v>
      </c>
      <c r="AK1425" s="515">
        <v>20.257123781708746</v>
      </c>
      <c r="AL1425" s="515">
        <v>20.257123781708746</v>
      </c>
    </row>
    <row r="1426" spans="1:38">
      <c r="A1426" s="515">
        <v>17</v>
      </c>
      <c r="B1426" s="515">
        <v>51</v>
      </c>
      <c r="C1426" s="515">
        <v>2024</v>
      </c>
      <c r="D1426" s="515">
        <v>3</v>
      </c>
      <c r="E1426" s="515">
        <v>99</v>
      </c>
      <c r="F1426" s="515">
        <v>99</v>
      </c>
      <c r="G1426" s="515">
        <v>99</v>
      </c>
      <c r="H1426" s="515">
        <v>99</v>
      </c>
      <c r="I1426" s="515">
        <v>99</v>
      </c>
      <c r="J1426" s="515">
        <v>999</v>
      </c>
      <c r="K1426" s="515">
        <v>99</v>
      </c>
      <c r="L1426" s="515">
        <v>99</v>
      </c>
      <c r="M1426" s="515">
        <v>5</v>
      </c>
      <c r="N1426" s="515">
        <v>99</v>
      </c>
      <c r="O1426" s="515">
        <v>99</v>
      </c>
      <c r="P1426" s="515">
        <v>99</v>
      </c>
      <c r="Q1426" s="515">
        <v>493</v>
      </c>
      <c r="R1426" s="515">
        <v>806</v>
      </c>
      <c r="S1426" s="515">
        <v>6.6650124069478895</v>
      </c>
      <c r="T1426" s="515">
        <v>5</v>
      </c>
      <c r="U1426" s="515">
        <v>29.649503722084376</v>
      </c>
      <c r="V1426" s="515">
        <v>55.831265508684879</v>
      </c>
      <c r="W1426" s="515">
        <v>0</v>
      </c>
      <c r="X1426" s="515">
        <v>97.766749379652623</v>
      </c>
      <c r="Y1426" s="515">
        <v>88.213399503722059</v>
      </c>
      <c r="Z1426" s="515">
        <v>6.1296835844534803</v>
      </c>
      <c r="AA1426" s="515">
        <v>1.5977470761822874</v>
      </c>
      <c r="AB1426" s="515">
        <v>0</v>
      </c>
      <c r="AC1426" s="515">
        <v>64.761264888886402</v>
      </c>
      <c r="AD1426" s="515"/>
      <c r="AE1426" s="515"/>
      <c r="AF1426" s="515">
        <v>7.431311082426701</v>
      </c>
      <c r="AG1426" s="515">
        <v>6.216339810795402</v>
      </c>
      <c r="AH1426" s="515">
        <v>3.9702233250620358</v>
      </c>
      <c r="AI1426" s="515">
        <v>684</v>
      </c>
      <c r="AJ1426" s="515">
        <v>114.65146198830404</v>
      </c>
      <c r="AK1426" s="515">
        <v>19.444556345236453</v>
      </c>
      <c r="AL1426" s="515">
        <v>19.444556345236453</v>
      </c>
    </row>
    <row r="1427" spans="1:38">
      <c r="A1427" s="515">
        <v>17</v>
      </c>
      <c r="B1427" s="515">
        <v>52</v>
      </c>
      <c r="C1427" s="515">
        <v>2024</v>
      </c>
      <c r="D1427" s="515">
        <v>4</v>
      </c>
      <c r="E1427" s="515">
        <v>99</v>
      </c>
      <c r="F1427" s="515">
        <v>99</v>
      </c>
      <c r="G1427" s="515">
        <v>99</v>
      </c>
      <c r="H1427" s="515">
        <v>99</v>
      </c>
      <c r="I1427" s="515">
        <v>99</v>
      </c>
      <c r="J1427" s="515">
        <v>999</v>
      </c>
      <c r="K1427" s="515">
        <v>99</v>
      </c>
      <c r="L1427" s="515">
        <v>99</v>
      </c>
      <c r="M1427" s="515">
        <v>5</v>
      </c>
      <c r="N1427" s="515">
        <v>99</v>
      </c>
      <c r="O1427" s="515">
        <v>99</v>
      </c>
      <c r="P1427" s="515">
        <v>99</v>
      </c>
      <c r="Q1427" s="515">
        <v>104</v>
      </c>
      <c r="R1427" s="515">
        <v>147</v>
      </c>
      <c r="S1427" s="515">
        <v>6.1360544217687103</v>
      </c>
      <c r="T1427" s="515">
        <v>5</v>
      </c>
      <c r="U1427" s="515">
        <v>26.989115646258501</v>
      </c>
      <c r="V1427" s="515">
        <v>50.340136054421777</v>
      </c>
      <c r="W1427" s="515">
        <v>0</v>
      </c>
      <c r="X1427" s="515">
        <v>89.115646258503418</v>
      </c>
      <c r="Y1427" s="515">
        <v>74.829931972789097</v>
      </c>
      <c r="Z1427" s="515">
        <v>7.4283528287589604</v>
      </c>
      <c r="AA1427" s="515">
        <v>1.7598680214210902</v>
      </c>
      <c r="AB1427" s="515">
        <v>0</v>
      </c>
      <c r="AC1427" s="515">
        <v>62.861296641743849</v>
      </c>
      <c r="AD1427" s="515"/>
      <c r="AE1427" s="515"/>
      <c r="AF1427" s="515">
        <v>10.272536687631028</v>
      </c>
      <c r="AG1427" s="515">
        <v>8.4354256409384103</v>
      </c>
      <c r="AH1427" s="515">
        <v>2.0408163265306123</v>
      </c>
      <c r="AI1427" s="515">
        <v>103</v>
      </c>
      <c r="AJ1427" s="515">
        <v>113.32135922330097</v>
      </c>
      <c r="AK1427" s="515">
        <v>19.073651628340755</v>
      </c>
      <c r="AL1427" s="515">
        <v>19.073651628340755</v>
      </c>
    </row>
    <row r="1428" spans="1:38">
      <c r="A1428" s="515">
        <v>17</v>
      </c>
      <c r="B1428" s="515">
        <v>53</v>
      </c>
      <c r="C1428" s="515">
        <v>2024</v>
      </c>
      <c r="D1428" s="515">
        <v>5</v>
      </c>
      <c r="E1428" s="515">
        <v>99</v>
      </c>
      <c r="F1428" s="515">
        <v>99</v>
      </c>
      <c r="G1428" s="515">
        <v>99</v>
      </c>
      <c r="H1428" s="515">
        <v>99</v>
      </c>
      <c r="I1428" s="515">
        <v>99</v>
      </c>
      <c r="J1428" s="515">
        <v>999</v>
      </c>
      <c r="K1428" s="515">
        <v>99</v>
      </c>
      <c r="L1428" s="515">
        <v>99</v>
      </c>
      <c r="M1428" s="515">
        <v>5</v>
      </c>
      <c r="N1428" s="515">
        <v>99</v>
      </c>
      <c r="O1428" s="515">
        <v>99</v>
      </c>
      <c r="P1428" s="515">
        <v>99</v>
      </c>
      <c r="Q1428" s="515">
        <v>75</v>
      </c>
      <c r="R1428" s="515">
        <v>92</v>
      </c>
      <c r="S1428" s="515">
        <v>6.8369565217391308</v>
      </c>
      <c r="T1428" s="515">
        <v>5</v>
      </c>
      <c r="U1428" s="515">
        <v>30.082608695652173</v>
      </c>
      <c r="V1428" s="515">
        <v>52.173913043478258</v>
      </c>
      <c r="W1428" s="515">
        <v>0</v>
      </c>
      <c r="X1428" s="515">
        <v>97.826086956521749</v>
      </c>
      <c r="Y1428" s="515">
        <v>88.043478260869563</v>
      </c>
      <c r="Z1428" s="515">
        <v>6.0091164201759888</v>
      </c>
      <c r="AA1428" s="515">
        <v>1.4467142225014251</v>
      </c>
      <c r="AB1428" s="515">
        <v>0</v>
      </c>
      <c r="AC1428" s="515">
        <v>64.683592486061485</v>
      </c>
      <c r="AD1428" s="515"/>
      <c r="AE1428" s="515"/>
      <c r="AF1428" s="515">
        <v>9.1633466135458175</v>
      </c>
      <c r="AG1428" s="515">
        <v>7.6800550557495004</v>
      </c>
      <c r="AH1428" s="515">
        <v>2.1739130434782608</v>
      </c>
      <c r="AI1428" s="515">
        <v>90</v>
      </c>
      <c r="AJ1428" s="515">
        <v>114.25888888888896</v>
      </c>
      <c r="AK1428" s="515">
        <v>20.044268961265789</v>
      </c>
      <c r="AL1428" s="515">
        <v>20.044268961265789</v>
      </c>
    </row>
    <row r="1429" spans="1:38">
      <c r="A1429" s="515">
        <v>17</v>
      </c>
      <c r="B1429" s="515">
        <v>54</v>
      </c>
      <c r="C1429" s="515">
        <v>2024</v>
      </c>
      <c r="D1429" s="515">
        <v>6</v>
      </c>
      <c r="E1429" s="515">
        <v>99</v>
      </c>
      <c r="F1429" s="515">
        <v>99</v>
      </c>
      <c r="G1429" s="515">
        <v>99</v>
      </c>
      <c r="H1429" s="515">
        <v>99</v>
      </c>
      <c r="I1429" s="515">
        <v>99</v>
      </c>
      <c r="J1429" s="515">
        <v>999</v>
      </c>
      <c r="K1429" s="515">
        <v>99</v>
      </c>
      <c r="L1429" s="515">
        <v>99</v>
      </c>
      <c r="M1429" s="515">
        <v>5</v>
      </c>
      <c r="N1429" s="515">
        <v>99</v>
      </c>
      <c r="O1429" s="515">
        <v>99</v>
      </c>
      <c r="P1429" s="515">
        <v>99</v>
      </c>
      <c r="Q1429" s="515">
        <v>32</v>
      </c>
      <c r="R1429" s="515">
        <v>40</v>
      </c>
      <c r="S1429" s="515">
        <v>6.65</v>
      </c>
      <c r="T1429" s="515">
        <v>5</v>
      </c>
      <c r="U1429" s="515">
        <v>28.582500000000003</v>
      </c>
      <c r="V1429" s="515">
        <v>37.5</v>
      </c>
      <c r="W1429" s="515">
        <v>0</v>
      </c>
      <c r="X1429" s="515">
        <v>95</v>
      </c>
      <c r="Y1429" s="515">
        <v>77.5</v>
      </c>
      <c r="Z1429" s="515">
        <v>6.7281456397732589</v>
      </c>
      <c r="AA1429" s="515">
        <v>1.5091388272786559</v>
      </c>
      <c r="AB1429" s="515">
        <v>0</v>
      </c>
      <c r="AC1429" s="515">
        <v>76.808163815447003</v>
      </c>
      <c r="AD1429" s="515"/>
      <c r="AE1429" s="515"/>
      <c r="AF1429" s="515">
        <v>8.4210526315789451</v>
      </c>
      <c r="AG1429" s="515">
        <v>6.945591951788491</v>
      </c>
      <c r="AH1429" s="515">
        <v>0</v>
      </c>
      <c r="AI1429" s="515">
        <v>40</v>
      </c>
      <c r="AJ1429" s="515">
        <v>113.03249999999998</v>
      </c>
      <c r="AK1429" s="515">
        <v>19.638935117053794</v>
      </c>
      <c r="AL1429" s="515">
        <v>19.638935117053794</v>
      </c>
    </row>
    <row r="1430" spans="1:38">
      <c r="A1430" s="515">
        <v>17</v>
      </c>
      <c r="B1430" s="515">
        <v>55</v>
      </c>
      <c r="C1430" s="515">
        <v>2024</v>
      </c>
      <c r="D1430" s="515">
        <v>7</v>
      </c>
      <c r="E1430" s="515">
        <v>99</v>
      </c>
      <c r="F1430" s="515">
        <v>99</v>
      </c>
      <c r="G1430" s="515">
        <v>99</v>
      </c>
      <c r="H1430" s="515">
        <v>99</v>
      </c>
      <c r="I1430" s="515">
        <v>99</v>
      </c>
      <c r="J1430" s="515">
        <v>999</v>
      </c>
      <c r="K1430" s="515">
        <v>99</v>
      </c>
      <c r="L1430" s="515">
        <v>99</v>
      </c>
      <c r="M1430" s="515">
        <v>5</v>
      </c>
      <c r="N1430" s="515">
        <v>99</v>
      </c>
      <c r="O1430" s="515">
        <v>99</v>
      </c>
      <c r="P1430" s="515">
        <v>99</v>
      </c>
      <c r="Q1430" s="515">
        <v>24</v>
      </c>
      <c r="R1430" s="515">
        <v>33</v>
      </c>
      <c r="S1430" s="515">
        <v>6.3939393939393936</v>
      </c>
      <c r="T1430" s="515">
        <v>5</v>
      </c>
      <c r="U1430" s="515">
        <v>29.472727272727255</v>
      </c>
      <c r="V1430" s="515">
        <v>45.454545454545446</v>
      </c>
      <c r="W1430" s="515">
        <v>0</v>
      </c>
      <c r="X1430" s="515">
        <v>100</v>
      </c>
      <c r="Y1430" s="515">
        <v>81.818181818181813</v>
      </c>
      <c r="Z1430" s="515">
        <v>6.0865113024384678</v>
      </c>
      <c r="AA1430" s="515">
        <v>1.3243499020249805</v>
      </c>
      <c r="AB1430" s="515">
        <v>0</v>
      </c>
      <c r="AC1430" s="515">
        <v>78.027399404243653</v>
      </c>
      <c r="AD1430" s="515"/>
      <c r="AE1430" s="515"/>
      <c r="AF1430" s="515">
        <v>16.923076923076923</v>
      </c>
      <c r="AG1430" s="515">
        <v>15.270123875465124</v>
      </c>
      <c r="AH1430" s="515">
        <v>0</v>
      </c>
      <c r="AI1430" s="515">
        <v>33</v>
      </c>
      <c r="AJ1430" s="515">
        <v>115.5484848484848</v>
      </c>
      <c r="AK1430" s="515">
        <v>19.018029707465526</v>
      </c>
      <c r="AL1430" s="515">
        <v>19.018029707465526</v>
      </c>
    </row>
    <row r="1431" spans="1:38">
      <c r="A1431" s="515">
        <v>17</v>
      </c>
      <c r="B1431" s="515">
        <v>56</v>
      </c>
      <c r="C1431" s="515">
        <v>2024</v>
      </c>
      <c r="D1431" s="515">
        <v>8</v>
      </c>
      <c r="E1431" s="515">
        <v>99</v>
      </c>
      <c r="F1431" s="515">
        <v>99</v>
      </c>
      <c r="G1431" s="515">
        <v>99</v>
      </c>
      <c r="H1431" s="515">
        <v>99</v>
      </c>
      <c r="I1431" s="515">
        <v>99</v>
      </c>
      <c r="J1431" s="515">
        <v>999</v>
      </c>
      <c r="K1431" s="515">
        <v>99</v>
      </c>
      <c r="L1431" s="515">
        <v>99</v>
      </c>
      <c r="M1431" s="515">
        <v>5</v>
      </c>
      <c r="N1431" s="515">
        <v>99</v>
      </c>
      <c r="O1431" s="515">
        <v>99</v>
      </c>
      <c r="P1431" s="515">
        <v>99</v>
      </c>
      <c r="Q1431" s="515">
        <v>823</v>
      </c>
      <c r="R1431" s="515">
        <v>1679</v>
      </c>
      <c r="S1431" s="515">
        <v>6.4466944609886836</v>
      </c>
      <c r="T1431" s="515">
        <v>5</v>
      </c>
      <c r="U1431" s="515">
        <v>28.930792138177459</v>
      </c>
      <c r="V1431" s="515">
        <v>58.129839189994051</v>
      </c>
      <c r="W1431" s="515">
        <v>0</v>
      </c>
      <c r="X1431" s="515">
        <v>95.533055390113148</v>
      </c>
      <c r="Y1431" s="515">
        <v>83.382966051220947</v>
      </c>
      <c r="Z1431" s="515">
        <v>6.3422103364233005</v>
      </c>
      <c r="AA1431" s="515">
        <v>1.191337393497333</v>
      </c>
      <c r="AB1431" s="515">
        <v>0</v>
      </c>
      <c r="AC1431" s="515">
        <v>83.519404461541498</v>
      </c>
      <c r="AD1431" s="515"/>
      <c r="AE1431" s="515"/>
      <c r="AF1431" s="515">
        <v>16.073138043270149</v>
      </c>
      <c r="AG1431" s="515">
        <v>14.35288534811834</v>
      </c>
      <c r="AH1431" s="515">
        <v>2.5610482430017871</v>
      </c>
      <c r="AI1431" s="515">
        <v>1677</v>
      </c>
      <c r="AJ1431" s="515">
        <v>113.93041144901618</v>
      </c>
      <c r="AK1431" s="515">
        <v>19.306160420069048</v>
      </c>
      <c r="AL1431" s="515">
        <v>19.306160420069048</v>
      </c>
    </row>
    <row r="1432" spans="1:38">
      <c r="A1432" s="515">
        <v>17</v>
      </c>
      <c r="B1432" s="515">
        <v>57</v>
      </c>
      <c r="C1432" s="515">
        <v>2024</v>
      </c>
      <c r="D1432" s="515">
        <v>9</v>
      </c>
      <c r="E1432" s="515">
        <v>99</v>
      </c>
      <c r="F1432" s="515">
        <v>99</v>
      </c>
      <c r="G1432" s="515">
        <v>99</v>
      </c>
      <c r="H1432" s="515">
        <v>99</v>
      </c>
      <c r="I1432" s="515">
        <v>99</v>
      </c>
      <c r="J1432" s="515">
        <v>999</v>
      </c>
      <c r="K1432" s="515">
        <v>99</v>
      </c>
      <c r="L1432" s="515">
        <v>99</v>
      </c>
      <c r="M1432" s="515">
        <v>5</v>
      </c>
      <c r="N1432" s="515">
        <v>99</v>
      </c>
      <c r="O1432" s="515">
        <v>99</v>
      </c>
      <c r="P1432" s="515">
        <v>99</v>
      </c>
      <c r="Q1432" s="515">
        <v>1342</v>
      </c>
      <c r="R1432" s="515">
        <v>2734</v>
      </c>
      <c r="S1432" s="515">
        <v>6.3090709583028559</v>
      </c>
      <c r="T1432" s="515">
        <v>5</v>
      </c>
      <c r="U1432" s="515">
        <v>27.911667885881545</v>
      </c>
      <c r="V1432" s="515">
        <v>57.973664959765912</v>
      </c>
      <c r="W1432" s="515">
        <v>0</v>
      </c>
      <c r="X1432" s="515">
        <v>93.635698610095119</v>
      </c>
      <c r="Y1432" s="515">
        <v>80.61448427212872</v>
      </c>
      <c r="Z1432" s="515">
        <v>6.323970543586551</v>
      </c>
      <c r="AA1432" s="515">
        <v>1.1995236557972269</v>
      </c>
      <c r="AB1432" s="515">
        <v>0</v>
      </c>
      <c r="AC1432" s="515">
        <v>81.102648901334007</v>
      </c>
      <c r="AD1432" s="515"/>
      <c r="AE1432" s="515"/>
      <c r="AF1432" s="515">
        <v>18.378596396880877</v>
      </c>
      <c r="AG1432" s="515">
        <v>17.020129611753585</v>
      </c>
      <c r="AH1432" s="515">
        <v>4.7549378200438914</v>
      </c>
      <c r="AI1432" s="515">
        <v>2723</v>
      </c>
      <c r="AJ1432" s="515">
        <v>113.10613294160872</v>
      </c>
      <c r="AK1432" s="515">
        <v>19.010877401178391</v>
      </c>
      <c r="AL1432" s="515">
        <v>19.012166925813435</v>
      </c>
    </row>
    <row r="1433" spans="1:38">
      <c r="A1433" s="515">
        <v>17</v>
      </c>
      <c r="B1433" s="515">
        <v>58</v>
      </c>
      <c r="C1433" s="515">
        <v>2024</v>
      </c>
      <c r="D1433" s="515">
        <v>10</v>
      </c>
      <c r="E1433" s="515">
        <v>99</v>
      </c>
      <c r="F1433" s="515">
        <v>99</v>
      </c>
      <c r="G1433" s="515">
        <v>99</v>
      </c>
      <c r="H1433" s="515">
        <v>99</v>
      </c>
      <c r="I1433" s="515">
        <v>99</v>
      </c>
      <c r="J1433" s="515">
        <v>999</v>
      </c>
      <c r="K1433" s="515">
        <v>99</v>
      </c>
      <c r="L1433" s="515">
        <v>99</v>
      </c>
      <c r="M1433" s="515">
        <v>5</v>
      </c>
      <c r="N1433" s="515">
        <v>99</v>
      </c>
      <c r="O1433" s="515">
        <v>99</v>
      </c>
      <c r="P1433" s="515">
        <v>99</v>
      </c>
      <c r="Q1433" s="515">
        <v>2803</v>
      </c>
      <c r="R1433" s="515">
        <v>6602</v>
      </c>
      <c r="S1433" s="515">
        <v>6.340805816419266</v>
      </c>
      <c r="T1433" s="515">
        <v>4.9992426537412911</v>
      </c>
      <c r="U1433" s="515">
        <v>28.331142078158106</v>
      </c>
      <c r="V1433" s="515">
        <v>56.619206301120883</v>
      </c>
      <c r="W1433" s="515">
        <v>0</v>
      </c>
      <c r="X1433" s="515">
        <v>93.07785519539533</v>
      </c>
      <c r="Y1433" s="515">
        <v>80.793698879127504</v>
      </c>
      <c r="Z1433" s="515">
        <v>6.6390142131660657</v>
      </c>
      <c r="AA1433" s="515">
        <v>1.2150716473974263</v>
      </c>
      <c r="AB1433" s="515">
        <v>6.1531761881149762E-2</v>
      </c>
      <c r="AC1433" s="515">
        <v>83.610959574669124</v>
      </c>
      <c r="AD1433" s="515">
        <v>1.6928428188684839</v>
      </c>
      <c r="AE1433" s="515">
        <v>6.4229967147435056</v>
      </c>
      <c r="AF1433" s="515">
        <v>16.953417903548864</v>
      </c>
      <c r="AG1433" s="515">
        <v>15.7244811419417</v>
      </c>
      <c r="AH1433" s="515">
        <v>3.1354135110572554</v>
      </c>
      <c r="AI1433" s="515">
        <v>6584</v>
      </c>
      <c r="AJ1433" s="515">
        <v>113.44884568651304</v>
      </c>
      <c r="AK1433" s="515">
        <v>19.084405876427255</v>
      </c>
      <c r="AL1433" s="515">
        <v>19.081683880489969</v>
      </c>
    </row>
    <row r="1434" spans="1:38">
      <c r="A1434" s="515">
        <v>17</v>
      </c>
      <c r="B1434" s="515">
        <v>59</v>
      </c>
      <c r="C1434" s="515">
        <v>2024</v>
      </c>
      <c r="D1434" s="515">
        <v>11</v>
      </c>
      <c r="E1434" s="515">
        <v>99</v>
      </c>
      <c r="F1434" s="515">
        <v>99</v>
      </c>
      <c r="G1434" s="515">
        <v>99</v>
      </c>
      <c r="H1434" s="515">
        <v>99</v>
      </c>
      <c r="I1434" s="515">
        <v>99</v>
      </c>
      <c r="J1434" s="515">
        <v>999</v>
      </c>
      <c r="K1434" s="515">
        <v>99</v>
      </c>
      <c r="L1434" s="515">
        <v>99</v>
      </c>
      <c r="M1434" s="515">
        <v>5</v>
      </c>
      <c r="N1434" s="515">
        <v>99</v>
      </c>
      <c r="O1434" s="515">
        <v>99</v>
      </c>
      <c r="P1434" s="515">
        <v>99</v>
      </c>
      <c r="Q1434" s="515">
        <v>1265</v>
      </c>
      <c r="R1434" s="515">
        <v>2640</v>
      </c>
      <c r="S1434" s="515">
        <v>6.1246212121212116</v>
      </c>
      <c r="T1434" s="515">
        <v>5</v>
      </c>
      <c r="U1434" s="515">
        <v>26.897348484848511</v>
      </c>
      <c r="V1434" s="515">
        <v>53.143939393939391</v>
      </c>
      <c r="W1434" s="515">
        <v>0</v>
      </c>
      <c r="X1434" s="515">
        <v>91.666666666666686</v>
      </c>
      <c r="Y1434" s="515">
        <v>76.363636363636346</v>
      </c>
      <c r="Z1434" s="515">
        <v>6.5106789153793265</v>
      </c>
      <c r="AA1434" s="515">
        <v>1.211060082401531</v>
      </c>
      <c r="AB1434" s="515">
        <v>0</v>
      </c>
      <c r="AC1434" s="515">
        <v>82.497728210467486</v>
      </c>
      <c r="AD1434" s="515"/>
      <c r="AE1434" s="515"/>
      <c r="AF1434" s="515">
        <v>16.306361951822112</v>
      </c>
      <c r="AG1434" s="515">
        <v>14.781848608506996</v>
      </c>
      <c r="AH1434" s="515">
        <v>2.6515151515151518</v>
      </c>
      <c r="AI1434" s="515">
        <v>2636</v>
      </c>
      <c r="AJ1434" s="515">
        <v>112.38273899848249</v>
      </c>
      <c r="AK1434" s="515">
        <v>18.617274015139163</v>
      </c>
      <c r="AL1434" s="515"/>
    </row>
    <row r="1435" spans="1:38">
      <c r="A1435" s="515">
        <v>17</v>
      </c>
      <c r="B1435" s="515">
        <v>60</v>
      </c>
      <c r="C1435" s="515">
        <v>2024</v>
      </c>
      <c r="D1435" s="515">
        <v>12</v>
      </c>
      <c r="E1435" s="515">
        <v>99</v>
      </c>
      <c r="F1435" s="515">
        <v>99</v>
      </c>
      <c r="G1435" s="515">
        <v>99</v>
      </c>
      <c r="H1435" s="515">
        <v>99</v>
      </c>
      <c r="I1435" s="515">
        <v>99</v>
      </c>
      <c r="J1435" s="515">
        <v>999</v>
      </c>
      <c r="K1435" s="515">
        <v>99</v>
      </c>
      <c r="L1435" s="515">
        <v>99</v>
      </c>
      <c r="M1435" s="515">
        <v>5</v>
      </c>
      <c r="N1435" s="515">
        <v>99</v>
      </c>
      <c r="O1435" s="515">
        <v>99</v>
      </c>
      <c r="P1435" s="515">
        <v>99</v>
      </c>
      <c r="Q1435" s="515">
        <v>178</v>
      </c>
      <c r="R1435" s="515">
        <v>338</v>
      </c>
      <c r="S1435" s="515">
        <v>6.008875739644969</v>
      </c>
      <c r="T1435" s="515">
        <v>5</v>
      </c>
      <c r="U1435" s="515">
        <v>25.976035502958592</v>
      </c>
      <c r="V1435" s="515">
        <v>45.857988165680474</v>
      </c>
      <c r="W1435" s="515">
        <v>0</v>
      </c>
      <c r="X1435" s="515">
        <v>85.798816568047357</v>
      </c>
      <c r="Y1435" s="515">
        <v>70.118343195266263</v>
      </c>
      <c r="Z1435" s="515">
        <v>7.5870638674599826</v>
      </c>
      <c r="AA1435" s="515">
        <v>1.3619657877658184</v>
      </c>
      <c r="AB1435" s="515">
        <v>0</v>
      </c>
      <c r="AC1435" s="515">
        <v>85.91359096665991</v>
      </c>
      <c r="AD1435" s="515"/>
      <c r="AE1435" s="515"/>
      <c r="AF1435" s="515">
        <v>16.226596255400871</v>
      </c>
      <c r="AG1435" s="515">
        <v>14.374450514817479</v>
      </c>
      <c r="AH1435" s="515">
        <v>1.7751479289940828</v>
      </c>
      <c r="AI1435" s="515">
        <v>336</v>
      </c>
      <c r="AJ1435" s="515">
        <v>110.97440476190476</v>
      </c>
      <c r="AK1435" s="515">
        <v>18.421376625648286</v>
      </c>
      <c r="AL1435" s="515"/>
    </row>
    <row r="1436" spans="1:38">
      <c r="A1436" s="515">
        <v>17</v>
      </c>
      <c r="B1436" s="515">
        <v>61</v>
      </c>
      <c r="C1436" s="515">
        <v>2024</v>
      </c>
      <c r="D1436" s="515">
        <v>1</v>
      </c>
      <c r="E1436" s="515">
        <v>99</v>
      </c>
      <c r="F1436" s="515">
        <v>99</v>
      </c>
      <c r="G1436" s="515">
        <v>99</v>
      </c>
      <c r="H1436" s="515">
        <v>99</v>
      </c>
      <c r="I1436" s="515">
        <v>99</v>
      </c>
      <c r="J1436" s="515">
        <v>999</v>
      </c>
      <c r="K1436" s="515">
        <v>99</v>
      </c>
      <c r="L1436" s="515">
        <v>99</v>
      </c>
      <c r="M1436" s="515">
        <v>6</v>
      </c>
      <c r="N1436" s="515">
        <v>99</v>
      </c>
      <c r="O1436" s="515">
        <v>99</v>
      </c>
      <c r="P1436" s="515">
        <v>99</v>
      </c>
      <c r="Q1436" s="515">
        <v>79</v>
      </c>
      <c r="R1436" s="515">
        <v>154</v>
      </c>
      <c r="S1436" s="515">
        <v>6.7987012987012978</v>
      </c>
      <c r="T1436" s="515">
        <v>6</v>
      </c>
      <c r="U1436" s="515">
        <v>25.911038961038944</v>
      </c>
      <c r="V1436" s="515">
        <v>44.805194805194802</v>
      </c>
      <c r="W1436" s="515">
        <v>0</v>
      </c>
      <c r="X1436" s="515">
        <v>79.220779220779235</v>
      </c>
      <c r="Y1436" s="515">
        <v>64.935064935064915</v>
      </c>
      <c r="Z1436" s="515">
        <v>8.3563535333963763</v>
      </c>
      <c r="AA1436" s="515">
        <v>1.4699583443601925</v>
      </c>
      <c r="AB1436" s="515">
        <v>0</v>
      </c>
      <c r="AC1436" s="515">
        <v>72.161163334997568</v>
      </c>
      <c r="AD1436" s="515"/>
      <c r="AE1436" s="515"/>
      <c r="AF1436" s="515">
        <v>11.605124340617936</v>
      </c>
      <c r="AG1436" s="515">
        <v>9.9592425554643125</v>
      </c>
      <c r="AH1436" s="515">
        <v>0.64935064935064923</v>
      </c>
      <c r="AI1436" s="515">
        <v>101</v>
      </c>
      <c r="AJ1436" s="515">
        <v>113.96534653465352</v>
      </c>
      <c r="AK1436" s="515">
        <v>19.763821300736879</v>
      </c>
      <c r="AL1436" s="515">
        <v>19.763821300736879</v>
      </c>
    </row>
    <row r="1437" spans="1:38">
      <c r="A1437" s="515">
        <v>17</v>
      </c>
      <c r="B1437" s="515">
        <v>62</v>
      </c>
      <c r="C1437" s="515">
        <v>2024</v>
      </c>
      <c r="D1437" s="515">
        <v>2</v>
      </c>
      <c r="E1437" s="515">
        <v>99</v>
      </c>
      <c r="F1437" s="515">
        <v>99</v>
      </c>
      <c r="G1437" s="515">
        <v>99</v>
      </c>
      <c r="H1437" s="515">
        <v>99</v>
      </c>
      <c r="I1437" s="515">
        <v>99</v>
      </c>
      <c r="J1437" s="515">
        <v>999</v>
      </c>
      <c r="K1437" s="515">
        <v>99</v>
      </c>
      <c r="L1437" s="515">
        <v>99</v>
      </c>
      <c r="M1437" s="515">
        <v>6</v>
      </c>
      <c r="N1437" s="515">
        <v>99</v>
      </c>
      <c r="O1437" s="515">
        <v>99</v>
      </c>
      <c r="P1437" s="515">
        <v>99</v>
      </c>
      <c r="Q1437" s="515">
        <v>98</v>
      </c>
      <c r="R1437" s="515">
        <v>145</v>
      </c>
      <c r="S1437" s="515">
        <v>7.1862068965517212</v>
      </c>
      <c r="T1437" s="515">
        <v>6</v>
      </c>
      <c r="U1437" s="515">
        <v>30.922068965517241</v>
      </c>
      <c r="V1437" s="515">
        <v>51.03448275862069</v>
      </c>
      <c r="W1437" s="515">
        <v>0</v>
      </c>
      <c r="X1437" s="515">
        <v>97.241379310344811</v>
      </c>
      <c r="Y1437" s="515">
        <v>91.034482758620669</v>
      </c>
      <c r="Z1437" s="515">
        <v>6.5086729296830308</v>
      </c>
      <c r="AA1437" s="515">
        <v>1.3077287860575215</v>
      </c>
      <c r="AB1437" s="515">
        <v>0</v>
      </c>
      <c r="AC1437" s="515">
        <v>68.888238578606263</v>
      </c>
      <c r="AD1437" s="515"/>
      <c r="AE1437" s="515"/>
      <c r="AF1437" s="515">
        <v>10.96822995461422</v>
      </c>
      <c r="AG1437" s="515">
        <v>9.9038484901363528</v>
      </c>
      <c r="AH1437" s="515">
        <v>0</v>
      </c>
      <c r="AI1437" s="515">
        <v>126</v>
      </c>
      <c r="AJ1437" s="515">
        <v>114.51746031746032</v>
      </c>
      <c r="AK1437" s="515">
        <v>20.043539029403995</v>
      </c>
      <c r="AL1437" s="515">
        <v>20.043539029403995</v>
      </c>
    </row>
    <row r="1438" spans="1:38">
      <c r="A1438" s="515">
        <v>17</v>
      </c>
      <c r="B1438" s="515">
        <v>63</v>
      </c>
      <c r="C1438" s="515">
        <v>2024</v>
      </c>
      <c r="D1438" s="515">
        <v>3</v>
      </c>
      <c r="E1438" s="515">
        <v>99</v>
      </c>
      <c r="F1438" s="515">
        <v>99</v>
      </c>
      <c r="G1438" s="515">
        <v>99</v>
      </c>
      <c r="H1438" s="515">
        <v>99</v>
      </c>
      <c r="I1438" s="515">
        <v>99</v>
      </c>
      <c r="J1438" s="515">
        <v>999</v>
      </c>
      <c r="K1438" s="515">
        <v>99</v>
      </c>
      <c r="L1438" s="515">
        <v>99</v>
      </c>
      <c r="M1438" s="515">
        <v>6</v>
      </c>
      <c r="N1438" s="515">
        <v>99</v>
      </c>
      <c r="O1438" s="515">
        <v>99</v>
      </c>
      <c r="P1438" s="515">
        <v>99</v>
      </c>
      <c r="Q1438" s="515">
        <v>668</v>
      </c>
      <c r="R1438" s="515">
        <v>1082</v>
      </c>
      <c r="S1438" s="515">
        <v>7.3484288354898348</v>
      </c>
      <c r="T1438" s="515">
        <v>6</v>
      </c>
      <c r="U1438" s="515">
        <v>31.372828096118241</v>
      </c>
      <c r="V1438" s="515">
        <v>55.822550831792974</v>
      </c>
      <c r="W1438" s="515">
        <v>0</v>
      </c>
      <c r="X1438" s="515">
        <v>97.781885397412196</v>
      </c>
      <c r="Y1438" s="515">
        <v>92.236598890942687</v>
      </c>
      <c r="Z1438" s="515">
        <v>6.084324359171382</v>
      </c>
      <c r="AA1438" s="515">
        <v>1.4147501066122139</v>
      </c>
      <c r="AB1438" s="515">
        <v>0</v>
      </c>
      <c r="AC1438" s="515">
        <v>65.487232781200944</v>
      </c>
      <c r="AD1438" s="515"/>
      <c r="AE1438" s="515"/>
      <c r="AF1438" s="515">
        <v>9.9760280287663612</v>
      </c>
      <c r="AG1438" s="515">
        <v>8.8300509012814601</v>
      </c>
      <c r="AH1438" s="515">
        <v>1.9408502772643257</v>
      </c>
      <c r="AI1438" s="515">
        <v>923</v>
      </c>
      <c r="AJ1438" s="515">
        <v>114.69534127843995</v>
      </c>
      <c r="AK1438" s="515">
        <v>20.381925403015661</v>
      </c>
      <c r="AL1438" s="515">
        <v>20.381925403015661</v>
      </c>
    </row>
    <row r="1439" spans="1:38">
      <c r="A1439" s="515">
        <v>17</v>
      </c>
      <c r="B1439" s="515">
        <v>64</v>
      </c>
      <c r="C1439" s="515">
        <v>2024</v>
      </c>
      <c r="D1439" s="515">
        <v>4</v>
      </c>
      <c r="E1439" s="515">
        <v>99</v>
      </c>
      <c r="F1439" s="515">
        <v>99</v>
      </c>
      <c r="G1439" s="515">
        <v>99</v>
      </c>
      <c r="H1439" s="515">
        <v>99</v>
      </c>
      <c r="I1439" s="515">
        <v>99</v>
      </c>
      <c r="J1439" s="515">
        <v>999</v>
      </c>
      <c r="K1439" s="515">
        <v>99</v>
      </c>
      <c r="L1439" s="515">
        <v>99</v>
      </c>
      <c r="M1439" s="515">
        <v>6</v>
      </c>
      <c r="N1439" s="515">
        <v>99</v>
      </c>
      <c r="O1439" s="515">
        <v>99</v>
      </c>
      <c r="P1439" s="515">
        <v>99</v>
      </c>
      <c r="Q1439" s="515">
        <v>113</v>
      </c>
      <c r="R1439" s="515">
        <v>147</v>
      </c>
      <c r="S1439" s="515">
        <v>6.9863945578231323</v>
      </c>
      <c r="T1439" s="515">
        <v>6</v>
      </c>
      <c r="U1439" s="515">
        <v>29.556462585034023</v>
      </c>
      <c r="V1439" s="515">
        <v>45.578231292517003</v>
      </c>
      <c r="W1439" s="515">
        <v>0</v>
      </c>
      <c r="X1439" s="515">
        <v>92.517006802721085</v>
      </c>
      <c r="Y1439" s="515">
        <v>82.99319727891158</v>
      </c>
      <c r="Z1439" s="515">
        <v>7.5974491604221104</v>
      </c>
      <c r="AA1439" s="515">
        <v>1.4379993403432143</v>
      </c>
      <c r="AB1439" s="515">
        <v>0</v>
      </c>
      <c r="AC1439" s="515">
        <v>70.150521710666197</v>
      </c>
      <c r="AD1439" s="515"/>
      <c r="AE1439" s="515"/>
      <c r="AF1439" s="515">
        <v>10.272536687631028</v>
      </c>
      <c r="AG1439" s="515">
        <v>9.2378477906813519</v>
      </c>
      <c r="AH1439" s="515">
        <v>2.0408163265306123</v>
      </c>
      <c r="AI1439" s="515">
        <v>116</v>
      </c>
      <c r="AJ1439" s="515">
        <v>114.04827586206896</v>
      </c>
      <c r="AK1439" s="515">
        <v>20.150027707014345</v>
      </c>
      <c r="AL1439" s="515">
        <v>20.150027707014345</v>
      </c>
    </row>
    <row r="1440" spans="1:38">
      <c r="A1440" s="515">
        <v>17</v>
      </c>
      <c r="B1440" s="515">
        <v>65</v>
      </c>
      <c r="C1440" s="515">
        <v>2024</v>
      </c>
      <c r="D1440" s="515">
        <v>5</v>
      </c>
      <c r="E1440" s="515">
        <v>99</v>
      </c>
      <c r="F1440" s="515">
        <v>99</v>
      </c>
      <c r="G1440" s="515">
        <v>99</v>
      </c>
      <c r="H1440" s="515">
        <v>99</v>
      </c>
      <c r="I1440" s="515">
        <v>99</v>
      </c>
      <c r="J1440" s="515">
        <v>999</v>
      </c>
      <c r="K1440" s="515">
        <v>99</v>
      </c>
      <c r="L1440" s="515">
        <v>99</v>
      </c>
      <c r="M1440" s="515">
        <v>6</v>
      </c>
      <c r="N1440" s="515">
        <v>99</v>
      </c>
      <c r="O1440" s="515">
        <v>99</v>
      </c>
      <c r="P1440" s="515">
        <v>99</v>
      </c>
      <c r="Q1440" s="515">
        <v>76</v>
      </c>
      <c r="R1440" s="515">
        <v>98</v>
      </c>
      <c r="S1440" s="515">
        <v>7.2653061224489761</v>
      </c>
      <c r="T1440" s="515">
        <v>6</v>
      </c>
      <c r="U1440" s="515">
        <v>31.909183673469389</v>
      </c>
      <c r="V1440" s="515">
        <v>44.89795918367345</v>
      </c>
      <c r="W1440" s="515">
        <v>0</v>
      </c>
      <c r="X1440" s="515">
        <v>98.979591836734684</v>
      </c>
      <c r="Y1440" s="515">
        <v>86.734693877551024</v>
      </c>
      <c r="Z1440" s="515">
        <v>7.2531919326019763</v>
      </c>
      <c r="AA1440" s="515">
        <v>1.4325018816681971</v>
      </c>
      <c r="AB1440" s="515">
        <v>0</v>
      </c>
      <c r="AC1440" s="515">
        <v>73.27945485154082</v>
      </c>
      <c r="AD1440" s="515"/>
      <c r="AE1440" s="515"/>
      <c r="AF1440" s="515">
        <v>9.7609561752988032</v>
      </c>
      <c r="AG1440" s="515">
        <v>8.6776630166332733</v>
      </c>
      <c r="AH1440" s="515">
        <v>0</v>
      </c>
      <c r="AI1440" s="515">
        <v>97</v>
      </c>
      <c r="AJ1440" s="515">
        <v>114.39587628865984</v>
      </c>
      <c r="AK1440" s="515">
        <v>21.061912672887299</v>
      </c>
      <c r="AL1440" s="515">
        <v>21.061912672887299</v>
      </c>
    </row>
    <row r="1441" spans="1:38">
      <c r="A1441" s="515">
        <v>17</v>
      </c>
      <c r="B1441" s="515">
        <v>66</v>
      </c>
      <c r="C1441" s="515">
        <v>2024</v>
      </c>
      <c r="D1441" s="515">
        <v>6</v>
      </c>
      <c r="E1441" s="515">
        <v>99</v>
      </c>
      <c r="F1441" s="515">
        <v>99</v>
      </c>
      <c r="G1441" s="515">
        <v>99</v>
      </c>
      <c r="H1441" s="515">
        <v>99</v>
      </c>
      <c r="I1441" s="515">
        <v>99</v>
      </c>
      <c r="J1441" s="515">
        <v>999</v>
      </c>
      <c r="K1441" s="515">
        <v>99</v>
      </c>
      <c r="L1441" s="515">
        <v>99</v>
      </c>
      <c r="M1441" s="515">
        <v>6</v>
      </c>
      <c r="N1441" s="515">
        <v>99</v>
      </c>
      <c r="O1441" s="515">
        <v>99</v>
      </c>
      <c r="P1441" s="515">
        <v>99</v>
      </c>
      <c r="Q1441" s="515">
        <v>43</v>
      </c>
      <c r="R1441" s="515">
        <v>58</v>
      </c>
      <c r="S1441" s="515">
        <v>6.982758620689653</v>
      </c>
      <c r="T1441" s="515">
        <v>6</v>
      </c>
      <c r="U1441" s="515">
        <v>29.69655172413793</v>
      </c>
      <c r="V1441" s="515">
        <v>39.655172413793117</v>
      </c>
      <c r="W1441" s="515">
        <v>0</v>
      </c>
      <c r="X1441" s="515">
        <v>94.827586206896569</v>
      </c>
      <c r="Y1441" s="515">
        <v>81.034482758620697</v>
      </c>
      <c r="Z1441" s="515">
        <v>7.2228078769018351</v>
      </c>
      <c r="AA1441" s="515">
        <v>1.4079990609120216</v>
      </c>
      <c r="AB1441" s="515">
        <v>0</v>
      </c>
      <c r="AC1441" s="515">
        <v>77.409846382428398</v>
      </c>
      <c r="AD1441" s="515"/>
      <c r="AE1441" s="515"/>
      <c r="AF1441" s="515">
        <v>12.210526315789476</v>
      </c>
      <c r="AG1441" s="515">
        <v>10.463646967340591</v>
      </c>
      <c r="AH1441" s="515">
        <v>1.7241379310344827</v>
      </c>
      <c r="AI1441" s="515">
        <v>57</v>
      </c>
      <c r="AJ1441" s="515">
        <v>113.21754385964913</v>
      </c>
      <c r="AK1441" s="515">
        <v>20.109779005980819</v>
      </c>
      <c r="AL1441" s="515">
        <v>20.109779005980819</v>
      </c>
    </row>
    <row r="1442" spans="1:38">
      <c r="A1442" s="515">
        <v>17</v>
      </c>
      <c r="B1442" s="515">
        <v>67</v>
      </c>
      <c r="C1442" s="515">
        <v>2024</v>
      </c>
      <c r="D1442" s="515">
        <v>7</v>
      </c>
      <c r="E1442" s="515">
        <v>99</v>
      </c>
      <c r="F1442" s="515">
        <v>99</v>
      </c>
      <c r="G1442" s="515">
        <v>99</v>
      </c>
      <c r="H1442" s="515">
        <v>99</v>
      </c>
      <c r="I1442" s="515">
        <v>99</v>
      </c>
      <c r="J1442" s="515">
        <v>999</v>
      </c>
      <c r="K1442" s="515">
        <v>99</v>
      </c>
      <c r="L1442" s="515">
        <v>99</v>
      </c>
      <c r="M1442" s="515">
        <v>6</v>
      </c>
      <c r="N1442" s="515">
        <v>99</v>
      </c>
      <c r="O1442" s="515">
        <v>99</v>
      </c>
      <c r="P1442" s="515">
        <v>99</v>
      </c>
      <c r="Q1442" s="515">
        <v>21</v>
      </c>
      <c r="R1442" s="515">
        <v>26</v>
      </c>
      <c r="S1442" s="515">
        <v>7.2692307692307709</v>
      </c>
      <c r="T1442" s="515">
        <v>6</v>
      </c>
      <c r="U1442" s="515">
        <v>32.446153846153848</v>
      </c>
      <c r="V1442" s="515">
        <v>53.84615384615384</v>
      </c>
      <c r="W1442" s="515">
        <v>0</v>
      </c>
      <c r="X1442" s="515">
        <v>96.153846153846175</v>
      </c>
      <c r="Y1442" s="515">
        <v>92.307692307692321</v>
      </c>
      <c r="Z1442" s="515">
        <v>7.3994922263018017</v>
      </c>
      <c r="AA1442" s="515">
        <v>0.982840949167744</v>
      </c>
      <c r="AB1442" s="515">
        <v>0</v>
      </c>
      <c r="AC1442" s="515">
        <v>64.138627319955475</v>
      </c>
      <c r="AD1442" s="515"/>
      <c r="AE1442" s="515"/>
      <c r="AF1442" s="515">
        <v>13.333333333333337</v>
      </c>
      <c r="AG1442" s="515">
        <v>13.24478357119307</v>
      </c>
      <c r="AH1442" s="515">
        <v>0</v>
      </c>
      <c r="AI1442" s="515">
        <v>26</v>
      </c>
      <c r="AJ1442" s="515">
        <v>115.03076923076924</v>
      </c>
      <c r="AK1442" s="515">
        <v>21.083395298602873</v>
      </c>
      <c r="AL1442" s="515">
        <v>21.083395298602873</v>
      </c>
    </row>
    <row r="1443" spans="1:38">
      <c r="A1443" s="515">
        <v>17</v>
      </c>
      <c r="B1443" s="515">
        <v>68</v>
      </c>
      <c r="C1443" s="515">
        <v>2024</v>
      </c>
      <c r="D1443" s="515">
        <v>8</v>
      </c>
      <c r="E1443" s="515">
        <v>99</v>
      </c>
      <c r="F1443" s="515">
        <v>99</v>
      </c>
      <c r="G1443" s="515">
        <v>99</v>
      </c>
      <c r="H1443" s="515">
        <v>99</v>
      </c>
      <c r="I1443" s="515">
        <v>99</v>
      </c>
      <c r="J1443" s="515">
        <v>999</v>
      </c>
      <c r="K1443" s="515">
        <v>99</v>
      </c>
      <c r="L1443" s="515">
        <v>99</v>
      </c>
      <c r="M1443" s="515">
        <v>6</v>
      </c>
      <c r="N1443" s="515">
        <v>99</v>
      </c>
      <c r="O1443" s="515">
        <v>99</v>
      </c>
      <c r="P1443" s="515">
        <v>99</v>
      </c>
      <c r="Q1443" s="515">
        <v>809</v>
      </c>
      <c r="R1443" s="515">
        <v>1503</v>
      </c>
      <c r="S1443" s="515">
        <v>6.9873586161011314</v>
      </c>
      <c r="T1443" s="515">
        <v>6</v>
      </c>
      <c r="U1443" s="515">
        <v>31.274184963406562</v>
      </c>
      <c r="V1443" s="515">
        <v>53.160345974717245</v>
      </c>
      <c r="W1443" s="515">
        <v>0</v>
      </c>
      <c r="X1443" s="515">
        <v>97.005988023952128</v>
      </c>
      <c r="Y1443" s="515">
        <v>88.223552894211593</v>
      </c>
      <c r="Z1443" s="515">
        <v>6.7156176095695512</v>
      </c>
      <c r="AA1443" s="515">
        <v>1.1732094307498904</v>
      </c>
      <c r="AB1443" s="515">
        <v>0</v>
      </c>
      <c r="AC1443" s="515">
        <v>82.424525071168603</v>
      </c>
      <c r="AD1443" s="515"/>
      <c r="AE1443" s="515"/>
      <c r="AF1443" s="515">
        <v>14.388282596209079</v>
      </c>
      <c r="AG1443" s="515">
        <v>13.889070280821304</v>
      </c>
      <c r="AH1443" s="515">
        <v>1.6633399866932803</v>
      </c>
      <c r="AI1443" s="515">
        <v>1500</v>
      </c>
      <c r="AJ1443" s="515">
        <v>114.36426666666679</v>
      </c>
      <c r="AK1443" s="515">
        <v>20.648855584801844</v>
      </c>
      <c r="AL1443" s="515">
        <v>20.648855584801844</v>
      </c>
    </row>
    <row r="1444" spans="1:38">
      <c r="A1444" s="515">
        <v>17</v>
      </c>
      <c r="B1444" s="515">
        <v>69</v>
      </c>
      <c r="C1444" s="515">
        <v>2024</v>
      </c>
      <c r="D1444" s="515">
        <v>9</v>
      </c>
      <c r="E1444" s="515">
        <v>99</v>
      </c>
      <c r="F1444" s="515">
        <v>99</v>
      </c>
      <c r="G1444" s="515">
        <v>99</v>
      </c>
      <c r="H1444" s="515">
        <v>99</v>
      </c>
      <c r="I1444" s="515">
        <v>99</v>
      </c>
      <c r="J1444" s="515">
        <v>999</v>
      </c>
      <c r="K1444" s="515">
        <v>99</v>
      </c>
      <c r="L1444" s="515">
        <v>99</v>
      </c>
      <c r="M1444" s="515">
        <v>6</v>
      </c>
      <c r="N1444" s="515">
        <v>99</v>
      </c>
      <c r="O1444" s="515">
        <v>99</v>
      </c>
      <c r="P1444" s="515">
        <v>99</v>
      </c>
      <c r="Q1444" s="515">
        <v>1325</v>
      </c>
      <c r="R1444" s="515">
        <v>2386</v>
      </c>
      <c r="S1444" s="515">
        <v>6.6005867560771181</v>
      </c>
      <c r="T1444" s="515">
        <v>6</v>
      </c>
      <c r="U1444" s="515">
        <v>28.979798826487848</v>
      </c>
      <c r="V1444" s="515">
        <v>53.143336127409881</v>
      </c>
      <c r="W1444" s="515">
        <v>0</v>
      </c>
      <c r="X1444" s="515">
        <v>92.581726739312643</v>
      </c>
      <c r="Y1444" s="515">
        <v>79.505448449287499</v>
      </c>
      <c r="Z1444" s="515">
        <v>7.3790903897760192</v>
      </c>
      <c r="AA1444" s="515">
        <v>1.3045087809169045</v>
      </c>
      <c r="AB1444" s="515">
        <v>0</v>
      </c>
      <c r="AC1444" s="515">
        <v>85.058250065867199</v>
      </c>
      <c r="AD1444" s="515"/>
      <c r="AE1444" s="515"/>
      <c r="AF1444" s="515">
        <v>16.039257865017476</v>
      </c>
      <c r="AG1444" s="515">
        <v>15.422130350454902</v>
      </c>
      <c r="AH1444" s="515">
        <v>3.981559094719195</v>
      </c>
      <c r="AI1444" s="515">
        <v>2381</v>
      </c>
      <c r="AJ1444" s="515">
        <v>112.67664846703076</v>
      </c>
      <c r="AK1444" s="515">
        <v>19.824694850589594</v>
      </c>
      <c r="AL1444" s="515">
        <v>19.824694850589577</v>
      </c>
    </row>
    <row r="1445" spans="1:38">
      <c r="A1445" s="515">
        <v>17</v>
      </c>
      <c r="B1445" s="515">
        <v>70</v>
      </c>
      <c r="C1445" s="515">
        <v>2024</v>
      </c>
      <c r="D1445" s="515">
        <v>10</v>
      </c>
      <c r="E1445" s="515">
        <v>99</v>
      </c>
      <c r="F1445" s="515">
        <v>99</v>
      </c>
      <c r="G1445" s="515">
        <v>99</v>
      </c>
      <c r="H1445" s="515">
        <v>99</v>
      </c>
      <c r="I1445" s="515">
        <v>99</v>
      </c>
      <c r="J1445" s="515">
        <v>999</v>
      </c>
      <c r="K1445" s="515">
        <v>99</v>
      </c>
      <c r="L1445" s="515">
        <v>99</v>
      </c>
      <c r="M1445" s="515">
        <v>6</v>
      </c>
      <c r="N1445" s="515">
        <v>99</v>
      </c>
      <c r="O1445" s="515">
        <v>99</v>
      </c>
      <c r="P1445" s="515">
        <v>99</v>
      </c>
      <c r="Q1445" s="515">
        <v>3187</v>
      </c>
      <c r="R1445" s="515">
        <v>7102</v>
      </c>
      <c r="S1445" s="515">
        <v>6.6415094339622636</v>
      </c>
      <c r="T1445" s="515">
        <v>6</v>
      </c>
      <c r="U1445" s="515">
        <v>29.283272317656905</v>
      </c>
      <c r="V1445" s="515">
        <v>50.591382709096031</v>
      </c>
      <c r="W1445" s="515">
        <v>0</v>
      </c>
      <c r="X1445" s="515">
        <v>92.706279921148976</v>
      </c>
      <c r="Y1445" s="515">
        <v>80.470290059138279</v>
      </c>
      <c r="Z1445" s="515">
        <v>7.4348172139779809</v>
      </c>
      <c r="AA1445" s="515">
        <v>1.2537346641614204</v>
      </c>
      <c r="AB1445" s="515">
        <v>0</v>
      </c>
      <c r="AC1445" s="515">
        <v>85.091528498260146</v>
      </c>
      <c r="AD1445" s="515"/>
      <c r="AE1445" s="515"/>
      <c r="AF1445" s="515">
        <v>18.237378665707972</v>
      </c>
      <c r="AG1445" s="515">
        <v>17.483846951080452</v>
      </c>
      <c r="AH1445" s="515">
        <v>3.3934103069557855</v>
      </c>
      <c r="AI1445" s="515">
        <v>7090</v>
      </c>
      <c r="AJ1445" s="515">
        <v>112.94791255289122</v>
      </c>
      <c r="AK1445" s="515">
        <v>19.898635658479076</v>
      </c>
      <c r="AL1445" s="515">
        <v>19.866944506857735</v>
      </c>
    </row>
    <row r="1446" spans="1:38">
      <c r="A1446" s="515">
        <v>17</v>
      </c>
      <c r="B1446" s="515">
        <v>71</v>
      </c>
      <c r="C1446" s="515">
        <v>2024</v>
      </c>
      <c r="D1446" s="515">
        <v>11</v>
      </c>
      <c r="E1446" s="515">
        <v>99</v>
      </c>
      <c r="F1446" s="515">
        <v>99</v>
      </c>
      <c r="G1446" s="515">
        <v>99</v>
      </c>
      <c r="H1446" s="515">
        <v>99</v>
      </c>
      <c r="I1446" s="515">
        <v>99</v>
      </c>
      <c r="J1446" s="515">
        <v>999</v>
      </c>
      <c r="K1446" s="515">
        <v>99</v>
      </c>
      <c r="L1446" s="515">
        <v>99</v>
      </c>
      <c r="M1446" s="515">
        <v>6</v>
      </c>
      <c r="N1446" s="515">
        <v>99</v>
      </c>
      <c r="O1446" s="515">
        <v>99</v>
      </c>
      <c r="P1446" s="515">
        <v>99</v>
      </c>
      <c r="Q1446" s="515">
        <v>1484</v>
      </c>
      <c r="R1446" s="515">
        <v>3431</v>
      </c>
      <c r="S1446" s="515">
        <v>6.466627805304574</v>
      </c>
      <c r="T1446" s="515">
        <v>6</v>
      </c>
      <c r="U1446" s="515">
        <v>28.41993587875254</v>
      </c>
      <c r="V1446" s="515">
        <v>53.570387642086864</v>
      </c>
      <c r="W1446" s="515">
        <v>0</v>
      </c>
      <c r="X1446" s="515">
        <v>93.442145147187389</v>
      </c>
      <c r="Y1446" s="515">
        <v>78.548528125910778</v>
      </c>
      <c r="Z1446" s="515">
        <v>6.915107424507501</v>
      </c>
      <c r="AA1446" s="515">
        <v>1.2329784091458436</v>
      </c>
      <c r="AB1446" s="515">
        <v>0</v>
      </c>
      <c r="AC1446" s="515">
        <v>81.385924423634791</v>
      </c>
      <c r="AD1446" s="515"/>
      <c r="AE1446" s="515"/>
      <c r="AF1446" s="515">
        <v>21.192093885114264</v>
      </c>
      <c r="AG1446" s="515">
        <v>20.298276550820095</v>
      </c>
      <c r="AH1446" s="515">
        <v>3.1477703293500428</v>
      </c>
      <c r="AI1446" s="515">
        <v>3420</v>
      </c>
      <c r="AJ1446" s="515">
        <v>112.70874269005851</v>
      </c>
      <c r="AK1446" s="515">
        <v>19.490505817031735</v>
      </c>
      <c r="AL1446" s="515"/>
    </row>
    <row r="1447" spans="1:38">
      <c r="A1447" s="515">
        <v>17</v>
      </c>
      <c r="B1447" s="515">
        <v>72</v>
      </c>
      <c r="C1447" s="515">
        <v>2024</v>
      </c>
      <c r="D1447" s="515">
        <v>12</v>
      </c>
      <c r="E1447" s="515">
        <v>99</v>
      </c>
      <c r="F1447" s="515">
        <v>99</v>
      </c>
      <c r="G1447" s="515">
        <v>99</v>
      </c>
      <c r="H1447" s="515">
        <v>99</v>
      </c>
      <c r="I1447" s="515">
        <v>99</v>
      </c>
      <c r="J1447" s="515">
        <v>999</v>
      </c>
      <c r="K1447" s="515">
        <v>99</v>
      </c>
      <c r="L1447" s="515">
        <v>99</v>
      </c>
      <c r="M1447" s="515">
        <v>6</v>
      </c>
      <c r="N1447" s="515">
        <v>99</v>
      </c>
      <c r="O1447" s="515">
        <v>99</v>
      </c>
      <c r="P1447" s="515">
        <v>99</v>
      </c>
      <c r="Q1447" s="515">
        <v>213</v>
      </c>
      <c r="R1447" s="515">
        <v>395</v>
      </c>
      <c r="S1447" s="515">
        <v>6.4531645569620242</v>
      </c>
      <c r="T1447" s="515">
        <v>6</v>
      </c>
      <c r="U1447" s="515">
        <v>27.912405063291139</v>
      </c>
      <c r="V1447" s="515">
        <v>50.12658227848101</v>
      </c>
      <c r="W1447" s="515">
        <v>0</v>
      </c>
      <c r="X1447" s="515">
        <v>89.620253164556942</v>
      </c>
      <c r="Y1447" s="515">
        <v>73.417721518987307</v>
      </c>
      <c r="Z1447" s="515">
        <v>7.7964498923888925</v>
      </c>
      <c r="AA1447" s="515">
        <v>1.2807074234838236</v>
      </c>
      <c r="AB1447" s="515">
        <v>0</v>
      </c>
      <c r="AC1447" s="515">
        <v>86.828707688959369</v>
      </c>
      <c r="AD1447" s="515"/>
      <c r="AE1447" s="515"/>
      <c r="AF1447" s="515">
        <v>18.963034085453675</v>
      </c>
      <c r="AG1447" s="515">
        <v>18.050782663363886</v>
      </c>
      <c r="AH1447" s="515">
        <v>2.0253164556962022</v>
      </c>
      <c r="AI1447" s="515">
        <v>395</v>
      </c>
      <c r="AJ1447" s="515">
        <v>111.79924050632911</v>
      </c>
      <c r="AK1447" s="515">
        <v>19.432938595184357</v>
      </c>
      <c r="AL1447" s="515"/>
    </row>
    <row r="1448" spans="1:38">
      <c r="A1448" s="515">
        <v>17</v>
      </c>
      <c r="B1448" s="515">
        <v>73</v>
      </c>
      <c r="C1448" s="515">
        <v>2024</v>
      </c>
      <c r="D1448" s="515">
        <v>1</v>
      </c>
      <c r="E1448" s="515">
        <v>99</v>
      </c>
      <c r="F1448" s="515">
        <v>99</v>
      </c>
      <c r="G1448" s="515">
        <v>99</v>
      </c>
      <c r="H1448" s="515">
        <v>99</v>
      </c>
      <c r="I1448" s="515">
        <v>99</v>
      </c>
      <c r="J1448" s="515">
        <v>999</v>
      </c>
      <c r="K1448" s="515">
        <v>99</v>
      </c>
      <c r="L1448" s="515">
        <v>99</v>
      </c>
      <c r="M1448" s="515">
        <v>7</v>
      </c>
      <c r="N1448" s="515">
        <v>99</v>
      </c>
      <c r="O1448" s="515">
        <v>99</v>
      </c>
      <c r="P1448" s="515">
        <v>99</v>
      </c>
      <c r="Q1448" s="515">
        <v>119</v>
      </c>
      <c r="R1448" s="515">
        <v>293</v>
      </c>
      <c r="S1448" s="515">
        <v>7.310580204778157</v>
      </c>
      <c r="T1448" s="515">
        <v>7</v>
      </c>
      <c r="U1448" s="515">
        <v>29.263481228668951</v>
      </c>
      <c r="V1448" s="515">
        <v>44.709897610921495</v>
      </c>
      <c r="W1448" s="515">
        <v>0</v>
      </c>
      <c r="X1448" s="515">
        <v>92.150170648464183</v>
      </c>
      <c r="Y1448" s="515">
        <v>75.767918088737204</v>
      </c>
      <c r="Z1448" s="515">
        <v>8.2776476949840561</v>
      </c>
      <c r="AA1448" s="515">
        <v>1.2915281862405799</v>
      </c>
      <c r="AB1448" s="515">
        <v>0</v>
      </c>
      <c r="AC1448" s="515">
        <v>74.202420312060553</v>
      </c>
      <c r="AD1448" s="515"/>
      <c r="AE1448" s="515"/>
      <c r="AF1448" s="515">
        <v>22.079879427279575</v>
      </c>
      <c r="AG1448" s="515">
        <v>21.400029451184679</v>
      </c>
      <c r="AH1448" s="515">
        <v>1.0238907849829353</v>
      </c>
      <c r="AI1448" s="515">
        <v>210</v>
      </c>
      <c r="AJ1448" s="515">
        <v>114.23666666666664</v>
      </c>
      <c r="AK1448" s="515">
        <v>20.716949638274397</v>
      </c>
      <c r="AL1448" s="515">
        <v>20.716949638274397</v>
      </c>
    </row>
    <row r="1449" spans="1:38">
      <c r="A1449" s="515">
        <v>17</v>
      </c>
      <c r="B1449" s="515">
        <v>74</v>
      </c>
      <c r="C1449" s="515">
        <v>2024</v>
      </c>
      <c r="D1449" s="515">
        <v>2</v>
      </c>
      <c r="E1449" s="515">
        <v>99</v>
      </c>
      <c r="F1449" s="515">
        <v>99</v>
      </c>
      <c r="G1449" s="515">
        <v>99</v>
      </c>
      <c r="H1449" s="515">
        <v>99</v>
      </c>
      <c r="I1449" s="515">
        <v>99</v>
      </c>
      <c r="J1449" s="515">
        <v>999</v>
      </c>
      <c r="K1449" s="515">
        <v>99</v>
      </c>
      <c r="L1449" s="515">
        <v>99</v>
      </c>
      <c r="M1449" s="515">
        <v>7</v>
      </c>
      <c r="N1449" s="515">
        <v>99</v>
      </c>
      <c r="O1449" s="515">
        <v>99</v>
      </c>
      <c r="P1449" s="515">
        <v>99</v>
      </c>
      <c r="Q1449" s="515">
        <v>141</v>
      </c>
      <c r="R1449" s="515">
        <v>239</v>
      </c>
      <c r="S1449" s="515">
        <v>7.7071129707112993</v>
      </c>
      <c r="T1449" s="515">
        <v>7</v>
      </c>
      <c r="U1449" s="515">
        <v>32.727615062761494</v>
      </c>
      <c r="V1449" s="515">
        <v>45.606694560669439</v>
      </c>
      <c r="W1449" s="515">
        <v>0</v>
      </c>
      <c r="X1449" s="515">
        <v>96.652719665271974</v>
      </c>
      <c r="Y1449" s="515">
        <v>91.213389121338878</v>
      </c>
      <c r="Z1449" s="515">
        <v>6.7205168101062611</v>
      </c>
      <c r="AA1449" s="515">
        <v>1.5245520748989281</v>
      </c>
      <c r="AB1449" s="515">
        <v>0</v>
      </c>
      <c r="AC1449" s="515">
        <v>55.197062758364083</v>
      </c>
      <c r="AD1449" s="515"/>
      <c r="AE1449" s="515"/>
      <c r="AF1449" s="515">
        <v>18.078668683812403</v>
      </c>
      <c r="AG1449" s="515">
        <v>17.277452216918512</v>
      </c>
      <c r="AH1449" s="515">
        <v>0</v>
      </c>
      <c r="AI1449" s="515">
        <v>215</v>
      </c>
      <c r="AJ1449" s="515">
        <v>114.06744186046517</v>
      </c>
      <c r="AK1449" s="515">
        <v>21.717670756078189</v>
      </c>
      <c r="AL1449" s="515">
        <v>21.717670756078189</v>
      </c>
    </row>
    <row r="1450" spans="1:38">
      <c r="A1450" s="515">
        <v>17</v>
      </c>
      <c r="B1450" s="515">
        <v>75</v>
      </c>
      <c r="C1450" s="515">
        <v>2024</v>
      </c>
      <c r="D1450" s="515">
        <v>3</v>
      </c>
      <c r="E1450" s="515">
        <v>99</v>
      </c>
      <c r="F1450" s="515">
        <v>99</v>
      </c>
      <c r="G1450" s="515">
        <v>99</v>
      </c>
      <c r="H1450" s="515">
        <v>99</v>
      </c>
      <c r="I1450" s="515">
        <v>99</v>
      </c>
      <c r="J1450" s="515">
        <v>999</v>
      </c>
      <c r="K1450" s="515">
        <v>99</v>
      </c>
      <c r="L1450" s="515">
        <v>99</v>
      </c>
      <c r="M1450" s="515">
        <v>7</v>
      </c>
      <c r="N1450" s="515">
        <v>99</v>
      </c>
      <c r="O1450" s="515">
        <v>99</v>
      </c>
      <c r="P1450" s="515">
        <v>99</v>
      </c>
      <c r="Q1450" s="515">
        <v>1029</v>
      </c>
      <c r="R1450" s="515">
        <v>1932</v>
      </c>
      <c r="S1450" s="515">
        <v>7.8157349896480319</v>
      </c>
      <c r="T1450" s="515">
        <v>7</v>
      </c>
      <c r="U1450" s="515">
        <v>33.436024844720549</v>
      </c>
      <c r="V1450" s="515">
        <v>47.826086956521742</v>
      </c>
      <c r="W1450" s="515">
        <v>0</v>
      </c>
      <c r="X1450" s="515">
        <v>98.913043478260875</v>
      </c>
      <c r="Y1450" s="515">
        <v>94.151138716356101</v>
      </c>
      <c r="Z1450" s="515">
        <v>6.3857887910461999</v>
      </c>
      <c r="AA1450" s="515">
        <v>1.2643383969267987</v>
      </c>
      <c r="AB1450" s="515">
        <v>0</v>
      </c>
      <c r="AC1450" s="515">
        <v>65.384966910721047</v>
      </c>
      <c r="AD1450" s="515"/>
      <c r="AE1450" s="515"/>
      <c r="AF1450" s="515">
        <v>17.813018624377658</v>
      </c>
      <c r="AG1450" s="515">
        <v>16.80366589114702</v>
      </c>
      <c r="AH1450" s="515">
        <v>1.5010351966873703</v>
      </c>
      <c r="AI1450" s="515">
        <v>1637</v>
      </c>
      <c r="AJ1450" s="515">
        <v>115.10305436774598</v>
      </c>
      <c r="AK1450" s="515">
        <v>21.674929241299125</v>
      </c>
      <c r="AL1450" s="515">
        <v>21.674929241299125</v>
      </c>
    </row>
    <row r="1451" spans="1:38">
      <c r="A1451" s="515">
        <v>17</v>
      </c>
      <c r="B1451" s="515">
        <v>76</v>
      </c>
      <c r="C1451" s="515">
        <v>2024</v>
      </c>
      <c r="D1451" s="515">
        <v>4</v>
      </c>
      <c r="E1451" s="515">
        <v>99</v>
      </c>
      <c r="F1451" s="515">
        <v>99</v>
      </c>
      <c r="G1451" s="515">
        <v>99</v>
      </c>
      <c r="H1451" s="515">
        <v>99</v>
      </c>
      <c r="I1451" s="515">
        <v>99</v>
      </c>
      <c r="J1451" s="515">
        <v>999</v>
      </c>
      <c r="K1451" s="515">
        <v>99</v>
      </c>
      <c r="L1451" s="515">
        <v>99</v>
      </c>
      <c r="M1451" s="515">
        <v>7</v>
      </c>
      <c r="N1451" s="515">
        <v>99</v>
      </c>
      <c r="O1451" s="515">
        <v>99</v>
      </c>
      <c r="P1451" s="515">
        <v>99</v>
      </c>
      <c r="Q1451" s="515">
        <v>138</v>
      </c>
      <c r="R1451" s="515">
        <v>219</v>
      </c>
      <c r="S1451" s="515">
        <v>7.5525114155251156</v>
      </c>
      <c r="T1451" s="515">
        <v>7</v>
      </c>
      <c r="U1451" s="515">
        <v>31.541552511415528</v>
      </c>
      <c r="V1451" s="515">
        <v>47.031963470319639</v>
      </c>
      <c r="W1451" s="515">
        <v>0</v>
      </c>
      <c r="X1451" s="515">
        <v>94.063926940639277</v>
      </c>
      <c r="Y1451" s="515">
        <v>86.757990867579935</v>
      </c>
      <c r="Z1451" s="515">
        <v>7.4219137066635614</v>
      </c>
      <c r="AA1451" s="515">
        <v>1.4990805686285029</v>
      </c>
      <c r="AB1451" s="515">
        <v>0</v>
      </c>
      <c r="AC1451" s="515">
        <v>70.03895582694129</v>
      </c>
      <c r="AD1451" s="515"/>
      <c r="AE1451" s="515"/>
      <c r="AF1451" s="515">
        <v>15.303983228511527</v>
      </c>
      <c r="AG1451" s="515">
        <v>14.686834238379339</v>
      </c>
      <c r="AH1451" s="515">
        <v>0.45662100456621008</v>
      </c>
      <c r="AI1451" s="515">
        <v>164</v>
      </c>
      <c r="AJ1451" s="515">
        <v>114.1640243902439</v>
      </c>
      <c r="AK1451" s="515">
        <v>21.818035322745725</v>
      </c>
      <c r="AL1451" s="515">
        <v>21.818035322745725</v>
      </c>
    </row>
    <row r="1452" spans="1:38">
      <c r="A1452" s="515">
        <v>17</v>
      </c>
      <c r="B1452" s="515">
        <v>77</v>
      </c>
      <c r="C1452" s="515">
        <v>2024</v>
      </c>
      <c r="D1452" s="515">
        <v>5</v>
      </c>
      <c r="E1452" s="515">
        <v>99</v>
      </c>
      <c r="F1452" s="515">
        <v>99</v>
      </c>
      <c r="G1452" s="515">
        <v>99</v>
      </c>
      <c r="H1452" s="515">
        <v>99</v>
      </c>
      <c r="I1452" s="515">
        <v>99</v>
      </c>
      <c r="J1452" s="515">
        <v>999</v>
      </c>
      <c r="K1452" s="515">
        <v>99</v>
      </c>
      <c r="L1452" s="515">
        <v>99</v>
      </c>
      <c r="M1452" s="515">
        <v>7</v>
      </c>
      <c r="N1452" s="515">
        <v>99</v>
      </c>
      <c r="O1452" s="515">
        <v>99</v>
      </c>
      <c r="P1452" s="515">
        <v>99</v>
      </c>
      <c r="Q1452" s="515">
        <v>115</v>
      </c>
      <c r="R1452" s="515">
        <v>141</v>
      </c>
      <c r="S1452" s="515">
        <v>7.8936170212765937</v>
      </c>
      <c r="T1452" s="515">
        <v>7</v>
      </c>
      <c r="U1452" s="515">
        <v>34.074468085106361</v>
      </c>
      <c r="V1452" s="515">
        <v>45.39007092198581</v>
      </c>
      <c r="W1452" s="515">
        <v>0</v>
      </c>
      <c r="X1452" s="515">
        <v>100</v>
      </c>
      <c r="Y1452" s="515">
        <v>95.744680851063833</v>
      </c>
      <c r="Z1452" s="515">
        <v>6.8723250554249882</v>
      </c>
      <c r="AA1452" s="515">
        <v>1.2186617916990607</v>
      </c>
      <c r="AB1452" s="515">
        <v>0</v>
      </c>
      <c r="AC1452" s="515">
        <v>67.815238685414684</v>
      </c>
      <c r="AD1452" s="515"/>
      <c r="AE1452" s="515"/>
      <c r="AF1452" s="515">
        <v>14.043824701195218</v>
      </c>
      <c r="AG1452" s="515">
        <v>13.332426837457882</v>
      </c>
      <c r="AH1452" s="515">
        <v>0</v>
      </c>
      <c r="AI1452" s="515">
        <v>134</v>
      </c>
      <c r="AJ1452" s="515">
        <v>114.95895522388057</v>
      </c>
      <c r="AK1452" s="515">
        <v>22.22794517521028</v>
      </c>
      <c r="AL1452" s="515">
        <v>22.22794517521028</v>
      </c>
    </row>
    <row r="1453" spans="1:38">
      <c r="A1453" s="515">
        <v>17</v>
      </c>
      <c r="B1453" s="515">
        <v>78</v>
      </c>
      <c r="C1453" s="515">
        <v>2024</v>
      </c>
      <c r="D1453" s="515">
        <v>6</v>
      </c>
      <c r="E1453" s="515">
        <v>99</v>
      </c>
      <c r="F1453" s="515">
        <v>99</v>
      </c>
      <c r="G1453" s="515">
        <v>99</v>
      </c>
      <c r="H1453" s="515">
        <v>99</v>
      </c>
      <c r="I1453" s="515">
        <v>99</v>
      </c>
      <c r="J1453" s="515">
        <v>999</v>
      </c>
      <c r="K1453" s="515">
        <v>99</v>
      </c>
      <c r="L1453" s="515">
        <v>99</v>
      </c>
      <c r="M1453" s="515">
        <v>7</v>
      </c>
      <c r="N1453" s="515">
        <v>99</v>
      </c>
      <c r="O1453" s="515">
        <v>99</v>
      </c>
      <c r="P1453" s="515">
        <v>99</v>
      </c>
      <c r="Q1453" s="515">
        <v>48</v>
      </c>
      <c r="R1453" s="515">
        <v>64</v>
      </c>
      <c r="S1453" s="515">
        <v>7.53125</v>
      </c>
      <c r="T1453" s="515">
        <v>7</v>
      </c>
      <c r="U1453" s="515">
        <v>31.653124999999992</v>
      </c>
      <c r="V1453" s="515">
        <v>42.1875</v>
      </c>
      <c r="W1453" s="515">
        <v>0</v>
      </c>
      <c r="X1453" s="515">
        <v>96.875</v>
      </c>
      <c r="Y1453" s="515">
        <v>82.8125</v>
      </c>
      <c r="Z1453" s="515">
        <v>8.7637564853420713</v>
      </c>
      <c r="AA1453" s="515">
        <v>1.3106385609694235</v>
      </c>
      <c r="AB1453" s="515">
        <v>0</v>
      </c>
      <c r="AC1453" s="515">
        <v>71.240043170082572</v>
      </c>
      <c r="AD1453" s="515"/>
      <c r="AE1453" s="515"/>
      <c r="AF1453" s="515">
        <v>13.473684210526311</v>
      </c>
      <c r="AG1453" s="515">
        <v>12.306813763608083</v>
      </c>
      <c r="AH1453" s="515">
        <v>6.25</v>
      </c>
      <c r="AI1453" s="515">
        <v>64</v>
      </c>
      <c r="AJ1453" s="515">
        <v>112.88593749999993</v>
      </c>
      <c r="AK1453" s="515">
        <v>21.483522721546887</v>
      </c>
      <c r="AL1453" s="515">
        <v>21.483522721546887</v>
      </c>
    </row>
    <row r="1454" spans="1:38">
      <c r="A1454" s="515">
        <v>17</v>
      </c>
      <c r="B1454" s="515">
        <v>79</v>
      </c>
      <c r="C1454" s="515">
        <v>2024</v>
      </c>
      <c r="D1454" s="515">
        <v>7</v>
      </c>
      <c r="E1454" s="515">
        <v>99</v>
      </c>
      <c r="F1454" s="515">
        <v>99</v>
      </c>
      <c r="G1454" s="515">
        <v>99</v>
      </c>
      <c r="H1454" s="515">
        <v>99</v>
      </c>
      <c r="I1454" s="515">
        <v>99</v>
      </c>
      <c r="J1454" s="515">
        <v>999</v>
      </c>
      <c r="K1454" s="515">
        <v>99</v>
      </c>
      <c r="L1454" s="515">
        <v>99</v>
      </c>
      <c r="M1454" s="515">
        <v>7</v>
      </c>
      <c r="N1454" s="515">
        <v>99</v>
      </c>
      <c r="O1454" s="515">
        <v>99</v>
      </c>
      <c r="P1454" s="515">
        <v>99</v>
      </c>
      <c r="Q1454" s="515">
        <v>14</v>
      </c>
      <c r="R1454" s="515">
        <v>14</v>
      </c>
      <c r="S1454" s="515">
        <v>8.0714285714285694</v>
      </c>
      <c r="T1454" s="515">
        <v>7</v>
      </c>
      <c r="U1454" s="515">
        <v>35.214285714285722</v>
      </c>
      <c r="V1454" s="515">
        <v>35.714285714285722</v>
      </c>
      <c r="W1454" s="515">
        <v>0</v>
      </c>
      <c r="X1454" s="515">
        <v>100</v>
      </c>
      <c r="Y1454" s="515">
        <v>85.714285714285694</v>
      </c>
      <c r="Z1454" s="515">
        <v>7.413487432940542</v>
      </c>
      <c r="AA1454" s="515">
        <v>1.2797480619406405</v>
      </c>
      <c r="AB1454" s="515">
        <v>0</v>
      </c>
      <c r="AC1454" s="515">
        <v>89.958232169814593</v>
      </c>
      <c r="AD1454" s="515"/>
      <c r="AE1454" s="515"/>
      <c r="AF1454" s="515">
        <v>7.1794871794871806</v>
      </c>
      <c r="AG1454" s="515">
        <v>7.740254031055219</v>
      </c>
      <c r="AH1454" s="515">
        <v>0</v>
      </c>
      <c r="AI1454" s="515">
        <v>14</v>
      </c>
      <c r="AJ1454" s="515">
        <v>116.85714285714288</v>
      </c>
      <c r="AK1454" s="515">
        <v>21.751782163198374</v>
      </c>
      <c r="AL1454" s="515">
        <v>21.751782163198374</v>
      </c>
    </row>
    <row r="1455" spans="1:38">
      <c r="A1455" s="515">
        <v>17</v>
      </c>
      <c r="B1455" s="515">
        <v>80</v>
      </c>
      <c r="C1455" s="515">
        <v>2024</v>
      </c>
      <c r="D1455" s="515">
        <v>8</v>
      </c>
      <c r="E1455" s="515">
        <v>99</v>
      </c>
      <c r="F1455" s="515">
        <v>99</v>
      </c>
      <c r="G1455" s="515">
        <v>99</v>
      </c>
      <c r="H1455" s="515">
        <v>99</v>
      </c>
      <c r="I1455" s="515">
        <v>99</v>
      </c>
      <c r="J1455" s="515">
        <v>999</v>
      </c>
      <c r="K1455" s="515">
        <v>99</v>
      </c>
      <c r="L1455" s="515">
        <v>99</v>
      </c>
      <c r="M1455" s="515">
        <v>7</v>
      </c>
      <c r="N1455" s="515">
        <v>99</v>
      </c>
      <c r="O1455" s="515">
        <v>99</v>
      </c>
      <c r="P1455" s="515">
        <v>99</v>
      </c>
      <c r="Q1455" s="515">
        <v>780</v>
      </c>
      <c r="R1455" s="515">
        <v>1396</v>
      </c>
      <c r="S1455" s="515">
        <v>7.7893982808022892</v>
      </c>
      <c r="T1455" s="515">
        <v>7</v>
      </c>
      <c r="U1455" s="515">
        <v>32.714183381088887</v>
      </c>
      <c r="V1455" s="515">
        <v>43.55300859598853</v>
      </c>
      <c r="W1455" s="515">
        <v>0</v>
      </c>
      <c r="X1455" s="515">
        <v>97.77936962750718</v>
      </c>
      <c r="Y1455" s="515">
        <v>88.252148997134682</v>
      </c>
      <c r="Z1455" s="515">
        <v>7.3924426662517444</v>
      </c>
      <c r="AA1455" s="515">
        <v>1.1849350128335672</v>
      </c>
      <c r="AB1455" s="515">
        <v>0</v>
      </c>
      <c r="AC1455" s="515">
        <v>84.449403291383689</v>
      </c>
      <c r="AD1455" s="515"/>
      <c r="AE1455" s="515"/>
      <c r="AF1455" s="515">
        <v>13.363967068734445</v>
      </c>
      <c r="AG1455" s="515">
        <v>13.494279358087281</v>
      </c>
      <c r="AH1455" s="515">
        <v>1.8624641833810889</v>
      </c>
      <c r="AI1455" s="515">
        <v>1396</v>
      </c>
      <c r="AJ1455" s="515">
        <v>114.32901146131805</v>
      </c>
      <c r="AK1455" s="515">
        <v>21.568426775088589</v>
      </c>
      <c r="AL1455" s="515">
        <v>21.568426775088589</v>
      </c>
    </row>
    <row r="1456" spans="1:38">
      <c r="A1456" s="515">
        <v>17</v>
      </c>
      <c r="B1456" s="515">
        <v>81</v>
      </c>
      <c r="C1456" s="515">
        <v>2024</v>
      </c>
      <c r="D1456" s="515">
        <v>9</v>
      </c>
      <c r="E1456" s="515">
        <v>99</v>
      </c>
      <c r="F1456" s="515">
        <v>99</v>
      </c>
      <c r="G1456" s="515">
        <v>99</v>
      </c>
      <c r="H1456" s="515">
        <v>99</v>
      </c>
      <c r="I1456" s="515">
        <v>99</v>
      </c>
      <c r="J1456" s="515">
        <v>999</v>
      </c>
      <c r="K1456" s="515">
        <v>99</v>
      </c>
      <c r="L1456" s="515">
        <v>99</v>
      </c>
      <c r="M1456" s="515">
        <v>7</v>
      </c>
      <c r="N1456" s="515">
        <v>99</v>
      </c>
      <c r="O1456" s="515">
        <v>99</v>
      </c>
      <c r="P1456" s="515">
        <v>99</v>
      </c>
      <c r="Q1456" s="515">
        <v>1313</v>
      </c>
      <c r="R1456" s="515">
        <v>2278</v>
      </c>
      <c r="S1456" s="515">
        <v>7.422739244951714</v>
      </c>
      <c r="T1456" s="515">
        <v>7</v>
      </c>
      <c r="U1456" s="515">
        <v>30.238015803336257</v>
      </c>
      <c r="V1456" s="515">
        <v>46.312554872695351</v>
      </c>
      <c r="W1456" s="515">
        <v>0</v>
      </c>
      <c r="X1456" s="515">
        <v>95.346795434591755</v>
      </c>
      <c r="Y1456" s="515">
        <v>80.509218612818259</v>
      </c>
      <c r="Z1456" s="515">
        <v>7.74510204713651</v>
      </c>
      <c r="AA1456" s="515">
        <v>1.245166617985668</v>
      </c>
      <c r="AB1456" s="515">
        <v>0</v>
      </c>
      <c r="AC1456" s="515">
        <v>86.366135134277187</v>
      </c>
      <c r="AD1456" s="515"/>
      <c r="AE1456" s="515"/>
      <c r="AF1456" s="515">
        <v>15.313256251680563</v>
      </c>
      <c r="AG1456" s="515">
        <v>15.36333757402625</v>
      </c>
      <c r="AH1456" s="515">
        <v>3.8191395961369623</v>
      </c>
      <c r="AI1456" s="515">
        <v>2274</v>
      </c>
      <c r="AJ1456" s="515">
        <v>112.70457343887441</v>
      </c>
      <c r="AK1456" s="515">
        <v>20.70221191802213</v>
      </c>
      <c r="AL1456" s="515">
        <v>20.70221191802213</v>
      </c>
    </row>
    <row r="1457" spans="1:38">
      <c r="A1457" s="515">
        <v>17</v>
      </c>
      <c r="B1457" s="515">
        <v>82</v>
      </c>
      <c r="C1457" s="515">
        <v>2024</v>
      </c>
      <c r="D1457" s="515">
        <v>10</v>
      </c>
      <c r="E1457" s="515">
        <v>99</v>
      </c>
      <c r="F1457" s="515">
        <v>99</v>
      </c>
      <c r="G1457" s="515">
        <v>99</v>
      </c>
      <c r="H1457" s="515">
        <v>99</v>
      </c>
      <c r="I1457" s="515">
        <v>99</v>
      </c>
      <c r="J1457" s="515">
        <v>999</v>
      </c>
      <c r="K1457" s="515">
        <v>99</v>
      </c>
      <c r="L1457" s="515">
        <v>99</v>
      </c>
      <c r="M1457" s="515">
        <v>7</v>
      </c>
      <c r="N1457" s="515">
        <v>99</v>
      </c>
      <c r="O1457" s="515">
        <v>99</v>
      </c>
      <c r="P1457" s="515">
        <v>99</v>
      </c>
      <c r="Q1457" s="515">
        <v>3304</v>
      </c>
      <c r="R1457" s="515">
        <v>6935</v>
      </c>
      <c r="S1457" s="515">
        <v>7.4532083633741886</v>
      </c>
      <c r="T1457" s="515">
        <v>7</v>
      </c>
      <c r="U1457" s="515">
        <v>30.574203316510506</v>
      </c>
      <c r="V1457" s="515">
        <v>45.493871665465029</v>
      </c>
      <c r="W1457" s="515">
        <v>0</v>
      </c>
      <c r="X1457" s="515">
        <v>94.592645998558012</v>
      </c>
      <c r="Y1457" s="515">
        <v>81.196827685652494</v>
      </c>
      <c r="Z1457" s="515">
        <v>7.8875455565105295</v>
      </c>
      <c r="AA1457" s="515">
        <v>1.2253372982310564</v>
      </c>
      <c r="AB1457" s="515">
        <v>0</v>
      </c>
      <c r="AC1457" s="515">
        <v>86.181610501193589</v>
      </c>
      <c r="AD1457" s="515"/>
      <c r="AE1457" s="515"/>
      <c r="AF1457" s="515">
        <v>17.808535771146829</v>
      </c>
      <c r="AG1457" s="515">
        <v>17.825361110681477</v>
      </c>
      <c r="AH1457" s="515">
        <v>3.2876712328767117</v>
      </c>
      <c r="AI1457" s="515">
        <v>6923</v>
      </c>
      <c r="AJ1457" s="515">
        <v>112.95048389426601</v>
      </c>
      <c r="AK1457" s="515">
        <v>20.752976817921589</v>
      </c>
      <c r="AL1457" s="515">
        <v>20.687719720065889</v>
      </c>
    </row>
    <row r="1458" spans="1:38">
      <c r="A1458" s="515">
        <v>17</v>
      </c>
      <c r="B1458" s="515">
        <v>83</v>
      </c>
      <c r="C1458" s="515">
        <v>2024</v>
      </c>
      <c r="D1458" s="515">
        <v>11</v>
      </c>
      <c r="E1458" s="515">
        <v>99</v>
      </c>
      <c r="F1458" s="515">
        <v>99</v>
      </c>
      <c r="G1458" s="515">
        <v>99</v>
      </c>
      <c r="H1458" s="515">
        <v>99</v>
      </c>
      <c r="I1458" s="515">
        <v>99</v>
      </c>
      <c r="J1458" s="515">
        <v>999</v>
      </c>
      <c r="K1458" s="515">
        <v>99</v>
      </c>
      <c r="L1458" s="515">
        <v>99</v>
      </c>
      <c r="M1458" s="515">
        <v>7</v>
      </c>
      <c r="N1458" s="515">
        <v>99</v>
      </c>
      <c r="O1458" s="515">
        <v>99</v>
      </c>
      <c r="P1458" s="515">
        <v>99</v>
      </c>
      <c r="Q1458" s="515">
        <v>1507</v>
      </c>
      <c r="R1458" s="515">
        <v>3070</v>
      </c>
      <c r="S1458" s="515">
        <v>7.3719869706840386</v>
      </c>
      <c r="T1458" s="515">
        <v>7</v>
      </c>
      <c r="U1458" s="515">
        <v>30.309446254071712</v>
      </c>
      <c r="V1458" s="515">
        <v>49.739413680781752</v>
      </c>
      <c r="W1458" s="515">
        <v>0</v>
      </c>
      <c r="X1458" s="515">
        <v>94.918566775244315</v>
      </c>
      <c r="Y1458" s="515">
        <v>82.280130293159615</v>
      </c>
      <c r="Z1458" s="515">
        <v>7.442362371842651</v>
      </c>
      <c r="AA1458" s="515">
        <v>1.2119372167813851</v>
      </c>
      <c r="AB1458" s="515">
        <v>0</v>
      </c>
      <c r="AC1458" s="515">
        <v>84.312642828437703</v>
      </c>
      <c r="AD1458" s="515"/>
      <c r="AE1458" s="515"/>
      <c r="AF1458" s="515">
        <v>18.962322421247681</v>
      </c>
      <c r="AG1458" s="515">
        <v>19.370094115134364</v>
      </c>
      <c r="AH1458" s="515">
        <v>3.4853420195439746</v>
      </c>
      <c r="AI1458" s="515">
        <v>3069</v>
      </c>
      <c r="AJ1458" s="515">
        <v>113.12811990876511</v>
      </c>
      <c r="AK1458" s="515">
        <v>20.543724416324277</v>
      </c>
      <c r="AL1458" s="515"/>
    </row>
    <row r="1459" spans="1:38">
      <c r="A1459" s="515">
        <v>17</v>
      </c>
      <c r="B1459" s="515">
        <v>84</v>
      </c>
      <c r="C1459" s="515">
        <v>2024</v>
      </c>
      <c r="D1459" s="515">
        <v>12</v>
      </c>
      <c r="E1459" s="515">
        <v>99</v>
      </c>
      <c r="F1459" s="515">
        <v>99</v>
      </c>
      <c r="G1459" s="515">
        <v>99</v>
      </c>
      <c r="H1459" s="515">
        <v>99</v>
      </c>
      <c r="I1459" s="515">
        <v>99</v>
      </c>
      <c r="J1459" s="515">
        <v>999</v>
      </c>
      <c r="K1459" s="515">
        <v>99</v>
      </c>
      <c r="L1459" s="515">
        <v>99</v>
      </c>
      <c r="M1459" s="515">
        <v>7</v>
      </c>
      <c r="N1459" s="515">
        <v>99</v>
      </c>
      <c r="O1459" s="515">
        <v>99</v>
      </c>
      <c r="P1459" s="515">
        <v>99</v>
      </c>
      <c r="Q1459" s="515">
        <v>200</v>
      </c>
      <c r="R1459" s="515">
        <v>415</v>
      </c>
      <c r="S1459" s="515">
        <v>7.3349397590361436</v>
      </c>
      <c r="T1459" s="515">
        <v>7</v>
      </c>
      <c r="U1459" s="515">
        <v>29.166987951807201</v>
      </c>
      <c r="V1459" s="515">
        <v>50.602409638554207</v>
      </c>
      <c r="W1459" s="515">
        <v>0</v>
      </c>
      <c r="X1459" s="515">
        <v>95.180722891566234</v>
      </c>
      <c r="Y1459" s="515">
        <v>77.108433734939737</v>
      </c>
      <c r="Z1459" s="515">
        <v>7.2559535563497999</v>
      </c>
      <c r="AA1459" s="515">
        <v>1.1369409109207247</v>
      </c>
      <c r="AB1459" s="515">
        <v>0</v>
      </c>
      <c r="AC1459" s="515">
        <v>83.16991703217478</v>
      </c>
      <c r="AD1459" s="515"/>
      <c r="AE1459" s="515"/>
      <c r="AF1459" s="515">
        <v>19.923187710033613</v>
      </c>
      <c r="AG1459" s="515">
        <v>19.817157526453038</v>
      </c>
      <c r="AH1459" s="515">
        <v>1.9277108433734935</v>
      </c>
      <c r="AI1459" s="515">
        <v>413</v>
      </c>
      <c r="AJ1459" s="515">
        <v>111.92905569007256</v>
      </c>
      <c r="AK1459" s="515">
        <v>20.409331731208887</v>
      </c>
      <c r="AL1459" s="515"/>
    </row>
    <row r="1460" spans="1:38">
      <c r="A1460" s="515">
        <v>17</v>
      </c>
      <c r="B1460" s="515">
        <v>85</v>
      </c>
      <c r="C1460" s="515">
        <v>2024</v>
      </c>
      <c r="D1460" s="515">
        <v>1</v>
      </c>
      <c r="E1460" s="515">
        <v>99</v>
      </c>
      <c r="F1460" s="515">
        <v>99</v>
      </c>
      <c r="G1460" s="515">
        <v>99</v>
      </c>
      <c r="H1460" s="515">
        <v>99</v>
      </c>
      <c r="I1460" s="515">
        <v>99</v>
      </c>
      <c r="J1460" s="515">
        <v>999</v>
      </c>
      <c r="K1460" s="515">
        <v>99</v>
      </c>
      <c r="L1460" s="515">
        <v>99</v>
      </c>
      <c r="M1460" s="515">
        <v>8</v>
      </c>
      <c r="N1460" s="515">
        <v>99</v>
      </c>
      <c r="O1460" s="515">
        <v>99</v>
      </c>
      <c r="P1460" s="515">
        <v>99</v>
      </c>
      <c r="Q1460" s="515">
        <v>124</v>
      </c>
      <c r="R1460" s="515">
        <v>294</v>
      </c>
      <c r="S1460" s="515">
        <v>7.7517006802721085</v>
      </c>
      <c r="T1460" s="515">
        <v>8</v>
      </c>
      <c r="U1460" s="515">
        <v>30.493877551020407</v>
      </c>
      <c r="V1460" s="515">
        <v>0</v>
      </c>
      <c r="W1460" s="515">
        <v>0</v>
      </c>
      <c r="X1460" s="515">
        <v>93.197278911564624</v>
      </c>
      <c r="Y1460" s="515">
        <v>74.829931972789097</v>
      </c>
      <c r="Z1460" s="515">
        <v>9.2367148538389561</v>
      </c>
      <c r="AA1460" s="515">
        <v>1.3563583567923203</v>
      </c>
      <c r="AB1460" s="515">
        <v>0</v>
      </c>
      <c r="AC1460" s="515">
        <v>74.358294207805301</v>
      </c>
      <c r="AD1460" s="515"/>
      <c r="AE1460" s="515"/>
      <c r="AF1460" s="515">
        <v>22.15523737754333</v>
      </c>
      <c r="AG1460" s="515">
        <v>22.375911925982688</v>
      </c>
      <c r="AH1460" s="515">
        <v>0.68027210884353739</v>
      </c>
      <c r="AI1460" s="515">
        <v>188</v>
      </c>
      <c r="AJ1460" s="515">
        <v>115.20425531914888</v>
      </c>
      <c r="AK1460" s="515">
        <v>22.223005509616765</v>
      </c>
      <c r="AL1460" s="515">
        <v>22.223005509616765</v>
      </c>
    </row>
    <row r="1461" spans="1:38">
      <c r="A1461" s="515">
        <v>17</v>
      </c>
      <c r="B1461" s="515">
        <v>86</v>
      </c>
      <c r="C1461" s="515">
        <v>2024</v>
      </c>
      <c r="D1461" s="515">
        <v>2</v>
      </c>
      <c r="E1461" s="515">
        <v>99</v>
      </c>
      <c r="F1461" s="515">
        <v>99</v>
      </c>
      <c r="G1461" s="515">
        <v>99</v>
      </c>
      <c r="H1461" s="515">
        <v>99</v>
      </c>
      <c r="I1461" s="515">
        <v>99</v>
      </c>
      <c r="J1461" s="515">
        <v>999</v>
      </c>
      <c r="K1461" s="515">
        <v>99</v>
      </c>
      <c r="L1461" s="515">
        <v>99</v>
      </c>
      <c r="M1461" s="515">
        <v>8</v>
      </c>
      <c r="N1461" s="515">
        <v>99</v>
      </c>
      <c r="O1461" s="515">
        <v>99</v>
      </c>
      <c r="P1461" s="515">
        <v>99</v>
      </c>
      <c r="Q1461" s="515">
        <v>163</v>
      </c>
      <c r="R1461" s="515">
        <v>290</v>
      </c>
      <c r="S1461" s="515">
        <v>8.2931034482758612</v>
      </c>
      <c r="T1461" s="515">
        <v>8</v>
      </c>
      <c r="U1461" s="515">
        <v>35.503103448275894</v>
      </c>
      <c r="V1461" s="515">
        <v>0</v>
      </c>
      <c r="W1461" s="515">
        <v>0</v>
      </c>
      <c r="X1461" s="515">
        <v>97.586206896551744</v>
      </c>
      <c r="Y1461" s="515">
        <v>92.413793103448256</v>
      </c>
      <c r="Z1461" s="515">
        <v>7.5915395755556494</v>
      </c>
      <c r="AA1461" s="515">
        <v>1.1774991132532782</v>
      </c>
      <c r="AB1461" s="515">
        <v>0</v>
      </c>
      <c r="AC1461" s="515">
        <v>65.521881795514958</v>
      </c>
      <c r="AD1461" s="515"/>
      <c r="AE1461" s="515"/>
      <c r="AF1461" s="515">
        <v>21.936459909228439</v>
      </c>
      <c r="AG1461" s="515">
        <v>22.742162426030955</v>
      </c>
      <c r="AH1461" s="515">
        <v>0</v>
      </c>
      <c r="AI1461" s="515">
        <v>259</v>
      </c>
      <c r="AJ1461" s="515">
        <v>115.6637065637066</v>
      </c>
      <c r="AK1461" s="515">
        <v>23.282982854852289</v>
      </c>
      <c r="AL1461" s="515">
        <v>23.282982854852289</v>
      </c>
    </row>
    <row r="1462" spans="1:38">
      <c r="A1462" s="515">
        <v>17</v>
      </c>
      <c r="B1462" s="515">
        <v>87</v>
      </c>
      <c r="C1462" s="515">
        <v>2024</v>
      </c>
      <c r="D1462" s="515">
        <v>3</v>
      </c>
      <c r="E1462" s="515">
        <v>99</v>
      </c>
      <c r="F1462" s="515">
        <v>99</v>
      </c>
      <c r="G1462" s="515">
        <v>99</v>
      </c>
      <c r="H1462" s="515">
        <v>99</v>
      </c>
      <c r="I1462" s="515">
        <v>99</v>
      </c>
      <c r="J1462" s="515">
        <v>999</v>
      </c>
      <c r="K1462" s="515">
        <v>99</v>
      </c>
      <c r="L1462" s="515">
        <v>99</v>
      </c>
      <c r="M1462" s="515">
        <v>8</v>
      </c>
      <c r="N1462" s="515">
        <v>99</v>
      </c>
      <c r="O1462" s="515">
        <v>99</v>
      </c>
      <c r="P1462" s="515">
        <v>99</v>
      </c>
      <c r="Q1462" s="515">
        <v>1111</v>
      </c>
      <c r="R1462" s="515">
        <v>2106</v>
      </c>
      <c r="S1462" s="515">
        <v>8.3328584995251642</v>
      </c>
      <c r="T1462" s="515">
        <v>8</v>
      </c>
      <c r="U1462" s="515">
        <v>35.698195631529025</v>
      </c>
      <c r="V1462" s="515">
        <v>0</v>
      </c>
      <c r="W1462" s="515">
        <v>0</v>
      </c>
      <c r="X1462" s="515">
        <v>99.572649572649567</v>
      </c>
      <c r="Y1462" s="515">
        <v>96.343779677112991</v>
      </c>
      <c r="Z1462" s="515">
        <v>6.867921397526116</v>
      </c>
      <c r="AA1462" s="515">
        <v>1.200994007399111</v>
      </c>
      <c r="AB1462" s="515">
        <v>0</v>
      </c>
      <c r="AC1462" s="515">
        <v>61.080376013285402</v>
      </c>
      <c r="AD1462" s="515"/>
      <c r="AE1462" s="515"/>
      <c r="AF1462" s="515">
        <v>19.417296699243963</v>
      </c>
      <c r="AG1462" s="515">
        <v>19.556309802762755</v>
      </c>
      <c r="AH1462" s="515">
        <v>0.99715099715099698</v>
      </c>
      <c r="AI1462" s="515">
        <v>1799</v>
      </c>
      <c r="AJ1462" s="515">
        <v>115.47481934408005</v>
      </c>
      <c r="AK1462" s="515">
        <v>23.027121363746609</v>
      </c>
      <c r="AL1462" s="515">
        <v>23.027121363746609</v>
      </c>
    </row>
    <row r="1463" spans="1:38">
      <c r="A1463" s="515">
        <v>17</v>
      </c>
      <c r="B1463" s="515">
        <v>88</v>
      </c>
      <c r="C1463" s="515">
        <v>2024</v>
      </c>
      <c r="D1463" s="515">
        <v>4</v>
      </c>
      <c r="E1463" s="515">
        <v>99</v>
      </c>
      <c r="F1463" s="515">
        <v>99</v>
      </c>
      <c r="G1463" s="515">
        <v>99</v>
      </c>
      <c r="H1463" s="515">
        <v>99</v>
      </c>
      <c r="I1463" s="515">
        <v>99</v>
      </c>
      <c r="J1463" s="515">
        <v>999</v>
      </c>
      <c r="K1463" s="515">
        <v>99</v>
      </c>
      <c r="L1463" s="515">
        <v>99</v>
      </c>
      <c r="M1463" s="515">
        <v>8</v>
      </c>
      <c r="N1463" s="515">
        <v>99</v>
      </c>
      <c r="O1463" s="515">
        <v>99</v>
      </c>
      <c r="P1463" s="515">
        <v>99</v>
      </c>
      <c r="Q1463" s="515">
        <v>164</v>
      </c>
      <c r="R1463" s="515">
        <v>288</v>
      </c>
      <c r="S1463" s="515">
        <v>7.9270833333333313</v>
      </c>
      <c r="T1463" s="515">
        <v>8</v>
      </c>
      <c r="U1463" s="515">
        <v>32.167708333333323</v>
      </c>
      <c r="V1463" s="515">
        <v>0</v>
      </c>
      <c r="W1463" s="515">
        <v>0</v>
      </c>
      <c r="X1463" s="515">
        <v>97.916666666666686</v>
      </c>
      <c r="Y1463" s="515">
        <v>83.333333333333314</v>
      </c>
      <c r="Z1463" s="515">
        <v>8.1120473010782632</v>
      </c>
      <c r="AA1463" s="515">
        <v>1.3116316571990272</v>
      </c>
      <c r="AB1463" s="515">
        <v>0</v>
      </c>
      <c r="AC1463" s="515">
        <v>74.33355563256319</v>
      </c>
      <c r="AD1463" s="515"/>
      <c r="AE1463" s="515"/>
      <c r="AF1463" s="515">
        <v>20.125786163522005</v>
      </c>
      <c r="AG1463" s="515">
        <v>19.697613995398928</v>
      </c>
      <c r="AH1463" s="515">
        <v>1.041666666666667</v>
      </c>
      <c r="AI1463" s="515">
        <v>232</v>
      </c>
      <c r="AJ1463" s="515">
        <v>113.08793103448262</v>
      </c>
      <c r="AK1463" s="515">
        <v>22.041256853443549</v>
      </c>
      <c r="AL1463" s="515">
        <v>22.041256853443549</v>
      </c>
    </row>
    <row r="1464" spans="1:38">
      <c r="A1464" s="515">
        <v>17</v>
      </c>
      <c r="B1464" s="515">
        <v>89</v>
      </c>
      <c r="C1464" s="515">
        <v>2024</v>
      </c>
      <c r="D1464" s="515">
        <v>5</v>
      </c>
      <c r="E1464" s="515">
        <v>99</v>
      </c>
      <c r="F1464" s="515">
        <v>99</v>
      </c>
      <c r="G1464" s="515">
        <v>99</v>
      </c>
      <c r="H1464" s="515">
        <v>99</v>
      </c>
      <c r="I1464" s="515">
        <v>99</v>
      </c>
      <c r="J1464" s="515">
        <v>999</v>
      </c>
      <c r="K1464" s="515">
        <v>99</v>
      </c>
      <c r="L1464" s="515">
        <v>99</v>
      </c>
      <c r="M1464" s="515">
        <v>8</v>
      </c>
      <c r="N1464" s="515">
        <v>99</v>
      </c>
      <c r="O1464" s="515">
        <v>99</v>
      </c>
      <c r="P1464" s="515">
        <v>99</v>
      </c>
      <c r="Q1464" s="515">
        <v>140</v>
      </c>
      <c r="R1464" s="515">
        <v>205</v>
      </c>
      <c r="S1464" s="515">
        <v>8.3756097560975622</v>
      </c>
      <c r="T1464" s="515">
        <v>8</v>
      </c>
      <c r="U1464" s="515">
        <v>36.290243902439023</v>
      </c>
      <c r="V1464" s="515">
        <v>0</v>
      </c>
      <c r="W1464" s="515">
        <v>0</v>
      </c>
      <c r="X1464" s="515">
        <v>99.024390243902431</v>
      </c>
      <c r="Y1464" s="515">
        <v>94.634146341463435</v>
      </c>
      <c r="Z1464" s="515">
        <v>7.7844123445683486</v>
      </c>
      <c r="AA1464" s="515">
        <v>1.3326629288218557</v>
      </c>
      <c r="AB1464" s="515">
        <v>0</v>
      </c>
      <c r="AC1464" s="515">
        <v>78.091644638162109</v>
      </c>
      <c r="AD1464" s="515"/>
      <c r="AE1464" s="515"/>
      <c r="AF1464" s="515">
        <v>20.418326693227097</v>
      </c>
      <c r="AG1464" s="515">
        <v>20.644518567440517</v>
      </c>
      <c r="AH1464" s="515">
        <v>0</v>
      </c>
      <c r="AI1464" s="515">
        <v>202</v>
      </c>
      <c r="AJ1464" s="515">
        <v>115.23019801980197</v>
      </c>
      <c r="AK1464" s="515">
        <v>23.453074429375704</v>
      </c>
      <c r="AL1464" s="515">
        <v>23.453074429375704</v>
      </c>
    </row>
    <row r="1465" spans="1:38">
      <c r="A1465" s="515">
        <v>17</v>
      </c>
      <c r="B1465" s="515">
        <v>90</v>
      </c>
      <c r="C1465" s="515">
        <v>2024</v>
      </c>
      <c r="D1465" s="515">
        <v>6</v>
      </c>
      <c r="E1465" s="515">
        <v>99</v>
      </c>
      <c r="F1465" s="515">
        <v>99</v>
      </c>
      <c r="G1465" s="515">
        <v>99</v>
      </c>
      <c r="H1465" s="515">
        <v>99</v>
      </c>
      <c r="I1465" s="515">
        <v>99</v>
      </c>
      <c r="J1465" s="515">
        <v>999</v>
      </c>
      <c r="K1465" s="515">
        <v>99</v>
      </c>
      <c r="L1465" s="515">
        <v>99</v>
      </c>
      <c r="M1465" s="515">
        <v>8</v>
      </c>
      <c r="N1465" s="515">
        <v>99</v>
      </c>
      <c r="O1465" s="515">
        <v>99</v>
      </c>
      <c r="P1465" s="515">
        <v>99</v>
      </c>
      <c r="Q1465" s="515">
        <v>65</v>
      </c>
      <c r="R1465" s="515">
        <v>78</v>
      </c>
      <c r="S1465" s="515">
        <v>8.0769230769230749</v>
      </c>
      <c r="T1465" s="515">
        <v>8</v>
      </c>
      <c r="U1465" s="515">
        <v>35.274358974358975</v>
      </c>
      <c r="V1465" s="515">
        <v>0</v>
      </c>
      <c r="W1465" s="515">
        <v>0</v>
      </c>
      <c r="X1465" s="515">
        <v>100</v>
      </c>
      <c r="Y1465" s="515">
        <v>98.71794871794873</v>
      </c>
      <c r="Z1465" s="515">
        <v>6.4740593990097812</v>
      </c>
      <c r="AA1465" s="515">
        <v>1.2064913185660111</v>
      </c>
      <c r="AB1465" s="515">
        <v>0</v>
      </c>
      <c r="AC1465" s="515">
        <v>66.336298171256445</v>
      </c>
      <c r="AD1465" s="515"/>
      <c r="AE1465" s="515"/>
      <c r="AF1465" s="515">
        <v>16.421052631578945</v>
      </c>
      <c r="AG1465" s="515">
        <v>16.714861975116637</v>
      </c>
      <c r="AH1465" s="515">
        <v>2.5641025641025639</v>
      </c>
      <c r="AI1465" s="515">
        <v>78</v>
      </c>
      <c r="AJ1465" s="515">
        <v>115.53974358974358</v>
      </c>
      <c r="AK1465" s="515">
        <v>22.795799984165406</v>
      </c>
      <c r="AL1465" s="515">
        <v>22.795799984165406</v>
      </c>
    </row>
    <row r="1466" spans="1:38">
      <c r="A1466" s="515">
        <v>17</v>
      </c>
      <c r="B1466" s="515">
        <v>91</v>
      </c>
      <c r="C1466" s="515">
        <v>2024</v>
      </c>
      <c r="D1466" s="515">
        <v>7</v>
      </c>
      <c r="E1466" s="515">
        <v>99</v>
      </c>
      <c r="F1466" s="515">
        <v>99</v>
      </c>
      <c r="G1466" s="515">
        <v>99</v>
      </c>
      <c r="H1466" s="515">
        <v>99</v>
      </c>
      <c r="I1466" s="515">
        <v>99</v>
      </c>
      <c r="J1466" s="515">
        <v>999</v>
      </c>
      <c r="K1466" s="515">
        <v>99</v>
      </c>
      <c r="L1466" s="515">
        <v>99</v>
      </c>
      <c r="M1466" s="515">
        <v>8</v>
      </c>
      <c r="N1466" s="515">
        <v>99</v>
      </c>
      <c r="O1466" s="515">
        <v>99</v>
      </c>
      <c r="P1466" s="515">
        <v>99</v>
      </c>
      <c r="Q1466" s="515">
        <v>16</v>
      </c>
      <c r="R1466" s="515">
        <v>28</v>
      </c>
      <c r="S1466" s="515">
        <v>8.1785714285714306</v>
      </c>
      <c r="T1466" s="515">
        <v>8</v>
      </c>
      <c r="U1466" s="515">
        <v>35.192857142857129</v>
      </c>
      <c r="V1466" s="515">
        <v>0</v>
      </c>
      <c r="W1466" s="515">
        <v>0</v>
      </c>
      <c r="X1466" s="515">
        <v>100</v>
      </c>
      <c r="Y1466" s="515">
        <v>89.285714285714306</v>
      </c>
      <c r="Z1466" s="515">
        <v>6.6229540545110117</v>
      </c>
      <c r="AA1466" s="515">
        <v>0.92788436119760898</v>
      </c>
      <c r="AB1466" s="515">
        <v>0</v>
      </c>
      <c r="AC1466" s="515">
        <v>58.078727477825296</v>
      </c>
      <c r="AD1466" s="515"/>
      <c r="AE1466" s="515"/>
      <c r="AF1466" s="515">
        <v>14.358974358974361</v>
      </c>
      <c r="AG1466" s="515">
        <v>15.47108787464871</v>
      </c>
      <c r="AH1466" s="515">
        <v>0</v>
      </c>
      <c r="AI1466" s="515">
        <v>28</v>
      </c>
      <c r="AJ1466" s="515">
        <v>116.0428571428572</v>
      </c>
      <c r="AK1466" s="515">
        <v>22.330915438129843</v>
      </c>
      <c r="AL1466" s="515">
        <v>22.330915438129843</v>
      </c>
    </row>
    <row r="1467" spans="1:38">
      <c r="A1467" s="515">
        <v>17</v>
      </c>
      <c r="B1467" s="515">
        <v>92</v>
      </c>
      <c r="C1467" s="515">
        <v>2024</v>
      </c>
      <c r="D1467" s="515">
        <v>8</v>
      </c>
      <c r="E1467" s="515">
        <v>99</v>
      </c>
      <c r="F1467" s="515">
        <v>99</v>
      </c>
      <c r="G1467" s="515">
        <v>99</v>
      </c>
      <c r="H1467" s="515">
        <v>99</v>
      </c>
      <c r="I1467" s="515">
        <v>99</v>
      </c>
      <c r="J1467" s="515">
        <v>999</v>
      </c>
      <c r="K1467" s="515">
        <v>99</v>
      </c>
      <c r="L1467" s="515">
        <v>99</v>
      </c>
      <c r="M1467" s="515">
        <v>8</v>
      </c>
      <c r="N1467" s="515">
        <v>99</v>
      </c>
      <c r="O1467" s="515">
        <v>99</v>
      </c>
      <c r="P1467" s="515">
        <v>99</v>
      </c>
      <c r="Q1467" s="515">
        <v>716</v>
      </c>
      <c r="R1467" s="515">
        <v>1304</v>
      </c>
      <c r="S1467" s="515">
        <v>8.2707055214723937</v>
      </c>
      <c r="T1467" s="515">
        <v>8</v>
      </c>
      <c r="U1467" s="515">
        <v>35.563726993865046</v>
      </c>
      <c r="V1467" s="515">
        <v>0</v>
      </c>
      <c r="W1467" s="515">
        <v>0</v>
      </c>
      <c r="X1467" s="515">
        <v>99.156441717791381</v>
      </c>
      <c r="Y1467" s="515">
        <v>93.021472392638046</v>
      </c>
      <c r="Z1467" s="515">
        <v>7.3347016557904494</v>
      </c>
      <c r="AA1467" s="515">
        <v>1.1150947547430252</v>
      </c>
      <c r="AB1467" s="515">
        <v>0</v>
      </c>
      <c r="AC1467" s="515">
        <v>80.306500413940512</v>
      </c>
      <c r="AD1467" s="515"/>
      <c r="AE1467" s="515"/>
      <c r="AF1467" s="515">
        <v>12.483247175952515</v>
      </c>
      <c r="AG1467" s="515">
        <v>13.702917836152151</v>
      </c>
      <c r="AH1467" s="515">
        <v>0.99693251533742322</v>
      </c>
      <c r="AI1467" s="515">
        <v>1301</v>
      </c>
      <c r="AJ1467" s="515">
        <v>115.29262106072238</v>
      </c>
      <c r="AK1467" s="515">
        <v>22.958112782245745</v>
      </c>
      <c r="AL1467" s="515">
        <v>22.958112782245756</v>
      </c>
    </row>
    <row r="1468" spans="1:38">
      <c r="A1468" s="515">
        <v>17</v>
      </c>
      <c r="B1468" s="515">
        <v>93</v>
      </c>
      <c r="C1468" s="515">
        <v>2024</v>
      </c>
      <c r="D1468" s="515">
        <v>9</v>
      </c>
      <c r="E1468" s="515">
        <v>99</v>
      </c>
      <c r="F1468" s="515">
        <v>99</v>
      </c>
      <c r="G1468" s="515">
        <v>99</v>
      </c>
      <c r="H1468" s="515">
        <v>99</v>
      </c>
      <c r="I1468" s="515">
        <v>99</v>
      </c>
      <c r="J1468" s="515">
        <v>999</v>
      </c>
      <c r="K1468" s="515">
        <v>99</v>
      </c>
      <c r="L1468" s="515">
        <v>99</v>
      </c>
      <c r="M1468" s="515">
        <v>8</v>
      </c>
      <c r="N1468" s="515">
        <v>99</v>
      </c>
      <c r="O1468" s="515">
        <v>99</v>
      </c>
      <c r="P1468" s="515">
        <v>99</v>
      </c>
      <c r="Q1468" s="515">
        <v>1174</v>
      </c>
      <c r="R1468" s="515">
        <v>1904</v>
      </c>
      <c r="S1468" s="515">
        <v>7.8487394957983181</v>
      </c>
      <c r="T1468" s="515">
        <v>8</v>
      </c>
      <c r="U1468" s="515">
        <v>32.385504201680753</v>
      </c>
      <c r="V1468" s="515">
        <v>0</v>
      </c>
      <c r="W1468" s="515">
        <v>0</v>
      </c>
      <c r="X1468" s="515">
        <v>97.794117647058812</v>
      </c>
      <c r="Y1468" s="515">
        <v>84.191176470588246</v>
      </c>
      <c r="Z1468" s="515">
        <v>8.1361200541591909</v>
      </c>
      <c r="AA1468" s="515">
        <v>1.2473579167479172</v>
      </c>
      <c r="AB1468" s="515">
        <v>0</v>
      </c>
      <c r="AC1468" s="515">
        <v>85.177735846779655</v>
      </c>
      <c r="AD1468" s="515"/>
      <c r="AE1468" s="515"/>
      <c r="AF1468" s="515">
        <v>12.799139553643457</v>
      </c>
      <c r="AG1468" s="515">
        <v>13.752959712227671</v>
      </c>
      <c r="AH1468" s="515">
        <v>4.7794117647058814</v>
      </c>
      <c r="AI1468" s="515">
        <v>1901</v>
      </c>
      <c r="AJ1468" s="515">
        <v>113.15812730142036</v>
      </c>
      <c r="AK1468" s="515">
        <v>21.92428969425508</v>
      </c>
      <c r="AL1468" s="515">
        <v>21.92428969425508</v>
      </c>
    </row>
    <row r="1469" spans="1:38">
      <c r="A1469" s="515">
        <v>17</v>
      </c>
      <c r="B1469" s="515">
        <v>94</v>
      </c>
      <c r="C1469" s="515">
        <v>2024</v>
      </c>
      <c r="D1469" s="515">
        <v>10</v>
      </c>
      <c r="E1469" s="515">
        <v>99</v>
      </c>
      <c r="F1469" s="515">
        <v>99</v>
      </c>
      <c r="G1469" s="515">
        <v>99</v>
      </c>
      <c r="H1469" s="515">
        <v>99</v>
      </c>
      <c r="I1469" s="515">
        <v>99</v>
      </c>
      <c r="J1469" s="515">
        <v>999</v>
      </c>
      <c r="K1469" s="515">
        <v>99</v>
      </c>
      <c r="L1469" s="515">
        <v>99</v>
      </c>
      <c r="M1469" s="515">
        <v>8</v>
      </c>
      <c r="N1469" s="515">
        <v>99</v>
      </c>
      <c r="O1469" s="515">
        <v>99</v>
      </c>
      <c r="P1469" s="515">
        <v>99</v>
      </c>
      <c r="Q1469" s="515">
        <v>2972</v>
      </c>
      <c r="R1469" s="515">
        <v>5753</v>
      </c>
      <c r="S1469" s="515">
        <v>7.8809316878150524</v>
      </c>
      <c r="T1469" s="515">
        <v>8</v>
      </c>
      <c r="U1469" s="515">
        <v>32.745002607335202</v>
      </c>
      <c r="V1469" s="515">
        <v>0</v>
      </c>
      <c r="W1469" s="515">
        <v>0</v>
      </c>
      <c r="X1469" s="515">
        <v>97.670780462367489</v>
      </c>
      <c r="Y1469" s="515">
        <v>85.225099947853309</v>
      </c>
      <c r="Z1469" s="515">
        <v>8.1891745200287911</v>
      </c>
      <c r="AA1469" s="515">
        <v>1.1997912651003524</v>
      </c>
      <c r="AB1469" s="515">
        <v>0</v>
      </c>
      <c r="AC1469" s="515">
        <v>85.513787687493775</v>
      </c>
      <c r="AD1469" s="515"/>
      <c r="AE1469" s="515"/>
      <c r="AF1469" s="515">
        <v>14.773252529402699</v>
      </c>
      <c r="AG1469" s="515">
        <v>15.8371170061155</v>
      </c>
      <c r="AH1469" s="515">
        <v>3.1461845993394761</v>
      </c>
      <c r="AI1469" s="515">
        <v>5749</v>
      </c>
      <c r="AJ1469" s="515">
        <v>113.4830405287877</v>
      </c>
      <c r="AK1469" s="515">
        <v>21.953532273645969</v>
      </c>
      <c r="AL1469" s="515">
        <v>21.886797612139361</v>
      </c>
    </row>
    <row r="1470" spans="1:38">
      <c r="A1470" s="515">
        <v>17</v>
      </c>
      <c r="B1470" s="515">
        <v>95</v>
      </c>
      <c r="C1470" s="515">
        <v>2024</v>
      </c>
      <c r="D1470" s="515">
        <v>11</v>
      </c>
      <c r="E1470" s="515">
        <v>99</v>
      </c>
      <c r="F1470" s="515">
        <v>99</v>
      </c>
      <c r="G1470" s="515">
        <v>99</v>
      </c>
      <c r="H1470" s="515">
        <v>99</v>
      </c>
      <c r="I1470" s="515">
        <v>99</v>
      </c>
      <c r="J1470" s="515">
        <v>999</v>
      </c>
      <c r="K1470" s="515">
        <v>99</v>
      </c>
      <c r="L1470" s="515">
        <v>99</v>
      </c>
      <c r="M1470" s="515">
        <v>8</v>
      </c>
      <c r="N1470" s="515">
        <v>99</v>
      </c>
      <c r="O1470" s="515">
        <v>99</v>
      </c>
      <c r="P1470" s="515">
        <v>99</v>
      </c>
      <c r="Q1470" s="515">
        <v>1239</v>
      </c>
      <c r="R1470" s="515">
        <v>2373</v>
      </c>
      <c r="S1470" s="515">
        <v>7.8891698272229247</v>
      </c>
      <c r="T1470" s="515">
        <v>8</v>
      </c>
      <c r="U1470" s="515">
        <v>32.591866835229609</v>
      </c>
      <c r="V1470" s="515">
        <v>0</v>
      </c>
      <c r="W1470" s="515">
        <v>0</v>
      </c>
      <c r="X1470" s="515">
        <v>97.176569742941425</v>
      </c>
      <c r="Y1470" s="515">
        <v>86.219974715549938</v>
      </c>
      <c r="Z1470" s="515">
        <v>7.9983414059723437</v>
      </c>
      <c r="AA1470" s="515">
        <v>1.1799440129995915</v>
      </c>
      <c r="AB1470" s="515">
        <v>0</v>
      </c>
      <c r="AC1470" s="515">
        <v>83.722327072160653</v>
      </c>
      <c r="AD1470" s="515"/>
      <c r="AE1470" s="515"/>
      <c r="AF1470" s="515">
        <v>14.657195799876471</v>
      </c>
      <c r="AG1470" s="515">
        <v>16.099868499855397</v>
      </c>
      <c r="AH1470" s="515">
        <v>3.2869785082174472</v>
      </c>
      <c r="AI1470" s="515">
        <v>2371</v>
      </c>
      <c r="AJ1470" s="515">
        <v>113.32560101223098</v>
      </c>
      <c r="AK1470" s="515">
        <v>21.964830638597626</v>
      </c>
      <c r="AL1470" s="515"/>
    </row>
    <row r="1471" spans="1:38">
      <c r="A1471" s="515">
        <v>17</v>
      </c>
      <c r="B1471" s="515">
        <v>96</v>
      </c>
      <c r="C1471" s="515">
        <v>2024</v>
      </c>
      <c r="D1471" s="515">
        <v>12</v>
      </c>
      <c r="E1471" s="515">
        <v>99</v>
      </c>
      <c r="F1471" s="515">
        <v>99</v>
      </c>
      <c r="G1471" s="515">
        <v>99</v>
      </c>
      <c r="H1471" s="515">
        <v>99</v>
      </c>
      <c r="I1471" s="515">
        <v>99</v>
      </c>
      <c r="J1471" s="515">
        <v>999</v>
      </c>
      <c r="K1471" s="515">
        <v>99</v>
      </c>
      <c r="L1471" s="515">
        <v>99</v>
      </c>
      <c r="M1471" s="515">
        <v>8</v>
      </c>
      <c r="N1471" s="515">
        <v>99</v>
      </c>
      <c r="O1471" s="515">
        <v>99</v>
      </c>
      <c r="P1471" s="515">
        <v>99</v>
      </c>
      <c r="Q1471" s="515">
        <v>191</v>
      </c>
      <c r="R1471" s="515">
        <v>380</v>
      </c>
      <c r="S1471" s="515">
        <v>7.8763157894736864</v>
      </c>
      <c r="T1471" s="515">
        <v>8</v>
      </c>
      <c r="U1471" s="515">
        <v>32.341578947368411</v>
      </c>
      <c r="V1471" s="515">
        <v>0</v>
      </c>
      <c r="W1471" s="515">
        <v>0</v>
      </c>
      <c r="X1471" s="515">
        <v>97.894736842105274</v>
      </c>
      <c r="Y1471" s="515">
        <v>84.473684210526301</v>
      </c>
      <c r="Z1471" s="515">
        <v>7.9917890515057026</v>
      </c>
      <c r="AA1471" s="515">
        <v>1.1933884113217299</v>
      </c>
      <c r="AB1471" s="515">
        <v>0</v>
      </c>
      <c r="AC1471" s="515">
        <v>85.532633570858422</v>
      </c>
      <c r="AD1471" s="515"/>
      <c r="AE1471" s="515"/>
      <c r="AF1471" s="515">
        <v>18.242918867018723</v>
      </c>
      <c r="AG1471" s="515">
        <v>20.120858089158627</v>
      </c>
      <c r="AH1471" s="515">
        <v>1.3157894736842111</v>
      </c>
      <c r="AI1471" s="515">
        <v>380</v>
      </c>
      <c r="AJ1471" s="515">
        <v>113.0331578947368</v>
      </c>
      <c r="AK1471" s="515">
        <v>21.96462919185808</v>
      </c>
      <c r="AL1471" s="515"/>
    </row>
    <row r="1472" spans="1:38">
      <c r="A1472" s="515">
        <v>17</v>
      </c>
      <c r="B1472" s="515">
        <v>97</v>
      </c>
      <c r="C1472" s="515">
        <v>2024</v>
      </c>
      <c r="D1472" s="515">
        <v>1</v>
      </c>
      <c r="E1472" s="515">
        <v>99</v>
      </c>
      <c r="F1472" s="515">
        <v>99</v>
      </c>
      <c r="G1472" s="515">
        <v>99</v>
      </c>
      <c r="H1472" s="515">
        <v>99</v>
      </c>
      <c r="I1472" s="515">
        <v>99</v>
      </c>
      <c r="J1472" s="515">
        <v>999</v>
      </c>
      <c r="K1472" s="515">
        <v>99</v>
      </c>
      <c r="L1472" s="515">
        <v>99</v>
      </c>
      <c r="M1472" s="515">
        <v>9</v>
      </c>
      <c r="N1472" s="515">
        <v>99</v>
      </c>
      <c r="O1472" s="515">
        <v>99</v>
      </c>
      <c r="P1472" s="515">
        <v>99</v>
      </c>
      <c r="Q1472" s="515">
        <v>93</v>
      </c>
      <c r="R1472" s="515">
        <v>167</v>
      </c>
      <c r="S1472" s="515">
        <v>8.2814371257485018</v>
      </c>
      <c r="T1472" s="515">
        <v>9</v>
      </c>
      <c r="U1472" s="515">
        <v>35.446706586826359</v>
      </c>
      <c r="V1472" s="515">
        <v>0</v>
      </c>
      <c r="W1472" s="515">
        <v>100</v>
      </c>
      <c r="X1472" s="515">
        <v>97.604790419161674</v>
      </c>
      <c r="Y1472" s="515">
        <v>92.814371257485021</v>
      </c>
      <c r="Z1472" s="515">
        <v>8.1409424665237289</v>
      </c>
      <c r="AA1472" s="515">
        <v>1.1471716197190127</v>
      </c>
      <c r="AB1472" s="515">
        <v>0</v>
      </c>
      <c r="AC1472" s="515">
        <v>68.119345934247988</v>
      </c>
      <c r="AD1472" s="515"/>
      <c r="AE1472" s="515"/>
      <c r="AF1472" s="515">
        <v>12.58477769404672</v>
      </c>
      <c r="AG1472" s="515">
        <v>14.7745112476071</v>
      </c>
      <c r="AH1472" s="515">
        <v>1.1976047904191618</v>
      </c>
      <c r="AI1472" s="515">
        <v>130</v>
      </c>
      <c r="AJ1472" s="515">
        <v>116.36999999999992</v>
      </c>
      <c r="AK1472" s="515">
        <v>23.085228788480318</v>
      </c>
      <c r="AL1472" s="515">
        <v>23.085228788480318</v>
      </c>
    </row>
    <row r="1473" spans="1:38">
      <c r="A1473" s="515">
        <v>17</v>
      </c>
      <c r="B1473" s="515">
        <v>98</v>
      </c>
      <c r="C1473" s="515">
        <v>2024</v>
      </c>
      <c r="D1473" s="515">
        <v>2</v>
      </c>
      <c r="E1473" s="515">
        <v>99</v>
      </c>
      <c r="F1473" s="515">
        <v>99</v>
      </c>
      <c r="G1473" s="515">
        <v>99</v>
      </c>
      <c r="H1473" s="515">
        <v>99</v>
      </c>
      <c r="I1473" s="515">
        <v>99</v>
      </c>
      <c r="J1473" s="515">
        <v>999</v>
      </c>
      <c r="K1473" s="515">
        <v>99</v>
      </c>
      <c r="L1473" s="515">
        <v>99</v>
      </c>
      <c r="M1473" s="515">
        <v>9</v>
      </c>
      <c r="N1473" s="515">
        <v>99</v>
      </c>
      <c r="O1473" s="515">
        <v>99</v>
      </c>
      <c r="P1473" s="515">
        <v>99</v>
      </c>
      <c r="Q1473" s="515">
        <v>140</v>
      </c>
      <c r="R1473" s="515">
        <v>219</v>
      </c>
      <c r="S1473" s="515">
        <v>8.525114155251142</v>
      </c>
      <c r="T1473" s="515">
        <v>9</v>
      </c>
      <c r="U1473" s="515">
        <v>37.269863013698632</v>
      </c>
      <c r="V1473" s="515">
        <v>0</v>
      </c>
      <c r="W1473" s="515">
        <v>100</v>
      </c>
      <c r="X1473" s="515">
        <v>99.086757990867582</v>
      </c>
      <c r="Y1473" s="515">
        <v>95.433789954337911</v>
      </c>
      <c r="Z1473" s="515">
        <v>7.282085698984349</v>
      </c>
      <c r="AA1473" s="515">
        <v>1.2023794372699013</v>
      </c>
      <c r="AB1473" s="515">
        <v>0</v>
      </c>
      <c r="AC1473" s="515">
        <v>62.182482028137485</v>
      </c>
      <c r="AD1473" s="515"/>
      <c r="AE1473" s="515"/>
      <c r="AF1473" s="515">
        <v>16.565809379727686</v>
      </c>
      <c r="AG1473" s="515">
        <v>18.028905092076172</v>
      </c>
      <c r="AH1473" s="515">
        <v>0.45662100456621008</v>
      </c>
      <c r="AI1473" s="515">
        <v>196</v>
      </c>
      <c r="AJ1473" s="515">
        <v>115.93469387755104</v>
      </c>
      <c r="AK1473" s="515">
        <v>24.115807807642263</v>
      </c>
      <c r="AL1473" s="515">
        <v>24.115807807642263</v>
      </c>
    </row>
    <row r="1474" spans="1:38">
      <c r="A1474" s="515">
        <v>17</v>
      </c>
      <c r="B1474" s="515">
        <v>99</v>
      </c>
      <c r="C1474" s="515">
        <v>2024</v>
      </c>
      <c r="D1474" s="515">
        <v>3</v>
      </c>
      <c r="E1474" s="515">
        <v>99</v>
      </c>
      <c r="F1474" s="515">
        <v>99</v>
      </c>
      <c r="G1474" s="515">
        <v>99</v>
      </c>
      <c r="H1474" s="515">
        <v>99</v>
      </c>
      <c r="I1474" s="515">
        <v>99</v>
      </c>
      <c r="J1474" s="515">
        <v>999</v>
      </c>
      <c r="K1474" s="515">
        <v>99</v>
      </c>
      <c r="L1474" s="515">
        <v>99</v>
      </c>
      <c r="M1474" s="515">
        <v>9</v>
      </c>
      <c r="N1474" s="515">
        <v>99</v>
      </c>
      <c r="O1474" s="515">
        <v>99</v>
      </c>
      <c r="P1474" s="515">
        <v>99</v>
      </c>
      <c r="Q1474" s="515">
        <v>1023</v>
      </c>
      <c r="R1474" s="515">
        <v>1855</v>
      </c>
      <c r="S1474" s="515">
        <v>8.7061994609164444</v>
      </c>
      <c r="T1474" s="515">
        <v>9</v>
      </c>
      <c r="U1474" s="515">
        <v>37.896819407008067</v>
      </c>
      <c r="V1474" s="515">
        <v>0</v>
      </c>
      <c r="W1474" s="515">
        <v>100</v>
      </c>
      <c r="X1474" s="515">
        <v>99.407008086253356</v>
      </c>
      <c r="Y1474" s="515">
        <v>96.819407008086245</v>
      </c>
      <c r="Z1474" s="515">
        <v>7.3563354888511805</v>
      </c>
      <c r="AA1474" s="515">
        <v>1.1452182800682111</v>
      </c>
      <c r="AB1474" s="515">
        <v>0</v>
      </c>
      <c r="AC1474" s="515">
        <v>67.569760550865809</v>
      </c>
      <c r="AD1474" s="515"/>
      <c r="AE1474" s="515"/>
      <c r="AF1474" s="515">
        <v>17.103079476304629</v>
      </c>
      <c r="AG1474" s="515">
        <v>18.28643104187389</v>
      </c>
      <c r="AH1474" s="515">
        <v>0.86253369272237179</v>
      </c>
      <c r="AI1474" s="515">
        <v>1616</v>
      </c>
      <c r="AJ1474" s="515">
        <v>115.90061881188116</v>
      </c>
      <c r="AK1474" s="515">
        <v>24.103122788127969</v>
      </c>
      <c r="AL1474" s="515">
        <v>24.103122788127969</v>
      </c>
    </row>
    <row r="1475" spans="1:38">
      <c r="A1475" s="515">
        <v>17</v>
      </c>
      <c r="B1475" s="515">
        <v>100</v>
      </c>
      <c r="C1475" s="515">
        <v>2024</v>
      </c>
      <c r="D1475" s="515">
        <v>4</v>
      </c>
      <c r="E1475" s="515">
        <v>99</v>
      </c>
      <c r="F1475" s="515">
        <v>99</v>
      </c>
      <c r="G1475" s="515">
        <v>99</v>
      </c>
      <c r="H1475" s="515">
        <v>99</v>
      </c>
      <c r="I1475" s="515">
        <v>99</v>
      </c>
      <c r="J1475" s="515">
        <v>999</v>
      </c>
      <c r="K1475" s="515">
        <v>99</v>
      </c>
      <c r="L1475" s="515">
        <v>99</v>
      </c>
      <c r="M1475" s="515">
        <v>9</v>
      </c>
      <c r="N1475" s="515">
        <v>99</v>
      </c>
      <c r="O1475" s="515">
        <v>99</v>
      </c>
      <c r="P1475" s="515">
        <v>99</v>
      </c>
      <c r="Q1475" s="515">
        <v>139</v>
      </c>
      <c r="R1475" s="515">
        <v>236</v>
      </c>
      <c r="S1475" s="515">
        <v>8.5042372881355899</v>
      </c>
      <c r="T1475" s="515">
        <v>9</v>
      </c>
      <c r="U1475" s="515">
        <v>36.560169491525421</v>
      </c>
      <c r="V1475" s="515">
        <v>0</v>
      </c>
      <c r="W1475" s="515">
        <v>100</v>
      </c>
      <c r="X1475" s="515">
        <v>98.72881355932202</v>
      </c>
      <c r="Y1475" s="515">
        <v>88.559322033898297</v>
      </c>
      <c r="Z1475" s="515">
        <v>8.8985681559175287</v>
      </c>
      <c r="AA1475" s="515">
        <v>1.2264661974652404</v>
      </c>
      <c r="AB1475" s="515">
        <v>0</v>
      </c>
      <c r="AC1475" s="515">
        <v>70.542821842803377</v>
      </c>
      <c r="AD1475" s="515"/>
      <c r="AE1475" s="515"/>
      <c r="AF1475" s="515">
        <v>16.491963661774982</v>
      </c>
      <c r="AG1475" s="515">
        <v>18.345147833630296</v>
      </c>
      <c r="AH1475" s="515">
        <v>0.4237288135593219</v>
      </c>
      <c r="AI1475" s="515">
        <v>200</v>
      </c>
      <c r="AJ1475" s="515">
        <v>114.58199999999998</v>
      </c>
      <c r="AK1475" s="515">
        <v>23.756295860051196</v>
      </c>
      <c r="AL1475" s="515">
        <v>23.756295860051196</v>
      </c>
    </row>
    <row r="1476" spans="1:38">
      <c r="A1476" s="515">
        <v>17</v>
      </c>
      <c r="B1476" s="515">
        <v>101</v>
      </c>
      <c r="C1476" s="515">
        <v>2024</v>
      </c>
      <c r="D1476" s="515">
        <v>5</v>
      </c>
      <c r="E1476" s="515">
        <v>99</v>
      </c>
      <c r="F1476" s="515">
        <v>99</v>
      </c>
      <c r="G1476" s="515">
        <v>99</v>
      </c>
      <c r="H1476" s="515">
        <v>99</v>
      </c>
      <c r="I1476" s="515">
        <v>99</v>
      </c>
      <c r="J1476" s="515">
        <v>999</v>
      </c>
      <c r="K1476" s="515">
        <v>99</v>
      </c>
      <c r="L1476" s="515">
        <v>99</v>
      </c>
      <c r="M1476" s="515">
        <v>9</v>
      </c>
      <c r="N1476" s="515">
        <v>99</v>
      </c>
      <c r="O1476" s="515">
        <v>99</v>
      </c>
      <c r="P1476" s="515">
        <v>99</v>
      </c>
      <c r="Q1476" s="515">
        <v>112</v>
      </c>
      <c r="R1476" s="515">
        <v>156</v>
      </c>
      <c r="S1476" s="515">
        <v>8.6410256410256405</v>
      </c>
      <c r="T1476" s="515">
        <v>9</v>
      </c>
      <c r="U1476" s="515">
        <v>38.187179487179499</v>
      </c>
      <c r="V1476" s="515">
        <v>0</v>
      </c>
      <c r="W1476" s="515">
        <v>100</v>
      </c>
      <c r="X1476" s="515">
        <v>99.358974358974379</v>
      </c>
      <c r="Y1476" s="515">
        <v>93.589743589743605</v>
      </c>
      <c r="Z1476" s="515">
        <v>8.4934795348438499</v>
      </c>
      <c r="AA1476" s="515">
        <v>1.2033538492571696</v>
      </c>
      <c r="AB1476" s="515">
        <v>0</v>
      </c>
      <c r="AC1476" s="515">
        <v>67.584445414723604</v>
      </c>
      <c r="AD1476" s="515"/>
      <c r="AE1476" s="515"/>
      <c r="AF1476" s="515">
        <v>15.537848605577697</v>
      </c>
      <c r="AG1476" s="515">
        <v>16.531154783245732</v>
      </c>
      <c r="AH1476" s="515">
        <v>0</v>
      </c>
      <c r="AI1476" s="515">
        <v>150</v>
      </c>
      <c r="AJ1476" s="515">
        <v>115.27333333333335</v>
      </c>
      <c r="AK1476" s="515">
        <v>24.416851124139281</v>
      </c>
      <c r="AL1476" s="515">
        <v>24.416851124139281</v>
      </c>
    </row>
    <row r="1477" spans="1:38">
      <c r="A1477" s="515">
        <v>17</v>
      </c>
      <c r="B1477" s="515">
        <v>102</v>
      </c>
      <c r="C1477" s="515">
        <v>2024</v>
      </c>
      <c r="D1477" s="515">
        <v>6</v>
      </c>
      <c r="E1477" s="515">
        <v>99</v>
      </c>
      <c r="F1477" s="515">
        <v>99</v>
      </c>
      <c r="G1477" s="515">
        <v>99</v>
      </c>
      <c r="H1477" s="515">
        <v>99</v>
      </c>
      <c r="I1477" s="515">
        <v>99</v>
      </c>
      <c r="J1477" s="515">
        <v>999</v>
      </c>
      <c r="K1477" s="515">
        <v>99</v>
      </c>
      <c r="L1477" s="515">
        <v>99</v>
      </c>
      <c r="M1477" s="515">
        <v>9</v>
      </c>
      <c r="N1477" s="515">
        <v>99</v>
      </c>
      <c r="O1477" s="515">
        <v>99</v>
      </c>
      <c r="P1477" s="515">
        <v>99</v>
      </c>
      <c r="Q1477" s="515">
        <v>57</v>
      </c>
      <c r="R1477" s="515">
        <v>65</v>
      </c>
      <c r="S1477" s="515">
        <v>8.6153846153846114</v>
      </c>
      <c r="T1477" s="515">
        <v>9</v>
      </c>
      <c r="U1477" s="515">
        <v>38.824615384615377</v>
      </c>
      <c r="V1477" s="515">
        <v>0</v>
      </c>
      <c r="W1477" s="515">
        <v>100</v>
      </c>
      <c r="X1477" s="515">
        <v>98.461538461538439</v>
      </c>
      <c r="Y1477" s="515">
        <v>98.461538461538439</v>
      </c>
      <c r="Z1477" s="515">
        <v>7.09877629257827</v>
      </c>
      <c r="AA1477" s="515">
        <v>1.118959787444195</v>
      </c>
      <c r="AB1477" s="515">
        <v>0</v>
      </c>
      <c r="AC1477" s="515">
        <v>73.388990273307215</v>
      </c>
      <c r="AD1477" s="515"/>
      <c r="AE1477" s="515"/>
      <c r="AF1477" s="515">
        <v>13.684210526315789</v>
      </c>
      <c r="AG1477" s="515">
        <v>15.330968118195951</v>
      </c>
      <c r="AH1477" s="515">
        <v>3.0769230769230762</v>
      </c>
      <c r="AI1477" s="515">
        <v>64</v>
      </c>
      <c r="AJ1477" s="515">
        <v>115.6640625</v>
      </c>
      <c r="AK1477" s="515">
        <v>24.970062680678954</v>
      </c>
      <c r="AL1477" s="515">
        <v>24.970062680678954</v>
      </c>
    </row>
    <row r="1478" spans="1:38">
      <c r="A1478" s="515">
        <v>17</v>
      </c>
      <c r="B1478" s="515">
        <v>103</v>
      </c>
      <c r="C1478" s="515">
        <v>2024</v>
      </c>
      <c r="D1478" s="515">
        <v>7</v>
      </c>
      <c r="E1478" s="515">
        <v>99</v>
      </c>
      <c r="F1478" s="515">
        <v>99</v>
      </c>
      <c r="G1478" s="515">
        <v>99</v>
      </c>
      <c r="H1478" s="515">
        <v>99</v>
      </c>
      <c r="I1478" s="515">
        <v>99</v>
      </c>
      <c r="J1478" s="515">
        <v>999</v>
      </c>
      <c r="K1478" s="515">
        <v>99</v>
      </c>
      <c r="L1478" s="515">
        <v>99</v>
      </c>
      <c r="M1478" s="515">
        <v>9</v>
      </c>
      <c r="N1478" s="515">
        <v>99</v>
      </c>
      <c r="O1478" s="515">
        <v>99</v>
      </c>
      <c r="P1478" s="515">
        <v>99</v>
      </c>
      <c r="Q1478" s="515">
        <v>15</v>
      </c>
      <c r="R1478" s="515">
        <v>22</v>
      </c>
      <c r="S1478" s="515">
        <v>8.4090909090909083</v>
      </c>
      <c r="T1478" s="515">
        <v>9</v>
      </c>
      <c r="U1478" s="515">
        <v>36.349999999999994</v>
      </c>
      <c r="V1478" s="515">
        <v>0</v>
      </c>
      <c r="W1478" s="515">
        <v>100</v>
      </c>
      <c r="X1478" s="515">
        <v>100</v>
      </c>
      <c r="Y1478" s="515">
        <v>86.363636363636346</v>
      </c>
      <c r="Z1478" s="515">
        <v>8.8218607602210568</v>
      </c>
      <c r="AA1478" s="515">
        <v>1.1931277044006157</v>
      </c>
      <c r="AB1478" s="515">
        <v>0</v>
      </c>
      <c r="AC1478" s="515">
        <v>88.247992014467769</v>
      </c>
      <c r="AD1478" s="515"/>
      <c r="AE1478" s="515"/>
      <c r="AF1478" s="515">
        <v>11.282051282051279</v>
      </c>
      <c r="AG1478" s="515">
        <v>12.555539855243117</v>
      </c>
      <c r="AH1478" s="515">
        <v>0</v>
      </c>
      <c r="AI1478" s="515">
        <v>22</v>
      </c>
      <c r="AJ1478" s="515">
        <v>115.11363636363636</v>
      </c>
      <c r="AK1478" s="515">
        <v>23.4446776317893</v>
      </c>
      <c r="AL1478" s="515">
        <v>23.4446776317893</v>
      </c>
    </row>
    <row r="1479" spans="1:38">
      <c r="A1479" s="515">
        <v>17</v>
      </c>
      <c r="B1479" s="515">
        <v>104</v>
      </c>
      <c r="C1479" s="515">
        <v>2024</v>
      </c>
      <c r="D1479" s="515">
        <v>8</v>
      </c>
      <c r="E1479" s="515">
        <v>99</v>
      </c>
      <c r="F1479" s="515">
        <v>99</v>
      </c>
      <c r="G1479" s="515">
        <v>99</v>
      </c>
      <c r="H1479" s="515">
        <v>99</v>
      </c>
      <c r="I1479" s="515">
        <v>99</v>
      </c>
      <c r="J1479" s="515">
        <v>999</v>
      </c>
      <c r="K1479" s="515">
        <v>99</v>
      </c>
      <c r="L1479" s="515">
        <v>99</v>
      </c>
      <c r="M1479" s="515">
        <v>9</v>
      </c>
      <c r="N1479" s="515">
        <v>99</v>
      </c>
      <c r="O1479" s="515">
        <v>99</v>
      </c>
      <c r="P1479" s="515">
        <v>99</v>
      </c>
      <c r="Q1479" s="515">
        <v>581</v>
      </c>
      <c r="R1479" s="515">
        <v>942</v>
      </c>
      <c r="S1479" s="515">
        <v>8.7579617834394892</v>
      </c>
      <c r="T1479" s="515">
        <v>9</v>
      </c>
      <c r="U1479" s="515">
        <v>38.495859872611469</v>
      </c>
      <c r="V1479" s="515">
        <v>0</v>
      </c>
      <c r="W1479" s="515">
        <v>100</v>
      </c>
      <c r="X1479" s="515">
        <v>99.89384288747344</v>
      </c>
      <c r="Y1479" s="515">
        <v>95.859872611464979</v>
      </c>
      <c r="Z1479" s="515">
        <v>7.5995819147980637</v>
      </c>
      <c r="AA1479" s="515">
        <v>1.0491201887839159</v>
      </c>
      <c r="AB1479" s="515">
        <v>0</v>
      </c>
      <c r="AC1479" s="515">
        <v>81.440627652482846</v>
      </c>
      <c r="AD1479" s="515"/>
      <c r="AE1479" s="515"/>
      <c r="AF1479" s="515">
        <v>9.0178058587018981</v>
      </c>
      <c r="AG1479" s="515">
        <v>10.715023359176998</v>
      </c>
      <c r="AH1479" s="515">
        <v>2.0169851380042463</v>
      </c>
      <c r="AI1479" s="515">
        <v>941</v>
      </c>
      <c r="AJ1479" s="515">
        <v>115.9851222104144</v>
      </c>
      <c r="AK1479" s="515">
        <v>24.475622925785455</v>
      </c>
      <c r="AL1479" s="515">
        <v>24.475622925785455</v>
      </c>
    </row>
    <row r="1480" spans="1:38">
      <c r="A1480" s="515">
        <v>17</v>
      </c>
      <c r="B1480" s="515">
        <v>105</v>
      </c>
      <c r="C1480" s="515">
        <v>2024</v>
      </c>
      <c r="D1480" s="515">
        <v>9</v>
      </c>
      <c r="E1480" s="515">
        <v>99</v>
      </c>
      <c r="F1480" s="515">
        <v>99</v>
      </c>
      <c r="G1480" s="515">
        <v>99</v>
      </c>
      <c r="H1480" s="515">
        <v>99</v>
      </c>
      <c r="I1480" s="515">
        <v>99</v>
      </c>
      <c r="J1480" s="515">
        <v>999</v>
      </c>
      <c r="K1480" s="515">
        <v>99</v>
      </c>
      <c r="L1480" s="515">
        <v>99</v>
      </c>
      <c r="M1480" s="515">
        <v>9</v>
      </c>
      <c r="N1480" s="515">
        <v>99</v>
      </c>
      <c r="O1480" s="515">
        <v>99</v>
      </c>
      <c r="P1480" s="515">
        <v>99</v>
      </c>
      <c r="Q1480" s="515">
        <v>809</v>
      </c>
      <c r="R1480" s="515">
        <v>1151</v>
      </c>
      <c r="S1480" s="515">
        <v>8.3275412684622072</v>
      </c>
      <c r="T1480" s="515">
        <v>9</v>
      </c>
      <c r="U1480" s="515">
        <v>34.62814943527372</v>
      </c>
      <c r="V1480" s="515">
        <v>0</v>
      </c>
      <c r="W1480" s="515">
        <v>100</v>
      </c>
      <c r="X1480" s="515">
        <v>98.696785403996557</v>
      </c>
      <c r="Y1480" s="515">
        <v>86.707211120764541</v>
      </c>
      <c r="Z1480" s="515">
        <v>8.9382507593054399</v>
      </c>
      <c r="AA1480" s="515">
        <v>1.2482888172000119</v>
      </c>
      <c r="AB1480" s="515">
        <v>0</v>
      </c>
      <c r="AC1480" s="515">
        <v>83.22251104821207</v>
      </c>
      <c r="AD1480" s="515"/>
      <c r="AE1480" s="515"/>
      <c r="AF1480" s="515">
        <v>7.7372949717666017</v>
      </c>
      <c r="AG1480" s="515">
        <v>8.8896194617472304</v>
      </c>
      <c r="AH1480" s="515">
        <v>4.9522154648132046</v>
      </c>
      <c r="AI1480" s="515">
        <v>1149</v>
      </c>
      <c r="AJ1480" s="515">
        <v>113.32532637075704</v>
      </c>
      <c r="AK1480" s="515">
        <v>23.28398333864607</v>
      </c>
      <c r="AL1480" s="515">
        <v>23.28398333864607</v>
      </c>
    </row>
    <row r="1481" spans="1:38">
      <c r="A1481" s="515">
        <v>17</v>
      </c>
      <c r="B1481" s="515">
        <v>106</v>
      </c>
      <c r="C1481" s="515">
        <v>2024</v>
      </c>
      <c r="D1481" s="515">
        <v>10</v>
      </c>
      <c r="E1481" s="515">
        <v>99</v>
      </c>
      <c r="F1481" s="515">
        <v>99</v>
      </c>
      <c r="G1481" s="515">
        <v>99</v>
      </c>
      <c r="H1481" s="515">
        <v>99</v>
      </c>
      <c r="I1481" s="515">
        <v>99</v>
      </c>
      <c r="J1481" s="515">
        <v>999</v>
      </c>
      <c r="K1481" s="515">
        <v>99</v>
      </c>
      <c r="L1481" s="515">
        <v>99</v>
      </c>
      <c r="M1481" s="515">
        <v>9</v>
      </c>
      <c r="N1481" s="515">
        <v>99</v>
      </c>
      <c r="O1481" s="515">
        <v>99</v>
      </c>
      <c r="P1481" s="515">
        <v>99</v>
      </c>
      <c r="Q1481" s="515">
        <v>1998</v>
      </c>
      <c r="R1481" s="515">
        <v>3191</v>
      </c>
      <c r="S1481" s="515">
        <v>8.3566280162958311</v>
      </c>
      <c r="T1481" s="515">
        <v>9</v>
      </c>
      <c r="U1481" s="515">
        <v>35.06474459417111</v>
      </c>
      <c r="V1481" s="515">
        <v>0</v>
      </c>
      <c r="W1481" s="515">
        <v>100</v>
      </c>
      <c r="X1481" s="515">
        <v>99.091193983077403</v>
      </c>
      <c r="Y1481" s="515">
        <v>88.906298965841401</v>
      </c>
      <c r="Z1481" s="515">
        <v>8.502683112329505</v>
      </c>
      <c r="AA1481" s="515">
        <v>1.1243797436986736</v>
      </c>
      <c r="AB1481" s="515">
        <v>0</v>
      </c>
      <c r="AC1481" s="515">
        <v>84.411248321705315</v>
      </c>
      <c r="AD1481" s="515"/>
      <c r="AE1481" s="515"/>
      <c r="AF1481" s="515">
        <v>8.1942375840994277</v>
      </c>
      <c r="AG1481" s="515">
        <v>9.4066331241916838</v>
      </c>
      <c r="AH1481" s="515">
        <v>3.415857098088372</v>
      </c>
      <c r="AI1481" s="515">
        <v>3191</v>
      </c>
      <c r="AJ1481" s="515">
        <v>113.83409589470401</v>
      </c>
      <c r="AK1481" s="515">
        <v>23.346882814452545</v>
      </c>
      <c r="AL1481" s="515">
        <v>23.29583231668127</v>
      </c>
    </row>
    <row r="1482" spans="1:38">
      <c r="A1482" s="515">
        <v>17</v>
      </c>
      <c r="B1482" s="515">
        <v>107</v>
      </c>
      <c r="C1482" s="515">
        <v>2024</v>
      </c>
      <c r="D1482" s="515">
        <v>11</v>
      </c>
      <c r="E1482" s="515">
        <v>99</v>
      </c>
      <c r="F1482" s="515">
        <v>99</v>
      </c>
      <c r="G1482" s="515">
        <v>99</v>
      </c>
      <c r="H1482" s="515">
        <v>99</v>
      </c>
      <c r="I1482" s="515">
        <v>99</v>
      </c>
      <c r="J1482" s="515">
        <v>999</v>
      </c>
      <c r="K1482" s="515">
        <v>99</v>
      </c>
      <c r="L1482" s="515">
        <v>99</v>
      </c>
      <c r="M1482" s="515">
        <v>9</v>
      </c>
      <c r="N1482" s="515">
        <v>99</v>
      </c>
      <c r="O1482" s="515">
        <v>99</v>
      </c>
      <c r="P1482" s="515">
        <v>99</v>
      </c>
      <c r="Q1482" s="515">
        <v>820</v>
      </c>
      <c r="R1482" s="515">
        <v>1256</v>
      </c>
      <c r="S1482" s="515">
        <v>8.2340764331210199</v>
      </c>
      <c r="T1482" s="515">
        <v>9</v>
      </c>
      <c r="U1482" s="515">
        <v>34.292754777070009</v>
      </c>
      <c r="V1482" s="515">
        <v>0</v>
      </c>
      <c r="W1482" s="515">
        <v>100</v>
      </c>
      <c r="X1482" s="515">
        <v>99.283439490445858</v>
      </c>
      <c r="Y1482" s="515">
        <v>89.808917197452189</v>
      </c>
      <c r="Z1482" s="515">
        <v>7.8193946808905022</v>
      </c>
      <c r="AA1482" s="515">
        <v>1.071928113031972</v>
      </c>
      <c r="AB1482" s="515">
        <v>0</v>
      </c>
      <c r="AC1482" s="515">
        <v>83.562722208050388</v>
      </c>
      <c r="AD1482" s="515"/>
      <c r="AE1482" s="515"/>
      <c r="AF1482" s="515">
        <v>7.7578752316244612</v>
      </c>
      <c r="AG1482" s="515">
        <v>8.9661782127762581</v>
      </c>
      <c r="AH1482" s="515">
        <v>2.1496815286624202</v>
      </c>
      <c r="AI1482" s="515">
        <v>1255</v>
      </c>
      <c r="AJ1482" s="515">
        <v>113.74517928286868</v>
      </c>
      <c r="AK1482" s="515">
        <v>22.942673187117265</v>
      </c>
      <c r="AL1482" s="515"/>
    </row>
    <row r="1483" spans="1:38">
      <c r="A1483" s="515">
        <v>17</v>
      </c>
      <c r="B1483" s="515">
        <v>108</v>
      </c>
      <c r="C1483" s="515">
        <v>2024</v>
      </c>
      <c r="D1483" s="515">
        <v>12</v>
      </c>
      <c r="E1483" s="515">
        <v>99</v>
      </c>
      <c r="F1483" s="515">
        <v>99</v>
      </c>
      <c r="G1483" s="515">
        <v>99</v>
      </c>
      <c r="H1483" s="515">
        <v>99</v>
      </c>
      <c r="I1483" s="515">
        <v>99</v>
      </c>
      <c r="J1483" s="515">
        <v>999</v>
      </c>
      <c r="K1483" s="515">
        <v>99</v>
      </c>
      <c r="L1483" s="515">
        <v>99</v>
      </c>
      <c r="M1483" s="515">
        <v>9</v>
      </c>
      <c r="N1483" s="515">
        <v>99</v>
      </c>
      <c r="O1483" s="515">
        <v>99</v>
      </c>
      <c r="P1483" s="515">
        <v>99</v>
      </c>
      <c r="Q1483" s="515">
        <v>116</v>
      </c>
      <c r="R1483" s="515">
        <v>162</v>
      </c>
      <c r="S1483" s="515">
        <v>8.3765432098765444</v>
      </c>
      <c r="T1483" s="515">
        <v>9</v>
      </c>
      <c r="U1483" s="515">
        <v>34.608641975308601</v>
      </c>
      <c r="V1483" s="515">
        <v>0</v>
      </c>
      <c r="W1483" s="515">
        <v>100</v>
      </c>
      <c r="X1483" s="515">
        <v>99.382716049382694</v>
      </c>
      <c r="Y1483" s="515">
        <v>88.271604938271651</v>
      </c>
      <c r="Z1483" s="515">
        <v>7.917174604069749</v>
      </c>
      <c r="AA1483" s="515">
        <v>1.1167381519339092</v>
      </c>
      <c r="AB1483" s="515">
        <v>0</v>
      </c>
      <c r="AC1483" s="515">
        <v>85.293969729569852</v>
      </c>
      <c r="AD1483" s="515"/>
      <c r="AE1483" s="515"/>
      <c r="AF1483" s="515">
        <v>7.7772443590974545</v>
      </c>
      <c r="AG1483" s="515">
        <v>9.1791243928035176</v>
      </c>
      <c r="AH1483" s="515">
        <v>1.2345679012345681</v>
      </c>
      <c r="AI1483" s="515">
        <v>162</v>
      </c>
      <c r="AJ1483" s="515">
        <v>113.52839506172847</v>
      </c>
      <c r="AK1483" s="515">
        <v>23.263253139426361</v>
      </c>
      <c r="AL1483" s="515"/>
    </row>
    <row r="1484" spans="1:38">
      <c r="A1484" s="515">
        <v>17</v>
      </c>
      <c r="B1484" s="515">
        <v>109</v>
      </c>
      <c r="C1484" s="515">
        <v>2024</v>
      </c>
      <c r="D1484" s="515">
        <v>1</v>
      </c>
      <c r="E1484" s="515">
        <v>99</v>
      </c>
      <c r="F1484" s="515">
        <v>99</v>
      </c>
      <c r="G1484" s="515">
        <v>99</v>
      </c>
      <c r="H1484" s="515">
        <v>99</v>
      </c>
      <c r="I1484" s="515">
        <v>99</v>
      </c>
      <c r="J1484" s="515">
        <v>999</v>
      </c>
      <c r="K1484" s="515">
        <v>99</v>
      </c>
      <c r="L1484" s="515">
        <v>99</v>
      </c>
      <c r="M1484" s="515">
        <v>10</v>
      </c>
      <c r="N1484" s="515">
        <v>99</v>
      </c>
      <c r="O1484" s="515">
        <v>99</v>
      </c>
      <c r="P1484" s="515">
        <v>99</v>
      </c>
      <c r="Q1484" s="515">
        <v>49</v>
      </c>
      <c r="R1484" s="515">
        <v>80</v>
      </c>
      <c r="S1484" s="515">
        <v>8.9</v>
      </c>
      <c r="T1484" s="515">
        <v>10</v>
      </c>
      <c r="U1484" s="515">
        <v>38.593749999999993</v>
      </c>
      <c r="V1484" s="515">
        <v>0</v>
      </c>
      <c r="W1484" s="515">
        <v>100</v>
      </c>
      <c r="X1484" s="515">
        <v>100</v>
      </c>
      <c r="Y1484" s="515">
        <v>97.5</v>
      </c>
      <c r="Z1484" s="515">
        <v>7.3288018077650783</v>
      </c>
      <c r="AA1484" s="515">
        <v>1.1789826122551541</v>
      </c>
      <c r="AB1484" s="515">
        <v>0</v>
      </c>
      <c r="AC1484" s="515">
        <v>74.380565478811221</v>
      </c>
      <c r="AD1484" s="515"/>
      <c r="AE1484" s="515"/>
      <c r="AF1484" s="515">
        <v>6.0286360211002252</v>
      </c>
      <c r="AG1484" s="515">
        <v>7.7059773425547187</v>
      </c>
      <c r="AH1484" s="515">
        <v>0</v>
      </c>
      <c r="AI1484" s="515">
        <v>61</v>
      </c>
      <c r="AJ1484" s="515">
        <v>116.50327868852462</v>
      </c>
      <c r="AK1484" s="515">
        <v>24.481316323839025</v>
      </c>
      <c r="AL1484" s="515">
        <v>24.481316323839025</v>
      </c>
    </row>
    <row r="1485" spans="1:38">
      <c r="A1485" s="515">
        <v>17</v>
      </c>
      <c r="B1485" s="515">
        <v>110</v>
      </c>
      <c r="C1485" s="515">
        <v>2024</v>
      </c>
      <c r="D1485" s="515">
        <v>2</v>
      </c>
      <c r="E1485" s="515">
        <v>99</v>
      </c>
      <c r="F1485" s="515">
        <v>99</v>
      </c>
      <c r="G1485" s="515">
        <v>99</v>
      </c>
      <c r="H1485" s="515">
        <v>99</v>
      </c>
      <c r="I1485" s="515">
        <v>99</v>
      </c>
      <c r="J1485" s="515">
        <v>999</v>
      </c>
      <c r="K1485" s="515">
        <v>99</v>
      </c>
      <c r="L1485" s="515">
        <v>99</v>
      </c>
      <c r="M1485" s="515">
        <v>10</v>
      </c>
      <c r="N1485" s="515">
        <v>99</v>
      </c>
      <c r="O1485" s="515">
        <v>99</v>
      </c>
      <c r="P1485" s="515">
        <v>99</v>
      </c>
      <c r="Q1485" s="515">
        <v>65</v>
      </c>
      <c r="R1485" s="515">
        <v>108</v>
      </c>
      <c r="S1485" s="515">
        <v>9.0740740740740762</v>
      </c>
      <c r="T1485" s="515">
        <v>10</v>
      </c>
      <c r="U1485" s="515">
        <v>39.414814814814783</v>
      </c>
      <c r="V1485" s="515">
        <v>0</v>
      </c>
      <c r="W1485" s="515">
        <v>100</v>
      </c>
      <c r="X1485" s="515">
        <v>100</v>
      </c>
      <c r="Y1485" s="515">
        <v>97.222222222222229</v>
      </c>
      <c r="Z1485" s="515">
        <v>7.024504922779454</v>
      </c>
      <c r="AA1485" s="515">
        <v>1.1114197102313803</v>
      </c>
      <c r="AB1485" s="515">
        <v>0</v>
      </c>
      <c r="AC1485" s="515">
        <v>69.93585974731289</v>
      </c>
      <c r="AD1485" s="515"/>
      <c r="AE1485" s="515"/>
      <c r="AF1485" s="515">
        <v>8.1694402420574903</v>
      </c>
      <c r="AG1485" s="515">
        <v>9.4026590210791099</v>
      </c>
      <c r="AH1485" s="515">
        <v>0.92592592592592604</v>
      </c>
      <c r="AI1485" s="515">
        <v>103</v>
      </c>
      <c r="AJ1485" s="515">
        <v>115.07378640776705</v>
      </c>
      <c r="AK1485" s="515">
        <v>25.800396825594312</v>
      </c>
      <c r="AL1485" s="515">
        <v>25.800396825594312</v>
      </c>
    </row>
    <row r="1486" spans="1:38">
      <c r="A1486" s="515">
        <v>17</v>
      </c>
      <c r="B1486" s="515">
        <v>111</v>
      </c>
      <c r="C1486" s="515">
        <v>2024</v>
      </c>
      <c r="D1486" s="515">
        <v>3</v>
      </c>
      <c r="E1486" s="515">
        <v>99</v>
      </c>
      <c r="F1486" s="515">
        <v>99</v>
      </c>
      <c r="G1486" s="515">
        <v>99</v>
      </c>
      <c r="H1486" s="515">
        <v>99</v>
      </c>
      <c r="I1486" s="515">
        <v>99</v>
      </c>
      <c r="J1486" s="515">
        <v>999</v>
      </c>
      <c r="K1486" s="515">
        <v>99</v>
      </c>
      <c r="L1486" s="515">
        <v>99</v>
      </c>
      <c r="M1486" s="515">
        <v>10</v>
      </c>
      <c r="N1486" s="515">
        <v>99</v>
      </c>
      <c r="O1486" s="515">
        <v>99</v>
      </c>
      <c r="P1486" s="515">
        <v>99</v>
      </c>
      <c r="Q1486" s="515">
        <v>658</v>
      </c>
      <c r="R1486" s="515">
        <v>1039</v>
      </c>
      <c r="S1486" s="515">
        <v>9.1058710298363774</v>
      </c>
      <c r="T1486" s="515">
        <v>10</v>
      </c>
      <c r="U1486" s="515">
        <v>40.741385948026959</v>
      </c>
      <c r="V1486" s="515">
        <v>0</v>
      </c>
      <c r="W1486" s="515">
        <v>100</v>
      </c>
      <c r="X1486" s="515">
        <v>100</v>
      </c>
      <c r="Y1486" s="515">
        <v>98.363811357074113</v>
      </c>
      <c r="Z1486" s="515">
        <v>7.1141159141441603</v>
      </c>
      <c r="AA1486" s="515">
        <v>1.1634281868783749</v>
      </c>
      <c r="AB1486" s="515">
        <v>0</v>
      </c>
      <c r="AC1486" s="515">
        <v>65.357409906531316</v>
      </c>
      <c r="AD1486" s="515"/>
      <c r="AE1486" s="515"/>
      <c r="AF1486" s="515">
        <v>9.579568504517793</v>
      </c>
      <c r="AG1486" s="515">
        <v>11.011173934215401</v>
      </c>
      <c r="AH1486" s="515">
        <v>1.0587102983638113</v>
      </c>
      <c r="AI1486" s="515">
        <v>944</v>
      </c>
      <c r="AJ1486" s="515">
        <v>116.49449152542373</v>
      </c>
      <c r="AK1486" s="515">
        <v>25.565566364008905</v>
      </c>
      <c r="AL1486" s="515">
        <v>25.565566364008905</v>
      </c>
    </row>
    <row r="1487" spans="1:38">
      <c r="A1487" s="515">
        <v>17</v>
      </c>
      <c r="B1487" s="515">
        <v>112</v>
      </c>
      <c r="C1487" s="515">
        <v>2024</v>
      </c>
      <c r="D1487" s="515">
        <v>4</v>
      </c>
      <c r="E1487" s="515">
        <v>99</v>
      </c>
      <c r="F1487" s="515">
        <v>99</v>
      </c>
      <c r="G1487" s="515">
        <v>99</v>
      </c>
      <c r="H1487" s="515">
        <v>99</v>
      </c>
      <c r="I1487" s="515">
        <v>99</v>
      </c>
      <c r="J1487" s="515">
        <v>999</v>
      </c>
      <c r="K1487" s="515">
        <v>99</v>
      </c>
      <c r="L1487" s="515">
        <v>99</v>
      </c>
      <c r="M1487" s="515">
        <v>10</v>
      </c>
      <c r="N1487" s="515">
        <v>99</v>
      </c>
      <c r="O1487" s="515">
        <v>99</v>
      </c>
      <c r="P1487" s="515">
        <v>99</v>
      </c>
      <c r="Q1487" s="515">
        <v>91</v>
      </c>
      <c r="R1487" s="515">
        <v>132</v>
      </c>
      <c r="S1487" s="515">
        <v>8.8560606060606073</v>
      </c>
      <c r="T1487" s="515">
        <v>10</v>
      </c>
      <c r="U1487" s="515">
        <v>38.219696969696969</v>
      </c>
      <c r="V1487" s="515">
        <v>0</v>
      </c>
      <c r="W1487" s="515">
        <v>100</v>
      </c>
      <c r="X1487" s="515">
        <v>100</v>
      </c>
      <c r="Y1487" s="515">
        <v>95.454545454545439</v>
      </c>
      <c r="Z1487" s="515">
        <v>8.526868758064948</v>
      </c>
      <c r="AA1487" s="515">
        <v>1.1942575718169264</v>
      </c>
      <c r="AB1487" s="515">
        <v>0</v>
      </c>
      <c r="AC1487" s="515">
        <v>75.017092950423987</v>
      </c>
      <c r="AD1487" s="515"/>
      <c r="AE1487" s="515"/>
      <c r="AF1487" s="515">
        <v>9.2243186582809216</v>
      </c>
      <c r="AG1487" s="515">
        <v>10.726602399186945</v>
      </c>
      <c r="AH1487" s="515">
        <v>0</v>
      </c>
      <c r="AI1487" s="515">
        <v>117</v>
      </c>
      <c r="AJ1487" s="515">
        <v>115.22051282051279</v>
      </c>
      <c r="AK1487" s="515">
        <v>24.694440144885327</v>
      </c>
      <c r="AL1487" s="515">
        <v>24.694440144885327</v>
      </c>
    </row>
    <row r="1488" spans="1:38">
      <c r="A1488" s="515">
        <v>17</v>
      </c>
      <c r="B1488" s="515">
        <v>113</v>
      </c>
      <c r="C1488" s="515">
        <v>2024</v>
      </c>
      <c r="D1488" s="515">
        <v>5</v>
      </c>
      <c r="E1488" s="515">
        <v>99</v>
      </c>
      <c r="F1488" s="515">
        <v>99</v>
      </c>
      <c r="G1488" s="515">
        <v>99</v>
      </c>
      <c r="H1488" s="515">
        <v>99</v>
      </c>
      <c r="I1488" s="515">
        <v>99</v>
      </c>
      <c r="J1488" s="515">
        <v>999</v>
      </c>
      <c r="K1488" s="515">
        <v>99</v>
      </c>
      <c r="L1488" s="515">
        <v>99</v>
      </c>
      <c r="M1488" s="515">
        <v>10</v>
      </c>
      <c r="N1488" s="515">
        <v>99</v>
      </c>
      <c r="O1488" s="515">
        <v>99</v>
      </c>
      <c r="P1488" s="515">
        <v>99</v>
      </c>
      <c r="Q1488" s="515">
        <v>68</v>
      </c>
      <c r="R1488" s="515">
        <v>94</v>
      </c>
      <c r="S1488" s="515">
        <v>9.1489361702127674</v>
      </c>
      <c r="T1488" s="515">
        <v>10</v>
      </c>
      <c r="U1488" s="515">
        <v>40.751063829787256</v>
      </c>
      <c r="V1488" s="515">
        <v>0</v>
      </c>
      <c r="W1488" s="515">
        <v>100</v>
      </c>
      <c r="X1488" s="515">
        <v>100</v>
      </c>
      <c r="Y1488" s="515">
        <v>92.553191489361694</v>
      </c>
      <c r="Z1488" s="515">
        <v>9.020234283423024</v>
      </c>
      <c r="AA1488" s="515">
        <v>1.2287118908919965</v>
      </c>
      <c r="AB1488" s="515">
        <v>0</v>
      </c>
      <c r="AC1488" s="515">
        <v>76.786729266798446</v>
      </c>
      <c r="AD1488" s="515"/>
      <c r="AE1488" s="515"/>
      <c r="AF1488" s="515">
        <v>9.3625498007968133</v>
      </c>
      <c r="AG1488" s="515">
        <v>10.62986663410682</v>
      </c>
      <c r="AH1488" s="515">
        <v>1.0638297872340428</v>
      </c>
      <c r="AI1488" s="515">
        <v>93</v>
      </c>
      <c r="AJ1488" s="515">
        <v>116.17096774193544</v>
      </c>
      <c r="AK1488" s="515">
        <v>25.611237596530287</v>
      </c>
      <c r="AL1488" s="515">
        <v>25.611237596530287</v>
      </c>
    </row>
    <row r="1489" spans="1:38">
      <c r="A1489" s="515">
        <v>17</v>
      </c>
      <c r="B1489" s="515">
        <v>114</v>
      </c>
      <c r="C1489" s="515">
        <v>2024</v>
      </c>
      <c r="D1489" s="515">
        <v>6</v>
      </c>
      <c r="E1489" s="515">
        <v>99</v>
      </c>
      <c r="F1489" s="515">
        <v>99</v>
      </c>
      <c r="G1489" s="515">
        <v>99</v>
      </c>
      <c r="H1489" s="515">
        <v>99</v>
      </c>
      <c r="I1489" s="515">
        <v>99</v>
      </c>
      <c r="J1489" s="515">
        <v>999</v>
      </c>
      <c r="K1489" s="515">
        <v>99</v>
      </c>
      <c r="L1489" s="515">
        <v>99</v>
      </c>
      <c r="M1489" s="515">
        <v>10</v>
      </c>
      <c r="N1489" s="515">
        <v>99</v>
      </c>
      <c r="O1489" s="515">
        <v>99</v>
      </c>
      <c r="P1489" s="515">
        <v>99</v>
      </c>
      <c r="Q1489" s="515">
        <v>30</v>
      </c>
      <c r="R1489" s="515">
        <v>36</v>
      </c>
      <c r="S1489" s="515">
        <v>8.9722222222222232</v>
      </c>
      <c r="T1489" s="515">
        <v>10</v>
      </c>
      <c r="U1489" s="515">
        <v>41.95</v>
      </c>
      <c r="V1489" s="515">
        <v>0</v>
      </c>
      <c r="W1489" s="515">
        <v>100</v>
      </c>
      <c r="X1489" s="515">
        <v>100</v>
      </c>
      <c r="Y1489" s="515">
        <v>100</v>
      </c>
      <c r="Z1489" s="515">
        <v>7.785724115327981</v>
      </c>
      <c r="AA1489" s="515">
        <v>1.3434224765937588</v>
      </c>
      <c r="AB1489" s="515">
        <v>0</v>
      </c>
      <c r="AC1489" s="515">
        <v>74.931759946735554</v>
      </c>
      <c r="AD1489" s="515"/>
      <c r="AE1489" s="515"/>
      <c r="AF1489" s="515">
        <v>7.5789473684210495</v>
      </c>
      <c r="AG1489" s="515">
        <v>9.1745237169517893</v>
      </c>
      <c r="AH1489" s="515">
        <v>0</v>
      </c>
      <c r="AI1489" s="515">
        <v>36</v>
      </c>
      <c r="AJ1489" s="515">
        <v>116.97222222222221</v>
      </c>
      <c r="AK1489" s="515">
        <v>26.010882018085141</v>
      </c>
      <c r="AL1489" s="515">
        <v>26.010882018085141</v>
      </c>
    </row>
    <row r="1490" spans="1:38">
      <c r="A1490" s="515">
        <v>17</v>
      </c>
      <c r="B1490" s="515">
        <v>115</v>
      </c>
      <c r="C1490" s="515">
        <v>2024</v>
      </c>
      <c r="D1490" s="515">
        <v>7</v>
      </c>
      <c r="E1490" s="515">
        <v>99</v>
      </c>
      <c r="F1490" s="515">
        <v>99</v>
      </c>
      <c r="G1490" s="515">
        <v>99</v>
      </c>
      <c r="H1490" s="515">
        <v>99</v>
      </c>
      <c r="I1490" s="515">
        <v>99</v>
      </c>
      <c r="J1490" s="515">
        <v>999</v>
      </c>
      <c r="K1490" s="515">
        <v>99</v>
      </c>
      <c r="L1490" s="515">
        <v>99</v>
      </c>
      <c r="M1490" s="515">
        <v>10</v>
      </c>
      <c r="N1490" s="515">
        <v>99</v>
      </c>
      <c r="O1490" s="515">
        <v>99</v>
      </c>
      <c r="P1490" s="515">
        <v>99</v>
      </c>
      <c r="Q1490" s="515">
        <v>10</v>
      </c>
      <c r="R1490" s="515">
        <v>11</v>
      </c>
      <c r="S1490" s="515">
        <v>9</v>
      </c>
      <c r="T1490" s="515">
        <v>10</v>
      </c>
      <c r="U1490" s="515">
        <v>36.109090909090909</v>
      </c>
      <c r="V1490" s="515">
        <v>0</v>
      </c>
      <c r="W1490" s="515">
        <v>100</v>
      </c>
      <c r="X1490" s="515">
        <v>100</v>
      </c>
      <c r="Y1490" s="515">
        <v>81.818181818181813</v>
      </c>
      <c r="Z1490" s="515">
        <v>9.717786368346772</v>
      </c>
      <c r="AA1490" s="515">
        <v>1.1281521496355325</v>
      </c>
      <c r="AB1490" s="515">
        <v>0</v>
      </c>
      <c r="AC1490" s="515">
        <v>83.2541718057049</v>
      </c>
      <c r="AD1490" s="515"/>
      <c r="AE1490" s="515"/>
      <c r="AF1490" s="515">
        <v>5.6410256410256396</v>
      </c>
      <c r="AG1490" s="515">
        <v>6.2361640996655847</v>
      </c>
      <c r="AH1490" s="515">
        <v>0</v>
      </c>
      <c r="AI1490" s="515">
        <v>11</v>
      </c>
      <c r="AJ1490" s="515">
        <v>113.8181818181818</v>
      </c>
      <c r="AK1490" s="515">
        <v>23.837175467884151</v>
      </c>
      <c r="AL1490" s="515">
        <v>23.837175467884151</v>
      </c>
    </row>
    <row r="1491" spans="1:38">
      <c r="A1491" s="515">
        <v>17</v>
      </c>
      <c r="B1491" s="515">
        <v>116</v>
      </c>
      <c r="C1491" s="515">
        <v>2024</v>
      </c>
      <c r="D1491" s="515">
        <v>8</v>
      </c>
      <c r="E1491" s="515">
        <v>99</v>
      </c>
      <c r="F1491" s="515">
        <v>99</v>
      </c>
      <c r="G1491" s="515">
        <v>99</v>
      </c>
      <c r="H1491" s="515">
        <v>99</v>
      </c>
      <c r="I1491" s="515">
        <v>99</v>
      </c>
      <c r="J1491" s="515">
        <v>999</v>
      </c>
      <c r="K1491" s="515">
        <v>99</v>
      </c>
      <c r="L1491" s="515">
        <v>99</v>
      </c>
      <c r="M1491" s="515">
        <v>10</v>
      </c>
      <c r="N1491" s="515">
        <v>99</v>
      </c>
      <c r="O1491" s="515">
        <v>99</v>
      </c>
      <c r="P1491" s="515">
        <v>99</v>
      </c>
      <c r="Q1491" s="515">
        <v>370</v>
      </c>
      <c r="R1491" s="515">
        <v>527</v>
      </c>
      <c r="S1491" s="515">
        <v>9.6812144212523705</v>
      </c>
      <c r="T1491" s="515">
        <v>10</v>
      </c>
      <c r="U1491" s="515">
        <v>40.559013282732465</v>
      </c>
      <c r="V1491" s="515">
        <v>0</v>
      </c>
      <c r="W1491" s="515">
        <v>100</v>
      </c>
      <c r="X1491" s="515">
        <v>100</v>
      </c>
      <c r="Y1491" s="515">
        <v>97.722960151802639</v>
      </c>
      <c r="Z1491" s="515">
        <v>7.653372300188269</v>
      </c>
      <c r="AA1491" s="515">
        <v>1.0530916108016388</v>
      </c>
      <c r="AB1491" s="515">
        <v>0</v>
      </c>
      <c r="AC1491" s="515">
        <v>73.338230420781855</v>
      </c>
      <c r="AD1491" s="515"/>
      <c r="AE1491" s="515"/>
      <c r="AF1491" s="515">
        <v>5.0449932988703798</v>
      </c>
      <c r="AG1491" s="515">
        <v>6.3157683235317608</v>
      </c>
      <c r="AH1491" s="515">
        <v>0.94876660341555985</v>
      </c>
      <c r="AI1491" s="515">
        <v>527</v>
      </c>
      <c r="AJ1491" s="515">
        <v>116.22770398481978</v>
      </c>
      <c r="AK1491" s="515">
        <v>25.601233749474595</v>
      </c>
      <c r="AL1491" s="515">
        <v>25.601233749474595</v>
      </c>
    </row>
    <row r="1492" spans="1:38">
      <c r="A1492" s="515">
        <v>17</v>
      </c>
      <c r="B1492" s="515">
        <v>117</v>
      </c>
      <c r="C1492" s="515">
        <v>2024</v>
      </c>
      <c r="D1492" s="515">
        <v>9</v>
      </c>
      <c r="E1492" s="515">
        <v>99</v>
      </c>
      <c r="F1492" s="515">
        <v>99</v>
      </c>
      <c r="G1492" s="515">
        <v>99</v>
      </c>
      <c r="H1492" s="515">
        <v>99</v>
      </c>
      <c r="I1492" s="515">
        <v>99</v>
      </c>
      <c r="J1492" s="515">
        <v>999</v>
      </c>
      <c r="K1492" s="515">
        <v>99</v>
      </c>
      <c r="L1492" s="515">
        <v>99</v>
      </c>
      <c r="M1492" s="515">
        <v>10</v>
      </c>
      <c r="N1492" s="515">
        <v>99</v>
      </c>
      <c r="O1492" s="515">
        <v>99</v>
      </c>
      <c r="P1492" s="515">
        <v>99</v>
      </c>
      <c r="Q1492" s="515">
        <v>481</v>
      </c>
      <c r="R1492" s="515">
        <v>589</v>
      </c>
      <c r="S1492" s="515">
        <v>9.373514431239391</v>
      </c>
      <c r="T1492" s="515">
        <v>10</v>
      </c>
      <c r="U1492" s="515">
        <v>37.616638370118807</v>
      </c>
      <c r="V1492" s="515">
        <v>0</v>
      </c>
      <c r="W1492" s="515">
        <v>100</v>
      </c>
      <c r="X1492" s="515">
        <v>100</v>
      </c>
      <c r="Y1492" s="515">
        <v>93.039049235993204</v>
      </c>
      <c r="Z1492" s="515">
        <v>8.5265227811106694</v>
      </c>
      <c r="AA1492" s="515">
        <v>1.0389909767614622</v>
      </c>
      <c r="AB1492" s="515">
        <v>0</v>
      </c>
      <c r="AC1492" s="515">
        <v>84.22941045902715</v>
      </c>
      <c r="AD1492" s="515"/>
      <c r="AE1492" s="515"/>
      <c r="AF1492" s="515">
        <v>3.9593976875504153</v>
      </c>
      <c r="AG1492" s="515">
        <v>4.941671142292785</v>
      </c>
      <c r="AH1492" s="515">
        <v>4.4142614601018684</v>
      </c>
      <c r="AI1492" s="515">
        <v>588</v>
      </c>
      <c r="AJ1492" s="515">
        <v>114.53894557823136</v>
      </c>
      <c r="AK1492" s="515">
        <v>24.625779084433276</v>
      </c>
      <c r="AL1492" s="515">
        <v>24.625779084433276</v>
      </c>
    </row>
    <row r="1493" spans="1:38">
      <c r="A1493" s="515">
        <v>17</v>
      </c>
      <c r="B1493" s="515">
        <v>118</v>
      </c>
      <c r="C1493" s="515">
        <v>2024</v>
      </c>
      <c r="D1493" s="515">
        <v>10</v>
      </c>
      <c r="E1493" s="515">
        <v>99</v>
      </c>
      <c r="F1493" s="515">
        <v>99</v>
      </c>
      <c r="G1493" s="515">
        <v>99</v>
      </c>
      <c r="H1493" s="515">
        <v>99</v>
      </c>
      <c r="I1493" s="515">
        <v>99</v>
      </c>
      <c r="J1493" s="515">
        <v>999</v>
      </c>
      <c r="K1493" s="515">
        <v>99</v>
      </c>
      <c r="L1493" s="515">
        <v>99</v>
      </c>
      <c r="M1493" s="515">
        <v>10</v>
      </c>
      <c r="N1493" s="515">
        <v>99</v>
      </c>
      <c r="O1493" s="515">
        <v>99</v>
      </c>
      <c r="P1493" s="515">
        <v>99</v>
      </c>
      <c r="Q1493" s="515">
        <v>1101</v>
      </c>
      <c r="R1493" s="515">
        <v>1469</v>
      </c>
      <c r="S1493" s="515">
        <v>9.3635125936010866</v>
      </c>
      <c r="T1493" s="515">
        <v>10</v>
      </c>
      <c r="U1493" s="515">
        <v>37.397617426820943</v>
      </c>
      <c r="V1493" s="515">
        <v>0</v>
      </c>
      <c r="W1493" s="515">
        <v>100</v>
      </c>
      <c r="X1493" s="515">
        <v>99.931926480599046</v>
      </c>
      <c r="Y1493" s="515">
        <v>90.946221919673249</v>
      </c>
      <c r="Z1493" s="515">
        <v>8.7836557506822359</v>
      </c>
      <c r="AA1493" s="515">
        <v>1.0845421325055769</v>
      </c>
      <c r="AB1493" s="515">
        <v>0</v>
      </c>
      <c r="AC1493" s="515">
        <v>83.92616389460143</v>
      </c>
      <c r="AD1493" s="515"/>
      <c r="AE1493" s="515"/>
      <c r="AF1493" s="515">
        <v>3.772276719223461</v>
      </c>
      <c r="AG1493" s="515">
        <v>4.6185159976891104</v>
      </c>
      <c r="AH1493" s="515">
        <v>2.8590878148400272</v>
      </c>
      <c r="AI1493" s="515">
        <v>1469</v>
      </c>
      <c r="AJ1493" s="515">
        <v>114.33158611300183</v>
      </c>
      <c r="AK1493" s="515">
        <v>24.586100261222803</v>
      </c>
      <c r="AL1493" s="515">
        <v>24.562951621326128</v>
      </c>
    </row>
    <row r="1494" spans="1:38">
      <c r="A1494" s="515">
        <v>17</v>
      </c>
      <c r="B1494" s="515">
        <v>119</v>
      </c>
      <c r="C1494" s="515">
        <v>2024</v>
      </c>
      <c r="D1494" s="515">
        <v>11</v>
      </c>
      <c r="E1494" s="515">
        <v>99</v>
      </c>
      <c r="F1494" s="515">
        <v>99</v>
      </c>
      <c r="G1494" s="515">
        <v>99</v>
      </c>
      <c r="H1494" s="515">
        <v>99</v>
      </c>
      <c r="I1494" s="515">
        <v>99</v>
      </c>
      <c r="J1494" s="515">
        <v>999</v>
      </c>
      <c r="K1494" s="515">
        <v>99</v>
      </c>
      <c r="L1494" s="515">
        <v>99</v>
      </c>
      <c r="M1494" s="515">
        <v>10</v>
      </c>
      <c r="N1494" s="515">
        <v>99</v>
      </c>
      <c r="O1494" s="515">
        <v>99</v>
      </c>
      <c r="P1494" s="515">
        <v>99</v>
      </c>
      <c r="Q1494" s="515">
        <v>410</v>
      </c>
      <c r="R1494" s="515">
        <v>557</v>
      </c>
      <c r="S1494" s="515">
        <v>9.2782764811490104</v>
      </c>
      <c r="T1494" s="515">
        <v>10</v>
      </c>
      <c r="U1494" s="515">
        <v>36.589587073608634</v>
      </c>
      <c r="V1494" s="515">
        <v>0</v>
      </c>
      <c r="W1494" s="515">
        <v>100</v>
      </c>
      <c r="X1494" s="515">
        <v>99.820466786355482</v>
      </c>
      <c r="Y1494" s="515">
        <v>91.382405745062854</v>
      </c>
      <c r="Z1494" s="515">
        <v>8.3668426985045574</v>
      </c>
      <c r="AA1494" s="515">
        <v>1.0734825166272259</v>
      </c>
      <c r="AB1494" s="515">
        <v>0</v>
      </c>
      <c r="AC1494" s="515">
        <v>82.616275010516631</v>
      </c>
      <c r="AD1494" s="515"/>
      <c r="AE1494" s="515"/>
      <c r="AF1494" s="515">
        <v>3.440395305744286</v>
      </c>
      <c r="AG1494" s="515">
        <v>4.2425606244393741</v>
      </c>
      <c r="AH1494" s="515">
        <v>1.077199281867145</v>
      </c>
      <c r="AI1494" s="515">
        <v>556</v>
      </c>
      <c r="AJ1494" s="515">
        <v>113.84316546762578</v>
      </c>
      <c r="AK1494" s="515">
        <v>24.436367725847283</v>
      </c>
      <c r="AL1494" s="515"/>
    </row>
    <row r="1495" spans="1:38">
      <c r="A1495" s="515">
        <v>17</v>
      </c>
      <c r="B1495" s="515">
        <v>120</v>
      </c>
      <c r="C1495" s="515">
        <v>2024</v>
      </c>
      <c r="D1495" s="515">
        <v>12</v>
      </c>
      <c r="E1495" s="515">
        <v>99</v>
      </c>
      <c r="F1495" s="515">
        <v>99</v>
      </c>
      <c r="G1495" s="515">
        <v>99</v>
      </c>
      <c r="H1495" s="515">
        <v>99</v>
      </c>
      <c r="I1495" s="515">
        <v>99</v>
      </c>
      <c r="J1495" s="515">
        <v>999</v>
      </c>
      <c r="K1495" s="515">
        <v>99</v>
      </c>
      <c r="L1495" s="515">
        <v>99</v>
      </c>
      <c r="M1495" s="515">
        <v>10</v>
      </c>
      <c r="N1495" s="515">
        <v>99</v>
      </c>
      <c r="O1495" s="515">
        <v>99</v>
      </c>
      <c r="P1495" s="515">
        <v>99</v>
      </c>
      <c r="Q1495" s="515">
        <v>61</v>
      </c>
      <c r="R1495" s="515">
        <v>71</v>
      </c>
      <c r="S1495" s="515">
        <v>9.422535211267606</v>
      </c>
      <c r="T1495" s="515">
        <v>10</v>
      </c>
      <c r="U1495" s="515">
        <v>37.942253521126752</v>
      </c>
      <c r="V1495" s="515">
        <v>0</v>
      </c>
      <c r="W1495" s="515">
        <v>100</v>
      </c>
      <c r="X1495" s="515">
        <v>100</v>
      </c>
      <c r="Y1495" s="515">
        <v>97.183098591549296</v>
      </c>
      <c r="Z1495" s="515">
        <v>7.4727045459794352</v>
      </c>
      <c r="AA1495" s="515">
        <v>0.97376822633484861</v>
      </c>
      <c r="AB1495" s="515">
        <v>0</v>
      </c>
      <c r="AC1495" s="515">
        <v>84.358286034686103</v>
      </c>
      <c r="AD1495" s="515"/>
      <c r="AE1495" s="515"/>
      <c r="AF1495" s="515">
        <v>3.4085453672587622</v>
      </c>
      <c r="AG1495" s="515">
        <v>4.4104525383964308</v>
      </c>
      <c r="AH1495" s="515">
        <v>0</v>
      </c>
      <c r="AI1495" s="515">
        <v>71</v>
      </c>
      <c r="AJ1495" s="515">
        <v>114.90985915492961</v>
      </c>
      <c r="AK1495" s="515">
        <v>24.759106095485443</v>
      </c>
      <c r="AL1495" s="515"/>
    </row>
    <row r="1496" spans="1:38">
      <c r="A1496" s="515">
        <v>17</v>
      </c>
      <c r="B1496" s="515">
        <v>121</v>
      </c>
      <c r="C1496" s="515">
        <v>2024</v>
      </c>
      <c r="D1496" s="515">
        <v>1</v>
      </c>
      <c r="E1496" s="515">
        <v>99</v>
      </c>
      <c r="F1496" s="515">
        <v>99</v>
      </c>
      <c r="G1496" s="515">
        <v>99</v>
      </c>
      <c r="H1496" s="515">
        <v>99</v>
      </c>
      <c r="I1496" s="515">
        <v>99</v>
      </c>
      <c r="J1496" s="515">
        <v>999</v>
      </c>
      <c r="K1496" s="515">
        <v>99</v>
      </c>
      <c r="L1496" s="515">
        <v>99</v>
      </c>
      <c r="M1496" s="515">
        <v>11</v>
      </c>
      <c r="N1496" s="515">
        <v>99</v>
      </c>
      <c r="O1496" s="515">
        <v>99</v>
      </c>
      <c r="P1496" s="515">
        <v>99</v>
      </c>
      <c r="Q1496" s="515">
        <v>36</v>
      </c>
      <c r="R1496" s="515">
        <v>47</v>
      </c>
      <c r="S1496" s="515">
        <v>9.5744680851063837</v>
      </c>
      <c r="T1496" s="515">
        <v>11</v>
      </c>
      <c r="U1496" s="515">
        <v>41.74255319148935</v>
      </c>
      <c r="V1496" s="515">
        <v>0</v>
      </c>
      <c r="W1496" s="515">
        <v>100</v>
      </c>
      <c r="X1496" s="515">
        <v>100</v>
      </c>
      <c r="Y1496" s="515">
        <v>100</v>
      </c>
      <c r="Z1496" s="515">
        <v>7.9968808994201952</v>
      </c>
      <c r="AA1496" s="515">
        <v>1.348674382275781</v>
      </c>
      <c r="AB1496" s="515">
        <v>0</v>
      </c>
      <c r="AC1496" s="515">
        <v>67.734948225509868</v>
      </c>
      <c r="AD1496" s="515"/>
      <c r="AE1496" s="515"/>
      <c r="AF1496" s="515">
        <v>3.5418236623963839</v>
      </c>
      <c r="AG1496" s="515">
        <v>4.8966338294277243</v>
      </c>
      <c r="AH1496" s="515">
        <v>0</v>
      </c>
      <c r="AI1496" s="515">
        <v>41</v>
      </c>
      <c r="AJ1496" s="515">
        <v>116.23902439024393</v>
      </c>
      <c r="AK1496" s="515">
        <v>26.399026819789821</v>
      </c>
      <c r="AL1496" s="515">
        <v>26.399026819789821</v>
      </c>
    </row>
    <row r="1497" spans="1:38">
      <c r="A1497" s="515">
        <v>17</v>
      </c>
      <c r="B1497" s="515">
        <v>122</v>
      </c>
      <c r="C1497" s="515">
        <v>2024</v>
      </c>
      <c r="D1497" s="515">
        <v>2</v>
      </c>
      <c r="E1497" s="515">
        <v>99</v>
      </c>
      <c r="F1497" s="515">
        <v>99</v>
      </c>
      <c r="G1497" s="515">
        <v>99</v>
      </c>
      <c r="H1497" s="515">
        <v>99</v>
      </c>
      <c r="I1497" s="515">
        <v>99</v>
      </c>
      <c r="J1497" s="515">
        <v>999</v>
      </c>
      <c r="K1497" s="515">
        <v>99</v>
      </c>
      <c r="L1497" s="515">
        <v>99</v>
      </c>
      <c r="M1497" s="515">
        <v>11</v>
      </c>
      <c r="N1497" s="515">
        <v>99</v>
      </c>
      <c r="O1497" s="515">
        <v>99</v>
      </c>
      <c r="P1497" s="515">
        <v>99</v>
      </c>
      <c r="Q1497" s="515">
        <v>51</v>
      </c>
      <c r="R1497" s="515">
        <v>66</v>
      </c>
      <c r="S1497" s="515">
        <v>9.1515151515151523</v>
      </c>
      <c r="T1497" s="515">
        <v>11</v>
      </c>
      <c r="U1497" s="515">
        <v>41.683333333333344</v>
      </c>
      <c r="V1497" s="515">
        <v>0</v>
      </c>
      <c r="W1497" s="515">
        <v>100</v>
      </c>
      <c r="X1497" s="515">
        <v>98.484848484848484</v>
      </c>
      <c r="Y1497" s="515">
        <v>98.484848484848484</v>
      </c>
      <c r="Z1497" s="515">
        <v>8.0167737660583605</v>
      </c>
      <c r="AA1497" s="515">
        <v>1.1042949792902148</v>
      </c>
      <c r="AB1497" s="515">
        <v>0</v>
      </c>
      <c r="AC1497" s="515">
        <v>46.700531623654967</v>
      </c>
      <c r="AD1497" s="515"/>
      <c r="AE1497" s="515"/>
      <c r="AF1497" s="515">
        <v>4.9924357034795772</v>
      </c>
      <c r="AG1497" s="515">
        <v>6.0767842588072654</v>
      </c>
      <c r="AH1497" s="515">
        <v>0</v>
      </c>
      <c r="AI1497" s="515">
        <v>61</v>
      </c>
      <c r="AJ1497" s="515">
        <v>116.5573770491803</v>
      </c>
      <c r="AK1497" s="515">
        <v>26.061600590842311</v>
      </c>
      <c r="AL1497" s="515">
        <v>26.061600590842311</v>
      </c>
    </row>
    <row r="1498" spans="1:38">
      <c r="A1498" s="515">
        <v>17</v>
      </c>
      <c r="B1498" s="515">
        <v>123</v>
      </c>
      <c r="C1498" s="515">
        <v>2024</v>
      </c>
      <c r="D1498" s="515">
        <v>3</v>
      </c>
      <c r="E1498" s="515">
        <v>99</v>
      </c>
      <c r="F1498" s="515">
        <v>99</v>
      </c>
      <c r="G1498" s="515">
        <v>99</v>
      </c>
      <c r="H1498" s="515">
        <v>99</v>
      </c>
      <c r="I1498" s="515">
        <v>99</v>
      </c>
      <c r="J1498" s="515">
        <v>999</v>
      </c>
      <c r="K1498" s="515">
        <v>99</v>
      </c>
      <c r="L1498" s="515">
        <v>99</v>
      </c>
      <c r="M1498" s="515">
        <v>11</v>
      </c>
      <c r="N1498" s="515">
        <v>99</v>
      </c>
      <c r="O1498" s="515">
        <v>99</v>
      </c>
      <c r="P1498" s="515">
        <v>99</v>
      </c>
      <c r="Q1498" s="515">
        <v>487</v>
      </c>
      <c r="R1498" s="515">
        <v>696</v>
      </c>
      <c r="S1498" s="515">
        <v>9.375</v>
      </c>
      <c r="T1498" s="515">
        <v>11</v>
      </c>
      <c r="U1498" s="515">
        <v>42.616235632183887</v>
      </c>
      <c r="V1498" s="515">
        <v>0</v>
      </c>
      <c r="W1498" s="515">
        <v>100</v>
      </c>
      <c r="X1498" s="515">
        <v>100</v>
      </c>
      <c r="Y1498" s="515">
        <v>99.281609195402325</v>
      </c>
      <c r="Z1498" s="515">
        <v>8.4971079036393622</v>
      </c>
      <c r="AA1498" s="515">
        <v>1.1504153422873478</v>
      </c>
      <c r="AB1498" s="515">
        <v>0</v>
      </c>
      <c r="AC1498" s="515">
        <v>51.942984438264929</v>
      </c>
      <c r="AD1498" s="515"/>
      <c r="AE1498" s="515"/>
      <c r="AF1498" s="515">
        <v>6.4171122994652396</v>
      </c>
      <c r="AG1498" s="515">
        <v>7.7155448684599248</v>
      </c>
      <c r="AH1498" s="515">
        <v>0.86206896551724133</v>
      </c>
      <c r="AI1498" s="515">
        <v>626</v>
      </c>
      <c r="AJ1498" s="515">
        <v>117.08546325878618</v>
      </c>
      <c r="AK1498" s="515">
        <v>26.444886840922379</v>
      </c>
      <c r="AL1498" s="515">
        <v>26.444886840922379</v>
      </c>
    </row>
    <row r="1499" spans="1:38">
      <c r="A1499" s="515">
        <v>17</v>
      </c>
      <c r="B1499" s="515">
        <v>124</v>
      </c>
      <c r="C1499" s="515">
        <v>2024</v>
      </c>
      <c r="D1499" s="515">
        <v>4</v>
      </c>
      <c r="E1499" s="515">
        <v>99</v>
      </c>
      <c r="F1499" s="515">
        <v>99</v>
      </c>
      <c r="G1499" s="515">
        <v>99</v>
      </c>
      <c r="H1499" s="515">
        <v>99</v>
      </c>
      <c r="I1499" s="515">
        <v>99</v>
      </c>
      <c r="J1499" s="515">
        <v>999</v>
      </c>
      <c r="K1499" s="515">
        <v>99</v>
      </c>
      <c r="L1499" s="515">
        <v>99</v>
      </c>
      <c r="M1499" s="515">
        <v>11</v>
      </c>
      <c r="N1499" s="515">
        <v>99</v>
      </c>
      <c r="O1499" s="515">
        <v>99</v>
      </c>
      <c r="P1499" s="515">
        <v>99</v>
      </c>
      <c r="Q1499" s="515">
        <v>55</v>
      </c>
      <c r="R1499" s="515">
        <v>81</v>
      </c>
      <c r="S1499" s="515">
        <v>9.3456790123456805</v>
      </c>
      <c r="T1499" s="515">
        <v>11</v>
      </c>
      <c r="U1499" s="515">
        <v>40.637037037037011</v>
      </c>
      <c r="V1499" s="515">
        <v>0</v>
      </c>
      <c r="W1499" s="515">
        <v>100</v>
      </c>
      <c r="X1499" s="515">
        <v>100</v>
      </c>
      <c r="Y1499" s="515">
        <v>90.123456790123441</v>
      </c>
      <c r="Z1499" s="515">
        <v>9.2000059640942737</v>
      </c>
      <c r="AA1499" s="515">
        <v>1.353190047397016</v>
      </c>
      <c r="AB1499" s="515">
        <v>0</v>
      </c>
      <c r="AC1499" s="515">
        <v>68.560533367619215</v>
      </c>
      <c r="AD1499" s="515"/>
      <c r="AE1499" s="515"/>
      <c r="AF1499" s="515">
        <v>5.6603773584905639</v>
      </c>
      <c r="AG1499" s="515">
        <v>6.9985499419551509</v>
      </c>
      <c r="AH1499" s="515">
        <v>0</v>
      </c>
      <c r="AI1499" s="515">
        <v>69</v>
      </c>
      <c r="AJ1499" s="515">
        <v>115.10869565217391</v>
      </c>
      <c r="AK1499" s="515">
        <v>25.984173394574551</v>
      </c>
      <c r="AL1499" s="515">
        <v>25.984173394574551</v>
      </c>
    </row>
    <row r="1500" spans="1:38">
      <c r="A1500" s="515">
        <v>17</v>
      </c>
      <c r="B1500" s="515">
        <v>125</v>
      </c>
      <c r="C1500" s="515">
        <v>2024</v>
      </c>
      <c r="D1500" s="515">
        <v>5</v>
      </c>
      <c r="E1500" s="515">
        <v>99</v>
      </c>
      <c r="F1500" s="515">
        <v>99</v>
      </c>
      <c r="G1500" s="515">
        <v>99</v>
      </c>
      <c r="H1500" s="515">
        <v>99</v>
      </c>
      <c r="I1500" s="515">
        <v>99</v>
      </c>
      <c r="J1500" s="515">
        <v>999</v>
      </c>
      <c r="K1500" s="515">
        <v>99</v>
      </c>
      <c r="L1500" s="515">
        <v>99</v>
      </c>
      <c r="M1500" s="515">
        <v>11</v>
      </c>
      <c r="N1500" s="515">
        <v>99</v>
      </c>
      <c r="O1500" s="515">
        <v>99</v>
      </c>
      <c r="P1500" s="515">
        <v>99</v>
      </c>
      <c r="Q1500" s="515">
        <v>57</v>
      </c>
      <c r="R1500" s="515">
        <v>70</v>
      </c>
      <c r="S1500" s="515">
        <v>9.328571428571431</v>
      </c>
      <c r="T1500" s="515">
        <v>11</v>
      </c>
      <c r="U1500" s="515">
        <v>42.282857142857125</v>
      </c>
      <c r="V1500" s="515">
        <v>0</v>
      </c>
      <c r="W1500" s="515">
        <v>100</v>
      </c>
      <c r="X1500" s="515">
        <v>100</v>
      </c>
      <c r="Y1500" s="515">
        <v>97.142857142857125</v>
      </c>
      <c r="Z1500" s="515">
        <v>9.35211162448004</v>
      </c>
      <c r="AA1500" s="515">
        <v>1.3806978418945373</v>
      </c>
      <c r="AB1500" s="515">
        <v>0</v>
      </c>
      <c r="AC1500" s="515">
        <v>69.544703657310862</v>
      </c>
      <c r="AD1500" s="515"/>
      <c r="AE1500" s="515"/>
      <c r="AF1500" s="515">
        <v>6.9721115537848597</v>
      </c>
      <c r="AG1500" s="515">
        <v>8.213407628995288</v>
      </c>
      <c r="AH1500" s="515">
        <v>1.4285714285714288</v>
      </c>
      <c r="AI1500" s="515">
        <v>67</v>
      </c>
      <c r="AJ1500" s="515">
        <v>114.92388059701496</v>
      </c>
      <c r="AK1500" s="515">
        <v>27.972301706638003</v>
      </c>
      <c r="AL1500" s="515">
        <v>27.972301706638003</v>
      </c>
    </row>
    <row r="1501" spans="1:38">
      <c r="A1501" s="515">
        <v>17</v>
      </c>
      <c r="B1501" s="515">
        <v>126</v>
      </c>
      <c r="C1501" s="515">
        <v>2024</v>
      </c>
      <c r="D1501" s="515">
        <v>6</v>
      </c>
      <c r="E1501" s="515">
        <v>99</v>
      </c>
      <c r="F1501" s="515">
        <v>99</v>
      </c>
      <c r="G1501" s="515">
        <v>99</v>
      </c>
      <c r="H1501" s="515">
        <v>99</v>
      </c>
      <c r="I1501" s="515">
        <v>99</v>
      </c>
      <c r="J1501" s="515">
        <v>999</v>
      </c>
      <c r="K1501" s="515">
        <v>99</v>
      </c>
      <c r="L1501" s="515">
        <v>99</v>
      </c>
      <c r="M1501" s="515">
        <v>11</v>
      </c>
      <c r="N1501" s="515">
        <v>99</v>
      </c>
      <c r="O1501" s="515">
        <v>99</v>
      </c>
      <c r="P1501" s="515">
        <v>99</v>
      </c>
      <c r="Q1501" s="515">
        <v>29</v>
      </c>
      <c r="R1501" s="515">
        <v>38</v>
      </c>
      <c r="S1501" s="515">
        <v>8.9473684210526301</v>
      </c>
      <c r="T1501" s="515">
        <v>11</v>
      </c>
      <c r="U1501" s="515">
        <v>43.131578947368432</v>
      </c>
      <c r="V1501" s="515">
        <v>0</v>
      </c>
      <c r="W1501" s="515">
        <v>100</v>
      </c>
      <c r="X1501" s="515">
        <v>100</v>
      </c>
      <c r="Y1501" s="515">
        <v>100</v>
      </c>
      <c r="Z1501" s="515">
        <v>6.5682692290145619</v>
      </c>
      <c r="AA1501" s="515">
        <v>1.3944885578412403</v>
      </c>
      <c r="AB1501" s="515">
        <v>0</v>
      </c>
      <c r="AC1501" s="515">
        <v>58.71554647590488</v>
      </c>
      <c r="AD1501" s="515"/>
      <c r="AE1501" s="515"/>
      <c r="AF1501" s="515">
        <v>8</v>
      </c>
      <c r="AG1501" s="515">
        <v>9.9569887247278412</v>
      </c>
      <c r="AH1501" s="515">
        <v>2.6315789473684221</v>
      </c>
      <c r="AI1501" s="515">
        <v>37</v>
      </c>
      <c r="AJ1501" s="515">
        <v>116.77837837837836</v>
      </c>
      <c r="AK1501" s="515">
        <v>27.001671838715975</v>
      </c>
      <c r="AL1501" s="515">
        <v>27.001671838715975</v>
      </c>
    </row>
    <row r="1502" spans="1:38">
      <c r="A1502" s="515">
        <v>17</v>
      </c>
      <c r="B1502" s="515">
        <v>127</v>
      </c>
      <c r="C1502" s="515">
        <v>2024</v>
      </c>
      <c r="D1502" s="515">
        <v>7</v>
      </c>
      <c r="E1502" s="515">
        <v>99</v>
      </c>
      <c r="F1502" s="515">
        <v>99</v>
      </c>
      <c r="G1502" s="515">
        <v>99</v>
      </c>
      <c r="H1502" s="515">
        <v>99</v>
      </c>
      <c r="I1502" s="515">
        <v>99</v>
      </c>
      <c r="J1502" s="515">
        <v>999</v>
      </c>
      <c r="K1502" s="515">
        <v>99</v>
      </c>
      <c r="L1502" s="515">
        <v>99</v>
      </c>
      <c r="M1502" s="515">
        <v>11</v>
      </c>
      <c r="N1502" s="515">
        <v>99</v>
      </c>
      <c r="O1502" s="515">
        <v>99</v>
      </c>
      <c r="P1502" s="515">
        <v>99</v>
      </c>
      <c r="Q1502" s="515">
        <v>7</v>
      </c>
      <c r="R1502" s="515">
        <v>10</v>
      </c>
      <c r="S1502" s="515">
        <v>9.3000000000000007</v>
      </c>
      <c r="T1502" s="515">
        <v>11</v>
      </c>
      <c r="U1502" s="515">
        <v>37.659999999999989</v>
      </c>
      <c r="V1502" s="515">
        <v>0</v>
      </c>
      <c r="W1502" s="515">
        <v>100</v>
      </c>
      <c r="X1502" s="515">
        <v>100</v>
      </c>
      <c r="Y1502" s="515">
        <v>100</v>
      </c>
      <c r="Z1502" s="515">
        <v>8.1753532033790712</v>
      </c>
      <c r="AA1502" s="515">
        <v>1.1874342087037879</v>
      </c>
      <c r="AB1502" s="515">
        <v>0</v>
      </c>
      <c r="AC1502" s="515">
        <v>80.884296001806817</v>
      </c>
      <c r="AD1502" s="515"/>
      <c r="AE1502" s="515"/>
      <c r="AF1502" s="515">
        <v>5.1282051282051277</v>
      </c>
      <c r="AG1502" s="515">
        <v>5.9127376634795024</v>
      </c>
      <c r="AH1502" s="515">
        <v>0</v>
      </c>
      <c r="AI1502" s="515">
        <v>10</v>
      </c>
      <c r="AJ1502" s="515">
        <v>114.31</v>
      </c>
      <c r="AK1502" s="515">
        <v>24.884905880581176</v>
      </c>
      <c r="AL1502" s="515">
        <v>24.884905880581176</v>
      </c>
    </row>
    <row r="1503" spans="1:38">
      <c r="A1503" s="515">
        <v>17</v>
      </c>
      <c r="B1503" s="515">
        <v>128</v>
      </c>
      <c r="C1503" s="515">
        <v>2024</v>
      </c>
      <c r="D1503" s="515">
        <v>8</v>
      </c>
      <c r="E1503" s="515">
        <v>99</v>
      </c>
      <c r="F1503" s="515">
        <v>99</v>
      </c>
      <c r="G1503" s="515">
        <v>99</v>
      </c>
      <c r="H1503" s="515">
        <v>99</v>
      </c>
      <c r="I1503" s="515">
        <v>99</v>
      </c>
      <c r="J1503" s="515">
        <v>999</v>
      </c>
      <c r="K1503" s="515">
        <v>99</v>
      </c>
      <c r="L1503" s="515">
        <v>99</v>
      </c>
      <c r="M1503" s="515">
        <v>11</v>
      </c>
      <c r="N1503" s="515">
        <v>99</v>
      </c>
      <c r="O1503" s="515">
        <v>99</v>
      </c>
      <c r="P1503" s="515">
        <v>99</v>
      </c>
      <c r="Q1503" s="515">
        <v>242</v>
      </c>
      <c r="R1503" s="515">
        <v>345</v>
      </c>
      <c r="S1503" s="515">
        <v>9.9855072463768124</v>
      </c>
      <c r="T1503" s="515">
        <v>11</v>
      </c>
      <c r="U1503" s="515">
        <v>42.48811594202899</v>
      </c>
      <c r="V1503" s="515">
        <v>0</v>
      </c>
      <c r="W1503" s="515">
        <v>100</v>
      </c>
      <c r="X1503" s="515">
        <v>100</v>
      </c>
      <c r="Y1503" s="515">
        <v>100</v>
      </c>
      <c r="Z1503" s="515">
        <v>7.5998095466911311</v>
      </c>
      <c r="AA1503" s="515">
        <v>1.0562821541036818</v>
      </c>
      <c r="AB1503" s="515">
        <v>0</v>
      </c>
      <c r="AC1503" s="515">
        <v>59.463410379664381</v>
      </c>
      <c r="AD1503" s="515"/>
      <c r="AE1503" s="515"/>
      <c r="AF1503" s="515">
        <v>3.3026995979322238</v>
      </c>
      <c r="AG1503" s="515">
        <v>4.331265071330364</v>
      </c>
      <c r="AH1503" s="515">
        <v>1.1594202898550723</v>
      </c>
      <c r="AI1503" s="515">
        <v>344</v>
      </c>
      <c r="AJ1503" s="515">
        <v>116.5151162790697</v>
      </c>
      <c r="AK1503" s="515">
        <v>26.717631218903769</v>
      </c>
      <c r="AL1503" s="515">
        <v>26.717631218903769</v>
      </c>
    </row>
    <row r="1504" spans="1:38">
      <c r="A1504" s="515">
        <v>17</v>
      </c>
      <c r="B1504" s="515">
        <v>129</v>
      </c>
      <c r="C1504" s="515">
        <v>2024</v>
      </c>
      <c r="D1504" s="515">
        <v>9</v>
      </c>
      <c r="E1504" s="515">
        <v>99</v>
      </c>
      <c r="F1504" s="515">
        <v>99</v>
      </c>
      <c r="G1504" s="515">
        <v>99</v>
      </c>
      <c r="H1504" s="515">
        <v>99</v>
      </c>
      <c r="I1504" s="515">
        <v>99</v>
      </c>
      <c r="J1504" s="515">
        <v>999</v>
      </c>
      <c r="K1504" s="515">
        <v>99</v>
      </c>
      <c r="L1504" s="515">
        <v>99</v>
      </c>
      <c r="M1504" s="515">
        <v>11</v>
      </c>
      <c r="N1504" s="515">
        <v>99</v>
      </c>
      <c r="O1504" s="515">
        <v>99</v>
      </c>
      <c r="P1504" s="515">
        <v>99</v>
      </c>
      <c r="Q1504" s="515">
        <v>324</v>
      </c>
      <c r="R1504" s="515">
        <v>386</v>
      </c>
      <c r="S1504" s="515">
        <v>9.7331606217616571</v>
      </c>
      <c r="T1504" s="515">
        <v>11</v>
      </c>
      <c r="U1504" s="515">
        <v>40.076683937823809</v>
      </c>
      <c r="V1504" s="515">
        <v>0</v>
      </c>
      <c r="W1504" s="515">
        <v>100</v>
      </c>
      <c r="X1504" s="515">
        <v>100</v>
      </c>
      <c r="Y1504" s="515">
        <v>96.373056994818626</v>
      </c>
      <c r="Z1504" s="515">
        <v>8.7740417535395139</v>
      </c>
      <c r="AA1504" s="515">
        <v>1.1168928310103408</v>
      </c>
      <c r="AB1504" s="515">
        <v>0</v>
      </c>
      <c r="AC1504" s="515">
        <v>75.642287544628971</v>
      </c>
      <c r="AD1504" s="515"/>
      <c r="AE1504" s="515"/>
      <c r="AF1504" s="515">
        <v>2.5947835439634304</v>
      </c>
      <c r="AG1504" s="515">
        <v>3.4503062755712843</v>
      </c>
      <c r="AH1504" s="515">
        <v>4.6632124352331603</v>
      </c>
      <c r="AI1504" s="515">
        <v>383</v>
      </c>
      <c r="AJ1504" s="515">
        <v>115.09869451697124</v>
      </c>
      <c r="AK1504" s="515">
        <v>25.972682001610433</v>
      </c>
      <c r="AL1504" s="515">
        <v>25.972682001610433</v>
      </c>
    </row>
    <row r="1505" spans="1:38">
      <c r="A1505" s="515">
        <v>17</v>
      </c>
      <c r="B1505" s="515">
        <v>130</v>
      </c>
      <c r="C1505" s="515">
        <v>2024</v>
      </c>
      <c r="D1505" s="515">
        <v>10</v>
      </c>
      <c r="E1505" s="515">
        <v>99</v>
      </c>
      <c r="F1505" s="515">
        <v>99</v>
      </c>
      <c r="G1505" s="515">
        <v>99</v>
      </c>
      <c r="H1505" s="515">
        <v>99</v>
      </c>
      <c r="I1505" s="515">
        <v>99</v>
      </c>
      <c r="J1505" s="515">
        <v>999</v>
      </c>
      <c r="K1505" s="515">
        <v>99</v>
      </c>
      <c r="L1505" s="515">
        <v>99</v>
      </c>
      <c r="M1505" s="515">
        <v>11</v>
      </c>
      <c r="N1505" s="515">
        <v>99</v>
      </c>
      <c r="O1505" s="515">
        <v>99</v>
      </c>
      <c r="P1505" s="515">
        <v>99</v>
      </c>
      <c r="Q1505" s="515">
        <v>722</v>
      </c>
      <c r="R1505" s="515">
        <v>903</v>
      </c>
      <c r="S1505" s="515">
        <v>9.729789590254704</v>
      </c>
      <c r="T1505" s="515">
        <v>11</v>
      </c>
      <c r="U1505" s="515">
        <v>39.823366555924686</v>
      </c>
      <c r="V1505" s="515">
        <v>0</v>
      </c>
      <c r="W1505" s="515">
        <v>100</v>
      </c>
      <c r="X1505" s="515">
        <v>100</v>
      </c>
      <c r="Y1505" s="515">
        <v>95.459579180509408</v>
      </c>
      <c r="Z1505" s="515">
        <v>8.7638918021056185</v>
      </c>
      <c r="AA1505" s="515">
        <v>0.99058058751257505</v>
      </c>
      <c r="AB1505" s="515">
        <v>0</v>
      </c>
      <c r="AC1505" s="515">
        <v>82.373959399437993</v>
      </c>
      <c r="AD1505" s="515"/>
      <c r="AE1505" s="515"/>
      <c r="AF1505" s="515">
        <v>2.3188331364593502</v>
      </c>
      <c r="AG1505" s="515">
        <v>3.023169124961079</v>
      </c>
      <c r="AH1505" s="515">
        <v>3.1007751937984498</v>
      </c>
      <c r="AI1505" s="515">
        <v>903</v>
      </c>
      <c r="AJ1505" s="515">
        <v>114.96677740863798</v>
      </c>
      <c r="AK1505" s="515">
        <v>25.814692697397255</v>
      </c>
      <c r="AL1505" s="515">
        <v>25.642641312870001</v>
      </c>
    </row>
    <row r="1506" spans="1:38">
      <c r="A1506" s="515">
        <v>17</v>
      </c>
      <c r="B1506" s="515">
        <v>131</v>
      </c>
      <c r="C1506" s="515">
        <v>2024</v>
      </c>
      <c r="D1506" s="515">
        <v>11</v>
      </c>
      <c r="E1506" s="515">
        <v>99</v>
      </c>
      <c r="F1506" s="515">
        <v>99</v>
      </c>
      <c r="G1506" s="515">
        <v>99</v>
      </c>
      <c r="H1506" s="515">
        <v>99</v>
      </c>
      <c r="I1506" s="515">
        <v>99</v>
      </c>
      <c r="J1506" s="515">
        <v>999</v>
      </c>
      <c r="K1506" s="515">
        <v>99</v>
      </c>
      <c r="L1506" s="515">
        <v>99</v>
      </c>
      <c r="M1506" s="515">
        <v>11</v>
      </c>
      <c r="N1506" s="515">
        <v>99</v>
      </c>
      <c r="O1506" s="515">
        <v>99</v>
      </c>
      <c r="P1506" s="515">
        <v>99</v>
      </c>
      <c r="Q1506" s="515">
        <v>227</v>
      </c>
      <c r="R1506" s="515">
        <v>280</v>
      </c>
      <c r="S1506" s="515">
        <v>9.65</v>
      </c>
      <c r="T1506" s="515">
        <v>11</v>
      </c>
      <c r="U1506" s="515">
        <v>39.402499999999989</v>
      </c>
      <c r="V1506" s="515">
        <v>0</v>
      </c>
      <c r="W1506" s="515">
        <v>100</v>
      </c>
      <c r="X1506" s="515">
        <v>100</v>
      </c>
      <c r="Y1506" s="515">
        <v>96.071428571428555</v>
      </c>
      <c r="Z1506" s="515">
        <v>8.6086269541498392</v>
      </c>
      <c r="AA1506" s="515">
        <v>1.0414618846327794</v>
      </c>
      <c r="AB1506" s="515">
        <v>0</v>
      </c>
      <c r="AC1506" s="515">
        <v>83.372440719657405</v>
      </c>
      <c r="AD1506" s="515"/>
      <c r="AE1506" s="515"/>
      <c r="AF1506" s="515">
        <v>1.7294626312538601</v>
      </c>
      <c r="AG1506" s="515">
        <v>2.2966624110052938</v>
      </c>
      <c r="AH1506" s="515">
        <v>3.2142857142857153</v>
      </c>
      <c r="AI1506" s="515">
        <v>279</v>
      </c>
      <c r="AJ1506" s="515">
        <v>114.94695340501799</v>
      </c>
      <c r="AK1506" s="515">
        <v>25.604634798736839</v>
      </c>
      <c r="AL1506" s="515"/>
    </row>
    <row r="1507" spans="1:38">
      <c r="A1507" s="515">
        <v>17</v>
      </c>
      <c r="B1507" s="515">
        <v>132</v>
      </c>
      <c r="C1507" s="515">
        <v>2024</v>
      </c>
      <c r="D1507" s="515">
        <v>12</v>
      </c>
      <c r="E1507" s="515">
        <v>99</v>
      </c>
      <c r="F1507" s="515">
        <v>99</v>
      </c>
      <c r="G1507" s="515">
        <v>99</v>
      </c>
      <c r="H1507" s="515">
        <v>99</v>
      </c>
      <c r="I1507" s="515">
        <v>99</v>
      </c>
      <c r="J1507" s="515">
        <v>999</v>
      </c>
      <c r="K1507" s="515">
        <v>99</v>
      </c>
      <c r="L1507" s="515">
        <v>99</v>
      </c>
      <c r="M1507" s="515">
        <v>11</v>
      </c>
      <c r="N1507" s="515">
        <v>99</v>
      </c>
      <c r="O1507" s="515">
        <v>99</v>
      </c>
      <c r="P1507" s="515">
        <v>99</v>
      </c>
      <c r="Q1507" s="515">
        <v>37</v>
      </c>
      <c r="R1507" s="515">
        <v>42</v>
      </c>
      <c r="S1507" s="515">
        <v>9.690476190476188</v>
      </c>
      <c r="T1507" s="515">
        <v>11</v>
      </c>
      <c r="U1507" s="515">
        <v>40.254761904761914</v>
      </c>
      <c r="V1507" s="515">
        <v>0</v>
      </c>
      <c r="W1507" s="515">
        <v>100</v>
      </c>
      <c r="X1507" s="515">
        <v>97.61904761904762</v>
      </c>
      <c r="Y1507" s="515">
        <v>97.61904761904762</v>
      </c>
      <c r="Z1507" s="515">
        <v>8.3952992056765314</v>
      </c>
      <c r="AA1507" s="515">
        <v>1.243805513010382</v>
      </c>
      <c r="AB1507" s="515">
        <v>0</v>
      </c>
      <c r="AC1507" s="515">
        <v>83.433140776842492</v>
      </c>
      <c r="AD1507" s="515"/>
      <c r="AE1507" s="515"/>
      <c r="AF1507" s="515">
        <v>2.0163226116178592</v>
      </c>
      <c r="AG1507" s="515">
        <v>2.7680137000879181</v>
      </c>
      <c r="AH1507" s="515">
        <v>2.3809523809523818</v>
      </c>
      <c r="AI1507" s="515">
        <v>42</v>
      </c>
      <c r="AJ1507" s="515">
        <v>115.3666666666667</v>
      </c>
      <c r="AK1507" s="515">
        <v>25.92574505172394</v>
      </c>
      <c r="AL1507" s="515"/>
    </row>
    <row r="1508" spans="1:38">
      <c r="A1508" s="515">
        <v>17</v>
      </c>
      <c r="B1508" s="515">
        <v>133</v>
      </c>
      <c r="C1508" s="515">
        <v>2024</v>
      </c>
      <c r="D1508" s="515">
        <v>1</v>
      </c>
      <c r="E1508" s="515">
        <v>99</v>
      </c>
      <c r="F1508" s="515">
        <v>99</v>
      </c>
      <c r="G1508" s="515">
        <v>99</v>
      </c>
      <c r="H1508" s="515">
        <v>99</v>
      </c>
      <c r="I1508" s="515">
        <v>99</v>
      </c>
      <c r="J1508" s="515">
        <v>999</v>
      </c>
      <c r="K1508" s="515">
        <v>99</v>
      </c>
      <c r="L1508" s="515">
        <v>99</v>
      </c>
      <c r="M1508" s="515">
        <v>12</v>
      </c>
      <c r="N1508" s="515">
        <v>99</v>
      </c>
      <c r="O1508" s="515">
        <v>99</v>
      </c>
      <c r="P1508" s="515">
        <v>99</v>
      </c>
      <c r="Q1508" s="515">
        <v>19</v>
      </c>
      <c r="R1508" s="515">
        <v>22</v>
      </c>
      <c r="S1508" s="515">
        <v>9.3181818181818183</v>
      </c>
      <c r="T1508" s="515">
        <v>12</v>
      </c>
      <c r="U1508" s="515">
        <v>44.145454545454541</v>
      </c>
      <c r="V1508" s="515">
        <v>0</v>
      </c>
      <c r="W1508" s="515">
        <v>100</v>
      </c>
      <c r="X1508" s="515">
        <v>100</v>
      </c>
      <c r="Y1508" s="515">
        <v>100</v>
      </c>
      <c r="Z1508" s="515">
        <v>6.3477789439032879</v>
      </c>
      <c r="AA1508" s="515">
        <v>0.9237455196773382</v>
      </c>
      <c r="AB1508" s="515">
        <v>0</v>
      </c>
      <c r="AC1508" s="515">
        <v>28.047461896106682</v>
      </c>
      <c r="AD1508" s="515"/>
      <c r="AE1508" s="515"/>
      <c r="AF1508" s="515">
        <v>1.6578749058025621</v>
      </c>
      <c r="AG1508" s="515">
        <v>2.4239822494215844</v>
      </c>
      <c r="AH1508" s="515">
        <v>4.5454545454545459</v>
      </c>
      <c r="AI1508" s="515">
        <v>19</v>
      </c>
      <c r="AJ1508" s="515">
        <v>115.71052631578949</v>
      </c>
      <c r="AK1508" s="515">
        <v>27.971755651792183</v>
      </c>
      <c r="AL1508" s="515">
        <v>27.971755651792183</v>
      </c>
    </row>
    <row r="1509" spans="1:38">
      <c r="A1509" s="515">
        <v>17</v>
      </c>
      <c r="B1509" s="515">
        <v>134</v>
      </c>
      <c r="C1509" s="515">
        <v>2024</v>
      </c>
      <c r="D1509" s="515">
        <v>2</v>
      </c>
      <c r="E1509" s="515">
        <v>99</v>
      </c>
      <c r="F1509" s="515">
        <v>99</v>
      </c>
      <c r="G1509" s="515">
        <v>99</v>
      </c>
      <c r="H1509" s="515">
        <v>99</v>
      </c>
      <c r="I1509" s="515">
        <v>99</v>
      </c>
      <c r="J1509" s="515">
        <v>999</v>
      </c>
      <c r="K1509" s="515">
        <v>99</v>
      </c>
      <c r="L1509" s="515">
        <v>99</v>
      </c>
      <c r="M1509" s="515">
        <v>12</v>
      </c>
      <c r="N1509" s="515">
        <v>99</v>
      </c>
      <c r="O1509" s="515">
        <v>99</v>
      </c>
      <c r="P1509" s="515">
        <v>99</v>
      </c>
      <c r="Q1509" s="515">
        <v>22</v>
      </c>
      <c r="R1509" s="515">
        <v>26</v>
      </c>
      <c r="S1509" s="515">
        <v>9.5769230769230784</v>
      </c>
      <c r="T1509" s="515">
        <v>12</v>
      </c>
      <c r="U1509" s="515">
        <v>41.003846153846176</v>
      </c>
      <c r="V1509" s="515">
        <v>0</v>
      </c>
      <c r="W1509" s="515">
        <v>100</v>
      </c>
      <c r="X1509" s="515">
        <v>100</v>
      </c>
      <c r="Y1509" s="515">
        <v>100</v>
      </c>
      <c r="Z1509" s="515">
        <v>7.7845251210941315</v>
      </c>
      <c r="AA1509" s="515">
        <v>1.0803516850144799</v>
      </c>
      <c r="AB1509" s="515">
        <v>0</v>
      </c>
      <c r="AC1509" s="515">
        <v>73.969555533088567</v>
      </c>
      <c r="AD1509" s="515"/>
      <c r="AE1509" s="515"/>
      <c r="AF1509" s="515">
        <v>1.9667170953101365</v>
      </c>
      <c r="AG1509" s="515">
        <v>2.3548615820269805</v>
      </c>
      <c r="AH1509" s="515">
        <v>0</v>
      </c>
      <c r="AI1509" s="515">
        <v>25</v>
      </c>
      <c r="AJ1509" s="515">
        <v>114.28</v>
      </c>
      <c r="AK1509" s="515">
        <v>27.265663387551697</v>
      </c>
      <c r="AL1509" s="515">
        <v>27.265663387551697</v>
      </c>
    </row>
    <row r="1510" spans="1:38">
      <c r="A1510" s="515">
        <v>17</v>
      </c>
      <c r="B1510" s="515">
        <v>135</v>
      </c>
      <c r="C1510" s="515">
        <v>2024</v>
      </c>
      <c r="D1510" s="515">
        <v>3</v>
      </c>
      <c r="E1510" s="515">
        <v>99</v>
      </c>
      <c r="F1510" s="515">
        <v>99</v>
      </c>
      <c r="G1510" s="515">
        <v>99</v>
      </c>
      <c r="H1510" s="515">
        <v>99</v>
      </c>
      <c r="I1510" s="515">
        <v>99</v>
      </c>
      <c r="J1510" s="515">
        <v>999</v>
      </c>
      <c r="K1510" s="515">
        <v>99</v>
      </c>
      <c r="L1510" s="515">
        <v>99</v>
      </c>
      <c r="M1510" s="515">
        <v>12</v>
      </c>
      <c r="N1510" s="515">
        <v>99</v>
      </c>
      <c r="O1510" s="515">
        <v>99</v>
      </c>
      <c r="P1510" s="515">
        <v>99</v>
      </c>
      <c r="Q1510" s="515">
        <v>244</v>
      </c>
      <c r="R1510" s="515">
        <v>316</v>
      </c>
      <c r="S1510" s="515">
        <v>9.712025316455696</v>
      </c>
      <c r="T1510" s="515">
        <v>12</v>
      </c>
      <c r="U1510" s="515">
        <v>44.402531645569589</v>
      </c>
      <c r="V1510" s="515">
        <v>0</v>
      </c>
      <c r="W1510" s="515">
        <v>100</v>
      </c>
      <c r="X1510" s="515">
        <v>99.683544303797476</v>
      </c>
      <c r="Y1510" s="515">
        <v>99.683544303797476</v>
      </c>
      <c r="Z1510" s="515">
        <v>7.1837540815854846</v>
      </c>
      <c r="AA1510" s="515">
        <v>1.1594333838177071</v>
      </c>
      <c r="AB1510" s="515">
        <v>0</v>
      </c>
      <c r="AC1510" s="515">
        <v>58.553794090769905</v>
      </c>
      <c r="AD1510" s="515"/>
      <c r="AE1510" s="515"/>
      <c r="AF1510" s="515">
        <v>2.9135165037801953</v>
      </c>
      <c r="AG1510" s="515">
        <v>3.6498674402440554</v>
      </c>
      <c r="AH1510" s="515">
        <v>1.2658227848101264</v>
      </c>
      <c r="AI1510" s="515">
        <v>285</v>
      </c>
      <c r="AJ1510" s="515">
        <v>116.75789473684218</v>
      </c>
      <c r="AK1510" s="515">
        <v>27.634069831881792</v>
      </c>
      <c r="AL1510" s="515">
        <v>27.634069831881792</v>
      </c>
    </row>
    <row r="1511" spans="1:38">
      <c r="A1511" s="515">
        <v>17</v>
      </c>
      <c r="B1511" s="515">
        <v>136</v>
      </c>
      <c r="C1511" s="515">
        <v>2024</v>
      </c>
      <c r="D1511" s="515">
        <v>4</v>
      </c>
      <c r="E1511" s="515">
        <v>99</v>
      </c>
      <c r="F1511" s="515">
        <v>99</v>
      </c>
      <c r="G1511" s="515">
        <v>99</v>
      </c>
      <c r="H1511" s="515">
        <v>99</v>
      </c>
      <c r="I1511" s="515">
        <v>99</v>
      </c>
      <c r="J1511" s="515">
        <v>999</v>
      </c>
      <c r="K1511" s="515">
        <v>99</v>
      </c>
      <c r="L1511" s="515">
        <v>99</v>
      </c>
      <c r="M1511" s="515">
        <v>12</v>
      </c>
      <c r="N1511" s="515">
        <v>99</v>
      </c>
      <c r="O1511" s="515">
        <v>99</v>
      </c>
      <c r="P1511" s="515">
        <v>99</v>
      </c>
      <c r="Q1511" s="515">
        <v>36</v>
      </c>
      <c r="R1511" s="515">
        <v>49</v>
      </c>
      <c r="S1511" s="515">
        <v>9.5306122448979593</v>
      </c>
      <c r="T1511" s="515">
        <v>12</v>
      </c>
      <c r="U1511" s="515">
        <v>42.338775510204073</v>
      </c>
      <c r="V1511" s="515">
        <v>0</v>
      </c>
      <c r="W1511" s="515">
        <v>100</v>
      </c>
      <c r="X1511" s="515">
        <v>100</v>
      </c>
      <c r="Y1511" s="515">
        <v>95.91836734693878</v>
      </c>
      <c r="Z1511" s="515">
        <v>8.90138297731243</v>
      </c>
      <c r="AA1511" s="515">
        <v>1.1267080605585478</v>
      </c>
      <c r="AB1511" s="515">
        <v>0</v>
      </c>
      <c r="AC1511" s="515">
        <v>70.058648888981836</v>
      </c>
      <c r="AD1511" s="515"/>
      <c r="AE1511" s="515"/>
      <c r="AF1511" s="515">
        <v>3.424178895877009</v>
      </c>
      <c r="AG1511" s="515">
        <v>4.4109830202880556</v>
      </c>
      <c r="AH1511" s="515">
        <v>0</v>
      </c>
      <c r="AI1511" s="515">
        <v>43</v>
      </c>
      <c r="AJ1511" s="515">
        <v>115.49302325581398</v>
      </c>
      <c r="AK1511" s="515">
        <v>26.878240791260342</v>
      </c>
      <c r="AL1511" s="515">
        <v>26.878240791260342</v>
      </c>
    </row>
    <row r="1512" spans="1:38">
      <c r="A1512" s="515">
        <v>17</v>
      </c>
      <c r="B1512" s="515">
        <v>137</v>
      </c>
      <c r="C1512" s="515">
        <v>2024</v>
      </c>
      <c r="D1512" s="515">
        <v>5</v>
      </c>
      <c r="E1512" s="515">
        <v>99</v>
      </c>
      <c r="F1512" s="515">
        <v>99</v>
      </c>
      <c r="G1512" s="515">
        <v>99</v>
      </c>
      <c r="H1512" s="515">
        <v>99</v>
      </c>
      <c r="I1512" s="515">
        <v>99</v>
      </c>
      <c r="J1512" s="515">
        <v>999</v>
      </c>
      <c r="K1512" s="515">
        <v>99</v>
      </c>
      <c r="L1512" s="515">
        <v>99</v>
      </c>
      <c r="M1512" s="515">
        <v>12</v>
      </c>
      <c r="N1512" s="515">
        <v>99</v>
      </c>
      <c r="O1512" s="515">
        <v>99</v>
      </c>
      <c r="P1512" s="515">
        <v>99</v>
      </c>
      <c r="Q1512" s="515">
        <v>37</v>
      </c>
      <c r="R1512" s="515">
        <v>47</v>
      </c>
      <c r="S1512" s="515">
        <v>9.6595744680851077</v>
      </c>
      <c r="T1512" s="515">
        <v>12</v>
      </c>
      <c r="U1512" s="515">
        <v>46.102127659574464</v>
      </c>
      <c r="V1512" s="515">
        <v>0</v>
      </c>
      <c r="W1512" s="515">
        <v>100</v>
      </c>
      <c r="X1512" s="515">
        <v>100</v>
      </c>
      <c r="Y1512" s="515">
        <v>100</v>
      </c>
      <c r="Z1512" s="515">
        <v>7.5083071543543252</v>
      </c>
      <c r="AA1512" s="515">
        <v>1.1161597488173711</v>
      </c>
      <c r="AB1512" s="515">
        <v>0</v>
      </c>
      <c r="AC1512" s="515">
        <v>62.666986420749289</v>
      </c>
      <c r="AD1512" s="515"/>
      <c r="AE1512" s="515"/>
      <c r="AF1512" s="515">
        <v>4.6812749003984067</v>
      </c>
      <c r="AG1512" s="515">
        <v>6.0128426415659852</v>
      </c>
      <c r="AH1512" s="515">
        <v>2.1276595744680855</v>
      </c>
      <c r="AI1512" s="515">
        <v>46</v>
      </c>
      <c r="AJ1512" s="515">
        <v>118.15434782608696</v>
      </c>
      <c r="AK1512" s="515">
        <v>27.870237934265141</v>
      </c>
      <c r="AL1512" s="515">
        <v>27.870237934265141</v>
      </c>
    </row>
    <row r="1513" spans="1:38">
      <c r="A1513" s="515">
        <v>17</v>
      </c>
      <c r="B1513" s="515">
        <v>138</v>
      </c>
      <c r="C1513" s="515">
        <v>2024</v>
      </c>
      <c r="D1513" s="515">
        <v>6</v>
      </c>
      <c r="E1513" s="515">
        <v>99</v>
      </c>
      <c r="F1513" s="515">
        <v>99</v>
      </c>
      <c r="G1513" s="515">
        <v>99</v>
      </c>
      <c r="H1513" s="515">
        <v>99</v>
      </c>
      <c r="I1513" s="515">
        <v>99</v>
      </c>
      <c r="J1513" s="515">
        <v>999</v>
      </c>
      <c r="K1513" s="515">
        <v>99</v>
      </c>
      <c r="L1513" s="515">
        <v>99</v>
      </c>
      <c r="M1513" s="515">
        <v>12</v>
      </c>
      <c r="N1513" s="515">
        <v>99</v>
      </c>
      <c r="O1513" s="515">
        <v>99</v>
      </c>
      <c r="P1513" s="515">
        <v>99</v>
      </c>
      <c r="Q1513" s="515">
        <v>15</v>
      </c>
      <c r="R1513" s="515">
        <v>21</v>
      </c>
      <c r="S1513" s="515">
        <v>9.2857142857142883</v>
      </c>
      <c r="T1513" s="515">
        <v>12</v>
      </c>
      <c r="U1513" s="515">
        <v>43.490476190476194</v>
      </c>
      <c r="V1513" s="515">
        <v>0</v>
      </c>
      <c r="W1513" s="515">
        <v>100</v>
      </c>
      <c r="X1513" s="515">
        <v>100</v>
      </c>
      <c r="Y1513" s="515">
        <v>100</v>
      </c>
      <c r="Z1513" s="515">
        <v>6.8781853062108764</v>
      </c>
      <c r="AA1513" s="515">
        <v>0.98284606859762069</v>
      </c>
      <c r="AB1513" s="515">
        <v>0</v>
      </c>
      <c r="AC1513" s="515">
        <v>29.695626890569844</v>
      </c>
      <c r="AD1513" s="515"/>
      <c r="AE1513" s="515"/>
      <c r="AF1513" s="515">
        <v>4.4210526315789496</v>
      </c>
      <c r="AG1513" s="515">
        <v>5.5483330093312588</v>
      </c>
      <c r="AH1513" s="515">
        <v>0</v>
      </c>
      <c r="AI1513" s="515">
        <v>21</v>
      </c>
      <c r="AJ1513" s="515">
        <v>117.20476190476197</v>
      </c>
      <c r="AK1513" s="515">
        <v>27.015119506335935</v>
      </c>
      <c r="AL1513" s="515">
        <v>27.015119506335935</v>
      </c>
    </row>
    <row r="1514" spans="1:38">
      <c r="A1514" s="515">
        <v>17</v>
      </c>
      <c r="B1514" s="515">
        <v>139</v>
      </c>
      <c r="C1514" s="515">
        <v>2024</v>
      </c>
      <c r="D1514" s="515">
        <v>7</v>
      </c>
      <c r="E1514" s="515">
        <v>99</v>
      </c>
      <c r="F1514" s="515">
        <v>99</v>
      </c>
      <c r="G1514" s="515">
        <v>99</v>
      </c>
      <c r="H1514" s="515">
        <v>99</v>
      </c>
      <c r="I1514" s="515">
        <v>99</v>
      </c>
      <c r="J1514" s="515">
        <v>999</v>
      </c>
      <c r="K1514" s="515">
        <v>99</v>
      </c>
      <c r="L1514" s="515">
        <v>99</v>
      </c>
      <c r="M1514" s="515">
        <v>12</v>
      </c>
      <c r="N1514" s="515">
        <v>99</v>
      </c>
      <c r="O1514" s="515">
        <v>99</v>
      </c>
      <c r="P1514" s="515">
        <v>99</v>
      </c>
      <c r="Q1514" s="515">
        <v>8</v>
      </c>
      <c r="R1514" s="515">
        <v>12</v>
      </c>
      <c r="S1514" s="515">
        <v>9.5</v>
      </c>
      <c r="T1514" s="515">
        <v>12</v>
      </c>
      <c r="U1514" s="515">
        <v>37.075000000000003</v>
      </c>
      <c r="V1514" s="515">
        <v>0</v>
      </c>
      <c r="W1514" s="515">
        <v>100</v>
      </c>
      <c r="X1514" s="515">
        <v>100</v>
      </c>
      <c r="Y1514" s="515">
        <v>100</v>
      </c>
      <c r="Z1514" s="515">
        <v>10.915518387445749</v>
      </c>
      <c r="AA1514" s="515">
        <v>0.95742710775633821</v>
      </c>
      <c r="AB1514" s="515">
        <v>0</v>
      </c>
      <c r="AC1514" s="515">
        <v>93.652999181017151</v>
      </c>
      <c r="AD1514" s="515"/>
      <c r="AE1514" s="515"/>
      <c r="AF1514" s="515">
        <v>6.1538461538461524</v>
      </c>
      <c r="AG1514" s="515">
        <v>6.9850690028731597</v>
      </c>
      <c r="AH1514" s="515">
        <v>0</v>
      </c>
      <c r="AI1514" s="515">
        <v>12</v>
      </c>
      <c r="AJ1514" s="515">
        <v>111.61666666666665</v>
      </c>
      <c r="AK1514" s="515">
        <v>25.910261953336203</v>
      </c>
      <c r="AL1514" s="515">
        <v>25.910261953336203</v>
      </c>
    </row>
    <row r="1515" spans="1:38">
      <c r="A1515" s="515">
        <v>17</v>
      </c>
      <c r="B1515" s="515">
        <v>140</v>
      </c>
      <c r="C1515" s="515">
        <v>2024</v>
      </c>
      <c r="D1515" s="515">
        <v>8</v>
      </c>
      <c r="E1515" s="515">
        <v>99</v>
      </c>
      <c r="F1515" s="515">
        <v>99</v>
      </c>
      <c r="G1515" s="515">
        <v>99</v>
      </c>
      <c r="H1515" s="515">
        <v>99</v>
      </c>
      <c r="I1515" s="515">
        <v>99</v>
      </c>
      <c r="J1515" s="515">
        <v>999</v>
      </c>
      <c r="K1515" s="515">
        <v>99</v>
      </c>
      <c r="L1515" s="515">
        <v>99</v>
      </c>
      <c r="M1515" s="515">
        <v>12</v>
      </c>
      <c r="N1515" s="515">
        <v>99</v>
      </c>
      <c r="O1515" s="515">
        <v>99</v>
      </c>
      <c r="P1515" s="515">
        <v>99</v>
      </c>
      <c r="Q1515" s="515">
        <v>178</v>
      </c>
      <c r="R1515" s="515">
        <v>244</v>
      </c>
      <c r="S1515" s="515">
        <v>10.356557377049178</v>
      </c>
      <c r="T1515" s="515">
        <v>12</v>
      </c>
      <c r="U1515" s="515">
        <v>44.395901639344252</v>
      </c>
      <c r="V1515" s="515">
        <v>0</v>
      </c>
      <c r="W1515" s="515">
        <v>100</v>
      </c>
      <c r="X1515" s="515">
        <v>100</v>
      </c>
      <c r="Y1515" s="515">
        <v>99.590163934426243</v>
      </c>
      <c r="Z1515" s="515">
        <v>8.2653820589545131</v>
      </c>
      <c r="AA1515" s="515">
        <v>0.85406335474659023</v>
      </c>
      <c r="AB1515" s="515">
        <v>0</v>
      </c>
      <c r="AC1515" s="515">
        <v>74.490853958993057</v>
      </c>
      <c r="AD1515" s="515"/>
      <c r="AE1515" s="515"/>
      <c r="AF1515" s="515">
        <v>2.3358223243346736</v>
      </c>
      <c r="AG1515" s="515">
        <v>3.2008174160681446</v>
      </c>
      <c r="AH1515" s="515">
        <v>0.40983606557377056</v>
      </c>
      <c r="AI1515" s="515">
        <v>244</v>
      </c>
      <c r="AJ1515" s="515">
        <v>116.1061475409836</v>
      </c>
      <c r="AK1515" s="515">
        <v>28.175486094808953</v>
      </c>
      <c r="AL1515" s="515">
        <v>28.175486094808953</v>
      </c>
    </row>
    <row r="1516" spans="1:38">
      <c r="A1516" s="515">
        <v>17</v>
      </c>
      <c r="B1516" s="515">
        <v>141</v>
      </c>
      <c r="C1516" s="515">
        <v>2024</v>
      </c>
      <c r="D1516" s="515">
        <v>9</v>
      </c>
      <c r="E1516" s="515">
        <v>99</v>
      </c>
      <c r="F1516" s="515">
        <v>99</v>
      </c>
      <c r="G1516" s="515">
        <v>99</v>
      </c>
      <c r="H1516" s="515">
        <v>99</v>
      </c>
      <c r="I1516" s="515">
        <v>99</v>
      </c>
      <c r="J1516" s="515">
        <v>999</v>
      </c>
      <c r="K1516" s="515">
        <v>99</v>
      </c>
      <c r="L1516" s="515">
        <v>99</v>
      </c>
      <c r="M1516" s="515">
        <v>12</v>
      </c>
      <c r="N1516" s="515">
        <v>99</v>
      </c>
      <c r="O1516" s="515">
        <v>99</v>
      </c>
      <c r="P1516" s="515">
        <v>99</v>
      </c>
      <c r="Q1516" s="515">
        <v>205</v>
      </c>
      <c r="R1516" s="515">
        <v>243</v>
      </c>
      <c r="S1516" s="515">
        <v>10.127572016460906</v>
      </c>
      <c r="T1516" s="515">
        <v>12</v>
      </c>
      <c r="U1516" s="515">
        <v>41.737860082304543</v>
      </c>
      <c r="V1516" s="515">
        <v>0</v>
      </c>
      <c r="W1516" s="515">
        <v>100</v>
      </c>
      <c r="X1516" s="515">
        <v>100</v>
      </c>
      <c r="Y1516" s="515">
        <v>98.353909465020607</v>
      </c>
      <c r="Z1516" s="515">
        <v>8.8672170272066531</v>
      </c>
      <c r="AA1516" s="515">
        <v>0.9230591193513662</v>
      </c>
      <c r="AB1516" s="515">
        <v>0</v>
      </c>
      <c r="AC1516" s="515">
        <v>78.630885152342685</v>
      </c>
      <c r="AD1516" s="515"/>
      <c r="AE1516" s="515"/>
      <c r="AF1516" s="515">
        <v>1.6335036300080668</v>
      </c>
      <c r="AG1516" s="515">
        <v>2.262116754067764</v>
      </c>
      <c r="AH1516" s="515">
        <v>5.3497942386831268</v>
      </c>
      <c r="AI1516" s="515">
        <v>243</v>
      </c>
      <c r="AJ1516" s="515">
        <v>114.73497942386835</v>
      </c>
      <c r="AK1516" s="515">
        <v>27.297792031120203</v>
      </c>
      <c r="AL1516" s="515">
        <v>27.297792031120203</v>
      </c>
    </row>
    <row r="1517" spans="1:38">
      <c r="A1517" s="515">
        <v>17</v>
      </c>
      <c r="B1517" s="515">
        <v>142</v>
      </c>
      <c r="C1517" s="515">
        <v>2024</v>
      </c>
      <c r="D1517" s="515">
        <v>10</v>
      </c>
      <c r="E1517" s="515">
        <v>99</v>
      </c>
      <c r="F1517" s="515">
        <v>99</v>
      </c>
      <c r="G1517" s="515">
        <v>99</v>
      </c>
      <c r="H1517" s="515">
        <v>99</v>
      </c>
      <c r="I1517" s="515">
        <v>99</v>
      </c>
      <c r="J1517" s="515">
        <v>999</v>
      </c>
      <c r="K1517" s="515">
        <v>99</v>
      </c>
      <c r="L1517" s="515">
        <v>99</v>
      </c>
      <c r="M1517" s="515">
        <v>12</v>
      </c>
      <c r="N1517" s="515">
        <v>99</v>
      </c>
      <c r="O1517" s="515">
        <v>99</v>
      </c>
      <c r="P1517" s="515">
        <v>99</v>
      </c>
      <c r="Q1517" s="515">
        <v>408</v>
      </c>
      <c r="R1517" s="515">
        <v>499</v>
      </c>
      <c r="S1517" s="515">
        <v>10.098196392785569</v>
      </c>
      <c r="T1517" s="515">
        <v>12</v>
      </c>
      <c r="U1517" s="515">
        <v>42.184368737474941</v>
      </c>
      <c r="V1517" s="515">
        <v>0</v>
      </c>
      <c r="W1517" s="515">
        <v>100</v>
      </c>
      <c r="X1517" s="515">
        <v>100</v>
      </c>
      <c r="Y1517" s="515">
        <v>98.196392785571163</v>
      </c>
      <c r="Z1517" s="515">
        <v>8.4374532524380488</v>
      </c>
      <c r="AA1517" s="515">
        <v>0.88427407220644849</v>
      </c>
      <c r="AB1517" s="515">
        <v>0</v>
      </c>
      <c r="AC1517" s="515">
        <v>79.184171216970554</v>
      </c>
      <c r="AD1517" s="515"/>
      <c r="AE1517" s="515"/>
      <c r="AF1517" s="515">
        <v>1.2813928406347903</v>
      </c>
      <c r="AG1517" s="515">
        <v>1.769655874652208</v>
      </c>
      <c r="AH1517" s="515">
        <v>3.8076152304609217</v>
      </c>
      <c r="AI1517" s="515">
        <v>499</v>
      </c>
      <c r="AJ1517" s="515">
        <v>115.4563126252505</v>
      </c>
      <c r="AK1517" s="515">
        <v>27.107786407548804</v>
      </c>
      <c r="AL1517" s="515">
        <v>26.947023637368808</v>
      </c>
    </row>
    <row r="1518" spans="1:38">
      <c r="A1518" s="515">
        <v>17</v>
      </c>
      <c r="B1518" s="515">
        <v>143</v>
      </c>
      <c r="C1518" s="515">
        <v>2024</v>
      </c>
      <c r="D1518" s="515">
        <v>11</v>
      </c>
      <c r="E1518" s="515">
        <v>99</v>
      </c>
      <c r="F1518" s="515">
        <v>99</v>
      </c>
      <c r="G1518" s="515">
        <v>99</v>
      </c>
      <c r="H1518" s="515">
        <v>99</v>
      </c>
      <c r="I1518" s="515">
        <v>99</v>
      </c>
      <c r="J1518" s="515">
        <v>999</v>
      </c>
      <c r="K1518" s="515">
        <v>99</v>
      </c>
      <c r="L1518" s="515">
        <v>99</v>
      </c>
      <c r="M1518" s="515">
        <v>12</v>
      </c>
      <c r="N1518" s="515">
        <v>99</v>
      </c>
      <c r="O1518" s="515">
        <v>99</v>
      </c>
      <c r="P1518" s="515">
        <v>99</v>
      </c>
      <c r="Q1518" s="515">
        <v>101</v>
      </c>
      <c r="R1518" s="515">
        <v>145</v>
      </c>
      <c r="S1518" s="515">
        <v>9.6896551724137954</v>
      </c>
      <c r="T1518" s="515">
        <v>12</v>
      </c>
      <c r="U1518" s="515">
        <v>39.371724137931047</v>
      </c>
      <c r="V1518" s="515">
        <v>0</v>
      </c>
      <c r="W1518" s="515">
        <v>100</v>
      </c>
      <c r="X1518" s="515">
        <v>100</v>
      </c>
      <c r="Y1518" s="515">
        <v>93.793103448275872</v>
      </c>
      <c r="Z1518" s="515">
        <v>9.3219925607785186</v>
      </c>
      <c r="AA1518" s="515">
        <v>1.0603658534500688</v>
      </c>
      <c r="AB1518" s="515">
        <v>0</v>
      </c>
      <c r="AC1518" s="515">
        <v>85.518775206304255</v>
      </c>
      <c r="AD1518" s="515"/>
      <c r="AE1518" s="515"/>
      <c r="AF1518" s="515">
        <v>0.89561457689932067</v>
      </c>
      <c r="AG1518" s="515">
        <v>1.1884140816108584</v>
      </c>
      <c r="AH1518" s="515">
        <v>2.7586206896551722</v>
      </c>
      <c r="AI1518" s="515">
        <v>145</v>
      </c>
      <c r="AJ1518" s="515">
        <v>114.54344827586202</v>
      </c>
      <c r="AK1518" s="515">
        <v>25.74356904314612</v>
      </c>
      <c r="AL1518" s="515"/>
    </row>
    <row r="1519" spans="1:38">
      <c r="A1519" s="515">
        <v>17</v>
      </c>
      <c r="B1519" s="515">
        <v>144</v>
      </c>
      <c r="C1519" s="515">
        <v>2024</v>
      </c>
      <c r="D1519" s="515">
        <v>12</v>
      </c>
      <c r="E1519" s="515">
        <v>99</v>
      </c>
      <c r="F1519" s="515">
        <v>99</v>
      </c>
      <c r="G1519" s="515">
        <v>99</v>
      </c>
      <c r="H1519" s="515">
        <v>99</v>
      </c>
      <c r="I1519" s="515">
        <v>99</v>
      </c>
      <c r="J1519" s="515">
        <v>999</v>
      </c>
      <c r="K1519" s="515">
        <v>99</v>
      </c>
      <c r="L1519" s="515">
        <v>99</v>
      </c>
      <c r="M1519" s="515">
        <v>12</v>
      </c>
      <c r="N1519" s="515">
        <v>99</v>
      </c>
      <c r="O1519" s="515">
        <v>99</v>
      </c>
      <c r="P1519" s="515">
        <v>99</v>
      </c>
      <c r="Q1519" s="515">
        <v>16</v>
      </c>
      <c r="R1519" s="515">
        <v>16</v>
      </c>
      <c r="S1519" s="515">
        <v>9.9375</v>
      </c>
      <c r="T1519" s="515">
        <v>12</v>
      </c>
      <c r="U1519" s="515">
        <v>41.881250000000009</v>
      </c>
      <c r="V1519" s="515">
        <v>0</v>
      </c>
      <c r="W1519" s="515">
        <v>100</v>
      </c>
      <c r="X1519" s="515">
        <v>100</v>
      </c>
      <c r="Y1519" s="515">
        <v>100</v>
      </c>
      <c r="Z1519" s="515">
        <v>7.7530009310910817</v>
      </c>
      <c r="AA1519" s="515">
        <v>0.74739129644383739</v>
      </c>
      <c r="AB1519" s="515">
        <v>0</v>
      </c>
      <c r="AC1519" s="515">
        <v>82.816585992361283</v>
      </c>
      <c r="AD1519" s="515"/>
      <c r="AE1519" s="515"/>
      <c r="AF1519" s="515">
        <v>0.7681228996639462</v>
      </c>
      <c r="AG1519" s="515">
        <v>1.0970875852776452</v>
      </c>
      <c r="AH1519" s="515">
        <v>6.25</v>
      </c>
      <c r="AI1519" s="515">
        <v>16</v>
      </c>
      <c r="AJ1519" s="515">
        <v>116.2625</v>
      </c>
      <c r="AK1519" s="515">
        <v>26.351546365377303</v>
      </c>
      <c r="AL1519" s="515"/>
    </row>
    <row r="1520" spans="1:38">
      <c r="A1520" s="515">
        <v>17</v>
      </c>
      <c r="B1520" s="515">
        <v>145</v>
      </c>
      <c r="C1520" s="515">
        <v>2024</v>
      </c>
      <c r="D1520" s="515">
        <v>1</v>
      </c>
      <c r="E1520" s="515">
        <v>99</v>
      </c>
      <c r="F1520" s="515">
        <v>99</v>
      </c>
      <c r="G1520" s="515">
        <v>99</v>
      </c>
      <c r="H1520" s="515">
        <v>99</v>
      </c>
      <c r="I1520" s="515">
        <v>99</v>
      </c>
      <c r="J1520" s="515">
        <v>999</v>
      </c>
      <c r="K1520" s="515">
        <v>99</v>
      </c>
      <c r="L1520" s="515">
        <v>99</v>
      </c>
      <c r="M1520" s="515">
        <v>13</v>
      </c>
      <c r="N1520" s="515">
        <v>99</v>
      </c>
      <c r="O1520" s="515">
        <v>99</v>
      </c>
      <c r="P1520" s="515">
        <v>99</v>
      </c>
      <c r="Q1520" s="515">
        <v>5</v>
      </c>
      <c r="R1520" s="515">
        <v>6</v>
      </c>
      <c r="S1520" s="515">
        <v>9.5</v>
      </c>
      <c r="T1520" s="515">
        <v>13</v>
      </c>
      <c r="U1520" s="515">
        <v>46.949999999999989</v>
      </c>
      <c r="V1520" s="515">
        <v>0</v>
      </c>
      <c r="W1520" s="515">
        <v>100</v>
      </c>
      <c r="X1520" s="515">
        <v>100</v>
      </c>
      <c r="Y1520" s="515">
        <v>100</v>
      </c>
      <c r="Z1520" s="515">
        <v>2.5727741188583382</v>
      </c>
      <c r="AA1520" s="515">
        <v>1.1180339887498949</v>
      </c>
      <c r="AB1520" s="515">
        <v>0</v>
      </c>
      <c r="AC1520" s="515">
        <v>32.15770656314551</v>
      </c>
      <c r="AD1520" s="515"/>
      <c r="AE1520" s="515"/>
      <c r="AF1520" s="515">
        <v>0.45214770158251683</v>
      </c>
      <c r="AG1520" s="515">
        <v>0.70308463721381853</v>
      </c>
      <c r="AH1520" s="515">
        <v>0</v>
      </c>
      <c r="AI1520" s="515">
        <v>4</v>
      </c>
      <c r="AJ1520" s="515">
        <v>115.075</v>
      </c>
      <c r="AK1520" s="515">
        <v>31.15159727487454</v>
      </c>
      <c r="AL1520" s="515">
        <v>31.15159727487454</v>
      </c>
    </row>
    <row r="1521" spans="1:38">
      <c r="A1521" s="515">
        <v>17</v>
      </c>
      <c r="B1521" s="515">
        <v>146</v>
      </c>
      <c r="C1521" s="515">
        <v>2024</v>
      </c>
      <c r="D1521" s="515">
        <v>2</v>
      </c>
      <c r="E1521" s="515">
        <v>99</v>
      </c>
      <c r="F1521" s="515">
        <v>99</v>
      </c>
      <c r="G1521" s="515">
        <v>99</v>
      </c>
      <c r="H1521" s="515">
        <v>99</v>
      </c>
      <c r="I1521" s="515">
        <v>99</v>
      </c>
      <c r="J1521" s="515">
        <v>999</v>
      </c>
      <c r="K1521" s="515">
        <v>99</v>
      </c>
      <c r="L1521" s="515">
        <v>99</v>
      </c>
      <c r="M1521" s="515">
        <v>13</v>
      </c>
      <c r="N1521" s="515">
        <v>99</v>
      </c>
      <c r="O1521" s="515">
        <v>99</v>
      </c>
      <c r="P1521" s="515">
        <v>99</v>
      </c>
      <c r="Q1521" s="515">
        <v>9</v>
      </c>
      <c r="R1521" s="515">
        <v>10</v>
      </c>
      <c r="S1521" s="515">
        <v>10.1</v>
      </c>
      <c r="T1521" s="515">
        <v>13</v>
      </c>
      <c r="U1521" s="515">
        <v>47.44</v>
      </c>
      <c r="V1521" s="515">
        <v>0</v>
      </c>
      <c r="W1521" s="515">
        <v>100</v>
      </c>
      <c r="X1521" s="515">
        <v>100</v>
      </c>
      <c r="Y1521" s="515">
        <v>100</v>
      </c>
      <c r="Z1521" s="515">
        <v>9.8263116172854978</v>
      </c>
      <c r="AA1521" s="515">
        <v>1.5779733838059531</v>
      </c>
      <c r="AB1521" s="515">
        <v>0</v>
      </c>
      <c r="AC1521" s="515">
        <v>79.493561940615237</v>
      </c>
      <c r="AD1521" s="515"/>
      <c r="AE1521" s="515"/>
      <c r="AF1521" s="515">
        <v>0.75642965204236012</v>
      </c>
      <c r="AG1521" s="515">
        <v>1.04788137558728</v>
      </c>
      <c r="AH1521" s="515">
        <v>0</v>
      </c>
      <c r="AI1521" s="515">
        <v>9</v>
      </c>
      <c r="AJ1521" s="515">
        <v>115.84444444444443</v>
      </c>
      <c r="AK1521" s="515">
        <v>29.167648155599821</v>
      </c>
      <c r="AL1521" s="515">
        <v>29.167648155599821</v>
      </c>
    </row>
    <row r="1522" spans="1:38">
      <c r="A1522" s="515">
        <v>17</v>
      </c>
      <c r="B1522" s="515">
        <v>147</v>
      </c>
      <c r="C1522" s="515">
        <v>2024</v>
      </c>
      <c r="D1522" s="515">
        <v>3</v>
      </c>
      <c r="E1522" s="515">
        <v>99</v>
      </c>
      <c r="F1522" s="515">
        <v>99</v>
      </c>
      <c r="G1522" s="515">
        <v>99</v>
      </c>
      <c r="H1522" s="515">
        <v>99</v>
      </c>
      <c r="I1522" s="515">
        <v>99</v>
      </c>
      <c r="J1522" s="515">
        <v>999</v>
      </c>
      <c r="K1522" s="515">
        <v>99</v>
      </c>
      <c r="L1522" s="515">
        <v>99</v>
      </c>
      <c r="M1522" s="515">
        <v>13</v>
      </c>
      <c r="N1522" s="515">
        <v>99</v>
      </c>
      <c r="O1522" s="515">
        <v>99</v>
      </c>
      <c r="P1522" s="515">
        <v>99</v>
      </c>
      <c r="Q1522" s="515">
        <v>95</v>
      </c>
      <c r="R1522" s="515">
        <v>118</v>
      </c>
      <c r="S1522" s="515">
        <v>10.101694915254235</v>
      </c>
      <c r="T1522" s="515">
        <v>13</v>
      </c>
      <c r="U1522" s="515">
        <v>45.527118644067805</v>
      </c>
      <c r="V1522" s="515">
        <v>0</v>
      </c>
      <c r="W1522" s="515">
        <v>100</v>
      </c>
      <c r="X1522" s="515">
        <v>100</v>
      </c>
      <c r="Y1522" s="515">
        <v>100</v>
      </c>
      <c r="Z1522" s="515">
        <v>16.401770579375398</v>
      </c>
      <c r="AA1522" s="515">
        <v>1.2239823203309044</v>
      </c>
      <c r="AB1522" s="515">
        <v>0</v>
      </c>
      <c r="AC1522" s="515">
        <v>30.979468157300953</v>
      </c>
      <c r="AD1522" s="515"/>
      <c r="AE1522" s="515"/>
      <c r="AF1522" s="515">
        <v>1.0879586944495665</v>
      </c>
      <c r="AG1522" s="515">
        <v>1.3974441147214163</v>
      </c>
      <c r="AH1522" s="515">
        <v>1.6949152542372876</v>
      </c>
      <c r="AI1522" s="515">
        <v>107</v>
      </c>
      <c r="AJ1522" s="515">
        <v>118.25794392523362</v>
      </c>
      <c r="AK1522" s="515">
        <v>29.070612556260595</v>
      </c>
      <c r="AL1522" s="515">
        <v>29.070612556260595</v>
      </c>
    </row>
    <row r="1523" spans="1:38">
      <c r="A1523" s="515">
        <v>17</v>
      </c>
      <c r="B1523" s="515">
        <v>148</v>
      </c>
      <c r="C1523" s="515">
        <v>2024</v>
      </c>
      <c r="D1523" s="515">
        <v>4</v>
      </c>
      <c r="E1523" s="515">
        <v>99</v>
      </c>
      <c r="F1523" s="515">
        <v>99</v>
      </c>
      <c r="G1523" s="515">
        <v>99</v>
      </c>
      <c r="H1523" s="515">
        <v>99</v>
      </c>
      <c r="I1523" s="515">
        <v>99</v>
      </c>
      <c r="J1523" s="515">
        <v>999</v>
      </c>
      <c r="K1523" s="515">
        <v>99</v>
      </c>
      <c r="L1523" s="515">
        <v>99</v>
      </c>
      <c r="M1523" s="515">
        <v>13</v>
      </c>
      <c r="N1523" s="515">
        <v>99</v>
      </c>
      <c r="O1523" s="515">
        <v>99</v>
      </c>
      <c r="P1523" s="515">
        <v>99</v>
      </c>
      <c r="Q1523" s="515">
        <v>13</v>
      </c>
      <c r="R1523" s="515">
        <v>16</v>
      </c>
      <c r="S1523" s="515">
        <v>10.375</v>
      </c>
      <c r="T1523" s="515">
        <v>13</v>
      </c>
      <c r="U1523" s="515">
        <v>47.306249999999991</v>
      </c>
      <c r="V1523" s="515">
        <v>0</v>
      </c>
      <c r="W1523" s="515">
        <v>100</v>
      </c>
      <c r="X1523" s="515">
        <v>100</v>
      </c>
      <c r="Y1523" s="515">
        <v>93.75</v>
      </c>
      <c r="Z1523" s="515">
        <v>11.215974587056676</v>
      </c>
      <c r="AA1523" s="515">
        <v>1.4523687548277817</v>
      </c>
      <c r="AB1523" s="515">
        <v>0</v>
      </c>
      <c r="AC1523" s="515">
        <v>81.939083051630433</v>
      </c>
      <c r="AD1523" s="515"/>
      <c r="AE1523" s="515"/>
      <c r="AF1523" s="515">
        <v>1.1180992313067781</v>
      </c>
      <c r="AG1523" s="515">
        <v>1.6093092876005153</v>
      </c>
      <c r="AH1523" s="515">
        <v>0</v>
      </c>
      <c r="AI1523" s="515">
        <v>13</v>
      </c>
      <c r="AJ1523" s="515">
        <v>115.4692307692308</v>
      </c>
      <c r="AK1523" s="515">
        <v>29.193827055652697</v>
      </c>
      <c r="AL1523" s="515">
        <v>29.193827055652697</v>
      </c>
    </row>
    <row r="1524" spans="1:38">
      <c r="A1524" s="515">
        <v>17</v>
      </c>
      <c r="B1524" s="515">
        <v>149</v>
      </c>
      <c r="C1524" s="515">
        <v>2024</v>
      </c>
      <c r="D1524" s="515">
        <v>5</v>
      </c>
      <c r="E1524" s="515">
        <v>99</v>
      </c>
      <c r="F1524" s="515">
        <v>99</v>
      </c>
      <c r="G1524" s="515">
        <v>99</v>
      </c>
      <c r="H1524" s="515">
        <v>99</v>
      </c>
      <c r="I1524" s="515">
        <v>99</v>
      </c>
      <c r="J1524" s="515">
        <v>999</v>
      </c>
      <c r="K1524" s="515">
        <v>99</v>
      </c>
      <c r="L1524" s="515">
        <v>99</v>
      </c>
      <c r="M1524" s="515">
        <v>13</v>
      </c>
      <c r="N1524" s="515">
        <v>99</v>
      </c>
      <c r="O1524" s="515">
        <v>99</v>
      </c>
      <c r="P1524" s="515">
        <v>99</v>
      </c>
      <c r="Q1524" s="515">
        <v>8</v>
      </c>
      <c r="R1524" s="515">
        <v>8</v>
      </c>
      <c r="S1524" s="515">
        <v>10.125</v>
      </c>
      <c r="T1524" s="515">
        <v>13</v>
      </c>
      <c r="U1524" s="515">
        <v>45.637500000000003</v>
      </c>
      <c r="V1524" s="515">
        <v>0</v>
      </c>
      <c r="W1524" s="515">
        <v>100</v>
      </c>
      <c r="X1524" s="515">
        <v>100</v>
      </c>
      <c r="Y1524" s="515">
        <v>100</v>
      </c>
      <c r="Z1524" s="515">
        <v>9.7366495135647195</v>
      </c>
      <c r="AA1524" s="515">
        <v>1.8998355191963328</v>
      </c>
      <c r="AB1524" s="515">
        <v>0</v>
      </c>
      <c r="AC1524" s="515">
        <v>91.673600547217958</v>
      </c>
      <c r="AD1524" s="515"/>
      <c r="AE1524" s="515"/>
      <c r="AF1524" s="515">
        <v>0.7968127490039838</v>
      </c>
      <c r="AG1524" s="515">
        <v>1.0131478901770998</v>
      </c>
      <c r="AH1524" s="515">
        <v>0</v>
      </c>
      <c r="AI1524" s="515">
        <v>8</v>
      </c>
      <c r="AJ1524" s="515">
        <v>116.46250000000001</v>
      </c>
      <c r="AK1524" s="515">
        <v>28.836192757665088</v>
      </c>
      <c r="AL1524" s="515">
        <v>28.836192757665088</v>
      </c>
    </row>
    <row r="1525" spans="1:38">
      <c r="A1525" s="515">
        <v>17</v>
      </c>
      <c r="B1525" s="515">
        <v>150</v>
      </c>
      <c r="C1525" s="515">
        <v>2024</v>
      </c>
      <c r="D1525" s="515">
        <v>6</v>
      </c>
      <c r="E1525" s="515">
        <v>99</v>
      </c>
      <c r="F1525" s="515">
        <v>99</v>
      </c>
      <c r="G1525" s="515">
        <v>99</v>
      </c>
      <c r="H1525" s="515">
        <v>99</v>
      </c>
      <c r="I1525" s="515">
        <v>99</v>
      </c>
      <c r="J1525" s="515">
        <v>999</v>
      </c>
      <c r="K1525" s="515">
        <v>99</v>
      </c>
      <c r="L1525" s="515">
        <v>99</v>
      </c>
      <c r="M1525" s="515">
        <v>13</v>
      </c>
      <c r="N1525" s="515">
        <v>99</v>
      </c>
      <c r="O1525" s="515">
        <v>99</v>
      </c>
      <c r="P1525" s="515">
        <v>99</v>
      </c>
      <c r="Q1525" s="515">
        <v>7</v>
      </c>
      <c r="R1525" s="515">
        <v>7</v>
      </c>
      <c r="S1525" s="515">
        <v>10.571428571428569</v>
      </c>
      <c r="T1525" s="515">
        <v>13</v>
      </c>
      <c r="U1525" s="515">
        <v>45.828571428571443</v>
      </c>
      <c r="V1525" s="515">
        <v>0</v>
      </c>
      <c r="W1525" s="515">
        <v>100</v>
      </c>
      <c r="X1525" s="515">
        <v>100</v>
      </c>
      <c r="Y1525" s="515">
        <v>100</v>
      </c>
      <c r="Z1525" s="515">
        <v>3.8629057477923054</v>
      </c>
      <c r="AA1525" s="515">
        <v>0.72843135908468992</v>
      </c>
      <c r="AB1525" s="515">
        <v>0</v>
      </c>
      <c r="AC1525" s="515">
        <v>0.94285417072739819</v>
      </c>
      <c r="AD1525" s="515"/>
      <c r="AE1525" s="515"/>
      <c r="AF1525" s="515">
        <v>1.4736842105263157</v>
      </c>
      <c r="AG1525" s="515">
        <v>1.9488724727838251</v>
      </c>
      <c r="AH1525" s="515">
        <v>0</v>
      </c>
      <c r="AI1525" s="515">
        <v>7</v>
      </c>
      <c r="AJ1525" s="515">
        <v>117.14285714285712</v>
      </c>
      <c r="AK1525" s="515">
        <v>28.547243176389369</v>
      </c>
      <c r="AL1525" s="515">
        <v>28.547243176389369</v>
      </c>
    </row>
    <row r="1526" spans="1:38">
      <c r="A1526" s="515">
        <v>17</v>
      </c>
      <c r="B1526" s="515">
        <v>151</v>
      </c>
      <c r="C1526" s="515">
        <v>2024</v>
      </c>
      <c r="D1526" s="515">
        <v>7</v>
      </c>
      <c r="E1526" s="515">
        <v>99</v>
      </c>
      <c r="F1526" s="515">
        <v>99</v>
      </c>
      <c r="G1526" s="515">
        <v>99</v>
      </c>
      <c r="H1526" s="515">
        <v>99</v>
      </c>
      <c r="I1526" s="515">
        <v>99</v>
      </c>
      <c r="J1526" s="515">
        <v>999</v>
      </c>
      <c r="K1526" s="515">
        <v>99</v>
      </c>
      <c r="L1526" s="515">
        <v>99</v>
      </c>
      <c r="M1526" s="515">
        <v>13</v>
      </c>
      <c r="N1526" s="515">
        <v>99</v>
      </c>
      <c r="O1526" s="515">
        <v>99</v>
      </c>
      <c r="P1526" s="515">
        <v>99</v>
      </c>
      <c r="Q1526" s="515">
        <v>2</v>
      </c>
      <c r="R1526" s="515">
        <v>3</v>
      </c>
      <c r="S1526" s="515">
        <v>11.333333333333336</v>
      </c>
      <c r="T1526" s="515">
        <v>13</v>
      </c>
      <c r="U1526" s="515">
        <v>48.933333333333344</v>
      </c>
      <c r="V1526" s="515">
        <v>0</v>
      </c>
      <c r="W1526" s="515">
        <v>100</v>
      </c>
      <c r="X1526" s="515">
        <v>100</v>
      </c>
      <c r="Y1526" s="515">
        <v>100</v>
      </c>
      <c r="Z1526" s="515">
        <v>5.7783119411198873</v>
      </c>
      <c r="AA1526" s="515">
        <v>0.47140452079101841</v>
      </c>
      <c r="AB1526" s="515">
        <v>0</v>
      </c>
      <c r="AC1526" s="515">
        <v>99.93758451488182</v>
      </c>
      <c r="AD1526" s="515"/>
      <c r="AE1526" s="515"/>
      <c r="AF1526" s="515">
        <v>1.5384615384615381</v>
      </c>
      <c r="AG1526" s="515">
        <v>2.3048058656367263</v>
      </c>
      <c r="AH1526" s="515">
        <v>0</v>
      </c>
      <c r="AI1526" s="515">
        <v>3</v>
      </c>
      <c r="AJ1526" s="515">
        <v>117.76666666666669</v>
      </c>
      <c r="AK1526" s="515">
        <v>29.816934515961623</v>
      </c>
      <c r="AL1526" s="515">
        <v>29.816934515961623</v>
      </c>
    </row>
    <row r="1527" spans="1:38">
      <c r="A1527" s="515">
        <v>17</v>
      </c>
      <c r="B1527" s="515">
        <v>152</v>
      </c>
      <c r="C1527" s="515">
        <v>2024</v>
      </c>
      <c r="D1527" s="515">
        <v>8</v>
      </c>
      <c r="E1527" s="515">
        <v>99</v>
      </c>
      <c r="F1527" s="515">
        <v>99</v>
      </c>
      <c r="G1527" s="515">
        <v>99</v>
      </c>
      <c r="H1527" s="515">
        <v>99</v>
      </c>
      <c r="I1527" s="515">
        <v>99</v>
      </c>
      <c r="J1527" s="515">
        <v>999</v>
      </c>
      <c r="K1527" s="515">
        <v>99</v>
      </c>
      <c r="L1527" s="515">
        <v>99</v>
      </c>
      <c r="M1527" s="515">
        <v>13</v>
      </c>
      <c r="N1527" s="515">
        <v>99</v>
      </c>
      <c r="O1527" s="515">
        <v>99</v>
      </c>
      <c r="P1527" s="515">
        <v>99</v>
      </c>
      <c r="Q1527" s="515">
        <v>49</v>
      </c>
      <c r="R1527" s="515">
        <v>63</v>
      </c>
      <c r="S1527" s="515">
        <v>11.492063492063492</v>
      </c>
      <c r="T1527" s="515">
        <v>13</v>
      </c>
      <c r="U1527" s="515">
        <v>45.236507936507955</v>
      </c>
      <c r="V1527" s="515">
        <v>0</v>
      </c>
      <c r="W1527" s="515">
        <v>100</v>
      </c>
      <c r="X1527" s="515">
        <v>100</v>
      </c>
      <c r="Y1527" s="515">
        <v>100</v>
      </c>
      <c r="Z1527" s="515">
        <v>8.9162826190066067</v>
      </c>
      <c r="AA1527" s="515">
        <v>0.98999784949286884</v>
      </c>
      <c r="AB1527" s="515">
        <v>0</v>
      </c>
      <c r="AC1527" s="515">
        <v>76.094707681009737</v>
      </c>
      <c r="AD1527" s="515"/>
      <c r="AE1527" s="515"/>
      <c r="AF1527" s="515">
        <v>0.60310166570936219</v>
      </c>
      <c r="AG1527" s="515">
        <v>0.84208865406759292</v>
      </c>
      <c r="AH1527" s="515">
        <v>0</v>
      </c>
      <c r="AI1527" s="515">
        <v>63</v>
      </c>
      <c r="AJ1527" s="515">
        <v>115.48095238095236</v>
      </c>
      <c r="AK1527" s="515">
        <v>29.117768210908554</v>
      </c>
      <c r="AL1527" s="515">
        <v>29.117768210908554</v>
      </c>
    </row>
    <row r="1528" spans="1:38">
      <c r="A1528" s="515">
        <v>17</v>
      </c>
      <c r="B1528" s="515">
        <v>153</v>
      </c>
      <c r="C1528" s="515">
        <v>2024</v>
      </c>
      <c r="D1528" s="515">
        <v>9</v>
      </c>
      <c r="E1528" s="515">
        <v>99</v>
      </c>
      <c r="F1528" s="515">
        <v>99</v>
      </c>
      <c r="G1528" s="515">
        <v>99</v>
      </c>
      <c r="H1528" s="515">
        <v>99</v>
      </c>
      <c r="I1528" s="515">
        <v>99</v>
      </c>
      <c r="J1528" s="515">
        <v>999</v>
      </c>
      <c r="K1528" s="515">
        <v>99</v>
      </c>
      <c r="L1528" s="515">
        <v>99</v>
      </c>
      <c r="M1528" s="515">
        <v>13</v>
      </c>
      <c r="N1528" s="515">
        <v>99</v>
      </c>
      <c r="O1528" s="515">
        <v>99</v>
      </c>
      <c r="P1528" s="515">
        <v>99</v>
      </c>
      <c r="Q1528" s="515">
        <v>90</v>
      </c>
      <c r="R1528" s="515">
        <v>91</v>
      </c>
      <c r="S1528" s="515">
        <v>11.307692307692305</v>
      </c>
      <c r="T1528" s="515">
        <v>13</v>
      </c>
      <c r="U1528" s="515">
        <v>43.615384615384606</v>
      </c>
      <c r="V1528" s="515">
        <v>0</v>
      </c>
      <c r="W1528" s="515">
        <v>100</v>
      </c>
      <c r="X1528" s="515">
        <v>100</v>
      </c>
      <c r="Y1528" s="515">
        <v>98.901098901098891</v>
      </c>
      <c r="Z1528" s="515">
        <v>8.6371027279632386</v>
      </c>
      <c r="AA1528" s="515">
        <v>1.0658774200423853</v>
      </c>
      <c r="AB1528" s="515">
        <v>0</v>
      </c>
      <c r="AC1528" s="515">
        <v>79.279702648974663</v>
      </c>
      <c r="AD1528" s="515"/>
      <c r="AE1528" s="515"/>
      <c r="AF1528" s="515">
        <v>0.61172358160795925</v>
      </c>
      <c r="AG1528" s="515">
        <v>0.8852372141323912</v>
      </c>
      <c r="AH1528" s="515">
        <v>7.6923076923076898</v>
      </c>
      <c r="AI1528" s="515">
        <v>91</v>
      </c>
      <c r="AJ1528" s="515">
        <v>115.0868131868132</v>
      </c>
      <c r="AK1528" s="515">
        <v>28.344855234241287</v>
      </c>
      <c r="AL1528" s="515">
        <v>28.344855234241287</v>
      </c>
    </row>
    <row r="1529" spans="1:38">
      <c r="A1529" s="515">
        <v>17</v>
      </c>
      <c r="B1529" s="515">
        <v>154</v>
      </c>
      <c r="C1529" s="515">
        <v>2024</v>
      </c>
      <c r="D1529" s="515">
        <v>10</v>
      </c>
      <c r="E1529" s="515">
        <v>99</v>
      </c>
      <c r="F1529" s="515">
        <v>99</v>
      </c>
      <c r="G1529" s="515">
        <v>99</v>
      </c>
      <c r="H1529" s="515">
        <v>99</v>
      </c>
      <c r="I1529" s="515">
        <v>99</v>
      </c>
      <c r="J1529" s="515">
        <v>999</v>
      </c>
      <c r="K1529" s="515">
        <v>99</v>
      </c>
      <c r="L1529" s="515">
        <v>99</v>
      </c>
      <c r="M1529" s="515">
        <v>13</v>
      </c>
      <c r="N1529" s="515">
        <v>99</v>
      </c>
      <c r="O1529" s="515">
        <v>99</v>
      </c>
      <c r="P1529" s="515">
        <v>99</v>
      </c>
      <c r="Q1529" s="515">
        <v>144</v>
      </c>
      <c r="R1529" s="515">
        <v>168</v>
      </c>
      <c r="S1529" s="515">
        <v>11.136904761904765</v>
      </c>
      <c r="T1529" s="515">
        <v>13</v>
      </c>
      <c r="U1529" s="515">
        <v>43.663095238095224</v>
      </c>
      <c r="V1529" s="515">
        <v>0</v>
      </c>
      <c r="W1529" s="515">
        <v>100</v>
      </c>
      <c r="X1529" s="515">
        <v>100</v>
      </c>
      <c r="Y1529" s="515">
        <v>98.809523809523824</v>
      </c>
      <c r="Z1529" s="515">
        <v>8.7900685267644754</v>
      </c>
      <c r="AA1529" s="515">
        <v>1.0230998370853017</v>
      </c>
      <c r="AB1529" s="515">
        <v>0</v>
      </c>
      <c r="AC1529" s="515">
        <v>73.578011949666617</v>
      </c>
      <c r="AD1529" s="515"/>
      <c r="AE1529" s="515"/>
      <c r="AF1529" s="515">
        <v>0.4314108160854605</v>
      </c>
      <c r="AG1529" s="515">
        <v>0.61668093600588147</v>
      </c>
      <c r="AH1529" s="515">
        <v>5.9523809523809552</v>
      </c>
      <c r="AI1529" s="515">
        <v>168</v>
      </c>
      <c r="AJ1529" s="515">
        <v>115.51845238095235</v>
      </c>
      <c r="AK1529" s="515">
        <v>28.068373888220219</v>
      </c>
      <c r="AL1529" s="515">
        <v>27.905810721955447</v>
      </c>
    </row>
    <row r="1530" spans="1:38">
      <c r="A1530" s="515">
        <v>17</v>
      </c>
      <c r="B1530" s="515">
        <v>155</v>
      </c>
      <c r="C1530" s="515">
        <v>2024</v>
      </c>
      <c r="D1530" s="515">
        <v>11</v>
      </c>
      <c r="E1530" s="515">
        <v>99</v>
      </c>
      <c r="F1530" s="515">
        <v>99</v>
      </c>
      <c r="G1530" s="515">
        <v>99</v>
      </c>
      <c r="H1530" s="515">
        <v>99</v>
      </c>
      <c r="I1530" s="515">
        <v>99</v>
      </c>
      <c r="J1530" s="515">
        <v>999</v>
      </c>
      <c r="K1530" s="515">
        <v>99</v>
      </c>
      <c r="L1530" s="515">
        <v>99</v>
      </c>
      <c r="M1530" s="515">
        <v>13</v>
      </c>
      <c r="N1530" s="515">
        <v>99</v>
      </c>
      <c r="O1530" s="515">
        <v>99</v>
      </c>
      <c r="P1530" s="515">
        <v>99</v>
      </c>
      <c r="Q1530" s="515">
        <v>30</v>
      </c>
      <c r="R1530" s="515">
        <v>42</v>
      </c>
      <c r="S1530" s="515">
        <v>10.904761904761909</v>
      </c>
      <c r="T1530" s="515">
        <v>13</v>
      </c>
      <c r="U1530" s="515">
        <v>42.376190476190466</v>
      </c>
      <c r="V1530" s="515">
        <v>0</v>
      </c>
      <c r="W1530" s="515">
        <v>100</v>
      </c>
      <c r="X1530" s="515">
        <v>100</v>
      </c>
      <c r="Y1530" s="515">
        <v>83.333333333333314</v>
      </c>
      <c r="Z1530" s="515">
        <v>12.171352186957577</v>
      </c>
      <c r="AA1530" s="515">
        <v>1.5400915836948801</v>
      </c>
      <c r="AB1530" s="515">
        <v>0</v>
      </c>
      <c r="AC1530" s="515">
        <v>91.428174446010757</v>
      </c>
      <c r="AD1530" s="515"/>
      <c r="AE1530" s="515"/>
      <c r="AF1530" s="515">
        <v>0.25941939468807906</v>
      </c>
      <c r="AG1530" s="515">
        <v>0.37049858684702947</v>
      </c>
      <c r="AH1530" s="515">
        <v>14.285714285714288</v>
      </c>
      <c r="AI1530" s="515">
        <v>42</v>
      </c>
      <c r="AJ1530" s="515">
        <v>114.11190476190478</v>
      </c>
      <c r="AK1530" s="515">
        <v>27.690911171463259</v>
      </c>
      <c r="AL1530" s="515"/>
    </row>
    <row r="1531" spans="1:38">
      <c r="A1531" s="515">
        <v>17</v>
      </c>
      <c r="B1531" s="515">
        <v>156</v>
      </c>
      <c r="C1531" s="515">
        <v>2024</v>
      </c>
      <c r="D1531" s="515">
        <v>12</v>
      </c>
      <c r="E1531" s="515">
        <v>99</v>
      </c>
      <c r="F1531" s="515">
        <v>99</v>
      </c>
      <c r="G1531" s="515">
        <v>99</v>
      </c>
      <c r="H1531" s="515">
        <v>99</v>
      </c>
      <c r="I1531" s="515">
        <v>99</v>
      </c>
      <c r="J1531" s="515">
        <v>999</v>
      </c>
      <c r="K1531" s="515">
        <v>99</v>
      </c>
      <c r="L1531" s="515">
        <v>99</v>
      </c>
      <c r="M1531" s="515">
        <v>13</v>
      </c>
      <c r="N1531" s="515">
        <v>99</v>
      </c>
      <c r="O1531" s="515">
        <v>99</v>
      </c>
      <c r="P1531" s="515">
        <v>99</v>
      </c>
      <c r="Q1531" s="515">
        <v>6</v>
      </c>
      <c r="R1531" s="515">
        <v>6</v>
      </c>
      <c r="S1531" s="515">
        <v>11</v>
      </c>
      <c r="T1531" s="515">
        <v>13</v>
      </c>
      <c r="U1531" s="515">
        <v>45.583333333333343</v>
      </c>
      <c r="V1531" s="515">
        <v>0</v>
      </c>
      <c r="W1531" s="515">
        <v>100</v>
      </c>
      <c r="X1531" s="515">
        <v>100</v>
      </c>
      <c r="Y1531" s="515">
        <v>100</v>
      </c>
      <c r="Z1531" s="515">
        <v>6.4047942112833711</v>
      </c>
      <c r="AA1531" s="515">
        <v>0.57735026918962584</v>
      </c>
      <c r="AB1531" s="515">
        <v>0</v>
      </c>
      <c r="AC1531" s="515">
        <v>83.382694491507436</v>
      </c>
      <c r="AD1531" s="515"/>
      <c r="AE1531" s="515"/>
      <c r="AF1531" s="515">
        <v>0.28804608737397974</v>
      </c>
      <c r="AG1531" s="515">
        <v>0.44777414501333507</v>
      </c>
      <c r="AH1531" s="515">
        <v>16.666666666666671</v>
      </c>
      <c r="AI1531" s="515">
        <v>6</v>
      </c>
      <c r="AJ1531" s="515">
        <v>117.93333333333337</v>
      </c>
      <c r="AK1531" s="515">
        <v>27.637802000701956</v>
      </c>
      <c r="AL1531" s="515"/>
    </row>
    <row r="1532" spans="1:38">
      <c r="A1532" s="515">
        <v>17</v>
      </c>
      <c r="B1532" s="515">
        <v>157</v>
      </c>
      <c r="C1532" s="515">
        <v>2024</v>
      </c>
      <c r="D1532" s="515">
        <v>1</v>
      </c>
      <c r="E1532" s="515">
        <v>99</v>
      </c>
      <c r="F1532" s="515">
        <v>99</v>
      </c>
      <c r="G1532" s="515">
        <v>99</v>
      </c>
      <c r="H1532" s="515">
        <v>99</v>
      </c>
      <c r="I1532" s="515">
        <v>99</v>
      </c>
      <c r="J1532" s="515">
        <v>999</v>
      </c>
      <c r="K1532" s="515">
        <v>99</v>
      </c>
      <c r="L1532" s="515">
        <v>99</v>
      </c>
      <c r="M1532" s="515">
        <v>14</v>
      </c>
      <c r="N1532" s="515">
        <v>99</v>
      </c>
      <c r="O1532" s="515">
        <v>99</v>
      </c>
      <c r="P1532" s="515">
        <v>99</v>
      </c>
      <c r="Q1532" s="515">
        <v>3</v>
      </c>
      <c r="R1532" s="515">
        <v>3</v>
      </c>
      <c r="S1532" s="515">
        <v>10.666666666666664</v>
      </c>
      <c r="T1532" s="515">
        <v>14</v>
      </c>
      <c r="U1532" s="515">
        <v>55.566666666666649</v>
      </c>
      <c r="V1532" s="515">
        <v>0</v>
      </c>
      <c r="W1532" s="515">
        <v>100</v>
      </c>
      <c r="X1532" s="515">
        <v>100</v>
      </c>
      <c r="Y1532" s="515">
        <v>100</v>
      </c>
      <c r="Z1532" s="515">
        <v>1.5965240019773437</v>
      </c>
      <c r="AA1532" s="515">
        <v>1.6996731711975963</v>
      </c>
      <c r="AB1532" s="515">
        <v>0</v>
      </c>
      <c r="AC1532" s="515">
        <v>86.806546801680895</v>
      </c>
      <c r="AD1532" s="515"/>
      <c r="AE1532" s="515"/>
      <c r="AF1532" s="515">
        <v>0.22607385079125841</v>
      </c>
      <c r="AG1532" s="515">
        <v>0.41606037992028222</v>
      </c>
      <c r="AH1532" s="515">
        <v>0</v>
      </c>
      <c r="AI1532" s="515">
        <v>1</v>
      </c>
      <c r="AJ1532" s="515">
        <v>121.3</v>
      </c>
      <c r="AK1532" s="515">
        <v>32.048936763159823</v>
      </c>
      <c r="AL1532" s="515">
        <v>32.048936763159823</v>
      </c>
    </row>
    <row r="1533" spans="1:38">
      <c r="A1533" s="515">
        <v>17</v>
      </c>
      <c r="B1533" s="515">
        <v>158</v>
      </c>
      <c r="C1533" s="515">
        <v>2024</v>
      </c>
      <c r="D1533" s="515">
        <v>2</v>
      </c>
      <c r="E1533" s="515">
        <v>99</v>
      </c>
      <c r="F1533" s="515">
        <v>99</v>
      </c>
      <c r="G1533" s="515">
        <v>99</v>
      </c>
      <c r="H1533" s="515">
        <v>99</v>
      </c>
      <c r="I1533" s="515">
        <v>99</v>
      </c>
      <c r="J1533" s="515">
        <v>999</v>
      </c>
      <c r="K1533" s="515">
        <v>99</v>
      </c>
      <c r="L1533" s="515">
        <v>99</v>
      </c>
      <c r="M1533" s="515">
        <v>14</v>
      </c>
      <c r="N1533" s="515">
        <v>99</v>
      </c>
      <c r="O1533" s="515">
        <v>99</v>
      </c>
      <c r="P1533" s="515">
        <v>99</v>
      </c>
      <c r="Q1533" s="515">
        <v>3</v>
      </c>
      <c r="R1533" s="515">
        <v>3</v>
      </c>
      <c r="S1533" s="515">
        <v>9.6666666666666643</v>
      </c>
      <c r="T1533" s="515">
        <v>14</v>
      </c>
      <c r="U1533" s="515">
        <v>45.833333333333343</v>
      </c>
      <c r="V1533" s="515">
        <v>0</v>
      </c>
      <c r="W1533" s="515">
        <v>100</v>
      </c>
      <c r="X1533" s="515">
        <v>100</v>
      </c>
      <c r="Y1533" s="515">
        <v>100</v>
      </c>
      <c r="Z1533" s="515">
        <v>10.815523822522675</v>
      </c>
      <c r="AA1533" s="515">
        <v>1.2472191289246577</v>
      </c>
      <c r="AB1533" s="515">
        <v>0</v>
      </c>
      <c r="AC1533" s="515">
        <v>99.914373623053734</v>
      </c>
      <c r="AD1533" s="515"/>
      <c r="AE1533" s="515"/>
      <c r="AF1533" s="515">
        <v>0.22692889561270804</v>
      </c>
      <c r="AG1533" s="515">
        <v>0.30371772585002305</v>
      </c>
      <c r="AH1533" s="515">
        <v>0</v>
      </c>
      <c r="AI1533" s="515">
        <v>1</v>
      </c>
      <c r="AJ1533" s="515">
        <v>122.9</v>
      </c>
      <c r="AK1533" s="515">
        <v>31.136671857460502</v>
      </c>
      <c r="AL1533" s="515">
        <v>31.136671857460502</v>
      </c>
    </row>
    <row r="1534" spans="1:38">
      <c r="A1534" s="515">
        <v>17</v>
      </c>
      <c r="B1534" s="515">
        <v>159</v>
      </c>
      <c r="C1534" s="515">
        <v>2024</v>
      </c>
      <c r="D1534" s="515">
        <v>3</v>
      </c>
      <c r="E1534" s="515">
        <v>99</v>
      </c>
      <c r="F1534" s="515">
        <v>99</v>
      </c>
      <c r="G1534" s="515">
        <v>99</v>
      </c>
      <c r="H1534" s="515">
        <v>99</v>
      </c>
      <c r="I1534" s="515">
        <v>99</v>
      </c>
      <c r="J1534" s="515">
        <v>999</v>
      </c>
      <c r="K1534" s="515">
        <v>99</v>
      </c>
      <c r="L1534" s="515">
        <v>99</v>
      </c>
      <c r="M1534" s="515">
        <v>14</v>
      </c>
      <c r="N1534" s="515">
        <v>99</v>
      </c>
      <c r="O1534" s="515">
        <v>99</v>
      </c>
      <c r="P1534" s="515">
        <v>99</v>
      </c>
      <c r="Q1534" s="515">
        <v>48</v>
      </c>
      <c r="R1534" s="515">
        <v>56</v>
      </c>
      <c r="S1534" s="515">
        <v>10.25</v>
      </c>
      <c r="T1534" s="515">
        <v>14</v>
      </c>
      <c r="U1534" s="515">
        <v>47.466071428571411</v>
      </c>
      <c r="V1534" s="515">
        <v>0</v>
      </c>
      <c r="W1534" s="515">
        <v>100</v>
      </c>
      <c r="X1534" s="515">
        <v>100</v>
      </c>
      <c r="Y1534" s="515">
        <v>100</v>
      </c>
      <c r="Z1534" s="515">
        <v>14.492735579121277</v>
      </c>
      <c r="AA1534" s="515">
        <v>1.2137603905690304</v>
      </c>
      <c r="AB1534" s="515">
        <v>0</v>
      </c>
      <c r="AC1534" s="515">
        <v>14.788143984972429</v>
      </c>
      <c r="AD1534" s="515"/>
      <c r="AE1534" s="515"/>
      <c r="AF1534" s="515">
        <v>0.51631938041674341</v>
      </c>
      <c r="AG1534" s="515">
        <v>0.69143855428706991</v>
      </c>
      <c r="AH1534" s="515">
        <v>7.1428571428571441</v>
      </c>
      <c r="AI1534" s="515">
        <v>53</v>
      </c>
      <c r="AJ1534" s="515">
        <v>118.26226415094338</v>
      </c>
      <c r="AK1534" s="515">
        <v>29.575438835864791</v>
      </c>
      <c r="AL1534" s="515">
        <v>29.575438835864791</v>
      </c>
    </row>
    <row r="1535" spans="1:38">
      <c r="A1535" s="515">
        <v>17</v>
      </c>
      <c r="B1535" s="515">
        <v>160</v>
      </c>
      <c r="C1535" s="515">
        <v>2024</v>
      </c>
      <c r="D1535" s="515">
        <v>4</v>
      </c>
      <c r="E1535" s="515">
        <v>99</v>
      </c>
      <c r="F1535" s="515">
        <v>99</v>
      </c>
      <c r="G1535" s="515">
        <v>99</v>
      </c>
      <c r="H1535" s="515">
        <v>99</v>
      </c>
      <c r="I1535" s="515">
        <v>99</v>
      </c>
      <c r="J1535" s="515">
        <v>999</v>
      </c>
      <c r="K1535" s="515">
        <v>99</v>
      </c>
      <c r="L1535" s="515">
        <v>99</v>
      </c>
      <c r="M1535" s="515">
        <v>14</v>
      </c>
      <c r="N1535" s="515">
        <v>99</v>
      </c>
      <c r="O1535" s="515">
        <v>99</v>
      </c>
      <c r="P1535" s="515">
        <v>99</v>
      </c>
      <c r="Q1535" s="515">
        <v>6</v>
      </c>
      <c r="R1535" s="515">
        <v>7</v>
      </c>
      <c r="S1535" s="515">
        <v>10</v>
      </c>
      <c r="T1535" s="515">
        <v>14</v>
      </c>
      <c r="U1535" s="515">
        <v>45.914285714285718</v>
      </c>
      <c r="V1535" s="515">
        <v>0</v>
      </c>
      <c r="W1535" s="515">
        <v>100</v>
      </c>
      <c r="X1535" s="515">
        <v>100</v>
      </c>
      <c r="Y1535" s="515">
        <v>100</v>
      </c>
      <c r="Z1535" s="515">
        <v>6.1081745160372733</v>
      </c>
      <c r="AA1535" s="515">
        <v>1.309307341415954</v>
      </c>
      <c r="AB1535" s="515">
        <v>0</v>
      </c>
      <c r="AC1535" s="515">
        <v>73.951887196825055</v>
      </c>
      <c r="AD1535" s="515"/>
      <c r="AE1535" s="515"/>
      <c r="AF1535" s="515">
        <v>0.4891684136967156</v>
      </c>
      <c r="AG1535" s="515">
        <v>0.68335580001956098</v>
      </c>
      <c r="AH1535" s="515">
        <v>0</v>
      </c>
      <c r="AI1535" s="515">
        <v>5</v>
      </c>
      <c r="AJ1535" s="515">
        <v>117.76000000000002</v>
      </c>
      <c r="AK1535" s="515">
        <v>27.720167948733472</v>
      </c>
      <c r="AL1535" s="515">
        <v>27.720167948733472</v>
      </c>
    </row>
    <row r="1536" spans="1:38">
      <c r="A1536" s="515">
        <v>17</v>
      </c>
      <c r="B1536" s="515">
        <v>161</v>
      </c>
      <c r="C1536" s="515">
        <v>2024</v>
      </c>
      <c r="D1536" s="515">
        <v>5</v>
      </c>
      <c r="E1536" s="515">
        <v>99</v>
      </c>
      <c r="F1536" s="515">
        <v>99</v>
      </c>
      <c r="G1536" s="515">
        <v>99</v>
      </c>
      <c r="H1536" s="515">
        <v>99</v>
      </c>
      <c r="I1536" s="515">
        <v>99</v>
      </c>
      <c r="J1536" s="515">
        <v>999</v>
      </c>
      <c r="K1536" s="515">
        <v>99</v>
      </c>
      <c r="L1536" s="515">
        <v>99</v>
      </c>
      <c r="M1536" s="515">
        <v>14</v>
      </c>
      <c r="N1536" s="515">
        <v>99</v>
      </c>
      <c r="O1536" s="515">
        <v>99</v>
      </c>
      <c r="P1536" s="515">
        <v>99</v>
      </c>
      <c r="Q1536" s="515">
        <v>10</v>
      </c>
      <c r="R1536" s="515">
        <v>11</v>
      </c>
      <c r="S1536" s="515">
        <v>10.090909090909092</v>
      </c>
      <c r="T1536" s="515">
        <v>14</v>
      </c>
      <c r="U1536" s="515">
        <v>46.100000000000009</v>
      </c>
      <c r="V1536" s="515">
        <v>0</v>
      </c>
      <c r="W1536" s="515">
        <v>100</v>
      </c>
      <c r="X1536" s="515">
        <v>100</v>
      </c>
      <c r="Y1536" s="515">
        <v>100</v>
      </c>
      <c r="Z1536" s="515">
        <v>10.388630148563156</v>
      </c>
      <c r="AA1536" s="515">
        <v>1.1642044068059669</v>
      </c>
      <c r="AB1536" s="515">
        <v>0</v>
      </c>
      <c r="AC1536" s="515">
        <v>52.465668831863248</v>
      </c>
      <c r="AD1536" s="515"/>
      <c r="AE1536" s="515"/>
      <c r="AF1536" s="515">
        <v>1.0956175298804782</v>
      </c>
      <c r="AG1536" s="515">
        <v>1.4071960972577577</v>
      </c>
      <c r="AH1536" s="515">
        <v>0</v>
      </c>
      <c r="AI1536" s="515">
        <v>11</v>
      </c>
      <c r="AJ1536" s="515">
        <v>115.03636363636365</v>
      </c>
      <c r="AK1536" s="515">
        <v>30.167670627507725</v>
      </c>
      <c r="AL1536" s="515">
        <v>30.167670627507725</v>
      </c>
    </row>
    <row r="1537" spans="1:38">
      <c r="A1537" s="515">
        <v>17</v>
      </c>
      <c r="B1537" s="515">
        <v>162</v>
      </c>
      <c r="C1537" s="515">
        <v>2024</v>
      </c>
      <c r="D1537" s="515">
        <v>6</v>
      </c>
      <c r="E1537" s="515">
        <v>99</v>
      </c>
      <c r="F1537" s="515">
        <v>99</v>
      </c>
      <c r="G1537" s="515">
        <v>99</v>
      </c>
      <c r="H1537" s="515">
        <v>99</v>
      </c>
      <c r="I1537" s="515">
        <v>99</v>
      </c>
      <c r="J1537" s="515">
        <v>999</v>
      </c>
      <c r="K1537" s="515">
        <v>99</v>
      </c>
      <c r="L1537" s="515">
        <v>99</v>
      </c>
      <c r="M1537" s="515">
        <v>14</v>
      </c>
      <c r="N1537" s="515">
        <v>99</v>
      </c>
      <c r="O1537" s="515">
        <v>99</v>
      </c>
      <c r="P1537" s="515">
        <v>99</v>
      </c>
      <c r="Q1537" s="515">
        <v>6</v>
      </c>
      <c r="R1537" s="515">
        <v>8</v>
      </c>
      <c r="S1537" s="515">
        <v>10.125</v>
      </c>
      <c r="T1537" s="515">
        <v>14</v>
      </c>
      <c r="U1537" s="515">
        <v>47.149999999999991</v>
      </c>
      <c r="V1537" s="515">
        <v>0</v>
      </c>
      <c r="W1537" s="515">
        <v>100</v>
      </c>
      <c r="X1537" s="515">
        <v>100</v>
      </c>
      <c r="Y1537" s="515">
        <v>100</v>
      </c>
      <c r="Z1537" s="515">
        <v>8.3249624623779059</v>
      </c>
      <c r="AA1537" s="515">
        <v>0.78062474979979979</v>
      </c>
      <c r="AB1537" s="515">
        <v>0</v>
      </c>
      <c r="AC1537" s="515">
        <v>-31.256387174018247</v>
      </c>
      <c r="AD1537" s="515"/>
      <c r="AE1537" s="515"/>
      <c r="AF1537" s="515">
        <v>1.6842105263157892</v>
      </c>
      <c r="AG1537" s="515">
        <v>2.2915046656298594</v>
      </c>
      <c r="AH1537" s="515">
        <v>0</v>
      </c>
      <c r="AI1537" s="515">
        <v>6</v>
      </c>
      <c r="AJ1537" s="515">
        <v>116.05</v>
      </c>
      <c r="AK1537" s="515">
        <v>29.576576936973954</v>
      </c>
      <c r="AL1537" s="515">
        <v>29.576576936973954</v>
      </c>
    </row>
    <row r="1538" spans="1:38">
      <c r="A1538" s="515">
        <v>17</v>
      </c>
      <c r="B1538" s="515">
        <v>163</v>
      </c>
      <c r="C1538" s="515">
        <v>2024</v>
      </c>
      <c r="D1538" s="515">
        <v>7</v>
      </c>
      <c r="E1538" s="515">
        <v>99</v>
      </c>
      <c r="F1538" s="515">
        <v>99</v>
      </c>
      <c r="G1538" s="515">
        <v>99</v>
      </c>
      <c r="H1538" s="515">
        <v>99</v>
      </c>
      <c r="I1538" s="515">
        <v>99</v>
      </c>
      <c r="J1538" s="515">
        <v>999</v>
      </c>
      <c r="K1538" s="515">
        <v>99</v>
      </c>
      <c r="L1538" s="515">
        <v>99</v>
      </c>
      <c r="M1538" s="515">
        <v>14</v>
      </c>
      <c r="N1538" s="515">
        <v>99</v>
      </c>
      <c r="O1538" s="515">
        <v>99</v>
      </c>
      <c r="P1538" s="515">
        <v>99</v>
      </c>
      <c r="Q1538" s="515"/>
      <c r="R1538" s="515">
        <v>0</v>
      </c>
      <c r="S1538" s="515"/>
      <c r="T1538" s="515"/>
      <c r="U1538" s="515"/>
      <c r="V1538" s="515"/>
      <c r="W1538" s="515"/>
      <c r="X1538" s="515"/>
      <c r="Y1538" s="515"/>
      <c r="Z1538" s="515"/>
      <c r="AA1538" s="515"/>
      <c r="AB1538" s="515"/>
      <c r="AC1538" s="515"/>
      <c r="AD1538" s="515"/>
      <c r="AE1538" s="515"/>
      <c r="AF1538" s="515"/>
      <c r="AG1538" s="515"/>
      <c r="AH1538" s="515"/>
      <c r="AI1538" s="515"/>
      <c r="AJ1538" s="515"/>
      <c r="AK1538" s="515"/>
      <c r="AL1538" s="515"/>
    </row>
    <row r="1539" spans="1:38">
      <c r="A1539" s="515">
        <v>17</v>
      </c>
      <c r="B1539" s="515">
        <v>164</v>
      </c>
      <c r="C1539" s="515">
        <v>2024</v>
      </c>
      <c r="D1539" s="515">
        <v>8</v>
      </c>
      <c r="E1539" s="515">
        <v>99</v>
      </c>
      <c r="F1539" s="515">
        <v>99</v>
      </c>
      <c r="G1539" s="515">
        <v>99</v>
      </c>
      <c r="H1539" s="515">
        <v>99</v>
      </c>
      <c r="I1539" s="515">
        <v>99</v>
      </c>
      <c r="J1539" s="515">
        <v>999</v>
      </c>
      <c r="K1539" s="515">
        <v>99</v>
      </c>
      <c r="L1539" s="515">
        <v>99</v>
      </c>
      <c r="M1539" s="515">
        <v>14</v>
      </c>
      <c r="N1539" s="515">
        <v>99</v>
      </c>
      <c r="O1539" s="515">
        <v>99</v>
      </c>
      <c r="P1539" s="515">
        <v>99</v>
      </c>
      <c r="Q1539" s="515">
        <v>31</v>
      </c>
      <c r="R1539" s="515">
        <v>40</v>
      </c>
      <c r="S1539" s="515">
        <v>11.675000000000001</v>
      </c>
      <c r="T1539" s="515">
        <v>14</v>
      </c>
      <c r="U1539" s="515">
        <v>46.547499999999999</v>
      </c>
      <c r="V1539" s="515">
        <v>0</v>
      </c>
      <c r="W1539" s="515">
        <v>100</v>
      </c>
      <c r="X1539" s="515">
        <v>100</v>
      </c>
      <c r="Y1539" s="515">
        <v>100</v>
      </c>
      <c r="Z1539" s="515">
        <v>9.4058489117144628</v>
      </c>
      <c r="AA1539" s="515">
        <v>0.95884044553825021</v>
      </c>
      <c r="AB1539" s="515">
        <v>0</v>
      </c>
      <c r="AC1539" s="515">
        <v>70.469486820981018</v>
      </c>
      <c r="AD1539" s="515"/>
      <c r="AE1539" s="515"/>
      <c r="AF1539" s="515">
        <v>0.38292169251388097</v>
      </c>
      <c r="AG1539" s="515">
        <v>0.5501543440150356</v>
      </c>
      <c r="AH1539" s="515">
        <v>0</v>
      </c>
      <c r="AI1539" s="515">
        <v>40</v>
      </c>
      <c r="AJ1539" s="515">
        <v>115.80500000000001</v>
      </c>
      <c r="AK1539" s="515">
        <v>29.75855348560243</v>
      </c>
      <c r="AL1539" s="515">
        <v>29.75855348560243</v>
      </c>
    </row>
    <row r="1540" spans="1:38">
      <c r="A1540" s="515">
        <v>17</v>
      </c>
      <c r="B1540" s="515">
        <v>165</v>
      </c>
      <c r="C1540" s="515">
        <v>2024</v>
      </c>
      <c r="D1540" s="515">
        <v>9</v>
      </c>
      <c r="E1540" s="515">
        <v>99</v>
      </c>
      <c r="F1540" s="515">
        <v>99</v>
      </c>
      <c r="G1540" s="515">
        <v>99</v>
      </c>
      <c r="H1540" s="515">
        <v>99</v>
      </c>
      <c r="I1540" s="515">
        <v>99</v>
      </c>
      <c r="J1540" s="515">
        <v>999</v>
      </c>
      <c r="K1540" s="515">
        <v>99</v>
      </c>
      <c r="L1540" s="515">
        <v>99</v>
      </c>
      <c r="M1540" s="515">
        <v>14</v>
      </c>
      <c r="N1540" s="515">
        <v>99</v>
      </c>
      <c r="O1540" s="515">
        <v>99</v>
      </c>
      <c r="P1540" s="515">
        <v>99</v>
      </c>
      <c r="Q1540" s="515">
        <v>41</v>
      </c>
      <c r="R1540" s="515">
        <v>46</v>
      </c>
      <c r="S1540" s="515">
        <v>11.456521739130435</v>
      </c>
      <c r="T1540" s="515">
        <v>14</v>
      </c>
      <c r="U1540" s="515">
        <v>44.073913043478278</v>
      </c>
      <c r="V1540" s="515">
        <v>0</v>
      </c>
      <c r="W1540" s="515">
        <v>100</v>
      </c>
      <c r="X1540" s="515">
        <v>100</v>
      </c>
      <c r="Y1540" s="515">
        <v>100</v>
      </c>
      <c r="Z1540" s="515">
        <v>8.7387053757757336</v>
      </c>
      <c r="AA1540" s="515">
        <v>1.0152429938117744</v>
      </c>
      <c r="AB1540" s="515">
        <v>0</v>
      </c>
      <c r="AC1540" s="515">
        <v>79.941574236317152</v>
      </c>
      <c r="AD1540" s="515"/>
      <c r="AE1540" s="515"/>
      <c r="AF1540" s="515">
        <v>0.30922290938424307</v>
      </c>
      <c r="AG1540" s="515">
        <v>0.45218693069589566</v>
      </c>
      <c r="AH1540" s="515">
        <v>4.3478260869565215</v>
      </c>
      <c r="AI1540" s="515">
        <v>46</v>
      </c>
      <c r="AJ1540" s="515">
        <v>113.86086956521741</v>
      </c>
      <c r="AK1540" s="515">
        <v>29.613359500651605</v>
      </c>
      <c r="AL1540" s="515">
        <v>29.613359500651605</v>
      </c>
    </row>
    <row r="1541" spans="1:38">
      <c r="A1541" s="515">
        <v>17</v>
      </c>
      <c r="B1541" s="515">
        <v>166</v>
      </c>
      <c r="C1541" s="515">
        <v>2024</v>
      </c>
      <c r="D1541" s="515">
        <v>10</v>
      </c>
      <c r="E1541" s="515">
        <v>99</v>
      </c>
      <c r="F1541" s="515">
        <v>99</v>
      </c>
      <c r="G1541" s="515">
        <v>99</v>
      </c>
      <c r="H1541" s="515">
        <v>99</v>
      </c>
      <c r="I1541" s="515">
        <v>99</v>
      </c>
      <c r="J1541" s="515">
        <v>999</v>
      </c>
      <c r="K1541" s="515">
        <v>99</v>
      </c>
      <c r="L1541" s="515">
        <v>99</v>
      </c>
      <c r="M1541" s="515">
        <v>14</v>
      </c>
      <c r="N1541" s="515">
        <v>99</v>
      </c>
      <c r="O1541" s="515">
        <v>99</v>
      </c>
      <c r="P1541" s="515">
        <v>99</v>
      </c>
      <c r="Q1541" s="515">
        <v>79</v>
      </c>
      <c r="R1541" s="515">
        <v>91</v>
      </c>
      <c r="S1541" s="515">
        <v>11.494505494505498</v>
      </c>
      <c r="T1541" s="515">
        <v>14</v>
      </c>
      <c r="U1541" s="515">
        <v>45.50439560439559</v>
      </c>
      <c r="V1541" s="515">
        <v>0</v>
      </c>
      <c r="W1541" s="515">
        <v>100</v>
      </c>
      <c r="X1541" s="515">
        <v>100</v>
      </c>
      <c r="Y1541" s="515">
        <v>98.901098901098891</v>
      </c>
      <c r="Z1541" s="515">
        <v>8.3400254576773296</v>
      </c>
      <c r="AA1541" s="515">
        <v>0.90631031211056123</v>
      </c>
      <c r="AB1541" s="515">
        <v>0</v>
      </c>
      <c r="AC1541" s="515">
        <v>69.057353213882578</v>
      </c>
      <c r="AD1541" s="515"/>
      <c r="AE1541" s="515"/>
      <c r="AF1541" s="515">
        <v>0.2336808587129578</v>
      </c>
      <c r="AG1541" s="515">
        <v>0.34812199578847158</v>
      </c>
      <c r="AH1541" s="515">
        <v>2.1978021978021971</v>
      </c>
      <c r="AI1541" s="515">
        <v>91</v>
      </c>
      <c r="AJ1541" s="515">
        <v>115.49340659340665</v>
      </c>
      <c r="AK1541" s="515">
        <v>29.305245419497144</v>
      </c>
      <c r="AL1541" s="515">
        <v>29.172365606668407</v>
      </c>
    </row>
    <row r="1542" spans="1:38">
      <c r="A1542" s="515">
        <v>17</v>
      </c>
      <c r="B1542" s="515">
        <v>167</v>
      </c>
      <c r="C1542" s="515">
        <v>2024</v>
      </c>
      <c r="D1542" s="515">
        <v>11</v>
      </c>
      <c r="E1542" s="515">
        <v>99</v>
      </c>
      <c r="F1542" s="515">
        <v>99</v>
      </c>
      <c r="G1542" s="515">
        <v>99</v>
      </c>
      <c r="H1542" s="515">
        <v>99</v>
      </c>
      <c r="I1542" s="515">
        <v>99</v>
      </c>
      <c r="J1542" s="515">
        <v>999</v>
      </c>
      <c r="K1542" s="515">
        <v>99</v>
      </c>
      <c r="L1542" s="515">
        <v>99</v>
      </c>
      <c r="M1542" s="515">
        <v>14</v>
      </c>
      <c r="N1542" s="515">
        <v>99</v>
      </c>
      <c r="O1542" s="515">
        <v>99</v>
      </c>
      <c r="P1542" s="515">
        <v>99</v>
      </c>
      <c r="Q1542" s="515">
        <v>18</v>
      </c>
      <c r="R1542" s="515">
        <v>21</v>
      </c>
      <c r="S1542" s="515">
        <v>11.333333333333336</v>
      </c>
      <c r="T1542" s="515">
        <v>14</v>
      </c>
      <c r="U1542" s="515">
        <v>46.876190476190487</v>
      </c>
      <c r="V1542" s="515">
        <v>0</v>
      </c>
      <c r="W1542" s="515">
        <v>100</v>
      </c>
      <c r="X1542" s="515">
        <v>100</v>
      </c>
      <c r="Y1542" s="515">
        <v>95.238095238095283</v>
      </c>
      <c r="Z1542" s="515">
        <v>10.509537834154644</v>
      </c>
      <c r="AA1542" s="515">
        <v>1.2472191289246439</v>
      </c>
      <c r="AB1542" s="515">
        <v>0</v>
      </c>
      <c r="AC1542" s="515">
        <v>88.085893946057098</v>
      </c>
      <c r="AD1542" s="515"/>
      <c r="AE1542" s="515"/>
      <c r="AF1542" s="515">
        <v>0.12970969734403953</v>
      </c>
      <c r="AG1542" s="515">
        <v>0.20492123210035729</v>
      </c>
      <c r="AH1542" s="515">
        <v>9.5238095238095273</v>
      </c>
      <c r="AI1542" s="515">
        <v>21</v>
      </c>
      <c r="AJ1542" s="515">
        <v>117.43809523809522</v>
      </c>
      <c r="AK1542" s="515">
        <v>28.46929410714478</v>
      </c>
      <c r="AL1542" s="515"/>
    </row>
    <row r="1543" spans="1:38">
      <c r="A1543" s="515">
        <v>17</v>
      </c>
      <c r="B1543" s="515">
        <v>168</v>
      </c>
      <c r="C1543" s="515">
        <v>2024</v>
      </c>
      <c r="D1543" s="515">
        <v>12</v>
      </c>
      <c r="E1543" s="515">
        <v>99</v>
      </c>
      <c r="F1543" s="515">
        <v>99</v>
      </c>
      <c r="G1543" s="515">
        <v>99</v>
      </c>
      <c r="H1543" s="515">
        <v>99</v>
      </c>
      <c r="I1543" s="515">
        <v>99</v>
      </c>
      <c r="J1543" s="515">
        <v>999</v>
      </c>
      <c r="K1543" s="515">
        <v>99</v>
      </c>
      <c r="L1543" s="515">
        <v>99</v>
      </c>
      <c r="M1543" s="515">
        <v>14</v>
      </c>
      <c r="N1543" s="515">
        <v>99</v>
      </c>
      <c r="O1543" s="515">
        <v>99</v>
      </c>
      <c r="P1543" s="515">
        <v>99</v>
      </c>
      <c r="Q1543" s="515">
        <v>7</v>
      </c>
      <c r="R1543" s="515">
        <v>7</v>
      </c>
      <c r="S1543" s="515">
        <v>11.857142857142859</v>
      </c>
      <c r="T1543" s="515">
        <v>14</v>
      </c>
      <c r="U1543" s="515">
        <v>46.971428571428589</v>
      </c>
      <c r="V1543" s="515">
        <v>0</v>
      </c>
      <c r="W1543" s="515">
        <v>100</v>
      </c>
      <c r="X1543" s="515">
        <v>100</v>
      </c>
      <c r="Y1543" s="515">
        <v>100</v>
      </c>
      <c r="Z1543" s="515">
        <v>7.8768583813080451</v>
      </c>
      <c r="AA1543" s="515">
        <v>0.83299312783503598</v>
      </c>
      <c r="AB1543" s="515">
        <v>0</v>
      </c>
      <c r="AC1543" s="515">
        <v>68.738767016254414</v>
      </c>
      <c r="AD1543" s="515"/>
      <c r="AE1543" s="515"/>
      <c r="AF1543" s="515">
        <v>0.33605376860297653</v>
      </c>
      <c r="AG1543" s="515">
        <v>0.53831129389537313</v>
      </c>
      <c r="AH1543" s="515">
        <v>14.285714285714288</v>
      </c>
      <c r="AI1543" s="515">
        <v>7</v>
      </c>
      <c r="AJ1543" s="515">
        <v>114.45714285714288</v>
      </c>
      <c r="AK1543" s="515">
        <v>31.255728494937014</v>
      </c>
      <c r="AL1543" s="515"/>
    </row>
    <row r="1544" spans="1:38">
      <c r="A1544" s="515">
        <v>17</v>
      </c>
      <c r="B1544" s="515">
        <v>169</v>
      </c>
      <c r="C1544" s="515">
        <v>2024</v>
      </c>
      <c r="D1544" s="515">
        <v>1</v>
      </c>
      <c r="E1544" s="515">
        <v>99</v>
      </c>
      <c r="F1544" s="515">
        <v>99</v>
      </c>
      <c r="G1544" s="515">
        <v>99</v>
      </c>
      <c r="H1544" s="515">
        <v>99</v>
      </c>
      <c r="I1544" s="515">
        <v>99</v>
      </c>
      <c r="J1544" s="515">
        <v>999</v>
      </c>
      <c r="K1544" s="515">
        <v>99</v>
      </c>
      <c r="L1544" s="515">
        <v>99</v>
      </c>
      <c r="M1544" s="515">
        <v>15</v>
      </c>
      <c r="N1544" s="515">
        <v>99</v>
      </c>
      <c r="O1544" s="515">
        <v>99</v>
      </c>
      <c r="P1544" s="515">
        <v>99</v>
      </c>
      <c r="Q1544" s="515">
        <v>2</v>
      </c>
      <c r="R1544" s="515">
        <v>3</v>
      </c>
      <c r="S1544" s="515">
        <v>6.6666666666666687</v>
      </c>
      <c r="T1544" s="515">
        <v>15</v>
      </c>
      <c r="U1544" s="515">
        <v>56.066666666666677</v>
      </c>
      <c r="V1544" s="515">
        <v>0</v>
      </c>
      <c r="W1544" s="515">
        <v>100</v>
      </c>
      <c r="X1544" s="515">
        <v>100</v>
      </c>
      <c r="Y1544" s="515">
        <v>100</v>
      </c>
      <c r="Z1544" s="515">
        <v>3.4874377732401074</v>
      </c>
      <c r="AA1544" s="515">
        <v>4.7140452079103161</v>
      </c>
      <c r="AB1544" s="515">
        <v>0</v>
      </c>
      <c r="AC1544" s="515">
        <v>-97.999821013571548</v>
      </c>
      <c r="AD1544" s="515"/>
      <c r="AE1544" s="515"/>
      <c r="AF1544" s="515">
        <v>0.22607385079125841</v>
      </c>
      <c r="AG1544" s="515">
        <v>0.41980417458063279</v>
      </c>
      <c r="AH1544" s="515">
        <v>33.333333333333343</v>
      </c>
      <c r="AI1544" s="515">
        <v>1</v>
      </c>
      <c r="AJ1544" s="515">
        <v>115.7</v>
      </c>
      <c r="AK1544" s="515">
        <v>39.320335589857237</v>
      </c>
      <c r="AL1544" s="515">
        <v>39.320335589857237</v>
      </c>
    </row>
    <row r="1545" spans="1:38">
      <c r="A1545" s="515">
        <v>17</v>
      </c>
      <c r="B1545" s="515">
        <v>170</v>
      </c>
      <c r="C1545" s="515">
        <v>2024</v>
      </c>
      <c r="D1545" s="515">
        <v>2</v>
      </c>
      <c r="E1545" s="515">
        <v>99</v>
      </c>
      <c r="F1545" s="515">
        <v>99</v>
      </c>
      <c r="G1545" s="515">
        <v>99</v>
      </c>
      <c r="H1545" s="515">
        <v>99</v>
      </c>
      <c r="I1545" s="515">
        <v>99</v>
      </c>
      <c r="J1545" s="515">
        <v>999</v>
      </c>
      <c r="K1545" s="515">
        <v>99</v>
      </c>
      <c r="L1545" s="515">
        <v>99</v>
      </c>
      <c r="M1545" s="515">
        <v>15</v>
      </c>
      <c r="N1545" s="515">
        <v>99</v>
      </c>
      <c r="O1545" s="515">
        <v>99</v>
      </c>
      <c r="P1545" s="515">
        <v>99</v>
      </c>
      <c r="Q1545" s="515">
        <v>1</v>
      </c>
      <c r="R1545" s="515">
        <v>1</v>
      </c>
      <c r="S1545" s="515">
        <v>8</v>
      </c>
      <c r="T1545" s="515">
        <v>15</v>
      </c>
      <c r="U1545" s="515">
        <v>35.1</v>
      </c>
      <c r="V1545" s="515">
        <v>0</v>
      </c>
      <c r="W1545" s="515">
        <v>100</v>
      </c>
      <c r="X1545" s="515">
        <v>100</v>
      </c>
      <c r="Y1545" s="515">
        <v>100</v>
      </c>
      <c r="Z1545" s="515">
        <v>0</v>
      </c>
      <c r="AA1545" s="515">
        <v>0</v>
      </c>
      <c r="AB1545" s="515">
        <v>0</v>
      </c>
      <c r="AC1545" s="515"/>
      <c r="AD1545" s="515"/>
      <c r="AE1545" s="515"/>
      <c r="AF1545" s="515">
        <v>7.564296520423601E-2</v>
      </c>
      <c r="AG1545" s="515">
        <v>7.75308521988059E-2</v>
      </c>
      <c r="AH1545" s="515">
        <v>0</v>
      </c>
      <c r="AI1545" s="515">
        <v>0</v>
      </c>
      <c r="AJ1545" s="515"/>
      <c r="AK1545" s="515"/>
      <c r="AL1545" s="515"/>
    </row>
    <row r="1546" spans="1:38">
      <c r="A1546" s="515">
        <v>17</v>
      </c>
      <c r="B1546" s="515">
        <v>171</v>
      </c>
      <c r="C1546" s="515">
        <v>2024</v>
      </c>
      <c r="D1546" s="515">
        <v>3</v>
      </c>
      <c r="E1546" s="515">
        <v>99</v>
      </c>
      <c r="F1546" s="515">
        <v>99</v>
      </c>
      <c r="G1546" s="515">
        <v>99</v>
      </c>
      <c r="H1546" s="515">
        <v>99</v>
      </c>
      <c r="I1546" s="515">
        <v>99</v>
      </c>
      <c r="J1546" s="515">
        <v>999</v>
      </c>
      <c r="K1546" s="515">
        <v>99</v>
      </c>
      <c r="L1546" s="515">
        <v>99</v>
      </c>
      <c r="M1546" s="515">
        <v>15</v>
      </c>
      <c r="N1546" s="515">
        <v>99</v>
      </c>
      <c r="O1546" s="515">
        <v>99</v>
      </c>
      <c r="P1546" s="515">
        <v>99</v>
      </c>
      <c r="Q1546" s="515">
        <v>23</v>
      </c>
      <c r="R1546" s="515">
        <v>25</v>
      </c>
      <c r="S1546" s="515">
        <v>10.28</v>
      </c>
      <c r="T1546" s="515">
        <v>15</v>
      </c>
      <c r="U1546" s="515">
        <v>48.372000000000007</v>
      </c>
      <c r="V1546" s="515">
        <v>0</v>
      </c>
      <c r="W1546" s="515">
        <v>100</v>
      </c>
      <c r="X1546" s="515">
        <v>100</v>
      </c>
      <c r="Y1546" s="515">
        <v>100</v>
      </c>
      <c r="Z1546" s="515">
        <v>9.9761924600520633</v>
      </c>
      <c r="AA1546" s="515">
        <v>1.4565713164826559</v>
      </c>
      <c r="AB1546" s="515">
        <v>0</v>
      </c>
      <c r="AC1546" s="515">
        <v>70.551336819133397</v>
      </c>
      <c r="AD1546" s="515"/>
      <c r="AE1546" s="515"/>
      <c r="AF1546" s="515">
        <v>0.23049972340033201</v>
      </c>
      <c r="AG1546" s="515">
        <v>0.31456929524824245</v>
      </c>
      <c r="AH1546" s="515">
        <v>4</v>
      </c>
      <c r="AI1546" s="515">
        <v>22</v>
      </c>
      <c r="AJ1546" s="515">
        <v>117.25454545454544</v>
      </c>
      <c r="AK1546" s="515">
        <v>30.493830606612121</v>
      </c>
      <c r="AL1546" s="515">
        <v>30.493830606612121</v>
      </c>
    </row>
    <row r="1547" spans="1:38">
      <c r="A1547" s="515">
        <v>17</v>
      </c>
      <c r="B1547" s="515">
        <v>172</v>
      </c>
      <c r="C1547" s="515">
        <v>2024</v>
      </c>
      <c r="D1547" s="515">
        <v>4</v>
      </c>
      <c r="E1547" s="515">
        <v>99</v>
      </c>
      <c r="F1547" s="515">
        <v>99</v>
      </c>
      <c r="G1547" s="515">
        <v>99</v>
      </c>
      <c r="H1547" s="515">
        <v>99</v>
      </c>
      <c r="I1547" s="515">
        <v>99</v>
      </c>
      <c r="J1547" s="515">
        <v>999</v>
      </c>
      <c r="K1547" s="515">
        <v>99</v>
      </c>
      <c r="L1547" s="515">
        <v>99</v>
      </c>
      <c r="M1547" s="515">
        <v>15</v>
      </c>
      <c r="N1547" s="515">
        <v>99</v>
      </c>
      <c r="O1547" s="515">
        <v>99</v>
      </c>
      <c r="P1547" s="515">
        <v>99</v>
      </c>
      <c r="Q1547" s="515">
        <v>2</v>
      </c>
      <c r="R1547" s="515">
        <v>2</v>
      </c>
      <c r="S1547" s="515">
        <v>10</v>
      </c>
      <c r="T1547" s="515">
        <v>15</v>
      </c>
      <c r="U1547" s="515">
        <v>41.150000000000006</v>
      </c>
      <c r="V1547" s="515">
        <v>0</v>
      </c>
      <c r="W1547" s="515">
        <v>100</v>
      </c>
      <c r="X1547" s="515">
        <v>100</v>
      </c>
      <c r="Y1547" s="515">
        <v>50</v>
      </c>
      <c r="Z1547" s="515">
        <v>18.149999999999999</v>
      </c>
      <c r="AA1547" s="515">
        <v>2</v>
      </c>
      <c r="AB1547" s="515">
        <v>0</v>
      </c>
      <c r="AC1547" s="515">
        <v>99.999999999999886</v>
      </c>
      <c r="AD1547" s="515"/>
      <c r="AE1547" s="515"/>
      <c r="AF1547" s="515">
        <v>0.13976240391334727</v>
      </c>
      <c r="AG1547" s="515">
        <v>0.17498501039704378</v>
      </c>
      <c r="AH1547" s="515">
        <v>0</v>
      </c>
      <c r="AI1547" s="515">
        <v>2</v>
      </c>
      <c r="AJ1547" s="515">
        <v>110.75</v>
      </c>
      <c r="AK1547" s="515">
        <v>28.726461653497168</v>
      </c>
      <c r="AL1547" s="515">
        <v>28.726461653497168</v>
      </c>
    </row>
    <row r="1548" spans="1:38">
      <c r="A1548" s="515">
        <v>17</v>
      </c>
      <c r="B1548" s="515">
        <v>173</v>
      </c>
      <c r="C1548" s="515">
        <v>2024</v>
      </c>
      <c r="D1548" s="515">
        <v>5</v>
      </c>
      <c r="E1548" s="515">
        <v>99</v>
      </c>
      <c r="F1548" s="515">
        <v>99</v>
      </c>
      <c r="G1548" s="515">
        <v>99</v>
      </c>
      <c r="H1548" s="515">
        <v>99</v>
      </c>
      <c r="I1548" s="515">
        <v>99</v>
      </c>
      <c r="J1548" s="515">
        <v>999</v>
      </c>
      <c r="K1548" s="515">
        <v>99</v>
      </c>
      <c r="L1548" s="515">
        <v>99</v>
      </c>
      <c r="M1548" s="515">
        <v>15</v>
      </c>
      <c r="N1548" s="515">
        <v>99</v>
      </c>
      <c r="O1548" s="515">
        <v>99</v>
      </c>
      <c r="P1548" s="515">
        <v>99</v>
      </c>
      <c r="Q1548" s="515">
        <v>3</v>
      </c>
      <c r="R1548" s="515">
        <v>3</v>
      </c>
      <c r="S1548" s="515">
        <v>10.333333333333336</v>
      </c>
      <c r="T1548" s="515">
        <v>15</v>
      </c>
      <c r="U1548" s="515">
        <v>46.433333333333344</v>
      </c>
      <c r="V1548" s="515">
        <v>0</v>
      </c>
      <c r="W1548" s="515">
        <v>100</v>
      </c>
      <c r="X1548" s="515">
        <v>100</v>
      </c>
      <c r="Y1548" s="515">
        <v>100</v>
      </c>
      <c r="Z1548" s="515">
        <v>14.72194129711008</v>
      </c>
      <c r="AA1548" s="515">
        <v>1.2472191289246417</v>
      </c>
      <c r="AB1548" s="515">
        <v>0</v>
      </c>
      <c r="AC1548" s="515">
        <v>95.973830515660623</v>
      </c>
      <c r="AD1548" s="515"/>
      <c r="AE1548" s="515"/>
      <c r="AF1548" s="515">
        <v>0.29880478087649398</v>
      </c>
      <c r="AG1548" s="515">
        <v>0.38655574117137759</v>
      </c>
      <c r="AH1548" s="515">
        <v>0</v>
      </c>
      <c r="AI1548" s="515">
        <v>3</v>
      </c>
      <c r="AJ1548" s="515">
        <v>113.6333333333333</v>
      </c>
      <c r="AK1548" s="515">
        <v>30.395470398036171</v>
      </c>
      <c r="AL1548" s="515">
        <v>30.395470398036171</v>
      </c>
    </row>
    <row r="1549" spans="1:38">
      <c r="A1549" s="515">
        <v>17</v>
      </c>
      <c r="B1549" s="515">
        <v>174</v>
      </c>
      <c r="C1549" s="515">
        <v>2024</v>
      </c>
      <c r="D1549" s="515">
        <v>6</v>
      </c>
      <c r="E1549" s="515">
        <v>99</v>
      </c>
      <c r="F1549" s="515">
        <v>99</v>
      </c>
      <c r="G1549" s="515">
        <v>99</v>
      </c>
      <c r="H1549" s="515">
        <v>99</v>
      </c>
      <c r="I1549" s="515">
        <v>99</v>
      </c>
      <c r="J1549" s="515">
        <v>999</v>
      </c>
      <c r="K1549" s="515">
        <v>99</v>
      </c>
      <c r="L1549" s="515">
        <v>99</v>
      </c>
      <c r="M1549" s="515">
        <v>15</v>
      </c>
      <c r="N1549" s="515">
        <v>99</v>
      </c>
      <c r="O1549" s="515">
        <v>99</v>
      </c>
      <c r="P1549" s="515">
        <v>99</v>
      </c>
      <c r="Q1549" s="515">
        <v>2</v>
      </c>
      <c r="R1549" s="515">
        <v>2</v>
      </c>
      <c r="S1549" s="515">
        <v>10</v>
      </c>
      <c r="T1549" s="515">
        <v>15</v>
      </c>
      <c r="U1549" s="515">
        <v>52.15</v>
      </c>
      <c r="V1549" s="515">
        <v>0</v>
      </c>
      <c r="W1549" s="515">
        <v>100</v>
      </c>
      <c r="X1549" s="515">
        <v>100</v>
      </c>
      <c r="Y1549" s="515">
        <v>100</v>
      </c>
      <c r="Z1549" s="515">
        <v>4.850000000000005</v>
      </c>
      <c r="AA1549" s="515">
        <v>1</v>
      </c>
      <c r="AB1549" s="515">
        <v>0</v>
      </c>
      <c r="AC1549" s="515">
        <v>100.00000000000038</v>
      </c>
      <c r="AD1549" s="515"/>
      <c r="AE1549" s="515"/>
      <c r="AF1549" s="515">
        <v>0.42105263157894729</v>
      </c>
      <c r="AG1549" s="515">
        <v>0.63362655520995348</v>
      </c>
      <c r="AH1549" s="515">
        <v>0</v>
      </c>
      <c r="AI1549" s="515">
        <v>2</v>
      </c>
      <c r="AJ1549" s="515">
        <v>119.45</v>
      </c>
      <c r="AK1549" s="515">
        <v>30.504411210007692</v>
      </c>
      <c r="AL1549" s="515">
        <v>30.504411210007692</v>
      </c>
    </row>
    <row r="1550" spans="1:38">
      <c r="A1550" s="515">
        <v>17</v>
      </c>
      <c r="B1550" s="515">
        <v>175</v>
      </c>
      <c r="C1550" s="515">
        <v>2024</v>
      </c>
      <c r="D1550" s="515">
        <v>7</v>
      </c>
      <c r="E1550" s="515">
        <v>99</v>
      </c>
      <c r="F1550" s="515">
        <v>99</v>
      </c>
      <c r="G1550" s="515">
        <v>99</v>
      </c>
      <c r="H1550" s="515">
        <v>99</v>
      </c>
      <c r="I1550" s="515">
        <v>99</v>
      </c>
      <c r="J1550" s="515">
        <v>999</v>
      </c>
      <c r="K1550" s="515">
        <v>99</v>
      </c>
      <c r="L1550" s="515">
        <v>99</v>
      </c>
      <c r="M1550" s="515">
        <v>15</v>
      </c>
      <c r="N1550" s="515">
        <v>99</v>
      </c>
      <c r="O1550" s="515">
        <v>99</v>
      </c>
      <c r="P1550" s="515">
        <v>99</v>
      </c>
      <c r="Q1550" s="515"/>
      <c r="R1550" s="515">
        <v>0</v>
      </c>
      <c r="S1550" s="515"/>
      <c r="T1550" s="515"/>
      <c r="U1550" s="515"/>
      <c r="V1550" s="515"/>
      <c r="W1550" s="515"/>
      <c r="X1550" s="515"/>
      <c r="Y1550" s="515"/>
      <c r="Z1550" s="515"/>
      <c r="AA1550" s="515"/>
      <c r="AB1550" s="515"/>
      <c r="AC1550" s="515"/>
      <c r="AD1550" s="515"/>
      <c r="AE1550" s="515"/>
      <c r="AF1550" s="515"/>
      <c r="AG1550" s="515"/>
      <c r="AH1550" s="515"/>
      <c r="AI1550" s="515"/>
      <c r="AJ1550" s="515"/>
      <c r="AK1550" s="515"/>
      <c r="AL1550" s="515"/>
    </row>
    <row r="1551" spans="1:38">
      <c r="A1551" s="515">
        <v>17</v>
      </c>
      <c r="B1551" s="515">
        <v>176</v>
      </c>
      <c r="C1551" s="515">
        <v>2024</v>
      </c>
      <c r="D1551" s="515">
        <v>8</v>
      </c>
      <c r="E1551" s="515">
        <v>99</v>
      </c>
      <c r="F1551" s="515">
        <v>99</v>
      </c>
      <c r="G1551" s="515">
        <v>99</v>
      </c>
      <c r="H1551" s="515">
        <v>99</v>
      </c>
      <c r="I1551" s="515">
        <v>99</v>
      </c>
      <c r="J1551" s="515">
        <v>999</v>
      </c>
      <c r="K1551" s="515">
        <v>99</v>
      </c>
      <c r="L1551" s="515">
        <v>99</v>
      </c>
      <c r="M1551" s="515">
        <v>15</v>
      </c>
      <c r="N1551" s="515">
        <v>99</v>
      </c>
      <c r="O1551" s="515">
        <v>99</v>
      </c>
      <c r="P1551" s="515">
        <v>99</v>
      </c>
      <c r="Q1551" s="515">
        <v>9</v>
      </c>
      <c r="R1551" s="515">
        <v>11</v>
      </c>
      <c r="S1551" s="515">
        <v>12.363636363636362</v>
      </c>
      <c r="T1551" s="515">
        <v>15</v>
      </c>
      <c r="U1551" s="515">
        <v>51.972727272727283</v>
      </c>
      <c r="V1551" s="515">
        <v>0</v>
      </c>
      <c r="W1551" s="515">
        <v>100</v>
      </c>
      <c r="X1551" s="515">
        <v>100</v>
      </c>
      <c r="Y1551" s="515">
        <v>100</v>
      </c>
      <c r="Z1551" s="515">
        <v>4.5122239848279442</v>
      </c>
      <c r="AA1551" s="515">
        <v>0.64282434653323828</v>
      </c>
      <c r="AB1551" s="515">
        <v>0</v>
      </c>
      <c r="AC1551" s="515">
        <v>55.816949650237213</v>
      </c>
      <c r="AD1551" s="515"/>
      <c r="AE1551" s="515"/>
      <c r="AF1551" s="515">
        <v>0.10530346544131726</v>
      </c>
      <c r="AG1551" s="515">
        <v>0.16892595653547238</v>
      </c>
      <c r="AH1551" s="515">
        <v>0</v>
      </c>
      <c r="AI1551" s="515">
        <v>11</v>
      </c>
      <c r="AJ1551" s="515">
        <v>115.98181818181816</v>
      </c>
      <c r="AK1551" s="515">
        <v>33.389693756527642</v>
      </c>
      <c r="AL1551" s="515">
        <v>33.389693756527642</v>
      </c>
    </row>
    <row r="1552" spans="1:38">
      <c r="A1552" s="515">
        <v>17</v>
      </c>
      <c r="B1552" s="515">
        <v>177</v>
      </c>
      <c r="C1552" s="515">
        <v>2024</v>
      </c>
      <c r="D1552" s="515">
        <v>9</v>
      </c>
      <c r="E1552" s="515">
        <v>99</v>
      </c>
      <c r="F1552" s="515">
        <v>99</v>
      </c>
      <c r="G1552" s="515">
        <v>99</v>
      </c>
      <c r="H1552" s="515">
        <v>99</v>
      </c>
      <c r="I1552" s="515">
        <v>99</v>
      </c>
      <c r="J1552" s="515">
        <v>999</v>
      </c>
      <c r="K1552" s="515">
        <v>99</v>
      </c>
      <c r="L1552" s="515">
        <v>99</v>
      </c>
      <c r="M1552" s="515">
        <v>15</v>
      </c>
      <c r="N1552" s="515">
        <v>99</v>
      </c>
      <c r="O1552" s="515">
        <v>99</v>
      </c>
      <c r="P1552" s="515">
        <v>99</v>
      </c>
      <c r="Q1552" s="515">
        <v>24</v>
      </c>
      <c r="R1552" s="515">
        <v>30</v>
      </c>
      <c r="S1552" s="515">
        <v>11.766666666666669</v>
      </c>
      <c r="T1552" s="515">
        <v>15</v>
      </c>
      <c r="U1552" s="515">
        <v>46.926666666666655</v>
      </c>
      <c r="V1552" s="515">
        <v>0</v>
      </c>
      <c r="W1552" s="515">
        <v>100</v>
      </c>
      <c r="X1552" s="515">
        <v>100</v>
      </c>
      <c r="Y1552" s="515">
        <v>100</v>
      </c>
      <c r="Z1552" s="515">
        <v>8.5288503849516282</v>
      </c>
      <c r="AA1552" s="515">
        <v>0.76084748070087105</v>
      </c>
      <c r="AB1552" s="515">
        <v>0</v>
      </c>
      <c r="AC1552" s="515">
        <v>72.318959469935749</v>
      </c>
      <c r="AD1552" s="515"/>
      <c r="AE1552" s="515"/>
      <c r="AF1552" s="515">
        <v>0.20166711481581073</v>
      </c>
      <c r="AG1552" s="515">
        <v>0.3139926807900178</v>
      </c>
      <c r="AH1552" s="515">
        <v>6.6666666666666687</v>
      </c>
      <c r="AI1552" s="515">
        <v>30</v>
      </c>
      <c r="AJ1552" s="515">
        <v>115.15333333333328</v>
      </c>
      <c r="AK1552" s="515">
        <v>30.603198521463732</v>
      </c>
      <c r="AL1552" s="515">
        <v>30.603198521463732</v>
      </c>
    </row>
    <row r="1553" spans="1:38">
      <c r="A1553" s="515">
        <v>17</v>
      </c>
      <c r="B1553" s="515">
        <v>178</v>
      </c>
      <c r="C1553" s="515">
        <v>2024</v>
      </c>
      <c r="D1553" s="515">
        <v>10</v>
      </c>
      <c r="E1553" s="515">
        <v>99</v>
      </c>
      <c r="F1553" s="515">
        <v>99</v>
      </c>
      <c r="G1553" s="515">
        <v>99</v>
      </c>
      <c r="H1553" s="515">
        <v>99</v>
      </c>
      <c r="I1553" s="515">
        <v>99</v>
      </c>
      <c r="J1553" s="515">
        <v>999</v>
      </c>
      <c r="K1553" s="515">
        <v>99</v>
      </c>
      <c r="L1553" s="515">
        <v>99</v>
      </c>
      <c r="M1553" s="515">
        <v>15</v>
      </c>
      <c r="N1553" s="515">
        <v>99</v>
      </c>
      <c r="O1553" s="515">
        <v>99</v>
      </c>
      <c r="P1553" s="515">
        <v>99</v>
      </c>
      <c r="Q1553" s="515">
        <v>30</v>
      </c>
      <c r="R1553" s="515">
        <v>43</v>
      </c>
      <c r="S1553" s="515">
        <v>12.093023255813952</v>
      </c>
      <c r="T1553" s="515">
        <v>15</v>
      </c>
      <c r="U1553" s="515">
        <v>46.788372093023241</v>
      </c>
      <c r="V1553" s="515">
        <v>0</v>
      </c>
      <c r="W1553" s="515">
        <v>100</v>
      </c>
      <c r="X1553" s="515">
        <v>100</v>
      </c>
      <c r="Y1553" s="515">
        <v>100</v>
      </c>
      <c r="Z1553" s="515">
        <v>9.0391965402963521</v>
      </c>
      <c r="AA1553" s="515">
        <v>0.9354504819125018</v>
      </c>
      <c r="AB1553" s="515">
        <v>0</v>
      </c>
      <c r="AC1553" s="515">
        <v>59.446890501138867</v>
      </c>
      <c r="AD1553" s="515"/>
      <c r="AE1553" s="515"/>
      <c r="AF1553" s="515">
        <v>0.11042062554568333</v>
      </c>
      <c r="AG1553" s="515">
        <v>0.16913874841865925</v>
      </c>
      <c r="AH1553" s="515">
        <v>6.9767441860465107</v>
      </c>
      <c r="AI1553" s="515">
        <v>43</v>
      </c>
      <c r="AJ1553" s="515">
        <v>113.59069767441861</v>
      </c>
      <c r="AK1553" s="515">
        <v>31.808387838290592</v>
      </c>
      <c r="AL1553" s="515">
        <v>32.036708616413641</v>
      </c>
    </row>
    <row r="1554" spans="1:38">
      <c r="A1554" s="515">
        <v>17</v>
      </c>
      <c r="B1554" s="515">
        <v>179</v>
      </c>
      <c r="C1554" s="515">
        <v>2024</v>
      </c>
      <c r="D1554" s="515">
        <v>11</v>
      </c>
      <c r="E1554" s="515">
        <v>99</v>
      </c>
      <c r="F1554" s="515">
        <v>99</v>
      </c>
      <c r="G1554" s="515">
        <v>99</v>
      </c>
      <c r="H1554" s="515">
        <v>99</v>
      </c>
      <c r="I1554" s="515">
        <v>99</v>
      </c>
      <c r="J1554" s="515">
        <v>999</v>
      </c>
      <c r="K1554" s="515">
        <v>99</v>
      </c>
      <c r="L1554" s="515">
        <v>99</v>
      </c>
      <c r="M1554" s="515">
        <v>15</v>
      </c>
      <c r="N1554" s="515">
        <v>99</v>
      </c>
      <c r="O1554" s="515">
        <v>99</v>
      </c>
      <c r="P1554" s="515">
        <v>99</v>
      </c>
      <c r="Q1554" s="515">
        <v>8</v>
      </c>
      <c r="R1554" s="515">
        <v>17</v>
      </c>
      <c r="S1554" s="515">
        <v>10.823529411764707</v>
      </c>
      <c r="T1554" s="515">
        <v>15</v>
      </c>
      <c r="U1554" s="515">
        <v>40.817647058823525</v>
      </c>
      <c r="V1554" s="515">
        <v>0</v>
      </c>
      <c r="W1554" s="515">
        <v>100</v>
      </c>
      <c r="X1554" s="515">
        <v>100</v>
      </c>
      <c r="Y1554" s="515">
        <v>94.117647058823522</v>
      </c>
      <c r="Z1554" s="515">
        <v>10.709437031071801</v>
      </c>
      <c r="AA1554" s="515">
        <v>1.1496953109230519</v>
      </c>
      <c r="AB1554" s="515">
        <v>0</v>
      </c>
      <c r="AC1554" s="515">
        <v>73.742284249940894</v>
      </c>
      <c r="AD1554" s="515"/>
      <c r="AE1554" s="515"/>
      <c r="AF1554" s="515">
        <v>0.10500308832612724</v>
      </c>
      <c r="AG1554" s="515">
        <v>0.14444823542710061</v>
      </c>
      <c r="AH1554" s="515">
        <v>17.647058823529413</v>
      </c>
      <c r="AI1554" s="515">
        <v>17</v>
      </c>
      <c r="AJ1554" s="515">
        <v>114.46470588235297</v>
      </c>
      <c r="AK1554" s="515">
        <v>26.746693715058154</v>
      </c>
      <c r="AL1554" s="515"/>
    </row>
    <row r="1555" spans="1:38">
      <c r="A1555" s="515">
        <v>17</v>
      </c>
      <c r="B1555" s="515">
        <v>180</v>
      </c>
      <c r="C1555" s="515">
        <v>2024</v>
      </c>
      <c r="D1555" s="515">
        <v>12</v>
      </c>
      <c r="E1555" s="515">
        <v>99</v>
      </c>
      <c r="F1555" s="515">
        <v>99</v>
      </c>
      <c r="G1555" s="515">
        <v>99</v>
      </c>
      <c r="H1555" s="515">
        <v>99</v>
      </c>
      <c r="I1555" s="515">
        <v>99</v>
      </c>
      <c r="J1555" s="515">
        <v>999</v>
      </c>
      <c r="K1555" s="515">
        <v>99</v>
      </c>
      <c r="L1555" s="515">
        <v>99</v>
      </c>
      <c r="M1555" s="515">
        <v>15</v>
      </c>
      <c r="N1555" s="515">
        <v>99</v>
      </c>
      <c r="O1555" s="515">
        <v>99</v>
      </c>
      <c r="P1555" s="515">
        <v>99</v>
      </c>
      <c r="Q1555" s="515">
        <v>3</v>
      </c>
      <c r="R1555" s="515">
        <v>3</v>
      </c>
      <c r="S1555" s="515">
        <v>9.6666666666666643</v>
      </c>
      <c r="T1555" s="515">
        <v>15</v>
      </c>
      <c r="U1555" s="515">
        <v>33.333333333333343</v>
      </c>
      <c r="V1555" s="515">
        <v>0</v>
      </c>
      <c r="W1555" s="515">
        <v>100</v>
      </c>
      <c r="X1555" s="515">
        <v>100</v>
      </c>
      <c r="Y1555" s="515">
        <v>66.666666666666686</v>
      </c>
      <c r="Z1555" s="515">
        <v>12.688402403594997</v>
      </c>
      <c r="AA1555" s="515">
        <v>1.2472191289246577</v>
      </c>
      <c r="AB1555" s="515">
        <v>0</v>
      </c>
      <c r="AC1555" s="515">
        <v>92.117388839472483</v>
      </c>
      <c r="AD1555" s="515"/>
      <c r="AE1555" s="515"/>
      <c r="AF1555" s="515">
        <v>0.14402304368698987</v>
      </c>
      <c r="AG1555" s="515">
        <v>0.1637199798951865</v>
      </c>
      <c r="AH1555" s="515">
        <v>66.666666666666686</v>
      </c>
      <c r="AI1555" s="515">
        <v>3</v>
      </c>
      <c r="AJ1555" s="515">
        <v>110.09999999999998</v>
      </c>
      <c r="AK1555" s="515">
        <v>23.670658804098025</v>
      </c>
      <c r="AL1555" s="515"/>
    </row>
    <row r="1556" spans="1:38">
      <c r="A1556" s="515">
        <v>17</v>
      </c>
      <c r="B1556" s="515">
        <v>181</v>
      </c>
      <c r="C1556" s="515">
        <v>2023</v>
      </c>
      <c r="D1556" s="515">
        <v>1</v>
      </c>
      <c r="E1556" s="515">
        <v>99</v>
      </c>
      <c r="F1556" s="515">
        <v>99</v>
      </c>
      <c r="G1556" s="515">
        <v>99</v>
      </c>
      <c r="H1556" s="515">
        <v>99</v>
      </c>
      <c r="I1556" s="515">
        <v>99</v>
      </c>
      <c r="J1556" s="515">
        <v>999</v>
      </c>
      <c r="K1556" s="515">
        <v>99</v>
      </c>
      <c r="L1556" s="515">
        <v>99</v>
      </c>
      <c r="M1556" s="515">
        <v>1</v>
      </c>
      <c r="N1556" s="515">
        <v>99</v>
      </c>
      <c r="O1556" s="515">
        <v>99</v>
      </c>
      <c r="P1556" s="515">
        <v>99</v>
      </c>
      <c r="Q1556" s="515"/>
      <c r="R1556" s="515">
        <v>0</v>
      </c>
      <c r="S1556" s="515"/>
      <c r="T1556" s="515"/>
      <c r="U1556" s="515"/>
      <c r="V1556" s="515"/>
      <c r="W1556" s="515"/>
      <c r="X1556" s="515"/>
      <c r="Y1556" s="515"/>
      <c r="Z1556" s="515"/>
      <c r="AA1556" s="515"/>
      <c r="AB1556" s="515"/>
      <c r="AC1556" s="515"/>
      <c r="AD1556" s="515"/>
      <c r="AE1556" s="515"/>
      <c r="AF1556" s="515"/>
      <c r="AG1556" s="515"/>
      <c r="AH1556" s="515"/>
      <c r="AI1556" s="515"/>
      <c r="AJ1556" s="515"/>
      <c r="AK1556" s="515"/>
      <c r="AL1556" s="515"/>
    </row>
    <row r="1557" spans="1:38">
      <c r="A1557" s="515">
        <v>17</v>
      </c>
      <c r="B1557" s="515">
        <v>182</v>
      </c>
      <c r="C1557" s="515">
        <v>2023</v>
      </c>
      <c r="D1557" s="515">
        <v>2</v>
      </c>
      <c r="E1557" s="515">
        <v>99</v>
      </c>
      <c r="F1557" s="515">
        <v>99</v>
      </c>
      <c r="G1557" s="515">
        <v>99</v>
      </c>
      <c r="H1557" s="515">
        <v>99</v>
      </c>
      <c r="I1557" s="515">
        <v>99</v>
      </c>
      <c r="J1557" s="515">
        <v>999</v>
      </c>
      <c r="K1557" s="515">
        <v>99</v>
      </c>
      <c r="L1557" s="515">
        <v>99</v>
      </c>
      <c r="M1557" s="515">
        <v>1</v>
      </c>
      <c r="N1557" s="515">
        <v>99</v>
      </c>
      <c r="O1557" s="515">
        <v>99</v>
      </c>
      <c r="P1557" s="515">
        <v>99</v>
      </c>
      <c r="Q1557" s="515"/>
      <c r="R1557" s="515">
        <v>0</v>
      </c>
      <c r="S1557" s="515"/>
      <c r="T1557" s="515"/>
      <c r="U1557" s="515"/>
      <c r="V1557" s="515"/>
      <c r="W1557" s="515"/>
      <c r="X1557" s="515"/>
      <c r="Y1557" s="515"/>
      <c r="Z1557" s="515"/>
      <c r="AA1557" s="515"/>
      <c r="AB1557" s="515"/>
      <c r="AC1557" s="515"/>
      <c r="AD1557" s="515"/>
      <c r="AE1557" s="515"/>
      <c r="AF1557" s="515"/>
      <c r="AG1557" s="515"/>
      <c r="AH1557" s="515"/>
      <c r="AI1557" s="515"/>
      <c r="AJ1557" s="515"/>
      <c r="AK1557" s="515"/>
      <c r="AL1557" s="515"/>
    </row>
    <row r="1558" spans="1:38">
      <c r="A1558" s="515">
        <v>17</v>
      </c>
      <c r="B1558" s="515">
        <v>183</v>
      </c>
      <c r="C1558" s="515">
        <v>2023</v>
      </c>
      <c r="D1558" s="515">
        <v>3</v>
      </c>
      <c r="E1558" s="515">
        <v>99</v>
      </c>
      <c r="F1558" s="515">
        <v>99</v>
      </c>
      <c r="G1558" s="515">
        <v>99</v>
      </c>
      <c r="H1558" s="515">
        <v>99</v>
      </c>
      <c r="I1558" s="515">
        <v>99</v>
      </c>
      <c r="J1558" s="515">
        <v>999</v>
      </c>
      <c r="K1558" s="515">
        <v>99</v>
      </c>
      <c r="L1558" s="515">
        <v>99</v>
      </c>
      <c r="M1558" s="515">
        <v>1</v>
      </c>
      <c r="N1558" s="515">
        <v>99</v>
      </c>
      <c r="O1558" s="515">
        <v>99</v>
      </c>
      <c r="P1558" s="515">
        <v>99</v>
      </c>
      <c r="Q1558" s="515">
        <v>1</v>
      </c>
      <c r="R1558" s="515">
        <v>1</v>
      </c>
      <c r="S1558" s="515">
        <v>1</v>
      </c>
      <c r="T1558" s="515">
        <v>1</v>
      </c>
      <c r="U1558" s="515">
        <v>9.2000000000000011</v>
      </c>
      <c r="V1558" s="515">
        <v>0</v>
      </c>
      <c r="W1558" s="515">
        <v>0</v>
      </c>
      <c r="X1558" s="515">
        <v>0</v>
      </c>
      <c r="Y1558" s="515">
        <v>0</v>
      </c>
      <c r="Z1558" s="515">
        <v>0</v>
      </c>
      <c r="AA1558" s="515">
        <v>0</v>
      </c>
      <c r="AB1558" s="515">
        <v>0</v>
      </c>
      <c r="AC1558" s="515"/>
      <c r="AD1558" s="515"/>
      <c r="AE1558" s="515"/>
      <c r="AF1558" s="515">
        <v>8.1779522407589116E-3</v>
      </c>
      <c r="AG1558" s="515">
        <v>2.2099136968649373E-3</v>
      </c>
      <c r="AH1558" s="515">
        <v>0</v>
      </c>
      <c r="AI1558" s="515">
        <v>1</v>
      </c>
      <c r="AJ1558" s="515">
        <v>97.7</v>
      </c>
      <c r="AK1558" s="515">
        <v>9.8651600648545497</v>
      </c>
      <c r="AL1558" s="515">
        <v>9.8651600648545497</v>
      </c>
    </row>
    <row r="1559" spans="1:38">
      <c r="A1559" s="515">
        <v>17</v>
      </c>
      <c r="B1559" s="515">
        <v>184</v>
      </c>
      <c r="C1559" s="515">
        <v>2023</v>
      </c>
      <c r="D1559" s="515">
        <v>4</v>
      </c>
      <c r="E1559" s="515">
        <v>99</v>
      </c>
      <c r="F1559" s="515">
        <v>99</v>
      </c>
      <c r="G1559" s="515">
        <v>99</v>
      </c>
      <c r="H1559" s="515">
        <v>99</v>
      </c>
      <c r="I1559" s="515">
        <v>99</v>
      </c>
      <c r="J1559" s="515">
        <v>999</v>
      </c>
      <c r="K1559" s="515">
        <v>99</v>
      </c>
      <c r="L1559" s="515">
        <v>99</v>
      </c>
      <c r="M1559" s="515">
        <v>1</v>
      </c>
      <c r="N1559" s="515">
        <v>99</v>
      </c>
      <c r="O1559" s="515">
        <v>99</v>
      </c>
      <c r="P1559" s="515">
        <v>99</v>
      </c>
      <c r="Q1559" s="515"/>
      <c r="R1559" s="515">
        <v>0</v>
      </c>
      <c r="S1559" s="515"/>
      <c r="T1559" s="515"/>
      <c r="U1559" s="515"/>
      <c r="V1559" s="515"/>
      <c r="W1559" s="515"/>
      <c r="X1559" s="515"/>
      <c r="Y1559" s="515"/>
      <c r="Z1559" s="515"/>
      <c r="AA1559" s="515"/>
      <c r="AB1559" s="515"/>
      <c r="AC1559" s="515"/>
      <c r="AD1559" s="515"/>
      <c r="AE1559" s="515"/>
      <c r="AF1559" s="515"/>
      <c r="AG1559" s="515"/>
      <c r="AH1559" s="515"/>
      <c r="AI1559" s="515"/>
      <c r="AJ1559" s="515"/>
      <c r="AK1559" s="515"/>
      <c r="AL1559" s="515"/>
    </row>
    <row r="1560" spans="1:38">
      <c r="A1560" s="515">
        <v>17</v>
      </c>
      <c r="B1560" s="515">
        <v>185</v>
      </c>
      <c r="C1560" s="515">
        <v>2023</v>
      </c>
      <c r="D1560" s="515">
        <v>5</v>
      </c>
      <c r="E1560" s="515">
        <v>99</v>
      </c>
      <c r="F1560" s="515">
        <v>99</v>
      </c>
      <c r="G1560" s="515">
        <v>99</v>
      </c>
      <c r="H1560" s="515">
        <v>99</v>
      </c>
      <c r="I1560" s="515">
        <v>99</v>
      </c>
      <c r="J1560" s="515">
        <v>999</v>
      </c>
      <c r="K1560" s="515">
        <v>99</v>
      </c>
      <c r="L1560" s="515">
        <v>99</v>
      </c>
      <c r="M1560" s="515">
        <v>1</v>
      </c>
      <c r="N1560" s="515">
        <v>99</v>
      </c>
      <c r="O1560" s="515">
        <v>99</v>
      </c>
      <c r="P1560" s="515">
        <v>99</v>
      </c>
      <c r="Q1560" s="515">
        <v>1</v>
      </c>
      <c r="R1560" s="515">
        <v>1</v>
      </c>
      <c r="S1560" s="515">
        <v>0</v>
      </c>
      <c r="T1560" s="515">
        <v>1</v>
      </c>
      <c r="U1560" s="515">
        <v>17.600000000000001</v>
      </c>
      <c r="V1560" s="515">
        <v>0</v>
      </c>
      <c r="W1560" s="515">
        <v>0</v>
      </c>
      <c r="X1560" s="515">
        <v>100</v>
      </c>
      <c r="Y1560" s="515">
        <v>0</v>
      </c>
      <c r="Z1560" s="515">
        <v>0</v>
      </c>
      <c r="AA1560" s="515"/>
      <c r="AB1560" s="515">
        <v>0</v>
      </c>
      <c r="AC1560" s="515"/>
      <c r="AD1560" s="515"/>
      <c r="AE1560" s="515"/>
      <c r="AF1560" s="515">
        <v>7.1428571428571411E-2</v>
      </c>
      <c r="AG1560" s="515">
        <v>3.6975022951825344E-2</v>
      </c>
      <c r="AH1560" s="515">
        <v>0</v>
      </c>
      <c r="AI1560" s="515">
        <v>0</v>
      </c>
      <c r="AJ1560" s="515"/>
      <c r="AK1560" s="515"/>
      <c r="AL1560" s="515"/>
    </row>
    <row r="1561" spans="1:38">
      <c r="A1561" s="515">
        <v>17</v>
      </c>
      <c r="B1561" s="515">
        <v>186</v>
      </c>
      <c r="C1561" s="515">
        <v>2023</v>
      </c>
      <c r="D1561" s="515">
        <v>6</v>
      </c>
      <c r="E1561" s="515">
        <v>99</v>
      </c>
      <c r="F1561" s="515">
        <v>99</v>
      </c>
      <c r="G1561" s="515">
        <v>99</v>
      </c>
      <c r="H1561" s="515">
        <v>99</v>
      </c>
      <c r="I1561" s="515">
        <v>99</v>
      </c>
      <c r="J1561" s="515">
        <v>999</v>
      </c>
      <c r="K1561" s="515">
        <v>99</v>
      </c>
      <c r="L1561" s="515">
        <v>99</v>
      </c>
      <c r="M1561" s="515">
        <v>1</v>
      </c>
      <c r="N1561" s="515">
        <v>99</v>
      </c>
      <c r="O1561" s="515">
        <v>99</v>
      </c>
      <c r="P1561" s="515">
        <v>99</v>
      </c>
      <c r="Q1561" s="515"/>
      <c r="R1561" s="515">
        <v>0</v>
      </c>
      <c r="S1561" s="515"/>
      <c r="T1561" s="515"/>
      <c r="U1561" s="515"/>
      <c r="V1561" s="515"/>
      <c r="W1561" s="515"/>
      <c r="X1561" s="515"/>
      <c r="Y1561" s="515"/>
      <c r="Z1561" s="515"/>
      <c r="AA1561" s="515"/>
      <c r="AB1561" s="515"/>
      <c r="AC1561" s="515"/>
      <c r="AD1561" s="515"/>
      <c r="AE1561" s="515"/>
      <c r="AF1561" s="515"/>
      <c r="AG1561" s="515"/>
      <c r="AH1561" s="515"/>
      <c r="AI1561" s="515"/>
      <c r="AJ1561" s="515"/>
      <c r="AK1561" s="515"/>
      <c r="AL1561" s="515"/>
    </row>
    <row r="1562" spans="1:38">
      <c r="A1562" s="515">
        <v>17</v>
      </c>
      <c r="B1562" s="515">
        <v>187</v>
      </c>
      <c r="C1562" s="515">
        <v>2023</v>
      </c>
      <c r="D1562" s="515">
        <v>7</v>
      </c>
      <c r="E1562" s="515">
        <v>99</v>
      </c>
      <c r="F1562" s="515">
        <v>99</v>
      </c>
      <c r="G1562" s="515">
        <v>99</v>
      </c>
      <c r="H1562" s="515">
        <v>99</v>
      </c>
      <c r="I1562" s="515">
        <v>99</v>
      </c>
      <c r="J1562" s="515">
        <v>999</v>
      </c>
      <c r="K1562" s="515">
        <v>99</v>
      </c>
      <c r="L1562" s="515">
        <v>99</v>
      </c>
      <c r="M1562" s="515">
        <v>1</v>
      </c>
      <c r="N1562" s="515">
        <v>99</v>
      </c>
      <c r="O1562" s="515">
        <v>99</v>
      </c>
      <c r="P1562" s="515">
        <v>99</v>
      </c>
      <c r="Q1562" s="515">
        <v>1</v>
      </c>
      <c r="R1562" s="515">
        <v>3</v>
      </c>
      <c r="S1562" s="515">
        <v>1</v>
      </c>
      <c r="T1562" s="515">
        <v>1</v>
      </c>
      <c r="U1562" s="515">
        <v>17.366666666666671</v>
      </c>
      <c r="V1562" s="515">
        <v>0</v>
      </c>
      <c r="W1562" s="515">
        <v>0</v>
      </c>
      <c r="X1562" s="515">
        <v>66.666666666666686</v>
      </c>
      <c r="Y1562" s="515">
        <v>0</v>
      </c>
      <c r="Z1562" s="515">
        <v>1.6977108770995435</v>
      </c>
      <c r="AA1562" s="515">
        <v>0</v>
      </c>
      <c r="AB1562" s="515">
        <v>0</v>
      </c>
      <c r="AC1562" s="515"/>
      <c r="AD1562" s="515"/>
      <c r="AE1562" s="515"/>
      <c r="AF1562" s="515">
        <v>0.98684210526315808</v>
      </c>
      <c r="AG1562" s="515">
        <v>0.5146238109819341</v>
      </c>
      <c r="AH1562" s="515">
        <v>0</v>
      </c>
      <c r="AI1562" s="515">
        <v>0</v>
      </c>
      <c r="AJ1562" s="515"/>
      <c r="AK1562" s="515"/>
      <c r="AL1562" s="515"/>
    </row>
    <row r="1563" spans="1:38">
      <c r="A1563" s="515">
        <v>17</v>
      </c>
      <c r="B1563" s="515">
        <v>188</v>
      </c>
      <c r="C1563" s="515">
        <v>2023</v>
      </c>
      <c r="D1563" s="515">
        <v>8</v>
      </c>
      <c r="E1563" s="515">
        <v>99</v>
      </c>
      <c r="F1563" s="515">
        <v>99</v>
      </c>
      <c r="G1563" s="515">
        <v>99</v>
      </c>
      <c r="H1563" s="515">
        <v>99</v>
      </c>
      <c r="I1563" s="515">
        <v>99</v>
      </c>
      <c r="J1563" s="515">
        <v>999</v>
      </c>
      <c r="K1563" s="515">
        <v>99</v>
      </c>
      <c r="L1563" s="515">
        <v>99</v>
      </c>
      <c r="M1563" s="515">
        <v>1</v>
      </c>
      <c r="N1563" s="515">
        <v>99</v>
      </c>
      <c r="O1563" s="515">
        <v>99</v>
      </c>
      <c r="P1563" s="515">
        <v>99</v>
      </c>
      <c r="Q1563" s="515">
        <v>3</v>
      </c>
      <c r="R1563" s="515">
        <v>3</v>
      </c>
      <c r="S1563" s="515">
        <v>2</v>
      </c>
      <c r="T1563" s="515">
        <v>1</v>
      </c>
      <c r="U1563" s="515">
        <v>22.3</v>
      </c>
      <c r="V1563" s="515">
        <v>0</v>
      </c>
      <c r="W1563" s="515">
        <v>0</v>
      </c>
      <c r="X1563" s="515">
        <v>100</v>
      </c>
      <c r="Y1563" s="515">
        <v>33.333333333333343</v>
      </c>
      <c r="Z1563" s="515">
        <v>6.8585712797929004</v>
      </c>
      <c r="AA1563" s="515">
        <v>1.4142135623730951</v>
      </c>
      <c r="AB1563" s="515">
        <v>0</v>
      </c>
      <c r="AC1563" s="515">
        <v>98.974331861078625</v>
      </c>
      <c r="AD1563" s="515"/>
      <c r="AE1563" s="515"/>
      <c r="AF1563" s="515">
        <v>2.5163563160543537E-2</v>
      </c>
      <c r="AG1563" s="515">
        <v>1.7486429067306821E-2</v>
      </c>
      <c r="AH1563" s="515">
        <v>0</v>
      </c>
      <c r="AI1563" s="515">
        <v>2</v>
      </c>
      <c r="AJ1563" s="515">
        <v>118.1</v>
      </c>
      <c r="AK1563" s="515">
        <v>15.359278962740859</v>
      </c>
      <c r="AL1563" s="515">
        <v>15.359278962740859</v>
      </c>
    </row>
    <row r="1564" spans="1:38">
      <c r="A1564" s="515">
        <v>17</v>
      </c>
      <c r="B1564" s="515">
        <v>189</v>
      </c>
      <c r="C1564" s="515">
        <v>2023</v>
      </c>
      <c r="D1564" s="515">
        <v>9</v>
      </c>
      <c r="E1564" s="515">
        <v>99</v>
      </c>
      <c r="F1564" s="515">
        <v>99</v>
      </c>
      <c r="G1564" s="515">
        <v>99</v>
      </c>
      <c r="H1564" s="515">
        <v>99</v>
      </c>
      <c r="I1564" s="515">
        <v>99</v>
      </c>
      <c r="J1564" s="515">
        <v>999</v>
      </c>
      <c r="K1564" s="515">
        <v>99</v>
      </c>
      <c r="L1564" s="515">
        <v>99</v>
      </c>
      <c r="M1564" s="515">
        <v>1</v>
      </c>
      <c r="N1564" s="515">
        <v>99</v>
      </c>
      <c r="O1564" s="515">
        <v>99</v>
      </c>
      <c r="P1564" s="515">
        <v>99</v>
      </c>
      <c r="Q1564" s="515">
        <v>3</v>
      </c>
      <c r="R1564" s="515">
        <v>3</v>
      </c>
      <c r="S1564" s="515">
        <v>2</v>
      </c>
      <c r="T1564" s="515">
        <v>1</v>
      </c>
      <c r="U1564" s="515">
        <v>18.933333333333337</v>
      </c>
      <c r="V1564" s="515">
        <v>0</v>
      </c>
      <c r="W1564" s="515">
        <v>0</v>
      </c>
      <c r="X1564" s="515">
        <v>33.333333333333343</v>
      </c>
      <c r="Y1564" s="515">
        <v>33.333333333333343</v>
      </c>
      <c r="Z1564" s="515">
        <v>7.82574100147853</v>
      </c>
      <c r="AA1564" s="515">
        <v>1.4142135623730951</v>
      </c>
      <c r="AB1564" s="515">
        <v>0</v>
      </c>
      <c r="AC1564" s="515">
        <v>99.994556983839303</v>
      </c>
      <c r="AD1564" s="515"/>
      <c r="AE1564" s="515"/>
      <c r="AF1564" s="515">
        <v>2.2115739034279398E-2</v>
      </c>
      <c r="AG1564" s="515">
        <v>1.4108706090067688E-2</v>
      </c>
      <c r="AH1564" s="515">
        <v>33.333333333333343</v>
      </c>
      <c r="AI1564" s="515">
        <v>1</v>
      </c>
      <c r="AJ1564" s="515">
        <v>116.2</v>
      </c>
      <c r="AK1564" s="515">
        <v>19.12065962747316</v>
      </c>
      <c r="AL1564" s="515">
        <v>19.12065962747316</v>
      </c>
    </row>
    <row r="1565" spans="1:38">
      <c r="A1565" s="515">
        <v>17</v>
      </c>
      <c r="B1565" s="515">
        <v>190</v>
      </c>
      <c r="C1565" s="515">
        <v>2023</v>
      </c>
      <c r="D1565" s="515">
        <v>10</v>
      </c>
      <c r="E1565" s="515">
        <v>99</v>
      </c>
      <c r="F1565" s="515">
        <v>99</v>
      </c>
      <c r="G1565" s="515">
        <v>99</v>
      </c>
      <c r="H1565" s="515">
        <v>99</v>
      </c>
      <c r="I1565" s="515">
        <v>99</v>
      </c>
      <c r="J1565" s="515">
        <v>999</v>
      </c>
      <c r="K1565" s="515">
        <v>99</v>
      </c>
      <c r="L1565" s="515">
        <v>99</v>
      </c>
      <c r="M1565" s="515">
        <v>1</v>
      </c>
      <c r="N1565" s="515">
        <v>99</v>
      </c>
      <c r="O1565" s="515">
        <v>99</v>
      </c>
      <c r="P1565" s="515">
        <v>99</v>
      </c>
      <c r="Q1565" s="515">
        <v>11</v>
      </c>
      <c r="R1565" s="515">
        <v>13</v>
      </c>
      <c r="S1565" s="515">
        <v>0.6153846153846152</v>
      </c>
      <c r="T1565" s="515">
        <v>1</v>
      </c>
      <c r="U1565" s="515">
        <v>14.484615384615379</v>
      </c>
      <c r="V1565" s="515">
        <v>0</v>
      </c>
      <c r="W1565" s="515">
        <v>0</v>
      </c>
      <c r="X1565" s="515">
        <v>30.769230769230759</v>
      </c>
      <c r="Y1565" s="515">
        <v>7.6923076923076898</v>
      </c>
      <c r="Z1565" s="515">
        <v>4.9723614810495151</v>
      </c>
      <c r="AA1565" s="515">
        <v>0.48650425541051989</v>
      </c>
      <c r="AB1565" s="515">
        <v>0</v>
      </c>
      <c r="AC1565" s="515">
        <v>-44.762573617904671</v>
      </c>
      <c r="AD1565" s="515"/>
      <c r="AE1565" s="515"/>
      <c r="AF1565" s="515">
        <v>3.1996062023135603E-2</v>
      </c>
      <c r="AG1565" s="515">
        <v>1.514356306887886E-2</v>
      </c>
      <c r="AH1565" s="515">
        <v>7.6923076923076898</v>
      </c>
      <c r="AI1565" s="515">
        <v>1</v>
      </c>
      <c r="AJ1565" s="515">
        <v>107.9</v>
      </c>
      <c r="AK1565" s="515">
        <v>12.657058584172391</v>
      </c>
      <c r="AL1565" s="515">
        <v>12.657058584172391</v>
      </c>
    </row>
    <row r="1566" spans="1:38">
      <c r="A1566" s="515">
        <v>17</v>
      </c>
      <c r="B1566" s="515">
        <v>191</v>
      </c>
      <c r="C1566" s="515">
        <v>2023</v>
      </c>
      <c r="D1566" s="515">
        <v>11</v>
      </c>
      <c r="E1566" s="515">
        <v>99</v>
      </c>
      <c r="F1566" s="515">
        <v>99</v>
      </c>
      <c r="G1566" s="515">
        <v>99</v>
      </c>
      <c r="H1566" s="515">
        <v>99</v>
      </c>
      <c r="I1566" s="515">
        <v>99</v>
      </c>
      <c r="J1566" s="515">
        <v>999</v>
      </c>
      <c r="K1566" s="515">
        <v>99</v>
      </c>
      <c r="L1566" s="515">
        <v>99</v>
      </c>
      <c r="M1566" s="515">
        <v>1</v>
      </c>
      <c r="N1566" s="515">
        <v>99</v>
      </c>
      <c r="O1566" s="515">
        <v>99</v>
      </c>
      <c r="P1566" s="515">
        <v>99</v>
      </c>
      <c r="Q1566" s="515">
        <v>4</v>
      </c>
      <c r="R1566" s="515">
        <v>5</v>
      </c>
      <c r="S1566" s="515">
        <v>0.4</v>
      </c>
      <c r="T1566" s="515">
        <v>1</v>
      </c>
      <c r="U1566" s="515">
        <v>16.899999999999999</v>
      </c>
      <c r="V1566" s="515">
        <v>0</v>
      </c>
      <c r="W1566" s="515">
        <v>0</v>
      </c>
      <c r="X1566" s="515">
        <v>40</v>
      </c>
      <c r="Y1566" s="515">
        <v>20</v>
      </c>
      <c r="Z1566" s="515">
        <v>5.5197826044147851</v>
      </c>
      <c r="AA1566" s="515">
        <v>0.4898979485566356</v>
      </c>
      <c r="AB1566" s="515">
        <v>0</v>
      </c>
      <c r="AC1566" s="515">
        <v>-73.960936457414348</v>
      </c>
      <c r="AD1566" s="515"/>
      <c r="AE1566" s="515"/>
      <c r="AF1566" s="515">
        <v>2.1605738484141393E-2</v>
      </c>
      <c r="AG1566" s="515">
        <v>1.1920676293118299E-2</v>
      </c>
      <c r="AH1566" s="515">
        <v>60</v>
      </c>
      <c r="AI1566" s="515">
        <v>0</v>
      </c>
      <c r="AJ1566" s="515"/>
      <c r="AK1566" s="515"/>
      <c r="AL1566" s="515"/>
    </row>
    <row r="1567" spans="1:38">
      <c r="A1567" s="515">
        <v>17</v>
      </c>
      <c r="B1567" s="515">
        <v>192</v>
      </c>
      <c r="C1567" s="515">
        <v>2023</v>
      </c>
      <c r="D1567" s="515">
        <v>12</v>
      </c>
      <c r="E1567" s="515">
        <v>99</v>
      </c>
      <c r="F1567" s="515">
        <v>99</v>
      </c>
      <c r="G1567" s="515">
        <v>99</v>
      </c>
      <c r="H1567" s="515">
        <v>99</v>
      </c>
      <c r="I1567" s="515">
        <v>99</v>
      </c>
      <c r="J1567" s="515">
        <v>999</v>
      </c>
      <c r="K1567" s="515">
        <v>99</v>
      </c>
      <c r="L1567" s="515">
        <v>99</v>
      </c>
      <c r="M1567" s="515">
        <v>1</v>
      </c>
      <c r="N1567" s="515">
        <v>99</v>
      </c>
      <c r="O1567" s="515">
        <v>99</v>
      </c>
      <c r="P1567" s="515">
        <v>99</v>
      </c>
      <c r="Q1567" s="515"/>
      <c r="R1567" s="515">
        <v>0</v>
      </c>
      <c r="S1567" s="515"/>
      <c r="T1567" s="515"/>
      <c r="U1567" s="515"/>
      <c r="V1567" s="515"/>
      <c r="W1567" s="515"/>
      <c r="X1567" s="515"/>
      <c r="Y1567" s="515"/>
      <c r="Z1567" s="515"/>
      <c r="AA1567" s="515"/>
      <c r="AB1567" s="515"/>
      <c r="AC1567" s="515"/>
      <c r="AD1567" s="515"/>
      <c r="AE1567" s="515"/>
      <c r="AF1567" s="515"/>
      <c r="AG1567" s="515"/>
      <c r="AH1567" s="515"/>
      <c r="AI1567" s="515"/>
      <c r="AJ1567" s="515"/>
      <c r="AK1567" s="515"/>
      <c r="AL1567" s="515"/>
    </row>
    <row r="1568" spans="1:38">
      <c r="A1568" s="515">
        <v>17</v>
      </c>
      <c r="B1568" s="515">
        <v>193</v>
      </c>
      <c r="C1568" s="515">
        <v>2023</v>
      </c>
      <c r="D1568" s="515">
        <v>1</v>
      </c>
      <c r="E1568" s="515">
        <v>99</v>
      </c>
      <c r="F1568" s="515">
        <v>99</v>
      </c>
      <c r="G1568" s="515">
        <v>99</v>
      </c>
      <c r="H1568" s="515">
        <v>99</v>
      </c>
      <c r="I1568" s="515">
        <v>99</v>
      </c>
      <c r="J1568" s="515">
        <v>999</v>
      </c>
      <c r="K1568" s="515">
        <v>99</v>
      </c>
      <c r="L1568" s="515">
        <v>99</v>
      </c>
      <c r="M1568" s="515">
        <v>2</v>
      </c>
      <c r="N1568" s="515">
        <v>99</v>
      </c>
      <c r="O1568" s="515">
        <v>99</v>
      </c>
      <c r="P1568" s="515">
        <v>99</v>
      </c>
      <c r="Q1568" s="515">
        <v>4</v>
      </c>
      <c r="R1568" s="515">
        <v>5</v>
      </c>
      <c r="S1568" s="515">
        <v>2</v>
      </c>
      <c r="T1568" s="515">
        <v>2</v>
      </c>
      <c r="U1568" s="515">
        <v>17.02</v>
      </c>
      <c r="V1568" s="515">
        <v>0</v>
      </c>
      <c r="W1568" s="515">
        <v>0</v>
      </c>
      <c r="X1568" s="515">
        <v>40</v>
      </c>
      <c r="Y1568" s="515">
        <v>0</v>
      </c>
      <c r="Z1568" s="515">
        <v>3.400823429700524</v>
      </c>
      <c r="AA1568" s="515">
        <v>0.63245553203367599</v>
      </c>
      <c r="AB1568" s="515">
        <v>0</v>
      </c>
      <c r="AC1568" s="515">
        <v>11.15827760730342</v>
      </c>
      <c r="AD1568" s="515"/>
      <c r="AE1568" s="515"/>
      <c r="AF1568" s="515">
        <v>0.39432176656151424</v>
      </c>
      <c r="AG1568" s="515">
        <v>0.22119063461698404</v>
      </c>
      <c r="AH1568" s="515">
        <v>0</v>
      </c>
      <c r="AI1568" s="515">
        <v>1</v>
      </c>
      <c r="AJ1568" s="515">
        <v>113.3</v>
      </c>
      <c r="AK1568" s="515">
        <v>13.888701366591905</v>
      </c>
      <c r="AL1568" s="515">
        <v>13.888701366591905</v>
      </c>
    </row>
    <row r="1569" spans="1:38">
      <c r="A1569" s="515">
        <v>17</v>
      </c>
      <c r="B1569" s="515">
        <v>194</v>
      </c>
      <c r="C1569" s="515">
        <v>2023</v>
      </c>
      <c r="D1569" s="515">
        <v>2</v>
      </c>
      <c r="E1569" s="515">
        <v>99</v>
      </c>
      <c r="F1569" s="515">
        <v>99</v>
      </c>
      <c r="G1569" s="515">
        <v>99</v>
      </c>
      <c r="H1569" s="515">
        <v>99</v>
      </c>
      <c r="I1569" s="515">
        <v>99</v>
      </c>
      <c r="J1569" s="515">
        <v>999</v>
      </c>
      <c r="K1569" s="515">
        <v>99</v>
      </c>
      <c r="L1569" s="515">
        <v>99</v>
      </c>
      <c r="M1569" s="515">
        <v>2</v>
      </c>
      <c r="N1569" s="515">
        <v>99</v>
      </c>
      <c r="O1569" s="515">
        <v>99</v>
      </c>
      <c r="P1569" s="515">
        <v>99</v>
      </c>
      <c r="Q1569" s="515">
        <v>8</v>
      </c>
      <c r="R1569" s="515">
        <v>8</v>
      </c>
      <c r="S1569" s="515">
        <v>2.875</v>
      </c>
      <c r="T1569" s="515">
        <v>2</v>
      </c>
      <c r="U1569" s="515">
        <v>17.675000000000001</v>
      </c>
      <c r="V1569" s="515">
        <v>0</v>
      </c>
      <c r="W1569" s="515">
        <v>0</v>
      </c>
      <c r="X1569" s="515">
        <v>62.5</v>
      </c>
      <c r="Y1569" s="515">
        <v>12.5</v>
      </c>
      <c r="Z1569" s="515">
        <v>3.9986716544372594</v>
      </c>
      <c r="AA1569" s="515">
        <v>1.9645292056877135</v>
      </c>
      <c r="AB1569" s="515">
        <v>0</v>
      </c>
      <c r="AC1569" s="515">
        <v>47.697429092569529</v>
      </c>
      <c r="AD1569" s="515"/>
      <c r="AE1569" s="515"/>
      <c r="AF1569" s="515">
        <v>0.54421768707482998</v>
      </c>
      <c r="AG1569" s="515">
        <v>0.28687535123971131</v>
      </c>
      <c r="AH1569" s="515">
        <v>0</v>
      </c>
      <c r="AI1569" s="515">
        <v>2</v>
      </c>
      <c r="AJ1569" s="515">
        <v>108.7</v>
      </c>
      <c r="AK1569" s="515">
        <v>16.45800814440538</v>
      </c>
      <c r="AL1569" s="515">
        <v>16.45800814440538</v>
      </c>
    </row>
    <row r="1570" spans="1:38">
      <c r="A1570" s="515">
        <v>17</v>
      </c>
      <c r="B1570" s="515">
        <v>195</v>
      </c>
      <c r="C1570" s="515">
        <v>2023</v>
      </c>
      <c r="D1570" s="515">
        <v>3</v>
      </c>
      <c r="E1570" s="515">
        <v>99</v>
      </c>
      <c r="F1570" s="515">
        <v>99</v>
      </c>
      <c r="G1570" s="515">
        <v>99</v>
      </c>
      <c r="H1570" s="515">
        <v>99</v>
      </c>
      <c r="I1570" s="515">
        <v>99</v>
      </c>
      <c r="J1570" s="515">
        <v>999</v>
      </c>
      <c r="K1570" s="515">
        <v>99</v>
      </c>
      <c r="L1570" s="515">
        <v>99</v>
      </c>
      <c r="M1570" s="515">
        <v>2</v>
      </c>
      <c r="N1570" s="515">
        <v>99</v>
      </c>
      <c r="O1570" s="515">
        <v>99</v>
      </c>
      <c r="P1570" s="515">
        <v>99</v>
      </c>
      <c r="Q1570" s="515">
        <v>48</v>
      </c>
      <c r="R1570" s="515">
        <v>58</v>
      </c>
      <c r="S1570" s="515">
        <v>2.3965517241379302</v>
      </c>
      <c r="T1570" s="515">
        <v>2</v>
      </c>
      <c r="U1570" s="515">
        <v>18.618965517241381</v>
      </c>
      <c r="V1570" s="515">
        <v>0</v>
      </c>
      <c r="W1570" s="515">
        <v>0</v>
      </c>
      <c r="X1570" s="515">
        <v>72.413793103448299</v>
      </c>
      <c r="Y1570" s="515">
        <v>13.793103448275859</v>
      </c>
      <c r="Z1570" s="515">
        <v>4.6862401993183775</v>
      </c>
      <c r="AA1570" s="515">
        <v>1.6498657748164902</v>
      </c>
      <c r="AB1570" s="515">
        <v>0</v>
      </c>
      <c r="AC1570" s="515">
        <v>30.029609926875828</v>
      </c>
      <c r="AD1570" s="515"/>
      <c r="AE1570" s="515"/>
      <c r="AF1570" s="515">
        <v>0.47432122996401693</v>
      </c>
      <c r="AG1570" s="515">
        <v>0.25940063057004847</v>
      </c>
      <c r="AH1570" s="515">
        <v>0</v>
      </c>
      <c r="AI1570" s="515">
        <v>13</v>
      </c>
      <c r="AJ1570" s="515">
        <v>111.6846153846154</v>
      </c>
      <c r="AK1570" s="515">
        <v>14.19058698786875</v>
      </c>
      <c r="AL1570" s="515">
        <v>14.19058698786875</v>
      </c>
    </row>
    <row r="1571" spans="1:38">
      <c r="A1571" s="515">
        <v>17</v>
      </c>
      <c r="B1571" s="515">
        <v>196</v>
      </c>
      <c r="C1571" s="515">
        <v>2023</v>
      </c>
      <c r="D1571" s="515">
        <v>4</v>
      </c>
      <c r="E1571" s="515">
        <v>99</v>
      </c>
      <c r="F1571" s="515">
        <v>99</v>
      </c>
      <c r="G1571" s="515">
        <v>99</v>
      </c>
      <c r="H1571" s="515">
        <v>99</v>
      </c>
      <c r="I1571" s="515">
        <v>99</v>
      </c>
      <c r="J1571" s="515">
        <v>999</v>
      </c>
      <c r="K1571" s="515">
        <v>99</v>
      </c>
      <c r="L1571" s="515">
        <v>99</v>
      </c>
      <c r="M1571" s="515">
        <v>2</v>
      </c>
      <c r="N1571" s="515">
        <v>99</v>
      </c>
      <c r="O1571" s="515">
        <v>99</v>
      </c>
      <c r="P1571" s="515">
        <v>99</v>
      </c>
      <c r="Q1571" s="515">
        <v>2</v>
      </c>
      <c r="R1571" s="515">
        <v>2</v>
      </c>
      <c r="S1571" s="515">
        <v>3</v>
      </c>
      <c r="T1571" s="515">
        <v>2</v>
      </c>
      <c r="U1571" s="515">
        <v>22.450000000000003</v>
      </c>
      <c r="V1571" s="515">
        <v>0</v>
      </c>
      <c r="W1571" s="515">
        <v>0</v>
      </c>
      <c r="X1571" s="515">
        <v>100</v>
      </c>
      <c r="Y1571" s="515">
        <v>0</v>
      </c>
      <c r="Z1571" s="515">
        <v>4.9999999999408837E-2</v>
      </c>
      <c r="AA1571" s="515">
        <v>0</v>
      </c>
      <c r="AB1571" s="515">
        <v>0</v>
      </c>
      <c r="AC1571" s="515"/>
      <c r="AD1571" s="515"/>
      <c r="AE1571" s="515"/>
      <c r="AF1571" s="515">
        <v>0.34843205574912889</v>
      </c>
      <c r="AG1571" s="515">
        <v>0.23391264482787361</v>
      </c>
      <c r="AH1571" s="515">
        <v>50</v>
      </c>
      <c r="AI1571" s="515">
        <v>1</v>
      </c>
      <c r="AJ1571" s="515">
        <v>112</v>
      </c>
      <c r="AK1571" s="515">
        <v>16.015055575801757</v>
      </c>
      <c r="AL1571" s="515">
        <v>16.015055575801757</v>
      </c>
    </row>
    <row r="1572" spans="1:38">
      <c r="A1572" s="515">
        <v>17</v>
      </c>
      <c r="B1572" s="515">
        <v>197</v>
      </c>
      <c r="C1572" s="515">
        <v>2023</v>
      </c>
      <c r="D1572" s="515">
        <v>5</v>
      </c>
      <c r="E1572" s="515">
        <v>99</v>
      </c>
      <c r="F1572" s="515">
        <v>99</v>
      </c>
      <c r="G1572" s="515">
        <v>99</v>
      </c>
      <c r="H1572" s="515">
        <v>99</v>
      </c>
      <c r="I1572" s="515">
        <v>99</v>
      </c>
      <c r="J1572" s="515">
        <v>999</v>
      </c>
      <c r="K1572" s="515">
        <v>99</v>
      </c>
      <c r="L1572" s="515">
        <v>99</v>
      </c>
      <c r="M1572" s="515">
        <v>2</v>
      </c>
      <c r="N1572" s="515">
        <v>99</v>
      </c>
      <c r="O1572" s="515">
        <v>99</v>
      </c>
      <c r="P1572" s="515">
        <v>99</v>
      </c>
      <c r="Q1572" s="515">
        <v>7</v>
      </c>
      <c r="R1572" s="515">
        <v>11</v>
      </c>
      <c r="S1572" s="515">
        <v>2.7272727272727271</v>
      </c>
      <c r="T1572" s="515">
        <v>2</v>
      </c>
      <c r="U1572" s="515">
        <v>19.454545454545457</v>
      </c>
      <c r="V1572" s="515">
        <v>0</v>
      </c>
      <c r="W1572" s="515">
        <v>0</v>
      </c>
      <c r="X1572" s="515">
        <v>72.727272727272734</v>
      </c>
      <c r="Y1572" s="515">
        <v>27.272727272727277</v>
      </c>
      <c r="Z1572" s="515">
        <v>5.0460360025313911</v>
      </c>
      <c r="AA1572" s="515">
        <v>2.0928844424038795</v>
      </c>
      <c r="AB1572" s="515">
        <v>0</v>
      </c>
      <c r="AC1572" s="515">
        <v>69.867180377612982</v>
      </c>
      <c r="AD1572" s="515"/>
      <c r="AE1572" s="515"/>
      <c r="AF1572" s="515">
        <v>0.78571428571428559</v>
      </c>
      <c r="AG1572" s="515">
        <v>0.44958266543696712</v>
      </c>
      <c r="AH1572" s="515">
        <v>0</v>
      </c>
      <c r="AI1572" s="515">
        <v>0</v>
      </c>
      <c r="AJ1572" s="515"/>
      <c r="AK1572" s="515"/>
      <c r="AL1572" s="515"/>
    </row>
    <row r="1573" spans="1:38">
      <c r="A1573" s="515">
        <v>17</v>
      </c>
      <c r="B1573" s="515">
        <v>198</v>
      </c>
      <c r="C1573" s="515">
        <v>2023</v>
      </c>
      <c r="D1573" s="515">
        <v>6</v>
      </c>
      <c r="E1573" s="515">
        <v>99</v>
      </c>
      <c r="F1573" s="515">
        <v>99</v>
      </c>
      <c r="G1573" s="515">
        <v>99</v>
      </c>
      <c r="H1573" s="515">
        <v>99</v>
      </c>
      <c r="I1573" s="515">
        <v>99</v>
      </c>
      <c r="J1573" s="515">
        <v>999</v>
      </c>
      <c r="K1573" s="515">
        <v>99</v>
      </c>
      <c r="L1573" s="515">
        <v>99</v>
      </c>
      <c r="M1573" s="515">
        <v>2</v>
      </c>
      <c r="N1573" s="515">
        <v>99</v>
      </c>
      <c r="O1573" s="515">
        <v>99</v>
      </c>
      <c r="P1573" s="515">
        <v>99</v>
      </c>
      <c r="Q1573" s="515">
        <v>11</v>
      </c>
      <c r="R1573" s="515">
        <v>14</v>
      </c>
      <c r="S1573" s="515">
        <v>3.0714285714285721</v>
      </c>
      <c r="T1573" s="515">
        <v>2</v>
      </c>
      <c r="U1573" s="515">
        <v>19.135714285714279</v>
      </c>
      <c r="V1573" s="515">
        <v>0</v>
      </c>
      <c r="W1573" s="515">
        <v>0</v>
      </c>
      <c r="X1573" s="515">
        <v>71.428571428571445</v>
      </c>
      <c r="Y1573" s="515">
        <v>21.428571428571423</v>
      </c>
      <c r="Z1573" s="515">
        <v>5.1105782651361267</v>
      </c>
      <c r="AA1573" s="515">
        <v>1.9443796555451716</v>
      </c>
      <c r="AB1573" s="515">
        <v>0</v>
      </c>
      <c r="AC1573" s="515">
        <v>32.824454783371294</v>
      </c>
      <c r="AD1573" s="515"/>
      <c r="AE1573" s="515"/>
      <c r="AF1573" s="515">
        <v>1.1041009463722398</v>
      </c>
      <c r="AG1573" s="515">
        <v>0.63496653330552344</v>
      </c>
      <c r="AH1573" s="515">
        <v>14.285714285714288</v>
      </c>
      <c r="AI1573" s="515">
        <v>6</v>
      </c>
      <c r="AJ1573" s="515">
        <v>112.78333333333336</v>
      </c>
      <c r="AK1573" s="515">
        <v>14.10707012071043</v>
      </c>
      <c r="AL1573" s="515">
        <v>14.10707012071043</v>
      </c>
    </row>
    <row r="1574" spans="1:38">
      <c r="A1574" s="515">
        <v>17</v>
      </c>
      <c r="B1574" s="515">
        <v>199</v>
      </c>
      <c r="C1574" s="515">
        <v>2023</v>
      </c>
      <c r="D1574" s="515">
        <v>7</v>
      </c>
      <c r="E1574" s="515">
        <v>99</v>
      </c>
      <c r="F1574" s="515">
        <v>99</v>
      </c>
      <c r="G1574" s="515">
        <v>99</v>
      </c>
      <c r="H1574" s="515">
        <v>99</v>
      </c>
      <c r="I1574" s="515">
        <v>99</v>
      </c>
      <c r="J1574" s="515">
        <v>999</v>
      </c>
      <c r="K1574" s="515">
        <v>99</v>
      </c>
      <c r="L1574" s="515">
        <v>99</v>
      </c>
      <c r="M1574" s="515">
        <v>2</v>
      </c>
      <c r="N1574" s="515">
        <v>99</v>
      </c>
      <c r="O1574" s="515">
        <v>99</v>
      </c>
      <c r="P1574" s="515">
        <v>99</v>
      </c>
      <c r="Q1574" s="515">
        <v>3</v>
      </c>
      <c r="R1574" s="515">
        <v>10</v>
      </c>
      <c r="S1574" s="515">
        <v>2.6</v>
      </c>
      <c r="T1574" s="515">
        <v>2</v>
      </c>
      <c r="U1574" s="515">
        <v>19.190000000000005</v>
      </c>
      <c r="V1574" s="515">
        <v>0</v>
      </c>
      <c r="W1574" s="515">
        <v>0</v>
      </c>
      <c r="X1574" s="515">
        <v>80</v>
      </c>
      <c r="Y1574" s="515">
        <v>10</v>
      </c>
      <c r="Z1574" s="515">
        <v>4.559484619998166</v>
      </c>
      <c r="AA1574" s="515">
        <v>1.4966629547095764</v>
      </c>
      <c r="AB1574" s="515">
        <v>0</v>
      </c>
      <c r="AC1574" s="515">
        <v>83.176879380258185</v>
      </c>
      <c r="AD1574" s="515"/>
      <c r="AE1574" s="515"/>
      <c r="AF1574" s="515">
        <v>3.2894736842105257</v>
      </c>
      <c r="AG1574" s="515">
        <v>1.8955145744229005</v>
      </c>
      <c r="AH1574" s="515">
        <v>0</v>
      </c>
      <c r="AI1574" s="515">
        <v>7</v>
      </c>
      <c r="AJ1574" s="515">
        <v>116.6</v>
      </c>
      <c r="AK1574" s="515">
        <v>12.196978702073952</v>
      </c>
      <c r="AL1574" s="515">
        <v>12.196978702073952</v>
      </c>
    </row>
    <row r="1575" spans="1:38">
      <c r="A1575" s="515">
        <v>17</v>
      </c>
      <c r="B1575" s="515">
        <v>200</v>
      </c>
      <c r="C1575" s="515">
        <v>2023</v>
      </c>
      <c r="D1575" s="515">
        <v>8</v>
      </c>
      <c r="E1575" s="515">
        <v>99</v>
      </c>
      <c r="F1575" s="515">
        <v>99</v>
      </c>
      <c r="G1575" s="515">
        <v>99</v>
      </c>
      <c r="H1575" s="515">
        <v>99</v>
      </c>
      <c r="I1575" s="515">
        <v>99</v>
      </c>
      <c r="J1575" s="515">
        <v>999</v>
      </c>
      <c r="K1575" s="515">
        <v>99</v>
      </c>
      <c r="L1575" s="515">
        <v>99</v>
      </c>
      <c r="M1575" s="515">
        <v>2</v>
      </c>
      <c r="N1575" s="515">
        <v>99</v>
      </c>
      <c r="O1575" s="515">
        <v>99</v>
      </c>
      <c r="P1575" s="515">
        <v>99</v>
      </c>
      <c r="Q1575" s="515">
        <v>132</v>
      </c>
      <c r="R1575" s="515">
        <v>178</v>
      </c>
      <c r="S1575" s="515">
        <v>3.1516853932584263</v>
      </c>
      <c r="T1575" s="515">
        <v>2</v>
      </c>
      <c r="U1575" s="515">
        <v>21.844382022471912</v>
      </c>
      <c r="V1575" s="515">
        <v>0</v>
      </c>
      <c r="W1575" s="515">
        <v>0</v>
      </c>
      <c r="X1575" s="515">
        <v>85.955056179775283</v>
      </c>
      <c r="Y1575" s="515">
        <v>42.134831460674157</v>
      </c>
      <c r="Z1575" s="515">
        <v>5.5866511154285927</v>
      </c>
      <c r="AA1575" s="515">
        <v>1.9414238004445887</v>
      </c>
      <c r="AB1575" s="515">
        <v>0</v>
      </c>
      <c r="AC1575" s="515">
        <v>59.877900580338995</v>
      </c>
      <c r="AD1575" s="515"/>
      <c r="AE1575" s="515"/>
      <c r="AF1575" s="515">
        <v>1.4930380808589161</v>
      </c>
      <c r="AG1575" s="515">
        <v>1.0163300768671013</v>
      </c>
      <c r="AH1575" s="515">
        <v>1.6853932584269657</v>
      </c>
      <c r="AI1575" s="515">
        <v>84</v>
      </c>
      <c r="AJ1575" s="515">
        <v>113.325</v>
      </c>
      <c r="AK1575" s="515">
        <v>15.615301118185259</v>
      </c>
      <c r="AL1575" s="515">
        <v>15.615301118185259</v>
      </c>
    </row>
    <row r="1576" spans="1:38">
      <c r="A1576" s="515">
        <v>17</v>
      </c>
      <c r="B1576" s="515">
        <v>201</v>
      </c>
      <c r="C1576" s="515">
        <v>2023</v>
      </c>
      <c r="D1576" s="515">
        <v>9</v>
      </c>
      <c r="E1576" s="515">
        <v>99</v>
      </c>
      <c r="F1576" s="515">
        <v>99</v>
      </c>
      <c r="G1576" s="515">
        <v>99</v>
      </c>
      <c r="H1576" s="515">
        <v>99</v>
      </c>
      <c r="I1576" s="515">
        <v>99</v>
      </c>
      <c r="J1576" s="515">
        <v>999</v>
      </c>
      <c r="K1576" s="515">
        <v>99</v>
      </c>
      <c r="L1576" s="515">
        <v>99</v>
      </c>
      <c r="M1576" s="515">
        <v>2</v>
      </c>
      <c r="N1576" s="515">
        <v>99</v>
      </c>
      <c r="O1576" s="515">
        <v>99</v>
      </c>
      <c r="P1576" s="515">
        <v>99</v>
      </c>
      <c r="Q1576" s="515">
        <v>94</v>
      </c>
      <c r="R1576" s="515">
        <v>117</v>
      </c>
      <c r="S1576" s="515">
        <v>2.9059829059829054</v>
      </c>
      <c r="T1576" s="515">
        <v>2</v>
      </c>
      <c r="U1576" s="515">
        <v>21.43760683760684</v>
      </c>
      <c r="V1576" s="515">
        <v>0</v>
      </c>
      <c r="W1576" s="515">
        <v>0</v>
      </c>
      <c r="X1576" s="515">
        <v>82.905982905982896</v>
      </c>
      <c r="Y1576" s="515">
        <v>43.589743589743591</v>
      </c>
      <c r="Z1576" s="515">
        <v>5.7010829155105078</v>
      </c>
      <c r="AA1576" s="515">
        <v>1.6945508745312021</v>
      </c>
      <c r="AB1576" s="515">
        <v>0</v>
      </c>
      <c r="AC1576" s="515">
        <v>48.014557851748947</v>
      </c>
      <c r="AD1576" s="515"/>
      <c r="AE1576" s="515"/>
      <c r="AF1576" s="515">
        <v>0.86251382233689644</v>
      </c>
      <c r="AG1576" s="515">
        <v>0.62301860237865836</v>
      </c>
      <c r="AH1576" s="515">
        <v>3.4188034188034186</v>
      </c>
      <c r="AI1576" s="515">
        <v>50</v>
      </c>
      <c r="AJ1576" s="515">
        <v>109.97999999999998</v>
      </c>
      <c r="AK1576" s="515">
        <v>15.703575370036837</v>
      </c>
      <c r="AL1576" s="515">
        <v>15.703575370036837</v>
      </c>
    </row>
    <row r="1577" spans="1:38">
      <c r="A1577" s="515">
        <v>17</v>
      </c>
      <c r="B1577" s="515">
        <v>202</v>
      </c>
      <c r="C1577" s="515">
        <v>2023</v>
      </c>
      <c r="D1577" s="515">
        <v>10</v>
      </c>
      <c r="E1577" s="515">
        <v>99</v>
      </c>
      <c r="F1577" s="515">
        <v>99</v>
      </c>
      <c r="G1577" s="515">
        <v>99</v>
      </c>
      <c r="H1577" s="515">
        <v>99</v>
      </c>
      <c r="I1577" s="515">
        <v>99</v>
      </c>
      <c r="J1577" s="515">
        <v>999</v>
      </c>
      <c r="K1577" s="515">
        <v>99</v>
      </c>
      <c r="L1577" s="515">
        <v>99</v>
      </c>
      <c r="M1577" s="515">
        <v>2</v>
      </c>
      <c r="N1577" s="515">
        <v>99</v>
      </c>
      <c r="O1577" s="515">
        <v>99</v>
      </c>
      <c r="P1577" s="515">
        <v>99</v>
      </c>
      <c r="Q1577" s="515">
        <v>197</v>
      </c>
      <c r="R1577" s="515">
        <v>255</v>
      </c>
      <c r="S1577" s="515">
        <v>2.9686274509803914</v>
      </c>
      <c r="T1577" s="515">
        <v>2</v>
      </c>
      <c r="U1577" s="515">
        <v>20.837647058823514</v>
      </c>
      <c r="V1577" s="515">
        <v>0</v>
      </c>
      <c r="W1577" s="515">
        <v>0</v>
      </c>
      <c r="X1577" s="515">
        <v>80.392156862745054</v>
      </c>
      <c r="Y1577" s="515">
        <v>38.823529411764696</v>
      </c>
      <c r="Z1577" s="515">
        <v>6.3265201500324562</v>
      </c>
      <c r="AA1577" s="515">
        <v>1.8784109049603324</v>
      </c>
      <c r="AB1577" s="515">
        <v>0</v>
      </c>
      <c r="AC1577" s="515">
        <v>58.626540617997584</v>
      </c>
      <c r="AD1577" s="515"/>
      <c r="AE1577" s="515"/>
      <c r="AF1577" s="515">
        <v>0.62761506276150603</v>
      </c>
      <c r="AG1577" s="515">
        <v>0.42733317431117696</v>
      </c>
      <c r="AH1577" s="515">
        <v>3.9215686274509798</v>
      </c>
      <c r="AI1577" s="515">
        <v>102</v>
      </c>
      <c r="AJ1577" s="515">
        <v>113.5676470588236</v>
      </c>
      <c r="AK1577" s="515">
        <v>15.501042894346847</v>
      </c>
      <c r="AL1577" s="515">
        <v>15.583804818580356</v>
      </c>
    </row>
    <row r="1578" spans="1:38">
      <c r="A1578" s="515">
        <v>17</v>
      </c>
      <c r="B1578" s="515">
        <v>203</v>
      </c>
      <c r="C1578" s="515">
        <v>2023</v>
      </c>
      <c r="D1578" s="515">
        <v>11</v>
      </c>
      <c r="E1578" s="515">
        <v>99</v>
      </c>
      <c r="F1578" s="515">
        <v>99</v>
      </c>
      <c r="G1578" s="515">
        <v>99</v>
      </c>
      <c r="H1578" s="515">
        <v>99</v>
      </c>
      <c r="I1578" s="515">
        <v>99</v>
      </c>
      <c r="J1578" s="515">
        <v>999</v>
      </c>
      <c r="K1578" s="515">
        <v>99</v>
      </c>
      <c r="L1578" s="515">
        <v>99</v>
      </c>
      <c r="M1578" s="515">
        <v>2</v>
      </c>
      <c r="N1578" s="515">
        <v>99</v>
      </c>
      <c r="O1578" s="515">
        <v>99</v>
      </c>
      <c r="P1578" s="515">
        <v>99</v>
      </c>
      <c r="Q1578" s="515">
        <v>95</v>
      </c>
      <c r="R1578" s="515">
        <v>132</v>
      </c>
      <c r="S1578" s="515">
        <v>2.0606060606060606</v>
      </c>
      <c r="T1578" s="515">
        <v>2</v>
      </c>
      <c r="U1578" s="515">
        <v>18.281818181818188</v>
      </c>
      <c r="V1578" s="515">
        <v>0</v>
      </c>
      <c r="W1578" s="515">
        <v>0</v>
      </c>
      <c r="X1578" s="515">
        <v>67.424242424242422</v>
      </c>
      <c r="Y1578" s="515">
        <v>21.969696969696969</v>
      </c>
      <c r="Z1578" s="515">
        <v>5.672352114634311</v>
      </c>
      <c r="AA1578" s="515">
        <v>1.5362171946226151</v>
      </c>
      <c r="AB1578" s="515">
        <v>0</v>
      </c>
      <c r="AC1578" s="515">
        <v>41.151765860207661</v>
      </c>
      <c r="AD1578" s="515"/>
      <c r="AE1578" s="515"/>
      <c r="AF1578" s="515">
        <v>0.57039149598133276</v>
      </c>
      <c r="AG1578" s="515">
        <v>0.34043758616039155</v>
      </c>
      <c r="AH1578" s="515">
        <v>6.8181818181818192</v>
      </c>
      <c r="AI1578" s="515">
        <v>72</v>
      </c>
      <c r="AJ1578" s="515">
        <v>108.9430555555555</v>
      </c>
      <c r="AK1578" s="515">
        <v>14.540414896053388</v>
      </c>
      <c r="AL1578" s="515"/>
    </row>
    <row r="1579" spans="1:38">
      <c r="A1579" s="515">
        <v>17</v>
      </c>
      <c r="B1579" s="515">
        <v>204</v>
      </c>
      <c r="C1579" s="515">
        <v>2023</v>
      </c>
      <c r="D1579" s="515">
        <v>12</v>
      </c>
      <c r="E1579" s="515">
        <v>99</v>
      </c>
      <c r="F1579" s="515">
        <v>99</v>
      </c>
      <c r="G1579" s="515">
        <v>99</v>
      </c>
      <c r="H1579" s="515">
        <v>99</v>
      </c>
      <c r="I1579" s="515">
        <v>99</v>
      </c>
      <c r="J1579" s="515">
        <v>999</v>
      </c>
      <c r="K1579" s="515">
        <v>99</v>
      </c>
      <c r="L1579" s="515">
        <v>99</v>
      </c>
      <c r="M1579" s="515">
        <v>2</v>
      </c>
      <c r="N1579" s="515">
        <v>99</v>
      </c>
      <c r="O1579" s="515">
        <v>99</v>
      </c>
      <c r="P1579" s="515">
        <v>99</v>
      </c>
      <c r="Q1579" s="515">
        <v>6</v>
      </c>
      <c r="R1579" s="515">
        <v>6</v>
      </c>
      <c r="S1579" s="515">
        <v>1.166666666666667</v>
      </c>
      <c r="T1579" s="515">
        <v>2</v>
      </c>
      <c r="U1579" s="515">
        <v>13.016666666666669</v>
      </c>
      <c r="V1579" s="515">
        <v>0</v>
      </c>
      <c r="W1579" s="515">
        <v>0</v>
      </c>
      <c r="X1579" s="515">
        <v>33.333333333333343</v>
      </c>
      <c r="Y1579" s="515">
        <v>0</v>
      </c>
      <c r="Z1579" s="515">
        <v>5.249259206995041</v>
      </c>
      <c r="AA1579" s="515">
        <v>0.68718427093627688</v>
      </c>
      <c r="AB1579" s="515">
        <v>0</v>
      </c>
      <c r="AC1579" s="515">
        <v>96.488896873155909</v>
      </c>
      <c r="AD1579" s="515"/>
      <c r="AE1579" s="515"/>
      <c r="AF1579" s="515">
        <v>0.48899755501222497</v>
      </c>
      <c r="AG1579" s="515">
        <v>0.21677042596360152</v>
      </c>
      <c r="AH1579" s="515">
        <v>0</v>
      </c>
      <c r="AI1579" s="515">
        <v>3</v>
      </c>
      <c r="AJ1579" s="515">
        <v>107.43333333333337</v>
      </c>
      <c r="AK1579" s="515">
        <v>13.87989436574853</v>
      </c>
      <c r="AL1579" s="515"/>
    </row>
    <row r="1580" spans="1:38">
      <c r="A1580" s="515">
        <v>17</v>
      </c>
      <c r="B1580" s="515">
        <v>205</v>
      </c>
      <c r="C1580" s="515">
        <v>2023</v>
      </c>
      <c r="D1580" s="515">
        <v>1</v>
      </c>
      <c r="E1580" s="515">
        <v>99</v>
      </c>
      <c r="F1580" s="515">
        <v>99</v>
      </c>
      <c r="G1580" s="515">
        <v>99</v>
      </c>
      <c r="H1580" s="515">
        <v>99</v>
      </c>
      <c r="I1580" s="515">
        <v>99</v>
      </c>
      <c r="J1580" s="515">
        <v>999</v>
      </c>
      <c r="K1580" s="515">
        <v>99</v>
      </c>
      <c r="L1580" s="515">
        <v>99</v>
      </c>
      <c r="M1580" s="515">
        <v>3</v>
      </c>
      <c r="N1580" s="515">
        <v>99</v>
      </c>
      <c r="O1580" s="515">
        <v>99</v>
      </c>
      <c r="P1580" s="515">
        <v>99</v>
      </c>
      <c r="Q1580" s="515">
        <v>18</v>
      </c>
      <c r="R1580" s="515">
        <v>21</v>
      </c>
      <c r="S1580" s="515">
        <v>4.3809523809523805</v>
      </c>
      <c r="T1580" s="515">
        <v>3</v>
      </c>
      <c r="U1580" s="515">
        <v>21.000000000000004</v>
      </c>
      <c r="V1580" s="515">
        <v>14.285714285714288</v>
      </c>
      <c r="W1580" s="515">
        <v>0</v>
      </c>
      <c r="X1580" s="515">
        <v>85.714285714285694</v>
      </c>
      <c r="Y1580" s="515">
        <v>38.095238095238109</v>
      </c>
      <c r="Z1580" s="515">
        <v>6.6308083253566403</v>
      </c>
      <c r="AA1580" s="515">
        <v>1.7586843154875604</v>
      </c>
      <c r="AB1580" s="515">
        <v>0</v>
      </c>
      <c r="AC1580" s="515">
        <v>76.52369416046038</v>
      </c>
      <c r="AD1580" s="515"/>
      <c r="AE1580" s="515"/>
      <c r="AF1580" s="515">
        <v>1.6561514195583595</v>
      </c>
      <c r="AG1580" s="515">
        <v>1.1462405389669801</v>
      </c>
      <c r="AH1580" s="515">
        <v>4.7619047619047636</v>
      </c>
      <c r="AI1580" s="515">
        <v>6</v>
      </c>
      <c r="AJ1580" s="515">
        <v>104.51666666666668</v>
      </c>
      <c r="AK1580" s="515">
        <v>13.852903471619531</v>
      </c>
      <c r="AL1580" s="515">
        <v>13.852903471619531</v>
      </c>
    </row>
    <row r="1581" spans="1:38">
      <c r="A1581" s="515">
        <v>17</v>
      </c>
      <c r="B1581" s="515">
        <v>206</v>
      </c>
      <c r="C1581" s="515">
        <v>2023</v>
      </c>
      <c r="D1581" s="515">
        <v>2</v>
      </c>
      <c r="E1581" s="515">
        <v>99</v>
      </c>
      <c r="F1581" s="515">
        <v>99</v>
      </c>
      <c r="G1581" s="515">
        <v>99</v>
      </c>
      <c r="H1581" s="515">
        <v>99</v>
      </c>
      <c r="I1581" s="515">
        <v>99</v>
      </c>
      <c r="J1581" s="515">
        <v>999</v>
      </c>
      <c r="K1581" s="515">
        <v>99</v>
      </c>
      <c r="L1581" s="515">
        <v>99</v>
      </c>
      <c r="M1581" s="515">
        <v>3</v>
      </c>
      <c r="N1581" s="515">
        <v>99</v>
      </c>
      <c r="O1581" s="515">
        <v>99</v>
      </c>
      <c r="P1581" s="515">
        <v>99</v>
      </c>
      <c r="Q1581" s="515">
        <v>30</v>
      </c>
      <c r="R1581" s="515">
        <v>34</v>
      </c>
      <c r="S1581" s="515">
        <v>3.9411764705882351</v>
      </c>
      <c r="T1581" s="515">
        <v>3</v>
      </c>
      <c r="U1581" s="515">
        <v>21.549999999999997</v>
      </c>
      <c r="V1581" s="515">
        <v>17.647058823529413</v>
      </c>
      <c r="W1581" s="515">
        <v>0</v>
      </c>
      <c r="X1581" s="515">
        <v>82.352941176470608</v>
      </c>
      <c r="Y1581" s="515">
        <v>47.058823529411761</v>
      </c>
      <c r="Z1581" s="515">
        <v>5.2650484607568284</v>
      </c>
      <c r="AA1581" s="515">
        <v>1.7977302105807196</v>
      </c>
      <c r="AB1581" s="515">
        <v>0</v>
      </c>
      <c r="AC1581" s="515">
        <v>44.031557077013822</v>
      </c>
      <c r="AD1581" s="515"/>
      <c r="AE1581" s="515"/>
      <c r="AF1581" s="515">
        <v>2.3129251700680271</v>
      </c>
      <c r="AG1581" s="515">
        <v>1.4865174671381645</v>
      </c>
      <c r="AH1581" s="515">
        <v>0</v>
      </c>
      <c r="AI1581" s="515">
        <v>4</v>
      </c>
      <c r="AJ1581" s="515">
        <v>110.575</v>
      </c>
      <c r="AK1581" s="515">
        <v>16.392137156467257</v>
      </c>
      <c r="AL1581" s="515">
        <v>16.392137156467257</v>
      </c>
    </row>
    <row r="1582" spans="1:38">
      <c r="A1582" s="515">
        <v>17</v>
      </c>
      <c r="B1582" s="515">
        <v>207</v>
      </c>
      <c r="C1582" s="515">
        <v>2023</v>
      </c>
      <c r="D1582" s="515">
        <v>3</v>
      </c>
      <c r="E1582" s="515">
        <v>99</v>
      </c>
      <c r="F1582" s="515">
        <v>99</v>
      </c>
      <c r="G1582" s="515">
        <v>99</v>
      </c>
      <c r="H1582" s="515">
        <v>99</v>
      </c>
      <c r="I1582" s="515">
        <v>99</v>
      </c>
      <c r="J1582" s="515">
        <v>999</v>
      </c>
      <c r="K1582" s="515">
        <v>99</v>
      </c>
      <c r="L1582" s="515">
        <v>99</v>
      </c>
      <c r="M1582" s="515">
        <v>3</v>
      </c>
      <c r="N1582" s="515">
        <v>99</v>
      </c>
      <c r="O1582" s="515">
        <v>99</v>
      </c>
      <c r="P1582" s="515">
        <v>99</v>
      </c>
      <c r="Q1582" s="515">
        <v>191</v>
      </c>
      <c r="R1582" s="515">
        <v>283</v>
      </c>
      <c r="S1582" s="515">
        <v>4.3816254416961131</v>
      </c>
      <c r="T1582" s="515">
        <v>3</v>
      </c>
      <c r="U1582" s="515">
        <v>22.331802120141329</v>
      </c>
      <c r="V1582" s="515">
        <v>19.081272084805651</v>
      </c>
      <c r="W1582" s="515">
        <v>0</v>
      </c>
      <c r="X1582" s="515">
        <v>87.985865724381611</v>
      </c>
      <c r="Y1582" s="515">
        <v>44.522968197879855</v>
      </c>
      <c r="Z1582" s="515">
        <v>5.2655939637644593</v>
      </c>
      <c r="AA1582" s="515">
        <v>1.9415345396206576</v>
      </c>
      <c r="AB1582" s="515">
        <v>0</v>
      </c>
      <c r="AC1582" s="515">
        <v>58.978416129010071</v>
      </c>
      <c r="AD1582" s="515"/>
      <c r="AE1582" s="515"/>
      <c r="AF1582" s="515">
        <v>2.3143604841347729</v>
      </c>
      <c r="AG1582" s="515">
        <v>1.5180906057409471</v>
      </c>
      <c r="AH1582" s="515">
        <v>2.4734982332155475</v>
      </c>
      <c r="AI1582" s="515">
        <v>39</v>
      </c>
      <c r="AJ1582" s="515">
        <v>113.02051282051281</v>
      </c>
      <c r="AK1582" s="515">
        <v>15.752476963493043</v>
      </c>
      <c r="AL1582" s="515">
        <v>15.752476963493043</v>
      </c>
    </row>
    <row r="1583" spans="1:38">
      <c r="A1583" s="515">
        <v>17</v>
      </c>
      <c r="B1583" s="515">
        <v>208</v>
      </c>
      <c r="C1583" s="515">
        <v>2023</v>
      </c>
      <c r="D1583" s="515">
        <v>4</v>
      </c>
      <c r="E1583" s="515">
        <v>99</v>
      </c>
      <c r="F1583" s="515">
        <v>99</v>
      </c>
      <c r="G1583" s="515">
        <v>99</v>
      </c>
      <c r="H1583" s="515">
        <v>99</v>
      </c>
      <c r="I1583" s="515">
        <v>99</v>
      </c>
      <c r="J1583" s="515">
        <v>999</v>
      </c>
      <c r="K1583" s="515">
        <v>99</v>
      </c>
      <c r="L1583" s="515">
        <v>99</v>
      </c>
      <c r="M1583" s="515">
        <v>3</v>
      </c>
      <c r="N1583" s="515">
        <v>99</v>
      </c>
      <c r="O1583" s="515">
        <v>99</v>
      </c>
      <c r="P1583" s="515">
        <v>99</v>
      </c>
      <c r="Q1583" s="515">
        <v>13</v>
      </c>
      <c r="R1583" s="515">
        <v>15</v>
      </c>
      <c r="S1583" s="515">
        <v>4.5333333333333323</v>
      </c>
      <c r="T1583" s="515">
        <v>3</v>
      </c>
      <c r="U1583" s="515">
        <v>22.526666666666671</v>
      </c>
      <c r="V1583" s="515">
        <v>20</v>
      </c>
      <c r="W1583" s="515">
        <v>0</v>
      </c>
      <c r="X1583" s="515">
        <v>93.333333333333314</v>
      </c>
      <c r="Y1583" s="515">
        <v>53.33333333333335</v>
      </c>
      <c r="Z1583" s="515">
        <v>4.8285907767058562</v>
      </c>
      <c r="AA1583" s="515">
        <v>2.0286832072937249</v>
      </c>
      <c r="AB1583" s="515">
        <v>0</v>
      </c>
      <c r="AC1583" s="515">
        <v>62.875782666612082</v>
      </c>
      <c r="AD1583" s="515"/>
      <c r="AE1583" s="515"/>
      <c r="AF1583" s="515">
        <v>2.6132404181184659</v>
      </c>
      <c r="AG1583" s="515">
        <v>1.7603359173126611</v>
      </c>
      <c r="AH1583" s="515">
        <v>0</v>
      </c>
      <c r="AI1583" s="515">
        <v>1</v>
      </c>
      <c r="AJ1583" s="515">
        <v>112.5</v>
      </c>
      <c r="AK1583" s="515">
        <v>14.187105624142662</v>
      </c>
      <c r="AL1583" s="515">
        <v>14.187105624142662</v>
      </c>
    </row>
    <row r="1584" spans="1:38">
      <c r="A1584" s="515">
        <v>17</v>
      </c>
      <c r="B1584" s="515">
        <v>209</v>
      </c>
      <c r="C1584" s="515">
        <v>2023</v>
      </c>
      <c r="D1584" s="515">
        <v>5</v>
      </c>
      <c r="E1584" s="515">
        <v>99</v>
      </c>
      <c r="F1584" s="515">
        <v>99</v>
      </c>
      <c r="G1584" s="515">
        <v>99</v>
      </c>
      <c r="H1584" s="515">
        <v>99</v>
      </c>
      <c r="I1584" s="515">
        <v>99</v>
      </c>
      <c r="J1584" s="515">
        <v>999</v>
      </c>
      <c r="K1584" s="515">
        <v>99</v>
      </c>
      <c r="L1584" s="515">
        <v>99</v>
      </c>
      <c r="M1584" s="515">
        <v>3</v>
      </c>
      <c r="N1584" s="515">
        <v>99</v>
      </c>
      <c r="O1584" s="515">
        <v>99</v>
      </c>
      <c r="P1584" s="515">
        <v>99</v>
      </c>
      <c r="Q1584" s="515">
        <v>51</v>
      </c>
      <c r="R1584" s="515">
        <v>66</v>
      </c>
      <c r="S1584" s="515">
        <v>4.8181818181818192</v>
      </c>
      <c r="T1584" s="515">
        <v>3</v>
      </c>
      <c r="U1584" s="515">
        <v>23.021212121212113</v>
      </c>
      <c r="V1584" s="515">
        <v>22.727272727272723</v>
      </c>
      <c r="W1584" s="515">
        <v>0</v>
      </c>
      <c r="X1584" s="515">
        <v>89.393939393939377</v>
      </c>
      <c r="Y1584" s="515">
        <v>48.484848484848492</v>
      </c>
      <c r="Z1584" s="515">
        <v>5.5475496952863423</v>
      </c>
      <c r="AA1584" s="515">
        <v>2.2422194828710218</v>
      </c>
      <c r="AB1584" s="515">
        <v>0</v>
      </c>
      <c r="AC1584" s="515">
        <v>65.368956669238898</v>
      </c>
      <c r="AD1584" s="515"/>
      <c r="AE1584" s="515"/>
      <c r="AF1584" s="515">
        <v>4.7142857142857153</v>
      </c>
      <c r="AG1584" s="515">
        <v>3.1920369246024651</v>
      </c>
      <c r="AH1584" s="515">
        <v>1.5151515151515151</v>
      </c>
      <c r="AI1584" s="515">
        <v>7</v>
      </c>
      <c r="AJ1584" s="515">
        <v>108.6142857142857</v>
      </c>
      <c r="AK1584" s="515">
        <v>16.03115349985416</v>
      </c>
      <c r="AL1584" s="515">
        <v>16.03115349985416</v>
      </c>
    </row>
    <row r="1585" spans="1:38">
      <c r="A1585" s="515">
        <v>17</v>
      </c>
      <c r="B1585" s="515">
        <v>210</v>
      </c>
      <c r="C1585" s="515">
        <v>2023</v>
      </c>
      <c r="D1585" s="515">
        <v>6</v>
      </c>
      <c r="E1585" s="515">
        <v>99</v>
      </c>
      <c r="F1585" s="515">
        <v>99</v>
      </c>
      <c r="G1585" s="515">
        <v>99</v>
      </c>
      <c r="H1585" s="515">
        <v>99</v>
      </c>
      <c r="I1585" s="515">
        <v>99</v>
      </c>
      <c r="J1585" s="515">
        <v>999</v>
      </c>
      <c r="K1585" s="515">
        <v>99</v>
      </c>
      <c r="L1585" s="515">
        <v>99</v>
      </c>
      <c r="M1585" s="515">
        <v>3</v>
      </c>
      <c r="N1585" s="515">
        <v>99</v>
      </c>
      <c r="O1585" s="515">
        <v>99</v>
      </c>
      <c r="P1585" s="515">
        <v>99</v>
      </c>
      <c r="Q1585" s="515">
        <v>31</v>
      </c>
      <c r="R1585" s="515">
        <v>45</v>
      </c>
      <c r="S1585" s="515">
        <v>4.2222222222222223</v>
      </c>
      <c r="T1585" s="515">
        <v>3</v>
      </c>
      <c r="U1585" s="515">
        <v>22.926666666666677</v>
      </c>
      <c r="V1585" s="515">
        <v>13.333333333333337</v>
      </c>
      <c r="W1585" s="515">
        <v>0</v>
      </c>
      <c r="X1585" s="515">
        <v>93.333333333333314</v>
      </c>
      <c r="Y1585" s="515">
        <v>44.44444444444445</v>
      </c>
      <c r="Z1585" s="515">
        <v>4.8871896036701843</v>
      </c>
      <c r="AA1585" s="515">
        <v>1.9987650508238981</v>
      </c>
      <c r="AB1585" s="515">
        <v>0</v>
      </c>
      <c r="AC1585" s="515">
        <v>47.712701839197827</v>
      </c>
      <c r="AD1585" s="515"/>
      <c r="AE1585" s="515"/>
      <c r="AF1585" s="515">
        <v>3.5488958990536266</v>
      </c>
      <c r="AG1585" s="515">
        <v>2.4452966495382937</v>
      </c>
      <c r="AH1585" s="515">
        <v>2.2222222222222223</v>
      </c>
      <c r="AI1585" s="515">
        <v>23</v>
      </c>
      <c r="AJ1585" s="515">
        <v>112.72173913043478</v>
      </c>
      <c r="AK1585" s="515">
        <v>16.080449651443733</v>
      </c>
      <c r="AL1585" s="515">
        <v>16.080449651443733</v>
      </c>
    </row>
    <row r="1586" spans="1:38">
      <c r="A1586" s="515">
        <v>17</v>
      </c>
      <c r="B1586" s="515">
        <v>211</v>
      </c>
      <c r="C1586" s="515">
        <v>2023</v>
      </c>
      <c r="D1586" s="515">
        <v>7</v>
      </c>
      <c r="E1586" s="515">
        <v>99</v>
      </c>
      <c r="F1586" s="515">
        <v>99</v>
      </c>
      <c r="G1586" s="515">
        <v>99</v>
      </c>
      <c r="H1586" s="515">
        <v>99</v>
      </c>
      <c r="I1586" s="515">
        <v>99</v>
      </c>
      <c r="J1586" s="515">
        <v>999</v>
      </c>
      <c r="K1586" s="515">
        <v>99</v>
      </c>
      <c r="L1586" s="515">
        <v>99</v>
      </c>
      <c r="M1586" s="515">
        <v>3</v>
      </c>
      <c r="N1586" s="515">
        <v>99</v>
      </c>
      <c r="O1586" s="515">
        <v>99</v>
      </c>
      <c r="P1586" s="515">
        <v>99</v>
      </c>
      <c r="Q1586" s="515">
        <v>7</v>
      </c>
      <c r="R1586" s="515">
        <v>11</v>
      </c>
      <c r="S1586" s="515">
        <v>4</v>
      </c>
      <c r="T1586" s="515">
        <v>3</v>
      </c>
      <c r="U1586" s="515">
        <v>19.409090909090914</v>
      </c>
      <c r="V1586" s="515">
        <v>0</v>
      </c>
      <c r="W1586" s="515">
        <v>0</v>
      </c>
      <c r="X1586" s="515">
        <v>72.727272727272734</v>
      </c>
      <c r="Y1586" s="515">
        <v>18.181818181818183</v>
      </c>
      <c r="Z1586" s="515">
        <v>4.2766712938185885</v>
      </c>
      <c r="AA1586" s="515">
        <v>2</v>
      </c>
      <c r="AB1586" s="515">
        <v>0</v>
      </c>
      <c r="AC1586" s="515">
        <v>33.267164459977451</v>
      </c>
      <c r="AD1586" s="515"/>
      <c r="AE1586" s="515"/>
      <c r="AF1586" s="515">
        <v>3.6184210526315774</v>
      </c>
      <c r="AG1586" s="515">
        <v>2.1088710872292302</v>
      </c>
      <c r="AH1586" s="515">
        <v>0</v>
      </c>
      <c r="AI1586" s="515">
        <v>6</v>
      </c>
      <c r="AJ1586" s="515">
        <v>107.9166666666667</v>
      </c>
      <c r="AK1586" s="515">
        <v>18.281225010331813</v>
      </c>
      <c r="AL1586" s="515">
        <v>18.281225010331813</v>
      </c>
    </row>
    <row r="1587" spans="1:38">
      <c r="A1587" s="515">
        <v>17</v>
      </c>
      <c r="B1587" s="515">
        <v>212</v>
      </c>
      <c r="C1587" s="515">
        <v>2023</v>
      </c>
      <c r="D1587" s="515">
        <v>8</v>
      </c>
      <c r="E1587" s="515">
        <v>99</v>
      </c>
      <c r="F1587" s="515">
        <v>99</v>
      </c>
      <c r="G1587" s="515">
        <v>99</v>
      </c>
      <c r="H1587" s="515">
        <v>99</v>
      </c>
      <c r="I1587" s="515">
        <v>99</v>
      </c>
      <c r="J1587" s="515">
        <v>999</v>
      </c>
      <c r="K1587" s="515">
        <v>99</v>
      </c>
      <c r="L1587" s="515">
        <v>99</v>
      </c>
      <c r="M1587" s="515">
        <v>3</v>
      </c>
      <c r="N1587" s="515">
        <v>99</v>
      </c>
      <c r="O1587" s="515">
        <v>99</v>
      </c>
      <c r="P1587" s="515">
        <v>99</v>
      </c>
      <c r="Q1587" s="515">
        <v>440</v>
      </c>
      <c r="R1587" s="515">
        <v>759</v>
      </c>
      <c r="S1587" s="515">
        <v>4.6205533596837949</v>
      </c>
      <c r="T1587" s="515">
        <v>3</v>
      </c>
      <c r="U1587" s="515">
        <v>24.898682476943343</v>
      </c>
      <c r="V1587" s="515">
        <v>25.428194993412379</v>
      </c>
      <c r="W1587" s="515">
        <v>0</v>
      </c>
      <c r="X1587" s="515">
        <v>95.125164690382064</v>
      </c>
      <c r="Y1587" s="515">
        <v>65.876152832674578</v>
      </c>
      <c r="Z1587" s="515">
        <v>5.2608553538988607</v>
      </c>
      <c r="AA1587" s="515">
        <v>1.7895610665894055</v>
      </c>
      <c r="AB1587" s="515">
        <v>0</v>
      </c>
      <c r="AC1587" s="515">
        <v>63.374082287741849</v>
      </c>
      <c r="AD1587" s="515"/>
      <c r="AE1587" s="515"/>
      <c r="AF1587" s="515">
        <v>6.3663814796175151</v>
      </c>
      <c r="AG1587" s="515">
        <v>4.9396156226737054</v>
      </c>
      <c r="AH1587" s="515">
        <v>2.108036890645586</v>
      </c>
      <c r="AI1587" s="515">
        <v>343</v>
      </c>
      <c r="AJ1587" s="515">
        <v>113.13265306122445</v>
      </c>
      <c r="AK1587" s="515">
        <v>17.710436307400069</v>
      </c>
      <c r="AL1587" s="515">
        <v>17.710436307400069</v>
      </c>
    </row>
    <row r="1588" spans="1:38">
      <c r="A1588" s="515">
        <v>17</v>
      </c>
      <c r="B1588" s="515">
        <v>213</v>
      </c>
      <c r="C1588" s="515">
        <v>2023</v>
      </c>
      <c r="D1588" s="515">
        <v>9</v>
      </c>
      <c r="E1588" s="515">
        <v>99</v>
      </c>
      <c r="F1588" s="515">
        <v>99</v>
      </c>
      <c r="G1588" s="515">
        <v>99</v>
      </c>
      <c r="H1588" s="515">
        <v>99</v>
      </c>
      <c r="I1588" s="515">
        <v>99</v>
      </c>
      <c r="J1588" s="515">
        <v>999</v>
      </c>
      <c r="K1588" s="515">
        <v>99</v>
      </c>
      <c r="L1588" s="515">
        <v>99</v>
      </c>
      <c r="M1588" s="515">
        <v>3</v>
      </c>
      <c r="N1588" s="515">
        <v>99</v>
      </c>
      <c r="O1588" s="515">
        <v>99</v>
      </c>
      <c r="P1588" s="515">
        <v>99</v>
      </c>
      <c r="Q1588" s="515">
        <v>325</v>
      </c>
      <c r="R1588" s="515">
        <v>466</v>
      </c>
      <c r="S1588" s="515">
        <v>4.3133047210300441</v>
      </c>
      <c r="T1588" s="515">
        <v>3</v>
      </c>
      <c r="U1588" s="515">
        <v>23.869098712446359</v>
      </c>
      <c r="V1588" s="515">
        <v>21.888412017167386</v>
      </c>
      <c r="W1588" s="515">
        <v>0</v>
      </c>
      <c r="X1588" s="515">
        <v>86.909871244635227</v>
      </c>
      <c r="Y1588" s="515">
        <v>59.012875536480678</v>
      </c>
      <c r="Z1588" s="515">
        <v>6.1976347110582806</v>
      </c>
      <c r="AA1588" s="515">
        <v>1.9224545685371337</v>
      </c>
      <c r="AB1588" s="515">
        <v>0</v>
      </c>
      <c r="AC1588" s="515">
        <v>69.098486826408148</v>
      </c>
      <c r="AD1588" s="515"/>
      <c r="AE1588" s="515"/>
      <c r="AF1588" s="515">
        <v>3.4353114633247319</v>
      </c>
      <c r="AG1588" s="515">
        <v>2.7628721450673046</v>
      </c>
      <c r="AH1588" s="515">
        <v>1.7167381974248928</v>
      </c>
      <c r="AI1588" s="515">
        <v>126</v>
      </c>
      <c r="AJ1588" s="515">
        <v>112.13650793650798</v>
      </c>
      <c r="AK1588" s="515">
        <v>17.049409707222043</v>
      </c>
      <c r="AL1588" s="515">
        <v>17.049409707222043</v>
      </c>
    </row>
    <row r="1589" spans="1:38">
      <c r="A1589" s="515">
        <v>17</v>
      </c>
      <c r="B1589" s="515">
        <v>214</v>
      </c>
      <c r="C1589" s="515">
        <v>2023</v>
      </c>
      <c r="D1589" s="515">
        <v>10</v>
      </c>
      <c r="E1589" s="515">
        <v>99</v>
      </c>
      <c r="F1589" s="515">
        <v>99</v>
      </c>
      <c r="G1589" s="515">
        <v>99</v>
      </c>
      <c r="H1589" s="515">
        <v>99</v>
      </c>
      <c r="I1589" s="515">
        <v>99</v>
      </c>
      <c r="J1589" s="515">
        <v>999</v>
      </c>
      <c r="K1589" s="515">
        <v>99</v>
      </c>
      <c r="L1589" s="515">
        <v>99</v>
      </c>
      <c r="M1589" s="515">
        <v>3</v>
      </c>
      <c r="N1589" s="515">
        <v>99</v>
      </c>
      <c r="O1589" s="515">
        <v>99</v>
      </c>
      <c r="P1589" s="515">
        <v>99</v>
      </c>
      <c r="Q1589" s="515">
        <v>683</v>
      </c>
      <c r="R1589" s="515">
        <v>959</v>
      </c>
      <c r="S1589" s="515">
        <v>4.2898852971845693</v>
      </c>
      <c r="T1589" s="515">
        <v>3</v>
      </c>
      <c r="U1589" s="515">
        <v>23.238164754953061</v>
      </c>
      <c r="V1589" s="515">
        <v>19.812304483837327</v>
      </c>
      <c r="W1589" s="515">
        <v>0</v>
      </c>
      <c r="X1589" s="515">
        <v>86.444212721585004</v>
      </c>
      <c r="Y1589" s="515">
        <v>55.787278415015635</v>
      </c>
      <c r="Z1589" s="515">
        <v>6.0245624428421358</v>
      </c>
      <c r="AA1589" s="515">
        <v>1.9502177326592565</v>
      </c>
      <c r="AB1589" s="515">
        <v>0</v>
      </c>
      <c r="AC1589" s="515">
        <v>66.715742001957508</v>
      </c>
      <c r="AD1589" s="515"/>
      <c r="AE1589" s="515"/>
      <c r="AF1589" s="515">
        <v>2.3603248830913124</v>
      </c>
      <c r="AG1589" s="515">
        <v>1.7922483293424998</v>
      </c>
      <c r="AH1589" s="515">
        <v>3.1282586027111576</v>
      </c>
      <c r="AI1589" s="515">
        <v>335</v>
      </c>
      <c r="AJ1589" s="515">
        <v>113.74955223880605</v>
      </c>
      <c r="AK1589" s="515">
        <v>16.410576322787371</v>
      </c>
      <c r="AL1589" s="515">
        <v>16.353745375681093</v>
      </c>
    </row>
    <row r="1590" spans="1:38">
      <c r="A1590" s="515">
        <v>17</v>
      </c>
      <c r="B1590" s="515">
        <v>215</v>
      </c>
      <c r="C1590" s="515">
        <v>2023</v>
      </c>
      <c r="D1590" s="515">
        <v>11</v>
      </c>
      <c r="E1590" s="515">
        <v>99</v>
      </c>
      <c r="F1590" s="515">
        <v>99</v>
      </c>
      <c r="G1590" s="515">
        <v>99</v>
      </c>
      <c r="H1590" s="515">
        <v>99</v>
      </c>
      <c r="I1590" s="515">
        <v>99</v>
      </c>
      <c r="J1590" s="515">
        <v>999</v>
      </c>
      <c r="K1590" s="515">
        <v>99</v>
      </c>
      <c r="L1590" s="515">
        <v>99</v>
      </c>
      <c r="M1590" s="515">
        <v>3</v>
      </c>
      <c r="N1590" s="515">
        <v>99</v>
      </c>
      <c r="O1590" s="515">
        <v>99</v>
      </c>
      <c r="P1590" s="515">
        <v>99</v>
      </c>
      <c r="Q1590" s="515">
        <v>417</v>
      </c>
      <c r="R1590" s="515">
        <v>633</v>
      </c>
      <c r="S1590" s="515">
        <v>4.2654028436018967</v>
      </c>
      <c r="T1590" s="515">
        <v>3</v>
      </c>
      <c r="U1590" s="515">
        <v>23.414691943127959</v>
      </c>
      <c r="V1590" s="515">
        <v>18.325434439178512</v>
      </c>
      <c r="W1590" s="515">
        <v>0</v>
      </c>
      <c r="X1590" s="515">
        <v>90.679304897314438</v>
      </c>
      <c r="Y1590" s="515">
        <v>56.082148499210113</v>
      </c>
      <c r="Z1590" s="515">
        <v>5.5661175053727003</v>
      </c>
      <c r="AA1590" s="515">
        <v>1.7958229233413381</v>
      </c>
      <c r="AB1590" s="515">
        <v>0</v>
      </c>
      <c r="AC1590" s="515">
        <v>59.927956351105109</v>
      </c>
      <c r="AD1590" s="515"/>
      <c r="AE1590" s="515"/>
      <c r="AF1590" s="515">
        <v>2.7352864920923006</v>
      </c>
      <c r="AG1590" s="515">
        <v>2.0909148364313954</v>
      </c>
      <c r="AH1590" s="515">
        <v>2.6856240126382298</v>
      </c>
      <c r="AI1590" s="515">
        <v>242</v>
      </c>
      <c r="AJ1590" s="515">
        <v>113.61859504132242</v>
      </c>
      <c r="AK1590" s="515">
        <v>16.432553662852051</v>
      </c>
      <c r="AL1590" s="515"/>
    </row>
    <row r="1591" spans="1:38">
      <c r="A1591" s="515">
        <v>17</v>
      </c>
      <c r="B1591" s="515">
        <v>216</v>
      </c>
      <c r="C1591" s="515">
        <v>2023</v>
      </c>
      <c r="D1591" s="515">
        <v>12</v>
      </c>
      <c r="E1591" s="515">
        <v>99</v>
      </c>
      <c r="F1591" s="515">
        <v>99</v>
      </c>
      <c r="G1591" s="515">
        <v>99</v>
      </c>
      <c r="H1591" s="515">
        <v>99</v>
      </c>
      <c r="I1591" s="515">
        <v>99</v>
      </c>
      <c r="J1591" s="515">
        <v>999</v>
      </c>
      <c r="K1591" s="515">
        <v>99</v>
      </c>
      <c r="L1591" s="515">
        <v>99</v>
      </c>
      <c r="M1591" s="515">
        <v>3</v>
      </c>
      <c r="N1591" s="515">
        <v>99</v>
      </c>
      <c r="O1591" s="515">
        <v>99</v>
      </c>
      <c r="P1591" s="515">
        <v>99</v>
      </c>
      <c r="Q1591" s="515">
        <v>29</v>
      </c>
      <c r="R1591" s="515">
        <v>35</v>
      </c>
      <c r="S1591" s="515">
        <v>3.6</v>
      </c>
      <c r="T1591" s="515">
        <v>3</v>
      </c>
      <c r="U1591" s="515">
        <v>20.677142857142872</v>
      </c>
      <c r="V1591" s="515">
        <v>8.5714285714285694</v>
      </c>
      <c r="W1591" s="515">
        <v>0</v>
      </c>
      <c r="X1591" s="515">
        <v>71.428571428571445</v>
      </c>
      <c r="Y1591" s="515">
        <v>31.428571428571423</v>
      </c>
      <c r="Z1591" s="515">
        <v>5.5549764414717391</v>
      </c>
      <c r="AA1591" s="515">
        <v>1.8852813355798423</v>
      </c>
      <c r="AB1591" s="515">
        <v>0</v>
      </c>
      <c r="AC1591" s="515">
        <v>60.232833677472115</v>
      </c>
      <c r="AD1591" s="515"/>
      <c r="AE1591" s="515"/>
      <c r="AF1591" s="515">
        <v>2.8524857375713122</v>
      </c>
      <c r="AG1591" s="515">
        <v>2.008665265939289</v>
      </c>
      <c r="AH1591" s="515">
        <v>0</v>
      </c>
      <c r="AI1591" s="515">
        <v>13</v>
      </c>
      <c r="AJ1591" s="515">
        <v>110.22307692307696</v>
      </c>
      <c r="AK1591" s="515">
        <v>16.1083526222777</v>
      </c>
      <c r="AL1591" s="515"/>
    </row>
    <row r="1592" spans="1:38">
      <c r="A1592" s="515">
        <v>17</v>
      </c>
      <c r="B1592" s="515">
        <v>217</v>
      </c>
      <c r="C1592" s="515">
        <v>2023</v>
      </c>
      <c r="D1592" s="515">
        <v>1</v>
      </c>
      <c r="E1592" s="515">
        <v>99</v>
      </c>
      <c r="F1592" s="515">
        <v>99</v>
      </c>
      <c r="G1592" s="515">
        <v>99</v>
      </c>
      <c r="H1592" s="515">
        <v>99</v>
      </c>
      <c r="I1592" s="515">
        <v>99</v>
      </c>
      <c r="J1592" s="515">
        <v>999</v>
      </c>
      <c r="K1592" s="515">
        <v>99</v>
      </c>
      <c r="L1592" s="515">
        <v>99</v>
      </c>
      <c r="M1592" s="515">
        <v>4</v>
      </c>
      <c r="N1592" s="515">
        <v>99</v>
      </c>
      <c r="O1592" s="515">
        <v>99</v>
      </c>
      <c r="P1592" s="515">
        <v>99</v>
      </c>
      <c r="Q1592" s="515">
        <v>38</v>
      </c>
      <c r="R1592" s="515">
        <v>52</v>
      </c>
      <c r="S1592" s="515">
        <v>5.0192307692307683</v>
      </c>
      <c r="T1592" s="515">
        <v>4</v>
      </c>
      <c r="U1592" s="515">
        <v>22.425000000000004</v>
      </c>
      <c r="V1592" s="515">
        <v>23.07692307692308</v>
      </c>
      <c r="W1592" s="515">
        <v>0</v>
      </c>
      <c r="X1592" s="515">
        <v>82.692307692307708</v>
      </c>
      <c r="Y1592" s="515">
        <v>40.384615384615373</v>
      </c>
      <c r="Z1592" s="515">
        <v>6.3530693672126084</v>
      </c>
      <c r="AA1592" s="515">
        <v>1.6348416133043948</v>
      </c>
      <c r="AB1592" s="515">
        <v>0</v>
      </c>
      <c r="AC1592" s="515">
        <v>64.929518311774231</v>
      </c>
      <c r="AD1592" s="515"/>
      <c r="AE1592" s="515"/>
      <c r="AF1592" s="515">
        <v>4.100946372239747</v>
      </c>
      <c r="AG1592" s="515">
        <v>3.0309095067786753</v>
      </c>
      <c r="AH1592" s="515">
        <v>1.9230769230769225</v>
      </c>
      <c r="AI1592" s="515">
        <v>17</v>
      </c>
      <c r="AJ1592" s="515">
        <v>109.13529411764702</v>
      </c>
      <c r="AK1592" s="515">
        <v>15.529789231356997</v>
      </c>
      <c r="AL1592" s="515">
        <v>15.529789231356997</v>
      </c>
    </row>
    <row r="1593" spans="1:38">
      <c r="A1593" s="515">
        <v>17</v>
      </c>
      <c r="B1593" s="515">
        <v>218</v>
      </c>
      <c r="C1593" s="515">
        <v>2023</v>
      </c>
      <c r="D1593" s="515">
        <v>2</v>
      </c>
      <c r="E1593" s="515">
        <v>99</v>
      </c>
      <c r="F1593" s="515">
        <v>99</v>
      </c>
      <c r="G1593" s="515">
        <v>99</v>
      </c>
      <c r="H1593" s="515">
        <v>99</v>
      </c>
      <c r="I1593" s="515">
        <v>99</v>
      </c>
      <c r="J1593" s="515">
        <v>999</v>
      </c>
      <c r="K1593" s="515">
        <v>99</v>
      </c>
      <c r="L1593" s="515">
        <v>99</v>
      </c>
      <c r="M1593" s="515">
        <v>4</v>
      </c>
      <c r="N1593" s="515">
        <v>99</v>
      </c>
      <c r="O1593" s="515">
        <v>99</v>
      </c>
      <c r="P1593" s="515">
        <v>99</v>
      </c>
      <c r="Q1593" s="515">
        <v>60</v>
      </c>
      <c r="R1593" s="515">
        <v>77</v>
      </c>
      <c r="S1593" s="515">
        <v>5.6363636363636358</v>
      </c>
      <c r="T1593" s="515">
        <v>4</v>
      </c>
      <c r="U1593" s="515">
        <v>25.692207792207796</v>
      </c>
      <c r="V1593" s="515">
        <v>46.753246753246763</v>
      </c>
      <c r="W1593" s="515">
        <v>0</v>
      </c>
      <c r="X1593" s="515">
        <v>87.012987012987011</v>
      </c>
      <c r="Y1593" s="515">
        <v>72.727272727272734</v>
      </c>
      <c r="Z1593" s="515">
        <v>6.8360915056562837</v>
      </c>
      <c r="AA1593" s="515">
        <v>1.7867411451345276</v>
      </c>
      <c r="AB1593" s="515">
        <v>0</v>
      </c>
      <c r="AC1593" s="515">
        <v>63.708648979638014</v>
      </c>
      <c r="AD1593" s="515"/>
      <c r="AE1593" s="515"/>
      <c r="AF1593" s="515">
        <v>5.2380952380952381</v>
      </c>
      <c r="AG1593" s="515">
        <v>4.0136174494874179</v>
      </c>
      <c r="AH1593" s="515">
        <v>0</v>
      </c>
      <c r="AI1593" s="515">
        <v>26</v>
      </c>
      <c r="AJ1593" s="515">
        <v>113.48076923076924</v>
      </c>
      <c r="AK1593" s="515">
        <v>18.575635783295002</v>
      </c>
      <c r="AL1593" s="515">
        <v>18.575635783295002</v>
      </c>
    </row>
    <row r="1594" spans="1:38">
      <c r="A1594" s="515">
        <v>17</v>
      </c>
      <c r="B1594" s="515">
        <v>219</v>
      </c>
      <c r="C1594" s="515">
        <v>2023</v>
      </c>
      <c r="D1594" s="515">
        <v>3</v>
      </c>
      <c r="E1594" s="515">
        <v>99</v>
      </c>
      <c r="F1594" s="515">
        <v>99</v>
      </c>
      <c r="G1594" s="515">
        <v>99</v>
      </c>
      <c r="H1594" s="515">
        <v>99</v>
      </c>
      <c r="I1594" s="515">
        <v>99</v>
      </c>
      <c r="J1594" s="515">
        <v>999</v>
      </c>
      <c r="K1594" s="515">
        <v>99</v>
      </c>
      <c r="L1594" s="515">
        <v>99</v>
      </c>
      <c r="M1594" s="515">
        <v>4</v>
      </c>
      <c r="N1594" s="515">
        <v>99</v>
      </c>
      <c r="O1594" s="515">
        <v>99</v>
      </c>
      <c r="P1594" s="515">
        <v>99</v>
      </c>
      <c r="Q1594" s="515">
        <v>419</v>
      </c>
      <c r="R1594" s="515">
        <v>754</v>
      </c>
      <c r="S1594" s="515">
        <v>5.4137931034482785</v>
      </c>
      <c r="T1594" s="515">
        <v>4</v>
      </c>
      <c r="U1594" s="515">
        <v>25.380238726790431</v>
      </c>
      <c r="V1594" s="515">
        <v>34.482758620689651</v>
      </c>
      <c r="W1594" s="515">
        <v>0</v>
      </c>
      <c r="X1594" s="515">
        <v>94.164456233421731</v>
      </c>
      <c r="Y1594" s="515">
        <v>69.761273209549074</v>
      </c>
      <c r="Z1594" s="515">
        <v>5.4111506296391294</v>
      </c>
      <c r="AA1594" s="515">
        <v>1.7970269256517626</v>
      </c>
      <c r="AB1594" s="515">
        <v>0</v>
      </c>
      <c r="AC1594" s="515">
        <v>51.898881556063053</v>
      </c>
      <c r="AD1594" s="515"/>
      <c r="AE1594" s="515"/>
      <c r="AF1594" s="515">
        <v>6.1661759895322223</v>
      </c>
      <c r="AG1594" s="515">
        <v>4.5967886350864369</v>
      </c>
      <c r="AH1594" s="515">
        <v>3.4482758620689653</v>
      </c>
      <c r="AI1594" s="515">
        <v>142</v>
      </c>
      <c r="AJ1594" s="515">
        <v>114.52605633802823</v>
      </c>
      <c r="AK1594" s="515">
        <v>17.099088341462235</v>
      </c>
      <c r="AL1594" s="515">
        <v>17.099088341462235</v>
      </c>
    </row>
    <row r="1595" spans="1:38">
      <c r="A1595" s="515">
        <v>17</v>
      </c>
      <c r="B1595" s="515">
        <v>220</v>
      </c>
      <c r="C1595" s="515">
        <v>2023</v>
      </c>
      <c r="D1595" s="515">
        <v>4</v>
      </c>
      <c r="E1595" s="515">
        <v>99</v>
      </c>
      <c r="F1595" s="515">
        <v>99</v>
      </c>
      <c r="G1595" s="515">
        <v>99</v>
      </c>
      <c r="H1595" s="515">
        <v>99</v>
      </c>
      <c r="I1595" s="515">
        <v>99</v>
      </c>
      <c r="J1595" s="515">
        <v>999</v>
      </c>
      <c r="K1595" s="515">
        <v>99</v>
      </c>
      <c r="L1595" s="515">
        <v>99</v>
      </c>
      <c r="M1595" s="515">
        <v>4</v>
      </c>
      <c r="N1595" s="515">
        <v>99</v>
      </c>
      <c r="O1595" s="515">
        <v>99</v>
      </c>
      <c r="P1595" s="515">
        <v>99</v>
      </c>
      <c r="Q1595" s="515">
        <v>31</v>
      </c>
      <c r="R1595" s="515">
        <v>37</v>
      </c>
      <c r="S1595" s="515">
        <v>6.027027027027029</v>
      </c>
      <c r="T1595" s="515">
        <v>4</v>
      </c>
      <c r="U1595" s="515">
        <v>25.821621621621624</v>
      </c>
      <c r="V1595" s="515">
        <v>45.945945945945937</v>
      </c>
      <c r="W1595" s="515">
        <v>0</v>
      </c>
      <c r="X1595" s="515">
        <v>100</v>
      </c>
      <c r="Y1595" s="515">
        <v>70.27027027027026</v>
      </c>
      <c r="Z1595" s="515">
        <v>4.2354447186733486</v>
      </c>
      <c r="AA1595" s="515">
        <v>1.8081868847219165</v>
      </c>
      <c r="AB1595" s="515">
        <v>0</v>
      </c>
      <c r="AC1595" s="515">
        <v>53.2102147347588</v>
      </c>
      <c r="AD1595" s="515"/>
      <c r="AE1595" s="515"/>
      <c r="AF1595" s="515">
        <v>6.4459930313588867</v>
      </c>
      <c r="AG1595" s="515">
        <v>4.9772859881637075</v>
      </c>
      <c r="AH1595" s="515">
        <v>0</v>
      </c>
      <c r="AI1595" s="515">
        <v>4</v>
      </c>
      <c r="AJ1595" s="515">
        <v>117.6</v>
      </c>
      <c r="AK1595" s="515">
        <v>16.665697650379702</v>
      </c>
      <c r="AL1595" s="515">
        <v>16.665697650379702</v>
      </c>
    </row>
    <row r="1596" spans="1:38">
      <c r="A1596" s="515">
        <v>17</v>
      </c>
      <c r="B1596" s="515">
        <v>221</v>
      </c>
      <c r="C1596" s="515">
        <v>2023</v>
      </c>
      <c r="D1596" s="515">
        <v>5</v>
      </c>
      <c r="E1596" s="515">
        <v>99</v>
      </c>
      <c r="F1596" s="515">
        <v>99</v>
      </c>
      <c r="G1596" s="515">
        <v>99</v>
      </c>
      <c r="H1596" s="515">
        <v>99</v>
      </c>
      <c r="I1596" s="515">
        <v>99</v>
      </c>
      <c r="J1596" s="515">
        <v>999</v>
      </c>
      <c r="K1596" s="515">
        <v>99</v>
      </c>
      <c r="L1596" s="515">
        <v>99</v>
      </c>
      <c r="M1596" s="515">
        <v>4</v>
      </c>
      <c r="N1596" s="515">
        <v>99</v>
      </c>
      <c r="O1596" s="515">
        <v>99</v>
      </c>
      <c r="P1596" s="515">
        <v>99</v>
      </c>
      <c r="Q1596" s="515">
        <v>91</v>
      </c>
      <c r="R1596" s="515">
        <v>130</v>
      </c>
      <c r="S1596" s="515">
        <v>5.338461538461539</v>
      </c>
      <c r="T1596" s="515">
        <v>4</v>
      </c>
      <c r="U1596" s="515">
        <v>25.42307692307692</v>
      </c>
      <c r="V1596" s="515">
        <v>39.230769230769241</v>
      </c>
      <c r="W1596" s="515">
        <v>0</v>
      </c>
      <c r="X1596" s="515">
        <v>90.769230769230788</v>
      </c>
      <c r="Y1596" s="515">
        <v>68.461538461538481</v>
      </c>
      <c r="Z1596" s="515">
        <v>6.4544622425293081</v>
      </c>
      <c r="AA1596" s="515">
        <v>2.2276370583884004</v>
      </c>
      <c r="AB1596" s="515">
        <v>0</v>
      </c>
      <c r="AC1596" s="515">
        <v>58.324657612895919</v>
      </c>
      <c r="AD1596" s="515"/>
      <c r="AE1596" s="515"/>
      <c r="AF1596" s="515">
        <v>9.2857142857142883</v>
      </c>
      <c r="AG1596" s="515">
        <v>6.9433210713512894</v>
      </c>
      <c r="AH1596" s="515">
        <v>0</v>
      </c>
      <c r="AI1596" s="515">
        <v>18</v>
      </c>
      <c r="AJ1596" s="515">
        <v>112.82222222222222</v>
      </c>
      <c r="AK1596" s="515">
        <v>18.032866565808472</v>
      </c>
      <c r="AL1596" s="515">
        <v>18.032866565808472</v>
      </c>
    </row>
    <row r="1597" spans="1:38">
      <c r="A1597" s="515">
        <v>17</v>
      </c>
      <c r="B1597" s="515">
        <v>222</v>
      </c>
      <c r="C1597" s="515">
        <v>2023</v>
      </c>
      <c r="D1597" s="515">
        <v>6</v>
      </c>
      <c r="E1597" s="515">
        <v>99</v>
      </c>
      <c r="F1597" s="515">
        <v>99</v>
      </c>
      <c r="G1597" s="515">
        <v>99</v>
      </c>
      <c r="H1597" s="515">
        <v>99</v>
      </c>
      <c r="I1597" s="515">
        <v>99</v>
      </c>
      <c r="J1597" s="515">
        <v>999</v>
      </c>
      <c r="K1597" s="515">
        <v>99</v>
      </c>
      <c r="L1597" s="515">
        <v>99</v>
      </c>
      <c r="M1597" s="515">
        <v>4</v>
      </c>
      <c r="N1597" s="515">
        <v>99</v>
      </c>
      <c r="O1597" s="515">
        <v>99</v>
      </c>
      <c r="P1597" s="515">
        <v>99</v>
      </c>
      <c r="Q1597" s="515">
        <v>89</v>
      </c>
      <c r="R1597" s="515">
        <v>144</v>
      </c>
      <c r="S1597" s="515">
        <v>5.1736111111111116</v>
      </c>
      <c r="T1597" s="515">
        <v>4</v>
      </c>
      <c r="U1597" s="515">
        <v>24.518055555555556</v>
      </c>
      <c r="V1597" s="515">
        <v>25</v>
      </c>
      <c r="W1597" s="515">
        <v>0</v>
      </c>
      <c r="X1597" s="515">
        <v>93.75</v>
      </c>
      <c r="Y1597" s="515">
        <v>59.722222222222221</v>
      </c>
      <c r="Z1597" s="515">
        <v>5.7991097589987115</v>
      </c>
      <c r="AA1597" s="515">
        <v>1.765132435663711</v>
      </c>
      <c r="AB1597" s="515">
        <v>0</v>
      </c>
      <c r="AC1597" s="515">
        <v>46.86179329868547</v>
      </c>
      <c r="AD1597" s="515"/>
      <c r="AE1597" s="515"/>
      <c r="AF1597" s="515">
        <v>11.356466876971604</v>
      </c>
      <c r="AG1597" s="515">
        <v>8.3680957166423333</v>
      </c>
      <c r="AH1597" s="515">
        <v>2.7777777777777781</v>
      </c>
      <c r="AI1597" s="515">
        <v>53</v>
      </c>
      <c r="AJ1597" s="515">
        <v>110.79622641509437</v>
      </c>
      <c r="AK1597" s="515">
        <v>17.353932102032925</v>
      </c>
      <c r="AL1597" s="515">
        <v>17.353932102032925</v>
      </c>
    </row>
    <row r="1598" spans="1:38">
      <c r="A1598" s="515">
        <v>17</v>
      </c>
      <c r="B1598" s="515">
        <v>223</v>
      </c>
      <c r="C1598" s="515">
        <v>2023</v>
      </c>
      <c r="D1598" s="515">
        <v>7</v>
      </c>
      <c r="E1598" s="515">
        <v>99</v>
      </c>
      <c r="F1598" s="515">
        <v>99</v>
      </c>
      <c r="G1598" s="515">
        <v>99</v>
      </c>
      <c r="H1598" s="515">
        <v>99</v>
      </c>
      <c r="I1598" s="515">
        <v>99</v>
      </c>
      <c r="J1598" s="515">
        <v>999</v>
      </c>
      <c r="K1598" s="515">
        <v>99</v>
      </c>
      <c r="L1598" s="515">
        <v>99</v>
      </c>
      <c r="M1598" s="515">
        <v>4</v>
      </c>
      <c r="N1598" s="515">
        <v>99</v>
      </c>
      <c r="O1598" s="515">
        <v>99</v>
      </c>
      <c r="P1598" s="515">
        <v>99</v>
      </c>
      <c r="Q1598" s="515">
        <v>11</v>
      </c>
      <c r="R1598" s="515">
        <v>24</v>
      </c>
      <c r="S1598" s="515">
        <v>5.625</v>
      </c>
      <c r="T1598" s="515">
        <v>4</v>
      </c>
      <c r="U1598" s="515">
        <v>27.537500000000001</v>
      </c>
      <c r="V1598" s="515">
        <v>29.166666666666675</v>
      </c>
      <c r="W1598" s="515">
        <v>0</v>
      </c>
      <c r="X1598" s="515">
        <v>100</v>
      </c>
      <c r="Y1598" s="515">
        <v>66.666666666666686</v>
      </c>
      <c r="Z1598" s="515">
        <v>7.2412483097414544</v>
      </c>
      <c r="AA1598" s="515">
        <v>2.2138296381308717</v>
      </c>
      <c r="AB1598" s="515">
        <v>0</v>
      </c>
      <c r="AC1598" s="515">
        <v>77.724291889254275</v>
      </c>
      <c r="AD1598" s="515"/>
      <c r="AE1598" s="515"/>
      <c r="AF1598" s="515">
        <v>7.8947368421052637</v>
      </c>
      <c r="AG1598" s="515">
        <v>6.5281166348936681</v>
      </c>
      <c r="AH1598" s="515">
        <v>0</v>
      </c>
      <c r="AI1598" s="515">
        <v>17</v>
      </c>
      <c r="AJ1598" s="515">
        <v>115.09411764705882</v>
      </c>
      <c r="AK1598" s="515">
        <v>18.709506644970624</v>
      </c>
      <c r="AL1598" s="515">
        <v>18.709506644970624</v>
      </c>
    </row>
    <row r="1599" spans="1:38">
      <c r="A1599" s="515">
        <v>17</v>
      </c>
      <c r="B1599" s="515">
        <v>224</v>
      </c>
      <c r="C1599" s="515">
        <v>2023</v>
      </c>
      <c r="D1599" s="515">
        <v>8</v>
      </c>
      <c r="E1599" s="515">
        <v>99</v>
      </c>
      <c r="F1599" s="515">
        <v>99</v>
      </c>
      <c r="G1599" s="515">
        <v>99</v>
      </c>
      <c r="H1599" s="515">
        <v>99</v>
      </c>
      <c r="I1599" s="515">
        <v>99</v>
      </c>
      <c r="J1599" s="515">
        <v>999</v>
      </c>
      <c r="K1599" s="515">
        <v>99</v>
      </c>
      <c r="L1599" s="515">
        <v>99</v>
      </c>
      <c r="M1599" s="515">
        <v>4</v>
      </c>
      <c r="N1599" s="515">
        <v>99</v>
      </c>
      <c r="O1599" s="515">
        <v>99</v>
      </c>
      <c r="P1599" s="515">
        <v>99</v>
      </c>
      <c r="Q1599" s="515">
        <v>783</v>
      </c>
      <c r="R1599" s="515">
        <v>1657</v>
      </c>
      <c r="S1599" s="515">
        <v>5.5250452625226316</v>
      </c>
      <c r="T1599" s="515">
        <v>4</v>
      </c>
      <c r="U1599" s="515">
        <v>27.069523234761661</v>
      </c>
      <c r="V1599" s="515">
        <v>40.736270368135195</v>
      </c>
      <c r="W1599" s="515">
        <v>0</v>
      </c>
      <c r="X1599" s="515">
        <v>95.835847917923942</v>
      </c>
      <c r="Y1599" s="515">
        <v>80.205190102595026</v>
      </c>
      <c r="Z1599" s="515">
        <v>5.4658058646242864</v>
      </c>
      <c r="AA1599" s="515">
        <v>1.6826012675950048</v>
      </c>
      <c r="AB1599" s="515">
        <v>0</v>
      </c>
      <c r="AC1599" s="515">
        <v>60.92383827840559</v>
      </c>
      <c r="AD1599" s="515"/>
      <c r="AE1599" s="515"/>
      <c r="AF1599" s="515">
        <v>13.898674719006884</v>
      </c>
      <c r="AG1599" s="515">
        <v>11.724062581028321</v>
      </c>
      <c r="AH1599" s="515">
        <v>2.2933011466505739</v>
      </c>
      <c r="AI1599" s="515">
        <v>732</v>
      </c>
      <c r="AJ1599" s="515">
        <v>114.49713114754103</v>
      </c>
      <c r="AK1599" s="515">
        <v>18.478913040269436</v>
      </c>
      <c r="AL1599" s="515">
        <v>18.478913040269436</v>
      </c>
    </row>
    <row r="1600" spans="1:38">
      <c r="A1600" s="515">
        <v>17</v>
      </c>
      <c r="B1600" s="515">
        <v>225</v>
      </c>
      <c r="C1600" s="515">
        <v>2023</v>
      </c>
      <c r="D1600" s="515">
        <v>9</v>
      </c>
      <c r="E1600" s="515">
        <v>99</v>
      </c>
      <c r="F1600" s="515">
        <v>99</v>
      </c>
      <c r="G1600" s="515">
        <v>99</v>
      </c>
      <c r="H1600" s="515">
        <v>99</v>
      </c>
      <c r="I1600" s="515">
        <v>99</v>
      </c>
      <c r="J1600" s="515">
        <v>999</v>
      </c>
      <c r="K1600" s="515">
        <v>99</v>
      </c>
      <c r="L1600" s="515">
        <v>99</v>
      </c>
      <c r="M1600" s="515">
        <v>4</v>
      </c>
      <c r="N1600" s="515">
        <v>99</v>
      </c>
      <c r="O1600" s="515">
        <v>99</v>
      </c>
      <c r="P1600" s="515">
        <v>99</v>
      </c>
      <c r="Q1600" s="515">
        <v>770</v>
      </c>
      <c r="R1600" s="515">
        <v>1461</v>
      </c>
      <c r="S1600" s="515">
        <v>5.3333333333333321</v>
      </c>
      <c r="T1600" s="515">
        <v>4</v>
      </c>
      <c r="U1600" s="515">
        <v>25.842436687200543</v>
      </c>
      <c r="V1600" s="515">
        <v>37.5770020533881</v>
      </c>
      <c r="W1600" s="515">
        <v>0</v>
      </c>
      <c r="X1600" s="515">
        <v>91.991786447638617</v>
      </c>
      <c r="Y1600" s="515">
        <v>70.636550308008211</v>
      </c>
      <c r="Z1600" s="515">
        <v>5.9483695144542308</v>
      </c>
      <c r="AA1600" s="515">
        <v>1.7280285274937104</v>
      </c>
      <c r="AB1600" s="515">
        <v>0</v>
      </c>
      <c r="AC1600" s="515">
        <v>66.282675101369577</v>
      </c>
      <c r="AD1600" s="515"/>
      <c r="AE1600" s="515"/>
      <c r="AF1600" s="515">
        <v>10.770364909694061</v>
      </c>
      <c r="AG1600" s="515">
        <v>9.3782655879467871</v>
      </c>
      <c r="AH1600" s="515">
        <v>3.6960985626283351</v>
      </c>
      <c r="AI1600" s="515">
        <v>463</v>
      </c>
      <c r="AJ1600" s="515">
        <v>112.97904967602597</v>
      </c>
      <c r="AK1600" s="515">
        <v>17.882822194468623</v>
      </c>
      <c r="AL1600" s="515">
        <v>17.882822194468623</v>
      </c>
    </row>
    <row r="1601" spans="1:38">
      <c r="A1601" s="515">
        <v>17</v>
      </c>
      <c r="B1601" s="515">
        <v>226</v>
      </c>
      <c r="C1601" s="515">
        <v>2023</v>
      </c>
      <c r="D1601" s="515">
        <v>10</v>
      </c>
      <c r="E1601" s="515">
        <v>99</v>
      </c>
      <c r="F1601" s="515">
        <v>99</v>
      </c>
      <c r="G1601" s="515">
        <v>99</v>
      </c>
      <c r="H1601" s="515">
        <v>99</v>
      </c>
      <c r="I1601" s="515">
        <v>99</v>
      </c>
      <c r="J1601" s="515">
        <v>999</v>
      </c>
      <c r="K1601" s="515">
        <v>99</v>
      </c>
      <c r="L1601" s="515">
        <v>99</v>
      </c>
      <c r="M1601" s="515">
        <v>4</v>
      </c>
      <c r="N1601" s="515">
        <v>99</v>
      </c>
      <c r="O1601" s="515">
        <v>99</v>
      </c>
      <c r="P1601" s="515">
        <v>99</v>
      </c>
      <c r="Q1601" s="515">
        <v>1722</v>
      </c>
      <c r="R1601" s="515">
        <v>3289</v>
      </c>
      <c r="S1601" s="515">
        <v>5.6141684402553951</v>
      </c>
      <c r="T1601" s="515">
        <v>4</v>
      </c>
      <c r="U1601" s="515">
        <v>26.106658558832478</v>
      </c>
      <c r="V1601" s="515">
        <v>40.772271207053805</v>
      </c>
      <c r="W1601" s="515">
        <v>0</v>
      </c>
      <c r="X1601" s="515">
        <v>91.486774095469727</v>
      </c>
      <c r="Y1601" s="515">
        <v>73.517786561264813</v>
      </c>
      <c r="Z1601" s="515">
        <v>6.2278746515039254</v>
      </c>
      <c r="AA1601" s="515">
        <v>1.7312062335294649</v>
      </c>
      <c r="AB1601" s="515">
        <v>0</v>
      </c>
      <c r="AC1601" s="515">
        <v>66.085460816037738</v>
      </c>
      <c r="AD1601" s="515"/>
      <c r="AE1601" s="515"/>
      <c r="AF1601" s="515">
        <v>8.0950036918533108</v>
      </c>
      <c r="AG1601" s="515">
        <v>6.9054647594087655</v>
      </c>
      <c r="AH1601" s="515">
        <v>3.0404378230465192</v>
      </c>
      <c r="AI1601" s="515">
        <v>1303</v>
      </c>
      <c r="AJ1601" s="515">
        <v>114.78158096699921</v>
      </c>
      <c r="AK1601" s="515">
        <v>17.854971816659379</v>
      </c>
      <c r="AL1601" s="515">
        <v>17.895162473980985</v>
      </c>
    </row>
    <row r="1602" spans="1:38">
      <c r="A1602" s="515">
        <v>17</v>
      </c>
      <c r="B1602" s="515">
        <v>227</v>
      </c>
      <c r="C1602" s="515">
        <v>2023</v>
      </c>
      <c r="D1602" s="515">
        <v>11</v>
      </c>
      <c r="E1602" s="515">
        <v>99</v>
      </c>
      <c r="F1602" s="515">
        <v>99</v>
      </c>
      <c r="G1602" s="515">
        <v>99</v>
      </c>
      <c r="H1602" s="515">
        <v>99</v>
      </c>
      <c r="I1602" s="515">
        <v>99</v>
      </c>
      <c r="J1602" s="515">
        <v>999</v>
      </c>
      <c r="K1602" s="515">
        <v>99</v>
      </c>
      <c r="L1602" s="515">
        <v>99</v>
      </c>
      <c r="M1602" s="515">
        <v>4</v>
      </c>
      <c r="N1602" s="515">
        <v>99</v>
      </c>
      <c r="O1602" s="515">
        <v>99</v>
      </c>
      <c r="P1602" s="515">
        <v>99</v>
      </c>
      <c r="Q1602" s="515">
        <v>1037</v>
      </c>
      <c r="R1602" s="515">
        <v>1992</v>
      </c>
      <c r="S1602" s="515">
        <v>5.5562248995983934</v>
      </c>
      <c r="T1602" s="515">
        <v>4</v>
      </c>
      <c r="U1602" s="515">
        <v>26.27856425702808</v>
      </c>
      <c r="V1602" s="515">
        <v>38.855421686746993</v>
      </c>
      <c r="W1602" s="515">
        <v>0</v>
      </c>
      <c r="X1602" s="515">
        <v>94.728915662650621</v>
      </c>
      <c r="Y1602" s="515">
        <v>74.246987951807213</v>
      </c>
      <c r="Z1602" s="515">
        <v>5.6286556480662817</v>
      </c>
      <c r="AA1602" s="515">
        <v>1.7018922275630297</v>
      </c>
      <c r="AB1602" s="515">
        <v>0</v>
      </c>
      <c r="AC1602" s="515">
        <v>66.896482546378067</v>
      </c>
      <c r="AD1602" s="515"/>
      <c r="AE1602" s="515"/>
      <c r="AF1602" s="515">
        <v>8.607726212081932</v>
      </c>
      <c r="AG1602" s="515">
        <v>7.3847390514583857</v>
      </c>
      <c r="AH1602" s="515">
        <v>2.3594377510040161</v>
      </c>
      <c r="AI1602" s="515">
        <v>849</v>
      </c>
      <c r="AJ1602" s="515">
        <v>114.50329799764415</v>
      </c>
      <c r="AK1602" s="515">
        <v>17.638243546513465</v>
      </c>
      <c r="AL1602" s="515"/>
    </row>
    <row r="1603" spans="1:38">
      <c r="A1603" s="515">
        <v>17</v>
      </c>
      <c r="B1603" s="515">
        <v>228</v>
      </c>
      <c r="C1603" s="515">
        <v>2023</v>
      </c>
      <c r="D1603" s="515">
        <v>12</v>
      </c>
      <c r="E1603" s="515">
        <v>99</v>
      </c>
      <c r="F1603" s="515">
        <v>99</v>
      </c>
      <c r="G1603" s="515">
        <v>99</v>
      </c>
      <c r="H1603" s="515">
        <v>99</v>
      </c>
      <c r="I1603" s="515">
        <v>99</v>
      </c>
      <c r="J1603" s="515">
        <v>999</v>
      </c>
      <c r="K1603" s="515">
        <v>99</v>
      </c>
      <c r="L1603" s="515">
        <v>99</v>
      </c>
      <c r="M1603" s="515">
        <v>4</v>
      </c>
      <c r="N1603" s="515">
        <v>99</v>
      </c>
      <c r="O1603" s="515">
        <v>99</v>
      </c>
      <c r="P1603" s="515">
        <v>99</v>
      </c>
      <c r="Q1603" s="515">
        <v>44</v>
      </c>
      <c r="R1603" s="515">
        <v>63</v>
      </c>
      <c r="S1603" s="515">
        <v>5.0793650793650782</v>
      </c>
      <c r="T1603" s="515">
        <v>4</v>
      </c>
      <c r="U1603" s="515">
        <v>23.839682539682538</v>
      </c>
      <c r="V1603" s="515">
        <v>28.571428571428577</v>
      </c>
      <c r="W1603" s="515">
        <v>0</v>
      </c>
      <c r="X1603" s="515">
        <v>92.063492063492063</v>
      </c>
      <c r="Y1603" s="515">
        <v>55.555555555555557</v>
      </c>
      <c r="Z1603" s="515">
        <v>5.0895329776871678</v>
      </c>
      <c r="AA1603" s="515">
        <v>1.7932995863490298</v>
      </c>
      <c r="AB1603" s="515">
        <v>0</v>
      </c>
      <c r="AC1603" s="515">
        <v>58.208504501244803</v>
      </c>
      <c r="AD1603" s="515"/>
      <c r="AE1603" s="515"/>
      <c r="AF1603" s="515">
        <v>5.13447432762836</v>
      </c>
      <c r="AG1603" s="515">
        <v>4.1685979866163008</v>
      </c>
      <c r="AH1603" s="515">
        <v>0</v>
      </c>
      <c r="AI1603" s="515">
        <v>32</v>
      </c>
      <c r="AJ1603" s="515">
        <v>111.784375</v>
      </c>
      <c r="AK1603" s="515">
        <v>16.81545527762864</v>
      </c>
      <c r="AL1603" s="515"/>
    </row>
    <row r="1604" spans="1:38">
      <c r="A1604" s="515">
        <v>17</v>
      </c>
      <c r="B1604" s="515">
        <v>229</v>
      </c>
      <c r="C1604" s="515">
        <v>2023</v>
      </c>
      <c r="D1604" s="515">
        <v>1</v>
      </c>
      <c r="E1604" s="515">
        <v>99</v>
      </c>
      <c r="F1604" s="515">
        <v>99</v>
      </c>
      <c r="G1604" s="515">
        <v>99</v>
      </c>
      <c r="H1604" s="515">
        <v>99</v>
      </c>
      <c r="I1604" s="515">
        <v>99</v>
      </c>
      <c r="J1604" s="515">
        <v>999</v>
      </c>
      <c r="K1604" s="515">
        <v>99</v>
      </c>
      <c r="L1604" s="515">
        <v>99</v>
      </c>
      <c r="M1604" s="515">
        <v>5</v>
      </c>
      <c r="N1604" s="515">
        <v>99</v>
      </c>
      <c r="O1604" s="515">
        <v>99</v>
      </c>
      <c r="P1604" s="515">
        <v>99</v>
      </c>
      <c r="Q1604" s="515">
        <v>77</v>
      </c>
      <c r="R1604" s="515">
        <v>150</v>
      </c>
      <c r="S1604" s="515">
        <v>5.8066666666666649</v>
      </c>
      <c r="T1604" s="515">
        <v>5</v>
      </c>
      <c r="U1604" s="515">
        <v>24.917333333333339</v>
      </c>
      <c r="V1604" s="515">
        <v>36</v>
      </c>
      <c r="W1604" s="515">
        <v>0</v>
      </c>
      <c r="X1604" s="515">
        <v>90</v>
      </c>
      <c r="Y1604" s="515">
        <v>63.33333333333335</v>
      </c>
      <c r="Z1604" s="515">
        <v>6.7941028023491556</v>
      </c>
      <c r="AA1604" s="515">
        <v>1.6681193668986112</v>
      </c>
      <c r="AB1604" s="515">
        <v>0</v>
      </c>
      <c r="AC1604" s="515">
        <v>64.488158110567241</v>
      </c>
      <c r="AD1604" s="515"/>
      <c r="AE1604" s="515"/>
      <c r="AF1604" s="515">
        <v>11.829652996845423</v>
      </c>
      <c r="AG1604" s="515">
        <v>9.7147134658571108</v>
      </c>
      <c r="AH1604" s="515">
        <v>2</v>
      </c>
      <c r="AI1604" s="515">
        <v>52</v>
      </c>
      <c r="AJ1604" s="515">
        <v>112.22115384615383</v>
      </c>
      <c r="AK1604" s="515">
        <v>17.232789364442521</v>
      </c>
      <c r="AL1604" s="515">
        <v>17.232789364442521</v>
      </c>
    </row>
    <row r="1605" spans="1:38">
      <c r="A1605" s="515">
        <v>17</v>
      </c>
      <c r="B1605" s="515">
        <v>230</v>
      </c>
      <c r="C1605" s="515">
        <v>2023</v>
      </c>
      <c r="D1605" s="515">
        <v>2</v>
      </c>
      <c r="E1605" s="515">
        <v>99</v>
      </c>
      <c r="F1605" s="515">
        <v>99</v>
      </c>
      <c r="G1605" s="515">
        <v>99</v>
      </c>
      <c r="H1605" s="515">
        <v>99</v>
      </c>
      <c r="I1605" s="515">
        <v>99</v>
      </c>
      <c r="J1605" s="515">
        <v>999</v>
      </c>
      <c r="K1605" s="515">
        <v>99</v>
      </c>
      <c r="L1605" s="515">
        <v>99</v>
      </c>
      <c r="M1605" s="515">
        <v>5</v>
      </c>
      <c r="N1605" s="515">
        <v>99</v>
      </c>
      <c r="O1605" s="515">
        <v>99</v>
      </c>
      <c r="P1605" s="515">
        <v>99</v>
      </c>
      <c r="Q1605" s="515">
        <v>83</v>
      </c>
      <c r="R1605" s="515">
        <v>143</v>
      </c>
      <c r="S1605" s="515">
        <v>6.6153846153846141</v>
      </c>
      <c r="T1605" s="515">
        <v>5</v>
      </c>
      <c r="U1605" s="515">
        <v>26.196503496503503</v>
      </c>
      <c r="V1605" s="515">
        <v>52.44755244755244</v>
      </c>
      <c r="W1605" s="515">
        <v>0</v>
      </c>
      <c r="X1605" s="515">
        <v>82.517482517482506</v>
      </c>
      <c r="Y1605" s="515">
        <v>71.328671328671348</v>
      </c>
      <c r="Z1605" s="515">
        <v>7.7290516573972017</v>
      </c>
      <c r="AA1605" s="515">
        <v>1.6929433008530372</v>
      </c>
      <c r="AB1605" s="515">
        <v>0</v>
      </c>
      <c r="AC1605" s="515">
        <v>73.581497669339655</v>
      </c>
      <c r="AD1605" s="515"/>
      <c r="AE1605" s="515"/>
      <c r="AF1605" s="515">
        <v>9.7278911564625847</v>
      </c>
      <c r="AG1605" s="515">
        <v>7.60016798641501</v>
      </c>
      <c r="AH1605" s="515">
        <v>0</v>
      </c>
      <c r="AI1605" s="515">
        <v>35</v>
      </c>
      <c r="AJ1605" s="515">
        <v>113.1057142857143</v>
      </c>
      <c r="AK1605" s="515">
        <v>19.532369249972465</v>
      </c>
      <c r="AL1605" s="515">
        <v>19.532369249972465</v>
      </c>
    </row>
    <row r="1606" spans="1:38">
      <c r="A1606" s="515">
        <v>17</v>
      </c>
      <c r="B1606" s="515">
        <v>231</v>
      </c>
      <c r="C1606" s="515">
        <v>2023</v>
      </c>
      <c r="D1606" s="515">
        <v>3</v>
      </c>
      <c r="E1606" s="515">
        <v>99</v>
      </c>
      <c r="F1606" s="515">
        <v>99</v>
      </c>
      <c r="G1606" s="515">
        <v>99</v>
      </c>
      <c r="H1606" s="515">
        <v>99</v>
      </c>
      <c r="I1606" s="515">
        <v>99</v>
      </c>
      <c r="J1606" s="515">
        <v>999</v>
      </c>
      <c r="K1606" s="515">
        <v>99</v>
      </c>
      <c r="L1606" s="515">
        <v>99</v>
      </c>
      <c r="M1606" s="515">
        <v>5</v>
      </c>
      <c r="N1606" s="515">
        <v>99</v>
      </c>
      <c r="O1606" s="515">
        <v>99</v>
      </c>
      <c r="P1606" s="515">
        <v>99</v>
      </c>
      <c r="Q1606" s="515">
        <v>647</v>
      </c>
      <c r="R1606" s="515">
        <v>1174</v>
      </c>
      <c r="S1606" s="515">
        <v>6.2316865417376492</v>
      </c>
      <c r="T1606" s="515">
        <v>4.9872231686541744</v>
      </c>
      <c r="U1606" s="515">
        <v>27.32291311754684</v>
      </c>
      <c r="V1606" s="515">
        <v>46.933560477001713</v>
      </c>
      <c r="W1606" s="515">
        <v>0</v>
      </c>
      <c r="X1606" s="515">
        <v>93.952299829642257</v>
      </c>
      <c r="Y1606" s="515">
        <v>77.853492333901187</v>
      </c>
      <c r="Z1606" s="515">
        <v>6.3042341060323182</v>
      </c>
      <c r="AA1606" s="515">
        <v>1.7293392847298201</v>
      </c>
      <c r="AB1606" s="515">
        <v>0.25243000873488441</v>
      </c>
      <c r="AC1606" s="515">
        <v>50.764894538400554</v>
      </c>
      <c r="AD1606" s="515">
        <v>2.0255927898484103</v>
      </c>
      <c r="AE1606" s="515">
        <v>18.239275043352816</v>
      </c>
      <c r="AF1606" s="515">
        <v>9.6009159306509613</v>
      </c>
      <c r="AG1606" s="515">
        <v>7.7051763745332895</v>
      </c>
      <c r="AH1606" s="515">
        <v>2.4701873935264058</v>
      </c>
      <c r="AI1606" s="515">
        <v>136</v>
      </c>
      <c r="AJ1606" s="515">
        <v>115.5382352941177</v>
      </c>
      <c r="AK1606" s="515">
        <v>18.562830664025551</v>
      </c>
      <c r="AL1606" s="515">
        <v>18.562830664025551</v>
      </c>
    </row>
    <row r="1607" spans="1:38">
      <c r="A1607" s="515">
        <v>17</v>
      </c>
      <c r="B1607" s="515">
        <v>232</v>
      </c>
      <c r="C1607" s="515">
        <v>2023</v>
      </c>
      <c r="D1607" s="515">
        <v>4</v>
      </c>
      <c r="E1607" s="515">
        <v>99</v>
      </c>
      <c r="F1607" s="515">
        <v>99</v>
      </c>
      <c r="G1607" s="515">
        <v>99</v>
      </c>
      <c r="H1607" s="515">
        <v>99</v>
      </c>
      <c r="I1607" s="515">
        <v>99</v>
      </c>
      <c r="J1607" s="515">
        <v>999</v>
      </c>
      <c r="K1607" s="515">
        <v>99</v>
      </c>
      <c r="L1607" s="515">
        <v>99</v>
      </c>
      <c r="M1607" s="515">
        <v>5</v>
      </c>
      <c r="N1607" s="515">
        <v>99</v>
      </c>
      <c r="O1607" s="515">
        <v>99</v>
      </c>
      <c r="P1607" s="515">
        <v>99</v>
      </c>
      <c r="Q1607" s="515">
        <v>46</v>
      </c>
      <c r="R1607" s="515">
        <v>63</v>
      </c>
      <c r="S1607" s="515">
        <v>5.8412698412698418</v>
      </c>
      <c r="T1607" s="515">
        <v>5</v>
      </c>
      <c r="U1607" s="515">
        <v>25.474603174603168</v>
      </c>
      <c r="V1607" s="515">
        <v>23.809523809523821</v>
      </c>
      <c r="W1607" s="515">
        <v>0</v>
      </c>
      <c r="X1607" s="515">
        <v>93.650793650793617</v>
      </c>
      <c r="Y1607" s="515">
        <v>63.492063492063515</v>
      </c>
      <c r="Z1607" s="515">
        <v>6.5335755118858065</v>
      </c>
      <c r="AA1607" s="515">
        <v>1.5756716804734459</v>
      </c>
      <c r="AB1607" s="515">
        <v>0</v>
      </c>
      <c r="AC1607" s="515">
        <v>67.571070373560246</v>
      </c>
      <c r="AD1607" s="515"/>
      <c r="AE1607" s="515"/>
      <c r="AF1607" s="515">
        <v>10.975609756097562</v>
      </c>
      <c r="AG1607" s="515">
        <v>8.360944402767359</v>
      </c>
      <c r="AH1607" s="515">
        <v>0</v>
      </c>
      <c r="AI1607" s="515">
        <v>10</v>
      </c>
      <c r="AJ1607" s="515">
        <v>109.14</v>
      </c>
      <c r="AK1607" s="515">
        <v>18.055726869783953</v>
      </c>
      <c r="AL1607" s="515">
        <v>18.055726869783953</v>
      </c>
    </row>
    <row r="1608" spans="1:38">
      <c r="A1608" s="515">
        <v>17</v>
      </c>
      <c r="B1608" s="515">
        <v>233</v>
      </c>
      <c r="C1608" s="515">
        <v>2023</v>
      </c>
      <c r="D1608" s="515">
        <v>5</v>
      </c>
      <c r="E1608" s="515">
        <v>99</v>
      </c>
      <c r="F1608" s="515">
        <v>99</v>
      </c>
      <c r="G1608" s="515">
        <v>99</v>
      </c>
      <c r="H1608" s="515">
        <v>99</v>
      </c>
      <c r="I1608" s="515">
        <v>99</v>
      </c>
      <c r="J1608" s="515">
        <v>999</v>
      </c>
      <c r="K1608" s="515">
        <v>99</v>
      </c>
      <c r="L1608" s="515">
        <v>99</v>
      </c>
      <c r="M1608" s="515">
        <v>5</v>
      </c>
      <c r="N1608" s="515">
        <v>99</v>
      </c>
      <c r="O1608" s="515">
        <v>99</v>
      </c>
      <c r="P1608" s="515">
        <v>99</v>
      </c>
      <c r="Q1608" s="515">
        <v>102</v>
      </c>
      <c r="R1608" s="515">
        <v>169</v>
      </c>
      <c r="S1608" s="515">
        <v>6.2426035502958612</v>
      </c>
      <c r="T1608" s="515">
        <v>4.9408284023668632</v>
      </c>
      <c r="U1608" s="515">
        <v>27.301183431952659</v>
      </c>
      <c r="V1608" s="515">
        <v>50.295857988165686</v>
      </c>
      <c r="W1608" s="515">
        <v>0</v>
      </c>
      <c r="X1608" s="515">
        <v>91.715976331360949</v>
      </c>
      <c r="Y1608" s="515">
        <v>76.923076923076891</v>
      </c>
      <c r="Z1608" s="515">
        <v>6.5652572036276284</v>
      </c>
      <c r="AA1608" s="515">
        <v>1.7592582730315642</v>
      </c>
      <c r="AB1608" s="515">
        <v>0.54070020362416948</v>
      </c>
      <c r="AC1608" s="515">
        <v>65.783107337435382</v>
      </c>
      <c r="AD1608" s="515">
        <v>6.5028148451418515</v>
      </c>
      <c r="AE1608" s="515">
        <v>38.832282217207002</v>
      </c>
      <c r="AF1608" s="515">
        <v>12.071428571428569</v>
      </c>
      <c r="AG1608" s="515">
        <v>9.6931283180356171</v>
      </c>
      <c r="AH1608" s="515">
        <v>0.59171597633136108</v>
      </c>
      <c r="AI1608" s="515">
        <v>25</v>
      </c>
      <c r="AJ1608" s="515">
        <v>114.73999999999998</v>
      </c>
      <c r="AK1608" s="515">
        <v>19.588422315955</v>
      </c>
      <c r="AL1608" s="515">
        <v>19.588422315955</v>
      </c>
    </row>
    <row r="1609" spans="1:38">
      <c r="A1609" s="515">
        <v>17</v>
      </c>
      <c r="B1609" s="515">
        <v>234</v>
      </c>
      <c r="C1609" s="515">
        <v>2023</v>
      </c>
      <c r="D1609" s="515">
        <v>6</v>
      </c>
      <c r="E1609" s="515">
        <v>99</v>
      </c>
      <c r="F1609" s="515">
        <v>99</v>
      </c>
      <c r="G1609" s="515">
        <v>99</v>
      </c>
      <c r="H1609" s="515">
        <v>99</v>
      </c>
      <c r="I1609" s="515">
        <v>99</v>
      </c>
      <c r="J1609" s="515">
        <v>999</v>
      </c>
      <c r="K1609" s="515">
        <v>99</v>
      </c>
      <c r="L1609" s="515">
        <v>99</v>
      </c>
      <c r="M1609" s="515">
        <v>5</v>
      </c>
      <c r="N1609" s="515">
        <v>99</v>
      </c>
      <c r="O1609" s="515">
        <v>99</v>
      </c>
      <c r="P1609" s="515">
        <v>99</v>
      </c>
      <c r="Q1609" s="515">
        <v>93</v>
      </c>
      <c r="R1609" s="515">
        <v>134</v>
      </c>
      <c r="S1609" s="515">
        <v>6.0149253731343277</v>
      </c>
      <c r="T1609" s="515">
        <v>5</v>
      </c>
      <c r="U1609" s="515">
        <v>27.15</v>
      </c>
      <c r="V1609" s="515">
        <v>44.029850746268643</v>
      </c>
      <c r="W1609" s="515">
        <v>0</v>
      </c>
      <c r="X1609" s="515">
        <v>97.014925373134375</v>
      </c>
      <c r="Y1609" s="515">
        <v>70.895522388059689</v>
      </c>
      <c r="Z1609" s="515">
        <v>5.9726209901966509</v>
      </c>
      <c r="AA1609" s="515">
        <v>1.7015579982170748</v>
      </c>
      <c r="AB1609" s="515">
        <v>0</v>
      </c>
      <c r="AC1609" s="515">
        <v>67.09452977942172</v>
      </c>
      <c r="AD1609" s="515"/>
      <c r="AE1609" s="515"/>
      <c r="AF1609" s="515">
        <v>10.567823343848579</v>
      </c>
      <c r="AG1609" s="515">
        <v>8.6228881852139825</v>
      </c>
      <c r="AH1609" s="515">
        <v>1.4925373134328361</v>
      </c>
      <c r="AI1609" s="515">
        <v>40</v>
      </c>
      <c r="AJ1609" s="515">
        <v>114.47499999999999</v>
      </c>
      <c r="AK1609" s="515">
        <v>18.346662142931589</v>
      </c>
      <c r="AL1609" s="515">
        <v>18.346662142931589</v>
      </c>
    </row>
    <row r="1610" spans="1:38">
      <c r="A1610" s="515">
        <v>17</v>
      </c>
      <c r="B1610" s="515">
        <v>235</v>
      </c>
      <c r="C1610" s="515">
        <v>2023</v>
      </c>
      <c r="D1610" s="515">
        <v>7</v>
      </c>
      <c r="E1610" s="515">
        <v>99</v>
      </c>
      <c r="F1610" s="515">
        <v>99</v>
      </c>
      <c r="G1610" s="515">
        <v>99</v>
      </c>
      <c r="H1610" s="515">
        <v>99</v>
      </c>
      <c r="I1610" s="515">
        <v>99</v>
      </c>
      <c r="J1610" s="515">
        <v>999</v>
      </c>
      <c r="K1610" s="515">
        <v>99</v>
      </c>
      <c r="L1610" s="515">
        <v>99</v>
      </c>
      <c r="M1610" s="515">
        <v>5</v>
      </c>
      <c r="N1610" s="515">
        <v>99</v>
      </c>
      <c r="O1610" s="515">
        <v>99</v>
      </c>
      <c r="P1610" s="515">
        <v>99</v>
      </c>
      <c r="Q1610" s="515">
        <v>18</v>
      </c>
      <c r="R1610" s="515">
        <v>41</v>
      </c>
      <c r="S1610" s="515">
        <v>5.951219512195121</v>
      </c>
      <c r="T1610" s="515">
        <v>5</v>
      </c>
      <c r="U1610" s="515">
        <v>26.163414634146338</v>
      </c>
      <c r="V1610" s="515">
        <v>31.707317073170728</v>
      </c>
      <c r="W1610" s="515">
        <v>0</v>
      </c>
      <c r="X1610" s="515">
        <v>97.560975609756099</v>
      </c>
      <c r="Y1610" s="515">
        <v>60.975609756097562</v>
      </c>
      <c r="Z1610" s="515">
        <v>6.2626557172621684</v>
      </c>
      <c r="AA1610" s="515">
        <v>1.4807911450400515</v>
      </c>
      <c r="AB1610" s="515">
        <v>0</v>
      </c>
      <c r="AC1610" s="515">
        <v>66.073880603303635</v>
      </c>
      <c r="AD1610" s="515"/>
      <c r="AE1610" s="515"/>
      <c r="AF1610" s="515">
        <v>13.486842105263156</v>
      </c>
      <c r="AG1610" s="515">
        <v>10.595719041081008</v>
      </c>
      <c r="AH1610" s="515">
        <v>0</v>
      </c>
      <c r="AI1610" s="515">
        <v>13</v>
      </c>
      <c r="AJ1610" s="515">
        <v>115.95384615384611</v>
      </c>
      <c r="AK1610" s="515">
        <v>16.817748184648771</v>
      </c>
      <c r="AL1610" s="515">
        <v>16.817748184648771</v>
      </c>
    </row>
    <row r="1611" spans="1:38">
      <c r="A1611" s="515">
        <v>17</v>
      </c>
      <c r="B1611" s="515">
        <v>236</v>
      </c>
      <c r="C1611" s="515">
        <v>2023</v>
      </c>
      <c r="D1611" s="515">
        <v>8</v>
      </c>
      <c r="E1611" s="515">
        <v>99</v>
      </c>
      <c r="F1611" s="515">
        <v>99</v>
      </c>
      <c r="G1611" s="515">
        <v>99</v>
      </c>
      <c r="H1611" s="515">
        <v>99</v>
      </c>
      <c r="I1611" s="515">
        <v>99</v>
      </c>
      <c r="J1611" s="515">
        <v>999</v>
      </c>
      <c r="K1611" s="515">
        <v>99</v>
      </c>
      <c r="L1611" s="515">
        <v>99</v>
      </c>
      <c r="M1611" s="515">
        <v>5</v>
      </c>
      <c r="N1611" s="515">
        <v>99</v>
      </c>
      <c r="O1611" s="515">
        <v>99</v>
      </c>
      <c r="P1611" s="515">
        <v>99</v>
      </c>
      <c r="Q1611" s="515">
        <v>880</v>
      </c>
      <c r="R1611" s="515">
        <v>1849</v>
      </c>
      <c r="S1611" s="515">
        <v>6.125473228772309</v>
      </c>
      <c r="T1611" s="515">
        <v>4.9891833423472143</v>
      </c>
      <c r="U1611" s="515">
        <v>28.754083288263889</v>
      </c>
      <c r="V1611" s="515">
        <v>49.432125473228758</v>
      </c>
      <c r="W1611" s="515">
        <v>0</v>
      </c>
      <c r="X1611" s="515">
        <v>95.835586803677685</v>
      </c>
      <c r="Y1611" s="515">
        <v>84.369929691725247</v>
      </c>
      <c r="Z1611" s="515">
        <v>6.028748132129822</v>
      </c>
      <c r="AA1611" s="515">
        <v>1.5951674944267555</v>
      </c>
      <c r="AB1611" s="515">
        <v>0.23230645316295873</v>
      </c>
      <c r="AC1611" s="515">
        <v>63.306819831914638</v>
      </c>
      <c r="AD1611" s="515">
        <v>-2.2752291024944395</v>
      </c>
      <c r="AE1611" s="515">
        <v>17.879903286425598</v>
      </c>
      <c r="AF1611" s="515">
        <v>15.509142761281661</v>
      </c>
      <c r="AG1611" s="515">
        <v>13.896692581781064</v>
      </c>
      <c r="AH1611" s="515">
        <v>2.4337479718766901</v>
      </c>
      <c r="AI1611" s="515">
        <v>862</v>
      </c>
      <c r="AJ1611" s="515">
        <v>114.72505800464012</v>
      </c>
      <c r="AK1611" s="515">
        <v>19.417630505205576</v>
      </c>
      <c r="AL1611" s="515">
        <v>19.417630505205576</v>
      </c>
    </row>
    <row r="1612" spans="1:38">
      <c r="A1612" s="515">
        <v>17</v>
      </c>
      <c r="B1612" s="515">
        <v>237</v>
      </c>
      <c r="C1612" s="515">
        <v>2023</v>
      </c>
      <c r="D1612" s="515">
        <v>9</v>
      </c>
      <c r="E1612" s="515">
        <v>99</v>
      </c>
      <c r="F1612" s="515">
        <v>99</v>
      </c>
      <c r="G1612" s="515">
        <v>99</v>
      </c>
      <c r="H1612" s="515">
        <v>99</v>
      </c>
      <c r="I1612" s="515">
        <v>99</v>
      </c>
      <c r="J1612" s="515">
        <v>999</v>
      </c>
      <c r="K1612" s="515">
        <v>99</v>
      </c>
      <c r="L1612" s="515">
        <v>99</v>
      </c>
      <c r="M1612" s="515">
        <v>5</v>
      </c>
      <c r="N1612" s="515">
        <v>99</v>
      </c>
      <c r="O1612" s="515">
        <v>99</v>
      </c>
      <c r="P1612" s="515">
        <v>99</v>
      </c>
      <c r="Q1612" s="515">
        <v>1102</v>
      </c>
      <c r="R1612" s="515">
        <v>2280</v>
      </c>
      <c r="S1612" s="515">
        <v>5.8587719298245604</v>
      </c>
      <c r="T1612" s="515">
        <v>4.9956140350877192</v>
      </c>
      <c r="U1612" s="515">
        <v>27.266228070175501</v>
      </c>
      <c r="V1612" s="515">
        <v>46.798245614035089</v>
      </c>
      <c r="W1612" s="515">
        <v>0</v>
      </c>
      <c r="X1612" s="515">
        <v>92.412280701754383</v>
      </c>
      <c r="Y1612" s="515">
        <v>77.543859649122794</v>
      </c>
      <c r="Z1612" s="515">
        <v>6.2890380669565928</v>
      </c>
      <c r="AA1612" s="515">
        <v>1.6405664085816387</v>
      </c>
      <c r="AB1612" s="515">
        <v>0.14802225465515381</v>
      </c>
      <c r="AC1612" s="515">
        <v>66.385239680039362</v>
      </c>
      <c r="AD1612" s="515">
        <v>-0.39282686800632338</v>
      </c>
      <c r="AE1612" s="515">
        <v>10.581589636136677</v>
      </c>
      <c r="AF1612" s="515">
        <v>16.807961666052339</v>
      </c>
      <c r="AG1612" s="515">
        <v>15.441829779951401</v>
      </c>
      <c r="AH1612" s="515">
        <v>3.6842105263157889</v>
      </c>
      <c r="AI1612" s="515">
        <v>711</v>
      </c>
      <c r="AJ1612" s="515">
        <v>113.77130801687773</v>
      </c>
      <c r="AK1612" s="515">
        <v>18.807807927198173</v>
      </c>
      <c r="AL1612" s="515">
        <v>18.807807927198173</v>
      </c>
    </row>
    <row r="1613" spans="1:38">
      <c r="A1613" s="515">
        <v>17</v>
      </c>
      <c r="B1613" s="515">
        <v>238</v>
      </c>
      <c r="C1613" s="515">
        <v>2023</v>
      </c>
      <c r="D1613" s="515">
        <v>10</v>
      </c>
      <c r="E1613" s="515">
        <v>99</v>
      </c>
      <c r="F1613" s="515">
        <v>99</v>
      </c>
      <c r="G1613" s="515">
        <v>99</v>
      </c>
      <c r="H1613" s="515">
        <v>99</v>
      </c>
      <c r="I1613" s="515">
        <v>99</v>
      </c>
      <c r="J1613" s="515">
        <v>999</v>
      </c>
      <c r="K1613" s="515">
        <v>99</v>
      </c>
      <c r="L1613" s="515">
        <v>99</v>
      </c>
      <c r="M1613" s="515">
        <v>5</v>
      </c>
      <c r="N1613" s="515">
        <v>99</v>
      </c>
      <c r="O1613" s="515">
        <v>99</v>
      </c>
      <c r="P1613" s="515">
        <v>99</v>
      </c>
      <c r="Q1613" s="515">
        <v>2592</v>
      </c>
      <c r="R1613" s="515">
        <v>5919</v>
      </c>
      <c r="S1613" s="515">
        <v>6.325223855380977</v>
      </c>
      <c r="T1613" s="515">
        <v>4.9932421017063691</v>
      </c>
      <c r="U1613" s="515">
        <v>27.820831221490042</v>
      </c>
      <c r="V1613" s="515">
        <v>49.484710255110656</v>
      </c>
      <c r="W1613" s="515">
        <v>0</v>
      </c>
      <c r="X1613" s="515">
        <v>92.616996114208476</v>
      </c>
      <c r="Y1613" s="515">
        <v>79.168778509883396</v>
      </c>
      <c r="Z1613" s="515">
        <v>6.6952987304866705</v>
      </c>
      <c r="AA1613" s="515">
        <v>1.6496142723601153</v>
      </c>
      <c r="AB1613" s="515">
        <v>0.18369491631182577</v>
      </c>
      <c r="AC1613" s="515">
        <v>67.805464425821398</v>
      </c>
      <c r="AD1613" s="515">
        <v>4.9910245447657475</v>
      </c>
      <c r="AE1613" s="515">
        <v>14.106134113665449</v>
      </c>
      <c r="AF1613" s="515">
        <v>14.568053162687663</v>
      </c>
      <c r="AG1613" s="515">
        <v>13.243299234715236</v>
      </c>
      <c r="AH1613" s="515">
        <v>3.784423044433181</v>
      </c>
      <c r="AI1613" s="515">
        <v>2163</v>
      </c>
      <c r="AJ1613" s="515">
        <v>114.96148867313921</v>
      </c>
      <c r="AK1613" s="515">
        <v>18.985779946301605</v>
      </c>
      <c r="AL1613" s="515">
        <v>18.953031370262433</v>
      </c>
    </row>
    <row r="1614" spans="1:38">
      <c r="A1614" s="515">
        <v>17</v>
      </c>
      <c r="B1614" s="515">
        <v>239</v>
      </c>
      <c r="C1614" s="515">
        <v>2023</v>
      </c>
      <c r="D1614" s="515">
        <v>11</v>
      </c>
      <c r="E1614" s="515">
        <v>99</v>
      </c>
      <c r="F1614" s="515">
        <v>99</v>
      </c>
      <c r="G1614" s="515">
        <v>99</v>
      </c>
      <c r="H1614" s="515">
        <v>99</v>
      </c>
      <c r="I1614" s="515">
        <v>99</v>
      </c>
      <c r="J1614" s="515">
        <v>999</v>
      </c>
      <c r="K1614" s="515">
        <v>99</v>
      </c>
      <c r="L1614" s="515">
        <v>99</v>
      </c>
      <c r="M1614" s="515">
        <v>5</v>
      </c>
      <c r="N1614" s="515">
        <v>99</v>
      </c>
      <c r="O1614" s="515">
        <v>99</v>
      </c>
      <c r="P1614" s="515">
        <v>99</v>
      </c>
      <c r="Q1614" s="515">
        <v>1471</v>
      </c>
      <c r="R1614" s="515">
        <v>3339</v>
      </c>
      <c r="S1614" s="515">
        <v>6.4022162324049132</v>
      </c>
      <c r="T1614" s="515">
        <v>4.991015274034142</v>
      </c>
      <c r="U1614" s="515">
        <v>28.131356693620859</v>
      </c>
      <c r="V1614" s="515">
        <v>51.153039832285117</v>
      </c>
      <c r="W1614" s="515">
        <v>0</v>
      </c>
      <c r="X1614" s="515">
        <v>94.459418987720881</v>
      </c>
      <c r="Y1614" s="515">
        <v>82.060497154836767</v>
      </c>
      <c r="Z1614" s="515">
        <v>6.2549844024956949</v>
      </c>
      <c r="AA1614" s="515">
        <v>1.6099815560823951</v>
      </c>
      <c r="AB1614" s="515">
        <v>0.2117614330528752</v>
      </c>
      <c r="AC1614" s="515">
        <v>67.661626953253986</v>
      </c>
      <c r="AD1614" s="515">
        <v>-1.7423505533317589</v>
      </c>
      <c r="AE1614" s="515">
        <v>16.87203259548912</v>
      </c>
      <c r="AF1614" s="515">
        <v>14.42831215970962</v>
      </c>
      <c r="AG1614" s="515">
        <v>13.251080196667189</v>
      </c>
      <c r="AH1614" s="515">
        <v>1.8268942797244681</v>
      </c>
      <c r="AI1614" s="515">
        <v>1377</v>
      </c>
      <c r="AJ1614" s="515">
        <v>114.62926652142312</v>
      </c>
      <c r="AK1614" s="515">
        <v>18.990000643497797</v>
      </c>
      <c r="AL1614" s="515"/>
    </row>
    <row r="1615" spans="1:38">
      <c r="A1615" s="515">
        <v>17</v>
      </c>
      <c r="B1615" s="515">
        <v>240</v>
      </c>
      <c r="C1615" s="515">
        <v>2023</v>
      </c>
      <c r="D1615" s="515">
        <v>12</v>
      </c>
      <c r="E1615" s="515">
        <v>99</v>
      </c>
      <c r="F1615" s="515">
        <v>99</v>
      </c>
      <c r="G1615" s="515">
        <v>99</v>
      </c>
      <c r="H1615" s="515">
        <v>99</v>
      </c>
      <c r="I1615" s="515">
        <v>99</v>
      </c>
      <c r="J1615" s="515">
        <v>999</v>
      </c>
      <c r="K1615" s="515">
        <v>99</v>
      </c>
      <c r="L1615" s="515">
        <v>99</v>
      </c>
      <c r="M1615" s="515">
        <v>5</v>
      </c>
      <c r="N1615" s="515">
        <v>99</v>
      </c>
      <c r="O1615" s="515">
        <v>99</v>
      </c>
      <c r="P1615" s="515">
        <v>99</v>
      </c>
      <c r="Q1615" s="515">
        <v>90</v>
      </c>
      <c r="R1615" s="515">
        <v>154</v>
      </c>
      <c r="S1615" s="515">
        <v>6.370129870129869</v>
      </c>
      <c r="T1615" s="515">
        <v>5</v>
      </c>
      <c r="U1615" s="515">
        <v>26.588311688311681</v>
      </c>
      <c r="V1615" s="515">
        <v>52.597402597402592</v>
      </c>
      <c r="W1615" s="515">
        <v>0</v>
      </c>
      <c r="X1615" s="515">
        <v>90.259740259740283</v>
      </c>
      <c r="Y1615" s="515">
        <v>76.623376623376643</v>
      </c>
      <c r="Z1615" s="515">
        <v>6.3756532443711986</v>
      </c>
      <c r="AA1615" s="515">
        <v>1.6314733151170289</v>
      </c>
      <c r="AB1615" s="515">
        <v>0</v>
      </c>
      <c r="AC1615" s="515">
        <v>58.067775031028397</v>
      </c>
      <c r="AD1615" s="515"/>
      <c r="AE1615" s="515"/>
      <c r="AF1615" s="515">
        <v>12.550937245313772</v>
      </c>
      <c r="AG1615" s="515">
        <v>11.364765507689665</v>
      </c>
      <c r="AH1615" s="515">
        <v>0</v>
      </c>
      <c r="AI1615" s="515">
        <v>58</v>
      </c>
      <c r="AJ1615" s="515">
        <v>113.84310344827578</v>
      </c>
      <c r="AK1615" s="515">
        <v>18.722469659189102</v>
      </c>
      <c r="AL1615" s="515"/>
    </row>
    <row r="1616" spans="1:38">
      <c r="A1616" s="515">
        <v>17</v>
      </c>
      <c r="B1616" s="515">
        <v>241</v>
      </c>
      <c r="C1616" s="515">
        <v>2023</v>
      </c>
      <c r="D1616" s="515">
        <v>1</v>
      </c>
      <c r="E1616" s="515">
        <v>99</v>
      </c>
      <c r="F1616" s="515">
        <v>99</v>
      </c>
      <c r="G1616" s="515">
        <v>99</v>
      </c>
      <c r="H1616" s="515">
        <v>99</v>
      </c>
      <c r="I1616" s="515">
        <v>99</v>
      </c>
      <c r="J1616" s="515">
        <v>999</v>
      </c>
      <c r="K1616" s="515">
        <v>99</v>
      </c>
      <c r="L1616" s="515">
        <v>99</v>
      </c>
      <c r="M1616" s="515">
        <v>6</v>
      </c>
      <c r="N1616" s="515">
        <v>99</v>
      </c>
      <c r="O1616" s="515">
        <v>99</v>
      </c>
      <c r="P1616" s="515">
        <v>99</v>
      </c>
      <c r="Q1616" s="515">
        <v>84</v>
      </c>
      <c r="R1616" s="515">
        <v>209</v>
      </c>
      <c r="S1616" s="515">
        <v>6.3540669856459315</v>
      </c>
      <c r="T1616" s="515">
        <v>6</v>
      </c>
      <c r="U1616" s="515">
        <v>26.218660287081327</v>
      </c>
      <c r="V1616" s="515">
        <v>47.368421052631589</v>
      </c>
      <c r="W1616" s="515">
        <v>0</v>
      </c>
      <c r="X1616" s="515">
        <v>88.516746411483282</v>
      </c>
      <c r="Y1616" s="515">
        <v>66.028708133971307</v>
      </c>
      <c r="Z1616" s="515">
        <v>7.28337466635681</v>
      </c>
      <c r="AA1616" s="515">
        <v>1.6627052423041349</v>
      </c>
      <c r="AB1616" s="515">
        <v>0</v>
      </c>
      <c r="AC1616" s="515">
        <v>54.571813229798238</v>
      </c>
      <c r="AD1616" s="515"/>
      <c r="AE1616" s="515"/>
      <c r="AF1616" s="515">
        <v>16.482649842271289</v>
      </c>
      <c r="AG1616" s="515">
        <v>14.242753472511016</v>
      </c>
      <c r="AH1616" s="515">
        <v>2.8708133971291874</v>
      </c>
      <c r="AI1616" s="515">
        <v>75</v>
      </c>
      <c r="AJ1616" s="515">
        <v>110.99333333333335</v>
      </c>
      <c r="AK1616" s="515">
        <v>19.011667612250033</v>
      </c>
      <c r="AL1616" s="515">
        <v>19.011667612250033</v>
      </c>
    </row>
    <row r="1617" spans="1:38">
      <c r="A1617" s="515">
        <v>17</v>
      </c>
      <c r="B1617" s="515">
        <v>242</v>
      </c>
      <c r="C1617" s="515">
        <v>2023</v>
      </c>
      <c r="D1617" s="515">
        <v>2</v>
      </c>
      <c r="E1617" s="515">
        <v>99</v>
      </c>
      <c r="F1617" s="515">
        <v>99</v>
      </c>
      <c r="G1617" s="515">
        <v>99</v>
      </c>
      <c r="H1617" s="515">
        <v>99</v>
      </c>
      <c r="I1617" s="515">
        <v>99</v>
      </c>
      <c r="J1617" s="515">
        <v>999</v>
      </c>
      <c r="K1617" s="515">
        <v>99</v>
      </c>
      <c r="L1617" s="515">
        <v>99</v>
      </c>
      <c r="M1617" s="515">
        <v>6</v>
      </c>
      <c r="N1617" s="515">
        <v>99</v>
      </c>
      <c r="O1617" s="515">
        <v>99</v>
      </c>
      <c r="P1617" s="515">
        <v>99</v>
      </c>
      <c r="Q1617" s="515">
        <v>123</v>
      </c>
      <c r="R1617" s="515">
        <v>198</v>
      </c>
      <c r="S1617" s="515">
        <v>7.2020202020202007</v>
      </c>
      <c r="T1617" s="515">
        <v>6</v>
      </c>
      <c r="U1617" s="515">
        <v>29.062121212121205</v>
      </c>
      <c r="V1617" s="515">
        <v>50.505050505050512</v>
      </c>
      <c r="W1617" s="515">
        <v>0</v>
      </c>
      <c r="X1617" s="515">
        <v>88.383838383838366</v>
      </c>
      <c r="Y1617" s="515">
        <v>78.787878787878782</v>
      </c>
      <c r="Z1617" s="515">
        <v>7.9373639840699806</v>
      </c>
      <c r="AA1617" s="515">
        <v>1.6173291237535323</v>
      </c>
      <c r="AB1617" s="515">
        <v>0</v>
      </c>
      <c r="AC1617" s="515">
        <v>71.556430765203686</v>
      </c>
      <c r="AD1617" s="515"/>
      <c r="AE1617" s="515"/>
      <c r="AF1617" s="515">
        <v>13.469387755102044</v>
      </c>
      <c r="AG1617" s="515">
        <v>11.674447196878852</v>
      </c>
      <c r="AH1617" s="515">
        <v>1.0101010101010102</v>
      </c>
      <c r="AI1617" s="515">
        <v>38</v>
      </c>
      <c r="AJ1617" s="515">
        <v>115.70789473684216</v>
      </c>
      <c r="AK1617" s="515">
        <v>20.896216573449252</v>
      </c>
      <c r="AL1617" s="515">
        <v>20.896216573449252</v>
      </c>
    </row>
    <row r="1618" spans="1:38">
      <c r="A1618" s="515">
        <v>17</v>
      </c>
      <c r="B1618" s="515">
        <v>243</v>
      </c>
      <c r="C1618" s="515">
        <v>2023</v>
      </c>
      <c r="D1618" s="515">
        <v>3</v>
      </c>
      <c r="E1618" s="515">
        <v>99</v>
      </c>
      <c r="F1618" s="515">
        <v>99</v>
      </c>
      <c r="G1618" s="515">
        <v>99</v>
      </c>
      <c r="H1618" s="515">
        <v>99</v>
      </c>
      <c r="I1618" s="515">
        <v>99</v>
      </c>
      <c r="J1618" s="515">
        <v>999</v>
      </c>
      <c r="K1618" s="515">
        <v>99</v>
      </c>
      <c r="L1618" s="515">
        <v>99</v>
      </c>
      <c r="M1618" s="515">
        <v>6</v>
      </c>
      <c r="N1618" s="515">
        <v>99</v>
      </c>
      <c r="O1618" s="515">
        <v>99</v>
      </c>
      <c r="P1618" s="515">
        <v>99</v>
      </c>
      <c r="Q1618" s="515">
        <v>801</v>
      </c>
      <c r="R1618" s="515">
        <v>1415</v>
      </c>
      <c r="S1618" s="515">
        <v>7.0388692579505294</v>
      </c>
      <c r="T1618" s="515">
        <v>6</v>
      </c>
      <c r="U1618" s="515">
        <v>29.799646643109529</v>
      </c>
      <c r="V1618" s="515">
        <v>56.607773851590096</v>
      </c>
      <c r="W1618" s="515">
        <v>0</v>
      </c>
      <c r="X1618" s="515">
        <v>97.385159010600702</v>
      </c>
      <c r="Y1618" s="515">
        <v>88.268551236749119</v>
      </c>
      <c r="Z1618" s="515">
        <v>6.2349708953572849</v>
      </c>
      <c r="AA1618" s="515">
        <v>1.511525144368578</v>
      </c>
      <c r="AB1618" s="515">
        <v>0</v>
      </c>
      <c r="AC1618" s="515">
        <v>58.520298230402545</v>
      </c>
      <c r="AD1618" s="515"/>
      <c r="AE1618" s="515"/>
      <c r="AF1618" s="515">
        <v>11.571802420673864</v>
      </c>
      <c r="AG1618" s="515">
        <v>10.12873107596254</v>
      </c>
      <c r="AH1618" s="515">
        <v>2.5441696113074204</v>
      </c>
      <c r="AI1618" s="515">
        <v>180</v>
      </c>
      <c r="AJ1618" s="515">
        <v>115.84555555555556</v>
      </c>
      <c r="AK1618" s="515">
        <v>19.416209243135587</v>
      </c>
      <c r="AL1618" s="515">
        <v>19.416209243135587</v>
      </c>
    </row>
    <row r="1619" spans="1:38">
      <c r="A1619" s="515">
        <v>17</v>
      </c>
      <c r="B1619" s="515">
        <v>244</v>
      </c>
      <c r="C1619" s="515">
        <v>2023</v>
      </c>
      <c r="D1619" s="515">
        <v>4</v>
      </c>
      <c r="E1619" s="515">
        <v>99</v>
      </c>
      <c r="F1619" s="515">
        <v>99</v>
      </c>
      <c r="G1619" s="515">
        <v>99</v>
      </c>
      <c r="H1619" s="515">
        <v>99</v>
      </c>
      <c r="I1619" s="515">
        <v>99</v>
      </c>
      <c r="J1619" s="515">
        <v>999</v>
      </c>
      <c r="K1619" s="515">
        <v>99</v>
      </c>
      <c r="L1619" s="515">
        <v>99</v>
      </c>
      <c r="M1619" s="515">
        <v>6</v>
      </c>
      <c r="N1619" s="515">
        <v>99</v>
      </c>
      <c r="O1619" s="515">
        <v>99</v>
      </c>
      <c r="P1619" s="515">
        <v>99</v>
      </c>
      <c r="Q1619" s="515">
        <v>52</v>
      </c>
      <c r="R1619" s="515">
        <v>63</v>
      </c>
      <c r="S1619" s="515">
        <v>6.603174603174601</v>
      </c>
      <c r="T1619" s="515">
        <v>6</v>
      </c>
      <c r="U1619" s="515">
        <v>28.898412698412695</v>
      </c>
      <c r="V1619" s="515">
        <v>55.555555555555557</v>
      </c>
      <c r="W1619" s="515">
        <v>0</v>
      </c>
      <c r="X1619" s="515">
        <v>100</v>
      </c>
      <c r="Y1619" s="515">
        <v>82.539682539682559</v>
      </c>
      <c r="Z1619" s="515">
        <v>6.2581627220037364</v>
      </c>
      <c r="AA1619" s="515">
        <v>1.6382305838019904</v>
      </c>
      <c r="AB1619" s="515">
        <v>0</v>
      </c>
      <c r="AC1619" s="515">
        <v>67.86858624557442</v>
      </c>
      <c r="AD1619" s="515"/>
      <c r="AE1619" s="515"/>
      <c r="AF1619" s="515">
        <v>10.975609756097562</v>
      </c>
      <c r="AG1619" s="515">
        <v>9.4846628323747577</v>
      </c>
      <c r="AH1619" s="515">
        <v>1.5873015873015868</v>
      </c>
      <c r="AI1619" s="515">
        <v>6</v>
      </c>
      <c r="AJ1619" s="515">
        <v>112.8</v>
      </c>
      <c r="AK1619" s="515">
        <v>19.295144368552975</v>
      </c>
      <c r="AL1619" s="515">
        <v>19.295144368552975</v>
      </c>
    </row>
    <row r="1620" spans="1:38">
      <c r="A1620" s="515">
        <v>17</v>
      </c>
      <c r="B1620" s="515">
        <v>245</v>
      </c>
      <c r="C1620" s="515">
        <v>2023</v>
      </c>
      <c r="D1620" s="515">
        <v>5</v>
      </c>
      <c r="E1620" s="515">
        <v>99</v>
      </c>
      <c r="F1620" s="515">
        <v>99</v>
      </c>
      <c r="G1620" s="515">
        <v>99</v>
      </c>
      <c r="H1620" s="515">
        <v>99</v>
      </c>
      <c r="I1620" s="515">
        <v>99</v>
      </c>
      <c r="J1620" s="515">
        <v>999</v>
      </c>
      <c r="K1620" s="515">
        <v>99</v>
      </c>
      <c r="L1620" s="515">
        <v>99</v>
      </c>
      <c r="M1620" s="515">
        <v>6</v>
      </c>
      <c r="N1620" s="515">
        <v>99</v>
      </c>
      <c r="O1620" s="515">
        <v>99</v>
      </c>
      <c r="P1620" s="515">
        <v>99</v>
      </c>
      <c r="Q1620" s="515">
        <v>129</v>
      </c>
      <c r="R1620" s="515">
        <v>186</v>
      </c>
      <c r="S1620" s="515">
        <v>7.3333333333333313</v>
      </c>
      <c r="T1620" s="515">
        <v>6</v>
      </c>
      <c r="U1620" s="515">
        <v>30.977956989247307</v>
      </c>
      <c r="V1620" s="515">
        <v>54.3010752688172</v>
      </c>
      <c r="W1620" s="515">
        <v>0</v>
      </c>
      <c r="X1620" s="515">
        <v>94.086021505376351</v>
      </c>
      <c r="Y1620" s="515">
        <v>89.784946236559136</v>
      </c>
      <c r="Z1620" s="515">
        <v>6.8038965842620849</v>
      </c>
      <c r="AA1620" s="515">
        <v>1.3427089720086585</v>
      </c>
      <c r="AB1620" s="515">
        <v>0</v>
      </c>
      <c r="AC1620" s="515">
        <v>72.183613507258187</v>
      </c>
      <c r="AD1620" s="515"/>
      <c r="AE1620" s="515"/>
      <c r="AF1620" s="515">
        <v>13.285714285714288</v>
      </c>
      <c r="AG1620" s="515">
        <v>12.104908224211499</v>
      </c>
      <c r="AH1620" s="515">
        <v>1.0752688172043012</v>
      </c>
      <c r="AI1620" s="515">
        <v>40</v>
      </c>
      <c r="AJ1620" s="515">
        <v>114.62</v>
      </c>
      <c r="AK1620" s="515">
        <v>20.932791310243431</v>
      </c>
      <c r="AL1620" s="515">
        <v>20.932791310243431</v>
      </c>
    </row>
    <row r="1621" spans="1:38">
      <c r="A1621" s="515">
        <v>17</v>
      </c>
      <c r="B1621" s="515">
        <v>246</v>
      </c>
      <c r="C1621" s="515">
        <v>2023</v>
      </c>
      <c r="D1621" s="515">
        <v>6</v>
      </c>
      <c r="E1621" s="515">
        <v>99</v>
      </c>
      <c r="F1621" s="515">
        <v>99</v>
      </c>
      <c r="G1621" s="515">
        <v>99</v>
      </c>
      <c r="H1621" s="515">
        <v>99</v>
      </c>
      <c r="I1621" s="515">
        <v>99</v>
      </c>
      <c r="J1621" s="515">
        <v>999</v>
      </c>
      <c r="K1621" s="515">
        <v>99</v>
      </c>
      <c r="L1621" s="515">
        <v>99</v>
      </c>
      <c r="M1621" s="515">
        <v>6</v>
      </c>
      <c r="N1621" s="515">
        <v>99</v>
      </c>
      <c r="O1621" s="515">
        <v>99</v>
      </c>
      <c r="P1621" s="515">
        <v>99</v>
      </c>
      <c r="Q1621" s="515">
        <v>82</v>
      </c>
      <c r="R1621" s="515">
        <v>132</v>
      </c>
      <c r="S1621" s="515">
        <v>6.8030303030303028</v>
      </c>
      <c r="T1621" s="515">
        <v>6</v>
      </c>
      <c r="U1621" s="515">
        <v>29.578787878787892</v>
      </c>
      <c r="V1621" s="515">
        <v>54.545454545454554</v>
      </c>
      <c r="W1621" s="515">
        <v>0</v>
      </c>
      <c r="X1621" s="515">
        <v>99.242424242424235</v>
      </c>
      <c r="Y1621" s="515">
        <v>91.666666666666686</v>
      </c>
      <c r="Z1621" s="515">
        <v>5.5601535609793009</v>
      </c>
      <c r="AA1621" s="515">
        <v>1.3786213685670237</v>
      </c>
      <c r="AB1621" s="515">
        <v>0</v>
      </c>
      <c r="AC1621" s="515">
        <v>64.017790765217981</v>
      </c>
      <c r="AD1621" s="515"/>
      <c r="AE1621" s="515"/>
      <c r="AF1621" s="515">
        <v>10.410094637223972</v>
      </c>
      <c r="AG1621" s="515">
        <v>9.2540624585221583</v>
      </c>
      <c r="AH1621" s="515">
        <v>0.75757575757575757</v>
      </c>
      <c r="AI1621" s="515">
        <v>50</v>
      </c>
      <c r="AJ1621" s="515">
        <v>114.56199999999998</v>
      </c>
      <c r="AK1621" s="515">
        <v>20.378001982221569</v>
      </c>
      <c r="AL1621" s="515">
        <v>20.378001982221569</v>
      </c>
    </row>
    <row r="1622" spans="1:38">
      <c r="A1622" s="515">
        <v>17</v>
      </c>
      <c r="B1622" s="515">
        <v>247</v>
      </c>
      <c r="C1622" s="515">
        <v>2023</v>
      </c>
      <c r="D1622" s="515">
        <v>7</v>
      </c>
      <c r="E1622" s="515">
        <v>99</v>
      </c>
      <c r="F1622" s="515">
        <v>99</v>
      </c>
      <c r="G1622" s="515">
        <v>99</v>
      </c>
      <c r="H1622" s="515">
        <v>99</v>
      </c>
      <c r="I1622" s="515">
        <v>99</v>
      </c>
      <c r="J1622" s="515">
        <v>999</v>
      </c>
      <c r="K1622" s="515">
        <v>99</v>
      </c>
      <c r="L1622" s="515">
        <v>99</v>
      </c>
      <c r="M1622" s="515">
        <v>6</v>
      </c>
      <c r="N1622" s="515">
        <v>99</v>
      </c>
      <c r="O1622" s="515">
        <v>99</v>
      </c>
      <c r="P1622" s="515">
        <v>99</v>
      </c>
      <c r="Q1622" s="515">
        <v>12</v>
      </c>
      <c r="R1622" s="515">
        <v>25</v>
      </c>
      <c r="S1622" s="515">
        <v>7.16</v>
      </c>
      <c r="T1622" s="515">
        <v>6</v>
      </c>
      <c r="U1622" s="515">
        <v>29.968000000000007</v>
      </c>
      <c r="V1622" s="515">
        <v>44</v>
      </c>
      <c r="W1622" s="515">
        <v>0</v>
      </c>
      <c r="X1622" s="515">
        <v>100</v>
      </c>
      <c r="Y1622" s="515">
        <v>80</v>
      </c>
      <c r="Z1622" s="515">
        <v>7.6874817723361186</v>
      </c>
      <c r="AA1622" s="515">
        <v>1.254750971308652</v>
      </c>
      <c r="AB1622" s="515">
        <v>0</v>
      </c>
      <c r="AC1622" s="515">
        <v>80.128757869148416</v>
      </c>
      <c r="AD1622" s="515"/>
      <c r="AE1622" s="515"/>
      <c r="AF1622" s="515">
        <v>8.2236842105263133</v>
      </c>
      <c r="AG1622" s="515">
        <v>7.4003101571528767</v>
      </c>
      <c r="AH1622" s="515">
        <v>0</v>
      </c>
      <c r="AI1622" s="515">
        <v>8</v>
      </c>
      <c r="AJ1622" s="515">
        <v>113.91249999999999</v>
      </c>
      <c r="AK1622" s="515">
        <v>22.552047817068249</v>
      </c>
      <c r="AL1622" s="515">
        <v>22.552047817068249</v>
      </c>
    </row>
    <row r="1623" spans="1:38">
      <c r="A1623" s="515">
        <v>17</v>
      </c>
      <c r="B1623" s="515">
        <v>248</v>
      </c>
      <c r="C1623" s="515">
        <v>2023</v>
      </c>
      <c r="D1623" s="515">
        <v>8</v>
      </c>
      <c r="E1623" s="515">
        <v>99</v>
      </c>
      <c r="F1623" s="515">
        <v>99</v>
      </c>
      <c r="G1623" s="515">
        <v>99</v>
      </c>
      <c r="H1623" s="515">
        <v>99</v>
      </c>
      <c r="I1623" s="515">
        <v>99</v>
      </c>
      <c r="J1623" s="515">
        <v>999</v>
      </c>
      <c r="K1623" s="515">
        <v>99</v>
      </c>
      <c r="L1623" s="515">
        <v>99</v>
      </c>
      <c r="M1623" s="515">
        <v>6</v>
      </c>
      <c r="N1623" s="515">
        <v>99</v>
      </c>
      <c r="O1623" s="515">
        <v>99</v>
      </c>
      <c r="P1623" s="515">
        <v>99</v>
      </c>
      <c r="Q1623" s="515">
        <v>885</v>
      </c>
      <c r="R1623" s="515">
        <v>1746</v>
      </c>
      <c r="S1623" s="515">
        <v>6.8745704467353956</v>
      </c>
      <c r="T1623" s="515">
        <v>6</v>
      </c>
      <c r="U1623" s="515">
        <v>30.513230240549813</v>
      </c>
      <c r="V1623" s="515">
        <v>52.061855670103085</v>
      </c>
      <c r="W1623" s="515">
        <v>0</v>
      </c>
      <c r="X1623" s="515">
        <v>97.136311569301242</v>
      </c>
      <c r="Y1623" s="515">
        <v>87.342497136311579</v>
      </c>
      <c r="Z1623" s="515">
        <v>6.4207256935276495</v>
      </c>
      <c r="AA1623" s="515">
        <v>1.4821447664535652</v>
      </c>
      <c r="AB1623" s="515">
        <v>0</v>
      </c>
      <c r="AC1623" s="515">
        <v>70.069803588284245</v>
      </c>
      <c r="AD1623" s="515"/>
      <c r="AE1623" s="515"/>
      <c r="AF1623" s="515">
        <v>14.64519375943634</v>
      </c>
      <c r="AG1623" s="515">
        <v>13.925392281505898</v>
      </c>
      <c r="AH1623" s="515">
        <v>1.6609392898052693</v>
      </c>
      <c r="AI1623" s="515">
        <v>764</v>
      </c>
      <c r="AJ1623" s="515">
        <v>115.23704188481662</v>
      </c>
      <c r="AK1623" s="515">
        <v>20.293899595163623</v>
      </c>
      <c r="AL1623" s="515">
        <v>20.293899595163623</v>
      </c>
    </row>
    <row r="1624" spans="1:38">
      <c r="A1624" s="515">
        <v>17</v>
      </c>
      <c r="B1624" s="515">
        <v>249</v>
      </c>
      <c r="C1624" s="515">
        <v>2023</v>
      </c>
      <c r="D1624" s="515">
        <v>9</v>
      </c>
      <c r="E1624" s="515">
        <v>99</v>
      </c>
      <c r="F1624" s="515">
        <v>99</v>
      </c>
      <c r="G1624" s="515">
        <v>99</v>
      </c>
      <c r="H1624" s="515">
        <v>99</v>
      </c>
      <c r="I1624" s="515">
        <v>99</v>
      </c>
      <c r="J1624" s="515">
        <v>999</v>
      </c>
      <c r="K1624" s="515">
        <v>99</v>
      </c>
      <c r="L1624" s="515">
        <v>99</v>
      </c>
      <c r="M1624" s="515">
        <v>6</v>
      </c>
      <c r="N1624" s="515">
        <v>99</v>
      </c>
      <c r="O1624" s="515">
        <v>99</v>
      </c>
      <c r="P1624" s="515">
        <v>99</v>
      </c>
      <c r="Q1624" s="515">
        <v>1126</v>
      </c>
      <c r="R1624" s="515">
        <v>2108</v>
      </c>
      <c r="S1624" s="515">
        <v>6.3913662239089177</v>
      </c>
      <c r="T1624" s="515">
        <v>6</v>
      </c>
      <c r="U1624" s="515">
        <v>28.029886148007559</v>
      </c>
      <c r="V1624" s="515">
        <v>45.588235294117645</v>
      </c>
      <c r="W1624" s="515">
        <v>0</v>
      </c>
      <c r="X1624" s="515">
        <v>92.07779886148009</v>
      </c>
      <c r="Y1624" s="515">
        <v>77.22960151802657</v>
      </c>
      <c r="Z1624" s="515">
        <v>7.0595124425358398</v>
      </c>
      <c r="AA1624" s="515">
        <v>1.5841546487856029</v>
      </c>
      <c r="AB1624" s="515">
        <v>0</v>
      </c>
      <c r="AC1624" s="515">
        <v>68.021078485514764</v>
      </c>
      <c r="AD1624" s="515"/>
      <c r="AE1624" s="515"/>
      <c r="AF1624" s="515">
        <v>15.539992628086988</v>
      </c>
      <c r="AG1624" s="515">
        <v>14.676780224363185</v>
      </c>
      <c r="AH1624" s="515">
        <v>4.269449715370019</v>
      </c>
      <c r="AI1624" s="515">
        <v>580</v>
      </c>
      <c r="AJ1624" s="515">
        <v>113.66862068965511</v>
      </c>
      <c r="AK1624" s="515">
        <v>19.261819028813797</v>
      </c>
      <c r="AL1624" s="515">
        <v>19.261819028813797</v>
      </c>
    </row>
    <row r="1625" spans="1:38">
      <c r="A1625" s="515">
        <v>17</v>
      </c>
      <c r="B1625" s="515">
        <v>250</v>
      </c>
      <c r="C1625" s="515">
        <v>2023</v>
      </c>
      <c r="D1625" s="515">
        <v>10</v>
      </c>
      <c r="E1625" s="515">
        <v>99</v>
      </c>
      <c r="F1625" s="515">
        <v>99</v>
      </c>
      <c r="G1625" s="515">
        <v>99</v>
      </c>
      <c r="H1625" s="515">
        <v>99</v>
      </c>
      <c r="I1625" s="515">
        <v>99</v>
      </c>
      <c r="J1625" s="515">
        <v>999</v>
      </c>
      <c r="K1625" s="515">
        <v>99</v>
      </c>
      <c r="L1625" s="515">
        <v>99</v>
      </c>
      <c r="M1625" s="515">
        <v>6</v>
      </c>
      <c r="N1625" s="515">
        <v>99</v>
      </c>
      <c r="O1625" s="515">
        <v>99</v>
      </c>
      <c r="P1625" s="515">
        <v>99</v>
      </c>
      <c r="Q1625" s="515">
        <v>3060</v>
      </c>
      <c r="R1625" s="515">
        <v>6911</v>
      </c>
      <c r="S1625" s="515">
        <v>6.8451743597163919</v>
      </c>
      <c r="T1625" s="515">
        <v>6</v>
      </c>
      <c r="U1625" s="515">
        <v>28.828895962957592</v>
      </c>
      <c r="V1625" s="515">
        <v>51.59890030386341</v>
      </c>
      <c r="W1625" s="515">
        <v>0</v>
      </c>
      <c r="X1625" s="515">
        <v>92.895384170163553</v>
      </c>
      <c r="Y1625" s="515">
        <v>80.813196353639142</v>
      </c>
      <c r="Z1625" s="515">
        <v>7.0723797868570086</v>
      </c>
      <c r="AA1625" s="515">
        <v>1.53294673995957</v>
      </c>
      <c r="AB1625" s="515">
        <v>0</v>
      </c>
      <c r="AC1625" s="515">
        <v>71.779484622965725</v>
      </c>
      <c r="AD1625" s="515"/>
      <c r="AE1625" s="515"/>
      <c r="AF1625" s="515">
        <v>17.009598818606943</v>
      </c>
      <c r="AG1625" s="515">
        <v>16.02310410713055</v>
      </c>
      <c r="AH1625" s="515">
        <v>4.0949211402112571</v>
      </c>
      <c r="AI1625" s="515">
        <v>1906</v>
      </c>
      <c r="AJ1625" s="515">
        <v>114.69433368310597</v>
      </c>
      <c r="AK1625" s="515">
        <v>19.714413388358153</v>
      </c>
      <c r="AL1625" s="515">
        <v>19.673525575608537</v>
      </c>
    </row>
    <row r="1626" spans="1:38">
      <c r="A1626" s="515">
        <v>17</v>
      </c>
      <c r="B1626" s="515">
        <v>251</v>
      </c>
      <c r="C1626" s="515">
        <v>2023</v>
      </c>
      <c r="D1626" s="515">
        <v>11</v>
      </c>
      <c r="E1626" s="515">
        <v>99</v>
      </c>
      <c r="F1626" s="515">
        <v>99</v>
      </c>
      <c r="G1626" s="515">
        <v>99</v>
      </c>
      <c r="H1626" s="515">
        <v>99</v>
      </c>
      <c r="I1626" s="515">
        <v>99</v>
      </c>
      <c r="J1626" s="515">
        <v>999</v>
      </c>
      <c r="K1626" s="515">
        <v>99</v>
      </c>
      <c r="L1626" s="515">
        <v>99</v>
      </c>
      <c r="M1626" s="515">
        <v>6</v>
      </c>
      <c r="N1626" s="515">
        <v>99</v>
      </c>
      <c r="O1626" s="515">
        <v>99</v>
      </c>
      <c r="P1626" s="515">
        <v>99</v>
      </c>
      <c r="Q1626" s="515">
        <v>1794</v>
      </c>
      <c r="R1626" s="515">
        <v>3960</v>
      </c>
      <c r="S1626" s="515">
        <v>6.9747474747474767</v>
      </c>
      <c r="T1626" s="515">
        <v>6</v>
      </c>
      <c r="U1626" s="515">
        <v>29.176161616161654</v>
      </c>
      <c r="V1626" s="515">
        <v>54.57070707070708</v>
      </c>
      <c r="W1626" s="515">
        <v>0</v>
      </c>
      <c r="X1626" s="515">
        <v>95.126262626262644</v>
      </c>
      <c r="Y1626" s="515">
        <v>83.636363636363654</v>
      </c>
      <c r="Z1626" s="515">
        <v>6.6121099044116223</v>
      </c>
      <c r="AA1626" s="515">
        <v>1.4828544296266273</v>
      </c>
      <c r="AB1626" s="515">
        <v>0</v>
      </c>
      <c r="AC1626" s="515">
        <v>70.925954690281117</v>
      </c>
      <c r="AD1626" s="515"/>
      <c r="AE1626" s="515"/>
      <c r="AF1626" s="515">
        <v>17.111744879439978</v>
      </c>
      <c r="AG1626" s="515">
        <v>16.299246500399828</v>
      </c>
      <c r="AH1626" s="515">
        <v>2.3484848484848482</v>
      </c>
      <c r="AI1626" s="515">
        <v>1295</v>
      </c>
      <c r="AJ1626" s="515">
        <v>114.58347490347498</v>
      </c>
      <c r="AK1626" s="515">
        <v>19.722042138317153</v>
      </c>
      <c r="AL1626" s="515"/>
    </row>
    <row r="1627" spans="1:38">
      <c r="A1627" s="515">
        <v>17</v>
      </c>
      <c r="B1627" s="515">
        <v>252</v>
      </c>
      <c r="C1627" s="515">
        <v>2023</v>
      </c>
      <c r="D1627" s="515">
        <v>12</v>
      </c>
      <c r="E1627" s="515">
        <v>99</v>
      </c>
      <c r="F1627" s="515">
        <v>99</v>
      </c>
      <c r="G1627" s="515">
        <v>99</v>
      </c>
      <c r="H1627" s="515">
        <v>99</v>
      </c>
      <c r="I1627" s="515">
        <v>99</v>
      </c>
      <c r="J1627" s="515">
        <v>999</v>
      </c>
      <c r="K1627" s="515">
        <v>99</v>
      </c>
      <c r="L1627" s="515">
        <v>99</v>
      </c>
      <c r="M1627" s="515">
        <v>6</v>
      </c>
      <c r="N1627" s="515">
        <v>99</v>
      </c>
      <c r="O1627" s="515">
        <v>99</v>
      </c>
      <c r="P1627" s="515">
        <v>99</v>
      </c>
      <c r="Q1627" s="515">
        <v>113</v>
      </c>
      <c r="R1627" s="515">
        <v>198</v>
      </c>
      <c r="S1627" s="515">
        <v>6.9292929292929299</v>
      </c>
      <c r="T1627" s="515">
        <v>6</v>
      </c>
      <c r="U1627" s="515">
        <v>27.534343434343437</v>
      </c>
      <c r="V1627" s="515">
        <v>54.545454545454554</v>
      </c>
      <c r="W1627" s="515">
        <v>0</v>
      </c>
      <c r="X1627" s="515">
        <v>90.909090909090892</v>
      </c>
      <c r="Y1627" s="515">
        <v>76.262626262626256</v>
      </c>
      <c r="Z1627" s="515">
        <v>6.9314852084661265</v>
      </c>
      <c r="AA1627" s="515">
        <v>1.3944516698856877</v>
      </c>
      <c r="AB1627" s="515">
        <v>0</v>
      </c>
      <c r="AC1627" s="515">
        <v>69.055578119789516</v>
      </c>
      <c r="AD1627" s="515"/>
      <c r="AE1627" s="515"/>
      <c r="AF1627" s="515">
        <v>16.136919315403421</v>
      </c>
      <c r="AG1627" s="515">
        <v>15.131741463103236</v>
      </c>
      <c r="AH1627" s="515">
        <v>1.5151515151515151</v>
      </c>
      <c r="AI1627" s="515">
        <v>68</v>
      </c>
      <c r="AJ1627" s="515">
        <v>114.64411764705882</v>
      </c>
      <c r="AK1627" s="515">
        <v>19.436828809653264</v>
      </c>
      <c r="AL1627" s="515"/>
    </row>
    <row r="1628" spans="1:38">
      <c r="A1628" s="515">
        <v>17</v>
      </c>
      <c r="B1628" s="515">
        <v>253</v>
      </c>
      <c r="C1628" s="515">
        <v>2023</v>
      </c>
      <c r="D1628" s="515">
        <v>1</v>
      </c>
      <c r="E1628" s="515">
        <v>99</v>
      </c>
      <c r="F1628" s="515">
        <v>99</v>
      </c>
      <c r="G1628" s="515">
        <v>99</v>
      </c>
      <c r="H1628" s="515">
        <v>99</v>
      </c>
      <c r="I1628" s="515">
        <v>99</v>
      </c>
      <c r="J1628" s="515">
        <v>999</v>
      </c>
      <c r="K1628" s="515">
        <v>99</v>
      </c>
      <c r="L1628" s="515">
        <v>99</v>
      </c>
      <c r="M1628" s="515">
        <v>7</v>
      </c>
      <c r="N1628" s="515">
        <v>99</v>
      </c>
      <c r="O1628" s="515">
        <v>99</v>
      </c>
      <c r="P1628" s="515">
        <v>99</v>
      </c>
      <c r="Q1628" s="515">
        <v>121</v>
      </c>
      <c r="R1628" s="515">
        <v>297</v>
      </c>
      <c r="S1628" s="515">
        <v>7.3164983164983148</v>
      </c>
      <c r="T1628" s="515">
        <v>7</v>
      </c>
      <c r="U1628" s="515">
        <v>29.432996632996641</v>
      </c>
      <c r="V1628" s="515">
        <v>41.077441077441087</v>
      </c>
      <c r="W1628" s="515">
        <v>0</v>
      </c>
      <c r="X1628" s="515">
        <v>93.265993265993274</v>
      </c>
      <c r="Y1628" s="515">
        <v>75.42087542087539</v>
      </c>
      <c r="Z1628" s="515">
        <v>8.2192220774785252</v>
      </c>
      <c r="AA1628" s="515">
        <v>1.2768980171859703</v>
      </c>
      <c r="AB1628" s="515">
        <v>0</v>
      </c>
      <c r="AC1628" s="515">
        <v>72.443507623422747</v>
      </c>
      <c r="AD1628" s="515"/>
      <c r="AE1628" s="515"/>
      <c r="AF1628" s="515">
        <v>23.422712933753939</v>
      </c>
      <c r="AG1628" s="515">
        <v>22.721034683523246</v>
      </c>
      <c r="AH1628" s="515">
        <v>1.6835016835016836</v>
      </c>
      <c r="AI1628" s="515">
        <v>89</v>
      </c>
      <c r="AJ1628" s="515">
        <v>113.58988764044943</v>
      </c>
      <c r="AK1628" s="515">
        <v>20.438573949457989</v>
      </c>
      <c r="AL1628" s="515">
        <v>20.438573949457989</v>
      </c>
    </row>
    <row r="1629" spans="1:38">
      <c r="A1629" s="515">
        <v>17</v>
      </c>
      <c r="B1629" s="515">
        <v>254</v>
      </c>
      <c r="C1629" s="515">
        <v>2023</v>
      </c>
      <c r="D1629" s="515">
        <v>2</v>
      </c>
      <c r="E1629" s="515">
        <v>99</v>
      </c>
      <c r="F1629" s="515">
        <v>99</v>
      </c>
      <c r="G1629" s="515">
        <v>99</v>
      </c>
      <c r="H1629" s="515">
        <v>99</v>
      </c>
      <c r="I1629" s="515">
        <v>99</v>
      </c>
      <c r="J1629" s="515">
        <v>999</v>
      </c>
      <c r="K1629" s="515">
        <v>99</v>
      </c>
      <c r="L1629" s="515">
        <v>99</v>
      </c>
      <c r="M1629" s="515">
        <v>7</v>
      </c>
      <c r="N1629" s="515">
        <v>99</v>
      </c>
      <c r="O1629" s="515">
        <v>99</v>
      </c>
      <c r="P1629" s="515">
        <v>99</v>
      </c>
      <c r="Q1629" s="515">
        <v>160</v>
      </c>
      <c r="R1629" s="515">
        <v>267</v>
      </c>
      <c r="S1629" s="515">
        <v>7.7528089887640448</v>
      </c>
      <c r="T1629" s="515">
        <v>7</v>
      </c>
      <c r="U1629" s="515">
        <v>32.793258426966283</v>
      </c>
      <c r="V1629" s="515">
        <v>49.812734082397</v>
      </c>
      <c r="W1629" s="515">
        <v>0</v>
      </c>
      <c r="X1629" s="515">
        <v>96.629213483146103</v>
      </c>
      <c r="Y1629" s="515">
        <v>90.26217228464418</v>
      </c>
      <c r="Z1629" s="515">
        <v>7.0658613416028686</v>
      </c>
      <c r="AA1629" s="515">
        <v>1.198759335641695</v>
      </c>
      <c r="AB1629" s="515">
        <v>0</v>
      </c>
      <c r="AC1629" s="515">
        <v>67.411615994246972</v>
      </c>
      <c r="AD1629" s="515"/>
      <c r="AE1629" s="515"/>
      <c r="AF1629" s="515">
        <v>18.16326530612244</v>
      </c>
      <c r="AG1629" s="515">
        <v>17.763954741051364</v>
      </c>
      <c r="AH1629" s="515">
        <v>0.74906367041198507</v>
      </c>
      <c r="AI1629" s="515">
        <v>59</v>
      </c>
      <c r="AJ1629" s="515">
        <v>116.12203389830512</v>
      </c>
      <c r="AK1629" s="515">
        <v>21.922733118063466</v>
      </c>
      <c r="AL1629" s="515">
        <v>21.922733118063466</v>
      </c>
    </row>
    <row r="1630" spans="1:38">
      <c r="A1630" s="515">
        <v>17</v>
      </c>
      <c r="B1630" s="515">
        <v>255</v>
      </c>
      <c r="C1630" s="515">
        <v>2023</v>
      </c>
      <c r="D1630" s="515">
        <v>3</v>
      </c>
      <c r="E1630" s="515">
        <v>99</v>
      </c>
      <c r="F1630" s="515">
        <v>99</v>
      </c>
      <c r="G1630" s="515">
        <v>99</v>
      </c>
      <c r="H1630" s="515">
        <v>99</v>
      </c>
      <c r="I1630" s="515">
        <v>99</v>
      </c>
      <c r="J1630" s="515">
        <v>999</v>
      </c>
      <c r="K1630" s="515">
        <v>99</v>
      </c>
      <c r="L1630" s="515">
        <v>99</v>
      </c>
      <c r="M1630" s="515">
        <v>7</v>
      </c>
      <c r="N1630" s="515">
        <v>99</v>
      </c>
      <c r="O1630" s="515">
        <v>99</v>
      </c>
      <c r="P1630" s="515">
        <v>99</v>
      </c>
      <c r="Q1630" s="515">
        <v>1170</v>
      </c>
      <c r="R1630" s="515">
        <v>2260</v>
      </c>
      <c r="S1630" s="515">
        <v>7.6955752212389372</v>
      </c>
      <c r="T1630" s="515">
        <v>7</v>
      </c>
      <c r="U1630" s="515">
        <v>32.738539823008843</v>
      </c>
      <c r="V1630" s="515">
        <v>50.929203539823</v>
      </c>
      <c r="W1630" s="515">
        <v>0</v>
      </c>
      <c r="X1630" s="515">
        <v>98.716814159292028</v>
      </c>
      <c r="Y1630" s="515">
        <v>92.522123893805315</v>
      </c>
      <c r="Z1630" s="515">
        <v>6.4907406200745603</v>
      </c>
      <c r="AA1630" s="515">
        <v>1.4010987711313063</v>
      </c>
      <c r="AB1630" s="515">
        <v>0</v>
      </c>
      <c r="AC1630" s="515">
        <v>61.156155785097496</v>
      </c>
      <c r="AD1630" s="515"/>
      <c r="AE1630" s="515"/>
      <c r="AF1630" s="515">
        <v>18.482172064115151</v>
      </c>
      <c r="AG1630" s="515">
        <v>17.772774511816255</v>
      </c>
      <c r="AH1630" s="515">
        <v>2.7433628318584073</v>
      </c>
      <c r="AI1630" s="515">
        <v>287</v>
      </c>
      <c r="AJ1630" s="515">
        <v>116.45296167247392</v>
      </c>
      <c r="AK1630" s="515">
        <v>21.049271256243902</v>
      </c>
      <c r="AL1630" s="515">
        <v>21.049271256243902</v>
      </c>
    </row>
    <row r="1631" spans="1:38">
      <c r="A1631" s="515">
        <v>17</v>
      </c>
      <c r="B1631" s="515">
        <v>256</v>
      </c>
      <c r="C1631" s="515">
        <v>2023</v>
      </c>
      <c r="D1631" s="515">
        <v>4</v>
      </c>
      <c r="E1631" s="515">
        <v>99</v>
      </c>
      <c r="F1631" s="515">
        <v>99</v>
      </c>
      <c r="G1631" s="515">
        <v>99</v>
      </c>
      <c r="H1631" s="515">
        <v>99</v>
      </c>
      <c r="I1631" s="515">
        <v>99</v>
      </c>
      <c r="J1631" s="515">
        <v>999</v>
      </c>
      <c r="K1631" s="515">
        <v>99</v>
      </c>
      <c r="L1631" s="515">
        <v>99</v>
      </c>
      <c r="M1631" s="515">
        <v>7</v>
      </c>
      <c r="N1631" s="515">
        <v>99</v>
      </c>
      <c r="O1631" s="515">
        <v>99</v>
      </c>
      <c r="P1631" s="515">
        <v>99</v>
      </c>
      <c r="Q1631" s="515">
        <v>66</v>
      </c>
      <c r="R1631" s="515">
        <v>94</v>
      </c>
      <c r="S1631" s="515">
        <v>7.5957446808510642</v>
      </c>
      <c r="T1631" s="515">
        <v>7</v>
      </c>
      <c r="U1631" s="515">
        <v>32.361702127659576</v>
      </c>
      <c r="V1631" s="515">
        <v>61.702127659574487</v>
      </c>
      <c r="W1631" s="515">
        <v>0</v>
      </c>
      <c r="X1631" s="515">
        <v>100</v>
      </c>
      <c r="Y1631" s="515">
        <v>93.617021276595764</v>
      </c>
      <c r="Z1631" s="515">
        <v>5.2419564802713161</v>
      </c>
      <c r="AA1631" s="515">
        <v>1.1422183431037871</v>
      </c>
      <c r="AB1631" s="515">
        <v>0</v>
      </c>
      <c r="AC1631" s="515">
        <v>59.458442857656557</v>
      </c>
      <c r="AD1631" s="515"/>
      <c r="AE1631" s="515"/>
      <c r="AF1631" s="515">
        <v>16.376306620209061</v>
      </c>
      <c r="AG1631" s="515">
        <v>15.847711927981996</v>
      </c>
      <c r="AH1631" s="515">
        <v>0</v>
      </c>
      <c r="AI1631" s="515">
        <v>6</v>
      </c>
      <c r="AJ1631" s="515">
        <v>118.86666666666665</v>
      </c>
      <c r="AK1631" s="515">
        <v>20.303446288771578</v>
      </c>
      <c r="AL1631" s="515">
        <v>20.303446288771578</v>
      </c>
    </row>
    <row r="1632" spans="1:38">
      <c r="A1632" s="515">
        <v>17</v>
      </c>
      <c r="B1632" s="515">
        <v>257</v>
      </c>
      <c r="C1632" s="515">
        <v>2023</v>
      </c>
      <c r="D1632" s="515">
        <v>5</v>
      </c>
      <c r="E1632" s="515">
        <v>99</v>
      </c>
      <c r="F1632" s="515">
        <v>99</v>
      </c>
      <c r="G1632" s="515">
        <v>99</v>
      </c>
      <c r="H1632" s="515">
        <v>99</v>
      </c>
      <c r="I1632" s="515">
        <v>99</v>
      </c>
      <c r="J1632" s="515">
        <v>999</v>
      </c>
      <c r="K1632" s="515">
        <v>99</v>
      </c>
      <c r="L1632" s="515">
        <v>99</v>
      </c>
      <c r="M1632" s="515">
        <v>7</v>
      </c>
      <c r="N1632" s="515">
        <v>99</v>
      </c>
      <c r="O1632" s="515">
        <v>99</v>
      </c>
      <c r="P1632" s="515">
        <v>99</v>
      </c>
      <c r="Q1632" s="515">
        <v>147</v>
      </c>
      <c r="R1632" s="515">
        <v>208</v>
      </c>
      <c r="S1632" s="515">
        <v>7.6778846153846141</v>
      </c>
      <c r="T1632" s="515">
        <v>7</v>
      </c>
      <c r="U1632" s="515">
        <v>34.253365384615371</v>
      </c>
      <c r="V1632" s="515">
        <v>42.788461538461554</v>
      </c>
      <c r="W1632" s="515">
        <v>0</v>
      </c>
      <c r="X1632" s="515">
        <v>98.076923076923109</v>
      </c>
      <c r="Y1632" s="515">
        <v>93.75</v>
      </c>
      <c r="Z1632" s="515">
        <v>7.1102504703498148</v>
      </c>
      <c r="AA1632" s="515">
        <v>1.3362876770804859</v>
      </c>
      <c r="AB1632" s="515">
        <v>0</v>
      </c>
      <c r="AC1632" s="515">
        <v>73.495476784474974</v>
      </c>
      <c r="AD1632" s="515"/>
      <c r="AE1632" s="515"/>
      <c r="AF1632" s="515">
        <v>14.857142857142859</v>
      </c>
      <c r="AG1632" s="515">
        <v>14.967951478685787</v>
      </c>
      <c r="AH1632" s="515">
        <v>0.48076923076923056</v>
      </c>
      <c r="AI1632" s="515">
        <v>47</v>
      </c>
      <c r="AJ1632" s="515">
        <v>115.50638297872337</v>
      </c>
      <c r="AK1632" s="515">
        <v>22.134318593489951</v>
      </c>
      <c r="AL1632" s="515">
        <v>22.134318593489951</v>
      </c>
    </row>
    <row r="1633" spans="1:38">
      <c r="A1633" s="515">
        <v>17</v>
      </c>
      <c r="B1633" s="515">
        <v>258</v>
      </c>
      <c r="C1633" s="515">
        <v>2023</v>
      </c>
      <c r="D1633" s="515">
        <v>6</v>
      </c>
      <c r="E1633" s="515">
        <v>99</v>
      </c>
      <c r="F1633" s="515">
        <v>99</v>
      </c>
      <c r="G1633" s="515">
        <v>99</v>
      </c>
      <c r="H1633" s="515">
        <v>99</v>
      </c>
      <c r="I1633" s="515">
        <v>99</v>
      </c>
      <c r="J1633" s="515">
        <v>999</v>
      </c>
      <c r="K1633" s="515">
        <v>99</v>
      </c>
      <c r="L1633" s="515">
        <v>99</v>
      </c>
      <c r="M1633" s="515">
        <v>7</v>
      </c>
      <c r="N1633" s="515">
        <v>99</v>
      </c>
      <c r="O1633" s="515">
        <v>99</v>
      </c>
      <c r="P1633" s="515">
        <v>99</v>
      </c>
      <c r="Q1633" s="515">
        <v>129</v>
      </c>
      <c r="R1633" s="515">
        <v>186</v>
      </c>
      <c r="S1633" s="515">
        <v>7.3978494623655902</v>
      </c>
      <c r="T1633" s="515">
        <v>7</v>
      </c>
      <c r="U1633" s="515">
        <v>32.327956989247305</v>
      </c>
      <c r="V1633" s="515">
        <v>45.6989247311828</v>
      </c>
      <c r="W1633" s="515">
        <v>0</v>
      </c>
      <c r="X1633" s="515">
        <v>100</v>
      </c>
      <c r="Y1633" s="515">
        <v>90.86021505376344</v>
      </c>
      <c r="Z1633" s="515">
        <v>6.5994845936161175</v>
      </c>
      <c r="AA1633" s="515">
        <v>1.4638275424764429</v>
      </c>
      <c r="AB1633" s="515">
        <v>0</v>
      </c>
      <c r="AC1633" s="515">
        <v>63.206635317231189</v>
      </c>
      <c r="AD1633" s="515"/>
      <c r="AE1633" s="515"/>
      <c r="AF1633" s="515">
        <v>14.668769716088329</v>
      </c>
      <c r="AG1633" s="515">
        <v>14.251787102523748</v>
      </c>
      <c r="AH1633" s="515">
        <v>2.1505376344086025</v>
      </c>
      <c r="AI1633" s="515">
        <v>76</v>
      </c>
      <c r="AJ1633" s="515">
        <v>115.2789473684211</v>
      </c>
      <c r="AK1633" s="515">
        <v>21.263550352611475</v>
      </c>
      <c r="AL1633" s="515">
        <v>21.263550352611475</v>
      </c>
    </row>
    <row r="1634" spans="1:38">
      <c r="A1634" s="515">
        <v>17</v>
      </c>
      <c r="B1634" s="515">
        <v>259</v>
      </c>
      <c r="C1634" s="515">
        <v>2023</v>
      </c>
      <c r="D1634" s="515">
        <v>7</v>
      </c>
      <c r="E1634" s="515">
        <v>99</v>
      </c>
      <c r="F1634" s="515">
        <v>99</v>
      </c>
      <c r="G1634" s="515">
        <v>99</v>
      </c>
      <c r="H1634" s="515">
        <v>99</v>
      </c>
      <c r="I1634" s="515">
        <v>99</v>
      </c>
      <c r="J1634" s="515">
        <v>999</v>
      </c>
      <c r="K1634" s="515">
        <v>99</v>
      </c>
      <c r="L1634" s="515">
        <v>99</v>
      </c>
      <c r="M1634" s="515">
        <v>7</v>
      </c>
      <c r="N1634" s="515">
        <v>99</v>
      </c>
      <c r="O1634" s="515">
        <v>99</v>
      </c>
      <c r="P1634" s="515">
        <v>99</v>
      </c>
      <c r="Q1634" s="515">
        <v>24</v>
      </c>
      <c r="R1634" s="515">
        <v>56</v>
      </c>
      <c r="S1634" s="515">
        <v>8</v>
      </c>
      <c r="T1634" s="515">
        <v>7</v>
      </c>
      <c r="U1634" s="515">
        <v>34.312500000000007</v>
      </c>
      <c r="V1634" s="515">
        <v>42.857142857142847</v>
      </c>
      <c r="W1634" s="515">
        <v>0</v>
      </c>
      <c r="X1634" s="515">
        <v>100</v>
      </c>
      <c r="Y1634" s="515">
        <v>96.428571428571445</v>
      </c>
      <c r="Z1634" s="515">
        <v>7.105783924281039</v>
      </c>
      <c r="AA1634" s="515">
        <v>1.1180339887498949</v>
      </c>
      <c r="AB1634" s="515">
        <v>0</v>
      </c>
      <c r="AC1634" s="515">
        <v>66.398070681581061</v>
      </c>
      <c r="AD1634" s="515"/>
      <c r="AE1634" s="515"/>
      <c r="AF1634" s="515">
        <v>18.421052631578945</v>
      </c>
      <c r="AG1634" s="515">
        <v>18.979839785063074</v>
      </c>
      <c r="AH1634" s="515">
        <v>0</v>
      </c>
      <c r="AI1634" s="515">
        <v>9</v>
      </c>
      <c r="AJ1634" s="515">
        <v>114.95555555555556</v>
      </c>
      <c r="AK1634" s="515">
        <v>23.277948345677405</v>
      </c>
      <c r="AL1634" s="515">
        <v>23.277948345677405</v>
      </c>
    </row>
    <row r="1635" spans="1:38">
      <c r="A1635" s="515">
        <v>17</v>
      </c>
      <c r="B1635" s="515">
        <v>260</v>
      </c>
      <c r="C1635" s="515">
        <v>2023</v>
      </c>
      <c r="D1635" s="515">
        <v>8</v>
      </c>
      <c r="E1635" s="515">
        <v>99</v>
      </c>
      <c r="F1635" s="515">
        <v>99</v>
      </c>
      <c r="G1635" s="515">
        <v>99</v>
      </c>
      <c r="H1635" s="515">
        <v>99</v>
      </c>
      <c r="I1635" s="515">
        <v>99</v>
      </c>
      <c r="J1635" s="515">
        <v>999</v>
      </c>
      <c r="K1635" s="515">
        <v>99</v>
      </c>
      <c r="L1635" s="515">
        <v>99</v>
      </c>
      <c r="M1635" s="515">
        <v>7</v>
      </c>
      <c r="N1635" s="515">
        <v>99</v>
      </c>
      <c r="O1635" s="515">
        <v>99</v>
      </c>
      <c r="P1635" s="515">
        <v>99</v>
      </c>
      <c r="Q1635" s="515">
        <v>936</v>
      </c>
      <c r="R1635" s="515">
        <v>1839</v>
      </c>
      <c r="S1635" s="515">
        <v>7.3752039151712898</v>
      </c>
      <c r="T1635" s="515">
        <v>7</v>
      </c>
      <c r="U1635" s="515">
        <v>32.494779771614965</v>
      </c>
      <c r="V1635" s="515">
        <v>44.698205546492659</v>
      </c>
      <c r="W1635" s="515">
        <v>0</v>
      </c>
      <c r="X1635" s="515">
        <v>97.879282218597055</v>
      </c>
      <c r="Y1635" s="515">
        <v>89.287656334964623</v>
      </c>
      <c r="Z1635" s="515">
        <v>6.9734472657148956</v>
      </c>
      <c r="AA1635" s="515">
        <v>1.3817558433853789</v>
      </c>
      <c r="AB1635" s="515">
        <v>0</v>
      </c>
      <c r="AC1635" s="515">
        <v>70.962716572523291</v>
      </c>
      <c r="AD1635" s="515"/>
      <c r="AE1635" s="515"/>
      <c r="AF1635" s="515">
        <v>15.425264217413188</v>
      </c>
      <c r="AG1635" s="515">
        <v>15.61961553903158</v>
      </c>
      <c r="AH1635" s="515">
        <v>2.3382272974442633</v>
      </c>
      <c r="AI1635" s="515">
        <v>909</v>
      </c>
      <c r="AJ1635" s="515">
        <v>115.66963696369643</v>
      </c>
      <c r="AK1635" s="515">
        <v>21.397855380807403</v>
      </c>
      <c r="AL1635" s="515">
        <v>21.397855380807403</v>
      </c>
    </row>
    <row r="1636" spans="1:38">
      <c r="A1636" s="515">
        <v>17</v>
      </c>
      <c r="B1636" s="515">
        <v>261</v>
      </c>
      <c r="C1636" s="515">
        <v>2023</v>
      </c>
      <c r="D1636" s="515">
        <v>9</v>
      </c>
      <c r="E1636" s="515">
        <v>99</v>
      </c>
      <c r="F1636" s="515">
        <v>99</v>
      </c>
      <c r="G1636" s="515">
        <v>99</v>
      </c>
      <c r="H1636" s="515">
        <v>99</v>
      </c>
      <c r="I1636" s="515">
        <v>99</v>
      </c>
      <c r="J1636" s="515">
        <v>999</v>
      </c>
      <c r="K1636" s="515">
        <v>99</v>
      </c>
      <c r="L1636" s="515">
        <v>99</v>
      </c>
      <c r="M1636" s="515">
        <v>7</v>
      </c>
      <c r="N1636" s="515">
        <v>99</v>
      </c>
      <c r="O1636" s="515">
        <v>99</v>
      </c>
      <c r="P1636" s="515">
        <v>99</v>
      </c>
      <c r="Q1636" s="515">
        <v>1193</v>
      </c>
      <c r="R1636" s="515">
        <v>2263</v>
      </c>
      <c r="S1636" s="515">
        <v>6.7587273530711443</v>
      </c>
      <c r="T1636" s="515">
        <v>7</v>
      </c>
      <c r="U1636" s="515">
        <v>28.867167476800745</v>
      </c>
      <c r="V1636" s="515">
        <v>43.968183826778606</v>
      </c>
      <c r="W1636" s="515">
        <v>0</v>
      </c>
      <c r="X1636" s="515">
        <v>92.708793636765364</v>
      </c>
      <c r="Y1636" s="515">
        <v>76.712328767123282</v>
      </c>
      <c r="Z1636" s="515">
        <v>7.7213361860653293</v>
      </c>
      <c r="AA1636" s="515">
        <v>1.4772191354647801</v>
      </c>
      <c r="AB1636" s="515">
        <v>0</v>
      </c>
      <c r="AC1636" s="515">
        <v>69.656987734824995</v>
      </c>
      <c r="AD1636" s="515"/>
      <c r="AE1636" s="515"/>
      <c r="AF1636" s="515">
        <v>16.68263914485809</v>
      </c>
      <c r="AG1636" s="515">
        <v>16.226601716940117</v>
      </c>
      <c r="AH1636" s="515">
        <v>3.7560760053026958</v>
      </c>
      <c r="AI1636" s="515">
        <v>546</v>
      </c>
      <c r="AJ1636" s="515">
        <v>113.70897435897422</v>
      </c>
      <c r="AK1636" s="515">
        <v>20.070856842552026</v>
      </c>
      <c r="AL1636" s="515">
        <v>20.070856842552026</v>
      </c>
    </row>
    <row r="1637" spans="1:38">
      <c r="A1637" s="515">
        <v>17</v>
      </c>
      <c r="B1637" s="515">
        <v>262</v>
      </c>
      <c r="C1637" s="515">
        <v>2023</v>
      </c>
      <c r="D1637" s="515">
        <v>10</v>
      </c>
      <c r="E1637" s="515">
        <v>99</v>
      </c>
      <c r="F1637" s="515">
        <v>99</v>
      </c>
      <c r="G1637" s="515">
        <v>99</v>
      </c>
      <c r="H1637" s="515">
        <v>99</v>
      </c>
      <c r="I1637" s="515">
        <v>99</v>
      </c>
      <c r="J1637" s="515">
        <v>999</v>
      </c>
      <c r="K1637" s="515">
        <v>99</v>
      </c>
      <c r="L1637" s="515">
        <v>99</v>
      </c>
      <c r="M1637" s="515">
        <v>7</v>
      </c>
      <c r="N1637" s="515">
        <v>99</v>
      </c>
      <c r="O1637" s="515">
        <v>99</v>
      </c>
      <c r="P1637" s="515">
        <v>99</v>
      </c>
      <c r="Q1637" s="515">
        <v>3325</v>
      </c>
      <c r="R1637" s="515">
        <v>7669</v>
      </c>
      <c r="S1637" s="515">
        <v>7.2440996218542191</v>
      </c>
      <c r="T1637" s="515">
        <v>7</v>
      </c>
      <c r="U1637" s="515">
        <v>29.839796583648397</v>
      </c>
      <c r="V1637" s="515">
        <v>48.233146433694088</v>
      </c>
      <c r="W1637" s="515">
        <v>0</v>
      </c>
      <c r="X1637" s="515">
        <v>93.49328465249711</v>
      </c>
      <c r="Y1637" s="515">
        <v>81.06663189464075</v>
      </c>
      <c r="Z1637" s="515">
        <v>7.6597768073481101</v>
      </c>
      <c r="AA1637" s="515">
        <v>1.462846496814169</v>
      </c>
      <c r="AB1637" s="515">
        <v>0</v>
      </c>
      <c r="AC1637" s="515">
        <v>74.124299494386591</v>
      </c>
      <c r="AD1637" s="515"/>
      <c r="AE1637" s="515"/>
      <c r="AF1637" s="515">
        <v>18.875215358109767</v>
      </c>
      <c r="AG1637" s="515">
        <v>18.404005170847203</v>
      </c>
      <c r="AH1637" s="515">
        <v>3.4685095840396403</v>
      </c>
      <c r="AI1637" s="515">
        <v>1980</v>
      </c>
      <c r="AJ1637" s="515">
        <v>114.69131313131304</v>
      </c>
      <c r="AK1637" s="515">
        <v>20.50730148282145</v>
      </c>
      <c r="AL1637" s="515">
        <v>20.50140972893308</v>
      </c>
    </row>
    <row r="1638" spans="1:38">
      <c r="A1638" s="515">
        <v>17</v>
      </c>
      <c r="B1638" s="515">
        <v>263</v>
      </c>
      <c r="C1638" s="515">
        <v>2023</v>
      </c>
      <c r="D1638" s="515">
        <v>11</v>
      </c>
      <c r="E1638" s="515">
        <v>99</v>
      </c>
      <c r="F1638" s="515">
        <v>99</v>
      </c>
      <c r="G1638" s="515">
        <v>99</v>
      </c>
      <c r="H1638" s="515">
        <v>99</v>
      </c>
      <c r="I1638" s="515">
        <v>99</v>
      </c>
      <c r="J1638" s="515">
        <v>999</v>
      </c>
      <c r="K1638" s="515">
        <v>99</v>
      </c>
      <c r="L1638" s="515">
        <v>99</v>
      </c>
      <c r="M1638" s="515">
        <v>7</v>
      </c>
      <c r="N1638" s="515">
        <v>99</v>
      </c>
      <c r="O1638" s="515">
        <v>99</v>
      </c>
      <c r="P1638" s="515">
        <v>99</v>
      </c>
      <c r="Q1638" s="515">
        <v>2019</v>
      </c>
      <c r="R1638" s="515">
        <v>4589</v>
      </c>
      <c r="S1638" s="515">
        <v>7.3663107430812813</v>
      </c>
      <c r="T1638" s="515">
        <v>7</v>
      </c>
      <c r="U1638" s="515">
        <v>30.120265853127027</v>
      </c>
      <c r="V1638" s="515">
        <v>49.945521900196113</v>
      </c>
      <c r="W1638" s="515">
        <v>0</v>
      </c>
      <c r="X1638" s="515">
        <v>94.857267378513825</v>
      </c>
      <c r="Y1638" s="515">
        <v>83.00283286118983</v>
      </c>
      <c r="Z1638" s="515">
        <v>7.2665997890451708</v>
      </c>
      <c r="AA1638" s="515">
        <v>1.4058086732928847</v>
      </c>
      <c r="AB1638" s="515">
        <v>0</v>
      </c>
      <c r="AC1638" s="515">
        <v>70.560694462916146</v>
      </c>
      <c r="AD1638" s="515"/>
      <c r="AE1638" s="515"/>
      <c r="AF1638" s="515">
        <v>19.829746780744969</v>
      </c>
      <c r="AG1638" s="515">
        <v>19.499390846387769</v>
      </c>
      <c r="AH1638" s="515">
        <v>2.8546524297232514</v>
      </c>
      <c r="AI1638" s="515">
        <v>1348</v>
      </c>
      <c r="AJ1638" s="515">
        <v>115.00853115727016</v>
      </c>
      <c r="AK1638" s="515">
        <v>20.66753076422378</v>
      </c>
      <c r="AL1638" s="515"/>
    </row>
    <row r="1639" spans="1:38">
      <c r="A1639" s="515">
        <v>17</v>
      </c>
      <c r="B1639" s="515">
        <v>264</v>
      </c>
      <c r="C1639" s="515">
        <v>2023</v>
      </c>
      <c r="D1639" s="515">
        <v>12</v>
      </c>
      <c r="E1639" s="515">
        <v>99</v>
      </c>
      <c r="F1639" s="515">
        <v>99</v>
      </c>
      <c r="G1639" s="515">
        <v>99</v>
      </c>
      <c r="H1639" s="515">
        <v>99</v>
      </c>
      <c r="I1639" s="515">
        <v>99</v>
      </c>
      <c r="J1639" s="515">
        <v>999</v>
      </c>
      <c r="K1639" s="515">
        <v>99</v>
      </c>
      <c r="L1639" s="515">
        <v>99</v>
      </c>
      <c r="M1639" s="515">
        <v>7</v>
      </c>
      <c r="N1639" s="515">
        <v>99</v>
      </c>
      <c r="O1639" s="515">
        <v>99</v>
      </c>
      <c r="P1639" s="515">
        <v>99</v>
      </c>
      <c r="Q1639" s="515">
        <v>142</v>
      </c>
      <c r="R1639" s="515">
        <v>268</v>
      </c>
      <c r="S1639" s="515">
        <v>7.361940298507462</v>
      </c>
      <c r="T1639" s="515">
        <v>7</v>
      </c>
      <c r="U1639" s="515">
        <v>28.616791044776122</v>
      </c>
      <c r="V1639" s="515">
        <v>44.776119402985074</v>
      </c>
      <c r="W1639" s="515">
        <v>0</v>
      </c>
      <c r="X1639" s="515">
        <v>89.179104477611929</v>
      </c>
      <c r="Y1639" s="515">
        <v>76.865671641791025</v>
      </c>
      <c r="Z1639" s="515">
        <v>7.8981705893092817</v>
      </c>
      <c r="AA1639" s="515">
        <v>1.4034762160339729</v>
      </c>
      <c r="AB1639" s="515">
        <v>0</v>
      </c>
      <c r="AC1639" s="515">
        <v>76.45779463723251</v>
      </c>
      <c r="AD1639" s="515"/>
      <c r="AE1639" s="515"/>
      <c r="AF1639" s="515">
        <v>21.841890790546049</v>
      </c>
      <c r="AG1639" s="515">
        <v>21.286522763670281</v>
      </c>
      <c r="AH1639" s="515">
        <v>2.2388059701492535</v>
      </c>
      <c r="AI1639" s="515">
        <v>70</v>
      </c>
      <c r="AJ1639" s="515">
        <v>113.97714285714288</v>
      </c>
      <c r="AK1639" s="515">
        <v>20.468995846588797</v>
      </c>
      <c r="AL1639" s="515"/>
    </row>
    <row r="1640" spans="1:38">
      <c r="A1640" s="515">
        <v>17</v>
      </c>
      <c r="B1640" s="515">
        <v>265</v>
      </c>
      <c r="C1640" s="515">
        <v>2023</v>
      </c>
      <c r="D1640" s="515">
        <v>1</v>
      </c>
      <c r="E1640" s="515">
        <v>99</v>
      </c>
      <c r="F1640" s="515">
        <v>99</v>
      </c>
      <c r="G1640" s="515">
        <v>99</v>
      </c>
      <c r="H1640" s="515">
        <v>99</v>
      </c>
      <c r="I1640" s="515">
        <v>99</v>
      </c>
      <c r="J1640" s="515">
        <v>999</v>
      </c>
      <c r="K1640" s="515">
        <v>99</v>
      </c>
      <c r="L1640" s="515">
        <v>99</v>
      </c>
      <c r="M1640" s="515">
        <v>8</v>
      </c>
      <c r="N1640" s="515">
        <v>99</v>
      </c>
      <c r="O1640" s="515">
        <v>99</v>
      </c>
      <c r="P1640" s="515">
        <v>99</v>
      </c>
      <c r="Q1640" s="515">
        <v>118</v>
      </c>
      <c r="R1640" s="515">
        <v>261</v>
      </c>
      <c r="S1640" s="515">
        <v>7.6321839080459775</v>
      </c>
      <c r="T1640" s="515">
        <v>8</v>
      </c>
      <c r="U1640" s="515">
        <v>32.304980842911874</v>
      </c>
      <c r="V1640" s="515">
        <v>0</v>
      </c>
      <c r="W1640" s="515">
        <v>0</v>
      </c>
      <c r="X1640" s="515">
        <v>95.78544061302685</v>
      </c>
      <c r="Y1640" s="515">
        <v>79.310344827586235</v>
      </c>
      <c r="Z1640" s="515">
        <v>9.2644427011479138</v>
      </c>
      <c r="AA1640" s="515">
        <v>1.4097222018838849</v>
      </c>
      <c r="AB1640" s="515">
        <v>0</v>
      </c>
      <c r="AC1640" s="515">
        <v>67.930701337024701</v>
      </c>
      <c r="AD1640" s="515"/>
      <c r="AE1640" s="515"/>
      <c r="AF1640" s="515">
        <v>20.583596214511036</v>
      </c>
      <c r="AG1640" s="515">
        <v>21.915287365882044</v>
      </c>
      <c r="AH1640" s="515">
        <v>2.298850574712644</v>
      </c>
      <c r="AI1640" s="515">
        <v>49</v>
      </c>
      <c r="AJ1640" s="515">
        <v>116.54693877551018</v>
      </c>
      <c r="AK1640" s="515">
        <v>22.376931960307903</v>
      </c>
      <c r="AL1640" s="515">
        <v>22.376931960307903</v>
      </c>
    </row>
    <row r="1641" spans="1:38">
      <c r="A1641" s="515">
        <v>17</v>
      </c>
      <c r="B1641" s="515">
        <v>266</v>
      </c>
      <c r="C1641" s="515">
        <v>2023</v>
      </c>
      <c r="D1641" s="515">
        <v>2</v>
      </c>
      <c r="E1641" s="515">
        <v>99</v>
      </c>
      <c r="F1641" s="515">
        <v>99</v>
      </c>
      <c r="G1641" s="515">
        <v>99</v>
      </c>
      <c r="H1641" s="515">
        <v>99</v>
      </c>
      <c r="I1641" s="515">
        <v>99</v>
      </c>
      <c r="J1641" s="515">
        <v>999</v>
      </c>
      <c r="K1641" s="515">
        <v>99</v>
      </c>
      <c r="L1641" s="515">
        <v>99</v>
      </c>
      <c r="M1641" s="515">
        <v>8</v>
      </c>
      <c r="N1641" s="515">
        <v>99</v>
      </c>
      <c r="O1641" s="515">
        <v>99</v>
      </c>
      <c r="P1641" s="515">
        <v>99</v>
      </c>
      <c r="Q1641" s="515">
        <v>189</v>
      </c>
      <c r="R1641" s="515">
        <v>332</v>
      </c>
      <c r="S1641" s="515">
        <v>8.1385542168674707</v>
      </c>
      <c r="T1641" s="515">
        <v>8</v>
      </c>
      <c r="U1641" s="515">
        <v>34.885542168674696</v>
      </c>
      <c r="V1641" s="515">
        <v>0</v>
      </c>
      <c r="W1641" s="515">
        <v>0</v>
      </c>
      <c r="X1641" s="515">
        <v>98.493975903614427</v>
      </c>
      <c r="Y1641" s="515">
        <v>92.46987951807229</v>
      </c>
      <c r="Z1641" s="515">
        <v>7.2358900091229748</v>
      </c>
      <c r="AA1641" s="515">
        <v>1.1994307209211501</v>
      </c>
      <c r="AB1641" s="515">
        <v>0</v>
      </c>
      <c r="AC1641" s="515">
        <v>67.125622336400298</v>
      </c>
      <c r="AD1641" s="515"/>
      <c r="AE1641" s="515"/>
      <c r="AF1641" s="515">
        <v>22.585034013605441</v>
      </c>
      <c r="AG1641" s="515">
        <v>23.497809887258395</v>
      </c>
      <c r="AH1641" s="515">
        <v>0.60240963855421681</v>
      </c>
      <c r="AI1641" s="515">
        <v>80</v>
      </c>
      <c r="AJ1641" s="515">
        <v>115.42125000000001</v>
      </c>
      <c r="AK1641" s="515">
        <v>23.231762394639443</v>
      </c>
      <c r="AL1641" s="515">
        <v>23.231762394639443</v>
      </c>
    </row>
    <row r="1642" spans="1:38">
      <c r="A1642" s="515">
        <v>17</v>
      </c>
      <c r="B1642" s="515">
        <v>267</v>
      </c>
      <c r="C1642" s="515">
        <v>2023</v>
      </c>
      <c r="D1642" s="515">
        <v>3</v>
      </c>
      <c r="E1642" s="515">
        <v>99</v>
      </c>
      <c r="F1642" s="515">
        <v>99</v>
      </c>
      <c r="G1642" s="515">
        <v>99</v>
      </c>
      <c r="H1642" s="515">
        <v>99</v>
      </c>
      <c r="I1642" s="515">
        <v>99</v>
      </c>
      <c r="J1642" s="515">
        <v>999</v>
      </c>
      <c r="K1642" s="515">
        <v>99</v>
      </c>
      <c r="L1642" s="515">
        <v>99</v>
      </c>
      <c r="M1642" s="515">
        <v>8</v>
      </c>
      <c r="N1642" s="515">
        <v>99</v>
      </c>
      <c r="O1642" s="515">
        <v>99</v>
      </c>
      <c r="P1642" s="515">
        <v>99</v>
      </c>
      <c r="Q1642" s="515">
        <v>1290</v>
      </c>
      <c r="R1642" s="515">
        <v>2563</v>
      </c>
      <c r="S1642" s="515">
        <v>8.1669918064767852</v>
      </c>
      <c r="T1642" s="515">
        <v>8</v>
      </c>
      <c r="U1642" s="515">
        <v>35.841611392898926</v>
      </c>
      <c r="V1642" s="515">
        <v>0</v>
      </c>
      <c r="W1642" s="515">
        <v>0</v>
      </c>
      <c r="X1642" s="515">
        <v>99.765899336714753</v>
      </c>
      <c r="Y1642" s="515">
        <v>95.825204838080381</v>
      </c>
      <c r="Z1642" s="515">
        <v>6.7063836164848603</v>
      </c>
      <c r="AA1642" s="515">
        <v>1.2552702020176076</v>
      </c>
      <c r="AB1642" s="515">
        <v>0</v>
      </c>
      <c r="AC1642" s="515">
        <v>59.601840327126851</v>
      </c>
      <c r="AD1642" s="515"/>
      <c r="AE1642" s="515"/>
      <c r="AF1642" s="515">
        <v>20.960091593065098</v>
      </c>
      <c r="AG1642" s="515">
        <v>22.066000273596924</v>
      </c>
      <c r="AH1642" s="515">
        <v>2.57510729613734</v>
      </c>
      <c r="AI1642" s="515">
        <v>414</v>
      </c>
      <c r="AJ1642" s="515">
        <v>116.51545893719803</v>
      </c>
      <c r="AK1642" s="515">
        <v>22.548653632291192</v>
      </c>
      <c r="AL1642" s="515">
        <v>22.548653632291192</v>
      </c>
    </row>
    <row r="1643" spans="1:38">
      <c r="A1643" s="515">
        <v>17</v>
      </c>
      <c r="B1643" s="515">
        <v>268</v>
      </c>
      <c r="C1643" s="515">
        <v>2023</v>
      </c>
      <c r="D1643" s="515">
        <v>4</v>
      </c>
      <c r="E1643" s="515">
        <v>99</v>
      </c>
      <c r="F1643" s="515">
        <v>99</v>
      </c>
      <c r="G1643" s="515">
        <v>99</v>
      </c>
      <c r="H1643" s="515">
        <v>99</v>
      </c>
      <c r="I1643" s="515">
        <v>99</v>
      </c>
      <c r="J1643" s="515">
        <v>999</v>
      </c>
      <c r="K1643" s="515">
        <v>99</v>
      </c>
      <c r="L1643" s="515">
        <v>99</v>
      </c>
      <c r="M1643" s="515">
        <v>8</v>
      </c>
      <c r="N1643" s="515">
        <v>99</v>
      </c>
      <c r="O1643" s="515">
        <v>99</v>
      </c>
      <c r="P1643" s="515">
        <v>99</v>
      </c>
      <c r="Q1643" s="515">
        <v>79</v>
      </c>
      <c r="R1643" s="515">
        <v>99</v>
      </c>
      <c r="S1643" s="515">
        <v>8.1313131313131333</v>
      </c>
      <c r="T1643" s="515">
        <v>8</v>
      </c>
      <c r="U1643" s="515">
        <v>35.783838383838393</v>
      </c>
      <c r="V1643" s="515">
        <v>0</v>
      </c>
      <c r="W1643" s="515">
        <v>0</v>
      </c>
      <c r="X1643" s="515">
        <v>100</v>
      </c>
      <c r="Y1643" s="515">
        <v>96.969696969696983</v>
      </c>
      <c r="Z1643" s="515">
        <v>6.0176123166985134</v>
      </c>
      <c r="AA1643" s="515">
        <v>1.142798838281289</v>
      </c>
      <c r="AB1643" s="515">
        <v>0</v>
      </c>
      <c r="AC1643" s="515">
        <v>64.012988357254486</v>
      </c>
      <c r="AD1643" s="515"/>
      <c r="AE1643" s="515"/>
      <c r="AF1643" s="515">
        <v>17.247386759581879</v>
      </c>
      <c r="AG1643" s="515">
        <v>18.45565558056181</v>
      </c>
      <c r="AH1643" s="515">
        <v>2.0202020202020203</v>
      </c>
      <c r="AI1643" s="515">
        <v>16</v>
      </c>
      <c r="AJ1643" s="515">
        <v>117.91249999999999</v>
      </c>
      <c r="AK1643" s="515">
        <v>22.106015283095839</v>
      </c>
      <c r="AL1643" s="515">
        <v>22.106015283095839</v>
      </c>
    </row>
    <row r="1644" spans="1:38">
      <c r="A1644" s="515">
        <v>17</v>
      </c>
      <c r="B1644" s="515">
        <v>269</v>
      </c>
      <c r="C1644" s="515">
        <v>2023</v>
      </c>
      <c r="D1644" s="515">
        <v>5</v>
      </c>
      <c r="E1644" s="515">
        <v>99</v>
      </c>
      <c r="F1644" s="515">
        <v>99</v>
      </c>
      <c r="G1644" s="515">
        <v>99</v>
      </c>
      <c r="H1644" s="515">
        <v>99</v>
      </c>
      <c r="I1644" s="515">
        <v>99</v>
      </c>
      <c r="J1644" s="515">
        <v>999</v>
      </c>
      <c r="K1644" s="515">
        <v>99</v>
      </c>
      <c r="L1644" s="515">
        <v>99</v>
      </c>
      <c r="M1644" s="515">
        <v>8</v>
      </c>
      <c r="N1644" s="515">
        <v>99</v>
      </c>
      <c r="O1644" s="515">
        <v>99</v>
      </c>
      <c r="P1644" s="515">
        <v>99</v>
      </c>
      <c r="Q1644" s="515">
        <v>159</v>
      </c>
      <c r="R1644" s="515">
        <v>212</v>
      </c>
      <c r="S1644" s="515">
        <v>8.1603773584905639</v>
      </c>
      <c r="T1644" s="515">
        <v>8</v>
      </c>
      <c r="U1644" s="515">
        <v>36.809905660377353</v>
      </c>
      <c r="V1644" s="515">
        <v>0</v>
      </c>
      <c r="W1644" s="515">
        <v>0</v>
      </c>
      <c r="X1644" s="515">
        <v>100</v>
      </c>
      <c r="Y1644" s="515">
        <v>98.113207547169822</v>
      </c>
      <c r="Z1644" s="515">
        <v>6.8409247134065918</v>
      </c>
      <c r="AA1644" s="515">
        <v>1.3537982378926805</v>
      </c>
      <c r="AB1644" s="515">
        <v>0</v>
      </c>
      <c r="AC1644" s="515">
        <v>55.203912370418116</v>
      </c>
      <c r="AD1644" s="515"/>
      <c r="AE1644" s="515"/>
      <c r="AF1644" s="515">
        <v>15.142857142857141</v>
      </c>
      <c r="AG1644" s="515">
        <v>16.394431057338597</v>
      </c>
      <c r="AH1644" s="515">
        <v>3.301886792452831</v>
      </c>
      <c r="AI1644" s="515">
        <v>63</v>
      </c>
      <c r="AJ1644" s="515">
        <v>116.3</v>
      </c>
      <c r="AK1644" s="515">
        <v>22.989151918999632</v>
      </c>
      <c r="AL1644" s="515">
        <v>22.989151918999632</v>
      </c>
    </row>
    <row r="1645" spans="1:38">
      <c r="A1645" s="515">
        <v>17</v>
      </c>
      <c r="B1645" s="515">
        <v>270</v>
      </c>
      <c r="C1645" s="515">
        <v>2023</v>
      </c>
      <c r="D1645" s="515">
        <v>6</v>
      </c>
      <c r="E1645" s="515">
        <v>99</v>
      </c>
      <c r="F1645" s="515">
        <v>99</v>
      </c>
      <c r="G1645" s="515">
        <v>99</v>
      </c>
      <c r="H1645" s="515">
        <v>99</v>
      </c>
      <c r="I1645" s="515">
        <v>99</v>
      </c>
      <c r="J1645" s="515">
        <v>999</v>
      </c>
      <c r="K1645" s="515">
        <v>99</v>
      </c>
      <c r="L1645" s="515">
        <v>99</v>
      </c>
      <c r="M1645" s="515">
        <v>8</v>
      </c>
      <c r="N1645" s="515">
        <v>99</v>
      </c>
      <c r="O1645" s="515">
        <v>99</v>
      </c>
      <c r="P1645" s="515">
        <v>99</v>
      </c>
      <c r="Q1645" s="515">
        <v>156</v>
      </c>
      <c r="R1645" s="515">
        <v>224</v>
      </c>
      <c r="S1645" s="515">
        <v>7.9508928571428559</v>
      </c>
      <c r="T1645" s="515">
        <v>8</v>
      </c>
      <c r="U1645" s="515">
        <v>36.053125000000009</v>
      </c>
      <c r="V1645" s="515">
        <v>0</v>
      </c>
      <c r="W1645" s="515">
        <v>0</v>
      </c>
      <c r="X1645" s="515">
        <v>100</v>
      </c>
      <c r="Y1645" s="515">
        <v>97.767857142857125</v>
      </c>
      <c r="Z1645" s="515">
        <v>6.6526034822102851</v>
      </c>
      <c r="AA1645" s="515">
        <v>1.2543848475102328</v>
      </c>
      <c r="AB1645" s="515">
        <v>0</v>
      </c>
      <c r="AC1645" s="515">
        <v>42.812824569644178</v>
      </c>
      <c r="AD1645" s="515"/>
      <c r="AE1645" s="515"/>
      <c r="AF1645" s="515">
        <v>17.665615141955836</v>
      </c>
      <c r="AG1645" s="515">
        <v>19.141195320351169</v>
      </c>
      <c r="AH1645" s="515">
        <v>2.6785714285714279</v>
      </c>
      <c r="AI1645" s="515">
        <v>99</v>
      </c>
      <c r="AJ1645" s="515">
        <v>116.87676767676771</v>
      </c>
      <c r="AK1645" s="515">
        <v>23.151640520030593</v>
      </c>
      <c r="AL1645" s="515">
        <v>23.151640520030593</v>
      </c>
    </row>
    <row r="1646" spans="1:38">
      <c r="A1646" s="515">
        <v>17</v>
      </c>
      <c r="B1646" s="515">
        <v>271</v>
      </c>
      <c r="C1646" s="515">
        <v>2023</v>
      </c>
      <c r="D1646" s="515">
        <v>7</v>
      </c>
      <c r="E1646" s="515">
        <v>99</v>
      </c>
      <c r="F1646" s="515">
        <v>99</v>
      </c>
      <c r="G1646" s="515">
        <v>99</v>
      </c>
      <c r="H1646" s="515">
        <v>99</v>
      </c>
      <c r="I1646" s="515">
        <v>99</v>
      </c>
      <c r="J1646" s="515">
        <v>999</v>
      </c>
      <c r="K1646" s="515">
        <v>99</v>
      </c>
      <c r="L1646" s="515">
        <v>99</v>
      </c>
      <c r="M1646" s="515">
        <v>8</v>
      </c>
      <c r="N1646" s="515">
        <v>99</v>
      </c>
      <c r="O1646" s="515">
        <v>99</v>
      </c>
      <c r="P1646" s="515">
        <v>99</v>
      </c>
      <c r="Q1646" s="515">
        <v>25</v>
      </c>
      <c r="R1646" s="515">
        <v>45</v>
      </c>
      <c r="S1646" s="515">
        <v>8.0222222222222221</v>
      </c>
      <c r="T1646" s="515">
        <v>8</v>
      </c>
      <c r="U1646" s="515">
        <v>34.391111111111115</v>
      </c>
      <c r="V1646" s="515">
        <v>0</v>
      </c>
      <c r="W1646" s="515">
        <v>0</v>
      </c>
      <c r="X1646" s="515">
        <v>100</v>
      </c>
      <c r="Y1646" s="515">
        <v>95.555555555555557</v>
      </c>
      <c r="Z1646" s="515">
        <v>7.1600689699416256</v>
      </c>
      <c r="AA1646" s="515">
        <v>1.3414567353588049</v>
      </c>
      <c r="AB1646" s="515">
        <v>0</v>
      </c>
      <c r="AC1646" s="515">
        <v>51.595970293596622</v>
      </c>
      <c r="AD1646" s="515"/>
      <c r="AE1646" s="515"/>
      <c r="AF1646" s="515">
        <v>14.802631578947365</v>
      </c>
      <c r="AG1646" s="515">
        <v>15.286599037920171</v>
      </c>
      <c r="AH1646" s="515">
        <v>0</v>
      </c>
      <c r="AI1646" s="515">
        <v>10</v>
      </c>
      <c r="AJ1646" s="515">
        <v>117.33</v>
      </c>
      <c r="AK1646" s="515">
        <v>23.346424976089153</v>
      </c>
      <c r="AL1646" s="515">
        <v>23.346424976089153</v>
      </c>
    </row>
    <row r="1647" spans="1:38">
      <c r="A1647" s="515">
        <v>17</v>
      </c>
      <c r="B1647" s="515">
        <v>272</v>
      </c>
      <c r="C1647" s="515">
        <v>2023</v>
      </c>
      <c r="D1647" s="515">
        <v>8</v>
      </c>
      <c r="E1647" s="515">
        <v>99</v>
      </c>
      <c r="F1647" s="515">
        <v>99</v>
      </c>
      <c r="G1647" s="515">
        <v>99</v>
      </c>
      <c r="H1647" s="515">
        <v>99</v>
      </c>
      <c r="I1647" s="515">
        <v>99</v>
      </c>
      <c r="J1647" s="515">
        <v>999</v>
      </c>
      <c r="K1647" s="515">
        <v>99</v>
      </c>
      <c r="L1647" s="515">
        <v>99</v>
      </c>
      <c r="M1647" s="515">
        <v>8</v>
      </c>
      <c r="N1647" s="515">
        <v>99</v>
      </c>
      <c r="O1647" s="515">
        <v>99</v>
      </c>
      <c r="P1647" s="515">
        <v>99</v>
      </c>
      <c r="Q1647" s="515">
        <v>856</v>
      </c>
      <c r="R1647" s="515">
        <v>1506</v>
      </c>
      <c r="S1647" s="515">
        <v>7.9435590969455507</v>
      </c>
      <c r="T1647" s="515">
        <v>8</v>
      </c>
      <c r="U1647" s="515">
        <v>34.853984063744981</v>
      </c>
      <c r="V1647" s="515">
        <v>0</v>
      </c>
      <c r="W1647" s="515">
        <v>0</v>
      </c>
      <c r="X1647" s="515">
        <v>99.070385126162023</v>
      </c>
      <c r="Y1647" s="515">
        <v>92.363877822045154</v>
      </c>
      <c r="Z1647" s="515">
        <v>7.383504329630461</v>
      </c>
      <c r="AA1647" s="515">
        <v>1.3255589723347052</v>
      </c>
      <c r="AB1647" s="515">
        <v>0</v>
      </c>
      <c r="AC1647" s="515">
        <v>63.886197490826994</v>
      </c>
      <c r="AD1647" s="515"/>
      <c r="AE1647" s="515"/>
      <c r="AF1647" s="515">
        <v>12.632108706592851</v>
      </c>
      <c r="AG1647" s="515">
        <v>13.719946343585059</v>
      </c>
      <c r="AH1647" s="515">
        <v>1.4608233731739713</v>
      </c>
      <c r="AI1647" s="515">
        <v>750</v>
      </c>
      <c r="AJ1647" s="515">
        <v>116.09320000000002</v>
      </c>
      <c r="AK1647" s="515">
        <v>22.917505463621502</v>
      </c>
      <c r="AL1647" s="515">
        <v>22.917505463621502</v>
      </c>
    </row>
    <row r="1648" spans="1:38">
      <c r="A1648" s="515">
        <v>17</v>
      </c>
      <c r="B1648" s="515">
        <v>273</v>
      </c>
      <c r="C1648" s="515">
        <v>2023</v>
      </c>
      <c r="D1648" s="515">
        <v>9</v>
      </c>
      <c r="E1648" s="515">
        <v>99</v>
      </c>
      <c r="F1648" s="515">
        <v>99</v>
      </c>
      <c r="G1648" s="515">
        <v>99</v>
      </c>
      <c r="H1648" s="515">
        <v>99</v>
      </c>
      <c r="I1648" s="515">
        <v>99</v>
      </c>
      <c r="J1648" s="515">
        <v>999</v>
      </c>
      <c r="K1648" s="515">
        <v>99</v>
      </c>
      <c r="L1648" s="515">
        <v>99</v>
      </c>
      <c r="M1648" s="515">
        <v>8</v>
      </c>
      <c r="N1648" s="515">
        <v>99</v>
      </c>
      <c r="O1648" s="515">
        <v>99</v>
      </c>
      <c r="P1648" s="515">
        <v>99</v>
      </c>
      <c r="Q1648" s="515">
        <v>1146</v>
      </c>
      <c r="R1648" s="515">
        <v>2043</v>
      </c>
      <c r="S1648" s="515">
        <v>7.3235438081253053</v>
      </c>
      <c r="T1648" s="515">
        <v>8</v>
      </c>
      <c r="U1648" s="515">
        <v>30.640332843857088</v>
      </c>
      <c r="V1648" s="515">
        <v>0</v>
      </c>
      <c r="W1648" s="515">
        <v>0</v>
      </c>
      <c r="X1648" s="515">
        <v>96.965247185511501</v>
      </c>
      <c r="Y1648" s="515">
        <v>79.784630445423417</v>
      </c>
      <c r="Z1648" s="515">
        <v>7.979714754563755</v>
      </c>
      <c r="AA1648" s="515">
        <v>1.3878603707250441</v>
      </c>
      <c r="AB1648" s="515">
        <v>0</v>
      </c>
      <c r="AC1648" s="515">
        <v>69.755449451911502</v>
      </c>
      <c r="AD1648" s="515"/>
      <c r="AE1648" s="515"/>
      <c r="AF1648" s="515">
        <v>15.060818282344261</v>
      </c>
      <c r="AG1648" s="515">
        <v>15.548936717733728</v>
      </c>
      <c r="AH1648" s="515">
        <v>3.3773861967694567</v>
      </c>
      <c r="AI1648" s="515">
        <v>579</v>
      </c>
      <c r="AJ1648" s="515">
        <v>113.28324697754742</v>
      </c>
      <c r="AK1648" s="515">
        <v>21.625582170685579</v>
      </c>
      <c r="AL1648" s="515">
        <v>21.625582170685579</v>
      </c>
    </row>
    <row r="1649" spans="1:38">
      <c r="A1649" s="515">
        <v>17</v>
      </c>
      <c r="B1649" s="515">
        <v>274</v>
      </c>
      <c r="C1649" s="515">
        <v>2023</v>
      </c>
      <c r="D1649" s="515">
        <v>10</v>
      </c>
      <c r="E1649" s="515">
        <v>99</v>
      </c>
      <c r="F1649" s="515">
        <v>99</v>
      </c>
      <c r="G1649" s="515">
        <v>99</v>
      </c>
      <c r="H1649" s="515">
        <v>99</v>
      </c>
      <c r="I1649" s="515">
        <v>99</v>
      </c>
      <c r="J1649" s="515">
        <v>999</v>
      </c>
      <c r="K1649" s="515">
        <v>99</v>
      </c>
      <c r="L1649" s="515">
        <v>99</v>
      </c>
      <c r="M1649" s="515">
        <v>8</v>
      </c>
      <c r="N1649" s="515">
        <v>99</v>
      </c>
      <c r="O1649" s="515">
        <v>99</v>
      </c>
      <c r="P1649" s="515">
        <v>99</v>
      </c>
      <c r="Q1649" s="515">
        <v>3308</v>
      </c>
      <c r="R1649" s="515">
        <v>7073</v>
      </c>
      <c r="S1649" s="515">
        <v>7.6933408737452256</v>
      </c>
      <c r="T1649" s="515">
        <v>8</v>
      </c>
      <c r="U1649" s="515">
        <v>31.941948253923378</v>
      </c>
      <c r="V1649" s="515">
        <v>0</v>
      </c>
      <c r="W1649" s="515">
        <v>0</v>
      </c>
      <c r="X1649" s="515">
        <v>96.691644281068875</v>
      </c>
      <c r="Y1649" s="515">
        <v>84.490315283472356</v>
      </c>
      <c r="Z1649" s="515">
        <v>7.9619894747849855</v>
      </c>
      <c r="AA1649" s="515">
        <v>1.3924447402862836</v>
      </c>
      <c r="AB1649" s="515">
        <v>0</v>
      </c>
      <c r="AC1649" s="515">
        <v>73.886426741162069</v>
      </c>
      <c r="AD1649" s="515"/>
      <c r="AE1649" s="515"/>
      <c r="AF1649" s="515">
        <v>17.408318976126012</v>
      </c>
      <c r="AG1649" s="515">
        <v>18.169493062993546</v>
      </c>
      <c r="AH1649" s="515">
        <v>3.9021631556623775</v>
      </c>
      <c r="AI1649" s="515">
        <v>2287</v>
      </c>
      <c r="AJ1649" s="515">
        <v>115.03323130738961</v>
      </c>
      <c r="AK1649" s="515">
        <v>21.5374996192125</v>
      </c>
      <c r="AL1649" s="515">
        <v>21.469460336215409</v>
      </c>
    </row>
    <row r="1650" spans="1:38">
      <c r="A1650" s="515">
        <v>17</v>
      </c>
      <c r="B1650" s="515">
        <v>275</v>
      </c>
      <c r="C1650" s="515">
        <v>2023</v>
      </c>
      <c r="D1650" s="515">
        <v>11</v>
      </c>
      <c r="E1650" s="515">
        <v>99</v>
      </c>
      <c r="F1650" s="515">
        <v>99</v>
      </c>
      <c r="G1650" s="515">
        <v>99</v>
      </c>
      <c r="H1650" s="515">
        <v>99</v>
      </c>
      <c r="I1650" s="515">
        <v>99</v>
      </c>
      <c r="J1650" s="515">
        <v>999</v>
      </c>
      <c r="K1650" s="515">
        <v>99</v>
      </c>
      <c r="L1650" s="515">
        <v>99</v>
      </c>
      <c r="M1650" s="515">
        <v>8</v>
      </c>
      <c r="N1650" s="515">
        <v>99</v>
      </c>
      <c r="O1650" s="515">
        <v>99</v>
      </c>
      <c r="P1650" s="515">
        <v>99</v>
      </c>
      <c r="Q1650" s="515">
        <v>1933</v>
      </c>
      <c r="R1650" s="515">
        <v>3982</v>
      </c>
      <c r="S1650" s="515">
        <v>7.7820190858864882</v>
      </c>
      <c r="T1650" s="515">
        <v>8</v>
      </c>
      <c r="U1650" s="515">
        <v>31.861903566047072</v>
      </c>
      <c r="V1650" s="515">
        <v>0</v>
      </c>
      <c r="W1650" s="515">
        <v>0</v>
      </c>
      <c r="X1650" s="515">
        <v>97.137117026619762</v>
      </c>
      <c r="Y1650" s="515">
        <v>85.81115017579107</v>
      </c>
      <c r="Z1650" s="515">
        <v>7.5319992198529411</v>
      </c>
      <c r="AA1650" s="515">
        <v>1.3087804321679335</v>
      </c>
      <c r="AB1650" s="515">
        <v>0</v>
      </c>
      <c r="AC1650" s="515">
        <v>71.989598170874359</v>
      </c>
      <c r="AD1650" s="515"/>
      <c r="AE1650" s="515"/>
      <c r="AF1650" s="515">
        <v>17.206810128770201</v>
      </c>
      <c r="AG1650" s="515">
        <v>17.898521610422637</v>
      </c>
      <c r="AH1650" s="515">
        <v>2.5364138623807126</v>
      </c>
      <c r="AI1650" s="515">
        <v>1405</v>
      </c>
      <c r="AJ1650" s="515">
        <v>114.94448398576505</v>
      </c>
      <c r="AK1650" s="515">
        <v>21.640110949607113</v>
      </c>
      <c r="AL1650" s="515"/>
    </row>
    <row r="1651" spans="1:38">
      <c r="A1651" s="515">
        <v>17</v>
      </c>
      <c r="B1651" s="515">
        <v>276</v>
      </c>
      <c r="C1651" s="515">
        <v>2023</v>
      </c>
      <c r="D1651" s="515">
        <v>12</v>
      </c>
      <c r="E1651" s="515">
        <v>99</v>
      </c>
      <c r="F1651" s="515">
        <v>99</v>
      </c>
      <c r="G1651" s="515">
        <v>99</v>
      </c>
      <c r="H1651" s="515">
        <v>99</v>
      </c>
      <c r="I1651" s="515">
        <v>99</v>
      </c>
      <c r="J1651" s="515">
        <v>999</v>
      </c>
      <c r="K1651" s="515">
        <v>99</v>
      </c>
      <c r="L1651" s="515">
        <v>99</v>
      </c>
      <c r="M1651" s="515">
        <v>8</v>
      </c>
      <c r="N1651" s="515">
        <v>99</v>
      </c>
      <c r="O1651" s="515">
        <v>99</v>
      </c>
      <c r="P1651" s="515">
        <v>99</v>
      </c>
      <c r="Q1651" s="515">
        <v>154</v>
      </c>
      <c r="R1651" s="515">
        <v>248</v>
      </c>
      <c r="S1651" s="515">
        <v>7.9838709677419324</v>
      </c>
      <c r="T1651" s="515">
        <v>8</v>
      </c>
      <c r="U1651" s="515">
        <v>32.12620967741934</v>
      </c>
      <c r="V1651" s="515">
        <v>0</v>
      </c>
      <c r="W1651" s="515">
        <v>0</v>
      </c>
      <c r="X1651" s="515">
        <v>97.98387096774195</v>
      </c>
      <c r="Y1651" s="515">
        <v>85.483870967741936</v>
      </c>
      <c r="Z1651" s="515">
        <v>7.3945434429875343</v>
      </c>
      <c r="AA1651" s="515">
        <v>1.2147206699201798</v>
      </c>
      <c r="AB1651" s="515">
        <v>0</v>
      </c>
      <c r="AC1651" s="515">
        <v>67.799290106666604</v>
      </c>
      <c r="AD1651" s="515"/>
      <c r="AE1651" s="515"/>
      <c r="AF1651" s="515">
        <v>20.211898940505296</v>
      </c>
      <c r="AG1651" s="515">
        <v>22.113636552878379</v>
      </c>
      <c r="AH1651" s="515">
        <v>0.40322580645161282</v>
      </c>
      <c r="AI1651" s="515">
        <v>88</v>
      </c>
      <c r="AJ1651" s="515">
        <v>115.85227272727272</v>
      </c>
      <c r="AK1651" s="515">
        <v>22.113953425321377</v>
      </c>
      <c r="AL1651" s="515"/>
    </row>
    <row r="1652" spans="1:38">
      <c r="A1652" s="515">
        <v>17</v>
      </c>
      <c r="B1652" s="515">
        <v>277</v>
      </c>
      <c r="C1652" s="515">
        <v>2023</v>
      </c>
      <c r="D1652" s="515">
        <v>1</v>
      </c>
      <c r="E1652" s="515">
        <v>99</v>
      </c>
      <c r="F1652" s="515">
        <v>99</v>
      </c>
      <c r="G1652" s="515">
        <v>99</v>
      </c>
      <c r="H1652" s="515">
        <v>99</v>
      </c>
      <c r="I1652" s="515">
        <v>99</v>
      </c>
      <c r="J1652" s="515">
        <v>999</v>
      </c>
      <c r="K1652" s="515">
        <v>99</v>
      </c>
      <c r="L1652" s="515">
        <v>99</v>
      </c>
      <c r="M1652" s="515">
        <v>9</v>
      </c>
      <c r="N1652" s="515">
        <v>99</v>
      </c>
      <c r="O1652" s="515">
        <v>99</v>
      </c>
      <c r="P1652" s="515">
        <v>99</v>
      </c>
      <c r="Q1652" s="515">
        <v>72</v>
      </c>
      <c r="R1652" s="515">
        <v>120</v>
      </c>
      <c r="S1652" s="515">
        <v>7.9583333333333313</v>
      </c>
      <c r="T1652" s="515">
        <v>9</v>
      </c>
      <c r="U1652" s="515">
        <v>35.285833333333322</v>
      </c>
      <c r="V1652" s="515">
        <v>0</v>
      </c>
      <c r="W1652" s="515">
        <v>100</v>
      </c>
      <c r="X1652" s="515">
        <v>100</v>
      </c>
      <c r="Y1652" s="515">
        <v>90.833333333333314</v>
      </c>
      <c r="Z1652" s="515">
        <v>8.5396750117060254</v>
      </c>
      <c r="AA1652" s="515">
        <v>1.1135216906533785</v>
      </c>
      <c r="AB1652" s="515">
        <v>0</v>
      </c>
      <c r="AC1652" s="515">
        <v>72.485654519243695</v>
      </c>
      <c r="AD1652" s="515"/>
      <c r="AE1652" s="515"/>
      <c r="AF1652" s="515">
        <v>9.4637223974763387</v>
      </c>
      <c r="AG1652" s="515">
        <v>11.00572860350994</v>
      </c>
      <c r="AH1652" s="515">
        <v>4.1666666666666679</v>
      </c>
      <c r="AI1652" s="515">
        <v>23</v>
      </c>
      <c r="AJ1652" s="515">
        <v>121.17826086956522</v>
      </c>
      <c r="AK1652" s="515">
        <v>22.425415545249251</v>
      </c>
      <c r="AL1652" s="515">
        <v>22.425415545249251</v>
      </c>
    </row>
    <row r="1653" spans="1:38">
      <c r="A1653" s="515">
        <v>17</v>
      </c>
      <c r="B1653" s="515">
        <v>278</v>
      </c>
      <c r="C1653" s="515">
        <v>2023</v>
      </c>
      <c r="D1653" s="515">
        <v>2</v>
      </c>
      <c r="E1653" s="515">
        <v>99</v>
      </c>
      <c r="F1653" s="515">
        <v>99</v>
      </c>
      <c r="G1653" s="515">
        <v>99</v>
      </c>
      <c r="H1653" s="515">
        <v>99</v>
      </c>
      <c r="I1653" s="515">
        <v>99</v>
      </c>
      <c r="J1653" s="515">
        <v>999</v>
      </c>
      <c r="K1653" s="515">
        <v>99</v>
      </c>
      <c r="L1653" s="515">
        <v>99</v>
      </c>
      <c r="M1653" s="515">
        <v>9</v>
      </c>
      <c r="N1653" s="515">
        <v>99</v>
      </c>
      <c r="O1653" s="515">
        <v>99</v>
      </c>
      <c r="P1653" s="515">
        <v>99</v>
      </c>
      <c r="Q1653" s="515">
        <v>127</v>
      </c>
      <c r="R1653" s="515">
        <v>191</v>
      </c>
      <c r="S1653" s="515">
        <v>8.5863874345549736</v>
      </c>
      <c r="T1653" s="515">
        <v>9</v>
      </c>
      <c r="U1653" s="515">
        <v>38.429319371727743</v>
      </c>
      <c r="V1653" s="515">
        <v>0</v>
      </c>
      <c r="W1653" s="515">
        <v>100</v>
      </c>
      <c r="X1653" s="515">
        <v>99.476439790575938</v>
      </c>
      <c r="Y1653" s="515">
        <v>97.905759162303653</v>
      </c>
      <c r="Z1653" s="515">
        <v>6.8350941545959722</v>
      </c>
      <c r="AA1653" s="515">
        <v>1.0788897903573837</v>
      </c>
      <c r="AB1653" s="515">
        <v>0</v>
      </c>
      <c r="AC1653" s="515">
        <v>57.807581909308119</v>
      </c>
      <c r="AD1653" s="515"/>
      <c r="AE1653" s="515"/>
      <c r="AF1653" s="515">
        <v>12.993197278911563</v>
      </c>
      <c r="AG1653" s="515">
        <v>14.891549350067043</v>
      </c>
      <c r="AH1653" s="515">
        <v>0</v>
      </c>
      <c r="AI1653" s="515">
        <v>33</v>
      </c>
      <c r="AJ1653" s="515">
        <v>116.8636363636364</v>
      </c>
      <c r="AK1653" s="515">
        <v>24.671021070373151</v>
      </c>
      <c r="AL1653" s="515">
        <v>24.671021070373151</v>
      </c>
    </row>
    <row r="1654" spans="1:38">
      <c r="A1654" s="515">
        <v>17</v>
      </c>
      <c r="B1654" s="515">
        <v>279</v>
      </c>
      <c r="C1654" s="515">
        <v>2023</v>
      </c>
      <c r="D1654" s="515">
        <v>3</v>
      </c>
      <c r="E1654" s="515">
        <v>99</v>
      </c>
      <c r="F1654" s="515">
        <v>99</v>
      </c>
      <c r="G1654" s="515">
        <v>99</v>
      </c>
      <c r="H1654" s="515">
        <v>99</v>
      </c>
      <c r="I1654" s="515">
        <v>99</v>
      </c>
      <c r="J1654" s="515">
        <v>999</v>
      </c>
      <c r="K1654" s="515">
        <v>99</v>
      </c>
      <c r="L1654" s="515">
        <v>99</v>
      </c>
      <c r="M1654" s="515">
        <v>9</v>
      </c>
      <c r="N1654" s="515">
        <v>99</v>
      </c>
      <c r="O1654" s="515">
        <v>99</v>
      </c>
      <c r="P1654" s="515">
        <v>99</v>
      </c>
      <c r="Q1654" s="515">
        <v>984</v>
      </c>
      <c r="R1654" s="515">
        <v>1675</v>
      </c>
      <c r="S1654" s="515">
        <v>8.5128358208955248</v>
      </c>
      <c r="T1654" s="515">
        <v>9</v>
      </c>
      <c r="U1654" s="515">
        <v>37.956358208955194</v>
      </c>
      <c r="V1654" s="515">
        <v>0</v>
      </c>
      <c r="W1654" s="515">
        <v>100</v>
      </c>
      <c r="X1654" s="515">
        <v>100</v>
      </c>
      <c r="Y1654" s="515">
        <v>97.611940298507491</v>
      </c>
      <c r="Z1654" s="515">
        <v>6.7143624089153944</v>
      </c>
      <c r="AA1654" s="515">
        <v>1.122490309728003</v>
      </c>
      <c r="AB1654" s="515">
        <v>0</v>
      </c>
      <c r="AC1654" s="515">
        <v>59.915222220049685</v>
      </c>
      <c r="AD1654" s="515"/>
      <c r="AE1654" s="515"/>
      <c r="AF1654" s="515">
        <v>13.698070003271187</v>
      </c>
      <c r="AG1654" s="515">
        <v>15.271680664588297</v>
      </c>
      <c r="AH1654" s="515">
        <v>2.0298507462686568</v>
      </c>
      <c r="AI1654" s="515">
        <v>317</v>
      </c>
      <c r="AJ1654" s="515">
        <v>116.73123028391171</v>
      </c>
      <c r="AK1654" s="515">
        <v>23.817248413329622</v>
      </c>
      <c r="AL1654" s="515">
        <v>23.817248413329622</v>
      </c>
    </row>
    <row r="1655" spans="1:38">
      <c r="A1655" s="515">
        <v>17</v>
      </c>
      <c r="B1655" s="515">
        <v>280</v>
      </c>
      <c r="C1655" s="515">
        <v>2023</v>
      </c>
      <c r="D1655" s="515">
        <v>4</v>
      </c>
      <c r="E1655" s="515">
        <v>99</v>
      </c>
      <c r="F1655" s="515">
        <v>99</v>
      </c>
      <c r="G1655" s="515">
        <v>99</v>
      </c>
      <c r="H1655" s="515">
        <v>99</v>
      </c>
      <c r="I1655" s="515">
        <v>99</v>
      </c>
      <c r="J1655" s="515">
        <v>999</v>
      </c>
      <c r="K1655" s="515">
        <v>99</v>
      </c>
      <c r="L1655" s="515">
        <v>99</v>
      </c>
      <c r="M1655" s="515">
        <v>9</v>
      </c>
      <c r="N1655" s="515">
        <v>99</v>
      </c>
      <c r="O1655" s="515">
        <v>99</v>
      </c>
      <c r="P1655" s="515">
        <v>99</v>
      </c>
      <c r="Q1655" s="515">
        <v>71</v>
      </c>
      <c r="R1655" s="515">
        <v>96</v>
      </c>
      <c r="S1655" s="515">
        <v>8.375</v>
      </c>
      <c r="T1655" s="515">
        <v>9</v>
      </c>
      <c r="U1655" s="515">
        <v>37.136458333333344</v>
      </c>
      <c r="V1655" s="515">
        <v>0</v>
      </c>
      <c r="W1655" s="515">
        <v>100</v>
      </c>
      <c r="X1655" s="515">
        <v>100</v>
      </c>
      <c r="Y1655" s="515">
        <v>88.541666666666686</v>
      </c>
      <c r="Z1655" s="515">
        <v>8.9918495477809977</v>
      </c>
      <c r="AA1655" s="515">
        <v>1.1110243021644484</v>
      </c>
      <c r="AB1655" s="515">
        <v>0</v>
      </c>
      <c r="AC1655" s="515">
        <v>48.483889729981598</v>
      </c>
      <c r="AD1655" s="515"/>
      <c r="AE1655" s="515"/>
      <c r="AF1655" s="515">
        <v>16.724738675958189</v>
      </c>
      <c r="AG1655" s="515">
        <v>18.572872384762857</v>
      </c>
      <c r="AH1655" s="515">
        <v>2.0833333333333339</v>
      </c>
      <c r="AI1655" s="515">
        <v>10</v>
      </c>
      <c r="AJ1655" s="515">
        <v>115.83</v>
      </c>
      <c r="AK1655" s="515">
        <v>23.383733979529207</v>
      </c>
      <c r="AL1655" s="515">
        <v>23.383733979529207</v>
      </c>
    </row>
    <row r="1656" spans="1:38">
      <c r="A1656" s="515">
        <v>17</v>
      </c>
      <c r="B1656" s="515">
        <v>281</v>
      </c>
      <c r="C1656" s="515">
        <v>2023</v>
      </c>
      <c r="D1656" s="515">
        <v>5</v>
      </c>
      <c r="E1656" s="515">
        <v>99</v>
      </c>
      <c r="F1656" s="515">
        <v>99</v>
      </c>
      <c r="G1656" s="515">
        <v>99</v>
      </c>
      <c r="H1656" s="515">
        <v>99</v>
      </c>
      <c r="I1656" s="515">
        <v>99</v>
      </c>
      <c r="J1656" s="515">
        <v>999</v>
      </c>
      <c r="K1656" s="515">
        <v>99</v>
      </c>
      <c r="L1656" s="515">
        <v>99</v>
      </c>
      <c r="M1656" s="515">
        <v>9</v>
      </c>
      <c r="N1656" s="515">
        <v>99</v>
      </c>
      <c r="O1656" s="515">
        <v>99</v>
      </c>
      <c r="P1656" s="515">
        <v>99</v>
      </c>
      <c r="Q1656" s="515">
        <v>137</v>
      </c>
      <c r="R1656" s="515">
        <v>172</v>
      </c>
      <c r="S1656" s="515">
        <v>8.3546511627906952</v>
      </c>
      <c r="T1656" s="515">
        <v>9</v>
      </c>
      <c r="U1656" s="515">
        <v>38.879069767441869</v>
      </c>
      <c r="V1656" s="515">
        <v>0</v>
      </c>
      <c r="W1656" s="515">
        <v>100</v>
      </c>
      <c r="X1656" s="515">
        <v>100</v>
      </c>
      <c r="Y1656" s="515">
        <v>99.418604651162795</v>
      </c>
      <c r="Z1656" s="515">
        <v>6.6930650725134928</v>
      </c>
      <c r="AA1656" s="515">
        <v>1.0766179794437107</v>
      </c>
      <c r="AB1656" s="515">
        <v>0</v>
      </c>
      <c r="AC1656" s="515">
        <v>62.640814399727248</v>
      </c>
      <c r="AD1656" s="515"/>
      <c r="AE1656" s="515"/>
      <c r="AF1656" s="515">
        <v>12.285714285714288</v>
      </c>
      <c r="AG1656" s="515">
        <v>14.048828038832179</v>
      </c>
      <c r="AH1656" s="515">
        <v>1.1627906976744189</v>
      </c>
      <c r="AI1656" s="515">
        <v>41</v>
      </c>
      <c r="AJ1656" s="515">
        <v>116.45853658536581</v>
      </c>
      <c r="AK1656" s="515">
        <v>24.032541598078154</v>
      </c>
      <c r="AL1656" s="515">
        <v>24.032541598078154</v>
      </c>
    </row>
    <row r="1657" spans="1:38">
      <c r="A1657" s="515">
        <v>17</v>
      </c>
      <c r="B1657" s="515">
        <v>282</v>
      </c>
      <c r="C1657" s="515">
        <v>2023</v>
      </c>
      <c r="D1657" s="515">
        <v>6</v>
      </c>
      <c r="E1657" s="515">
        <v>99</v>
      </c>
      <c r="F1657" s="515">
        <v>99</v>
      </c>
      <c r="G1657" s="515">
        <v>99</v>
      </c>
      <c r="H1657" s="515">
        <v>99</v>
      </c>
      <c r="I1657" s="515">
        <v>99</v>
      </c>
      <c r="J1657" s="515">
        <v>999</v>
      </c>
      <c r="K1657" s="515">
        <v>99</v>
      </c>
      <c r="L1657" s="515">
        <v>99</v>
      </c>
      <c r="M1657" s="515">
        <v>9</v>
      </c>
      <c r="N1657" s="515">
        <v>99</v>
      </c>
      <c r="O1657" s="515">
        <v>99</v>
      </c>
      <c r="P1657" s="515">
        <v>99</v>
      </c>
      <c r="Q1657" s="515">
        <v>112</v>
      </c>
      <c r="R1657" s="515">
        <v>151</v>
      </c>
      <c r="S1657" s="515">
        <v>8.2185430463576168</v>
      </c>
      <c r="T1657" s="515">
        <v>9</v>
      </c>
      <c r="U1657" s="515">
        <v>38.116556291390722</v>
      </c>
      <c r="V1657" s="515">
        <v>0</v>
      </c>
      <c r="W1657" s="515">
        <v>100</v>
      </c>
      <c r="X1657" s="515">
        <v>100</v>
      </c>
      <c r="Y1657" s="515">
        <v>97.350993377483434</v>
      </c>
      <c r="Z1657" s="515">
        <v>7.9096506605118142</v>
      </c>
      <c r="AA1657" s="515">
        <v>1.3900976178743265</v>
      </c>
      <c r="AB1657" s="515">
        <v>0</v>
      </c>
      <c r="AC1657" s="515">
        <v>49.495086612606755</v>
      </c>
      <c r="AD1657" s="515"/>
      <c r="AE1657" s="515"/>
      <c r="AF1657" s="515">
        <v>11.908517350157728</v>
      </c>
      <c r="AG1657" s="515">
        <v>13.641707275450804</v>
      </c>
      <c r="AH1657" s="515">
        <v>1.9867549668874172</v>
      </c>
      <c r="AI1657" s="515">
        <v>74</v>
      </c>
      <c r="AJ1657" s="515">
        <v>116.2378378378378</v>
      </c>
      <c r="AK1657" s="515">
        <v>24.870486774582421</v>
      </c>
      <c r="AL1657" s="515">
        <v>24.870486774582421</v>
      </c>
    </row>
    <row r="1658" spans="1:38">
      <c r="A1658" s="515">
        <v>17</v>
      </c>
      <c r="B1658" s="515">
        <v>283</v>
      </c>
      <c r="C1658" s="515">
        <v>2023</v>
      </c>
      <c r="D1658" s="515">
        <v>7</v>
      </c>
      <c r="E1658" s="515">
        <v>99</v>
      </c>
      <c r="F1658" s="515">
        <v>99</v>
      </c>
      <c r="G1658" s="515">
        <v>99</v>
      </c>
      <c r="H1658" s="515">
        <v>99</v>
      </c>
      <c r="I1658" s="515">
        <v>99</v>
      </c>
      <c r="J1658" s="515">
        <v>999</v>
      </c>
      <c r="K1658" s="515">
        <v>99</v>
      </c>
      <c r="L1658" s="515">
        <v>99</v>
      </c>
      <c r="M1658" s="515">
        <v>9</v>
      </c>
      <c r="N1658" s="515">
        <v>99</v>
      </c>
      <c r="O1658" s="515">
        <v>99</v>
      </c>
      <c r="P1658" s="515">
        <v>99</v>
      </c>
      <c r="Q1658" s="515">
        <v>23</v>
      </c>
      <c r="R1658" s="515">
        <v>36</v>
      </c>
      <c r="S1658" s="515">
        <v>8.75</v>
      </c>
      <c r="T1658" s="515">
        <v>9</v>
      </c>
      <c r="U1658" s="515">
        <v>38.377777777777773</v>
      </c>
      <c r="V1658" s="515">
        <v>0</v>
      </c>
      <c r="W1658" s="515">
        <v>100</v>
      </c>
      <c r="X1658" s="515">
        <v>100</v>
      </c>
      <c r="Y1658" s="515">
        <v>97.222222222222229</v>
      </c>
      <c r="Z1658" s="515">
        <v>6.9738444327960076</v>
      </c>
      <c r="AA1658" s="515">
        <v>0.75920279826202497</v>
      </c>
      <c r="AB1658" s="515">
        <v>0</v>
      </c>
      <c r="AC1658" s="515">
        <v>62.642887860323185</v>
      </c>
      <c r="AD1658" s="515"/>
      <c r="AE1658" s="515"/>
      <c r="AF1658" s="515">
        <v>11.842105263157897</v>
      </c>
      <c r="AG1658" s="515">
        <v>13.646914726538196</v>
      </c>
      <c r="AH1658" s="515">
        <v>0</v>
      </c>
      <c r="AI1658" s="515">
        <v>7</v>
      </c>
      <c r="AJ1658" s="515">
        <v>115.5857142857143</v>
      </c>
      <c r="AK1658" s="515">
        <v>26.777821564086398</v>
      </c>
      <c r="AL1658" s="515">
        <v>26.777821564086398</v>
      </c>
    </row>
    <row r="1659" spans="1:38">
      <c r="A1659" s="515">
        <v>17</v>
      </c>
      <c r="B1659" s="515">
        <v>284</v>
      </c>
      <c r="C1659" s="515">
        <v>2023</v>
      </c>
      <c r="D1659" s="515">
        <v>8</v>
      </c>
      <c r="E1659" s="515">
        <v>99</v>
      </c>
      <c r="F1659" s="515">
        <v>99</v>
      </c>
      <c r="G1659" s="515">
        <v>99</v>
      </c>
      <c r="H1659" s="515">
        <v>99</v>
      </c>
      <c r="I1659" s="515">
        <v>99</v>
      </c>
      <c r="J1659" s="515">
        <v>999</v>
      </c>
      <c r="K1659" s="515">
        <v>99</v>
      </c>
      <c r="L1659" s="515">
        <v>99</v>
      </c>
      <c r="M1659" s="515">
        <v>9</v>
      </c>
      <c r="N1659" s="515">
        <v>99</v>
      </c>
      <c r="O1659" s="515">
        <v>99</v>
      </c>
      <c r="P1659" s="515">
        <v>99</v>
      </c>
      <c r="Q1659" s="515">
        <v>634</v>
      </c>
      <c r="R1659" s="515">
        <v>999</v>
      </c>
      <c r="S1659" s="515">
        <v>8.3733733733733757</v>
      </c>
      <c r="T1659" s="515">
        <v>9</v>
      </c>
      <c r="U1659" s="515">
        <v>37.859159159159127</v>
      </c>
      <c r="V1659" s="515">
        <v>0</v>
      </c>
      <c r="W1659" s="515">
        <v>100</v>
      </c>
      <c r="X1659" s="515">
        <v>99.899899899899879</v>
      </c>
      <c r="Y1659" s="515">
        <v>96.496496496496491</v>
      </c>
      <c r="Z1659" s="515">
        <v>7.1819268840237811</v>
      </c>
      <c r="AA1659" s="515">
        <v>1.211279872970068</v>
      </c>
      <c r="AB1659" s="515">
        <v>0</v>
      </c>
      <c r="AC1659" s="515">
        <v>66.892015192709351</v>
      </c>
      <c r="AD1659" s="515"/>
      <c r="AE1659" s="515"/>
      <c r="AF1659" s="515">
        <v>8.3794665324609987</v>
      </c>
      <c r="AG1659" s="515">
        <v>9.885791923517651</v>
      </c>
      <c r="AH1659" s="515">
        <v>1.3013013013013008</v>
      </c>
      <c r="AI1659" s="515">
        <v>514</v>
      </c>
      <c r="AJ1659" s="515">
        <v>116.37957198443584</v>
      </c>
      <c r="AK1659" s="515">
        <v>24.221469573362519</v>
      </c>
      <c r="AL1659" s="515">
        <v>24.221469573362519</v>
      </c>
    </row>
    <row r="1660" spans="1:38">
      <c r="A1660" s="515">
        <v>17</v>
      </c>
      <c r="B1660" s="515">
        <v>285</v>
      </c>
      <c r="C1660" s="515">
        <v>2023</v>
      </c>
      <c r="D1660" s="515">
        <v>9</v>
      </c>
      <c r="E1660" s="515">
        <v>99</v>
      </c>
      <c r="F1660" s="515">
        <v>99</v>
      </c>
      <c r="G1660" s="515">
        <v>99</v>
      </c>
      <c r="H1660" s="515">
        <v>99</v>
      </c>
      <c r="I1660" s="515">
        <v>99</v>
      </c>
      <c r="J1660" s="515">
        <v>999</v>
      </c>
      <c r="K1660" s="515">
        <v>99</v>
      </c>
      <c r="L1660" s="515">
        <v>99</v>
      </c>
      <c r="M1660" s="515">
        <v>9</v>
      </c>
      <c r="N1660" s="515">
        <v>99</v>
      </c>
      <c r="O1660" s="515">
        <v>99</v>
      </c>
      <c r="P1660" s="515">
        <v>99</v>
      </c>
      <c r="Q1660" s="515">
        <v>802</v>
      </c>
      <c r="R1660" s="515">
        <v>1211</v>
      </c>
      <c r="S1660" s="515">
        <v>7.7894302229562324</v>
      </c>
      <c r="T1660" s="515">
        <v>9</v>
      </c>
      <c r="U1660" s="515">
        <v>33.442939719240279</v>
      </c>
      <c r="V1660" s="515">
        <v>0</v>
      </c>
      <c r="W1660" s="515">
        <v>100</v>
      </c>
      <c r="X1660" s="515">
        <v>99.009083402147013</v>
      </c>
      <c r="Y1660" s="515">
        <v>85.631709331131262</v>
      </c>
      <c r="Z1660" s="515">
        <v>8.3059024675624649</v>
      </c>
      <c r="AA1660" s="515">
        <v>1.3421037711358164</v>
      </c>
      <c r="AB1660" s="515">
        <v>0</v>
      </c>
      <c r="AC1660" s="515">
        <v>69.228955819908066</v>
      </c>
      <c r="AD1660" s="515"/>
      <c r="AE1660" s="515"/>
      <c r="AF1660" s="515">
        <v>8.9273866568374505</v>
      </c>
      <c r="AG1660" s="515">
        <v>10.05975583493111</v>
      </c>
      <c r="AH1660" s="515">
        <v>4.8720066061106495</v>
      </c>
      <c r="AI1660" s="515">
        <v>378</v>
      </c>
      <c r="AJ1660" s="515">
        <v>114.51746031746032</v>
      </c>
      <c r="AK1660" s="515">
        <v>22.628191659827522</v>
      </c>
      <c r="AL1660" s="515">
        <v>22.628191659827522</v>
      </c>
    </row>
    <row r="1661" spans="1:38">
      <c r="A1661" s="515">
        <v>17</v>
      </c>
      <c r="B1661" s="515">
        <v>286</v>
      </c>
      <c r="C1661" s="515">
        <v>2023</v>
      </c>
      <c r="D1661" s="515">
        <v>10</v>
      </c>
      <c r="E1661" s="515">
        <v>99</v>
      </c>
      <c r="F1661" s="515">
        <v>99</v>
      </c>
      <c r="G1661" s="515">
        <v>99</v>
      </c>
      <c r="H1661" s="515">
        <v>99</v>
      </c>
      <c r="I1661" s="515">
        <v>99</v>
      </c>
      <c r="J1661" s="515">
        <v>999</v>
      </c>
      <c r="K1661" s="515">
        <v>99</v>
      </c>
      <c r="L1661" s="515">
        <v>99</v>
      </c>
      <c r="M1661" s="515">
        <v>9</v>
      </c>
      <c r="N1661" s="515">
        <v>99</v>
      </c>
      <c r="O1661" s="515">
        <v>99</v>
      </c>
      <c r="P1661" s="515">
        <v>99</v>
      </c>
      <c r="Q1661" s="515">
        <v>2309</v>
      </c>
      <c r="R1661" s="515">
        <v>3953</v>
      </c>
      <c r="S1661" s="515">
        <v>8.1333164685049315</v>
      </c>
      <c r="T1661" s="515">
        <v>9</v>
      </c>
      <c r="U1661" s="515">
        <v>34.028358208955176</v>
      </c>
      <c r="V1661" s="515">
        <v>0</v>
      </c>
      <c r="W1661" s="515">
        <v>100</v>
      </c>
      <c r="X1661" s="515">
        <v>98.608651656969414</v>
      </c>
      <c r="Y1661" s="515">
        <v>86.971920060713373</v>
      </c>
      <c r="Z1661" s="515">
        <v>8.3874418408500375</v>
      </c>
      <c r="AA1661" s="515">
        <v>1.3181814682652673</v>
      </c>
      <c r="AB1661" s="515">
        <v>0</v>
      </c>
      <c r="AC1661" s="515">
        <v>73.537180269243379</v>
      </c>
      <c r="AD1661" s="515"/>
      <c r="AE1661" s="515"/>
      <c r="AF1661" s="515">
        <v>9.7292640905734693</v>
      </c>
      <c r="AG1661" s="515">
        <v>10.817964721208044</v>
      </c>
      <c r="AH1661" s="515">
        <v>3.9210726030862642</v>
      </c>
      <c r="AI1661" s="515">
        <v>1427</v>
      </c>
      <c r="AJ1661" s="515">
        <v>115.24358794674175</v>
      </c>
      <c r="AK1661" s="515">
        <v>22.570436930130633</v>
      </c>
      <c r="AL1661" s="515">
        <v>22.43701235184848</v>
      </c>
    </row>
    <row r="1662" spans="1:38">
      <c r="A1662" s="515">
        <v>17</v>
      </c>
      <c r="B1662" s="515">
        <v>287</v>
      </c>
      <c r="C1662" s="515">
        <v>2023</v>
      </c>
      <c r="D1662" s="515">
        <v>11</v>
      </c>
      <c r="E1662" s="515">
        <v>99</v>
      </c>
      <c r="F1662" s="515">
        <v>99</v>
      </c>
      <c r="G1662" s="515">
        <v>99</v>
      </c>
      <c r="H1662" s="515">
        <v>99</v>
      </c>
      <c r="I1662" s="515">
        <v>99</v>
      </c>
      <c r="J1662" s="515">
        <v>999</v>
      </c>
      <c r="K1662" s="515">
        <v>99</v>
      </c>
      <c r="L1662" s="515">
        <v>99</v>
      </c>
      <c r="M1662" s="515">
        <v>9</v>
      </c>
      <c r="N1662" s="515">
        <v>99</v>
      </c>
      <c r="O1662" s="515">
        <v>99</v>
      </c>
      <c r="P1662" s="515">
        <v>99</v>
      </c>
      <c r="Q1662" s="515">
        <v>1320</v>
      </c>
      <c r="R1662" s="515">
        <v>2260</v>
      </c>
      <c r="S1662" s="515">
        <v>8.2407079646017696</v>
      </c>
      <c r="T1662" s="515">
        <v>9</v>
      </c>
      <c r="U1662" s="515">
        <v>34.433230088495563</v>
      </c>
      <c r="V1662" s="515">
        <v>0</v>
      </c>
      <c r="W1662" s="515">
        <v>100</v>
      </c>
      <c r="X1662" s="515">
        <v>99.070796460176993</v>
      </c>
      <c r="Y1662" s="515">
        <v>89.82300884955751</v>
      </c>
      <c r="Z1662" s="515">
        <v>7.7105092752257507</v>
      </c>
      <c r="AA1662" s="515">
        <v>1.2263794593975144</v>
      </c>
      <c r="AB1662" s="515">
        <v>0</v>
      </c>
      <c r="AC1662" s="515">
        <v>72.816557225130595</v>
      </c>
      <c r="AD1662" s="515"/>
      <c r="AE1662" s="515"/>
      <c r="AF1662" s="515">
        <v>9.7657937948319073</v>
      </c>
      <c r="AG1662" s="515">
        <v>10.978181071263924</v>
      </c>
      <c r="AH1662" s="515">
        <v>2.3451327433628322</v>
      </c>
      <c r="AI1662" s="515">
        <v>821</v>
      </c>
      <c r="AJ1662" s="515">
        <v>115.1729598051158</v>
      </c>
      <c r="AK1662" s="515">
        <v>23.006600859359764</v>
      </c>
      <c r="AL1662" s="515"/>
    </row>
    <row r="1663" spans="1:38">
      <c r="A1663" s="515">
        <v>17</v>
      </c>
      <c r="B1663" s="515">
        <v>288</v>
      </c>
      <c r="C1663" s="515">
        <v>2023</v>
      </c>
      <c r="D1663" s="515">
        <v>12</v>
      </c>
      <c r="E1663" s="515">
        <v>99</v>
      </c>
      <c r="F1663" s="515">
        <v>99</v>
      </c>
      <c r="G1663" s="515">
        <v>99</v>
      </c>
      <c r="H1663" s="515">
        <v>99</v>
      </c>
      <c r="I1663" s="515">
        <v>99</v>
      </c>
      <c r="J1663" s="515">
        <v>999</v>
      </c>
      <c r="K1663" s="515">
        <v>99</v>
      </c>
      <c r="L1663" s="515">
        <v>99</v>
      </c>
      <c r="M1663" s="515">
        <v>9</v>
      </c>
      <c r="N1663" s="515">
        <v>99</v>
      </c>
      <c r="O1663" s="515">
        <v>99</v>
      </c>
      <c r="P1663" s="515">
        <v>99</v>
      </c>
      <c r="Q1663" s="515">
        <v>82</v>
      </c>
      <c r="R1663" s="515">
        <v>115</v>
      </c>
      <c r="S1663" s="515">
        <v>8.0086956521739125</v>
      </c>
      <c r="T1663" s="515">
        <v>9</v>
      </c>
      <c r="U1663" s="515">
        <v>31.357391304347821</v>
      </c>
      <c r="V1663" s="515">
        <v>0</v>
      </c>
      <c r="W1663" s="515">
        <v>100</v>
      </c>
      <c r="X1663" s="515">
        <v>98.260869565217376</v>
      </c>
      <c r="Y1663" s="515">
        <v>76.521739130434781</v>
      </c>
      <c r="Z1663" s="515">
        <v>8.7092261011908754</v>
      </c>
      <c r="AA1663" s="515">
        <v>1.0834377827598287</v>
      </c>
      <c r="AB1663" s="515">
        <v>0</v>
      </c>
      <c r="AC1663" s="515">
        <v>77.939358786175049</v>
      </c>
      <c r="AD1663" s="515"/>
      <c r="AE1663" s="515"/>
      <c r="AF1663" s="515">
        <v>9.3724531377343112</v>
      </c>
      <c r="AG1663" s="515">
        <v>10.008909514306575</v>
      </c>
      <c r="AH1663" s="515">
        <v>3.4782608695652173</v>
      </c>
      <c r="AI1663" s="515">
        <v>45</v>
      </c>
      <c r="AJ1663" s="515">
        <v>112.28888888888888</v>
      </c>
      <c r="AK1663" s="515">
        <v>22.196040099398346</v>
      </c>
      <c r="AL1663" s="515"/>
    </row>
    <row r="1664" spans="1:38">
      <c r="A1664" s="515">
        <v>17</v>
      </c>
      <c r="B1664" s="515">
        <v>289</v>
      </c>
      <c r="C1664" s="515">
        <v>2023</v>
      </c>
      <c r="D1664" s="515">
        <v>1</v>
      </c>
      <c r="E1664" s="515">
        <v>99</v>
      </c>
      <c r="F1664" s="515">
        <v>99</v>
      </c>
      <c r="G1664" s="515">
        <v>99</v>
      </c>
      <c r="H1664" s="515">
        <v>99</v>
      </c>
      <c r="I1664" s="515">
        <v>99</v>
      </c>
      <c r="J1664" s="515">
        <v>999</v>
      </c>
      <c r="K1664" s="515">
        <v>99</v>
      </c>
      <c r="L1664" s="515">
        <v>99</v>
      </c>
      <c r="M1664" s="515">
        <v>10</v>
      </c>
      <c r="N1664" s="515">
        <v>99</v>
      </c>
      <c r="O1664" s="515">
        <v>99</v>
      </c>
      <c r="P1664" s="515">
        <v>99</v>
      </c>
      <c r="Q1664" s="515">
        <v>47</v>
      </c>
      <c r="R1664" s="515">
        <v>61</v>
      </c>
      <c r="S1664" s="515">
        <v>8.557377049180328</v>
      </c>
      <c r="T1664" s="515">
        <v>10</v>
      </c>
      <c r="U1664" s="515">
        <v>37.775409836065577</v>
      </c>
      <c r="V1664" s="515">
        <v>0</v>
      </c>
      <c r="W1664" s="515">
        <v>100</v>
      </c>
      <c r="X1664" s="515">
        <v>100</v>
      </c>
      <c r="Y1664" s="515">
        <v>93.442622950819683</v>
      </c>
      <c r="Z1664" s="515">
        <v>8.490277095590212</v>
      </c>
      <c r="AA1664" s="515">
        <v>1.2082311982090701</v>
      </c>
      <c r="AB1664" s="515">
        <v>0</v>
      </c>
      <c r="AC1664" s="515">
        <v>69.202585908923524</v>
      </c>
      <c r="AD1664" s="515"/>
      <c r="AE1664" s="515"/>
      <c r="AF1664" s="515">
        <v>4.8107255520504717</v>
      </c>
      <c r="AG1664" s="515">
        <v>5.9893017549696408</v>
      </c>
      <c r="AH1664" s="515">
        <v>8.1967213114754092</v>
      </c>
      <c r="AI1664" s="515">
        <v>8</v>
      </c>
      <c r="AJ1664" s="515">
        <v>118.00000000000001</v>
      </c>
      <c r="AK1664" s="515">
        <v>24.582574520159095</v>
      </c>
      <c r="AL1664" s="515">
        <v>24.582574520159095</v>
      </c>
    </row>
    <row r="1665" spans="1:38">
      <c r="A1665" s="515">
        <v>17</v>
      </c>
      <c r="B1665" s="515">
        <v>290</v>
      </c>
      <c r="C1665" s="515">
        <v>2023</v>
      </c>
      <c r="D1665" s="515">
        <v>2</v>
      </c>
      <c r="E1665" s="515">
        <v>99</v>
      </c>
      <c r="F1665" s="515">
        <v>99</v>
      </c>
      <c r="G1665" s="515">
        <v>99</v>
      </c>
      <c r="H1665" s="515">
        <v>99</v>
      </c>
      <c r="I1665" s="515">
        <v>99</v>
      </c>
      <c r="J1665" s="515">
        <v>999</v>
      </c>
      <c r="K1665" s="515">
        <v>99</v>
      </c>
      <c r="L1665" s="515">
        <v>99</v>
      </c>
      <c r="M1665" s="515">
        <v>10</v>
      </c>
      <c r="N1665" s="515">
        <v>99</v>
      </c>
      <c r="O1665" s="515">
        <v>99</v>
      </c>
      <c r="P1665" s="515">
        <v>99</v>
      </c>
      <c r="Q1665" s="515">
        <v>70</v>
      </c>
      <c r="R1665" s="515">
        <v>96</v>
      </c>
      <c r="S1665" s="515">
        <v>8.8229166666666643</v>
      </c>
      <c r="T1665" s="515">
        <v>10</v>
      </c>
      <c r="U1665" s="515">
        <v>41.019791666666656</v>
      </c>
      <c r="V1665" s="515">
        <v>0</v>
      </c>
      <c r="W1665" s="515">
        <v>100</v>
      </c>
      <c r="X1665" s="515">
        <v>100</v>
      </c>
      <c r="Y1665" s="515">
        <v>100</v>
      </c>
      <c r="Z1665" s="515">
        <v>6.1299065346271639</v>
      </c>
      <c r="AA1665" s="515">
        <v>1.0205675674458006</v>
      </c>
      <c r="AB1665" s="515">
        <v>0</v>
      </c>
      <c r="AC1665" s="515">
        <v>58.633273750163021</v>
      </c>
      <c r="AD1665" s="515"/>
      <c r="AE1665" s="515"/>
      <c r="AF1665" s="515">
        <v>6.5306122448979602</v>
      </c>
      <c r="AG1665" s="515">
        <v>7.9892959380965953</v>
      </c>
      <c r="AH1665" s="515">
        <v>0</v>
      </c>
      <c r="AI1665" s="515">
        <v>17</v>
      </c>
      <c r="AJ1665" s="515">
        <v>118.2764705882353</v>
      </c>
      <c r="AK1665" s="515">
        <v>25.225628747249282</v>
      </c>
      <c r="AL1665" s="515">
        <v>25.225628747249282</v>
      </c>
    </row>
    <row r="1666" spans="1:38">
      <c r="A1666" s="515">
        <v>17</v>
      </c>
      <c r="B1666" s="515">
        <v>291</v>
      </c>
      <c r="C1666" s="515">
        <v>2023</v>
      </c>
      <c r="D1666" s="515">
        <v>3</v>
      </c>
      <c r="E1666" s="515">
        <v>99</v>
      </c>
      <c r="F1666" s="515">
        <v>99</v>
      </c>
      <c r="G1666" s="515">
        <v>99</v>
      </c>
      <c r="H1666" s="515">
        <v>99</v>
      </c>
      <c r="I1666" s="515">
        <v>99</v>
      </c>
      <c r="J1666" s="515">
        <v>999</v>
      </c>
      <c r="K1666" s="515">
        <v>99</v>
      </c>
      <c r="L1666" s="515">
        <v>99</v>
      </c>
      <c r="M1666" s="515">
        <v>10</v>
      </c>
      <c r="N1666" s="515">
        <v>99</v>
      </c>
      <c r="O1666" s="515">
        <v>99</v>
      </c>
      <c r="P1666" s="515">
        <v>99</v>
      </c>
      <c r="Q1666" s="515">
        <v>590</v>
      </c>
      <c r="R1666" s="515">
        <v>880</v>
      </c>
      <c r="S1666" s="515">
        <v>8.814772727272727</v>
      </c>
      <c r="T1666" s="515">
        <v>10</v>
      </c>
      <c r="U1666" s="515">
        <v>40.201477272727267</v>
      </c>
      <c r="V1666" s="515">
        <v>0</v>
      </c>
      <c r="W1666" s="515">
        <v>100</v>
      </c>
      <c r="X1666" s="515">
        <v>99.886363636363654</v>
      </c>
      <c r="Y1666" s="515">
        <v>98.977272727272734</v>
      </c>
      <c r="Z1666" s="515">
        <v>6.4973078410446181</v>
      </c>
      <c r="AA1666" s="515">
        <v>1.0339728953638589</v>
      </c>
      <c r="AB1666" s="515">
        <v>0</v>
      </c>
      <c r="AC1666" s="515">
        <v>61.194469861201391</v>
      </c>
      <c r="AD1666" s="515"/>
      <c r="AE1666" s="515"/>
      <c r="AF1666" s="515">
        <v>7.1965979718678446</v>
      </c>
      <c r="AG1666" s="515">
        <v>8.4979108508804302</v>
      </c>
      <c r="AH1666" s="515">
        <v>1.8181818181818179</v>
      </c>
      <c r="AI1666" s="515">
        <v>154</v>
      </c>
      <c r="AJ1666" s="515">
        <v>117.9279220779221</v>
      </c>
      <c r="AK1666" s="515">
        <v>24.928725585878201</v>
      </c>
      <c r="AL1666" s="515">
        <v>24.928725585878201</v>
      </c>
    </row>
    <row r="1667" spans="1:38">
      <c r="A1667" s="515">
        <v>17</v>
      </c>
      <c r="B1667" s="515">
        <v>292</v>
      </c>
      <c r="C1667" s="515">
        <v>2023</v>
      </c>
      <c r="D1667" s="515">
        <v>4</v>
      </c>
      <c r="E1667" s="515">
        <v>99</v>
      </c>
      <c r="F1667" s="515">
        <v>99</v>
      </c>
      <c r="G1667" s="515">
        <v>99</v>
      </c>
      <c r="H1667" s="515">
        <v>99</v>
      </c>
      <c r="I1667" s="515">
        <v>99</v>
      </c>
      <c r="J1667" s="515">
        <v>999</v>
      </c>
      <c r="K1667" s="515">
        <v>99</v>
      </c>
      <c r="L1667" s="515">
        <v>99</v>
      </c>
      <c r="M1667" s="515">
        <v>10</v>
      </c>
      <c r="N1667" s="515">
        <v>99</v>
      </c>
      <c r="O1667" s="515">
        <v>99</v>
      </c>
      <c r="P1667" s="515">
        <v>99</v>
      </c>
      <c r="Q1667" s="515">
        <v>38</v>
      </c>
      <c r="R1667" s="515">
        <v>46</v>
      </c>
      <c r="S1667" s="515">
        <v>8.695652173913043</v>
      </c>
      <c r="T1667" s="515">
        <v>10</v>
      </c>
      <c r="U1667" s="515">
        <v>40.219565217391299</v>
      </c>
      <c r="V1667" s="515">
        <v>0</v>
      </c>
      <c r="W1667" s="515">
        <v>100</v>
      </c>
      <c r="X1667" s="515">
        <v>100</v>
      </c>
      <c r="Y1667" s="515">
        <v>97.826086956521749</v>
      </c>
      <c r="Z1667" s="515">
        <v>6.7191361881801983</v>
      </c>
      <c r="AA1667" s="515">
        <v>0.97511571704373468</v>
      </c>
      <c r="AB1667" s="515">
        <v>0</v>
      </c>
      <c r="AC1667" s="515">
        <v>46.476116227964312</v>
      </c>
      <c r="AD1667" s="515"/>
      <c r="AE1667" s="515"/>
      <c r="AF1667" s="515">
        <v>8.0139372822299677</v>
      </c>
      <c r="AG1667" s="515">
        <v>9.6383470867716898</v>
      </c>
      <c r="AH1667" s="515">
        <v>8.695652173913043</v>
      </c>
      <c r="AI1667" s="515">
        <v>5</v>
      </c>
      <c r="AJ1667" s="515">
        <v>117.02</v>
      </c>
      <c r="AK1667" s="515">
        <v>22.653957586478825</v>
      </c>
      <c r="AL1667" s="515">
        <v>22.653957586478825</v>
      </c>
    </row>
    <row r="1668" spans="1:38">
      <c r="A1668" s="515">
        <v>17</v>
      </c>
      <c r="B1668" s="515">
        <v>293</v>
      </c>
      <c r="C1668" s="515">
        <v>2023</v>
      </c>
      <c r="D1668" s="515">
        <v>5</v>
      </c>
      <c r="E1668" s="515">
        <v>99</v>
      </c>
      <c r="F1668" s="515">
        <v>99</v>
      </c>
      <c r="G1668" s="515">
        <v>99</v>
      </c>
      <c r="H1668" s="515">
        <v>99</v>
      </c>
      <c r="I1668" s="515">
        <v>99</v>
      </c>
      <c r="J1668" s="515">
        <v>999</v>
      </c>
      <c r="K1668" s="515">
        <v>99</v>
      </c>
      <c r="L1668" s="515">
        <v>99</v>
      </c>
      <c r="M1668" s="515">
        <v>10</v>
      </c>
      <c r="N1668" s="515">
        <v>99</v>
      </c>
      <c r="O1668" s="515">
        <v>99</v>
      </c>
      <c r="P1668" s="515">
        <v>99</v>
      </c>
      <c r="Q1668" s="515">
        <v>80</v>
      </c>
      <c r="R1668" s="515">
        <v>98</v>
      </c>
      <c r="S1668" s="515">
        <v>8.7346938775510186</v>
      </c>
      <c r="T1668" s="515">
        <v>10</v>
      </c>
      <c r="U1668" s="515">
        <v>40.39387755102041</v>
      </c>
      <c r="V1668" s="515">
        <v>0</v>
      </c>
      <c r="W1668" s="515">
        <v>100</v>
      </c>
      <c r="X1668" s="515">
        <v>100</v>
      </c>
      <c r="Y1668" s="515">
        <v>100</v>
      </c>
      <c r="Z1668" s="515">
        <v>6.6998905919566258</v>
      </c>
      <c r="AA1668" s="515">
        <v>0.97469011724567389</v>
      </c>
      <c r="AB1668" s="515">
        <v>0</v>
      </c>
      <c r="AC1668" s="515">
        <v>42.430169839956569</v>
      </c>
      <c r="AD1668" s="515"/>
      <c r="AE1668" s="515"/>
      <c r="AF1668" s="515">
        <v>7</v>
      </c>
      <c r="AG1668" s="515">
        <v>8.3164389691531646</v>
      </c>
      <c r="AH1668" s="515">
        <v>0</v>
      </c>
      <c r="AI1668" s="515">
        <v>23</v>
      </c>
      <c r="AJ1668" s="515">
        <v>118.42608695652179</v>
      </c>
      <c r="AK1668" s="515">
        <v>25.425815881908321</v>
      </c>
      <c r="AL1668" s="515">
        <v>25.425815881908321</v>
      </c>
    </row>
    <row r="1669" spans="1:38">
      <c r="A1669" s="515">
        <v>17</v>
      </c>
      <c r="B1669" s="515">
        <v>294</v>
      </c>
      <c r="C1669" s="515">
        <v>2023</v>
      </c>
      <c r="D1669" s="515">
        <v>6</v>
      </c>
      <c r="E1669" s="515">
        <v>99</v>
      </c>
      <c r="F1669" s="515">
        <v>99</v>
      </c>
      <c r="G1669" s="515">
        <v>99</v>
      </c>
      <c r="H1669" s="515">
        <v>99</v>
      </c>
      <c r="I1669" s="515">
        <v>99</v>
      </c>
      <c r="J1669" s="515">
        <v>999</v>
      </c>
      <c r="K1669" s="515">
        <v>99</v>
      </c>
      <c r="L1669" s="515">
        <v>99</v>
      </c>
      <c r="M1669" s="515">
        <v>10</v>
      </c>
      <c r="N1669" s="515">
        <v>99</v>
      </c>
      <c r="O1669" s="515">
        <v>99</v>
      </c>
      <c r="P1669" s="515">
        <v>99</v>
      </c>
      <c r="Q1669" s="515">
        <v>83</v>
      </c>
      <c r="R1669" s="515">
        <v>100</v>
      </c>
      <c r="S1669" s="515">
        <v>8.5399999999999991</v>
      </c>
      <c r="T1669" s="515">
        <v>10</v>
      </c>
      <c r="U1669" s="515">
        <v>39.901000000000003</v>
      </c>
      <c r="V1669" s="515">
        <v>0</v>
      </c>
      <c r="W1669" s="515">
        <v>100</v>
      </c>
      <c r="X1669" s="515">
        <v>100</v>
      </c>
      <c r="Y1669" s="515">
        <v>100</v>
      </c>
      <c r="Z1669" s="515">
        <v>7.2158089636575076</v>
      </c>
      <c r="AA1669" s="515">
        <v>1.1525623627379171</v>
      </c>
      <c r="AB1669" s="515">
        <v>0</v>
      </c>
      <c r="AC1669" s="515">
        <v>54.787073361263424</v>
      </c>
      <c r="AD1669" s="515"/>
      <c r="AE1669" s="515"/>
      <c r="AF1669" s="515">
        <v>7.8864353312302846</v>
      </c>
      <c r="AG1669" s="515">
        <v>9.4571853846299714</v>
      </c>
      <c r="AH1669" s="515">
        <v>0</v>
      </c>
      <c r="AI1669" s="515">
        <v>46</v>
      </c>
      <c r="AJ1669" s="515">
        <v>115.71086956521739</v>
      </c>
      <c r="AK1669" s="515">
        <v>25.8043745045245</v>
      </c>
      <c r="AL1669" s="515">
        <v>25.8043745045245</v>
      </c>
    </row>
    <row r="1670" spans="1:38">
      <c r="A1670" s="515">
        <v>17</v>
      </c>
      <c r="B1670" s="515">
        <v>295</v>
      </c>
      <c r="C1670" s="515">
        <v>2023</v>
      </c>
      <c r="D1670" s="515">
        <v>7</v>
      </c>
      <c r="E1670" s="515">
        <v>99</v>
      </c>
      <c r="F1670" s="515">
        <v>99</v>
      </c>
      <c r="G1670" s="515">
        <v>99</v>
      </c>
      <c r="H1670" s="515">
        <v>99</v>
      </c>
      <c r="I1670" s="515">
        <v>99</v>
      </c>
      <c r="J1670" s="515">
        <v>999</v>
      </c>
      <c r="K1670" s="515">
        <v>99</v>
      </c>
      <c r="L1670" s="515">
        <v>99</v>
      </c>
      <c r="M1670" s="515">
        <v>10</v>
      </c>
      <c r="N1670" s="515">
        <v>99</v>
      </c>
      <c r="O1670" s="515">
        <v>99</v>
      </c>
      <c r="P1670" s="515">
        <v>99</v>
      </c>
      <c r="Q1670" s="515">
        <v>12</v>
      </c>
      <c r="R1670" s="515">
        <v>13</v>
      </c>
      <c r="S1670" s="515">
        <v>8.7692307692307718</v>
      </c>
      <c r="T1670" s="515">
        <v>10</v>
      </c>
      <c r="U1670" s="515">
        <v>41</v>
      </c>
      <c r="V1670" s="515">
        <v>0</v>
      </c>
      <c r="W1670" s="515">
        <v>100</v>
      </c>
      <c r="X1670" s="515">
        <v>100</v>
      </c>
      <c r="Y1670" s="515">
        <v>100</v>
      </c>
      <c r="Z1670" s="515">
        <v>8.5687266803812143</v>
      </c>
      <c r="AA1670" s="515">
        <v>0.97300851082103357</v>
      </c>
      <c r="AB1670" s="515">
        <v>0</v>
      </c>
      <c r="AC1670" s="515">
        <v>7.9345475972864943</v>
      </c>
      <c r="AD1670" s="515"/>
      <c r="AE1670" s="515"/>
      <c r="AF1670" s="515">
        <v>4.276315789473685</v>
      </c>
      <c r="AG1670" s="515">
        <v>5.264769505822855</v>
      </c>
      <c r="AH1670" s="515">
        <v>0</v>
      </c>
      <c r="AI1670" s="515">
        <v>7</v>
      </c>
      <c r="AJ1670" s="515">
        <v>118.1857142857143</v>
      </c>
      <c r="AK1670" s="515">
        <v>24.940421068202514</v>
      </c>
      <c r="AL1670" s="515">
        <v>24.940421068202514</v>
      </c>
    </row>
    <row r="1671" spans="1:38">
      <c r="A1671" s="515">
        <v>17</v>
      </c>
      <c r="B1671" s="515">
        <v>296</v>
      </c>
      <c r="C1671" s="515">
        <v>2023</v>
      </c>
      <c r="D1671" s="515">
        <v>8</v>
      </c>
      <c r="E1671" s="515">
        <v>99</v>
      </c>
      <c r="F1671" s="515">
        <v>99</v>
      </c>
      <c r="G1671" s="515">
        <v>99</v>
      </c>
      <c r="H1671" s="515">
        <v>99</v>
      </c>
      <c r="I1671" s="515">
        <v>99</v>
      </c>
      <c r="J1671" s="515">
        <v>999</v>
      </c>
      <c r="K1671" s="515">
        <v>99</v>
      </c>
      <c r="L1671" s="515">
        <v>99</v>
      </c>
      <c r="M1671" s="515">
        <v>10</v>
      </c>
      <c r="N1671" s="515">
        <v>99</v>
      </c>
      <c r="O1671" s="515">
        <v>99</v>
      </c>
      <c r="P1671" s="515">
        <v>99</v>
      </c>
      <c r="Q1671" s="515">
        <v>394</v>
      </c>
      <c r="R1671" s="515">
        <v>560</v>
      </c>
      <c r="S1671" s="515">
        <v>8.7375000000000007</v>
      </c>
      <c r="T1671" s="515">
        <v>10</v>
      </c>
      <c r="U1671" s="515">
        <v>40.181785714285688</v>
      </c>
      <c r="V1671" s="515">
        <v>0</v>
      </c>
      <c r="W1671" s="515">
        <v>100</v>
      </c>
      <c r="X1671" s="515">
        <v>100</v>
      </c>
      <c r="Y1671" s="515">
        <v>98.035714285714306</v>
      </c>
      <c r="Z1671" s="515">
        <v>7.7213889172367693</v>
      </c>
      <c r="AA1671" s="515">
        <v>1.1970294333414271</v>
      </c>
      <c r="AB1671" s="515">
        <v>0</v>
      </c>
      <c r="AC1671" s="515">
        <v>68.019146169514002</v>
      </c>
      <c r="AD1671" s="515"/>
      <c r="AE1671" s="515"/>
      <c r="AF1671" s="515">
        <v>4.6971984566347924</v>
      </c>
      <c r="AG1671" s="515">
        <v>5.8815564960646398</v>
      </c>
      <c r="AH1671" s="515">
        <v>2.6785714285714279</v>
      </c>
      <c r="AI1671" s="515">
        <v>298</v>
      </c>
      <c r="AJ1671" s="515">
        <v>116.91040268456378</v>
      </c>
      <c r="AK1671" s="515">
        <v>25.236347378356477</v>
      </c>
      <c r="AL1671" s="515">
        <v>25.236347378356477</v>
      </c>
    </row>
    <row r="1672" spans="1:38">
      <c r="A1672" s="515">
        <v>17</v>
      </c>
      <c r="B1672" s="515">
        <v>297</v>
      </c>
      <c r="C1672" s="515">
        <v>2023</v>
      </c>
      <c r="D1672" s="515">
        <v>9</v>
      </c>
      <c r="E1672" s="515">
        <v>99</v>
      </c>
      <c r="F1672" s="515">
        <v>99</v>
      </c>
      <c r="G1672" s="515">
        <v>99</v>
      </c>
      <c r="H1672" s="515">
        <v>99</v>
      </c>
      <c r="I1672" s="515">
        <v>99</v>
      </c>
      <c r="J1672" s="515">
        <v>999</v>
      </c>
      <c r="K1672" s="515">
        <v>99</v>
      </c>
      <c r="L1672" s="515">
        <v>99</v>
      </c>
      <c r="M1672" s="515">
        <v>10</v>
      </c>
      <c r="N1672" s="515">
        <v>99</v>
      </c>
      <c r="O1672" s="515">
        <v>99</v>
      </c>
      <c r="P1672" s="515">
        <v>99</v>
      </c>
      <c r="Q1672" s="515">
        <v>503</v>
      </c>
      <c r="R1672" s="515">
        <v>646</v>
      </c>
      <c r="S1672" s="515">
        <v>8.205882352941174</v>
      </c>
      <c r="T1672" s="515">
        <v>10</v>
      </c>
      <c r="U1672" s="515">
        <v>35.324613003095969</v>
      </c>
      <c r="V1672" s="515">
        <v>0</v>
      </c>
      <c r="W1672" s="515">
        <v>100</v>
      </c>
      <c r="X1672" s="515">
        <v>99.226006191950432</v>
      </c>
      <c r="Y1672" s="515">
        <v>87.461300309597505</v>
      </c>
      <c r="Z1672" s="515">
        <v>8.8274900146413735</v>
      </c>
      <c r="AA1672" s="515">
        <v>1.3034947352631936</v>
      </c>
      <c r="AB1672" s="515">
        <v>0</v>
      </c>
      <c r="AC1672" s="515">
        <v>69.771942950573461</v>
      </c>
      <c r="AD1672" s="515"/>
      <c r="AE1672" s="515"/>
      <c r="AF1672" s="515">
        <v>4.7622558053814972</v>
      </c>
      <c r="AG1672" s="515">
        <v>5.6682471894985484</v>
      </c>
      <c r="AH1672" s="515">
        <v>5.882352941176471</v>
      </c>
      <c r="AI1672" s="515">
        <v>181</v>
      </c>
      <c r="AJ1672" s="515">
        <v>114.1342541436464</v>
      </c>
      <c r="AK1672" s="515">
        <v>23.331316179120758</v>
      </c>
      <c r="AL1672" s="515">
        <v>23.331316179120758</v>
      </c>
    </row>
    <row r="1673" spans="1:38">
      <c r="A1673" s="515">
        <v>17</v>
      </c>
      <c r="B1673" s="515">
        <v>298</v>
      </c>
      <c r="C1673" s="515">
        <v>2023</v>
      </c>
      <c r="D1673" s="515">
        <v>10</v>
      </c>
      <c r="E1673" s="515">
        <v>99</v>
      </c>
      <c r="F1673" s="515">
        <v>99</v>
      </c>
      <c r="G1673" s="515">
        <v>99</v>
      </c>
      <c r="H1673" s="515">
        <v>99</v>
      </c>
      <c r="I1673" s="515">
        <v>99</v>
      </c>
      <c r="J1673" s="515">
        <v>999</v>
      </c>
      <c r="K1673" s="515">
        <v>99</v>
      </c>
      <c r="L1673" s="515">
        <v>99</v>
      </c>
      <c r="M1673" s="515">
        <v>10</v>
      </c>
      <c r="N1673" s="515">
        <v>99</v>
      </c>
      <c r="O1673" s="515">
        <v>99</v>
      </c>
      <c r="P1673" s="515">
        <v>99</v>
      </c>
      <c r="Q1673" s="515">
        <v>1378</v>
      </c>
      <c r="R1673" s="515">
        <v>1937</v>
      </c>
      <c r="S1673" s="515">
        <v>8.5317501290655642</v>
      </c>
      <c r="T1673" s="515">
        <v>10</v>
      </c>
      <c r="U1673" s="515">
        <v>36.354517294785751</v>
      </c>
      <c r="V1673" s="515">
        <v>0</v>
      </c>
      <c r="W1673" s="515">
        <v>100</v>
      </c>
      <c r="X1673" s="515">
        <v>99.535363964894145</v>
      </c>
      <c r="Y1673" s="515">
        <v>91.171915332989158</v>
      </c>
      <c r="Z1673" s="515">
        <v>8.465629223425351</v>
      </c>
      <c r="AA1673" s="515">
        <v>1.3284343899010544</v>
      </c>
      <c r="AB1673" s="515">
        <v>0</v>
      </c>
      <c r="AC1673" s="515">
        <v>72.947869299855455</v>
      </c>
      <c r="AD1673" s="515"/>
      <c r="AE1673" s="515"/>
      <c r="AF1673" s="515">
        <v>4.7674132414472066</v>
      </c>
      <c r="AG1673" s="515">
        <v>5.6632502638261242</v>
      </c>
      <c r="AH1673" s="515">
        <v>3.5622096024780596</v>
      </c>
      <c r="AI1673" s="515">
        <v>679</v>
      </c>
      <c r="AJ1673" s="515">
        <v>115.97481590574372</v>
      </c>
      <c r="AK1673" s="515">
        <v>23.743718368100097</v>
      </c>
      <c r="AL1673" s="515">
        <v>23.64633769631283</v>
      </c>
    </row>
    <row r="1674" spans="1:38">
      <c r="A1674" s="515">
        <v>17</v>
      </c>
      <c r="B1674" s="515">
        <v>299</v>
      </c>
      <c r="C1674" s="515">
        <v>2023</v>
      </c>
      <c r="D1674" s="515">
        <v>11</v>
      </c>
      <c r="E1674" s="515">
        <v>99</v>
      </c>
      <c r="F1674" s="515">
        <v>99</v>
      </c>
      <c r="G1674" s="515">
        <v>99</v>
      </c>
      <c r="H1674" s="515">
        <v>99</v>
      </c>
      <c r="I1674" s="515">
        <v>99</v>
      </c>
      <c r="J1674" s="515">
        <v>999</v>
      </c>
      <c r="K1674" s="515">
        <v>99</v>
      </c>
      <c r="L1674" s="515">
        <v>99</v>
      </c>
      <c r="M1674" s="515">
        <v>10</v>
      </c>
      <c r="N1674" s="515">
        <v>99</v>
      </c>
      <c r="O1674" s="515">
        <v>99</v>
      </c>
      <c r="P1674" s="515">
        <v>99</v>
      </c>
      <c r="Q1674" s="515">
        <v>727</v>
      </c>
      <c r="R1674" s="515">
        <v>1034</v>
      </c>
      <c r="S1674" s="515">
        <v>8.6025145067698254</v>
      </c>
      <c r="T1674" s="515">
        <v>10</v>
      </c>
      <c r="U1674" s="515">
        <v>36.797001934235958</v>
      </c>
      <c r="V1674" s="515">
        <v>0</v>
      </c>
      <c r="W1674" s="515">
        <v>100</v>
      </c>
      <c r="X1674" s="515">
        <v>99.709864603481606</v>
      </c>
      <c r="Y1674" s="515">
        <v>93.907156673114144</v>
      </c>
      <c r="Z1674" s="515">
        <v>7.8432997379606544</v>
      </c>
      <c r="AA1674" s="515">
        <v>1.262321654592909</v>
      </c>
      <c r="AB1674" s="515">
        <v>0</v>
      </c>
      <c r="AC1674" s="515">
        <v>69.027023460325751</v>
      </c>
      <c r="AD1674" s="515"/>
      <c r="AE1674" s="515"/>
      <c r="AF1674" s="515">
        <v>4.468066718520439</v>
      </c>
      <c r="AG1674" s="515">
        <v>5.3675631203336556</v>
      </c>
      <c r="AH1674" s="515">
        <v>3.0947775628626686</v>
      </c>
      <c r="AI1674" s="515">
        <v>383</v>
      </c>
      <c r="AJ1674" s="515">
        <v>115.68903394255869</v>
      </c>
      <c r="AK1674" s="515">
        <v>23.940316847836687</v>
      </c>
      <c r="AL1674" s="515"/>
    </row>
    <row r="1675" spans="1:38">
      <c r="A1675" s="515">
        <v>17</v>
      </c>
      <c r="B1675" s="515">
        <v>300</v>
      </c>
      <c r="C1675" s="515">
        <v>2023</v>
      </c>
      <c r="D1675" s="515">
        <v>12</v>
      </c>
      <c r="E1675" s="515">
        <v>99</v>
      </c>
      <c r="F1675" s="515">
        <v>99</v>
      </c>
      <c r="G1675" s="515">
        <v>99</v>
      </c>
      <c r="H1675" s="515">
        <v>99</v>
      </c>
      <c r="I1675" s="515">
        <v>99</v>
      </c>
      <c r="J1675" s="515">
        <v>999</v>
      </c>
      <c r="K1675" s="515">
        <v>99</v>
      </c>
      <c r="L1675" s="515">
        <v>99</v>
      </c>
      <c r="M1675" s="515">
        <v>10</v>
      </c>
      <c r="N1675" s="515">
        <v>99</v>
      </c>
      <c r="O1675" s="515">
        <v>99</v>
      </c>
      <c r="P1675" s="515">
        <v>99</v>
      </c>
      <c r="Q1675" s="515">
        <v>43</v>
      </c>
      <c r="R1675" s="515">
        <v>55</v>
      </c>
      <c r="S1675" s="515">
        <v>8.4181818181818198</v>
      </c>
      <c r="T1675" s="515">
        <v>10</v>
      </c>
      <c r="U1675" s="515">
        <v>33.747272727272723</v>
      </c>
      <c r="V1675" s="515">
        <v>0</v>
      </c>
      <c r="W1675" s="515">
        <v>100</v>
      </c>
      <c r="X1675" s="515">
        <v>100</v>
      </c>
      <c r="Y1675" s="515">
        <v>90.909090909090892</v>
      </c>
      <c r="Z1675" s="515">
        <v>7.655250237474112</v>
      </c>
      <c r="AA1675" s="515">
        <v>0.98517943157411492</v>
      </c>
      <c r="AB1675" s="515">
        <v>0</v>
      </c>
      <c r="AC1675" s="515">
        <v>77.992699699778683</v>
      </c>
      <c r="AD1675" s="515"/>
      <c r="AE1675" s="515"/>
      <c r="AF1675" s="515">
        <v>4.4824775876120624</v>
      </c>
      <c r="AG1675" s="515">
        <v>5.1516976649300998</v>
      </c>
      <c r="AH1675" s="515">
        <v>3.6363636363636358</v>
      </c>
      <c r="AI1675" s="515">
        <v>20</v>
      </c>
      <c r="AJ1675" s="515">
        <v>112.32999999999998</v>
      </c>
      <c r="AK1675" s="515">
        <v>23.3750055770256</v>
      </c>
      <c r="AL1675" s="515"/>
    </row>
    <row r="1676" spans="1:38">
      <c r="A1676" s="515">
        <v>17</v>
      </c>
      <c r="B1676" s="515">
        <v>301</v>
      </c>
      <c r="C1676" s="515">
        <v>2023</v>
      </c>
      <c r="D1676" s="515">
        <v>1</v>
      </c>
      <c r="E1676" s="515">
        <v>99</v>
      </c>
      <c r="F1676" s="515">
        <v>99</v>
      </c>
      <c r="G1676" s="515">
        <v>99</v>
      </c>
      <c r="H1676" s="515">
        <v>99</v>
      </c>
      <c r="I1676" s="515">
        <v>99</v>
      </c>
      <c r="J1676" s="515">
        <v>999</v>
      </c>
      <c r="K1676" s="515">
        <v>99</v>
      </c>
      <c r="L1676" s="515">
        <v>99</v>
      </c>
      <c r="M1676" s="515">
        <v>11</v>
      </c>
      <c r="N1676" s="515">
        <v>99</v>
      </c>
      <c r="O1676" s="515">
        <v>99</v>
      </c>
      <c r="P1676" s="515">
        <v>99</v>
      </c>
      <c r="Q1676" s="515">
        <v>33</v>
      </c>
      <c r="R1676" s="515">
        <v>46</v>
      </c>
      <c r="S1676" s="515">
        <v>8.8478260869565215</v>
      </c>
      <c r="T1676" s="515">
        <v>11</v>
      </c>
      <c r="U1676" s="515">
        <v>39.108695652173907</v>
      </c>
      <c r="V1676" s="515">
        <v>0</v>
      </c>
      <c r="W1676" s="515">
        <v>100</v>
      </c>
      <c r="X1676" s="515">
        <v>100</v>
      </c>
      <c r="Y1676" s="515">
        <v>97.826086956521749</v>
      </c>
      <c r="Z1676" s="515">
        <v>7.8741411149836864</v>
      </c>
      <c r="AA1676" s="515">
        <v>0.97729420839083059</v>
      </c>
      <c r="AB1676" s="515">
        <v>0</v>
      </c>
      <c r="AC1676" s="515">
        <v>60.415027559906626</v>
      </c>
      <c r="AD1676" s="515"/>
      <c r="AE1676" s="515"/>
      <c r="AF1676" s="515">
        <v>3.6277602523659302</v>
      </c>
      <c r="AG1676" s="515">
        <v>4.675933627214504</v>
      </c>
      <c r="AH1676" s="515">
        <v>0</v>
      </c>
      <c r="AI1676" s="515">
        <v>10</v>
      </c>
      <c r="AJ1676" s="515">
        <v>121.9</v>
      </c>
      <c r="AK1676" s="515">
        <v>24.11987621740553</v>
      </c>
      <c r="AL1676" s="515">
        <v>24.11987621740553</v>
      </c>
    </row>
    <row r="1677" spans="1:38">
      <c r="A1677" s="515">
        <v>17</v>
      </c>
      <c r="B1677" s="515">
        <v>302</v>
      </c>
      <c r="C1677" s="515">
        <v>2023</v>
      </c>
      <c r="D1677" s="515">
        <v>2</v>
      </c>
      <c r="E1677" s="515">
        <v>99</v>
      </c>
      <c r="F1677" s="515">
        <v>99</v>
      </c>
      <c r="G1677" s="515">
        <v>99</v>
      </c>
      <c r="H1677" s="515">
        <v>99</v>
      </c>
      <c r="I1677" s="515">
        <v>99</v>
      </c>
      <c r="J1677" s="515">
        <v>999</v>
      </c>
      <c r="K1677" s="515">
        <v>99</v>
      </c>
      <c r="L1677" s="515">
        <v>99</v>
      </c>
      <c r="M1677" s="515">
        <v>11</v>
      </c>
      <c r="N1677" s="515">
        <v>99</v>
      </c>
      <c r="O1677" s="515">
        <v>99</v>
      </c>
      <c r="P1677" s="515">
        <v>99</v>
      </c>
      <c r="Q1677" s="515">
        <v>46</v>
      </c>
      <c r="R1677" s="515">
        <v>62</v>
      </c>
      <c r="S1677" s="515">
        <v>9.1129032258064502</v>
      </c>
      <c r="T1677" s="515">
        <v>11</v>
      </c>
      <c r="U1677" s="515">
        <v>40.559677419354827</v>
      </c>
      <c r="V1677" s="515">
        <v>0</v>
      </c>
      <c r="W1677" s="515">
        <v>100</v>
      </c>
      <c r="X1677" s="515">
        <v>100</v>
      </c>
      <c r="Y1677" s="515">
        <v>100</v>
      </c>
      <c r="Z1677" s="515">
        <v>6.4532927248588754</v>
      </c>
      <c r="AA1677" s="515">
        <v>1.1086876681344728</v>
      </c>
      <c r="AB1677" s="515">
        <v>0</v>
      </c>
      <c r="AC1677" s="515">
        <v>54.054863361252643</v>
      </c>
      <c r="AD1677" s="515"/>
      <c r="AE1677" s="515"/>
      <c r="AF1677" s="515">
        <v>4.2176870748299322</v>
      </c>
      <c r="AG1677" s="515">
        <v>5.1018772684759677</v>
      </c>
      <c r="AH1677" s="515">
        <v>1.6129032258064513</v>
      </c>
      <c r="AI1677" s="515">
        <v>17</v>
      </c>
      <c r="AJ1677" s="515">
        <v>114.75294117647056</v>
      </c>
      <c r="AK1677" s="515">
        <v>25.59606610855656</v>
      </c>
      <c r="AL1677" s="515">
        <v>25.59606610855656</v>
      </c>
    </row>
    <row r="1678" spans="1:38">
      <c r="A1678" s="515">
        <v>17</v>
      </c>
      <c r="B1678" s="515">
        <v>303</v>
      </c>
      <c r="C1678" s="515">
        <v>2023</v>
      </c>
      <c r="D1678" s="515">
        <v>3</v>
      </c>
      <c r="E1678" s="515">
        <v>99</v>
      </c>
      <c r="F1678" s="515">
        <v>99</v>
      </c>
      <c r="G1678" s="515">
        <v>99</v>
      </c>
      <c r="H1678" s="515">
        <v>99</v>
      </c>
      <c r="I1678" s="515">
        <v>99</v>
      </c>
      <c r="J1678" s="515">
        <v>999</v>
      </c>
      <c r="K1678" s="515">
        <v>99</v>
      </c>
      <c r="L1678" s="515">
        <v>99</v>
      </c>
      <c r="M1678" s="515">
        <v>11</v>
      </c>
      <c r="N1678" s="515">
        <v>99</v>
      </c>
      <c r="O1678" s="515">
        <v>99</v>
      </c>
      <c r="P1678" s="515">
        <v>99</v>
      </c>
      <c r="Q1678" s="515">
        <v>441</v>
      </c>
      <c r="R1678" s="515">
        <v>630</v>
      </c>
      <c r="S1678" s="515">
        <v>9.0190476190476172</v>
      </c>
      <c r="T1678" s="515">
        <v>11</v>
      </c>
      <c r="U1678" s="515">
        <v>42.065238095238051</v>
      </c>
      <c r="V1678" s="515">
        <v>0</v>
      </c>
      <c r="W1678" s="515">
        <v>100</v>
      </c>
      <c r="X1678" s="515">
        <v>100</v>
      </c>
      <c r="Y1678" s="515">
        <v>99.206349206349216</v>
      </c>
      <c r="Z1678" s="515">
        <v>7.2087104183546495</v>
      </c>
      <c r="AA1678" s="515">
        <v>1.0614241919198701</v>
      </c>
      <c r="AB1678" s="515">
        <v>0</v>
      </c>
      <c r="AC1678" s="515">
        <v>57.005468904354281</v>
      </c>
      <c r="AD1678" s="515"/>
      <c r="AE1678" s="515"/>
      <c r="AF1678" s="515">
        <v>5.1521099116781164</v>
      </c>
      <c r="AG1678" s="515">
        <v>6.3657765078247124</v>
      </c>
      <c r="AH1678" s="515">
        <v>3.1746031746031735</v>
      </c>
      <c r="AI1678" s="515">
        <v>126</v>
      </c>
      <c r="AJ1678" s="515">
        <v>117.23809523809511</v>
      </c>
      <c r="AK1678" s="515">
        <v>25.667417812635321</v>
      </c>
      <c r="AL1678" s="515">
        <v>25.667417812635321</v>
      </c>
    </row>
    <row r="1679" spans="1:38">
      <c r="A1679" s="515">
        <v>17</v>
      </c>
      <c r="B1679" s="515">
        <v>304</v>
      </c>
      <c r="C1679" s="515">
        <v>2023</v>
      </c>
      <c r="D1679" s="515">
        <v>4</v>
      </c>
      <c r="E1679" s="515">
        <v>99</v>
      </c>
      <c r="F1679" s="515">
        <v>99</v>
      </c>
      <c r="G1679" s="515">
        <v>99</v>
      </c>
      <c r="H1679" s="515">
        <v>99</v>
      </c>
      <c r="I1679" s="515">
        <v>99</v>
      </c>
      <c r="J1679" s="515">
        <v>999</v>
      </c>
      <c r="K1679" s="515">
        <v>99</v>
      </c>
      <c r="L1679" s="515">
        <v>99</v>
      </c>
      <c r="M1679" s="515">
        <v>11</v>
      </c>
      <c r="N1679" s="515">
        <v>99</v>
      </c>
      <c r="O1679" s="515">
        <v>99</v>
      </c>
      <c r="P1679" s="515">
        <v>99</v>
      </c>
      <c r="Q1679" s="515">
        <v>23</v>
      </c>
      <c r="R1679" s="515">
        <v>30</v>
      </c>
      <c r="S1679" s="515">
        <v>8.9333333333333353</v>
      </c>
      <c r="T1679" s="515">
        <v>11</v>
      </c>
      <c r="U1679" s="515">
        <v>38.416666666666657</v>
      </c>
      <c r="V1679" s="515">
        <v>0</v>
      </c>
      <c r="W1679" s="515">
        <v>100</v>
      </c>
      <c r="X1679" s="515">
        <v>100</v>
      </c>
      <c r="Y1679" s="515">
        <v>86.666666666666686</v>
      </c>
      <c r="Z1679" s="515">
        <v>9.9966355451333051</v>
      </c>
      <c r="AA1679" s="515">
        <v>1.093414631123784</v>
      </c>
      <c r="AB1679" s="515">
        <v>0</v>
      </c>
      <c r="AC1679" s="515">
        <v>65.210181852215399</v>
      </c>
      <c r="AD1679" s="515"/>
      <c r="AE1679" s="515"/>
      <c r="AF1679" s="515">
        <v>5.2264808362369317</v>
      </c>
      <c r="AG1679" s="515">
        <v>6.0041051929649045</v>
      </c>
      <c r="AH1679" s="515">
        <v>16.666666666666671</v>
      </c>
      <c r="AI1679" s="515">
        <v>6</v>
      </c>
      <c r="AJ1679" s="515">
        <v>113.9</v>
      </c>
      <c r="AK1679" s="515">
        <v>23.249477038283224</v>
      </c>
      <c r="AL1679" s="515">
        <v>23.249477038283224</v>
      </c>
    </row>
    <row r="1680" spans="1:38">
      <c r="A1680" s="515">
        <v>17</v>
      </c>
      <c r="B1680" s="515">
        <v>305</v>
      </c>
      <c r="C1680" s="515">
        <v>2023</v>
      </c>
      <c r="D1680" s="515">
        <v>5</v>
      </c>
      <c r="E1680" s="515">
        <v>99</v>
      </c>
      <c r="F1680" s="515">
        <v>99</v>
      </c>
      <c r="G1680" s="515">
        <v>99</v>
      </c>
      <c r="H1680" s="515">
        <v>99</v>
      </c>
      <c r="I1680" s="515">
        <v>99</v>
      </c>
      <c r="J1680" s="515">
        <v>999</v>
      </c>
      <c r="K1680" s="515">
        <v>99</v>
      </c>
      <c r="L1680" s="515">
        <v>99</v>
      </c>
      <c r="M1680" s="515">
        <v>11</v>
      </c>
      <c r="N1680" s="515">
        <v>99</v>
      </c>
      <c r="O1680" s="515">
        <v>99</v>
      </c>
      <c r="P1680" s="515">
        <v>99</v>
      </c>
      <c r="Q1680" s="515">
        <v>59</v>
      </c>
      <c r="R1680" s="515">
        <v>81</v>
      </c>
      <c r="S1680" s="515">
        <v>9.1604938271604937</v>
      </c>
      <c r="T1680" s="515">
        <v>11</v>
      </c>
      <c r="U1680" s="515">
        <v>42.912345679012361</v>
      </c>
      <c r="V1680" s="515">
        <v>0</v>
      </c>
      <c r="W1680" s="515">
        <v>100</v>
      </c>
      <c r="X1680" s="515">
        <v>100</v>
      </c>
      <c r="Y1680" s="515">
        <v>98.765432098765444</v>
      </c>
      <c r="Z1680" s="515">
        <v>8.5296343649082171</v>
      </c>
      <c r="AA1680" s="515">
        <v>1.3001119621630388</v>
      </c>
      <c r="AB1680" s="515">
        <v>0</v>
      </c>
      <c r="AC1680" s="515">
        <v>55.512462882751599</v>
      </c>
      <c r="AD1680" s="515"/>
      <c r="AE1680" s="515"/>
      <c r="AF1680" s="515">
        <v>5.7857142857142847</v>
      </c>
      <c r="AG1680" s="515">
        <v>7.3023569476278256</v>
      </c>
      <c r="AH1680" s="515">
        <v>1.2345679012345681</v>
      </c>
      <c r="AI1680" s="515">
        <v>28</v>
      </c>
      <c r="AJ1680" s="515">
        <v>118.31071428571424</v>
      </c>
      <c r="AK1680" s="515">
        <v>27.458616477523396</v>
      </c>
      <c r="AL1680" s="515">
        <v>27.458616477523396</v>
      </c>
    </row>
    <row r="1681" spans="1:38">
      <c r="A1681" s="515">
        <v>17</v>
      </c>
      <c r="B1681" s="515">
        <v>306</v>
      </c>
      <c r="C1681" s="515">
        <v>2023</v>
      </c>
      <c r="D1681" s="515">
        <v>6</v>
      </c>
      <c r="E1681" s="515">
        <v>99</v>
      </c>
      <c r="F1681" s="515">
        <v>99</v>
      </c>
      <c r="G1681" s="515">
        <v>99</v>
      </c>
      <c r="H1681" s="515">
        <v>99</v>
      </c>
      <c r="I1681" s="515">
        <v>99</v>
      </c>
      <c r="J1681" s="515">
        <v>999</v>
      </c>
      <c r="K1681" s="515">
        <v>99</v>
      </c>
      <c r="L1681" s="515">
        <v>99</v>
      </c>
      <c r="M1681" s="515">
        <v>11</v>
      </c>
      <c r="N1681" s="515">
        <v>99</v>
      </c>
      <c r="O1681" s="515">
        <v>99</v>
      </c>
      <c r="P1681" s="515">
        <v>99</v>
      </c>
      <c r="Q1681" s="515">
        <v>54</v>
      </c>
      <c r="R1681" s="515">
        <v>68</v>
      </c>
      <c r="S1681" s="515">
        <v>8.9852941176470598</v>
      </c>
      <c r="T1681" s="515">
        <v>11</v>
      </c>
      <c r="U1681" s="515">
        <v>43.401470588235298</v>
      </c>
      <c r="V1681" s="515">
        <v>0</v>
      </c>
      <c r="W1681" s="515">
        <v>100</v>
      </c>
      <c r="X1681" s="515">
        <v>100</v>
      </c>
      <c r="Y1681" s="515">
        <v>98.529411764705884</v>
      </c>
      <c r="Z1681" s="515">
        <v>9.1474279999265935</v>
      </c>
      <c r="AA1681" s="515">
        <v>0.99251088390570863</v>
      </c>
      <c r="AB1681" s="515">
        <v>0</v>
      </c>
      <c r="AC1681" s="515">
        <v>54.327756633933163</v>
      </c>
      <c r="AD1681" s="515"/>
      <c r="AE1681" s="515"/>
      <c r="AF1681" s="515">
        <v>5.3627760252365935</v>
      </c>
      <c r="AG1681" s="515">
        <v>6.9950605813534565</v>
      </c>
      <c r="AH1681" s="515">
        <v>2.9411764705882355</v>
      </c>
      <c r="AI1681" s="515">
        <v>25</v>
      </c>
      <c r="AJ1681" s="515">
        <v>117.108</v>
      </c>
      <c r="AK1681" s="515">
        <v>28.772480537606928</v>
      </c>
      <c r="AL1681" s="515">
        <v>28.772480537606928</v>
      </c>
    </row>
    <row r="1682" spans="1:38">
      <c r="A1682" s="515">
        <v>17</v>
      </c>
      <c r="B1682" s="515">
        <v>307</v>
      </c>
      <c r="C1682" s="515">
        <v>2023</v>
      </c>
      <c r="D1682" s="515">
        <v>7</v>
      </c>
      <c r="E1682" s="515">
        <v>99</v>
      </c>
      <c r="F1682" s="515">
        <v>99</v>
      </c>
      <c r="G1682" s="515">
        <v>99</v>
      </c>
      <c r="H1682" s="515">
        <v>99</v>
      </c>
      <c r="I1682" s="515">
        <v>99</v>
      </c>
      <c r="J1682" s="515">
        <v>999</v>
      </c>
      <c r="K1682" s="515">
        <v>99</v>
      </c>
      <c r="L1682" s="515">
        <v>99</v>
      </c>
      <c r="M1682" s="515">
        <v>11</v>
      </c>
      <c r="N1682" s="515">
        <v>99</v>
      </c>
      <c r="O1682" s="515">
        <v>99</v>
      </c>
      <c r="P1682" s="515">
        <v>99</v>
      </c>
      <c r="Q1682" s="515">
        <v>16</v>
      </c>
      <c r="R1682" s="515">
        <v>22</v>
      </c>
      <c r="S1682" s="515">
        <v>8.9545454545454568</v>
      </c>
      <c r="T1682" s="515">
        <v>11</v>
      </c>
      <c r="U1682" s="515">
        <v>41.781818181818174</v>
      </c>
      <c r="V1682" s="515">
        <v>0</v>
      </c>
      <c r="W1682" s="515">
        <v>100</v>
      </c>
      <c r="X1682" s="515">
        <v>100</v>
      </c>
      <c r="Y1682" s="515">
        <v>95.454545454545439</v>
      </c>
      <c r="Z1682" s="515">
        <v>9.5195796490294065</v>
      </c>
      <c r="AA1682" s="515">
        <v>0.92820808439373437</v>
      </c>
      <c r="AB1682" s="515">
        <v>0</v>
      </c>
      <c r="AC1682" s="515">
        <v>63.829633270243633</v>
      </c>
      <c r="AD1682" s="515"/>
      <c r="AE1682" s="515"/>
      <c r="AF1682" s="515">
        <v>7.2368421052631549</v>
      </c>
      <c r="AG1682" s="515">
        <v>9.0795049338693605</v>
      </c>
      <c r="AH1682" s="515">
        <v>0</v>
      </c>
      <c r="AI1682" s="515">
        <v>13</v>
      </c>
      <c r="AJ1682" s="515">
        <v>117.86153846153844</v>
      </c>
      <c r="AK1682" s="515">
        <v>27.744595652451466</v>
      </c>
      <c r="AL1682" s="515">
        <v>27.744595652451466</v>
      </c>
    </row>
    <row r="1683" spans="1:38">
      <c r="A1683" s="515">
        <v>17</v>
      </c>
      <c r="B1683" s="515">
        <v>308</v>
      </c>
      <c r="C1683" s="515">
        <v>2023</v>
      </c>
      <c r="D1683" s="515">
        <v>8</v>
      </c>
      <c r="E1683" s="515">
        <v>99</v>
      </c>
      <c r="F1683" s="515">
        <v>99</v>
      </c>
      <c r="G1683" s="515">
        <v>99</v>
      </c>
      <c r="H1683" s="515">
        <v>99</v>
      </c>
      <c r="I1683" s="515">
        <v>99</v>
      </c>
      <c r="J1683" s="515">
        <v>999</v>
      </c>
      <c r="K1683" s="515">
        <v>99</v>
      </c>
      <c r="L1683" s="515">
        <v>99</v>
      </c>
      <c r="M1683" s="515">
        <v>11</v>
      </c>
      <c r="N1683" s="515">
        <v>99</v>
      </c>
      <c r="O1683" s="515">
        <v>99</v>
      </c>
      <c r="P1683" s="515">
        <v>99</v>
      </c>
      <c r="Q1683" s="515">
        <v>334</v>
      </c>
      <c r="R1683" s="515">
        <v>425</v>
      </c>
      <c r="S1683" s="515">
        <v>8.9247058823529404</v>
      </c>
      <c r="T1683" s="515">
        <v>11</v>
      </c>
      <c r="U1683" s="515">
        <v>41.50423529411762</v>
      </c>
      <c r="V1683" s="515">
        <v>0</v>
      </c>
      <c r="W1683" s="515">
        <v>100</v>
      </c>
      <c r="X1683" s="515">
        <v>100</v>
      </c>
      <c r="Y1683" s="515">
        <v>99.529411764705884</v>
      </c>
      <c r="Z1683" s="515">
        <v>7.9764200102511325</v>
      </c>
      <c r="AA1683" s="515">
        <v>1.175825705606661</v>
      </c>
      <c r="AB1683" s="515">
        <v>0</v>
      </c>
      <c r="AC1683" s="515">
        <v>59.200235829519826</v>
      </c>
      <c r="AD1683" s="515"/>
      <c r="AE1683" s="515"/>
      <c r="AF1683" s="515">
        <v>3.5648381144103349</v>
      </c>
      <c r="AG1683" s="515">
        <v>4.6105884640798953</v>
      </c>
      <c r="AH1683" s="515">
        <v>0.47058823529411759</v>
      </c>
      <c r="AI1683" s="515">
        <v>225</v>
      </c>
      <c r="AJ1683" s="515">
        <v>117.05999999999997</v>
      </c>
      <c r="AK1683" s="515">
        <v>26.15819634556491</v>
      </c>
      <c r="AL1683" s="515">
        <v>26.15819634556491</v>
      </c>
    </row>
    <row r="1684" spans="1:38">
      <c r="A1684" s="515">
        <v>17</v>
      </c>
      <c r="B1684" s="515">
        <v>309</v>
      </c>
      <c r="C1684" s="515">
        <v>2023</v>
      </c>
      <c r="D1684" s="515">
        <v>9</v>
      </c>
      <c r="E1684" s="515">
        <v>99</v>
      </c>
      <c r="F1684" s="515">
        <v>99</v>
      </c>
      <c r="G1684" s="515">
        <v>99</v>
      </c>
      <c r="H1684" s="515">
        <v>99</v>
      </c>
      <c r="I1684" s="515">
        <v>99</v>
      </c>
      <c r="J1684" s="515">
        <v>999</v>
      </c>
      <c r="K1684" s="515">
        <v>99</v>
      </c>
      <c r="L1684" s="515">
        <v>99</v>
      </c>
      <c r="M1684" s="515">
        <v>11</v>
      </c>
      <c r="N1684" s="515">
        <v>99</v>
      </c>
      <c r="O1684" s="515">
        <v>99</v>
      </c>
      <c r="P1684" s="515">
        <v>99</v>
      </c>
      <c r="Q1684" s="515">
        <v>372</v>
      </c>
      <c r="R1684" s="515">
        <v>484</v>
      </c>
      <c r="S1684" s="515">
        <v>8.5971074380165309</v>
      </c>
      <c r="T1684" s="515">
        <v>11</v>
      </c>
      <c r="U1684" s="515">
        <v>37.955165289256222</v>
      </c>
      <c r="V1684" s="515">
        <v>0</v>
      </c>
      <c r="W1684" s="515">
        <v>100</v>
      </c>
      <c r="X1684" s="515">
        <v>100</v>
      </c>
      <c r="Y1684" s="515">
        <v>94.62809917355375</v>
      </c>
      <c r="Z1684" s="515">
        <v>8.3911204896515876</v>
      </c>
      <c r="AA1684" s="515">
        <v>1.3082983320508956</v>
      </c>
      <c r="AB1684" s="515">
        <v>0</v>
      </c>
      <c r="AC1684" s="515">
        <v>61.137129885931891</v>
      </c>
      <c r="AD1684" s="515"/>
      <c r="AE1684" s="515"/>
      <c r="AF1684" s="515">
        <v>3.5680058975304103</v>
      </c>
      <c r="AG1684" s="515">
        <v>4.5630486529290621</v>
      </c>
      <c r="AH1684" s="515">
        <v>5.991735537190082</v>
      </c>
      <c r="AI1684" s="515">
        <v>176</v>
      </c>
      <c r="AJ1684" s="515">
        <v>115.2221590909091</v>
      </c>
      <c r="AK1684" s="515">
        <v>24.820976829910524</v>
      </c>
      <c r="AL1684" s="515">
        <v>24.820976829910524</v>
      </c>
    </row>
    <row r="1685" spans="1:38">
      <c r="A1685" s="515">
        <v>17</v>
      </c>
      <c r="B1685" s="515">
        <v>310</v>
      </c>
      <c r="C1685" s="515">
        <v>2023</v>
      </c>
      <c r="D1685" s="515">
        <v>10</v>
      </c>
      <c r="E1685" s="515">
        <v>99</v>
      </c>
      <c r="F1685" s="515">
        <v>99</v>
      </c>
      <c r="G1685" s="515">
        <v>99</v>
      </c>
      <c r="H1685" s="515">
        <v>99</v>
      </c>
      <c r="I1685" s="515">
        <v>99</v>
      </c>
      <c r="J1685" s="515">
        <v>999</v>
      </c>
      <c r="K1685" s="515">
        <v>99</v>
      </c>
      <c r="L1685" s="515">
        <v>99</v>
      </c>
      <c r="M1685" s="515">
        <v>11</v>
      </c>
      <c r="N1685" s="515">
        <v>99</v>
      </c>
      <c r="O1685" s="515">
        <v>99</v>
      </c>
      <c r="P1685" s="515">
        <v>99</v>
      </c>
      <c r="Q1685" s="515">
        <v>960</v>
      </c>
      <c r="R1685" s="515">
        <v>1280</v>
      </c>
      <c r="S1685" s="515">
        <v>8.765625</v>
      </c>
      <c r="T1685" s="515">
        <v>11</v>
      </c>
      <c r="U1685" s="515">
        <v>38.087968749999959</v>
      </c>
      <c r="V1685" s="515">
        <v>0</v>
      </c>
      <c r="W1685" s="515">
        <v>100</v>
      </c>
      <c r="X1685" s="515">
        <v>99.6875</v>
      </c>
      <c r="Y1685" s="515">
        <v>94.921875</v>
      </c>
      <c r="Z1685" s="515">
        <v>8.1447996598459103</v>
      </c>
      <c r="AA1685" s="515">
        <v>1.2442641839155382</v>
      </c>
      <c r="AB1685" s="515">
        <v>0</v>
      </c>
      <c r="AC1685" s="515">
        <v>67.390305376743058</v>
      </c>
      <c r="AD1685" s="515"/>
      <c r="AE1685" s="515"/>
      <c r="AF1685" s="515">
        <v>3.150381491508738</v>
      </c>
      <c r="AG1685" s="515">
        <v>3.9208076095157871</v>
      </c>
      <c r="AH1685" s="515">
        <v>4.375</v>
      </c>
      <c r="AI1685" s="515">
        <v>489</v>
      </c>
      <c r="AJ1685" s="515">
        <v>116.79182004089988</v>
      </c>
      <c r="AK1685" s="515">
        <v>24.43167636174066</v>
      </c>
      <c r="AL1685" s="515">
        <v>24.368197677948196</v>
      </c>
    </row>
    <row r="1686" spans="1:38">
      <c r="A1686" s="515">
        <v>17</v>
      </c>
      <c r="B1686" s="515">
        <v>311</v>
      </c>
      <c r="C1686" s="515">
        <v>2023</v>
      </c>
      <c r="D1686" s="515">
        <v>11</v>
      </c>
      <c r="E1686" s="515">
        <v>99</v>
      </c>
      <c r="F1686" s="515">
        <v>99</v>
      </c>
      <c r="G1686" s="515">
        <v>99</v>
      </c>
      <c r="H1686" s="515">
        <v>99</v>
      </c>
      <c r="I1686" s="515">
        <v>99</v>
      </c>
      <c r="J1686" s="515">
        <v>999</v>
      </c>
      <c r="K1686" s="515">
        <v>99</v>
      </c>
      <c r="L1686" s="515">
        <v>99</v>
      </c>
      <c r="M1686" s="515">
        <v>11</v>
      </c>
      <c r="N1686" s="515">
        <v>99</v>
      </c>
      <c r="O1686" s="515">
        <v>99</v>
      </c>
      <c r="P1686" s="515">
        <v>99</v>
      </c>
      <c r="Q1686" s="515">
        <v>494</v>
      </c>
      <c r="R1686" s="515">
        <v>666</v>
      </c>
      <c r="S1686" s="515">
        <v>8.9189189189189175</v>
      </c>
      <c r="T1686" s="515">
        <v>11</v>
      </c>
      <c r="U1686" s="515">
        <v>38.59519519519516</v>
      </c>
      <c r="V1686" s="515">
        <v>0</v>
      </c>
      <c r="W1686" s="515">
        <v>100</v>
      </c>
      <c r="X1686" s="515">
        <v>100</v>
      </c>
      <c r="Y1686" s="515">
        <v>96.246246246246244</v>
      </c>
      <c r="Z1686" s="515">
        <v>7.8677740693124241</v>
      </c>
      <c r="AA1686" s="515">
        <v>1.2066019727951602</v>
      </c>
      <c r="AB1686" s="515">
        <v>0</v>
      </c>
      <c r="AC1686" s="515">
        <v>66.311237123334891</v>
      </c>
      <c r="AD1686" s="515"/>
      <c r="AE1686" s="515"/>
      <c r="AF1686" s="515">
        <v>2.8778843660876325</v>
      </c>
      <c r="AG1686" s="515">
        <v>3.6261991918204655</v>
      </c>
      <c r="AH1686" s="515">
        <v>2.2522522522522515</v>
      </c>
      <c r="AI1686" s="515">
        <v>239</v>
      </c>
      <c r="AJ1686" s="515">
        <v>115.46192468619242</v>
      </c>
      <c r="AK1686" s="515">
        <v>25.293215038394923</v>
      </c>
      <c r="AL1686" s="515"/>
    </row>
    <row r="1687" spans="1:38">
      <c r="A1687" s="515">
        <v>17</v>
      </c>
      <c r="B1687" s="515">
        <v>312</v>
      </c>
      <c r="C1687" s="515">
        <v>2023</v>
      </c>
      <c r="D1687" s="515">
        <v>12</v>
      </c>
      <c r="E1687" s="515">
        <v>99</v>
      </c>
      <c r="F1687" s="515">
        <v>99</v>
      </c>
      <c r="G1687" s="515">
        <v>99</v>
      </c>
      <c r="H1687" s="515">
        <v>99</v>
      </c>
      <c r="I1687" s="515">
        <v>99</v>
      </c>
      <c r="J1687" s="515">
        <v>999</v>
      </c>
      <c r="K1687" s="515">
        <v>99</v>
      </c>
      <c r="L1687" s="515">
        <v>99</v>
      </c>
      <c r="M1687" s="515">
        <v>11</v>
      </c>
      <c r="N1687" s="515">
        <v>99</v>
      </c>
      <c r="O1687" s="515">
        <v>99</v>
      </c>
      <c r="P1687" s="515">
        <v>99</v>
      </c>
      <c r="Q1687" s="515">
        <v>40</v>
      </c>
      <c r="R1687" s="515">
        <v>44</v>
      </c>
      <c r="S1687" s="515">
        <v>8.4090909090909083</v>
      </c>
      <c r="T1687" s="515">
        <v>11</v>
      </c>
      <c r="U1687" s="515">
        <v>35.07954545454546</v>
      </c>
      <c r="V1687" s="515">
        <v>0</v>
      </c>
      <c r="W1687" s="515">
        <v>100</v>
      </c>
      <c r="X1687" s="515">
        <v>100</v>
      </c>
      <c r="Y1687" s="515">
        <v>86.363636363636346</v>
      </c>
      <c r="Z1687" s="515">
        <v>8.3182324265723064</v>
      </c>
      <c r="AA1687" s="515">
        <v>0.98438217398672356</v>
      </c>
      <c r="AB1687" s="515">
        <v>0</v>
      </c>
      <c r="AC1687" s="515">
        <v>58.58349815816392</v>
      </c>
      <c r="AD1687" s="515"/>
      <c r="AE1687" s="515"/>
      <c r="AF1687" s="515">
        <v>3.5859820700896501</v>
      </c>
      <c r="AG1687" s="515">
        <v>4.2840608511500511</v>
      </c>
      <c r="AH1687" s="515">
        <v>0</v>
      </c>
      <c r="AI1687" s="515">
        <v>19</v>
      </c>
      <c r="AJ1687" s="515">
        <v>113.18421052631578</v>
      </c>
      <c r="AK1687" s="515">
        <v>23.359766214478952</v>
      </c>
      <c r="AL1687" s="515"/>
    </row>
    <row r="1688" spans="1:38">
      <c r="A1688" s="515">
        <v>17</v>
      </c>
      <c r="B1688" s="515">
        <v>313</v>
      </c>
      <c r="C1688" s="515">
        <v>2023</v>
      </c>
      <c r="D1688" s="515">
        <v>1</v>
      </c>
      <c r="E1688" s="515">
        <v>99</v>
      </c>
      <c r="F1688" s="515">
        <v>99</v>
      </c>
      <c r="G1688" s="515">
        <v>99</v>
      </c>
      <c r="H1688" s="515">
        <v>99</v>
      </c>
      <c r="I1688" s="515">
        <v>99</v>
      </c>
      <c r="J1688" s="515">
        <v>999</v>
      </c>
      <c r="K1688" s="515">
        <v>99</v>
      </c>
      <c r="L1688" s="515">
        <v>99</v>
      </c>
      <c r="M1688" s="515">
        <v>12</v>
      </c>
      <c r="N1688" s="515">
        <v>99</v>
      </c>
      <c r="O1688" s="515">
        <v>99</v>
      </c>
      <c r="P1688" s="515">
        <v>99</v>
      </c>
      <c r="Q1688" s="515">
        <v>22</v>
      </c>
      <c r="R1688" s="515">
        <v>31</v>
      </c>
      <c r="S1688" s="515">
        <v>9.129032258064516</v>
      </c>
      <c r="T1688" s="515">
        <v>12</v>
      </c>
      <c r="U1688" s="515">
        <v>44.480645161290319</v>
      </c>
      <c r="V1688" s="515">
        <v>0</v>
      </c>
      <c r="W1688" s="515">
        <v>100</v>
      </c>
      <c r="X1688" s="515">
        <v>100</v>
      </c>
      <c r="Y1688" s="515">
        <v>100</v>
      </c>
      <c r="Z1688" s="515">
        <v>8.3544625647050434</v>
      </c>
      <c r="AA1688" s="515">
        <v>0.9066754401648518</v>
      </c>
      <c r="AB1688" s="515">
        <v>0</v>
      </c>
      <c r="AC1688" s="515">
        <v>59.398002508776784</v>
      </c>
      <c r="AD1688" s="515"/>
      <c r="AE1688" s="515"/>
      <c r="AF1688" s="515">
        <v>2.4447949526813888</v>
      </c>
      <c r="AG1688" s="515">
        <v>3.5840160525659148</v>
      </c>
      <c r="AH1688" s="515">
        <v>0</v>
      </c>
      <c r="AI1688" s="515">
        <v>3</v>
      </c>
      <c r="AJ1688" s="515">
        <v>119.9666666666667</v>
      </c>
      <c r="AK1688" s="515">
        <v>26.363186697311555</v>
      </c>
      <c r="AL1688" s="515">
        <v>26.363186697311555</v>
      </c>
    </row>
    <row r="1689" spans="1:38">
      <c r="A1689" s="515">
        <v>17</v>
      </c>
      <c r="B1689" s="515">
        <v>314</v>
      </c>
      <c r="C1689" s="515">
        <v>2023</v>
      </c>
      <c r="D1689" s="515">
        <v>2</v>
      </c>
      <c r="E1689" s="515">
        <v>99</v>
      </c>
      <c r="F1689" s="515">
        <v>99</v>
      </c>
      <c r="G1689" s="515">
        <v>99</v>
      </c>
      <c r="H1689" s="515">
        <v>99</v>
      </c>
      <c r="I1689" s="515">
        <v>99</v>
      </c>
      <c r="J1689" s="515">
        <v>999</v>
      </c>
      <c r="K1689" s="515">
        <v>99</v>
      </c>
      <c r="L1689" s="515">
        <v>99</v>
      </c>
      <c r="M1689" s="515">
        <v>12</v>
      </c>
      <c r="N1689" s="515">
        <v>99</v>
      </c>
      <c r="O1689" s="515">
        <v>99</v>
      </c>
      <c r="P1689" s="515">
        <v>99</v>
      </c>
      <c r="Q1689" s="515">
        <v>23</v>
      </c>
      <c r="R1689" s="515">
        <v>43</v>
      </c>
      <c r="S1689" s="515">
        <v>9.0232558139534902</v>
      </c>
      <c r="T1689" s="515">
        <v>12</v>
      </c>
      <c r="U1689" s="515">
        <v>42.879069767441877</v>
      </c>
      <c r="V1689" s="515">
        <v>0</v>
      </c>
      <c r="W1689" s="515">
        <v>100</v>
      </c>
      <c r="X1689" s="515">
        <v>100</v>
      </c>
      <c r="Y1689" s="515">
        <v>100</v>
      </c>
      <c r="Z1689" s="515">
        <v>7.3096482319055616</v>
      </c>
      <c r="AA1689" s="515">
        <v>0.95206927862598978</v>
      </c>
      <c r="AB1689" s="515">
        <v>0</v>
      </c>
      <c r="AC1689" s="515">
        <v>22.496586388911037</v>
      </c>
      <c r="AD1689" s="515"/>
      <c r="AE1689" s="515"/>
      <c r="AF1689" s="515">
        <v>2.9251700680272106</v>
      </c>
      <c r="AG1689" s="515">
        <v>3.7407409661653448</v>
      </c>
      <c r="AH1689" s="515">
        <v>0</v>
      </c>
      <c r="AI1689" s="515">
        <v>12</v>
      </c>
      <c r="AJ1689" s="515">
        <v>114.30833333333329</v>
      </c>
      <c r="AK1689" s="515">
        <v>26.528972483750756</v>
      </c>
      <c r="AL1689" s="515">
        <v>26.528972483750756</v>
      </c>
    </row>
    <row r="1690" spans="1:38">
      <c r="A1690" s="515">
        <v>17</v>
      </c>
      <c r="B1690" s="515">
        <v>315</v>
      </c>
      <c r="C1690" s="515">
        <v>2023</v>
      </c>
      <c r="D1690" s="515">
        <v>3</v>
      </c>
      <c r="E1690" s="515">
        <v>99</v>
      </c>
      <c r="F1690" s="515">
        <v>99</v>
      </c>
      <c r="G1690" s="515">
        <v>99</v>
      </c>
      <c r="H1690" s="515">
        <v>99</v>
      </c>
      <c r="I1690" s="515">
        <v>99</v>
      </c>
      <c r="J1690" s="515">
        <v>999</v>
      </c>
      <c r="K1690" s="515">
        <v>99</v>
      </c>
      <c r="L1690" s="515">
        <v>99</v>
      </c>
      <c r="M1690" s="515">
        <v>12</v>
      </c>
      <c r="N1690" s="515">
        <v>99</v>
      </c>
      <c r="O1690" s="515">
        <v>99</v>
      </c>
      <c r="P1690" s="515">
        <v>99</v>
      </c>
      <c r="Q1690" s="515">
        <v>234</v>
      </c>
      <c r="R1690" s="515">
        <v>328</v>
      </c>
      <c r="S1690" s="515">
        <v>9.323170731707318</v>
      </c>
      <c r="T1690" s="515">
        <v>12</v>
      </c>
      <c r="U1690" s="515">
        <v>44.582317073170714</v>
      </c>
      <c r="V1690" s="515">
        <v>0</v>
      </c>
      <c r="W1690" s="515">
        <v>100</v>
      </c>
      <c r="X1690" s="515">
        <v>100</v>
      </c>
      <c r="Y1690" s="515">
        <v>99.390243902439025</v>
      </c>
      <c r="Z1690" s="515">
        <v>6.845039471243501</v>
      </c>
      <c r="AA1690" s="515">
        <v>1.0588533582443482</v>
      </c>
      <c r="AB1690" s="515">
        <v>0</v>
      </c>
      <c r="AC1690" s="515">
        <v>50.455133660693697</v>
      </c>
      <c r="AD1690" s="515"/>
      <c r="AE1690" s="515"/>
      <c r="AF1690" s="515">
        <v>2.682368334968924</v>
      </c>
      <c r="AG1690" s="515">
        <v>3.5125617379626046</v>
      </c>
      <c r="AH1690" s="515">
        <v>3.0487804878048781</v>
      </c>
      <c r="AI1690" s="515">
        <v>58</v>
      </c>
      <c r="AJ1690" s="515">
        <v>119.18275862068968</v>
      </c>
      <c r="AK1690" s="515">
        <v>26.977508687394327</v>
      </c>
      <c r="AL1690" s="515">
        <v>26.977508687394327</v>
      </c>
    </row>
    <row r="1691" spans="1:38">
      <c r="A1691" s="515">
        <v>17</v>
      </c>
      <c r="B1691" s="515">
        <v>316</v>
      </c>
      <c r="C1691" s="515">
        <v>2023</v>
      </c>
      <c r="D1691" s="515">
        <v>4</v>
      </c>
      <c r="E1691" s="515">
        <v>99</v>
      </c>
      <c r="F1691" s="515">
        <v>99</v>
      </c>
      <c r="G1691" s="515">
        <v>99</v>
      </c>
      <c r="H1691" s="515">
        <v>99</v>
      </c>
      <c r="I1691" s="515">
        <v>99</v>
      </c>
      <c r="J1691" s="515">
        <v>999</v>
      </c>
      <c r="K1691" s="515">
        <v>99</v>
      </c>
      <c r="L1691" s="515">
        <v>99</v>
      </c>
      <c r="M1691" s="515">
        <v>12</v>
      </c>
      <c r="N1691" s="515">
        <v>99</v>
      </c>
      <c r="O1691" s="515">
        <v>99</v>
      </c>
      <c r="P1691" s="515">
        <v>99</v>
      </c>
      <c r="Q1691" s="515">
        <v>16</v>
      </c>
      <c r="R1691" s="515">
        <v>21</v>
      </c>
      <c r="S1691" s="515">
        <v>9.1428571428571388</v>
      </c>
      <c r="T1691" s="515">
        <v>12</v>
      </c>
      <c r="U1691" s="515">
        <v>45.438095238095215</v>
      </c>
      <c r="V1691" s="515">
        <v>0</v>
      </c>
      <c r="W1691" s="515">
        <v>100</v>
      </c>
      <c r="X1691" s="515">
        <v>100</v>
      </c>
      <c r="Y1691" s="515">
        <v>95.238095238095283</v>
      </c>
      <c r="Z1691" s="515">
        <v>9.2423701449191284</v>
      </c>
      <c r="AA1691" s="515">
        <v>1.5822140691272537</v>
      </c>
      <c r="AB1691" s="515">
        <v>0</v>
      </c>
      <c r="AC1691" s="515">
        <v>48.970968004757509</v>
      </c>
      <c r="AD1691" s="515"/>
      <c r="AE1691" s="515"/>
      <c r="AF1691" s="515">
        <v>3.6585365853658542</v>
      </c>
      <c r="AG1691" s="515">
        <v>4.9710344252729843</v>
      </c>
      <c r="AH1691" s="515">
        <v>0</v>
      </c>
      <c r="AI1691" s="515">
        <v>2</v>
      </c>
      <c r="AJ1691" s="515">
        <v>118</v>
      </c>
      <c r="AK1691" s="515">
        <v>31.691114349002305</v>
      </c>
      <c r="AL1691" s="515">
        <v>31.691114349002305</v>
      </c>
    </row>
    <row r="1692" spans="1:38">
      <c r="A1692" s="515">
        <v>17</v>
      </c>
      <c r="B1692" s="515">
        <v>317</v>
      </c>
      <c r="C1692" s="515">
        <v>2023</v>
      </c>
      <c r="D1692" s="515">
        <v>5</v>
      </c>
      <c r="E1692" s="515">
        <v>99</v>
      </c>
      <c r="F1692" s="515">
        <v>99</v>
      </c>
      <c r="G1692" s="515">
        <v>99</v>
      </c>
      <c r="H1692" s="515">
        <v>99</v>
      </c>
      <c r="I1692" s="515">
        <v>99</v>
      </c>
      <c r="J1692" s="515">
        <v>999</v>
      </c>
      <c r="K1692" s="515">
        <v>99</v>
      </c>
      <c r="L1692" s="515">
        <v>99</v>
      </c>
      <c r="M1692" s="515">
        <v>12</v>
      </c>
      <c r="N1692" s="515">
        <v>99</v>
      </c>
      <c r="O1692" s="515">
        <v>99</v>
      </c>
      <c r="P1692" s="515">
        <v>99</v>
      </c>
      <c r="Q1692" s="515">
        <v>31</v>
      </c>
      <c r="R1692" s="515">
        <v>36</v>
      </c>
      <c r="S1692" s="515">
        <v>9.1111111111111125</v>
      </c>
      <c r="T1692" s="515">
        <v>12</v>
      </c>
      <c r="U1692" s="515">
        <v>45.536111111111111</v>
      </c>
      <c r="V1692" s="515">
        <v>0</v>
      </c>
      <c r="W1692" s="515">
        <v>100</v>
      </c>
      <c r="X1692" s="515">
        <v>100</v>
      </c>
      <c r="Y1692" s="515">
        <v>100</v>
      </c>
      <c r="Z1692" s="515">
        <v>7.0516409744185244</v>
      </c>
      <c r="AA1692" s="515">
        <v>1.8823415940108248</v>
      </c>
      <c r="AB1692" s="515">
        <v>0</v>
      </c>
      <c r="AC1692" s="515">
        <v>51.555051872594646</v>
      </c>
      <c r="AD1692" s="515"/>
      <c r="AE1692" s="515"/>
      <c r="AF1692" s="515">
        <v>2.5714285714285721</v>
      </c>
      <c r="AG1692" s="515">
        <v>3.4439292684617766</v>
      </c>
      <c r="AH1692" s="515">
        <v>2.7777777777777781</v>
      </c>
      <c r="AI1692" s="515">
        <v>14</v>
      </c>
      <c r="AJ1692" s="515">
        <v>118.7928571428572</v>
      </c>
      <c r="AK1692" s="515">
        <v>28.421869876328156</v>
      </c>
      <c r="AL1692" s="515">
        <v>28.421869876328156</v>
      </c>
    </row>
    <row r="1693" spans="1:38">
      <c r="A1693" s="515">
        <v>17</v>
      </c>
      <c r="B1693" s="515">
        <v>318</v>
      </c>
      <c r="C1693" s="515">
        <v>2023</v>
      </c>
      <c r="D1693" s="515">
        <v>6</v>
      </c>
      <c r="E1693" s="515">
        <v>99</v>
      </c>
      <c r="F1693" s="515">
        <v>99</v>
      </c>
      <c r="G1693" s="515">
        <v>99</v>
      </c>
      <c r="H1693" s="515">
        <v>99</v>
      </c>
      <c r="I1693" s="515">
        <v>99</v>
      </c>
      <c r="J1693" s="515">
        <v>999</v>
      </c>
      <c r="K1693" s="515">
        <v>99</v>
      </c>
      <c r="L1693" s="515">
        <v>99</v>
      </c>
      <c r="M1693" s="515">
        <v>12</v>
      </c>
      <c r="N1693" s="515">
        <v>99</v>
      </c>
      <c r="O1693" s="515">
        <v>99</v>
      </c>
      <c r="P1693" s="515">
        <v>99</v>
      </c>
      <c r="Q1693" s="515">
        <v>36</v>
      </c>
      <c r="R1693" s="515">
        <v>49</v>
      </c>
      <c r="S1693" s="515">
        <v>8.795918367346939</v>
      </c>
      <c r="T1693" s="515">
        <v>12</v>
      </c>
      <c r="U1693" s="515">
        <v>42.693877551020393</v>
      </c>
      <c r="V1693" s="515">
        <v>0</v>
      </c>
      <c r="W1693" s="515">
        <v>100</v>
      </c>
      <c r="X1693" s="515">
        <v>100</v>
      </c>
      <c r="Y1693" s="515">
        <v>100</v>
      </c>
      <c r="Z1693" s="515">
        <v>7.9176735441891868</v>
      </c>
      <c r="AA1693" s="515">
        <v>1.2774271309819412</v>
      </c>
      <c r="AB1693" s="515">
        <v>0</v>
      </c>
      <c r="AC1693" s="515">
        <v>41.230725757228072</v>
      </c>
      <c r="AD1693" s="515"/>
      <c r="AE1693" s="515"/>
      <c r="AF1693" s="515">
        <v>3.8643533123028391</v>
      </c>
      <c r="AG1693" s="515">
        <v>4.9583799465291341</v>
      </c>
      <c r="AH1693" s="515">
        <v>2.0408163265306123</v>
      </c>
      <c r="AI1693" s="515">
        <v>17</v>
      </c>
      <c r="AJ1693" s="515">
        <v>119.41764705882352</v>
      </c>
      <c r="AK1693" s="515">
        <v>26.760806612351558</v>
      </c>
      <c r="AL1693" s="515">
        <v>26.760806612351558</v>
      </c>
    </row>
    <row r="1694" spans="1:38">
      <c r="A1694" s="515">
        <v>17</v>
      </c>
      <c r="B1694" s="515">
        <v>319</v>
      </c>
      <c r="C1694" s="515">
        <v>2023</v>
      </c>
      <c r="D1694" s="515">
        <v>7</v>
      </c>
      <c r="E1694" s="515">
        <v>99</v>
      </c>
      <c r="F1694" s="515">
        <v>99</v>
      </c>
      <c r="G1694" s="515">
        <v>99</v>
      </c>
      <c r="H1694" s="515">
        <v>99</v>
      </c>
      <c r="I1694" s="515">
        <v>99</v>
      </c>
      <c r="J1694" s="515">
        <v>999</v>
      </c>
      <c r="K1694" s="515">
        <v>99</v>
      </c>
      <c r="L1694" s="515">
        <v>99</v>
      </c>
      <c r="M1694" s="515">
        <v>12</v>
      </c>
      <c r="N1694" s="515">
        <v>99</v>
      </c>
      <c r="O1694" s="515">
        <v>99</v>
      </c>
      <c r="P1694" s="515">
        <v>99</v>
      </c>
      <c r="Q1694" s="515">
        <v>6</v>
      </c>
      <c r="R1694" s="515">
        <v>8</v>
      </c>
      <c r="S1694" s="515">
        <v>9.625</v>
      </c>
      <c r="T1694" s="515">
        <v>12</v>
      </c>
      <c r="U1694" s="515">
        <v>49.874999999999993</v>
      </c>
      <c r="V1694" s="515">
        <v>0</v>
      </c>
      <c r="W1694" s="515">
        <v>100</v>
      </c>
      <c r="X1694" s="515">
        <v>100</v>
      </c>
      <c r="Y1694" s="515">
        <v>100</v>
      </c>
      <c r="Z1694" s="515">
        <v>8.3107986980795623</v>
      </c>
      <c r="AA1694" s="515">
        <v>0.99215674164922163</v>
      </c>
      <c r="AB1694" s="515">
        <v>0</v>
      </c>
      <c r="AC1694" s="515">
        <v>82.96076200317431</v>
      </c>
      <c r="AD1694" s="515"/>
      <c r="AE1694" s="515"/>
      <c r="AF1694" s="515">
        <v>2.6315789473684221</v>
      </c>
      <c r="AG1694" s="515">
        <v>3.9411689171169209</v>
      </c>
      <c r="AH1694" s="515">
        <v>0</v>
      </c>
      <c r="AI1694" s="515">
        <v>6</v>
      </c>
      <c r="AJ1694" s="515">
        <v>117.56666666666663</v>
      </c>
      <c r="AK1694" s="515">
        <v>31.045099487382615</v>
      </c>
      <c r="AL1694" s="515">
        <v>31.045099487382615</v>
      </c>
    </row>
    <row r="1695" spans="1:38">
      <c r="A1695" s="515">
        <v>17</v>
      </c>
      <c r="B1695" s="515">
        <v>320</v>
      </c>
      <c r="C1695" s="515">
        <v>2023</v>
      </c>
      <c r="D1695" s="515">
        <v>8</v>
      </c>
      <c r="E1695" s="515">
        <v>99</v>
      </c>
      <c r="F1695" s="515">
        <v>99</v>
      </c>
      <c r="G1695" s="515">
        <v>99</v>
      </c>
      <c r="H1695" s="515">
        <v>99</v>
      </c>
      <c r="I1695" s="515">
        <v>99</v>
      </c>
      <c r="J1695" s="515">
        <v>999</v>
      </c>
      <c r="K1695" s="515">
        <v>99</v>
      </c>
      <c r="L1695" s="515">
        <v>99</v>
      </c>
      <c r="M1695" s="515">
        <v>12</v>
      </c>
      <c r="N1695" s="515">
        <v>99</v>
      </c>
      <c r="O1695" s="515">
        <v>99</v>
      </c>
      <c r="P1695" s="515">
        <v>99</v>
      </c>
      <c r="Q1695" s="515">
        <v>188</v>
      </c>
      <c r="R1695" s="515">
        <v>245</v>
      </c>
      <c r="S1695" s="515">
        <v>9.1959183673469376</v>
      </c>
      <c r="T1695" s="515">
        <v>12</v>
      </c>
      <c r="U1695" s="515">
        <v>44.282448979591841</v>
      </c>
      <c r="V1695" s="515">
        <v>0</v>
      </c>
      <c r="W1695" s="515">
        <v>100</v>
      </c>
      <c r="X1695" s="515">
        <v>100</v>
      </c>
      <c r="Y1695" s="515">
        <v>100</v>
      </c>
      <c r="Z1695" s="515">
        <v>7.8340164928765281</v>
      </c>
      <c r="AA1695" s="515">
        <v>1.1928287736016501</v>
      </c>
      <c r="AB1695" s="515">
        <v>0</v>
      </c>
      <c r="AC1695" s="515">
        <v>58.400494310188691</v>
      </c>
      <c r="AD1695" s="515"/>
      <c r="AE1695" s="515"/>
      <c r="AF1695" s="515">
        <v>2.0550243247777225</v>
      </c>
      <c r="AG1695" s="515">
        <v>2.8357812591483591</v>
      </c>
      <c r="AH1695" s="515">
        <v>1.6326530612244901</v>
      </c>
      <c r="AI1695" s="515">
        <v>110</v>
      </c>
      <c r="AJ1695" s="515">
        <v>117.50181818181812</v>
      </c>
      <c r="AK1695" s="515">
        <v>28.092380028849259</v>
      </c>
      <c r="AL1695" s="515">
        <v>28.092380028849259</v>
      </c>
    </row>
    <row r="1696" spans="1:38">
      <c r="A1696" s="515">
        <v>17</v>
      </c>
      <c r="B1696" s="515">
        <v>321</v>
      </c>
      <c r="C1696" s="515">
        <v>2023</v>
      </c>
      <c r="D1696" s="515">
        <v>9</v>
      </c>
      <c r="E1696" s="515">
        <v>99</v>
      </c>
      <c r="F1696" s="515">
        <v>99</v>
      </c>
      <c r="G1696" s="515">
        <v>99</v>
      </c>
      <c r="H1696" s="515">
        <v>99</v>
      </c>
      <c r="I1696" s="515">
        <v>99</v>
      </c>
      <c r="J1696" s="515">
        <v>999</v>
      </c>
      <c r="K1696" s="515">
        <v>99</v>
      </c>
      <c r="L1696" s="515">
        <v>99</v>
      </c>
      <c r="M1696" s="515">
        <v>12</v>
      </c>
      <c r="N1696" s="515">
        <v>99</v>
      </c>
      <c r="O1696" s="515">
        <v>99</v>
      </c>
      <c r="P1696" s="515">
        <v>99</v>
      </c>
      <c r="Q1696" s="515">
        <v>196</v>
      </c>
      <c r="R1696" s="515">
        <v>259</v>
      </c>
      <c r="S1696" s="515">
        <v>8.8301158301158296</v>
      </c>
      <c r="T1696" s="515">
        <v>12</v>
      </c>
      <c r="U1696" s="515">
        <v>39.963320463320464</v>
      </c>
      <c r="V1696" s="515">
        <v>0</v>
      </c>
      <c r="W1696" s="515">
        <v>100</v>
      </c>
      <c r="X1696" s="515">
        <v>100</v>
      </c>
      <c r="Y1696" s="515">
        <v>94.594594594594625</v>
      </c>
      <c r="Z1696" s="515">
        <v>9.1879940009867624</v>
      </c>
      <c r="AA1696" s="515">
        <v>1.2711911790169137</v>
      </c>
      <c r="AB1696" s="515">
        <v>0</v>
      </c>
      <c r="AC1696" s="515">
        <v>64.742453872139265</v>
      </c>
      <c r="AD1696" s="515"/>
      <c r="AE1696" s="515"/>
      <c r="AF1696" s="515">
        <v>1.9093254699594553</v>
      </c>
      <c r="AG1696" s="515">
        <v>2.5709887743881255</v>
      </c>
      <c r="AH1696" s="515">
        <v>9.2664092664092639</v>
      </c>
      <c r="AI1696" s="515">
        <v>78</v>
      </c>
      <c r="AJ1696" s="515">
        <v>115.86282051282051</v>
      </c>
      <c r="AK1696" s="515">
        <v>26.46510988381872</v>
      </c>
      <c r="AL1696" s="515">
        <v>26.46510988381872</v>
      </c>
    </row>
    <row r="1697" spans="1:38">
      <c r="A1697" s="515">
        <v>17</v>
      </c>
      <c r="B1697" s="515">
        <v>322</v>
      </c>
      <c r="C1697" s="515">
        <v>2023</v>
      </c>
      <c r="D1697" s="515">
        <v>10</v>
      </c>
      <c r="E1697" s="515">
        <v>99</v>
      </c>
      <c r="F1697" s="515">
        <v>99</v>
      </c>
      <c r="G1697" s="515">
        <v>99</v>
      </c>
      <c r="H1697" s="515">
        <v>99</v>
      </c>
      <c r="I1697" s="515">
        <v>99</v>
      </c>
      <c r="J1697" s="515">
        <v>999</v>
      </c>
      <c r="K1697" s="515">
        <v>99</v>
      </c>
      <c r="L1697" s="515">
        <v>99</v>
      </c>
      <c r="M1697" s="515">
        <v>12</v>
      </c>
      <c r="N1697" s="515">
        <v>99</v>
      </c>
      <c r="O1697" s="515">
        <v>99</v>
      </c>
      <c r="P1697" s="515">
        <v>99</v>
      </c>
      <c r="Q1697" s="515">
        <v>594</v>
      </c>
      <c r="R1697" s="515">
        <v>772</v>
      </c>
      <c r="S1697" s="515">
        <v>9.0906735751295358</v>
      </c>
      <c r="T1697" s="515">
        <v>12</v>
      </c>
      <c r="U1697" s="515">
        <v>40.598056994818641</v>
      </c>
      <c r="V1697" s="515">
        <v>0</v>
      </c>
      <c r="W1697" s="515">
        <v>100</v>
      </c>
      <c r="X1697" s="515">
        <v>99.870466321243526</v>
      </c>
      <c r="Y1697" s="515">
        <v>97.020725388601051</v>
      </c>
      <c r="Z1697" s="515">
        <v>8.4775386774605934</v>
      </c>
      <c r="AA1697" s="515">
        <v>1.230891695052567</v>
      </c>
      <c r="AB1697" s="515">
        <v>0</v>
      </c>
      <c r="AC1697" s="515">
        <v>66.740208578874686</v>
      </c>
      <c r="AD1697" s="515"/>
      <c r="AE1697" s="515"/>
      <c r="AF1697" s="515">
        <v>1.9000738370662076</v>
      </c>
      <c r="AG1697" s="515">
        <v>2.5205789199993656</v>
      </c>
      <c r="AH1697" s="515">
        <v>3.1088082901554408</v>
      </c>
      <c r="AI1697" s="515">
        <v>291</v>
      </c>
      <c r="AJ1697" s="515">
        <v>117.45910652920976</v>
      </c>
      <c r="AK1697" s="515">
        <v>25.97226372027319</v>
      </c>
      <c r="AL1697" s="515">
        <v>25.834362895908043</v>
      </c>
    </row>
    <row r="1698" spans="1:38">
      <c r="A1698" s="515">
        <v>17</v>
      </c>
      <c r="B1698" s="515">
        <v>323</v>
      </c>
      <c r="C1698" s="515">
        <v>2023</v>
      </c>
      <c r="D1698" s="515">
        <v>11</v>
      </c>
      <c r="E1698" s="515">
        <v>99</v>
      </c>
      <c r="F1698" s="515">
        <v>99</v>
      </c>
      <c r="G1698" s="515">
        <v>99</v>
      </c>
      <c r="H1698" s="515">
        <v>99</v>
      </c>
      <c r="I1698" s="515">
        <v>99</v>
      </c>
      <c r="J1698" s="515">
        <v>999</v>
      </c>
      <c r="K1698" s="515">
        <v>99</v>
      </c>
      <c r="L1698" s="515">
        <v>99</v>
      </c>
      <c r="M1698" s="515">
        <v>12</v>
      </c>
      <c r="N1698" s="515">
        <v>99</v>
      </c>
      <c r="O1698" s="515">
        <v>99</v>
      </c>
      <c r="P1698" s="515">
        <v>99</v>
      </c>
      <c r="Q1698" s="515">
        <v>278</v>
      </c>
      <c r="R1698" s="515">
        <v>332</v>
      </c>
      <c r="S1698" s="515">
        <v>9.2530120481927707</v>
      </c>
      <c r="T1698" s="515">
        <v>12</v>
      </c>
      <c r="U1698" s="515">
        <v>41.314156626506005</v>
      </c>
      <c r="V1698" s="515">
        <v>0</v>
      </c>
      <c r="W1698" s="515">
        <v>100</v>
      </c>
      <c r="X1698" s="515">
        <v>100</v>
      </c>
      <c r="Y1698" s="515">
        <v>97.590361445783117</v>
      </c>
      <c r="Z1698" s="515">
        <v>8.0764053691176567</v>
      </c>
      <c r="AA1698" s="515">
        <v>1.193288192641754</v>
      </c>
      <c r="AB1698" s="515">
        <v>0</v>
      </c>
      <c r="AC1698" s="515">
        <v>62.41667559495729</v>
      </c>
      <c r="AD1698" s="515"/>
      <c r="AE1698" s="515"/>
      <c r="AF1698" s="515">
        <v>1.4346210353469884</v>
      </c>
      <c r="AG1698" s="515">
        <v>1.9350008549029392</v>
      </c>
      <c r="AH1698" s="515">
        <v>1.506024096385542</v>
      </c>
      <c r="AI1698" s="515">
        <v>127</v>
      </c>
      <c r="AJ1698" s="515">
        <v>116.0354330708662</v>
      </c>
      <c r="AK1698" s="515">
        <v>26.481094749499661</v>
      </c>
      <c r="AL1698" s="515"/>
    </row>
    <row r="1699" spans="1:38">
      <c r="A1699" s="515">
        <v>17</v>
      </c>
      <c r="B1699" s="515">
        <v>324</v>
      </c>
      <c r="C1699" s="515">
        <v>2023</v>
      </c>
      <c r="D1699" s="515">
        <v>12</v>
      </c>
      <c r="E1699" s="515">
        <v>99</v>
      </c>
      <c r="F1699" s="515">
        <v>99</v>
      </c>
      <c r="G1699" s="515">
        <v>99</v>
      </c>
      <c r="H1699" s="515">
        <v>99</v>
      </c>
      <c r="I1699" s="515">
        <v>99</v>
      </c>
      <c r="J1699" s="515">
        <v>999</v>
      </c>
      <c r="K1699" s="515">
        <v>99</v>
      </c>
      <c r="L1699" s="515">
        <v>99</v>
      </c>
      <c r="M1699" s="515">
        <v>12</v>
      </c>
      <c r="N1699" s="515">
        <v>99</v>
      </c>
      <c r="O1699" s="515">
        <v>99</v>
      </c>
      <c r="P1699" s="515">
        <v>99</v>
      </c>
      <c r="Q1699" s="515">
        <v>19</v>
      </c>
      <c r="R1699" s="515">
        <v>21</v>
      </c>
      <c r="S1699" s="515">
        <v>8.5714285714285694</v>
      </c>
      <c r="T1699" s="515">
        <v>12</v>
      </c>
      <c r="U1699" s="515">
        <v>34.561904761904763</v>
      </c>
      <c r="V1699" s="515">
        <v>0</v>
      </c>
      <c r="W1699" s="515">
        <v>100</v>
      </c>
      <c r="X1699" s="515">
        <v>100</v>
      </c>
      <c r="Y1699" s="515">
        <v>71.428571428571445</v>
      </c>
      <c r="Z1699" s="515">
        <v>12.209499665677049</v>
      </c>
      <c r="AA1699" s="515">
        <v>1.1780301787479073</v>
      </c>
      <c r="AB1699" s="515">
        <v>0</v>
      </c>
      <c r="AC1699" s="515">
        <v>76.762109561947241</v>
      </c>
      <c r="AD1699" s="515"/>
      <c r="AE1699" s="515"/>
      <c r="AF1699" s="515">
        <v>1.7114914425427872</v>
      </c>
      <c r="AG1699" s="515">
        <v>2.0144939201585395</v>
      </c>
      <c r="AH1699" s="515">
        <v>0</v>
      </c>
      <c r="AI1699" s="515">
        <v>5</v>
      </c>
      <c r="AJ1699" s="515">
        <v>119.1</v>
      </c>
      <c r="AK1699" s="515">
        <v>27.35299826572216</v>
      </c>
      <c r="AL1699" s="515"/>
    </row>
    <row r="1700" spans="1:38">
      <c r="A1700" s="515">
        <v>17</v>
      </c>
      <c r="B1700" s="515">
        <v>325</v>
      </c>
      <c r="C1700" s="515">
        <v>2023</v>
      </c>
      <c r="D1700" s="515">
        <v>1</v>
      </c>
      <c r="E1700" s="515">
        <v>99</v>
      </c>
      <c r="F1700" s="515">
        <v>99</v>
      </c>
      <c r="G1700" s="515">
        <v>99</v>
      </c>
      <c r="H1700" s="515">
        <v>99</v>
      </c>
      <c r="I1700" s="515">
        <v>99</v>
      </c>
      <c r="J1700" s="515">
        <v>999</v>
      </c>
      <c r="K1700" s="515">
        <v>99</v>
      </c>
      <c r="L1700" s="515">
        <v>99</v>
      </c>
      <c r="M1700" s="515">
        <v>13</v>
      </c>
      <c r="N1700" s="515">
        <v>99</v>
      </c>
      <c r="O1700" s="515">
        <v>99</v>
      </c>
      <c r="P1700" s="515">
        <v>99</v>
      </c>
      <c r="Q1700" s="515">
        <v>11</v>
      </c>
      <c r="R1700" s="515">
        <v>11</v>
      </c>
      <c r="S1700" s="515">
        <v>9.2727272727272734</v>
      </c>
      <c r="T1700" s="515">
        <v>13</v>
      </c>
      <c r="U1700" s="515">
        <v>44.472727272727262</v>
      </c>
      <c r="V1700" s="515">
        <v>0</v>
      </c>
      <c r="W1700" s="515">
        <v>100</v>
      </c>
      <c r="X1700" s="515">
        <v>100</v>
      </c>
      <c r="Y1700" s="515">
        <v>90.909090909090892</v>
      </c>
      <c r="Z1700" s="515">
        <v>9.0839609811710744</v>
      </c>
      <c r="AA1700" s="515">
        <v>0.9620913858416611</v>
      </c>
      <c r="AB1700" s="515">
        <v>0</v>
      </c>
      <c r="AC1700" s="515">
        <v>89.854135366566851</v>
      </c>
      <c r="AD1700" s="515"/>
      <c r="AE1700" s="515"/>
      <c r="AF1700" s="515">
        <v>0.86750788643533139</v>
      </c>
      <c r="AG1700" s="515">
        <v>1.2715212509357061</v>
      </c>
      <c r="AH1700" s="515">
        <v>9.0909090909090917</v>
      </c>
      <c r="AI1700" s="515">
        <v>0</v>
      </c>
      <c r="AJ1700" s="515"/>
      <c r="AK1700" s="515"/>
      <c r="AL1700" s="515"/>
    </row>
    <row r="1701" spans="1:38">
      <c r="A1701" s="515">
        <v>17</v>
      </c>
      <c r="B1701" s="515">
        <v>326</v>
      </c>
      <c r="C1701" s="515">
        <v>2023</v>
      </c>
      <c r="D1701" s="515">
        <v>2</v>
      </c>
      <c r="E1701" s="515">
        <v>99</v>
      </c>
      <c r="F1701" s="515">
        <v>99</v>
      </c>
      <c r="G1701" s="515">
        <v>99</v>
      </c>
      <c r="H1701" s="515">
        <v>99</v>
      </c>
      <c r="I1701" s="515">
        <v>99</v>
      </c>
      <c r="J1701" s="515">
        <v>999</v>
      </c>
      <c r="K1701" s="515">
        <v>99</v>
      </c>
      <c r="L1701" s="515">
        <v>99</v>
      </c>
      <c r="M1701" s="515">
        <v>13</v>
      </c>
      <c r="N1701" s="515">
        <v>99</v>
      </c>
      <c r="O1701" s="515">
        <v>99</v>
      </c>
      <c r="P1701" s="515">
        <v>99</v>
      </c>
      <c r="Q1701" s="515">
        <v>7</v>
      </c>
      <c r="R1701" s="515">
        <v>9</v>
      </c>
      <c r="S1701" s="515">
        <v>9.2222222222222232</v>
      </c>
      <c r="T1701" s="515">
        <v>13</v>
      </c>
      <c r="U1701" s="515">
        <v>45.933333333333344</v>
      </c>
      <c r="V1701" s="515">
        <v>0</v>
      </c>
      <c r="W1701" s="515">
        <v>100</v>
      </c>
      <c r="X1701" s="515">
        <v>100</v>
      </c>
      <c r="Y1701" s="515">
        <v>100</v>
      </c>
      <c r="Z1701" s="515">
        <v>6.3249066747616558</v>
      </c>
      <c r="AA1701" s="515">
        <v>0.78567420131839349</v>
      </c>
      <c r="AB1701" s="515">
        <v>0</v>
      </c>
      <c r="AC1701" s="515">
        <v>61.562984909665538</v>
      </c>
      <c r="AD1701" s="515"/>
      <c r="AE1701" s="515"/>
      <c r="AF1701" s="515">
        <v>0.61224489795918358</v>
      </c>
      <c r="AG1701" s="515">
        <v>0.83871478219587425</v>
      </c>
      <c r="AH1701" s="515">
        <v>0</v>
      </c>
      <c r="AI1701" s="515">
        <v>1</v>
      </c>
      <c r="AJ1701" s="515">
        <v>120</v>
      </c>
      <c r="AK1701" s="515">
        <v>24.710648148148152</v>
      </c>
      <c r="AL1701" s="515">
        <v>24.710648148148152</v>
      </c>
    </row>
    <row r="1702" spans="1:38">
      <c r="A1702" s="515">
        <v>17</v>
      </c>
      <c r="B1702" s="515">
        <v>327</v>
      </c>
      <c r="C1702" s="515">
        <v>2023</v>
      </c>
      <c r="D1702" s="515">
        <v>3</v>
      </c>
      <c r="E1702" s="515">
        <v>99</v>
      </c>
      <c r="F1702" s="515">
        <v>99</v>
      </c>
      <c r="G1702" s="515">
        <v>99</v>
      </c>
      <c r="H1702" s="515">
        <v>99</v>
      </c>
      <c r="I1702" s="515">
        <v>99</v>
      </c>
      <c r="J1702" s="515">
        <v>999</v>
      </c>
      <c r="K1702" s="515">
        <v>99</v>
      </c>
      <c r="L1702" s="515">
        <v>99</v>
      </c>
      <c r="M1702" s="515">
        <v>13</v>
      </c>
      <c r="N1702" s="515">
        <v>99</v>
      </c>
      <c r="O1702" s="515">
        <v>99</v>
      </c>
      <c r="P1702" s="515">
        <v>99</v>
      </c>
      <c r="Q1702" s="515">
        <v>96</v>
      </c>
      <c r="R1702" s="515">
        <v>116</v>
      </c>
      <c r="S1702" s="515">
        <v>9.6034482758620676</v>
      </c>
      <c r="T1702" s="515">
        <v>13</v>
      </c>
      <c r="U1702" s="515">
        <v>44.938793103448305</v>
      </c>
      <c r="V1702" s="515">
        <v>0</v>
      </c>
      <c r="W1702" s="515">
        <v>100</v>
      </c>
      <c r="X1702" s="515">
        <v>100</v>
      </c>
      <c r="Y1702" s="515">
        <v>100</v>
      </c>
      <c r="Z1702" s="515">
        <v>7.158016624154711</v>
      </c>
      <c r="AA1702" s="515">
        <v>1.1054669035800255</v>
      </c>
      <c r="AB1702" s="515">
        <v>0</v>
      </c>
      <c r="AC1702" s="515">
        <v>44.817896520286872</v>
      </c>
      <c r="AD1702" s="515"/>
      <c r="AE1702" s="515"/>
      <c r="AF1702" s="515">
        <v>0.94864245992803387</v>
      </c>
      <c r="AG1702" s="515">
        <v>1.2521803380855696</v>
      </c>
      <c r="AH1702" s="515">
        <v>1.7241379310344827</v>
      </c>
      <c r="AI1702" s="515">
        <v>20</v>
      </c>
      <c r="AJ1702" s="515">
        <v>116.59999999999998</v>
      </c>
      <c r="AK1702" s="515">
        <v>27.196472029838404</v>
      </c>
      <c r="AL1702" s="515">
        <v>27.196472029838404</v>
      </c>
    </row>
    <row r="1703" spans="1:38">
      <c r="A1703" s="515">
        <v>17</v>
      </c>
      <c r="B1703" s="515">
        <v>328</v>
      </c>
      <c r="C1703" s="515">
        <v>2023</v>
      </c>
      <c r="D1703" s="515">
        <v>4</v>
      </c>
      <c r="E1703" s="515">
        <v>99</v>
      </c>
      <c r="F1703" s="515">
        <v>99</v>
      </c>
      <c r="G1703" s="515">
        <v>99</v>
      </c>
      <c r="H1703" s="515">
        <v>99</v>
      </c>
      <c r="I1703" s="515">
        <v>99</v>
      </c>
      <c r="J1703" s="515">
        <v>999</v>
      </c>
      <c r="K1703" s="515">
        <v>99</v>
      </c>
      <c r="L1703" s="515">
        <v>99</v>
      </c>
      <c r="M1703" s="515">
        <v>13</v>
      </c>
      <c r="N1703" s="515">
        <v>99</v>
      </c>
      <c r="O1703" s="515">
        <v>99</v>
      </c>
      <c r="P1703" s="515">
        <v>99</v>
      </c>
      <c r="Q1703" s="515">
        <v>4</v>
      </c>
      <c r="R1703" s="515">
        <v>4</v>
      </c>
      <c r="S1703" s="515">
        <v>10.25</v>
      </c>
      <c r="T1703" s="515">
        <v>13</v>
      </c>
      <c r="U1703" s="515">
        <v>53.15</v>
      </c>
      <c r="V1703" s="515">
        <v>0</v>
      </c>
      <c r="W1703" s="515">
        <v>100</v>
      </c>
      <c r="X1703" s="515">
        <v>100</v>
      </c>
      <c r="Y1703" s="515">
        <v>100</v>
      </c>
      <c r="Z1703" s="515">
        <v>6.6206117542112706</v>
      </c>
      <c r="AA1703" s="515">
        <v>1.299038105676658</v>
      </c>
      <c r="AB1703" s="515">
        <v>0</v>
      </c>
      <c r="AC1703" s="515">
        <v>53.340375144289126</v>
      </c>
      <c r="AD1703" s="515"/>
      <c r="AE1703" s="515"/>
      <c r="AF1703" s="515">
        <v>0.69686411149825778</v>
      </c>
      <c r="AG1703" s="515">
        <v>1.1075685588063675</v>
      </c>
      <c r="AH1703" s="515">
        <v>0</v>
      </c>
      <c r="AI1703" s="515">
        <v>1</v>
      </c>
      <c r="AJ1703" s="515">
        <v>128.9</v>
      </c>
      <c r="AK1703" s="515">
        <v>26.66105655780866</v>
      </c>
      <c r="AL1703" s="515">
        <v>26.66105655780866</v>
      </c>
    </row>
    <row r="1704" spans="1:38">
      <c r="A1704" s="515">
        <v>17</v>
      </c>
      <c r="B1704" s="515">
        <v>329</v>
      </c>
      <c r="C1704" s="515">
        <v>2023</v>
      </c>
      <c r="D1704" s="515">
        <v>5</v>
      </c>
      <c r="E1704" s="515">
        <v>99</v>
      </c>
      <c r="F1704" s="515">
        <v>99</v>
      </c>
      <c r="G1704" s="515">
        <v>99</v>
      </c>
      <c r="H1704" s="515">
        <v>99</v>
      </c>
      <c r="I1704" s="515">
        <v>99</v>
      </c>
      <c r="J1704" s="515">
        <v>999</v>
      </c>
      <c r="K1704" s="515">
        <v>99</v>
      </c>
      <c r="L1704" s="515">
        <v>99</v>
      </c>
      <c r="M1704" s="515">
        <v>13</v>
      </c>
      <c r="N1704" s="515">
        <v>99</v>
      </c>
      <c r="O1704" s="515">
        <v>99</v>
      </c>
      <c r="P1704" s="515">
        <v>99</v>
      </c>
      <c r="Q1704" s="515">
        <v>15</v>
      </c>
      <c r="R1704" s="515">
        <v>15</v>
      </c>
      <c r="S1704" s="515">
        <v>9.7333333333333307</v>
      </c>
      <c r="T1704" s="515">
        <v>13</v>
      </c>
      <c r="U1704" s="515">
        <v>47.486666666666679</v>
      </c>
      <c r="V1704" s="515">
        <v>0</v>
      </c>
      <c r="W1704" s="515">
        <v>100</v>
      </c>
      <c r="X1704" s="515">
        <v>100</v>
      </c>
      <c r="Y1704" s="515">
        <v>100</v>
      </c>
      <c r="Z1704" s="515">
        <v>7.0921427572271218</v>
      </c>
      <c r="AA1704" s="515">
        <v>1.1813363431112984</v>
      </c>
      <c r="AB1704" s="515">
        <v>0</v>
      </c>
      <c r="AC1704" s="515">
        <v>60.511495946067583</v>
      </c>
      <c r="AD1704" s="515"/>
      <c r="AE1704" s="515"/>
      <c r="AF1704" s="515">
        <v>1.0714285714285712</v>
      </c>
      <c r="AG1704" s="515">
        <v>1.496438002760522</v>
      </c>
      <c r="AH1704" s="515">
        <v>0</v>
      </c>
      <c r="AI1704" s="515">
        <v>5</v>
      </c>
      <c r="AJ1704" s="515">
        <v>119.12</v>
      </c>
      <c r="AK1704" s="515">
        <v>28.676015223879151</v>
      </c>
      <c r="AL1704" s="515">
        <v>28.676015223879151</v>
      </c>
    </row>
    <row r="1705" spans="1:38">
      <c r="A1705" s="515">
        <v>17</v>
      </c>
      <c r="B1705" s="515">
        <v>330</v>
      </c>
      <c r="C1705" s="515">
        <v>2023</v>
      </c>
      <c r="D1705" s="515">
        <v>6</v>
      </c>
      <c r="E1705" s="515">
        <v>99</v>
      </c>
      <c r="F1705" s="515">
        <v>99</v>
      </c>
      <c r="G1705" s="515">
        <v>99</v>
      </c>
      <c r="H1705" s="515">
        <v>99</v>
      </c>
      <c r="I1705" s="515">
        <v>99</v>
      </c>
      <c r="J1705" s="515">
        <v>999</v>
      </c>
      <c r="K1705" s="515">
        <v>99</v>
      </c>
      <c r="L1705" s="515">
        <v>99</v>
      </c>
      <c r="M1705" s="515">
        <v>13</v>
      </c>
      <c r="N1705" s="515">
        <v>99</v>
      </c>
      <c r="O1705" s="515">
        <v>99</v>
      </c>
      <c r="P1705" s="515">
        <v>99</v>
      </c>
      <c r="Q1705" s="515">
        <v>12</v>
      </c>
      <c r="R1705" s="515">
        <v>14</v>
      </c>
      <c r="S1705" s="515">
        <v>9.7857142857142883</v>
      </c>
      <c r="T1705" s="515">
        <v>13</v>
      </c>
      <c r="U1705" s="515">
        <v>45.392857142857153</v>
      </c>
      <c r="V1705" s="515">
        <v>0</v>
      </c>
      <c r="W1705" s="515">
        <v>100</v>
      </c>
      <c r="X1705" s="515">
        <v>100</v>
      </c>
      <c r="Y1705" s="515">
        <v>100</v>
      </c>
      <c r="Z1705" s="515">
        <v>8.0563607776459456</v>
      </c>
      <c r="AA1705" s="515">
        <v>0.93949617414041442</v>
      </c>
      <c r="AB1705" s="515">
        <v>0</v>
      </c>
      <c r="AC1705" s="515">
        <v>44.428465951957001</v>
      </c>
      <c r="AD1705" s="515"/>
      <c r="AE1705" s="515"/>
      <c r="AF1705" s="515">
        <v>1.1041009463722398</v>
      </c>
      <c r="AG1705" s="515">
        <v>1.506238267695633</v>
      </c>
      <c r="AH1705" s="515">
        <v>0</v>
      </c>
      <c r="AI1705" s="515">
        <v>4</v>
      </c>
      <c r="AJ1705" s="515">
        <v>115.7</v>
      </c>
      <c r="AK1705" s="515">
        <v>27.792165963703486</v>
      </c>
      <c r="AL1705" s="515">
        <v>27.792165963703486</v>
      </c>
    </row>
    <row r="1706" spans="1:38">
      <c r="A1706" s="515">
        <v>17</v>
      </c>
      <c r="B1706" s="515">
        <v>331</v>
      </c>
      <c r="C1706" s="515">
        <v>2023</v>
      </c>
      <c r="D1706" s="515">
        <v>7</v>
      </c>
      <c r="E1706" s="515">
        <v>99</v>
      </c>
      <c r="F1706" s="515">
        <v>99</v>
      </c>
      <c r="G1706" s="515">
        <v>99</v>
      </c>
      <c r="H1706" s="515">
        <v>99</v>
      </c>
      <c r="I1706" s="515">
        <v>99</v>
      </c>
      <c r="J1706" s="515">
        <v>999</v>
      </c>
      <c r="K1706" s="515">
        <v>99</v>
      </c>
      <c r="L1706" s="515">
        <v>99</v>
      </c>
      <c r="M1706" s="515">
        <v>13</v>
      </c>
      <c r="N1706" s="515">
        <v>99</v>
      </c>
      <c r="O1706" s="515">
        <v>99</v>
      </c>
      <c r="P1706" s="515">
        <v>99</v>
      </c>
      <c r="Q1706" s="515">
        <v>6</v>
      </c>
      <c r="R1706" s="515">
        <v>6</v>
      </c>
      <c r="S1706" s="515">
        <v>9.1666666666666643</v>
      </c>
      <c r="T1706" s="515">
        <v>13</v>
      </c>
      <c r="U1706" s="515">
        <v>49.383333333333319</v>
      </c>
      <c r="V1706" s="515">
        <v>0</v>
      </c>
      <c r="W1706" s="515">
        <v>100</v>
      </c>
      <c r="X1706" s="515">
        <v>100</v>
      </c>
      <c r="Y1706" s="515">
        <v>100</v>
      </c>
      <c r="Z1706" s="515">
        <v>7.0241053206480037</v>
      </c>
      <c r="AA1706" s="515">
        <v>0.89752746785575388</v>
      </c>
      <c r="AB1706" s="515">
        <v>0</v>
      </c>
      <c r="AC1706" s="515">
        <v>43.929260669988906</v>
      </c>
      <c r="AD1706" s="515"/>
      <c r="AE1706" s="515"/>
      <c r="AF1706" s="515">
        <v>1.9736842105263159</v>
      </c>
      <c r="AG1706" s="515">
        <v>2.9267377196534925</v>
      </c>
      <c r="AH1706" s="515">
        <v>0</v>
      </c>
      <c r="AI1706" s="515">
        <v>4</v>
      </c>
      <c r="AJ1706" s="515">
        <v>118.4</v>
      </c>
      <c r="AK1706" s="515">
        <v>29.099935313554955</v>
      </c>
      <c r="AL1706" s="515">
        <v>29.099935313554955</v>
      </c>
    </row>
    <row r="1707" spans="1:38">
      <c r="A1707" s="515">
        <v>17</v>
      </c>
      <c r="B1707" s="515">
        <v>332</v>
      </c>
      <c r="C1707" s="515">
        <v>2023</v>
      </c>
      <c r="D1707" s="515">
        <v>8</v>
      </c>
      <c r="E1707" s="515">
        <v>99</v>
      </c>
      <c r="F1707" s="515">
        <v>99</v>
      </c>
      <c r="G1707" s="515">
        <v>99</v>
      </c>
      <c r="H1707" s="515">
        <v>99</v>
      </c>
      <c r="I1707" s="515">
        <v>99</v>
      </c>
      <c r="J1707" s="515">
        <v>999</v>
      </c>
      <c r="K1707" s="515">
        <v>99</v>
      </c>
      <c r="L1707" s="515">
        <v>99</v>
      </c>
      <c r="M1707" s="515">
        <v>13</v>
      </c>
      <c r="N1707" s="515">
        <v>99</v>
      </c>
      <c r="O1707" s="515">
        <v>99</v>
      </c>
      <c r="P1707" s="515">
        <v>99</v>
      </c>
      <c r="Q1707" s="515">
        <v>65</v>
      </c>
      <c r="R1707" s="515">
        <v>82</v>
      </c>
      <c r="S1707" s="515">
        <v>9.5121951219512173</v>
      </c>
      <c r="T1707" s="515">
        <v>13</v>
      </c>
      <c r="U1707" s="515">
        <v>46.015853658536557</v>
      </c>
      <c r="V1707" s="515">
        <v>0</v>
      </c>
      <c r="W1707" s="515">
        <v>100</v>
      </c>
      <c r="X1707" s="515">
        <v>100</v>
      </c>
      <c r="Y1707" s="515">
        <v>100</v>
      </c>
      <c r="Z1707" s="515">
        <v>8.3399635828911869</v>
      </c>
      <c r="AA1707" s="515">
        <v>1.2517685288152589</v>
      </c>
      <c r="AB1707" s="515">
        <v>0</v>
      </c>
      <c r="AC1707" s="515">
        <v>57.009623669574921</v>
      </c>
      <c r="AD1707" s="515"/>
      <c r="AE1707" s="515"/>
      <c r="AF1707" s="515">
        <v>0.68780405972152336</v>
      </c>
      <c r="AG1707" s="515">
        <v>0.98627119282016174</v>
      </c>
      <c r="AH1707" s="515">
        <v>0</v>
      </c>
      <c r="AI1707" s="515">
        <v>43</v>
      </c>
      <c r="AJ1707" s="515">
        <v>117.7232558139535</v>
      </c>
      <c r="AK1707" s="515">
        <v>29.081053271416309</v>
      </c>
      <c r="AL1707" s="515">
        <v>29.081053271416309</v>
      </c>
    </row>
    <row r="1708" spans="1:38">
      <c r="A1708" s="515">
        <v>17</v>
      </c>
      <c r="B1708" s="515">
        <v>333</v>
      </c>
      <c r="C1708" s="515">
        <v>2023</v>
      </c>
      <c r="D1708" s="515">
        <v>9</v>
      </c>
      <c r="E1708" s="515">
        <v>99</v>
      </c>
      <c r="F1708" s="515">
        <v>99</v>
      </c>
      <c r="G1708" s="515">
        <v>99</v>
      </c>
      <c r="H1708" s="515">
        <v>99</v>
      </c>
      <c r="I1708" s="515">
        <v>99</v>
      </c>
      <c r="J1708" s="515">
        <v>999</v>
      </c>
      <c r="K1708" s="515">
        <v>99</v>
      </c>
      <c r="L1708" s="515">
        <v>99</v>
      </c>
      <c r="M1708" s="515">
        <v>13</v>
      </c>
      <c r="N1708" s="515">
        <v>99</v>
      </c>
      <c r="O1708" s="515">
        <v>99</v>
      </c>
      <c r="P1708" s="515">
        <v>99</v>
      </c>
      <c r="Q1708" s="515">
        <v>99</v>
      </c>
      <c r="R1708" s="515">
        <v>120</v>
      </c>
      <c r="S1708" s="515">
        <v>9.4333333333333353</v>
      </c>
      <c r="T1708" s="515">
        <v>13</v>
      </c>
      <c r="U1708" s="515">
        <v>44.096666666666678</v>
      </c>
      <c r="V1708" s="515">
        <v>0</v>
      </c>
      <c r="W1708" s="515">
        <v>100</v>
      </c>
      <c r="X1708" s="515">
        <v>100</v>
      </c>
      <c r="Y1708" s="515">
        <v>97.5</v>
      </c>
      <c r="Z1708" s="515">
        <v>8.21086610670406</v>
      </c>
      <c r="AA1708" s="515">
        <v>1.4360439485692023</v>
      </c>
      <c r="AB1708" s="515">
        <v>0</v>
      </c>
      <c r="AC1708" s="515">
        <v>63.173950212622579</v>
      </c>
      <c r="AD1708" s="515"/>
      <c r="AE1708" s="515"/>
      <c r="AF1708" s="515">
        <v>0.88462956137117588</v>
      </c>
      <c r="AG1708" s="515">
        <v>1.3143948793345452</v>
      </c>
      <c r="AH1708" s="515">
        <v>13.333333333333337</v>
      </c>
      <c r="AI1708" s="515">
        <v>33</v>
      </c>
      <c r="AJ1708" s="515">
        <v>116.31515151515148</v>
      </c>
      <c r="AK1708" s="515">
        <v>27.420707912760783</v>
      </c>
      <c r="AL1708" s="515">
        <v>27.420707912760783</v>
      </c>
    </row>
    <row r="1709" spans="1:38">
      <c r="A1709" s="515">
        <v>17</v>
      </c>
      <c r="B1709" s="515">
        <v>334</v>
      </c>
      <c r="C1709" s="515">
        <v>2023</v>
      </c>
      <c r="D1709" s="515">
        <v>10</v>
      </c>
      <c r="E1709" s="515">
        <v>99</v>
      </c>
      <c r="F1709" s="515">
        <v>99</v>
      </c>
      <c r="G1709" s="515">
        <v>99</v>
      </c>
      <c r="H1709" s="515">
        <v>99</v>
      </c>
      <c r="I1709" s="515">
        <v>99</v>
      </c>
      <c r="J1709" s="515">
        <v>999</v>
      </c>
      <c r="K1709" s="515">
        <v>99</v>
      </c>
      <c r="L1709" s="515">
        <v>99</v>
      </c>
      <c r="M1709" s="515">
        <v>13</v>
      </c>
      <c r="N1709" s="515">
        <v>99</v>
      </c>
      <c r="O1709" s="515">
        <v>99</v>
      </c>
      <c r="P1709" s="515">
        <v>99</v>
      </c>
      <c r="Q1709" s="515">
        <v>263</v>
      </c>
      <c r="R1709" s="515">
        <v>312</v>
      </c>
      <c r="S1709" s="515">
        <v>9.3653846153846114</v>
      </c>
      <c r="T1709" s="515">
        <v>13</v>
      </c>
      <c r="U1709" s="515">
        <v>42.631089743589754</v>
      </c>
      <c r="V1709" s="515">
        <v>0</v>
      </c>
      <c r="W1709" s="515">
        <v>100</v>
      </c>
      <c r="X1709" s="515">
        <v>100</v>
      </c>
      <c r="Y1709" s="515">
        <v>98.71794871794873</v>
      </c>
      <c r="Z1709" s="515">
        <v>8.3143042536771912</v>
      </c>
      <c r="AA1709" s="515">
        <v>1.3848379450759916</v>
      </c>
      <c r="AB1709" s="515">
        <v>0</v>
      </c>
      <c r="AC1709" s="515">
        <v>65.112011884009689</v>
      </c>
      <c r="AD1709" s="515"/>
      <c r="AE1709" s="515"/>
      <c r="AF1709" s="515">
        <v>0.76790548855525487</v>
      </c>
      <c r="AG1709" s="515">
        <v>1.0696920765950657</v>
      </c>
      <c r="AH1709" s="515">
        <v>3.8461538461538449</v>
      </c>
      <c r="AI1709" s="515">
        <v>120</v>
      </c>
      <c r="AJ1709" s="515">
        <v>117.1375</v>
      </c>
      <c r="AK1709" s="515">
        <v>26.949861686912779</v>
      </c>
      <c r="AL1709" s="515">
        <v>26.865030003491661</v>
      </c>
    </row>
    <row r="1710" spans="1:38">
      <c r="A1710" s="515">
        <v>17</v>
      </c>
      <c r="B1710" s="515">
        <v>335</v>
      </c>
      <c r="C1710" s="515">
        <v>2023</v>
      </c>
      <c r="D1710" s="515">
        <v>11</v>
      </c>
      <c r="E1710" s="515">
        <v>99</v>
      </c>
      <c r="F1710" s="515">
        <v>99</v>
      </c>
      <c r="G1710" s="515">
        <v>99</v>
      </c>
      <c r="H1710" s="515">
        <v>99</v>
      </c>
      <c r="I1710" s="515">
        <v>99</v>
      </c>
      <c r="J1710" s="515">
        <v>999</v>
      </c>
      <c r="K1710" s="515">
        <v>99</v>
      </c>
      <c r="L1710" s="515">
        <v>99</v>
      </c>
      <c r="M1710" s="515">
        <v>13</v>
      </c>
      <c r="N1710" s="515">
        <v>99</v>
      </c>
      <c r="O1710" s="515">
        <v>99</v>
      </c>
      <c r="P1710" s="515">
        <v>99</v>
      </c>
      <c r="Q1710" s="515">
        <v>95</v>
      </c>
      <c r="R1710" s="515">
        <v>106</v>
      </c>
      <c r="S1710" s="515">
        <v>9.3018867924528301</v>
      </c>
      <c r="T1710" s="515">
        <v>13</v>
      </c>
      <c r="U1710" s="515">
        <v>41.014150943396238</v>
      </c>
      <c r="V1710" s="515">
        <v>0</v>
      </c>
      <c r="W1710" s="515">
        <v>100</v>
      </c>
      <c r="X1710" s="515">
        <v>100</v>
      </c>
      <c r="Y1710" s="515">
        <v>96.226415094339615</v>
      </c>
      <c r="Z1710" s="515">
        <v>8.0214151892039549</v>
      </c>
      <c r="AA1710" s="515">
        <v>1.260202224867665</v>
      </c>
      <c r="AB1710" s="515">
        <v>0</v>
      </c>
      <c r="AC1710" s="515">
        <v>66.060582164690473</v>
      </c>
      <c r="AD1710" s="515"/>
      <c r="AE1710" s="515"/>
      <c r="AF1710" s="515">
        <v>0.45804165586379758</v>
      </c>
      <c r="AG1710" s="515">
        <v>0.6133152684536306</v>
      </c>
      <c r="AH1710" s="515">
        <v>5.6603773584905639</v>
      </c>
      <c r="AI1710" s="515">
        <v>50</v>
      </c>
      <c r="AJ1710" s="515">
        <v>114.61799999999999</v>
      </c>
      <c r="AK1710" s="515">
        <v>26.895866794844153</v>
      </c>
      <c r="AL1710" s="515"/>
    </row>
    <row r="1711" spans="1:38">
      <c r="A1711" s="515">
        <v>17</v>
      </c>
      <c r="B1711" s="515">
        <v>336</v>
      </c>
      <c r="C1711" s="515">
        <v>2023</v>
      </c>
      <c r="D1711" s="515">
        <v>12</v>
      </c>
      <c r="E1711" s="515">
        <v>99</v>
      </c>
      <c r="F1711" s="515">
        <v>99</v>
      </c>
      <c r="G1711" s="515">
        <v>99</v>
      </c>
      <c r="H1711" s="515">
        <v>99</v>
      </c>
      <c r="I1711" s="515">
        <v>99</v>
      </c>
      <c r="J1711" s="515">
        <v>999</v>
      </c>
      <c r="K1711" s="515">
        <v>99</v>
      </c>
      <c r="L1711" s="515">
        <v>99</v>
      </c>
      <c r="M1711" s="515">
        <v>13</v>
      </c>
      <c r="N1711" s="515">
        <v>99</v>
      </c>
      <c r="O1711" s="515">
        <v>99</v>
      </c>
      <c r="P1711" s="515">
        <v>99</v>
      </c>
      <c r="Q1711" s="515">
        <v>6</v>
      </c>
      <c r="R1711" s="515">
        <v>7</v>
      </c>
      <c r="S1711" s="515">
        <v>10.285714285714288</v>
      </c>
      <c r="T1711" s="515">
        <v>13</v>
      </c>
      <c r="U1711" s="515">
        <v>46.714285714285694</v>
      </c>
      <c r="V1711" s="515">
        <v>0</v>
      </c>
      <c r="W1711" s="515">
        <v>100</v>
      </c>
      <c r="X1711" s="515">
        <v>100</v>
      </c>
      <c r="Y1711" s="515">
        <v>100</v>
      </c>
      <c r="Z1711" s="515">
        <v>9.8336780753590247</v>
      </c>
      <c r="AA1711" s="515">
        <v>0.88063057185270299</v>
      </c>
      <c r="AB1711" s="515">
        <v>0</v>
      </c>
      <c r="AC1711" s="515">
        <v>34.100653834327431</v>
      </c>
      <c r="AD1711" s="515"/>
      <c r="AE1711" s="515"/>
      <c r="AF1711" s="515">
        <v>0.5704971475142625</v>
      </c>
      <c r="AG1711" s="515">
        <v>0.90760472842634643</v>
      </c>
      <c r="AH1711" s="515">
        <v>0</v>
      </c>
      <c r="AI1711" s="515">
        <v>4</v>
      </c>
      <c r="AJ1711" s="515">
        <v>114.575</v>
      </c>
      <c r="AK1711" s="515">
        <v>26.84883698299415</v>
      </c>
      <c r="AL1711" s="515"/>
    </row>
    <row r="1712" spans="1:38">
      <c r="A1712" s="515">
        <v>17</v>
      </c>
      <c r="B1712" s="515">
        <v>337</v>
      </c>
      <c r="C1712" s="515">
        <v>2023</v>
      </c>
      <c r="D1712" s="515">
        <v>1</v>
      </c>
      <c r="E1712" s="515">
        <v>99</v>
      </c>
      <c r="F1712" s="515">
        <v>99</v>
      </c>
      <c r="G1712" s="515">
        <v>99</v>
      </c>
      <c r="H1712" s="515">
        <v>99</v>
      </c>
      <c r="I1712" s="515">
        <v>99</v>
      </c>
      <c r="J1712" s="515">
        <v>999</v>
      </c>
      <c r="K1712" s="515">
        <v>99</v>
      </c>
      <c r="L1712" s="515">
        <v>99</v>
      </c>
      <c r="M1712" s="515">
        <v>14</v>
      </c>
      <c r="N1712" s="515">
        <v>99</v>
      </c>
      <c r="O1712" s="515">
        <v>99</v>
      </c>
      <c r="P1712" s="515">
        <v>99</v>
      </c>
      <c r="Q1712" s="515">
        <v>2</v>
      </c>
      <c r="R1712" s="515">
        <v>2</v>
      </c>
      <c r="S1712" s="515">
        <v>11</v>
      </c>
      <c r="T1712" s="515">
        <v>14</v>
      </c>
      <c r="U1712" s="515">
        <v>53.75</v>
      </c>
      <c r="V1712" s="515">
        <v>0</v>
      </c>
      <c r="W1712" s="515">
        <v>100</v>
      </c>
      <c r="X1712" s="515">
        <v>100</v>
      </c>
      <c r="Y1712" s="515">
        <v>100</v>
      </c>
      <c r="Z1712" s="515">
        <v>2.350000000000009</v>
      </c>
      <c r="AA1712" s="515">
        <v>1</v>
      </c>
      <c r="AB1712" s="515">
        <v>0</v>
      </c>
      <c r="AC1712" s="515">
        <v>100.00000000000063</v>
      </c>
      <c r="AD1712" s="515"/>
      <c r="AE1712" s="515"/>
      <c r="AF1712" s="515">
        <v>0.1577287066246057</v>
      </c>
      <c r="AG1712" s="515">
        <v>0.27941237627879906</v>
      </c>
      <c r="AH1712" s="515">
        <v>0</v>
      </c>
      <c r="AI1712" s="515">
        <v>0</v>
      </c>
      <c r="AJ1712" s="515"/>
      <c r="AK1712" s="515"/>
      <c r="AL1712" s="515"/>
    </row>
    <row r="1713" spans="1:38">
      <c r="A1713" s="515">
        <v>17</v>
      </c>
      <c r="B1713" s="515">
        <v>338</v>
      </c>
      <c r="C1713" s="515">
        <v>2023</v>
      </c>
      <c r="D1713" s="515">
        <v>2</v>
      </c>
      <c r="E1713" s="515">
        <v>99</v>
      </c>
      <c r="F1713" s="515">
        <v>99</v>
      </c>
      <c r="G1713" s="515">
        <v>99</v>
      </c>
      <c r="H1713" s="515">
        <v>99</v>
      </c>
      <c r="I1713" s="515">
        <v>99</v>
      </c>
      <c r="J1713" s="515">
        <v>999</v>
      </c>
      <c r="K1713" s="515">
        <v>99</v>
      </c>
      <c r="L1713" s="515">
        <v>99</v>
      </c>
      <c r="M1713" s="515">
        <v>14</v>
      </c>
      <c r="N1713" s="515">
        <v>99</v>
      </c>
      <c r="O1713" s="515">
        <v>99</v>
      </c>
      <c r="P1713" s="515">
        <v>99</v>
      </c>
      <c r="Q1713" s="515">
        <v>8</v>
      </c>
      <c r="R1713" s="515">
        <v>8</v>
      </c>
      <c r="S1713" s="515">
        <v>10</v>
      </c>
      <c r="T1713" s="515">
        <v>14</v>
      </c>
      <c r="U1713" s="515">
        <v>54.062500000000007</v>
      </c>
      <c r="V1713" s="515">
        <v>0</v>
      </c>
      <c r="W1713" s="515">
        <v>100</v>
      </c>
      <c r="X1713" s="515">
        <v>100</v>
      </c>
      <c r="Y1713" s="515">
        <v>100</v>
      </c>
      <c r="Z1713" s="515">
        <v>9.7658764967615124</v>
      </c>
      <c r="AA1713" s="515">
        <v>1</v>
      </c>
      <c r="AB1713" s="515">
        <v>0</v>
      </c>
      <c r="AC1713" s="515">
        <v>38.78300121096035</v>
      </c>
      <c r="AD1713" s="515"/>
      <c r="AE1713" s="515"/>
      <c r="AF1713" s="515">
        <v>0.54421768707482998</v>
      </c>
      <c r="AG1713" s="515">
        <v>0.87746527164904609</v>
      </c>
      <c r="AH1713" s="515">
        <v>0</v>
      </c>
      <c r="AI1713" s="515">
        <v>0</v>
      </c>
      <c r="AJ1713" s="515"/>
      <c r="AK1713" s="515"/>
      <c r="AL1713" s="515"/>
    </row>
    <row r="1714" spans="1:38">
      <c r="A1714" s="515">
        <v>17</v>
      </c>
      <c r="B1714" s="515">
        <v>339</v>
      </c>
      <c r="C1714" s="515">
        <v>2023</v>
      </c>
      <c r="D1714" s="515">
        <v>3</v>
      </c>
      <c r="E1714" s="515">
        <v>99</v>
      </c>
      <c r="F1714" s="515">
        <v>99</v>
      </c>
      <c r="G1714" s="515">
        <v>99</v>
      </c>
      <c r="H1714" s="515">
        <v>99</v>
      </c>
      <c r="I1714" s="515">
        <v>99</v>
      </c>
      <c r="J1714" s="515">
        <v>999</v>
      </c>
      <c r="K1714" s="515">
        <v>99</v>
      </c>
      <c r="L1714" s="515">
        <v>99</v>
      </c>
      <c r="M1714" s="515">
        <v>14</v>
      </c>
      <c r="N1714" s="515">
        <v>99</v>
      </c>
      <c r="O1714" s="515">
        <v>99</v>
      </c>
      <c r="P1714" s="515">
        <v>99</v>
      </c>
      <c r="Q1714" s="515">
        <v>58</v>
      </c>
      <c r="R1714" s="515">
        <v>68</v>
      </c>
      <c r="S1714" s="515">
        <v>9.9117647058823515</v>
      </c>
      <c r="T1714" s="515">
        <v>14</v>
      </c>
      <c r="U1714" s="515">
        <v>49.167647058823526</v>
      </c>
      <c r="V1714" s="515">
        <v>0</v>
      </c>
      <c r="W1714" s="515">
        <v>100</v>
      </c>
      <c r="X1714" s="515">
        <v>100</v>
      </c>
      <c r="Y1714" s="515">
        <v>100</v>
      </c>
      <c r="Z1714" s="515">
        <v>7.6375704709654402</v>
      </c>
      <c r="AA1714" s="515">
        <v>1.257159427833086</v>
      </c>
      <c r="AB1714" s="515">
        <v>0</v>
      </c>
      <c r="AC1714" s="515">
        <v>47.648992579067311</v>
      </c>
      <c r="AD1714" s="515"/>
      <c r="AE1714" s="515"/>
      <c r="AF1714" s="515">
        <v>0.55610075237160628</v>
      </c>
      <c r="AG1714" s="515">
        <v>0.80311146240198195</v>
      </c>
      <c r="AH1714" s="515">
        <v>0</v>
      </c>
      <c r="AI1714" s="515">
        <v>14</v>
      </c>
      <c r="AJ1714" s="515">
        <v>119.28571428571423</v>
      </c>
      <c r="AK1714" s="515">
        <v>28.248425174916608</v>
      </c>
      <c r="AL1714" s="515">
        <v>28.248425174916608</v>
      </c>
    </row>
    <row r="1715" spans="1:38">
      <c r="A1715" s="515">
        <v>17</v>
      </c>
      <c r="B1715" s="515">
        <v>340</v>
      </c>
      <c r="C1715" s="515">
        <v>2023</v>
      </c>
      <c r="D1715" s="515">
        <v>4</v>
      </c>
      <c r="E1715" s="515">
        <v>99</v>
      </c>
      <c r="F1715" s="515">
        <v>99</v>
      </c>
      <c r="G1715" s="515">
        <v>99</v>
      </c>
      <c r="H1715" s="515">
        <v>99</v>
      </c>
      <c r="I1715" s="515">
        <v>99</v>
      </c>
      <c r="J1715" s="515">
        <v>999</v>
      </c>
      <c r="K1715" s="515">
        <v>99</v>
      </c>
      <c r="L1715" s="515">
        <v>99</v>
      </c>
      <c r="M1715" s="515">
        <v>14</v>
      </c>
      <c r="N1715" s="515">
        <v>99</v>
      </c>
      <c r="O1715" s="515">
        <v>99</v>
      </c>
      <c r="P1715" s="515">
        <v>99</v>
      </c>
      <c r="Q1715" s="515">
        <v>3</v>
      </c>
      <c r="R1715" s="515">
        <v>4</v>
      </c>
      <c r="S1715" s="515">
        <v>8.25</v>
      </c>
      <c r="T1715" s="515">
        <v>14</v>
      </c>
      <c r="U1715" s="515">
        <v>28.1</v>
      </c>
      <c r="V1715" s="515">
        <v>0</v>
      </c>
      <c r="W1715" s="515">
        <v>100</v>
      </c>
      <c r="X1715" s="515">
        <v>100</v>
      </c>
      <c r="Y1715" s="515">
        <v>50</v>
      </c>
      <c r="Z1715" s="515">
        <v>8.6209048249009239</v>
      </c>
      <c r="AA1715" s="515">
        <v>0.4330127018922193</v>
      </c>
      <c r="AB1715" s="515">
        <v>0</v>
      </c>
      <c r="AC1715" s="515">
        <v>-61.613282879568573</v>
      </c>
      <c r="AD1715" s="515"/>
      <c r="AE1715" s="515"/>
      <c r="AF1715" s="515">
        <v>0.69686411149825778</v>
      </c>
      <c r="AG1715" s="515">
        <v>0.58556305743102444</v>
      </c>
      <c r="AH1715" s="515">
        <v>25</v>
      </c>
      <c r="AI1715" s="515">
        <v>0</v>
      </c>
      <c r="AJ1715" s="515"/>
      <c r="AK1715" s="515"/>
      <c r="AL1715" s="515"/>
    </row>
    <row r="1716" spans="1:38">
      <c r="A1716" s="515">
        <v>17</v>
      </c>
      <c r="B1716" s="515">
        <v>341</v>
      </c>
      <c r="C1716" s="515">
        <v>2023</v>
      </c>
      <c r="D1716" s="515">
        <v>5</v>
      </c>
      <c r="E1716" s="515">
        <v>99</v>
      </c>
      <c r="F1716" s="515">
        <v>99</v>
      </c>
      <c r="G1716" s="515">
        <v>99</v>
      </c>
      <c r="H1716" s="515">
        <v>99</v>
      </c>
      <c r="I1716" s="515">
        <v>99</v>
      </c>
      <c r="J1716" s="515">
        <v>999</v>
      </c>
      <c r="K1716" s="515">
        <v>99</v>
      </c>
      <c r="L1716" s="515">
        <v>99</v>
      </c>
      <c r="M1716" s="515">
        <v>14</v>
      </c>
      <c r="N1716" s="515">
        <v>99</v>
      </c>
      <c r="O1716" s="515">
        <v>99</v>
      </c>
      <c r="P1716" s="515">
        <v>99</v>
      </c>
      <c r="Q1716" s="515">
        <v>10</v>
      </c>
      <c r="R1716" s="515">
        <v>11</v>
      </c>
      <c r="S1716" s="515">
        <v>9.4545454545454568</v>
      </c>
      <c r="T1716" s="515">
        <v>14</v>
      </c>
      <c r="U1716" s="515">
        <v>50.818181818181827</v>
      </c>
      <c r="V1716" s="515">
        <v>0</v>
      </c>
      <c r="W1716" s="515">
        <v>100</v>
      </c>
      <c r="X1716" s="515">
        <v>100</v>
      </c>
      <c r="Y1716" s="515">
        <v>100</v>
      </c>
      <c r="Z1716" s="515">
        <v>7.2891972599329407</v>
      </c>
      <c r="AA1716" s="515">
        <v>1.0756508696544669</v>
      </c>
      <c r="AB1716" s="515">
        <v>0</v>
      </c>
      <c r="AC1716" s="515">
        <v>22.967875428680703</v>
      </c>
      <c r="AD1716" s="515"/>
      <c r="AE1716" s="515"/>
      <c r="AF1716" s="515">
        <v>0.78571428571428559</v>
      </c>
      <c r="AG1716" s="515">
        <v>1.1743771494358159</v>
      </c>
      <c r="AH1716" s="515">
        <v>18.181818181818183</v>
      </c>
      <c r="AI1716" s="515">
        <v>6</v>
      </c>
      <c r="AJ1716" s="515">
        <v>119.76666666666669</v>
      </c>
      <c r="AK1716" s="515">
        <v>31.963643726378123</v>
      </c>
      <c r="AL1716" s="515">
        <v>31.963643726378123</v>
      </c>
    </row>
    <row r="1717" spans="1:38">
      <c r="A1717" s="515">
        <v>17</v>
      </c>
      <c r="B1717" s="515">
        <v>342</v>
      </c>
      <c r="C1717" s="515">
        <v>2023</v>
      </c>
      <c r="D1717" s="515">
        <v>6</v>
      </c>
      <c r="E1717" s="515">
        <v>99</v>
      </c>
      <c r="F1717" s="515">
        <v>99</v>
      </c>
      <c r="G1717" s="515">
        <v>99</v>
      </c>
      <c r="H1717" s="515">
        <v>99</v>
      </c>
      <c r="I1717" s="515">
        <v>99</v>
      </c>
      <c r="J1717" s="515">
        <v>999</v>
      </c>
      <c r="K1717" s="515">
        <v>99</v>
      </c>
      <c r="L1717" s="515">
        <v>99</v>
      </c>
      <c r="M1717" s="515">
        <v>14</v>
      </c>
      <c r="N1717" s="515">
        <v>99</v>
      </c>
      <c r="O1717" s="515">
        <v>99</v>
      </c>
      <c r="P1717" s="515">
        <v>99</v>
      </c>
      <c r="Q1717" s="515">
        <v>4</v>
      </c>
      <c r="R1717" s="515">
        <v>4</v>
      </c>
      <c r="S1717" s="515">
        <v>9</v>
      </c>
      <c r="T1717" s="515">
        <v>14</v>
      </c>
      <c r="U1717" s="515">
        <v>44.525000000000006</v>
      </c>
      <c r="V1717" s="515">
        <v>0</v>
      </c>
      <c r="W1717" s="515">
        <v>100</v>
      </c>
      <c r="X1717" s="515">
        <v>100</v>
      </c>
      <c r="Y1717" s="515">
        <v>100</v>
      </c>
      <c r="Z1717" s="515">
        <v>7.7860050732066624</v>
      </c>
      <c r="AA1717" s="515">
        <v>1.8708286933869704</v>
      </c>
      <c r="AB1717" s="515">
        <v>0</v>
      </c>
      <c r="AC1717" s="515">
        <v>56.466023180340947</v>
      </c>
      <c r="AD1717" s="515"/>
      <c r="AE1717" s="515"/>
      <c r="AF1717" s="515">
        <v>0.31545741324921139</v>
      </c>
      <c r="AG1717" s="515">
        <v>0.422125940954512</v>
      </c>
      <c r="AH1717" s="515">
        <v>0</v>
      </c>
      <c r="AI1717" s="515">
        <v>2</v>
      </c>
      <c r="AJ1717" s="515">
        <v>115.9</v>
      </c>
      <c r="AK1717" s="515">
        <v>28.562728671092323</v>
      </c>
      <c r="AL1717" s="515">
        <v>28.562728671092323</v>
      </c>
    </row>
    <row r="1718" spans="1:38">
      <c r="A1718" s="515">
        <v>17</v>
      </c>
      <c r="B1718" s="515">
        <v>343</v>
      </c>
      <c r="C1718" s="515">
        <v>2023</v>
      </c>
      <c r="D1718" s="515">
        <v>7</v>
      </c>
      <c r="E1718" s="515">
        <v>99</v>
      </c>
      <c r="F1718" s="515">
        <v>99</v>
      </c>
      <c r="G1718" s="515">
        <v>99</v>
      </c>
      <c r="H1718" s="515">
        <v>99</v>
      </c>
      <c r="I1718" s="515">
        <v>99</v>
      </c>
      <c r="J1718" s="515">
        <v>999</v>
      </c>
      <c r="K1718" s="515">
        <v>99</v>
      </c>
      <c r="L1718" s="515">
        <v>99</v>
      </c>
      <c r="M1718" s="515">
        <v>14</v>
      </c>
      <c r="N1718" s="515">
        <v>99</v>
      </c>
      <c r="O1718" s="515">
        <v>99</v>
      </c>
      <c r="P1718" s="515">
        <v>99</v>
      </c>
      <c r="Q1718" s="515">
        <v>4</v>
      </c>
      <c r="R1718" s="515">
        <v>4</v>
      </c>
      <c r="S1718" s="515">
        <v>10</v>
      </c>
      <c r="T1718" s="515">
        <v>14</v>
      </c>
      <c r="U1718" s="515">
        <v>46.35</v>
      </c>
      <c r="V1718" s="515">
        <v>0</v>
      </c>
      <c r="W1718" s="515">
        <v>100</v>
      </c>
      <c r="X1718" s="515">
        <v>100</v>
      </c>
      <c r="Y1718" s="515">
        <v>100</v>
      </c>
      <c r="Z1718" s="515">
        <v>9.185178278073856</v>
      </c>
      <c r="AA1718" s="515">
        <v>1.8708286933869704</v>
      </c>
      <c r="AB1718" s="515">
        <v>0</v>
      </c>
      <c r="AC1718" s="515">
        <v>16.294326679344923</v>
      </c>
      <c r="AD1718" s="515"/>
      <c r="AE1718" s="515"/>
      <c r="AF1718" s="515">
        <v>1.3157894736842111</v>
      </c>
      <c r="AG1718" s="515">
        <v>1.8313100682543288</v>
      </c>
      <c r="AH1718" s="515">
        <v>0</v>
      </c>
      <c r="AI1718" s="515">
        <v>1</v>
      </c>
      <c r="AJ1718" s="515">
        <v>115</v>
      </c>
      <c r="AK1718" s="515">
        <v>36.820909016191344</v>
      </c>
      <c r="AL1718" s="515">
        <v>36.820909016191344</v>
      </c>
    </row>
    <row r="1719" spans="1:38">
      <c r="A1719" s="515">
        <v>17</v>
      </c>
      <c r="B1719" s="515">
        <v>344</v>
      </c>
      <c r="C1719" s="515">
        <v>2023</v>
      </c>
      <c r="D1719" s="515">
        <v>8</v>
      </c>
      <c r="E1719" s="515">
        <v>99</v>
      </c>
      <c r="F1719" s="515">
        <v>99</v>
      </c>
      <c r="G1719" s="515">
        <v>99</v>
      </c>
      <c r="H1719" s="515">
        <v>99</v>
      </c>
      <c r="I1719" s="515">
        <v>99</v>
      </c>
      <c r="J1719" s="515">
        <v>999</v>
      </c>
      <c r="K1719" s="515">
        <v>99</v>
      </c>
      <c r="L1719" s="515">
        <v>99</v>
      </c>
      <c r="M1719" s="515">
        <v>14</v>
      </c>
      <c r="N1719" s="515">
        <v>99</v>
      </c>
      <c r="O1719" s="515">
        <v>99</v>
      </c>
      <c r="P1719" s="515">
        <v>99</v>
      </c>
      <c r="Q1719" s="515">
        <v>50</v>
      </c>
      <c r="R1719" s="515">
        <v>59</v>
      </c>
      <c r="S1719" s="515">
        <v>9.7796610169491505</v>
      </c>
      <c r="T1719" s="515">
        <v>14</v>
      </c>
      <c r="U1719" s="515">
        <v>48.208474576271186</v>
      </c>
      <c r="V1719" s="515">
        <v>0</v>
      </c>
      <c r="W1719" s="515">
        <v>100</v>
      </c>
      <c r="X1719" s="515">
        <v>100</v>
      </c>
      <c r="Y1719" s="515">
        <v>100</v>
      </c>
      <c r="Z1719" s="515">
        <v>9.4281994638802313</v>
      </c>
      <c r="AA1719" s="515">
        <v>1.4269535715152029</v>
      </c>
      <c r="AB1719" s="515">
        <v>0</v>
      </c>
      <c r="AC1719" s="515">
        <v>53.329570449469749</v>
      </c>
      <c r="AD1719" s="515"/>
      <c r="AE1719" s="515"/>
      <c r="AF1719" s="515">
        <v>0.49488340882402282</v>
      </c>
      <c r="AG1719" s="515">
        <v>0.74344768604096867</v>
      </c>
      <c r="AH1719" s="515">
        <v>1.6949152542372876</v>
      </c>
      <c r="AI1719" s="515">
        <v>32</v>
      </c>
      <c r="AJ1719" s="515">
        <v>118.003125</v>
      </c>
      <c r="AK1719" s="515">
        <v>29.576155744565128</v>
      </c>
      <c r="AL1719" s="515">
        <v>29.576155744565128</v>
      </c>
    </row>
    <row r="1720" spans="1:38">
      <c r="A1720" s="515">
        <v>17</v>
      </c>
      <c r="B1720" s="515">
        <v>345</v>
      </c>
      <c r="C1720" s="515">
        <v>2023</v>
      </c>
      <c r="D1720" s="515">
        <v>9</v>
      </c>
      <c r="E1720" s="515">
        <v>99</v>
      </c>
      <c r="F1720" s="515">
        <v>99</v>
      </c>
      <c r="G1720" s="515">
        <v>99</v>
      </c>
      <c r="H1720" s="515">
        <v>99</v>
      </c>
      <c r="I1720" s="515">
        <v>99</v>
      </c>
      <c r="J1720" s="515">
        <v>999</v>
      </c>
      <c r="K1720" s="515">
        <v>99</v>
      </c>
      <c r="L1720" s="515">
        <v>99</v>
      </c>
      <c r="M1720" s="515">
        <v>14</v>
      </c>
      <c r="N1720" s="515">
        <v>99</v>
      </c>
      <c r="O1720" s="515">
        <v>99</v>
      </c>
      <c r="P1720" s="515">
        <v>99</v>
      </c>
      <c r="Q1720" s="515">
        <v>58</v>
      </c>
      <c r="R1720" s="515">
        <v>71</v>
      </c>
      <c r="S1720" s="515">
        <v>9.2535211267605622</v>
      </c>
      <c r="T1720" s="515">
        <v>14</v>
      </c>
      <c r="U1720" s="515">
        <v>43.407042253521119</v>
      </c>
      <c r="V1720" s="515">
        <v>0</v>
      </c>
      <c r="W1720" s="515">
        <v>100</v>
      </c>
      <c r="X1720" s="515">
        <v>100</v>
      </c>
      <c r="Y1720" s="515">
        <v>97.183098591549296</v>
      </c>
      <c r="Z1720" s="515">
        <v>9.2488800074701434</v>
      </c>
      <c r="AA1720" s="515">
        <v>1.4985280088191941</v>
      </c>
      <c r="AB1720" s="515">
        <v>0</v>
      </c>
      <c r="AC1720" s="515">
        <v>71.742396613695561</v>
      </c>
      <c r="AD1720" s="515"/>
      <c r="AE1720" s="515"/>
      <c r="AF1720" s="515">
        <v>0.52340582381127887</v>
      </c>
      <c r="AG1720" s="515">
        <v>0.76552150174259859</v>
      </c>
      <c r="AH1720" s="515">
        <v>21.126760563380277</v>
      </c>
      <c r="AI1720" s="515">
        <v>23</v>
      </c>
      <c r="AJ1720" s="515">
        <v>118.20000000000002</v>
      </c>
      <c r="AK1720" s="515">
        <v>27.518887054744841</v>
      </c>
      <c r="AL1720" s="515">
        <v>27.518887054744841</v>
      </c>
    </row>
    <row r="1721" spans="1:38">
      <c r="A1721" s="515">
        <v>17</v>
      </c>
      <c r="B1721" s="515">
        <v>346</v>
      </c>
      <c r="C1721" s="515">
        <v>2023</v>
      </c>
      <c r="D1721" s="515">
        <v>10</v>
      </c>
      <c r="E1721" s="515">
        <v>99</v>
      </c>
      <c r="F1721" s="515">
        <v>99</v>
      </c>
      <c r="G1721" s="515">
        <v>99</v>
      </c>
      <c r="H1721" s="515">
        <v>99</v>
      </c>
      <c r="I1721" s="515">
        <v>99</v>
      </c>
      <c r="J1721" s="515">
        <v>999</v>
      </c>
      <c r="K1721" s="515">
        <v>99</v>
      </c>
      <c r="L1721" s="515">
        <v>99</v>
      </c>
      <c r="M1721" s="515">
        <v>14</v>
      </c>
      <c r="N1721" s="515">
        <v>99</v>
      </c>
      <c r="O1721" s="515">
        <v>99</v>
      </c>
      <c r="P1721" s="515">
        <v>99</v>
      </c>
      <c r="Q1721" s="515">
        <v>169</v>
      </c>
      <c r="R1721" s="515">
        <v>196</v>
      </c>
      <c r="S1721" s="515">
        <v>9.6326530612244898</v>
      </c>
      <c r="T1721" s="515">
        <v>14</v>
      </c>
      <c r="U1721" s="515">
        <v>44.86887755102039</v>
      </c>
      <c r="V1721" s="515">
        <v>0</v>
      </c>
      <c r="W1721" s="515">
        <v>100</v>
      </c>
      <c r="X1721" s="515">
        <v>100</v>
      </c>
      <c r="Y1721" s="515">
        <v>98.979591836734684</v>
      </c>
      <c r="Z1721" s="515">
        <v>8.312463028324018</v>
      </c>
      <c r="AA1721" s="515">
        <v>1.4665505488344213</v>
      </c>
      <c r="AB1721" s="515">
        <v>0</v>
      </c>
      <c r="AC1721" s="515">
        <v>62.048202474225661</v>
      </c>
      <c r="AD1721" s="515"/>
      <c r="AE1721" s="515"/>
      <c r="AF1721" s="515">
        <v>0.4824021658872753</v>
      </c>
      <c r="AG1721" s="515">
        <v>0.70725988686479691</v>
      </c>
      <c r="AH1721" s="515">
        <v>6.1224489795918364</v>
      </c>
      <c r="AI1721" s="515">
        <v>74</v>
      </c>
      <c r="AJ1721" s="515">
        <v>117.86621621621622</v>
      </c>
      <c r="AK1721" s="515">
        <v>28.915528653196009</v>
      </c>
      <c r="AL1721" s="515">
        <v>28.891518440146925</v>
      </c>
    </row>
    <row r="1722" spans="1:38">
      <c r="A1722" s="515">
        <v>17</v>
      </c>
      <c r="B1722" s="515">
        <v>347</v>
      </c>
      <c r="C1722" s="515">
        <v>2023</v>
      </c>
      <c r="D1722" s="515">
        <v>11</v>
      </c>
      <c r="E1722" s="515">
        <v>99</v>
      </c>
      <c r="F1722" s="515">
        <v>99</v>
      </c>
      <c r="G1722" s="515">
        <v>99</v>
      </c>
      <c r="H1722" s="515">
        <v>99</v>
      </c>
      <c r="I1722" s="515">
        <v>99</v>
      </c>
      <c r="J1722" s="515">
        <v>999</v>
      </c>
      <c r="K1722" s="515">
        <v>99</v>
      </c>
      <c r="L1722" s="515">
        <v>99</v>
      </c>
      <c r="M1722" s="515">
        <v>14</v>
      </c>
      <c r="N1722" s="515">
        <v>99</v>
      </c>
      <c r="O1722" s="515">
        <v>99</v>
      </c>
      <c r="P1722" s="515">
        <v>99</v>
      </c>
      <c r="Q1722" s="515">
        <v>62</v>
      </c>
      <c r="R1722" s="515">
        <v>73</v>
      </c>
      <c r="S1722" s="515">
        <v>9.7945205479452024</v>
      </c>
      <c r="T1722" s="515">
        <v>14</v>
      </c>
      <c r="U1722" s="515">
        <v>43.990410958904093</v>
      </c>
      <c r="V1722" s="515">
        <v>0</v>
      </c>
      <c r="W1722" s="515">
        <v>100</v>
      </c>
      <c r="X1722" s="515">
        <v>100</v>
      </c>
      <c r="Y1722" s="515">
        <v>98.63013698630138</v>
      </c>
      <c r="Z1722" s="515">
        <v>8.105269119674265</v>
      </c>
      <c r="AA1722" s="515">
        <v>1.5523636781707439</v>
      </c>
      <c r="AB1722" s="515">
        <v>0</v>
      </c>
      <c r="AC1722" s="515">
        <v>63.543817852220783</v>
      </c>
      <c r="AD1722" s="515"/>
      <c r="AE1722" s="515"/>
      <c r="AF1722" s="515">
        <v>0.31544378186846433</v>
      </c>
      <c r="AG1722" s="515">
        <v>0.45302802106616286</v>
      </c>
      <c r="AH1722" s="515">
        <v>6.8493150684931505</v>
      </c>
      <c r="AI1722" s="515">
        <v>25</v>
      </c>
      <c r="AJ1722" s="515">
        <v>116.78800000000003</v>
      </c>
      <c r="AK1722" s="515">
        <v>28.054786417299248</v>
      </c>
      <c r="AL1722" s="515"/>
    </row>
    <row r="1723" spans="1:38">
      <c r="A1723" s="515">
        <v>17</v>
      </c>
      <c r="B1723" s="515">
        <v>348</v>
      </c>
      <c r="C1723" s="515">
        <v>2023</v>
      </c>
      <c r="D1723" s="515">
        <v>12</v>
      </c>
      <c r="E1723" s="515">
        <v>99</v>
      </c>
      <c r="F1723" s="515">
        <v>99</v>
      </c>
      <c r="G1723" s="515">
        <v>99</v>
      </c>
      <c r="H1723" s="515">
        <v>99</v>
      </c>
      <c r="I1723" s="515">
        <v>99</v>
      </c>
      <c r="J1723" s="515">
        <v>999</v>
      </c>
      <c r="K1723" s="515">
        <v>99</v>
      </c>
      <c r="L1723" s="515">
        <v>99</v>
      </c>
      <c r="M1723" s="515">
        <v>14</v>
      </c>
      <c r="N1723" s="515">
        <v>99</v>
      </c>
      <c r="O1723" s="515">
        <v>99</v>
      </c>
      <c r="P1723" s="515">
        <v>99</v>
      </c>
      <c r="Q1723" s="515">
        <v>5</v>
      </c>
      <c r="R1723" s="515">
        <v>5</v>
      </c>
      <c r="S1723" s="515">
        <v>7.6</v>
      </c>
      <c r="T1723" s="515">
        <v>14</v>
      </c>
      <c r="U1723" s="515">
        <v>32.380000000000003</v>
      </c>
      <c r="V1723" s="515">
        <v>0</v>
      </c>
      <c r="W1723" s="515">
        <v>100</v>
      </c>
      <c r="X1723" s="515">
        <v>100</v>
      </c>
      <c r="Y1723" s="515">
        <v>100</v>
      </c>
      <c r="Z1723" s="515">
        <v>7.9712985140439923</v>
      </c>
      <c r="AA1723" s="515">
        <v>1.624807680927191</v>
      </c>
      <c r="AB1723" s="515">
        <v>0</v>
      </c>
      <c r="AC1723" s="515">
        <v>83.632988272804454</v>
      </c>
      <c r="AD1723" s="515"/>
      <c r="AE1723" s="515"/>
      <c r="AF1723" s="515">
        <v>0.40749796251018744</v>
      </c>
      <c r="AG1723" s="515">
        <v>0.44936148480802929</v>
      </c>
      <c r="AH1723" s="515">
        <v>0</v>
      </c>
      <c r="AI1723" s="515">
        <v>2</v>
      </c>
      <c r="AJ1723" s="515">
        <v>111.7</v>
      </c>
      <c r="AK1723" s="515">
        <v>19.90031762602932</v>
      </c>
      <c r="AL1723" s="515"/>
    </row>
    <row r="1724" spans="1:38">
      <c r="A1724" s="515">
        <v>17</v>
      </c>
      <c r="B1724" s="515">
        <v>349</v>
      </c>
      <c r="C1724" s="515">
        <v>2023</v>
      </c>
      <c r="D1724" s="515">
        <v>1</v>
      </c>
      <c r="E1724" s="515">
        <v>99</v>
      </c>
      <c r="F1724" s="515">
        <v>99</v>
      </c>
      <c r="G1724" s="515">
        <v>99</v>
      </c>
      <c r="H1724" s="515">
        <v>99</v>
      </c>
      <c r="I1724" s="515">
        <v>99</v>
      </c>
      <c r="J1724" s="515">
        <v>999</v>
      </c>
      <c r="K1724" s="515">
        <v>99</v>
      </c>
      <c r="L1724" s="515">
        <v>99</v>
      </c>
      <c r="M1724" s="515">
        <v>15</v>
      </c>
      <c r="N1724" s="515">
        <v>99</v>
      </c>
      <c r="O1724" s="515">
        <v>99</v>
      </c>
      <c r="P1724" s="515">
        <v>99</v>
      </c>
      <c r="Q1724" s="515">
        <v>1</v>
      </c>
      <c r="R1724" s="515">
        <v>1</v>
      </c>
      <c r="S1724" s="515">
        <v>11</v>
      </c>
      <c r="T1724" s="515">
        <v>15</v>
      </c>
      <c r="U1724" s="515">
        <v>54.3</v>
      </c>
      <c r="V1724" s="515">
        <v>0</v>
      </c>
      <c r="W1724" s="515">
        <v>100</v>
      </c>
      <c r="X1724" s="515">
        <v>100</v>
      </c>
      <c r="Y1724" s="515">
        <v>100</v>
      </c>
      <c r="Z1724" s="515">
        <v>0</v>
      </c>
      <c r="AA1724" s="515">
        <v>0</v>
      </c>
      <c r="AB1724" s="515">
        <v>0</v>
      </c>
      <c r="AC1724" s="515"/>
      <c r="AD1724" s="515"/>
      <c r="AE1724" s="515"/>
      <c r="AF1724" s="515">
        <v>7.8864353312302848E-2</v>
      </c>
      <c r="AG1724" s="515">
        <v>0.14113573983198871</v>
      </c>
      <c r="AH1724" s="515">
        <v>0</v>
      </c>
      <c r="AI1724" s="515">
        <v>0</v>
      </c>
      <c r="AJ1724" s="515"/>
      <c r="AK1724" s="515"/>
      <c r="AL1724" s="515"/>
    </row>
    <row r="1725" spans="1:38">
      <c r="A1725" s="515">
        <v>17</v>
      </c>
      <c r="B1725" s="515">
        <v>350</v>
      </c>
      <c r="C1725" s="515">
        <v>2023</v>
      </c>
      <c r="D1725" s="515">
        <v>2</v>
      </c>
      <c r="E1725" s="515">
        <v>99</v>
      </c>
      <c r="F1725" s="515">
        <v>99</v>
      </c>
      <c r="G1725" s="515">
        <v>99</v>
      </c>
      <c r="H1725" s="515">
        <v>99</v>
      </c>
      <c r="I1725" s="515">
        <v>99</v>
      </c>
      <c r="J1725" s="515">
        <v>999</v>
      </c>
      <c r="K1725" s="515">
        <v>99</v>
      </c>
      <c r="L1725" s="515">
        <v>99</v>
      </c>
      <c r="M1725" s="515">
        <v>15</v>
      </c>
      <c r="N1725" s="515">
        <v>99</v>
      </c>
      <c r="O1725" s="515">
        <v>99</v>
      </c>
      <c r="P1725" s="515">
        <v>99</v>
      </c>
      <c r="Q1725" s="515">
        <v>1</v>
      </c>
      <c r="R1725" s="515">
        <v>2</v>
      </c>
      <c r="S1725" s="515">
        <v>11</v>
      </c>
      <c r="T1725" s="515">
        <v>15</v>
      </c>
      <c r="U1725" s="515">
        <v>58.4</v>
      </c>
      <c r="V1725" s="515">
        <v>0</v>
      </c>
      <c r="W1725" s="515">
        <v>100</v>
      </c>
      <c r="X1725" s="515">
        <v>100</v>
      </c>
      <c r="Y1725" s="515">
        <v>100</v>
      </c>
      <c r="Z1725" s="515">
        <v>2.1999999999999296</v>
      </c>
      <c r="AA1725" s="515">
        <v>0</v>
      </c>
      <c r="AB1725" s="515">
        <v>0</v>
      </c>
      <c r="AC1725" s="515"/>
      <c r="AD1725" s="515"/>
      <c r="AE1725" s="515"/>
      <c r="AF1725" s="515">
        <v>0.1360544217687075</v>
      </c>
      <c r="AG1725" s="515">
        <v>0.23696634388117593</v>
      </c>
      <c r="AH1725" s="515">
        <v>0</v>
      </c>
      <c r="AI1725" s="515">
        <v>0</v>
      </c>
      <c r="AJ1725" s="515"/>
      <c r="AK1725" s="515"/>
      <c r="AL1725" s="515"/>
    </row>
    <row r="1726" spans="1:38">
      <c r="A1726" s="515">
        <v>17</v>
      </c>
      <c r="B1726" s="515">
        <v>351</v>
      </c>
      <c r="C1726" s="515">
        <v>2023</v>
      </c>
      <c r="D1726" s="515">
        <v>3</v>
      </c>
      <c r="E1726" s="515">
        <v>99</v>
      </c>
      <c r="F1726" s="515">
        <v>99</v>
      </c>
      <c r="G1726" s="515">
        <v>99</v>
      </c>
      <c r="H1726" s="515">
        <v>99</v>
      </c>
      <c r="I1726" s="515">
        <v>99</v>
      </c>
      <c r="J1726" s="515">
        <v>999</v>
      </c>
      <c r="K1726" s="515">
        <v>99</v>
      </c>
      <c r="L1726" s="515">
        <v>99</v>
      </c>
      <c r="M1726" s="515">
        <v>15</v>
      </c>
      <c r="N1726" s="515">
        <v>99</v>
      </c>
      <c r="O1726" s="515">
        <v>99</v>
      </c>
      <c r="P1726" s="515">
        <v>99</v>
      </c>
      <c r="Q1726" s="515">
        <v>19</v>
      </c>
      <c r="R1726" s="515">
        <v>20</v>
      </c>
      <c r="S1726" s="515">
        <v>10.199999999999999</v>
      </c>
      <c r="T1726" s="515">
        <v>15</v>
      </c>
      <c r="U1726" s="515">
        <v>47.105000000000011</v>
      </c>
      <c r="V1726" s="515">
        <v>0</v>
      </c>
      <c r="W1726" s="515">
        <v>100</v>
      </c>
      <c r="X1726" s="515">
        <v>100</v>
      </c>
      <c r="Y1726" s="515">
        <v>100</v>
      </c>
      <c r="Z1726" s="515">
        <v>6.4943417680316049</v>
      </c>
      <c r="AA1726" s="515">
        <v>1.2083045973594628</v>
      </c>
      <c r="AB1726" s="515">
        <v>0</v>
      </c>
      <c r="AC1726" s="515">
        <v>37.771708687898808</v>
      </c>
      <c r="AD1726" s="515"/>
      <c r="AE1726" s="515"/>
      <c r="AF1726" s="515">
        <v>0.16355904481517825</v>
      </c>
      <c r="AG1726" s="515">
        <v>0.22629996671918023</v>
      </c>
      <c r="AH1726" s="515">
        <v>5</v>
      </c>
      <c r="AI1726" s="515">
        <v>3</v>
      </c>
      <c r="AJ1726" s="515">
        <v>113.2</v>
      </c>
      <c r="AK1726" s="515">
        <v>27.749571117932277</v>
      </c>
      <c r="AL1726" s="515">
        <v>27.749571117932277</v>
      </c>
    </row>
    <row r="1727" spans="1:38">
      <c r="A1727" s="515">
        <v>17</v>
      </c>
      <c r="B1727" s="515">
        <v>352</v>
      </c>
      <c r="C1727" s="515">
        <v>2023</v>
      </c>
      <c r="D1727" s="515">
        <v>4</v>
      </c>
      <c r="E1727" s="515">
        <v>99</v>
      </c>
      <c r="F1727" s="515">
        <v>99</v>
      </c>
      <c r="G1727" s="515">
        <v>99</v>
      </c>
      <c r="H1727" s="515">
        <v>99</v>
      </c>
      <c r="I1727" s="515">
        <v>99</v>
      </c>
      <c r="J1727" s="515">
        <v>999</v>
      </c>
      <c r="K1727" s="515">
        <v>99</v>
      </c>
      <c r="L1727" s="515">
        <v>99</v>
      </c>
      <c r="M1727" s="515">
        <v>15</v>
      </c>
      <c r="N1727" s="515">
        <v>99</v>
      </c>
      <c r="O1727" s="515">
        <v>99</v>
      </c>
      <c r="P1727" s="515">
        <v>99</v>
      </c>
      <c r="Q1727" s="515"/>
      <c r="R1727" s="515">
        <v>0</v>
      </c>
      <c r="S1727" s="515"/>
      <c r="T1727" s="515"/>
      <c r="U1727" s="515"/>
      <c r="V1727" s="515"/>
      <c r="W1727" s="515"/>
      <c r="X1727" s="515"/>
      <c r="Y1727" s="515"/>
      <c r="Z1727" s="515"/>
      <c r="AA1727" s="515"/>
      <c r="AB1727" s="515"/>
      <c r="AC1727" s="515"/>
      <c r="AD1727" s="515"/>
      <c r="AE1727" s="515"/>
      <c r="AF1727" s="515"/>
      <c r="AG1727" s="515"/>
      <c r="AH1727" s="515"/>
      <c r="AI1727" s="515"/>
      <c r="AJ1727" s="515"/>
      <c r="AK1727" s="515"/>
      <c r="AL1727" s="515"/>
    </row>
    <row r="1728" spans="1:38">
      <c r="A1728" s="515">
        <v>17</v>
      </c>
      <c r="B1728" s="515">
        <v>353</v>
      </c>
      <c r="C1728" s="515">
        <v>2023</v>
      </c>
      <c r="D1728" s="515">
        <v>5</v>
      </c>
      <c r="E1728" s="515">
        <v>99</v>
      </c>
      <c r="F1728" s="515">
        <v>99</v>
      </c>
      <c r="G1728" s="515">
        <v>99</v>
      </c>
      <c r="H1728" s="515">
        <v>99</v>
      </c>
      <c r="I1728" s="515">
        <v>99</v>
      </c>
      <c r="J1728" s="515">
        <v>999</v>
      </c>
      <c r="K1728" s="515">
        <v>99</v>
      </c>
      <c r="L1728" s="515">
        <v>99</v>
      </c>
      <c r="M1728" s="515">
        <v>15</v>
      </c>
      <c r="N1728" s="515">
        <v>99</v>
      </c>
      <c r="O1728" s="515">
        <v>99</v>
      </c>
      <c r="P1728" s="515">
        <v>99</v>
      </c>
      <c r="Q1728" s="515">
        <v>3</v>
      </c>
      <c r="R1728" s="515">
        <v>3</v>
      </c>
      <c r="S1728" s="515">
        <v>11</v>
      </c>
      <c r="T1728" s="515">
        <v>15</v>
      </c>
      <c r="U1728" s="515">
        <v>58.7</v>
      </c>
      <c r="V1728" s="515">
        <v>0</v>
      </c>
      <c r="W1728" s="515">
        <v>100</v>
      </c>
      <c r="X1728" s="515">
        <v>100</v>
      </c>
      <c r="Y1728" s="515">
        <v>100</v>
      </c>
      <c r="Z1728" s="515">
        <v>8.7799012902576141</v>
      </c>
      <c r="AA1728" s="515">
        <v>0.81649658092772603</v>
      </c>
      <c r="AB1728" s="515">
        <v>0</v>
      </c>
      <c r="AC1728" s="515">
        <v>18.599220058060936</v>
      </c>
      <c r="AD1728" s="515"/>
      <c r="AE1728" s="515"/>
      <c r="AF1728" s="515">
        <v>0.21428571428571425</v>
      </c>
      <c r="AG1728" s="515">
        <v>0.36996031487593406</v>
      </c>
      <c r="AH1728" s="515">
        <v>33.333333333333343</v>
      </c>
      <c r="AI1728" s="515">
        <v>2</v>
      </c>
      <c r="AJ1728" s="515">
        <v>114.55</v>
      </c>
      <c r="AK1728" s="515">
        <v>35.190668065870696</v>
      </c>
      <c r="AL1728" s="515">
        <v>35.190668065870696</v>
      </c>
    </row>
    <row r="1729" spans="1:38">
      <c r="A1729" s="515">
        <v>17</v>
      </c>
      <c r="B1729" s="515">
        <v>354</v>
      </c>
      <c r="C1729" s="515">
        <v>2023</v>
      </c>
      <c r="D1729" s="515">
        <v>6</v>
      </c>
      <c r="E1729" s="515">
        <v>99</v>
      </c>
      <c r="F1729" s="515">
        <v>99</v>
      </c>
      <c r="G1729" s="515">
        <v>99</v>
      </c>
      <c r="H1729" s="515">
        <v>99</v>
      </c>
      <c r="I1729" s="515">
        <v>99</v>
      </c>
      <c r="J1729" s="515">
        <v>999</v>
      </c>
      <c r="K1729" s="515">
        <v>99</v>
      </c>
      <c r="L1729" s="515">
        <v>99</v>
      </c>
      <c r="M1729" s="515">
        <v>15</v>
      </c>
      <c r="N1729" s="515">
        <v>99</v>
      </c>
      <c r="O1729" s="515">
        <v>99</v>
      </c>
      <c r="P1729" s="515">
        <v>99</v>
      </c>
      <c r="Q1729" s="515">
        <v>3</v>
      </c>
      <c r="R1729" s="515">
        <v>3</v>
      </c>
      <c r="S1729" s="515">
        <v>10.666666666666664</v>
      </c>
      <c r="T1729" s="515">
        <v>15</v>
      </c>
      <c r="U1729" s="515">
        <v>42.333333333333343</v>
      </c>
      <c r="V1729" s="515">
        <v>0</v>
      </c>
      <c r="W1729" s="515">
        <v>100</v>
      </c>
      <c r="X1729" s="515">
        <v>100</v>
      </c>
      <c r="Y1729" s="515">
        <v>100</v>
      </c>
      <c r="Z1729" s="515">
        <v>9.6230048437181051</v>
      </c>
      <c r="AA1729" s="515">
        <v>2.4944382578492958</v>
      </c>
      <c r="AB1729" s="515">
        <v>0</v>
      </c>
      <c r="AC1729" s="515">
        <v>88.781531048599916</v>
      </c>
      <c r="AD1729" s="515"/>
      <c r="AE1729" s="515"/>
      <c r="AF1729" s="515">
        <v>0.23659305993690849</v>
      </c>
      <c r="AG1729" s="515">
        <v>0.30101063728929256</v>
      </c>
      <c r="AH1729" s="515">
        <v>33.333333333333343</v>
      </c>
      <c r="AI1729" s="515">
        <v>1</v>
      </c>
      <c r="AJ1729" s="515">
        <v>112.1</v>
      </c>
      <c r="AK1729" s="515">
        <v>32.796321700286597</v>
      </c>
      <c r="AL1729" s="515">
        <v>32.796321700286597</v>
      </c>
    </row>
    <row r="1730" spans="1:38">
      <c r="A1730" s="515">
        <v>17</v>
      </c>
      <c r="B1730" s="515">
        <v>355</v>
      </c>
      <c r="C1730" s="515">
        <v>2023</v>
      </c>
      <c r="D1730" s="515">
        <v>7</v>
      </c>
      <c r="E1730" s="515">
        <v>99</v>
      </c>
      <c r="F1730" s="515">
        <v>99</v>
      </c>
      <c r="G1730" s="515">
        <v>99</v>
      </c>
      <c r="H1730" s="515">
        <v>99</v>
      </c>
      <c r="I1730" s="515">
        <v>99</v>
      </c>
      <c r="J1730" s="515">
        <v>999</v>
      </c>
      <c r="K1730" s="515">
        <v>99</v>
      </c>
      <c r="L1730" s="515">
        <v>99</v>
      </c>
      <c r="M1730" s="515">
        <v>15</v>
      </c>
      <c r="N1730" s="515">
        <v>99</v>
      </c>
      <c r="O1730" s="515">
        <v>99</v>
      </c>
      <c r="P1730" s="515">
        <v>99</v>
      </c>
      <c r="Q1730" s="515"/>
      <c r="R1730" s="515">
        <v>0</v>
      </c>
      <c r="S1730" s="515"/>
      <c r="T1730" s="515"/>
      <c r="U1730" s="515"/>
      <c r="V1730" s="515"/>
      <c r="W1730" s="515"/>
      <c r="X1730" s="515"/>
      <c r="Y1730" s="515"/>
      <c r="Z1730" s="515"/>
      <c r="AA1730" s="515"/>
      <c r="AB1730" s="515"/>
      <c r="AC1730" s="515"/>
      <c r="AD1730" s="515"/>
      <c r="AE1730" s="515"/>
      <c r="AF1730" s="515"/>
      <c r="AG1730" s="515"/>
      <c r="AH1730" s="515"/>
      <c r="AI1730" s="515"/>
      <c r="AJ1730" s="515"/>
      <c r="AK1730" s="515"/>
      <c r="AL1730" s="515"/>
    </row>
    <row r="1731" spans="1:38">
      <c r="A1731" s="515">
        <v>17</v>
      </c>
      <c r="B1731" s="515">
        <v>356</v>
      </c>
      <c r="C1731" s="515">
        <v>2023</v>
      </c>
      <c r="D1731" s="515">
        <v>8</v>
      </c>
      <c r="E1731" s="515">
        <v>99</v>
      </c>
      <c r="F1731" s="515">
        <v>99</v>
      </c>
      <c r="G1731" s="515">
        <v>99</v>
      </c>
      <c r="H1731" s="515">
        <v>99</v>
      </c>
      <c r="I1731" s="515">
        <v>99</v>
      </c>
      <c r="J1731" s="515">
        <v>999</v>
      </c>
      <c r="K1731" s="515">
        <v>99</v>
      </c>
      <c r="L1731" s="515">
        <v>99</v>
      </c>
      <c r="M1731" s="515">
        <v>15</v>
      </c>
      <c r="N1731" s="515">
        <v>99</v>
      </c>
      <c r="O1731" s="515">
        <v>99</v>
      </c>
      <c r="P1731" s="515">
        <v>99</v>
      </c>
      <c r="Q1731" s="515">
        <v>12</v>
      </c>
      <c r="R1731" s="515">
        <v>12</v>
      </c>
      <c r="S1731" s="515">
        <v>10.416666666666664</v>
      </c>
      <c r="T1731" s="515">
        <v>15</v>
      </c>
      <c r="U1731" s="515">
        <v>53.091666666666683</v>
      </c>
      <c r="V1731" s="515">
        <v>0</v>
      </c>
      <c r="W1731" s="515">
        <v>100</v>
      </c>
      <c r="X1731" s="515">
        <v>100</v>
      </c>
      <c r="Y1731" s="515">
        <v>100</v>
      </c>
      <c r="Z1731" s="515">
        <v>6.9779961705030678</v>
      </c>
      <c r="AA1731" s="515">
        <v>1.6562172428626565</v>
      </c>
      <c r="AB1731" s="515">
        <v>0</v>
      </c>
      <c r="AC1731" s="515">
        <v>77.111237639806703</v>
      </c>
      <c r="AD1731" s="515"/>
      <c r="AE1731" s="515"/>
      <c r="AF1731" s="515">
        <v>0.10065425264217415</v>
      </c>
      <c r="AG1731" s="515">
        <v>0.16652621762004741</v>
      </c>
      <c r="AH1731" s="515">
        <v>8.3333333333333357</v>
      </c>
      <c r="AI1731" s="515">
        <v>6</v>
      </c>
      <c r="AJ1731" s="515">
        <v>115.98333333333331</v>
      </c>
      <c r="AK1731" s="515">
        <v>36.736564235797289</v>
      </c>
      <c r="AL1731" s="515">
        <v>36.736564235797289</v>
      </c>
    </row>
    <row r="1732" spans="1:38">
      <c r="A1732" s="515">
        <v>17</v>
      </c>
      <c r="B1732" s="515">
        <v>357</v>
      </c>
      <c r="C1732" s="515">
        <v>2023</v>
      </c>
      <c r="D1732" s="515">
        <v>9</v>
      </c>
      <c r="E1732" s="515">
        <v>99</v>
      </c>
      <c r="F1732" s="515">
        <v>99</v>
      </c>
      <c r="G1732" s="515">
        <v>99</v>
      </c>
      <c r="H1732" s="515">
        <v>99</v>
      </c>
      <c r="I1732" s="515">
        <v>99</v>
      </c>
      <c r="J1732" s="515">
        <v>999</v>
      </c>
      <c r="K1732" s="515">
        <v>99</v>
      </c>
      <c r="L1732" s="515">
        <v>99</v>
      </c>
      <c r="M1732" s="515">
        <v>15</v>
      </c>
      <c r="N1732" s="515">
        <v>99</v>
      </c>
      <c r="O1732" s="515">
        <v>99</v>
      </c>
      <c r="P1732" s="515">
        <v>99</v>
      </c>
      <c r="Q1732" s="515">
        <v>25</v>
      </c>
      <c r="R1732" s="515">
        <v>29</v>
      </c>
      <c r="S1732" s="515">
        <v>10.241379310344826</v>
      </c>
      <c r="T1732" s="515">
        <v>15</v>
      </c>
      <c r="U1732" s="515">
        <v>50.099999999999994</v>
      </c>
      <c r="V1732" s="515">
        <v>0</v>
      </c>
      <c r="W1732" s="515">
        <v>100</v>
      </c>
      <c r="X1732" s="515">
        <v>100</v>
      </c>
      <c r="Y1732" s="515">
        <v>96.551724137931018</v>
      </c>
      <c r="Z1732" s="515">
        <v>8.2967380378656141</v>
      </c>
      <c r="AA1732" s="515">
        <v>1.4057804903889353</v>
      </c>
      <c r="AB1732" s="515">
        <v>0</v>
      </c>
      <c r="AC1732" s="515">
        <v>51.472573632338737</v>
      </c>
      <c r="AD1732" s="515"/>
      <c r="AE1732" s="515"/>
      <c r="AF1732" s="515">
        <v>0.21378547733136749</v>
      </c>
      <c r="AG1732" s="515">
        <v>0.36088977250456566</v>
      </c>
      <c r="AH1732" s="515">
        <v>17.241379310344826</v>
      </c>
      <c r="AI1732" s="515">
        <v>9</v>
      </c>
      <c r="AJ1732" s="515">
        <v>118.1666666666667</v>
      </c>
      <c r="AK1732" s="515">
        <v>30.195196938588428</v>
      </c>
      <c r="AL1732" s="515">
        <v>30.195196938588428</v>
      </c>
    </row>
    <row r="1733" spans="1:38">
      <c r="A1733" s="515">
        <v>17</v>
      </c>
      <c r="B1733" s="515">
        <v>358</v>
      </c>
      <c r="C1733" s="515">
        <v>2023</v>
      </c>
      <c r="D1733" s="515">
        <v>10</v>
      </c>
      <c r="E1733" s="515">
        <v>99</v>
      </c>
      <c r="F1733" s="515">
        <v>99</v>
      </c>
      <c r="G1733" s="515">
        <v>99</v>
      </c>
      <c r="H1733" s="515">
        <v>99</v>
      </c>
      <c r="I1733" s="515">
        <v>99</v>
      </c>
      <c r="J1733" s="515">
        <v>999</v>
      </c>
      <c r="K1733" s="515">
        <v>99</v>
      </c>
      <c r="L1733" s="515">
        <v>99</v>
      </c>
      <c r="M1733" s="515">
        <v>15</v>
      </c>
      <c r="N1733" s="515">
        <v>99</v>
      </c>
      <c r="O1733" s="515">
        <v>99</v>
      </c>
      <c r="P1733" s="515">
        <v>99</v>
      </c>
      <c r="Q1733" s="515">
        <v>67</v>
      </c>
      <c r="R1733" s="515">
        <v>81</v>
      </c>
      <c r="S1733" s="515">
        <v>9.6543209876543195</v>
      </c>
      <c r="T1733" s="515">
        <v>15</v>
      </c>
      <c r="U1733" s="515">
        <v>45.953086419753085</v>
      </c>
      <c r="V1733" s="515">
        <v>0</v>
      </c>
      <c r="W1733" s="515">
        <v>100</v>
      </c>
      <c r="X1733" s="515">
        <v>100</v>
      </c>
      <c r="Y1733" s="515">
        <v>100</v>
      </c>
      <c r="Z1733" s="515">
        <v>8.993208499528361</v>
      </c>
      <c r="AA1733" s="515">
        <v>1.6492459468688161</v>
      </c>
      <c r="AB1733" s="515">
        <v>0</v>
      </c>
      <c r="AC1733" s="515">
        <v>66.072168103704982</v>
      </c>
      <c r="AD1733" s="515"/>
      <c r="AE1733" s="515"/>
      <c r="AF1733" s="515">
        <v>0.19936007875953737</v>
      </c>
      <c r="AG1733" s="515">
        <v>0.29934875440775821</v>
      </c>
      <c r="AH1733" s="515">
        <v>7.4074074074074083</v>
      </c>
      <c r="AI1733" s="515">
        <v>28</v>
      </c>
      <c r="AJ1733" s="515">
        <v>116.70000000000002</v>
      </c>
      <c r="AK1733" s="515">
        <v>30.583658018248844</v>
      </c>
      <c r="AL1733" s="515">
        <v>30.583658018248844</v>
      </c>
    </row>
    <row r="1734" spans="1:38">
      <c r="A1734" s="515">
        <v>17</v>
      </c>
      <c r="B1734" s="515">
        <v>359</v>
      </c>
      <c r="C1734" s="515">
        <v>2023</v>
      </c>
      <c r="D1734" s="515">
        <v>11</v>
      </c>
      <c r="E1734" s="515">
        <v>99</v>
      </c>
      <c r="F1734" s="515">
        <v>99</v>
      </c>
      <c r="G1734" s="515">
        <v>99</v>
      </c>
      <c r="H1734" s="515">
        <v>99</v>
      </c>
      <c r="I1734" s="515">
        <v>99</v>
      </c>
      <c r="J1734" s="515">
        <v>999</v>
      </c>
      <c r="K1734" s="515">
        <v>99</v>
      </c>
      <c r="L1734" s="515">
        <v>99</v>
      </c>
      <c r="M1734" s="515">
        <v>15</v>
      </c>
      <c r="N1734" s="515">
        <v>99</v>
      </c>
      <c r="O1734" s="515">
        <v>99</v>
      </c>
      <c r="P1734" s="515">
        <v>99</v>
      </c>
      <c r="Q1734" s="515">
        <v>27</v>
      </c>
      <c r="R1734" s="515">
        <v>33</v>
      </c>
      <c r="S1734" s="515">
        <v>10.515151515151516</v>
      </c>
      <c r="T1734" s="515">
        <v>15</v>
      </c>
      <c r="U1734" s="515">
        <v>48.833333333333343</v>
      </c>
      <c r="V1734" s="515">
        <v>0</v>
      </c>
      <c r="W1734" s="515">
        <v>100</v>
      </c>
      <c r="X1734" s="515">
        <v>100</v>
      </c>
      <c r="Y1734" s="515">
        <v>96.969696969696983</v>
      </c>
      <c r="Z1734" s="515">
        <v>8.529153806003535</v>
      </c>
      <c r="AA1734" s="515">
        <v>1.6718926332283277</v>
      </c>
      <c r="AB1734" s="515">
        <v>0</v>
      </c>
      <c r="AC1734" s="515">
        <v>67.77533014420689</v>
      </c>
      <c r="AD1734" s="515"/>
      <c r="AE1734" s="515"/>
      <c r="AF1734" s="515">
        <v>0.14259787399533319</v>
      </c>
      <c r="AG1734" s="515">
        <v>0.22733928812260504</v>
      </c>
      <c r="AH1734" s="515">
        <v>0</v>
      </c>
      <c r="AI1734" s="515">
        <v>13</v>
      </c>
      <c r="AJ1734" s="515">
        <v>116.69230769230764</v>
      </c>
      <c r="AK1734" s="515">
        <v>29.973681076964265</v>
      </c>
      <c r="AL1734" s="515"/>
    </row>
    <row r="1735" spans="1:38">
      <c r="A1735" s="515">
        <v>17</v>
      </c>
      <c r="B1735" s="515">
        <v>360</v>
      </c>
      <c r="C1735" s="515">
        <v>2023</v>
      </c>
      <c r="D1735" s="515">
        <v>12</v>
      </c>
      <c r="E1735" s="515">
        <v>99</v>
      </c>
      <c r="F1735" s="515">
        <v>99</v>
      </c>
      <c r="G1735" s="515">
        <v>99</v>
      </c>
      <c r="H1735" s="515">
        <v>99</v>
      </c>
      <c r="I1735" s="515">
        <v>99</v>
      </c>
      <c r="J1735" s="515">
        <v>999</v>
      </c>
      <c r="K1735" s="515">
        <v>99</v>
      </c>
      <c r="L1735" s="515">
        <v>99</v>
      </c>
      <c r="M1735" s="515">
        <v>15</v>
      </c>
      <c r="N1735" s="515">
        <v>99</v>
      </c>
      <c r="O1735" s="515">
        <v>99</v>
      </c>
      <c r="P1735" s="515">
        <v>99</v>
      </c>
      <c r="Q1735" s="515">
        <v>6</v>
      </c>
      <c r="R1735" s="515">
        <v>7</v>
      </c>
      <c r="S1735" s="515">
        <v>9.1428571428571388</v>
      </c>
      <c r="T1735" s="515">
        <v>15</v>
      </c>
      <c r="U1735" s="515">
        <v>39.742857142857154</v>
      </c>
      <c r="V1735" s="515">
        <v>0</v>
      </c>
      <c r="W1735" s="515">
        <v>100</v>
      </c>
      <c r="X1735" s="515">
        <v>100</v>
      </c>
      <c r="Y1735" s="515">
        <v>100</v>
      </c>
      <c r="Z1735" s="515">
        <v>10.418919212232156</v>
      </c>
      <c r="AA1735" s="515">
        <v>1.355261854357878</v>
      </c>
      <c r="AB1735" s="515">
        <v>0</v>
      </c>
      <c r="AC1735" s="515">
        <v>75.227870550153497</v>
      </c>
      <c r="AD1735" s="515"/>
      <c r="AE1735" s="515"/>
      <c r="AF1735" s="515">
        <v>0.5704971475142625</v>
      </c>
      <c r="AG1735" s="515">
        <v>0.77215790656944883</v>
      </c>
      <c r="AH1735" s="515">
        <v>0</v>
      </c>
      <c r="AI1735" s="515">
        <v>3</v>
      </c>
      <c r="AJ1735" s="515">
        <v>111.3666666666667</v>
      </c>
      <c r="AK1735" s="515">
        <v>25.939725284012312</v>
      </c>
      <c r="AL1735" s="515"/>
    </row>
    <row r="1736" spans="1:38">
      <c r="A1736" s="515">
        <v>18</v>
      </c>
      <c r="B1736" s="515">
        <v>1</v>
      </c>
      <c r="C1736" s="515">
        <v>2024</v>
      </c>
      <c r="D1736" s="515"/>
      <c r="E1736" s="515">
        <v>99</v>
      </c>
      <c r="F1736" s="515"/>
      <c r="G1736" s="515">
        <v>99</v>
      </c>
      <c r="H1736" s="515">
        <v>1</v>
      </c>
      <c r="I1736" s="515">
        <v>99</v>
      </c>
      <c r="J1736" s="515">
        <v>103</v>
      </c>
      <c r="K1736" s="515">
        <v>99</v>
      </c>
      <c r="L1736" s="515">
        <v>1</v>
      </c>
      <c r="M1736" s="515">
        <v>99</v>
      </c>
      <c r="N1736" s="515">
        <v>99</v>
      </c>
      <c r="O1736" s="515">
        <v>99</v>
      </c>
      <c r="P1736" s="515">
        <v>99</v>
      </c>
      <c r="Q1736" s="515"/>
      <c r="R1736" s="515">
        <v>0</v>
      </c>
      <c r="S1736" s="515"/>
      <c r="T1736" s="515"/>
      <c r="U1736" s="515"/>
      <c r="V1736" s="515"/>
      <c r="W1736" s="515"/>
      <c r="X1736" s="515"/>
      <c r="Y1736" s="515"/>
      <c r="Z1736" s="515"/>
      <c r="AA1736" s="515"/>
      <c r="AB1736" s="515"/>
      <c r="AC1736" s="515"/>
      <c r="AD1736" s="515"/>
      <c r="AE1736" s="515"/>
      <c r="AF1736" s="515"/>
      <c r="AG1736" s="515"/>
      <c r="AH1736" s="515"/>
      <c r="AI1736" s="515"/>
      <c r="AJ1736" s="515"/>
      <c r="AK1736" s="515"/>
      <c r="AL1736" s="515"/>
    </row>
    <row r="1737" spans="1:38">
      <c r="A1737" s="515">
        <v>18</v>
      </c>
      <c r="B1737" s="515">
        <v>2</v>
      </c>
      <c r="C1737" s="515">
        <v>2024</v>
      </c>
      <c r="D1737" s="515"/>
      <c r="E1737" s="515">
        <v>99</v>
      </c>
      <c r="F1737" s="515"/>
      <c r="G1737" s="515">
        <v>99</v>
      </c>
      <c r="H1737" s="515">
        <v>2</v>
      </c>
      <c r="I1737" s="515">
        <v>99</v>
      </c>
      <c r="J1737" s="515">
        <v>106</v>
      </c>
      <c r="K1737" s="515">
        <v>99</v>
      </c>
      <c r="L1737" s="515">
        <v>1</v>
      </c>
      <c r="M1737" s="515">
        <v>99</v>
      </c>
      <c r="N1737" s="515">
        <v>99</v>
      </c>
      <c r="O1737" s="515">
        <v>99</v>
      </c>
      <c r="P1737" s="515">
        <v>99</v>
      </c>
      <c r="Q1737" s="515">
        <v>2</v>
      </c>
      <c r="R1737" s="515">
        <v>2</v>
      </c>
      <c r="S1737" s="515">
        <v>1</v>
      </c>
      <c r="T1737" s="515">
        <v>2.5</v>
      </c>
      <c r="U1737" s="515">
        <v>15.45</v>
      </c>
      <c r="V1737" s="515">
        <v>0</v>
      </c>
      <c r="W1737" s="515">
        <v>0</v>
      </c>
      <c r="X1737" s="515">
        <v>50</v>
      </c>
      <c r="Y1737" s="515">
        <v>0</v>
      </c>
      <c r="Z1737" s="515">
        <v>1.9499999999999944</v>
      </c>
      <c r="AA1737" s="515">
        <v>0</v>
      </c>
      <c r="AB1737" s="515">
        <v>0.5</v>
      </c>
      <c r="AC1737" s="515"/>
      <c r="AD1737" s="515">
        <v>100.00000000000044</v>
      </c>
      <c r="AE1737" s="515"/>
      <c r="AF1737" s="515">
        <v>6.1199510403916781E-2</v>
      </c>
      <c r="AG1737" s="515">
        <v>2.8997013026133899E-2</v>
      </c>
      <c r="AH1737" s="515">
        <v>0</v>
      </c>
      <c r="AI1737" s="515">
        <v>2</v>
      </c>
      <c r="AJ1737" s="515">
        <v>112.6</v>
      </c>
      <c r="AK1737" s="515">
        <v>10.763731998606987</v>
      </c>
      <c r="AL1737" s="515">
        <v>10.763731998606987</v>
      </c>
    </row>
    <row r="1738" spans="1:38">
      <c r="A1738" s="515">
        <v>18</v>
      </c>
      <c r="B1738" s="515">
        <v>3</v>
      </c>
      <c r="C1738" s="515">
        <v>2024</v>
      </c>
      <c r="D1738" s="515"/>
      <c r="E1738" s="515">
        <v>99</v>
      </c>
      <c r="F1738" s="515"/>
      <c r="G1738" s="515">
        <v>99</v>
      </c>
      <c r="H1738" s="515">
        <v>1</v>
      </c>
      <c r="I1738" s="515">
        <v>99</v>
      </c>
      <c r="J1738" s="515">
        <v>110</v>
      </c>
      <c r="K1738" s="515">
        <v>99</v>
      </c>
      <c r="L1738" s="515">
        <v>1</v>
      </c>
      <c r="M1738" s="515">
        <v>99</v>
      </c>
      <c r="N1738" s="515">
        <v>99</v>
      </c>
      <c r="O1738" s="515">
        <v>99</v>
      </c>
      <c r="P1738" s="515">
        <v>99</v>
      </c>
      <c r="Q1738" s="515">
        <v>5</v>
      </c>
      <c r="R1738" s="515">
        <v>5</v>
      </c>
      <c r="S1738" s="515">
        <v>1</v>
      </c>
      <c r="T1738" s="515">
        <v>2.2000000000000002</v>
      </c>
      <c r="U1738" s="515">
        <v>17.360000000000003</v>
      </c>
      <c r="V1738" s="515">
        <v>0</v>
      </c>
      <c r="W1738" s="515">
        <v>0</v>
      </c>
      <c r="X1738" s="515">
        <v>80</v>
      </c>
      <c r="Y1738" s="515">
        <v>0</v>
      </c>
      <c r="Z1738" s="515">
        <v>2.4670630312174757</v>
      </c>
      <c r="AA1738" s="515">
        <v>0</v>
      </c>
      <c r="AB1738" s="515">
        <v>0.3999999999999993</v>
      </c>
      <c r="AC1738" s="515"/>
      <c r="AD1738" s="515">
        <v>-25.536437133067938</v>
      </c>
      <c r="AE1738" s="515"/>
      <c r="AF1738" s="515">
        <v>4.4041222584338943E-2</v>
      </c>
      <c r="AG1738" s="515">
        <v>2.339914657813091E-2</v>
      </c>
      <c r="AH1738" s="515">
        <v>0</v>
      </c>
      <c r="AI1738" s="515">
        <v>5</v>
      </c>
      <c r="AJ1738" s="515">
        <v>109.88</v>
      </c>
      <c r="AK1738" s="515">
        <v>13.078342941792737</v>
      </c>
      <c r="AL1738" s="515">
        <v>13.078342941792737</v>
      </c>
    </row>
    <row r="1739" spans="1:38">
      <c r="A1739" s="515">
        <v>18</v>
      </c>
      <c r="B1739" s="515">
        <v>4</v>
      </c>
      <c r="C1739" s="515">
        <v>2024</v>
      </c>
      <c r="D1739" s="515"/>
      <c r="E1739" s="515">
        <v>99</v>
      </c>
      <c r="F1739" s="515"/>
      <c r="G1739" s="515">
        <v>99</v>
      </c>
      <c r="H1739" s="515">
        <v>1</v>
      </c>
      <c r="I1739" s="515">
        <v>99</v>
      </c>
      <c r="J1739" s="515">
        <v>111</v>
      </c>
      <c r="K1739" s="515">
        <v>99</v>
      </c>
      <c r="L1739" s="515">
        <v>1</v>
      </c>
      <c r="M1739" s="515">
        <v>99</v>
      </c>
      <c r="N1739" s="515">
        <v>99</v>
      </c>
      <c r="O1739" s="515">
        <v>99</v>
      </c>
      <c r="P1739" s="515">
        <v>99</v>
      </c>
      <c r="Q1739" s="515">
        <v>2</v>
      </c>
      <c r="R1739" s="515">
        <v>3</v>
      </c>
      <c r="S1739" s="515">
        <v>1</v>
      </c>
      <c r="T1739" s="515">
        <v>2.6666666666666661</v>
      </c>
      <c r="U1739" s="515">
        <v>11.4</v>
      </c>
      <c r="V1739" s="515">
        <v>0</v>
      </c>
      <c r="W1739" s="515">
        <v>0</v>
      </c>
      <c r="X1739" s="515">
        <v>0</v>
      </c>
      <c r="Y1739" s="515">
        <v>0</v>
      </c>
      <c r="Z1739" s="515">
        <v>0.61644140029689387</v>
      </c>
      <c r="AA1739" s="515">
        <v>0</v>
      </c>
      <c r="AB1739" s="515">
        <v>0.47140452079103218</v>
      </c>
      <c r="AC1739" s="515"/>
      <c r="AD1739" s="515">
        <v>91.766293548226486</v>
      </c>
      <c r="AE1739" s="515"/>
      <c r="AF1739" s="515">
        <v>2.7492668621700887E-2</v>
      </c>
      <c r="AG1739" s="515">
        <v>9.2454521566774361E-3</v>
      </c>
      <c r="AH1739" s="515">
        <v>0</v>
      </c>
      <c r="AI1739" s="515">
        <v>3</v>
      </c>
      <c r="AJ1739" s="515">
        <v>100.66666666666669</v>
      </c>
      <c r="AK1739" s="515">
        <v>11.163171848385312</v>
      </c>
      <c r="AL1739" s="515">
        <v>11.091675971859059</v>
      </c>
    </row>
    <row r="1740" spans="1:38">
      <c r="A1740" s="515">
        <v>18</v>
      </c>
      <c r="B1740" s="515">
        <v>5</v>
      </c>
      <c r="C1740" s="515">
        <v>2024</v>
      </c>
      <c r="D1740" s="515"/>
      <c r="E1740" s="515">
        <v>99</v>
      </c>
      <c r="F1740" s="515"/>
      <c r="G1740" s="515">
        <v>99</v>
      </c>
      <c r="H1740" s="515">
        <v>1</v>
      </c>
      <c r="I1740" s="515">
        <v>99</v>
      </c>
      <c r="J1740" s="515">
        <v>116</v>
      </c>
      <c r="K1740" s="515">
        <v>99</v>
      </c>
      <c r="L1740" s="515">
        <v>1</v>
      </c>
      <c r="M1740" s="515">
        <v>99</v>
      </c>
      <c r="N1740" s="515">
        <v>99</v>
      </c>
      <c r="O1740" s="515">
        <v>99</v>
      </c>
      <c r="P1740" s="515">
        <v>99</v>
      </c>
      <c r="Q1740" s="515">
        <v>8</v>
      </c>
      <c r="R1740" s="515">
        <v>9</v>
      </c>
      <c r="S1740" s="515">
        <v>1</v>
      </c>
      <c r="T1740" s="515">
        <v>2.4444444444444442</v>
      </c>
      <c r="U1740" s="515">
        <v>12.3</v>
      </c>
      <c r="V1740" s="515">
        <v>0</v>
      </c>
      <c r="W1740" s="515">
        <v>0</v>
      </c>
      <c r="X1740" s="515">
        <v>11.111111111111112</v>
      </c>
      <c r="Y1740" s="515">
        <v>11.111111111111112</v>
      </c>
      <c r="Z1740" s="515">
        <v>4.7660838804573613</v>
      </c>
      <c r="AA1740" s="515">
        <v>0</v>
      </c>
      <c r="AB1740" s="515">
        <v>0.68493488921877455</v>
      </c>
      <c r="AC1740" s="515"/>
      <c r="AD1740" s="515">
        <v>-58.542999104358323</v>
      </c>
      <c r="AE1740" s="515"/>
      <c r="AF1740" s="515">
        <v>0.12401818933443576</v>
      </c>
      <c r="AG1740" s="515">
        <v>4.9263933638321759E-2</v>
      </c>
      <c r="AH1740" s="515">
        <v>0</v>
      </c>
      <c r="AI1740" s="515">
        <v>8</v>
      </c>
      <c r="AJ1740" s="515">
        <v>98.6875</v>
      </c>
      <c r="AK1740" s="515">
        <v>11.101570935869971</v>
      </c>
      <c r="AL1740" s="515">
        <v>10.900369473910011</v>
      </c>
    </row>
    <row r="1741" spans="1:38">
      <c r="A1741" s="515">
        <v>18</v>
      </c>
      <c r="B1741" s="515">
        <v>6</v>
      </c>
      <c r="C1741" s="515">
        <v>2024</v>
      </c>
      <c r="D1741" s="515"/>
      <c r="E1741" s="515">
        <v>99</v>
      </c>
      <c r="F1741" s="515"/>
      <c r="G1741" s="515">
        <v>99</v>
      </c>
      <c r="H1741" s="515">
        <v>2</v>
      </c>
      <c r="I1741" s="515">
        <v>99</v>
      </c>
      <c r="J1741" s="515">
        <v>117</v>
      </c>
      <c r="K1741" s="515">
        <v>99</v>
      </c>
      <c r="L1741" s="515">
        <v>1</v>
      </c>
      <c r="M1741" s="515">
        <v>99</v>
      </c>
      <c r="N1741" s="515">
        <v>99</v>
      </c>
      <c r="O1741" s="515">
        <v>99</v>
      </c>
      <c r="P1741" s="515">
        <v>99</v>
      </c>
      <c r="Q1741" s="515">
        <v>8</v>
      </c>
      <c r="R1741" s="515">
        <v>8</v>
      </c>
      <c r="S1741" s="515">
        <v>1</v>
      </c>
      <c r="T1741" s="515">
        <v>2.5</v>
      </c>
      <c r="U1741" s="515">
        <v>11.074999999999999</v>
      </c>
      <c r="V1741" s="515">
        <v>0</v>
      </c>
      <c r="W1741" s="515">
        <v>0</v>
      </c>
      <c r="X1741" s="515">
        <v>0</v>
      </c>
      <c r="Y1741" s="515">
        <v>0</v>
      </c>
      <c r="Z1741" s="515">
        <v>1.5056144924913597</v>
      </c>
      <c r="AA1741" s="515">
        <v>0</v>
      </c>
      <c r="AB1741" s="515">
        <v>0.70710678118654757</v>
      </c>
      <c r="AC1741" s="515"/>
      <c r="AD1741" s="515">
        <v>51.661129936265354</v>
      </c>
      <c r="AE1741" s="515"/>
      <c r="AF1741" s="515">
        <v>0.14062225347161195</v>
      </c>
      <c r="AG1741" s="515">
        <v>4.8540311742756061E-2</v>
      </c>
      <c r="AH1741" s="515">
        <v>12.5</v>
      </c>
      <c r="AI1741" s="515">
        <v>8</v>
      </c>
      <c r="AJ1741" s="515">
        <v>99.787500000000023</v>
      </c>
      <c r="AK1741" s="515">
        <v>11.146990442684951</v>
      </c>
      <c r="AL1741" s="515">
        <v>11.146990442684951</v>
      </c>
    </row>
    <row r="1742" spans="1:38">
      <c r="A1742" s="515">
        <v>18</v>
      </c>
      <c r="B1742" s="515">
        <v>7</v>
      </c>
      <c r="C1742" s="515">
        <v>2024</v>
      </c>
      <c r="D1742" s="515"/>
      <c r="E1742" s="515">
        <v>99</v>
      </c>
      <c r="F1742" s="515"/>
      <c r="G1742" s="515">
        <v>99</v>
      </c>
      <c r="H1742" s="515">
        <v>1</v>
      </c>
      <c r="I1742" s="515">
        <v>99</v>
      </c>
      <c r="J1742" s="515">
        <v>134</v>
      </c>
      <c r="K1742" s="515">
        <v>99</v>
      </c>
      <c r="L1742" s="515">
        <v>1</v>
      </c>
      <c r="M1742" s="515">
        <v>99</v>
      </c>
      <c r="N1742" s="515">
        <v>99</v>
      </c>
      <c r="O1742" s="515">
        <v>99</v>
      </c>
      <c r="P1742" s="515">
        <v>99</v>
      </c>
      <c r="Q1742" s="515">
        <v>8</v>
      </c>
      <c r="R1742" s="515">
        <v>10</v>
      </c>
      <c r="S1742" s="515">
        <v>1</v>
      </c>
      <c r="T1742" s="515">
        <v>2.9</v>
      </c>
      <c r="U1742" s="515">
        <v>10.230000000000002</v>
      </c>
      <c r="V1742" s="515">
        <v>0</v>
      </c>
      <c r="W1742" s="515">
        <v>0</v>
      </c>
      <c r="X1742" s="515">
        <v>10</v>
      </c>
      <c r="Y1742" s="515">
        <v>0</v>
      </c>
      <c r="Z1742" s="515">
        <v>3.8010656400541158</v>
      </c>
      <c r="AA1742" s="515">
        <v>0</v>
      </c>
      <c r="AB1742" s="515">
        <v>0.30000000000000104</v>
      </c>
      <c r="AC1742" s="515"/>
      <c r="AD1742" s="515">
        <v>11.663395881977817</v>
      </c>
      <c r="AE1742" s="515"/>
      <c r="AF1742" s="515">
        <v>9.0277150853119062E-2</v>
      </c>
      <c r="AG1742" s="515">
        <v>3.0042799977210932E-2</v>
      </c>
      <c r="AH1742" s="515">
        <v>0</v>
      </c>
      <c r="AI1742" s="515">
        <v>10</v>
      </c>
      <c r="AJ1742" s="515">
        <v>95.710000000000022</v>
      </c>
      <c r="AK1742" s="515">
        <v>11.217884133897705</v>
      </c>
      <c r="AL1742" s="515">
        <v>11.840961889661672</v>
      </c>
    </row>
    <row r="1743" spans="1:38">
      <c r="A1743" s="515">
        <v>18</v>
      </c>
      <c r="B1743" s="515">
        <v>8</v>
      </c>
      <c r="C1743" s="515">
        <v>2024</v>
      </c>
      <c r="D1743" s="515"/>
      <c r="E1743" s="515">
        <v>99</v>
      </c>
      <c r="F1743" s="515"/>
      <c r="G1743" s="515">
        <v>99</v>
      </c>
      <c r="H1743" s="515">
        <v>2</v>
      </c>
      <c r="I1743" s="515">
        <v>99</v>
      </c>
      <c r="J1743" s="515">
        <v>141</v>
      </c>
      <c r="K1743" s="515">
        <v>99</v>
      </c>
      <c r="L1743" s="515">
        <v>1</v>
      </c>
      <c r="M1743" s="515">
        <v>99</v>
      </c>
      <c r="N1743" s="515">
        <v>99</v>
      </c>
      <c r="O1743" s="515">
        <v>99</v>
      </c>
      <c r="P1743" s="515">
        <v>99</v>
      </c>
      <c r="Q1743" s="515">
        <v>30</v>
      </c>
      <c r="R1743" s="515">
        <v>50</v>
      </c>
      <c r="S1743" s="515">
        <v>1</v>
      </c>
      <c r="T1743" s="515">
        <v>2.56</v>
      </c>
      <c r="U1743" s="515">
        <v>10.71</v>
      </c>
      <c r="V1743" s="515">
        <v>0</v>
      </c>
      <c r="W1743" s="515">
        <v>0</v>
      </c>
      <c r="X1743" s="515">
        <v>6</v>
      </c>
      <c r="Y1743" s="515">
        <v>0</v>
      </c>
      <c r="Z1743" s="515">
        <v>2.3156208670678224</v>
      </c>
      <c r="AA1743" s="515">
        <v>0</v>
      </c>
      <c r="AB1743" s="515">
        <v>0.53516352641038589</v>
      </c>
      <c r="AC1743" s="515"/>
      <c r="AD1743" s="515">
        <v>-0.61328117069053478</v>
      </c>
      <c r="AE1743" s="515"/>
      <c r="AF1743" s="515">
        <v>0.47555640098915719</v>
      </c>
      <c r="AG1743" s="515">
        <v>0.17859006892476123</v>
      </c>
      <c r="AH1743" s="515">
        <v>12</v>
      </c>
      <c r="AI1743" s="515">
        <v>50</v>
      </c>
      <c r="AJ1743" s="515">
        <v>98.974000000000018</v>
      </c>
      <c r="AK1743" s="515">
        <v>10.909618964039502</v>
      </c>
      <c r="AL1743" s="515">
        <v>10.839039317165193</v>
      </c>
    </row>
    <row r="1744" spans="1:38">
      <c r="A1744" s="515">
        <v>18</v>
      </c>
      <c r="B1744" s="515">
        <v>9</v>
      </c>
      <c r="C1744" s="515">
        <v>2024</v>
      </c>
      <c r="D1744" s="515"/>
      <c r="E1744" s="515">
        <v>99</v>
      </c>
      <c r="F1744" s="515"/>
      <c r="G1744" s="515">
        <v>99</v>
      </c>
      <c r="H1744" s="515">
        <v>2</v>
      </c>
      <c r="I1744" s="515">
        <v>99</v>
      </c>
      <c r="J1744" s="515">
        <v>143</v>
      </c>
      <c r="K1744" s="515">
        <v>99</v>
      </c>
      <c r="L1744" s="515">
        <v>1</v>
      </c>
      <c r="M1744" s="515">
        <v>99</v>
      </c>
      <c r="N1744" s="515">
        <v>99</v>
      </c>
      <c r="O1744" s="515">
        <v>99</v>
      </c>
      <c r="P1744" s="515">
        <v>99</v>
      </c>
      <c r="Q1744" s="515"/>
      <c r="R1744" s="515">
        <v>0</v>
      </c>
      <c r="S1744" s="515"/>
      <c r="T1744" s="515"/>
      <c r="U1744" s="515"/>
      <c r="V1744" s="515"/>
      <c r="W1744" s="515"/>
      <c r="X1744" s="515"/>
      <c r="Y1744" s="515"/>
      <c r="Z1744" s="515"/>
      <c r="AA1744" s="515"/>
      <c r="AB1744" s="515"/>
      <c r="AC1744" s="515"/>
      <c r="AD1744" s="515"/>
      <c r="AE1744" s="515"/>
      <c r="AF1744" s="515"/>
      <c r="AG1744" s="515"/>
      <c r="AH1744" s="515"/>
      <c r="AI1744" s="515"/>
      <c r="AJ1744" s="515"/>
      <c r="AK1744" s="515"/>
      <c r="AL1744" s="515"/>
    </row>
    <row r="1745" spans="1:38">
      <c r="A1745" s="515">
        <v>18</v>
      </c>
      <c r="B1745" s="515">
        <v>10</v>
      </c>
      <c r="C1745" s="515">
        <v>2024</v>
      </c>
      <c r="D1745" s="515"/>
      <c r="E1745" s="515">
        <v>99</v>
      </c>
      <c r="F1745" s="515"/>
      <c r="G1745" s="515">
        <v>99</v>
      </c>
      <c r="H1745" s="515">
        <v>2</v>
      </c>
      <c r="I1745" s="515">
        <v>99</v>
      </c>
      <c r="J1745" s="515">
        <v>147</v>
      </c>
      <c r="K1745" s="515">
        <v>99</v>
      </c>
      <c r="L1745" s="515">
        <v>1</v>
      </c>
      <c r="M1745" s="515">
        <v>99</v>
      </c>
      <c r="N1745" s="515">
        <v>99</v>
      </c>
      <c r="O1745" s="515">
        <v>99</v>
      </c>
      <c r="P1745" s="515">
        <v>99</v>
      </c>
      <c r="Q1745" s="515">
        <v>8</v>
      </c>
      <c r="R1745" s="515">
        <v>70</v>
      </c>
      <c r="S1745" s="515">
        <v>1</v>
      </c>
      <c r="T1745" s="515">
        <v>2.5</v>
      </c>
      <c r="U1745" s="515">
        <v>10.255714285714294</v>
      </c>
      <c r="V1745" s="515">
        <v>0</v>
      </c>
      <c r="W1745" s="515">
        <v>0</v>
      </c>
      <c r="X1745" s="515">
        <v>0</v>
      </c>
      <c r="Y1745" s="515">
        <v>0</v>
      </c>
      <c r="Z1745" s="515">
        <v>1.7946456645322559</v>
      </c>
      <c r="AA1745" s="515">
        <v>0</v>
      </c>
      <c r="AB1745" s="515">
        <v>0.5</v>
      </c>
      <c r="AC1745" s="515"/>
      <c r="AD1745" s="515">
        <v>19.343253323117924</v>
      </c>
      <c r="AE1745" s="515"/>
      <c r="AF1745" s="515">
        <v>5.143277002204262</v>
      </c>
      <c r="AG1745" s="515">
        <v>1.9591255297607515</v>
      </c>
      <c r="AH1745" s="515">
        <v>0</v>
      </c>
      <c r="AI1745" s="515">
        <v>70</v>
      </c>
      <c r="AJ1745" s="515">
        <v>99.800000000000011</v>
      </c>
      <c r="AK1745" s="515">
        <v>10.230755675524314</v>
      </c>
      <c r="AL1745" s="515">
        <v>10.203943384544552</v>
      </c>
    </row>
    <row r="1746" spans="1:38">
      <c r="A1746" s="515">
        <v>18</v>
      </c>
      <c r="B1746" s="515">
        <v>11</v>
      </c>
      <c r="C1746" s="515">
        <v>2024</v>
      </c>
      <c r="D1746" s="515"/>
      <c r="E1746" s="515">
        <v>99</v>
      </c>
      <c r="F1746" s="515"/>
      <c r="G1746" s="515">
        <v>99</v>
      </c>
      <c r="H1746" s="515">
        <v>1</v>
      </c>
      <c r="I1746" s="515">
        <v>99</v>
      </c>
      <c r="J1746" s="515">
        <v>155</v>
      </c>
      <c r="K1746" s="515">
        <v>99</v>
      </c>
      <c r="L1746" s="515">
        <v>1</v>
      </c>
      <c r="M1746" s="515">
        <v>99</v>
      </c>
      <c r="N1746" s="515">
        <v>99</v>
      </c>
      <c r="O1746" s="515">
        <v>99</v>
      </c>
      <c r="P1746" s="515">
        <v>99</v>
      </c>
      <c r="Q1746" s="515">
        <v>4</v>
      </c>
      <c r="R1746" s="515">
        <v>6</v>
      </c>
      <c r="S1746" s="515">
        <v>1</v>
      </c>
      <c r="T1746" s="515">
        <v>2.3333333333333339</v>
      </c>
      <c r="U1746" s="515">
        <v>11.25</v>
      </c>
      <c r="V1746" s="515">
        <v>0</v>
      </c>
      <c r="W1746" s="515">
        <v>0</v>
      </c>
      <c r="X1746" s="515">
        <v>16.666666666666671</v>
      </c>
      <c r="Y1746" s="515">
        <v>0</v>
      </c>
      <c r="Z1746" s="515">
        <v>4.0697051490249265</v>
      </c>
      <c r="AA1746" s="515">
        <v>0</v>
      </c>
      <c r="AB1746" s="515">
        <v>0.4714045207910309</v>
      </c>
      <c r="AC1746" s="515"/>
      <c r="AD1746" s="515">
        <v>-27.799823536836392</v>
      </c>
      <c r="AE1746" s="515"/>
      <c r="AF1746" s="515">
        <v>0.11918951132300357</v>
      </c>
      <c r="AG1746" s="515">
        <v>4.0089944016620402E-2</v>
      </c>
      <c r="AH1746" s="515">
        <v>0</v>
      </c>
      <c r="AI1746" s="515">
        <v>4</v>
      </c>
      <c r="AJ1746" s="515">
        <v>102</v>
      </c>
      <c r="AK1746" s="515">
        <v>10.776777474014656</v>
      </c>
      <c r="AL1746" s="515">
        <v>11.155095801486912</v>
      </c>
    </row>
    <row r="1747" spans="1:38">
      <c r="A1747" s="515">
        <v>18</v>
      </c>
      <c r="B1747" s="515">
        <v>12</v>
      </c>
      <c r="C1747" s="515">
        <v>2024</v>
      </c>
      <c r="D1747" s="515"/>
      <c r="E1747" s="515">
        <v>99</v>
      </c>
      <c r="F1747" s="515"/>
      <c r="G1747" s="515">
        <v>99</v>
      </c>
      <c r="H1747" s="515">
        <v>2</v>
      </c>
      <c r="I1747" s="515">
        <v>99</v>
      </c>
      <c r="J1747" s="515">
        <v>160</v>
      </c>
      <c r="K1747" s="515">
        <v>99</v>
      </c>
      <c r="L1747" s="515">
        <v>1</v>
      </c>
      <c r="M1747" s="515">
        <v>99</v>
      </c>
      <c r="N1747" s="515">
        <v>99</v>
      </c>
      <c r="O1747" s="515">
        <v>99</v>
      </c>
      <c r="P1747" s="515">
        <v>99</v>
      </c>
      <c r="Q1747" s="515">
        <v>4</v>
      </c>
      <c r="R1747" s="515">
        <v>4</v>
      </c>
      <c r="S1747" s="515">
        <v>1</v>
      </c>
      <c r="T1747" s="515">
        <v>3</v>
      </c>
      <c r="U1747" s="515">
        <v>11.475</v>
      </c>
      <c r="V1747" s="515">
        <v>0</v>
      </c>
      <c r="W1747" s="515">
        <v>0</v>
      </c>
      <c r="X1747" s="515">
        <v>0</v>
      </c>
      <c r="Y1747" s="515">
        <v>0</v>
      </c>
      <c r="Z1747" s="515">
        <v>2.988624265443887</v>
      </c>
      <c r="AA1747" s="515">
        <v>0</v>
      </c>
      <c r="AB1747" s="515">
        <v>0</v>
      </c>
      <c r="AC1747" s="515"/>
      <c r="AD1747" s="515"/>
      <c r="AE1747" s="515"/>
      <c r="AF1747" s="515">
        <v>0.10869565217391304</v>
      </c>
      <c r="AG1747" s="515">
        <v>3.9783211831301825E-2</v>
      </c>
      <c r="AH1747" s="515">
        <v>0</v>
      </c>
      <c r="AI1747" s="515">
        <v>4</v>
      </c>
      <c r="AJ1747" s="515">
        <v>97.7</v>
      </c>
      <c r="AK1747" s="515">
        <v>12.026727509104299</v>
      </c>
      <c r="AL1747" s="515">
        <v>12.298764393400765</v>
      </c>
    </row>
    <row r="1748" spans="1:38">
      <c r="A1748" s="515">
        <v>18</v>
      </c>
      <c r="B1748" s="515">
        <v>13</v>
      </c>
      <c r="C1748" s="515">
        <v>2024</v>
      </c>
      <c r="D1748" s="515"/>
      <c r="E1748" s="515">
        <v>99</v>
      </c>
      <c r="F1748" s="515"/>
      <c r="G1748" s="515">
        <v>99</v>
      </c>
      <c r="H1748" s="515">
        <v>1</v>
      </c>
      <c r="I1748" s="515">
        <v>99</v>
      </c>
      <c r="J1748" s="515">
        <v>171</v>
      </c>
      <c r="K1748" s="515">
        <v>99</v>
      </c>
      <c r="L1748" s="515">
        <v>1</v>
      </c>
      <c r="M1748" s="515">
        <v>99</v>
      </c>
      <c r="N1748" s="515">
        <v>99</v>
      </c>
      <c r="O1748" s="515">
        <v>99</v>
      </c>
      <c r="P1748" s="515">
        <v>99</v>
      </c>
      <c r="Q1748" s="515">
        <v>1</v>
      </c>
      <c r="R1748" s="515">
        <v>1</v>
      </c>
      <c r="S1748" s="515">
        <v>1</v>
      </c>
      <c r="T1748" s="515">
        <v>3</v>
      </c>
      <c r="U1748" s="515">
        <v>7.5</v>
      </c>
      <c r="V1748" s="515">
        <v>0</v>
      </c>
      <c r="W1748" s="515">
        <v>0</v>
      </c>
      <c r="X1748" s="515">
        <v>0</v>
      </c>
      <c r="Y1748" s="515">
        <v>0</v>
      </c>
      <c r="Z1748" s="515">
        <v>0</v>
      </c>
      <c r="AA1748" s="515">
        <v>0</v>
      </c>
      <c r="AB1748" s="515">
        <v>0</v>
      </c>
      <c r="AC1748" s="515"/>
      <c r="AD1748" s="515"/>
      <c r="AE1748" s="515"/>
      <c r="AF1748" s="515">
        <v>4.9115913555992118E-2</v>
      </c>
      <c r="AG1748" s="515">
        <v>1.0566818218321736E-2</v>
      </c>
      <c r="AH1748" s="515">
        <v>0</v>
      </c>
      <c r="AI1748" s="515">
        <v>1</v>
      </c>
      <c r="AJ1748" s="515">
        <v>85.9</v>
      </c>
      <c r="AK1748" s="515">
        <v>11.832643277505621</v>
      </c>
      <c r="AL1748" s="515"/>
    </row>
    <row r="1749" spans="1:38">
      <c r="A1749" s="515">
        <v>18</v>
      </c>
      <c r="B1749" s="515">
        <v>14</v>
      </c>
      <c r="C1749" s="515">
        <v>2024</v>
      </c>
      <c r="D1749" s="515"/>
      <c r="E1749" s="515">
        <v>99</v>
      </c>
      <c r="F1749" s="515"/>
      <c r="G1749" s="515">
        <v>99</v>
      </c>
      <c r="H1749" s="515">
        <v>2</v>
      </c>
      <c r="I1749" s="515">
        <v>99</v>
      </c>
      <c r="J1749" s="515">
        <v>175</v>
      </c>
      <c r="K1749" s="515">
        <v>99</v>
      </c>
      <c r="L1749" s="515">
        <v>1</v>
      </c>
      <c r="M1749" s="515">
        <v>99</v>
      </c>
      <c r="N1749" s="515">
        <v>99</v>
      </c>
      <c r="O1749" s="515">
        <v>99</v>
      </c>
      <c r="P1749" s="515">
        <v>99</v>
      </c>
      <c r="Q1749" s="515">
        <v>5</v>
      </c>
      <c r="R1749" s="515">
        <v>11</v>
      </c>
      <c r="S1749" s="515">
        <v>1</v>
      </c>
      <c r="T1749" s="515">
        <v>2.2727272727272729</v>
      </c>
      <c r="U1749" s="515">
        <v>10.200000000000003</v>
      </c>
      <c r="V1749" s="515">
        <v>0</v>
      </c>
      <c r="W1749" s="515">
        <v>0</v>
      </c>
      <c r="X1749" s="515">
        <v>9.0909090909090917</v>
      </c>
      <c r="Y1749" s="515">
        <v>0</v>
      </c>
      <c r="Z1749" s="515">
        <v>2.1987599811133194</v>
      </c>
      <c r="AA1749" s="515">
        <v>0</v>
      </c>
      <c r="AB1749" s="515">
        <v>0.61657545301138672</v>
      </c>
      <c r="AC1749" s="515"/>
      <c r="AD1749" s="515">
        <v>-52.974925122746654</v>
      </c>
      <c r="AE1749" s="515"/>
      <c r="AF1749" s="515">
        <v>0.61521252796420589</v>
      </c>
      <c r="AG1749" s="515">
        <v>0.21875225429852077</v>
      </c>
      <c r="AH1749" s="515">
        <v>0</v>
      </c>
      <c r="AI1749" s="515">
        <v>10</v>
      </c>
      <c r="AJ1749" s="515">
        <v>96.72</v>
      </c>
      <c r="AK1749" s="515">
        <v>11.034007505527228</v>
      </c>
      <c r="AL1749" s="515">
        <v>11.048250688297648</v>
      </c>
    </row>
    <row r="1750" spans="1:38">
      <c r="A1750" s="515">
        <v>18</v>
      </c>
      <c r="B1750" s="515">
        <v>15</v>
      </c>
      <c r="C1750" s="515">
        <v>2024</v>
      </c>
      <c r="D1750" s="515"/>
      <c r="E1750" s="515">
        <v>99</v>
      </c>
      <c r="F1750" s="515"/>
      <c r="G1750" s="515">
        <v>99</v>
      </c>
      <c r="H1750" s="515">
        <v>2</v>
      </c>
      <c r="I1750" s="515">
        <v>99</v>
      </c>
      <c r="J1750" s="515">
        <v>177</v>
      </c>
      <c r="K1750" s="515">
        <v>99</v>
      </c>
      <c r="L1750" s="515">
        <v>1</v>
      </c>
      <c r="M1750" s="515">
        <v>99</v>
      </c>
      <c r="N1750" s="515">
        <v>99</v>
      </c>
      <c r="O1750" s="515">
        <v>99</v>
      </c>
      <c r="P1750" s="515">
        <v>99</v>
      </c>
      <c r="Q1750" s="515">
        <v>3</v>
      </c>
      <c r="R1750" s="515">
        <v>3</v>
      </c>
      <c r="S1750" s="515">
        <v>1</v>
      </c>
      <c r="T1750" s="515">
        <v>3</v>
      </c>
      <c r="U1750" s="515">
        <v>11.96666666666667</v>
      </c>
      <c r="V1750" s="515">
        <v>0</v>
      </c>
      <c r="W1750" s="515">
        <v>0</v>
      </c>
      <c r="X1750" s="515">
        <v>0</v>
      </c>
      <c r="Y1750" s="515">
        <v>0</v>
      </c>
      <c r="Z1750" s="515">
        <v>1.5923427883328263</v>
      </c>
      <c r="AA1750" s="515">
        <v>0</v>
      </c>
      <c r="AB1750" s="515">
        <v>0</v>
      </c>
      <c r="AC1750" s="515"/>
      <c r="AD1750" s="515"/>
      <c r="AE1750" s="515"/>
      <c r="AF1750" s="515">
        <v>7.6765609007164823E-2</v>
      </c>
      <c r="AG1750" s="515">
        <v>3.0454544683349075E-2</v>
      </c>
      <c r="AH1750" s="515">
        <v>0</v>
      </c>
      <c r="AI1750" s="515">
        <v>3</v>
      </c>
      <c r="AJ1750" s="515">
        <v>102.86666666666667</v>
      </c>
      <c r="AK1750" s="515">
        <v>10.936286011738806</v>
      </c>
      <c r="AL1750" s="515">
        <v>10.698788528654443</v>
      </c>
    </row>
    <row r="1751" spans="1:38">
      <c r="A1751" s="515">
        <v>18</v>
      </c>
      <c r="B1751" s="515">
        <v>16</v>
      </c>
      <c r="C1751" s="515">
        <v>2024</v>
      </c>
      <c r="D1751" s="515"/>
      <c r="E1751" s="515">
        <v>99</v>
      </c>
      <c r="F1751" s="515"/>
      <c r="G1751" s="515">
        <v>99</v>
      </c>
      <c r="H1751" s="515">
        <v>2</v>
      </c>
      <c r="I1751" s="515">
        <v>99</v>
      </c>
      <c r="J1751" s="515">
        <v>178</v>
      </c>
      <c r="K1751" s="515">
        <v>99</v>
      </c>
      <c r="L1751" s="515">
        <v>1</v>
      </c>
      <c r="M1751" s="515">
        <v>99</v>
      </c>
      <c r="N1751" s="515">
        <v>99</v>
      </c>
      <c r="O1751" s="515">
        <v>99</v>
      </c>
      <c r="P1751" s="515">
        <v>99</v>
      </c>
      <c r="Q1751" s="515">
        <v>1</v>
      </c>
      <c r="R1751" s="515">
        <v>1</v>
      </c>
      <c r="S1751" s="515">
        <v>1</v>
      </c>
      <c r="T1751" s="515">
        <v>3</v>
      </c>
      <c r="U1751" s="515">
        <v>18.7</v>
      </c>
      <c r="V1751" s="515">
        <v>0</v>
      </c>
      <c r="W1751" s="515">
        <v>0</v>
      </c>
      <c r="X1751" s="515">
        <v>100</v>
      </c>
      <c r="Y1751" s="515">
        <v>0</v>
      </c>
      <c r="Z1751" s="515">
        <v>0</v>
      </c>
      <c r="AA1751" s="515">
        <v>0</v>
      </c>
      <c r="AB1751" s="515">
        <v>0</v>
      </c>
      <c r="AC1751" s="515"/>
      <c r="AD1751" s="515"/>
      <c r="AE1751" s="515"/>
      <c r="AF1751" s="515">
        <v>6.8446269678302515E-2</v>
      </c>
      <c r="AG1751" s="515">
        <v>3.9099008306971127E-2</v>
      </c>
      <c r="AH1751" s="515">
        <v>0</v>
      </c>
      <c r="AI1751" s="515">
        <v>1</v>
      </c>
      <c r="AJ1751" s="515">
        <v>109.9</v>
      </c>
      <c r="AK1751" s="515">
        <v>14.087973604778677</v>
      </c>
      <c r="AL1751" s="515">
        <v>14.087973604778677</v>
      </c>
    </row>
    <row r="1752" spans="1:38">
      <c r="A1752" s="515">
        <v>18</v>
      </c>
      <c r="B1752" s="515">
        <v>17</v>
      </c>
      <c r="C1752" s="515">
        <v>2024</v>
      </c>
      <c r="D1752" s="515"/>
      <c r="E1752" s="515">
        <v>99</v>
      </c>
      <c r="F1752" s="515"/>
      <c r="G1752" s="515">
        <v>99</v>
      </c>
      <c r="H1752" s="515">
        <v>2</v>
      </c>
      <c r="I1752" s="515">
        <v>99</v>
      </c>
      <c r="J1752" s="515">
        <v>181</v>
      </c>
      <c r="K1752" s="515">
        <v>99</v>
      </c>
      <c r="L1752" s="515">
        <v>1</v>
      </c>
      <c r="M1752" s="515">
        <v>99</v>
      </c>
      <c r="N1752" s="515">
        <v>99</v>
      </c>
      <c r="O1752" s="515">
        <v>99</v>
      </c>
      <c r="P1752" s="515">
        <v>99</v>
      </c>
      <c r="Q1752" s="515">
        <v>4</v>
      </c>
      <c r="R1752" s="515">
        <v>5</v>
      </c>
      <c r="S1752" s="515">
        <v>1</v>
      </c>
      <c r="T1752" s="515">
        <v>2.6</v>
      </c>
      <c r="U1752" s="515">
        <v>9.7199999999999989</v>
      </c>
      <c r="V1752" s="515">
        <v>0</v>
      </c>
      <c r="W1752" s="515">
        <v>0</v>
      </c>
      <c r="X1752" s="515">
        <v>0</v>
      </c>
      <c r="Y1752" s="515">
        <v>0</v>
      </c>
      <c r="Z1752" s="515">
        <v>1.1617228585166222</v>
      </c>
      <c r="AA1752" s="515">
        <v>0</v>
      </c>
      <c r="AB1752" s="515">
        <v>0.48989794855663488</v>
      </c>
      <c r="AC1752" s="515"/>
      <c r="AD1752" s="515">
        <v>82.231402496913617</v>
      </c>
      <c r="AE1752" s="515"/>
      <c r="AF1752" s="515">
        <v>0.17972681524083389</v>
      </c>
      <c r="AG1752" s="515">
        <v>5.9000702909608731E-2</v>
      </c>
      <c r="AH1752" s="515">
        <v>0</v>
      </c>
      <c r="AI1752" s="515">
        <v>5</v>
      </c>
      <c r="AJ1752" s="515">
        <v>96.12</v>
      </c>
      <c r="AK1752" s="515">
        <v>10.908058732994467</v>
      </c>
      <c r="AL1752" s="515">
        <v>10.749908073744249</v>
      </c>
    </row>
    <row r="1753" spans="1:38">
      <c r="A1753" s="515">
        <v>18</v>
      </c>
      <c r="B1753" s="515">
        <v>18</v>
      </c>
      <c r="C1753" s="515">
        <v>2024</v>
      </c>
      <c r="D1753" s="515"/>
      <c r="E1753" s="515">
        <v>99</v>
      </c>
      <c r="F1753" s="515"/>
      <c r="G1753" s="515">
        <v>99</v>
      </c>
      <c r="H1753" s="515">
        <v>1</v>
      </c>
      <c r="I1753" s="515">
        <v>99</v>
      </c>
      <c r="J1753" s="515">
        <v>262</v>
      </c>
      <c r="K1753" s="515">
        <v>99</v>
      </c>
      <c r="L1753" s="515">
        <v>1</v>
      </c>
      <c r="M1753" s="515">
        <v>99</v>
      </c>
      <c r="N1753" s="515">
        <v>99</v>
      </c>
      <c r="O1753" s="515">
        <v>99</v>
      </c>
      <c r="P1753" s="515">
        <v>99</v>
      </c>
      <c r="Q1753" s="515"/>
      <c r="R1753" s="515">
        <v>0</v>
      </c>
      <c r="S1753" s="515"/>
      <c r="T1753" s="515"/>
      <c r="U1753" s="515"/>
      <c r="V1753" s="515"/>
      <c r="W1753" s="515"/>
      <c r="X1753" s="515"/>
      <c r="Y1753" s="515"/>
      <c r="Z1753" s="515"/>
      <c r="AA1753" s="515"/>
      <c r="AB1753" s="515"/>
      <c r="AC1753" s="515"/>
      <c r="AD1753" s="515"/>
      <c r="AE1753" s="515"/>
      <c r="AF1753" s="515"/>
      <c r="AG1753" s="515"/>
      <c r="AH1753" s="515"/>
      <c r="AI1753" s="515"/>
      <c r="AJ1753" s="515"/>
      <c r="AK1753" s="515"/>
      <c r="AL1753" s="515"/>
    </row>
    <row r="1754" spans="1:38">
      <c r="A1754" s="515">
        <v>18</v>
      </c>
      <c r="B1754" s="515">
        <v>19</v>
      </c>
      <c r="C1754" s="515">
        <v>2024</v>
      </c>
      <c r="D1754" s="515"/>
      <c r="E1754" s="515">
        <v>99</v>
      </c>
      <c r="F1754" s="515"/>
      <c r="G1754" s="515">
        <v>99</v>
      </c>
      <c r="H1754" s="515">
        <v>2</v>
      </c>
      <c r="I1754" s="515">
        <v>99</v>
      </c>
      <c r="J1754" s="515">
        <v>267</v>
      </c>
      <c r="K1754" s="515">
        <v>99</v>
      </c>
      <c r="L1754" s="515">
        <v>1</v>
      </c>
      <c r="M1754" s="515">
        <v>99</v>
      </c>
      <c r="N1754" s="515">
        <v>99</v>
      </c>
      <c r="O1754" s="515">
        <v>99</v>
      </c>
      <c r="P1754" s="515">
        <v>99</v>
      </c>
      <c r="Q1754" s="515"/>
      <c r="R1754" s="515">
        <v>0</v>
      </c>
      <c r="S1754" s="515"/>
      <c r="T1754" s="515"/>
      <c r="U1754" s="515"/>
      <c r="V1754" s="515"/>
      <c r="W1754" s="515"/>
      <c r="X1754" s="515"/>
      <c r="Y1754" s="515"/>
      <c r="Z1754" s="515"/>
      <c r="AA1754" s="515"/>
      <c r="AB1754" s="515"/>
      <c r="AC1754" s="515"/>
      <c r="AD1754" s="515"/>
      <c r="AE1754" s="515"/>
      <c r="AF1754" s="515"/>
      <c r="AG1754" s="515"/>
      <c r="AH1754" s="515"/>
      <c r="AI1754" s="515"/>
      <c r="AJ1754" s="515"/>
      <c r="AK1754" s="515"/>
      <c r="AL1754" s="515"/>
    </row>
    <row r="1755" spans="1:38">
      <c r="A1755" s="515">
        <v>18</v>
      </c>
      <c r="B1755" s="515">
        <v>20</v>
      </c>
      <c r="C1755" s="515">
        <v>2024</v>
      </c>
      <c r="D1755" s="515"/>
      <c r="E1755" s="515">
        <v>99</v>
      </c>
      <c r="F1755" s="515"/>
      <c r="G1755" s="515">
        <v>99</v>
      </c>
      <c r="H1755" s="515">
        <v>1</v>
      </c>
      <c r="I1755" s="515">
        <v>99</v>
      </c>
      <c r="J1755" s="515">
        <v>309</v>
      </c>
      <c r="K1755" s="515">
        <v>99</v>
      </c>
      <c r="L1755" s="515">
        <v>1</v>
      </c>
      <c r="M1755" s="515">
        <v>99</v>
      </c>
      <c r="N1755" s="515">
        <v>99</v>
      </c>
      <c r="O1755" s="515">
        <v>99</v>
      </c>
      <c r="P1755" s="515">
        <v>99</v>
      </c>
      <c r="Q1755" s="515">
        <v>4</v>
      </c>
      <c r="R1755" s="515">
        <v>5</v>
      </c>
      <c r="S1755" s="515">
        <v>1</v>
      </c>
      <c r="T1755" s="515">
        <v>2.8</v>
      </c>
      <c r="U1755" s="515">
        <v>10.64</v>
      </c>
      <c r="V1755" s="515">
        <v>0</v>
      </c>
      <c r="W1755" s="515">
        <v>0</v>
      </c>
      <c r="X1755" s="515">
        <v>0</v>
      </c>
      <c r="Y1755" s="515">
        <v>0</v>
      </c>
      <c r="Z1755" s="515">
        <v>1.0442221985765288</v>
      </c>
      <c r="AA1755" s="515">
        <v>0</v>
      </c>
      <c r="AB1755" s="515">
        <v>0.74833147735478878</v>
      </c>
      <c r="AC1755" s="515"/>
      <c r="AD1755" s="515">
        <v>72.687779293141119</v>
      </c>
      <c r="AE1755" s="515"/>
      <c r="AF1755" s="515">
        <v>5.3039142887450944E-2</v>
      </c>
      <c r="AG1755" s="515">
        <v>1.8285173783047781E-2</v>
      </c>
      <c r="AH1755" s="515">
        <v>0</v>
      </c>
      <c r="AI1755" s="515">
        <v>5</v>
      </c>
      <c r="AJ1755" s="515">
        <v>100.9</v>
      </c>
      <c r="AK1755" s="515">
        <v>10.347087302928887</v>
      </c>
      <c r="AL1755" s="515">
        <v>10.302407854620897</v>
      </c>
    </row>
    <row r="1756" spans="1:38">
      <c r="A1756" s="515">
        <v>18</v>
      </c>
      <c r="B1756" s="515">
        <v>21</v>
      </c>
      <c r="C1756" s="515">
        <v>2024</v>
      </c>
      <c r="D1756" s="515"/>
      <c r="E1756" s="515">
        <v>99</v>
      </c>
      <c r="F1756" s="515"/>
      <c r="G1756" s="515">
        <v>99</v>
      </c>
      <c r="H1756" s="515">
        <v>2</v>
      </c>
      <c r="I1756" s="515">
        <v>99</v>
      </c>
      <c r="J1756" s="515">
        <v>470</v>
      </c>
      <c r="K1756" s="515">
        <v>99</v>
      </c>
      <c r="L1756" s="515">
        <v>1</v>
      </c>
      <c r="M1756" s="515">
        <v>99</v>
      </c>
      <c r="N1756" s="515">
        <v>99</v>
      </c>
      <c r="O1756" s="515">
        <v>99</v>
      </c>
      <c r="P1756" s="515">
        <v>99</v>
      </c>
      <c r="Q1756" s="515">
        <v>2</v>
      </c>
      <c r="R1756" s="515">
        <v>3</v>
      </c>
      <c r="S1756" s="515">
        <v>1</v>
      </c>
      <c r="T1756" s="515">
        <v>2</v>
      </c>
      <c r="U1756" s="515">
        <v>9.9333333333333353</v>
      </c>
      <c r="V1756" s="515">
        <v>0</v>
      </c>
      <c r="W1756" s="515">
        <v>0</v>
      </c>
      <c r="X1756" s="515">
        <v>0</v>
      </c>
      <c r="Y1756" s="515">
        <v>0</v>
      </c>
      <c r="Z1756" s="515">
        <v>1.2710450643291629</v>
      </c>
      <c r="AA1756" s="515">
        <v>0</v>
      </c>
      <c r="AB1756" s="515">
        <v>0.81649658092772603</v>
      </c>
      <c r="AC1756" s="515"/>
      <c r="AD1756" s="515">
        <v>57.814387818168342</v>
      </c>
      <c r="AE1756" s="515"/>
      <c r="AF1756" s="515">
        <v>0.22421524663677128</v>
      </c>
      <c r="AG1756" s="515">
        <v>8.6583608386406996E-2</v>
      </c>
      <c r="AH1756" s="515">
        <v>66.666666666666686</v>
      </c>
      <c r="AI1756" s="515">
        <v>3</v>
      </c>
      <c r="AJ1756" s="515">
        <v>97.5</v>
      </c>
      <c r="AK1756" s="515">
        <v>10.651618709036132</v>
      </c>
      <c r="AL1756" s="515">
        <v>10.651618709036132</v>
      </c>
    </row>
    <row r="1757" spans="1:38">
      <c r="A1757" s="515">
        <v>18</v>
      </c>
      <c r="B1757" s="515">
        <v>22</v>
      </c>
      <c r="C1757" s="515">
        <v>2024</v>
      </c>
      <c r="D1757" s="515"/>
      <c r="E1757" s="515">
        <v>99</v>
      </c>
      <c r="F1757" s="515"/>
      <c r="G1757" s="515">
        <v>99</v>
      </c>
      <c r="H1757" s="515">
        <v>2</v>
      </c>
      <c r="I1757" s="515">
        <v>99</v>
      </c>
      <c r="J1757" s="515">
        <v>629</v>
      </c>
      <c r="K1757" s="515">
        <v>99</v>
      </c>
      <c r="L1757" s="515">
        <v>1</v>
      </c>
      <c r="M1757" s="515">
        <v>99</v>
      </c>
      <c r="N1757" s="515">
        <v>99</v>
      </c>
      <c r="O1757" s="515">
        <v>99</v>
      </c>
      <c r="P1757" s="515">
        <v>99</v>
      </c>
      <c r="Q1757" s="515"/>
      <c r="R1757" s="515">
        <v>0</v>
      </c>
      <c r="S1757" s="515"/>
      <c r="T1757" s="515"/>
      <c r="U1757" s="515"/>
      <c r="V1757" s="515"/>
      <c r="W1757" s="515"/>
      <c r="X1757" s="515"/>
      <c r="Y1757" s="515"/>
      <c r="Z1757" s="515"/>
      <c r="AA1757" s="515"/>
      <c r="AB1757" s="515"/>
      <c r="AC1757" s="515"/>
      <c r="AD1757" s="515"/>
      <c r="AE1757" s="515"/>
      <c r="AF1757" s="515"/>
      <c r="AG1757" s="515"/>
      <c r="AH1757" s="515"/>
      <c r="AI1757" s="515"/>
      <c r="AJ1757" s="515"/>
      <c r="AK1757" s="515"/>
      <c r="AL1757" s="515"/>
    </row>
    <row r="1758" spans="1:38">
      <c r="A1758" s="515">
        <v>18</v>
      </c>
      <c r="B1758" s="515">
        <v>23</v>
      </c>
      <c r="C1758" s="515">
        <v>2024</v>
      </c>
      <c r="D1758" s="515"/>
      <c r="E1758" s="515">
        <v>99</v>
      </c>
      <c r="F1758" s="515"/>
      <c r="G1758" s="515">
        <v>99</v>
      </c>
      <c r="H1758" s="515">
        <v>1</v>
      </c>
      <c r="I1758" s="515">
        <v>99</v>
      </c>
      <c r="J1758" s="515">
        <v>643</v>
      </c>
      <c r="K1758" s="515">
        <v>99</v>
      </c>
      <c r="L1758" s="515">
        <v>1</v>
      </c>
      <c r="M1758" s="515">
        <v>99</v>
      </c>
      <c r="N1758" s="515">
        <v>99</v>
      </c>
      <c r="O1758" s="515">
        <v>99</v>
      </c>
      <c r="P1758" s="515">
        <v>99</v>
      </c>
      <c r="Q1758" s="515">
        <v>3</v>
      </c>
      <c r="R1758" s="515">
        <v>4</v>
      </c>
      <c r="S1758" s="515">
        <v>1</v>
      </c>
      <c r="T1758" s="515">
        <v>11.25</v>
      </c>
      <c r="U1758" s="515">
        <v>14.225</v>
      </c>
      <c r="V1758" s="515">
        <v>0</v>
      </c>
      <c r="W1758" s="515">
        <v>25</v>
      </c>
      <c r="X1758" s="515">
        <v>0</v>
      </c>
      <c r="Y1758" s="515">
        <v>0</v>
      </c>
      <c r="Z1758" s="515">
        <v>1.6207637088730682</v>
      </c>
      <c r="AA1758" s="515">
        <v>0</v>
      </c>
      <c r="AB1758" s="515">
        <v>15.449514555480372</v>
      </c>
      <c r="AC1758" s="515"/>
      <c r="AD1758" s="515">
        <v>-87.684660661227866</v>
      </c>
      <c r="AE1758" s="515"/>
      <c r="AF1758" s="515">
        <v>7.794232268121587E-2</v>
      </c>
      <c r="AG1758" s="515">
        <v>3.8199789599049926E-2</v>
      </c>
      <c r="AH1758" s="515">
        <v>0</v>
      </c>
      <c r="AI1758" s="515">
        <v>4</v>
      </c>
      <c r="AJ1758" s="515">
        <v>109</v>
      </c>
      <c r="AK1758" s="515">
        <v>11.003559109611269</v>
      </c>
      <c r="AL1758" s="515">
        <v>11.003559109611269</v>
      </c>
    </row>
    <row r="1759" spans="1:38">
      <c r="A1759" s="515">
        <v>18</v>
      </c>
      <c r="B1759" s="515">
        <v>24</v>
      </c>
      <c r="C1759" s="515">
        <v>2024</v>
      </c>
      <c r="D1759" s="515"/>
      <c r="E1759" s="515">
        <v>99</v>
      </c>
      <c r="F1759" s="515"/>
      <c r="G1759" s="515">
        <v>99</v>
      </c>
      <c r="H1759" s="515">
        <v>2</v>
      </c>
      <c r="I1759" s="515">
        <v>99</v>
      </c>
      <c r="J1759" s="515">
        <v>704</v>
      </c>
      <c r="K1759" s="515">
        <v>99</v>
      </c>
      <c r="L1759" s="515">
        <v>1</v>
      </c>
      <c r="M1759" s="515">
        <v>99</v>
      </c>
      <c r="N1759" s="515">
        <v>99</v>
      </c>
      <c r="O1759" s="515">
        <v>99</v>
      </c>
      <c r="P1759" s="515">
        <v>99</v>
      </c>
      <c r="Q1759" s="515"/>
      <c r="R1759" s="515">
        <v>0</v>
      </c>
      <c r="S1759" s="515"/>
      <c r="T1759" s="515"/>
      <c r="U1759" s="515"/>
      <c r="V1759" s="515"/>
      <c r="W1759" s="515"/>
      <c r="X1759" s="515"/>
      <c r="Y1759" s="515"/>
      <c r="Z1759" s="515"/>
      <c r="AA1759" s="515"/>
      <c r="AB1759" s="515"/>
      <c r="AC1759" s="515"/>
      <c r="AD1759" s="515"/>
      <c r="AE1759" s="515"/>
      <c r="AF1759" s="515"/>
      <c r="AG1759" s="515"/>
      <c r="AH1759" s="515"/>
      <c r="AI1759" s="515"/>
      <c r="AJ1759" s="515"/>
      <c r="AK1759" s="515"/>
      <c r="AL1759" s="515"/>
    </row>
    <row r="1760" spans="1:38">
      <c r="A1760" s="515">
        <v>18</v>
      </c>
      <c r="B1760" s="515">
        <v>25</v>
      </c>
      <c r="C1760" s="515">
        <v>2024</v>
      </c>
      <c r="D1760" s="515"/>
      <c r="E1760" s="515">
        <v>99</v>
      </c>
      <c r="F1760" s="515"/>
      <c r="G1760" s="515">
        <v>99</v>
      </c>
      <c r="H1760" s="515">
        <v>1</v>
      </c>
      <c r="I1760" s="515">
        <v>99</v>
      </c>
      <c r="J1760" s="515">
        <v>802</v>
      </c>
      <c r="K1760" s="515">
        <v>99</v>
      </c>
      <c r="L1760" s="515">
        <v>1</v>
      </c>
      <c r="M1760" s="515">
        <v>99</v>
      </c>
      <c r="N1760" s="515">
        <v>99</v>
      </c>
      <c r="O1760" s="515">
        <v>99</v>
      </c>
      <c r="P1760" s="515">
        <v>99</v>
      </c>
      <c r="Q1760" s="515"/>
      <c r="R1760" s="515">
        <v>0</v>
      </c>
      <c r="S1760" s="515"/>
      <c r="T1760" s="515"/>
      <c r="U1760" s="515"/>
      <c r="V1760" s="515"/>
      <c r="W1760" s="515"/>
      <c r="X1760" s="515"/>
      <c r="Y1760" s="515"/>
      <c r="Z1760" s="515"/>
      <c r="AA1760" s="515"/>
      <c r="AB1760" s="515"/>
      <c r="AC1760" s="515"/>
      <c r="AD1760" s="515"/>
      <c r="AE1760" s="515"/>
      <c r="AF1760" s="515"/>
      <c r="AG1760" s="515"/>
      <c r="AH1760" s="515"/>
      <c r="AI1760" s="515"/>
      <c r="AJ1760" s="515"/>
      <c r="AK1760" s="515"/>
      <c r="AL1760" s="515"/>
    </row>
    <row r="1761" spans="1:38">
      <c r="A1761" s="515">
        <v>18</v>
      </c>
      <c r="B1761" s="515">
        <v>26</v>
      </c>
      <c r="C1761" s="515">
        <v>2024</v>
      </c>
      <c r="D1761" s="515"/>
      <c r="E1761" s="515">
        <v>99</v>
      </c>
      <c r="F1761" s="515"/>
      <c r="G1761" s="515">
        <v>99</v>
      </c>
      <c r="H1761" s="515">
        <v>1</v>
      </c>
      <c r="I1761" s="515">
        <v>99</v>
      </c>
      <c r="J1761" s="515">
        <v>103</v>
      </c>
      <c r="K1761" s="515">
        <v>99</v>
      </c>
      <c r="L1761" s="515">
        <v>2</v>
      </c>
      <c r="M1761" s="515">
        <v>99</v>
      </c>
      <c r="N1761" s="515">
        <v>99</v>
      </c>
      <c r="O1761" s="515">
        <v>99</v>
      </c>
      <c r="P1761" s="515">
        <v>99</v>
      </c>
      <c r="Q1761" s="515"/>
      <c r="R1761" s="515">
        <v>0</v>
      </c>
      <c r="S1761" s="515"/>
      <c r="T1761" s="515"/>
      <c r="U1761" s="515"/>
      <c r="V1761" s="515"/>
      <c r="W1761" s="515"/>
      <c r="X1761" s="515"/>
      <c r="Y1761" s="515"/>
      <c r="Z1761" s="515"/>
      <c r="AA1761" s="515"/>
      <c r="AB1761" s="515"/>
      <c r="AC1761" s="515"/>
      <c r="AD1761" s="515"/>
      <c r="AE1761" s="515"/>
      <c r="AF1761" s="515"/>
      <c r="AG1761" s="515"/>
      <c r="AH1761" s="515"/>
      <c r="AI1761" s="515"/>
      <c r="AJ1761" s="515"/>
      <c r="AK1761" s="515"/>
      <c r="AL1761" s="515"/>
    </row>
    <row r="1762" spans="1:38">
      <c r="A1762" s="515">
        <v>18</v>
      </c>
      <c r="B1762" s="515">
        <v>27</v>
      </c>
      <c r="C1762" s="515">
        <v>2024</v>
      </c>
      <c r="D1762" s="515"/>
      <c r="E1762" s="515">
        <v>99</v>
      </c>
      <c r="F1762" s="515"/>
      <c r="G1762" s="515">
        <v>99</v>
      </c>
      <c r="H1762" s="515">
        <v>2</v>
      </c>
      <c r="I1762" s="515">
        <v>99</v>
      </c>
      <c r="J1762" s="515">
        <v>106</v>
      </c>
      <c r="K1762" s="515">
        <v>99</v>
      </c>
      <c r="L1762" s="515">
        <v>2</v>
      </c>
      <c r="M1762" s="515">
        <v>99</v>
      </c>
      <c r="N1762" s="515">
        <v>99</v>
      </c>
      <c r="O1762" s="515">
        <v>99</v>
      </c>
      <c r="P1762" s="515">
        <v>99</v>
      </c>
      <c r="Q1762" s="515">
        <v>11</v>
      </c>
      <c r="R1762" s="515">
        <v>13</v>
      </c>
      <c r="S1762" s="515">
        <v>2</v>
      </c>
      <c r="T1762" s="515">
        <v>3</v>
      </c>
      <c r="U1762" s="515">
        <v>15.576923076923077</v>
      </c>
      <c r="V1762" s="515">
        <v>0</v>
      </c>
      <c r="W1762" s="515">
        <v>0</v>
      </c>
      <c r="X1762" s="515">
        <v>38.461538461538446</v>
      </c>
      <c r="Y1762" s="515">
        <v>0</v>
      </c>
      <c r="Z1762" s="515">
        <v>3.9467910716572807</v>
      </c>
      <c r="AA1762" s="515">
        <v>0</v>
      </c>
      <c r="AB1762" s="515">
        <v>0.78446454055273618</v>
      </c>
      <c r="AC1762" s="515"/>
      <c r="AD1762" s="515">
        <v>-80.746285732761109</v>
      </c>
      <c r="AE1762" s="515"/>
      <c r="AF1762" s="515">
        <v>0.39779681762545888</v>
      </c>
      <c r="AG1762" s="515">
        <v>0.19002896886058623</v>
      </c>
      <c r="AH1762" s="515">
        <v>0</v>
      </c>
      <c r="AI1762" s="515">
        <v>12</v>
      </c>
      <c r="AJ1762" s="515">
        <v>109.25833333333335</v>
      </c>
      <c r="AK1762" s="515">
        <v>12.436371634699515</v>
      </c>
      <c r="AL1762" s="515">
        <v>12.09285857877617</v>
      </c>
    </row>
    <row r="1763" spans="1:38">
      <c r="A1763" s="515">
        <v>18</v>
      </c>
      <c r="B1763" s="515">
        <v>28</v>
      </c>
      <c r="C1763" s="515">
        <v>2024</v>
      </c>
      <c r="D1763" s="515"/>
      <c r="E1763" s="515">
        <v>99</v>
      </c>
      <c r="F1763" s="515"/>
      <c r="G1763" s="515">
        <v>99</v>
      </c>
      <c r="H1763" s="515">
        <v>1</v>
      </c>
      <c r="I1763" s="515">
        <v>99</v>
      </c>
      <c r="J1763" s="515">
        <v>110</v>
      </c>
      <c r="K1763" s="515">
        <v>99</v>
      </c>
      <c r="L1763" s="515">
        <v>2</v>
      </c>
      <c r="M1763" s="515">
        <v>99</v>
      </c>
      <c r="N1763" s="515">
        <v>99</v>
      </c>
      <c r="O1763" s="515">
        <v>99</v>
      </c>
      <c r="P1763" s="515">
        <v>99</v>
      </c>
      <c r="Q1763" s="515">
        <v>35</v>
      </c>
      <c r="R1763" s="515">
        <v>40</v>
      </c>
      <c r="S1763" s="515">
        <v>2</v>
      </c>
      <c r="T1763" s="515">
        <v>2.9249999999999998</v>
      </c>
      <c r="U1763" s="515">
        <v>18.852499999999996</v>
      </c>
      <c r="V1763" s="515">
        <v>0</v>
      </c>
      <c r="W1763" s="515">
        <v>0</v>
      </c>
      <c r="X1763" s="515">
        <v>75</v>
      </c>
      <c r="Y1763" s="515">
        <v>22.5</v>
      </c>
      <c r="Z1763" s="515">
        <v>4.616112406560311</v>
      </c>
      <c r="AA1763" s="515">
        <v>0</v>
      </c>
      <c r="AB1763" s="515">
        <v>0.75456941363932928</v>
      </c>
      <c r="AC1763" s="515"/>
      <c r="AD1763" s="515">
        <v>29.827293612328958</v>
      </c>
      <c r="AE1763" s="515"/>
      <c r="AF1763" s="515">
        <v>0.35232978067471155</v>
      </c>
      <c r="AG1763" s="515">
        <v>0.20328682528304745</v>
      </c>
      <c r="AH1763" s="515">
        <v>5</v>
      </c>
      <c r="AI1763" s="515">
        <v>40</v>
      </c>
      <c r="AJ1763" s="515">
        <v>111.01999999999998</v>
      </c>
      <c r="AK1763" s="515">
        <v>13.521178923002685</v>
      </c>
      <c r="AL1763" s="515">
        <v>13.678834891165796</v>
      </c>
    </row>
    <row r="1764" spans="1:38">
      <c r="A1764" s="515">
        <v>18</v>
      </c>
      <c r="B1764" s="515">
        <v>29</v>
      </c>
      <c r="C1764" s="515">
        <v>2024</v>
      </c>
      <c r="D1764" s="515"/>
      <c r="E1764" s="515">
        <v>99</v>
      </c>
      <c r="F1764" s="515"/>
      <c r="G1764" s="515">
        <v>99</v>
      </c>
      <c r="H1764" s="515">
        <v>1</v>
      </c>
      <c r="I1764" s="515">
        <v>99</v>
      </c>
      <c r="J1764" s="515">
        <v>111</v>
      </c>
      <c r="K1764" s="515">
        <v>99</v>
      </c>
      <c r="L1764" s="515">
        <v>2</v>
      </c>
      <c r="M1764" s="515">
        <v>99</v>
      </c>
      <c r="N1764" s="515">
        <v>99</v>
      </c>
      <c r="O1764" s="515">
        <v>99</v>
      </c>
      <c r="P1764" s="515">
        <v>99</v>
      </c>
      <c r="Q1764" s="515">
        <v>31</v>
      </c>
      <c r="R1764" s="515">
        <v>38</v>
      </c>
      <c r="S1764" s="515">
        <v>2</v>
      </c>
      <c r="T1764" s="515">
        <v>2.6842105263157898</v>
      </c>
      <c r="U1764" s="515">
        <v>14.942105263157901</v>
      </c>
      <c r="V1764" s="515">
        <v>0</v>
      </c>
      <c r="W1764" s="515">
        <v>0</v>
      </c>
      <c r="X1764" s="515">
        <v>34.21052631578948</v>
      </c>
      <c r="Y1764" s="515">
        <v>2.6315789473684221</v>
      </c>
      <c r="Z1764" s="515">
        <v>3.8650002777249775</v>
      </c>
      <c r="AA1764" s="515">
        <v>0</v>
      </c>
      <c r="AB1764" s="515">
        <v>0.6922603388403108</v>
      </c>
      <c r="AC1764" s="515"/>
      <c r="AD1764" s="515">
        <v>-16.321790273783819</v>
      </c>
      <c r="AE1764" s="515"/>
      <c r="AF1764" s="515">
        <v>0.34824046920821122</v>
      </c>
      <c r="AG1764" s="515">
        <v>0.153496132589516</v>
      </c>
      <c r="AH1764" s="515">
        <v>0</v>
      </c>
      <c r="AI1764" s="515">
        <v>38</v>
      </c>
      <c r="AJ1764" s="515">
        <v>104.60789473684206</v>
      </c>
      <c r="AK1764" s="515">
        <v>12.819223034277853</v>
      </c>
      <c r="AL1764" s="515">
        <v>12.859601842984688</v>
      </c>
    </row>
    <row r="1765" spans="1:38">
      <c r="A1765" s="515">
        <v>18</v>
      </c>
      <c r="B1765" s="515">
        <v>30</v>
      </c>
      <c r="C1765" s="515">
        <v>2024</v>
      </c>
      <c r="D1765" s="515"/>
      <c r="E1765" s="515">
        <v>99</v>
      </c>
      <c r="F1765" s="515"/>
      <c r="G1765" s="515">
        <v>99</v>
      </c>
      <c r="H1765" s="515">
        <v>1</v>
      </c>
      <c r="I1765" s="515">
        <v>99</v>
      </c>
      <c r="J1765" s="515">
        <v>116</v>
      </c>
      <c r="K1765" s="515">
        <v>99</v>
      </c>
      <c r="L1765" s="515">
        <v>2</v>
      </c>
      <c r="M1765" s="515">
        <v>99</v>
      </c>
      <c r="N1765" s="515">
        <v>99</v>
      </c>
      <c r="O1765" s="515">
        <v>99</v>
      </c>
      <c r="P1765" s="515">
        <v>99</v>
      </c>
      <c r="Q1765" s="515">
        <v>32</v>
      </c>
      <c r="R1765" s="515">
        <v>47</v>
      </c>
      <c r="S1765" s="515">
        <v>2</v>
      </c>
      <c r="T1765" s="515">
        <v>2.76595744680851</v>
      </c>
      <c r="U1765" s="515">
        <v>13.491489361702127</v>
      </c>
      <c r="V1765" s="515">
        <v>0</v>
      </c>
      <c r="W1765" s="515">
        <v>0</v>
      </c>
      <c r="X1765" s="515">
        <v>23.404255319148941</v>
      </c>
      <c r="Y1765" s="515">
        <v>0</v>
      </c>
      <c r="Z1765" s="515">
        <v>3.2520912935835158</v>
      </c>
      <c r="AA1765" s="515">
        <v>0</v>
      </c>
      <c r="AB1765" s="515">
        <v>0.47097752385486358</v>
      </c>
      <c r="AC1765" s="515"/>
      <c r="AD1765" s="515">
        <v>-18.049671128868219</v>
      </c>
      <c r="AE1765" s="515"/>
      <c r="AF1765" s="515">
        <v>0.64765054430205293</v>
      </c>
      <c r="AG1765" s="515">
        <v>0.28218844010894151</v>
      </c>
      <c r="AH1765" s="515">
        <v>0</v>
      </c>
      <c r="AI1765" s="515">
        <v>45</v>
      </c>
      <c r="AJ1765" s="515">
        <v>101.88888888888889</v>
      </c>
      <c r="AK1765" s="515">
        <v>12.709895137131804</v>
      </c>
      <c r="AL1765" s="515">
        <v>12.746295686940368</v>
      </c>
    </row>
    <row r="1766" spans="1:38">
      <c r="A1766" s="515">
        <v>18</v>
      </c>
      <c r="B1766" s="515">
        <v>31</v>
      </c>
      <c r="C1766" s="515">
        <v>2024</v>
      </c>
      <c r="D1766" s="515"/>
      <c r="E1766" s="515">
        <v>99</v>
      </c>
      <c r="F1766" s="515"/>
      <c r="G1766" s="515">
        <v>99</v>
      </c>
      <c r="H1766" s="515">
        <v>2</v>
      </c>
      <c r="I1766" s="515">
        <v>99</v>
      </c>
      <c r="J1766" s="515">
        <v>117</v>
      </c>
      <c r="K1766" s="515">
        <v>99</v>
      </c>
      <c r="L1766" s="515">
        <v>2</v>
      </c>
      <c r="M1766" s="515">
        <v>99</v>
      </c>
      <c r="N1766" s="515">
        <v>99</v>
      </c>
      <c r="O1766" s="515">
        <v>99</v>
      </c>
      <c r="P1766" s="515">
        <v>99</v>
      </c>
      <c r="Q1766" s="515">
        <v>26</v>
      </c>
      <c r="R1766" s="515">
        <v>33</v>
      </c>
      <c r="S1766" s="515">
        <v>2</v>
      </c>
      <c r="T1766" s="515">
        <v>2.2727272727272729</v>
      </c>
      <c r="U1766" s="515">
        <v>15.390909090909092</v>
      </c>
      <c r="V1766" s="515">
        <v>0</v>
      </c>
      <c r="W1766" s="515">
        <v>0</v>
      </c>
      <c r="X1766" s="515">
        <v>42.424242424242429</v>
      </c>
      <c r="Y1766" s="515">
        <v>0</v>
      </c>
      <c r="Z1766" s="515">
        <v>3.192164995010752</v>
      </c>
      <c r="AA1766" s="515">
        <v>0</v>
      </c>
      <c r="AB1766" s="515">
        <v>0.56529570018719988</v>
      </c>
      <c r="AC1766" s="515"/>
      <c r="AD1766" s="515">
        <v>-26.227417011369859</v>
      </c>
      <c r="AE1766" s="515"/>
      <c r="AF1766" s="515">
        <v>0.58006679557039886</v>
      </c>
      <c r="AG1766" s="515">
        <v>0.27825761099487362</v>
      </c>
      <c r="AH1766" s="515">
        <v>6.0606060606060606</v>
      </c>
      <c r="AI1766" s="515">
        <v>33</v>
      </c>
      <c r="AJ1766" s="515">
        <v>105.8333333333333</v>
      </c>
      <c r="AK1766" s="515">
        <v>12.84271397517441</v>
      </c>
      <c r="AL1766" s="515">
        <v>12.915637978449007</v>
      </c>
    </row>
    <row r="1767" spans="1:38">
      <c r="A1767" s="515">
        <v>18</v>
      </c>
      <c r="B1767" s="515">
        <v>32</v>
      </c>
      <c r="C1767" s="515">
        <v>2024</v>
      </c>
      <c r="D1767" s="515"/>
      <c r="E1767" s="515">
        <v>99</v>
      </c>
      <c r="F1767" s="515"/>
      <c r="G1767" s="515">
        <v>99</v>
      </c>
      <c r="H1767" s="515">
        <v>1</v>
      </c>
      <c r="I1767" s="515">
        <v>99</v>
      </c>
      <c r="J1767" s="515">
        <v>134</v>
      </c>
      <c r="K1767" s="515">
        <v>99</v>
      </c>
      <c r="L1767" s="515">
        <v>2</v>
      </c>
      <c r="M1767" s="515">
        <v>99</v>
      </c>
      <c r="N1767" s="515">
        <v>99</v>
      </c>
      <c r="O1767" s="515">
        <v>99</v>
      </c>
      <c r="P1767" s="515">
        <v>99</v>
      </c>
      <c r="Q1767" s="515">
        <v>28</v>
      </c>
      <c r="R1767" s="515">
        <v>34</v>
      </c>
      <c r="S1767" s="515">
        <v>2</v>
      </c>
      <c r="T1767" s="515">
        <v>3.1176470588235294</v>
      </c>
      <c r="U1767" s="515">
        <v>14.252941176470584</v>
      </c>
      <c r="V1767" s="515">
        <v>0</v>
      </c>
      <c r="W1767" s="515">
        <v>0</v>
      </c>
      <c r="X1767" s="515">
        <v>29.411764705882355</v>
      </c>
      <c r="Y1767" s="515">
        <v>2.9411764705882355</v>
      </c>
      <c r="Z1767" s="515">
        <v>4.1823322577465056</v>
      </c>
      <c r="AA1767" s="515">
        <v>0</v>
      </c>
      <c r="AB1767" s="515">
        <v>0.63081207616256452</v>
      </c>
      <c r="AC1767" s="515"/>
      <c r="AD1767" s="515">
        <v>-1.3115463007853361E-2</v>
      </c>
      <c r="AE1767" s="515"/>
      <c r="AF1767" s="515">
        <v>0.30694231290060492</v>
      </c>
      <c r="AG1767" s="515">
        <v>0.14231418249224251</v>
      </c>
      <c r="AH1767" s="515">
        <v>2.9411764705882355</v>
      </c>
      <c r="AI1767" s="515">
        <v>34</v>
      </c>
      <c r="AJ1767" s="515">
        <v>102.33823529411768</v>
      </c>
      <c r="AK1767" s="515">
        <v>12.954335762044648</v>
      </c>
      <c r="AL1767" s="515">
        <v>13.175614769316647</v>
      </c>
    </row>
    <row r="1768" spans="1:38">
      <c r="A1768" s="515">
        <v>18</v>
      </c>
      <c r="B1768" s="515">
        <v>33</v>
      </c>
      <c r="C1768" s="515">
        <v>2024</v>
      </c>
      <c r="D1768" s="515"/>
      <c r="E1768" s="515">
        <v>99</v>
      </c>
      <c r="F1768" s="515"/>
      <c r="G1768" s="515">
        <v>99</v>
      </c>
      <c r="H1768" s="515">
        <v>2</v>
      </c>
      <c r="I1768" s="515">
        <v>99</v>
      </c>
      <c r="J1768" s="515">
        <v>141</v>
      </c>
      <c r="K1768" s="515">
        <v>99</v>
      </c>
      <c r="L1768" s="515">
        <v>2</v>
      </c>
      <c r="M1768" s="515">
        <v>99</v>
      </c>
      <c r="N1768" s="515">
        <v>99</v>
      </c>
      <c r="O1768" s="515">
        <v>99</v>
      </c>
      <c r="P1768" s="515">
        <v>99</v>
      </c>
      <c r="Q1768" s="515">
        <v>82</v>
      </c>
      <c r="R1768" s="515">
        <v>131</v>
      </c>
      <c r="S1768" s="515">
        <v>2</v>
      </c>
      <c r="T1768" s="515">
        <v>3.0458015267175576</v>
      </c>
      <c r="U1768" s="515">
        <v>13.507633587786252</v>
      </c>
      <c r="V1768" s="515">
        <v>0</v>
      </c>
      <c r="W1768" s="515">
        <v>0</v>
      </c>
      <c r="X1768" s="515">
        <v>29.770992366412205</v>
      </c>
      <c r="Y1768" s="515">
        <v>0</v>
      </c>
      <c r="Z1768" s="515">
        <v>3.551338169907218</v>
      </c>
      <c r="AA1768" s="515">
        <v>0</v>
      </c>
      <c r="AB1768" s="515">
        <v>0.55067752051515884</v>
      </c>
      <c r="AC1768" s="515"/>
      <c r="AD1768" s="515">
        <v>-23.594211474424441</v>
      </c>
      <c r="AE1768" s="515"/>
      <c r="AF1768" s="515">
        <v>1.2459577705915921</v>
      </c>
      <c r="AG1768" s="515">
        <v>0.59013095604549937</v>
      </c>
      <c r="AH1768" s="515">
        <v>8.3969465648854982</v>
      </c>
      <c r="AI1768" s="515">
        <v>131</v>
      </c>
      <c r="AJ1768" s="515">
        <v>102.17557251908401</v>
      </c>
      <c r="AK1768" s="515">
        <v>12.39663891586161</v>
      </c>
      <c r="AL1768" s="515">
        <v>12.341978139966232</v>
      </c>
    </row>
    <row r="1769" spans="1:38">
      <c r="A1769" s="515">
        <v>18</v>
      </c>
      <c r="B1769" s="515">
        <v>34</v>
      </c>
      <c r="C1769" s="515">
        <v>2024</v>
      </c>
      <c r="D1769" s="515"/>
      <c r="E1769" s="515">
        <v>99</v>
      </c>
      <c r="F1769" s="515"/>
      <c r="G1769" s="515">
        <v>99</v>
      </c>
      <c r="H1769" s="515">
        <v>2</v>
      </c>
      <c r="I1769" s="515">
        <v>99</v>
      </c>
      <c r="J1769" s="515">
        <v>143</v>
      </c>
      <c r="K1769" s="515">
        <v>99</v>
      </c>
      <c r="L1769" s="515">
        <v>2</v>
      </c>
      <c r="M1769" s="515">
        <v>99</v>
      </c>
      <c r="N1769" s="515">
        <v>99</v>
      </c>
      <c r="O1769" s="515">
        <v>99</v>
      </c>
      <c r="P1769" s="515">
        <v>99</v>
      </c>
      <c r="Q1769" s="515"/>
      <c r="R1769" s="515">
        <v>0</v>
      </c>
      <c r="S1769" s="515"/>
      <c r="T1769" s="515"/>
      <c r="U1769" s="515"/>
      <c r="V1769" s="515"/>
      <c r="W1769" s="515"/>
      <c r="X1769" s="515"/>
      <c r="Y1769" s="515"/>
      <c r="Z1769" s="515"/>
      <c r="AA1769" s="515"/>
      <c r="AB1769" s="515"/>
      <c r="AC1769" s="515"/>
      <c r="AD1769" s="515"/>
      <c r="AE1769" s="515"/>
      <c r="AF1769" s="515"/>
      <c r="AG1769" s="515"/>
      <c r="AH1769" s="515"/>
      <c r="AI1769" s="515"/>
      <c r="AJ1769" s="515"/>
      <c r="AK1769" s="515"/>
      <c r="AL1769" s="515"/>
    </row>
    <row r="1770" spans="1:38">
      <c r="A1770" s="515">
        <v>18</v>
      </c>
      <c r="B1770" s="515">
        <v>35</v>
      </c>
      <c r="C1770" s="515">
        <v>2024</v>
      </c>
      <c r="D1770" s="515"/>
      <c r="E1770" s="515">
        <v>99</v>
      </c>
      <c r="F1770" s="515"/>
      <c r="G1770" s="515">
        <v>99</v>
      </c>
      <c r="H1770" s="515">
        <v>2</v>
      </c>
      <c r="I1770" s="515">
        <v>99</v>
      </c>
      <c r="J1770" s="515">
        <v>147</v>
      </c>
      <c r="K1770" s="515">
        <v>99</v>
      </c>
      <c r="L1770" s="515">
        <v>2</v>
      </c>
      <c r="M1770" s="515">
        <v>99</v>
      </c>
      <c r="N1770" s="515">
        <v>99</v>
      </c>
      <c r="O1770" s="515">
        <v>99</v>
      </c>
      <c r="P1770" s="515">
        <v>99</v>
      </c>
      <c r="Q1770" s="515">
        <v>7</v>
      </c>
      <c r="R1770" s="515">
        <v>22</v>
      </c>
      <c r="S1770" s="515">
        <v>2</v>
      </c>
      <c r="T1770" s="515">
        <v>3.0909090909090904</v>
      </c>
      <c r="U1770" s="515">
        <v>13.259090909090903</v>
      </c>
      <c r="V1770" s="515">
        <v>0</v>
      </c>
      <c r="W1770" s="515">
        <v>0</v>
      </c>
      <c r="X1770" s="515">
        <v>27.272727272727277</v>
      </c>
      <c r="Y1770" s="515">
        <v>0</v>
      </c>
      <c r="Z1770" s="515">
        <v>3.4415455157806809</v>
      </c>
      <c r="AA1770" s="515">
        <v>0</v>
      </c>
      <c r="AB1770" s="515">
        <v>0.41659779045053213</v>
      </c>
      <c r="AC1770" s="515"/>
      <c r="AD1770" s="515">
        <v>-21.933039003991578</v>
      </c>
      <c r="AE1770" s="515"/>
      <c r="AF1770" s="515">
        <v>1.6164584864070537</v>
      </c>
      <c r="AG1770" s="515">
        <v>0.79603972284609437</v>
      </c>
      <c r="AH1770" s="515">
        <v>0</v>
      </c>
      <c r="AI1770" s="515">
        <v>22</v>
      </c>
      <c r="AJ1770" s="515">
        <v>102.28636363636365</v>
      </c>
      <c r="AK1770" s="515">
        <v>12.1529706590571</v>
      </c>
      <c r="AL1770" s="515">
        <v>12.14595598269311</v>
      </c>
    </row>
    <row r="1771" spans="1:38">
      <c r="A1771" s="515">
        <v>18</v>
      </c>
      <c r="B1771" s="515">
        <v>36</v>
      </c>
      <c r="C1771" s="515">
        <v>2024</v>
      </c>
      <c r="D1771" s="515"/>
      <c r="E1771" s="515">
        <v>99</v>
      </c>
      <c r="F1771" s="515"/>
      <c r="G1771" s="515">
        <v>99</v>
      </c>
      <c r="H1771" s="515">
        <v>1</v>
      </c>
      <c r="I1771" s="515">
        <v>99</v>
      </c>
      <c r="J1771" s="515">
        <v>155</v>
      </c>
      <c r="K1771" s="515">
        <v>99</v>
      </c>
      <c r="L1771" s="515">
        <v>2</v>
      </c>
      <c r="M1771" s="515">
        <v>99</v>
      </c>
      <c r="N1771" s="515">
        <v>99</v>
      </c>
      <c r="O1771" s="515">
        <v>99</v>
      </c>
      <c r="P1771" s="515">
        <v>99</v>
      </c>
      <c r="Q1771" s="515">
        <v>8</v>
      </c>
      <c r="R1771" s="515">
        <v>13</v>
      </c>
      <c r="S1771" s="515">
        <v>2</v>
      </c>
      <c r="T1771" s="515">
        <v>3.1538461538461529</v>
      </c>
      <c r="U1771" s="515">
        <v>14.961538461538463</v>
      </c>
      <c r="V1771" s="515">
        <v>0</v>
      </c>
      <c r="W1771" s="515">
        <v>0</v>
      </c>
      <c r="X1771" s="515">
        <v>38.461538461538446</v>
      </c>
      <c r="Y1771" s="515">
        <v>0</v>
      </c>
      <c r="Z1771" s="515">
        <v>4.2924869000361809</v>
      </c>
      <c r="AA1771" s="515">
        <v>0</v>
      </c>
      <c r="AB1771" s="515">
        <v>0.53293871002119408</v>
      </c>
      <c r="AC1771" s="515"/>
      <c r="AD1771" s="515">
        <v>30.521723792743703</v>
      </c>
      <c r="AE1771" s="515"/>
      <c r="AF1771" s="515">
        <v>0.25824394119984106</v>
      </c>
      <c r="AG1771" s="515">
        <v>0.11551843127752098</v>
      </c>
      <c r="AH1771" s="515">
        <v>0</v>
      </c>
      <c r="AI1771" s="515">
        <v>7</v>
      </c>
      <c r="AJ1771" s="515">
        <v>109.28571428571423</v>
      </c>
      <c r="AK1771" s="515">
        <v>12.677610598650528</v>
      </c>
      <c r="AL1771" s="515">
        <v>12.786544581646622</v>
      </c>
    </row>
    <row r="1772" spans="1:38">
      <c r="A1772" s="515">
        <v>18</v>
      </c>
      <c r="B1772" s="515">
        <v>37</v>
      </c>
      <c r="C1772" s="515">
        <v>2024</v>
      </c>
      <c r="D1772" s="515"/>
      <c r="E1772" s="515">
        <v>99</v>
      </c>
      <c r="F1772" s="515"/>
      <c r="G1772" s="515">
        <v>99</v>
      </c>
      <c r="H1772" s="515">
        <v>2</v>
      </c>
      <c r="I1772" s="515">
        <v>99</v>
      </c>
      <c r="J1772" s="515">
        <v>160</v>
      </c>
      <c r="K1772" s="515">
        <v>99</v>
      </c>
      <c r="L1772" s="515">
        <v>2</v>
      </c>
      <c r="M1772" s="515">
        <v>99</v>
      </c>
      <c r="N1772" s="515">
        <v>99</v>
      </c>
      <c r="O1772" s="515">
        <v>99</v>
      </c>
      <c r="P1772" s="515">
        <v>99</v>
      </c>
      <c r="Q1772" s="515">
        <v>18</v>
      </c>
      <c r="R1772" s="515">
        <v>22</v>
      </c>
      <c r="S1772" s="515">
        <v>2</v>
      </c>
      <c r="T1772" s="515">
        <v>3.0909090909090904</v>
      </c>
      <c r="U1772" s="515">
        <v>15.486363636363638</v>
      </c>
      <c r="V1772" s="515">
        <v>0</v>
      </c>
      <c r="W1772" s="515">
        <v>0</v>
      </c>
      <c r="X1772" s="515">
        <v>50</v>
      </c>
      <c r="Y1772" s="515">
        <v>0</v>
      </c>
      <c r="Z1772" s="515">
        <v>3.8611462563885248</v>
      </c>
      <c r="AA1772" s="515">
        <v>0</v>
      </c>
      <c r="AB1772" s="515">
        <v>0.59613077493654643</v>
      </c>
      <c r="AC1772" s="515"/>
      <c r="AD1772" s="515">
        <v>16.049605341439403</v>
      </c>
      <c r="AE1772" s="515"/>
      <c r="AF1772" s="515">
        <v>0.59782608695652173</v>
      </c>
      <c r="AG1772" s="515">
        <v>0.29529717365848662</v>
      </c>
      <c r="AH1772" s="515">
        <v>0</v>
      </c>
      <c r="AI1772" s="515">
        <v>22</v>
      </c>
      <c r="AJ1772" s="515">
        <v>106.67272727272722</v>
      </c>
      <c r="AK1772" s="515">
        <v>12.507562547347382</v>
      </c>
      <c r="AL1772" s="515">
        <v>12.380899501041492</v>
      </c>
    </row>
    <row r="1773" spans="1:38">
      <c r="A1773" s="515">
        <v>18</v>
      </c>
      <c r="B1773" s="515">
        <v>38</v>
      </c>
      <c r="C1773" s="515">
        <v>2024</v>
      </c>
      <c r="D1773" s="515"/>
      <c r="E1773" s="515">
        <v>99</v>
      </c>
      <c r="F1773" s="515"/>
      <c r="G1773" s="515">
        <v>99</v>
      </c>
      <c r="H1773" s="515">
        <v>1</v>
      </c>
      <c r="I1773" s="515">
        <v>99</v>
      </c>
      <c r="J1773" s="515">
        <v>171</v>
      </c>
      <c r="K1773" s="515">
        <v>99</v>
      </c>
      <c r="L1773" s="515">
        <v>2</v>
      </c>
      <c r="M1773" s="515">
        <v>99</v>
      </c>
      <c r="N1773" s="515">
        <v>99</v>
      </c>
      <c r="O1773" s="515">
        <v>99</v>
      </c>
      <c r="P1773" s="515">
        <v>99</v>
      </c>
      <c r="Q1773" s="515">
        <v>2</v>
      </c>
      <c r="R1773" s="515">
        <v>3</v>
      </c>
      <c r="S1773" s="515">
        <v>2</v>
      </c>
      <c r="T1773" s="515">
        <v>3</v>
      </c>
      <c r="U1773" s="515">
        <v>18.833333333333329</v>
      </c>
      <c r="V1773" s="515">
        <v>0</v>
      </c>
      <c r="W1773" s="515">
        <v>0</v>
      </c>
      <c r="X1773" s="515">
        <v>100</v>
      </c>
      <c r="Y1773" s="515">
        <v>0</v>
      </c>
      <c r="Z1773" s="515">
        <v>1.2657891697364945</v>
      </c>
      <c r="AA1773" s="515">
        <v>0</v>
      </c>
      <c r="AB1773" s="515">
        <v>0</v>
      </c>
      <c r="AC1773" s="515"/>
      <c r="AD1773" s="515"/>
      <c r="AE1773" s="515"/>
      <c r="AF1773" s="515">
        <v>0.14734774066797637</v>
      </c>
      <c r="AG1773" s="515">
        <v>7.9603363911357056E-2</v>
      </c>
      <c r="AH1773" s="515">
        <v>0</v>
      </c>
      <c r="AI1773" s="515">
        <v>3</v>
      </c>
      <c r="AJ1773" s="515">
        <v>112</v>
      </c>
      <c r="AK1773" s="515">
        <v>13.447512177294502</v>
      </c>
      <c r="AL1773" s="515">
        <v>13.447512177294502</v>
      </c>
    </row>
    <row r="1774" spans="1:38">
      <c r="A1774" s="515">
        <v>18</v>
      </c>
      <c r="B1774" s="515">
        <v>39</v>
      </c>
      <c r="C1774" s="515">
        <v>2024</v>
      </c>
      <c r="D1774" s="515"/>
      <c r="E1774" s="515">
        <v>99</v>
      </c>
      <c r="F1774" s="515"/>
      <c r="G1774" s="515">
        <v>99</v>
      </c>
      <c r="H1774" s="515">
        <v>2</v>
      </c>
      <c r="I1774" s="515">
        <v>99</v>
      </c>
      <c r="J1774" s="515">
        <v>175</v>
      </c>
      <c r="K1774" s="515">
        <v>99</v>
      </c>
      <c r="L1774" s="515">
        <v>2</v>
      </c>
      <c r="M1774" s="515">
        <v>99</v>
      </c>
      <c r="N1774" s="515">
        <v>99</v>
      </c>
      <c r="O1774" s="515">
        <v>99</v>
      </c>
      <c r="P1774" s="515">
        <v>99</v>
      </c>
      <c r="Q1774" s="515">
        <v>13</v>
      </c>
      <c r="R1774" s="515">
        <v>21</v>
      </c>
      <c r="S1774" s="515">
        <v>2</v>
      </c>
      <c r="T1774" s="515">
        <v>2.9523809523809512</v>
      </c>
      <c r="U1774" s="515">
        <v>11.60476190476191</v>
      </c>
      <c r="V1774" s="515">
        <v>0</v>
      </c>
      <c r="W1774" s="515">
        <v>0</v>
      </c>
      <c r="X1774" s="515">
        <v>9.5238095238095273</v>
      </c>
      <c r="Y1774" s="515">
        <v>0</v>
      </c>
      <c r="Z1774" s="515">
        <v>3.0277252486653881</v>
      </c>
      <c r="AA1774" s="515">
        <v>0</v>
      </c>
      <c r="AB1774" s="515">
        <v>0.57538314159974091</v>
      </c>
      <c r="AC1774" s="515"/>
      <c r="AD1774" s="515">
        <v>-24.861148181057072</v>
      </c>
      <c r="AE1774" s="515"/>
      <c r="AF1774" s="515">
        <v>1.1744966442953022</v>
      </c>
      <c r="AG1774" s="515">
        <v>0.47513301579812434</v>
      </c>
      <c r="AH1774" s="515">
        <v>0</v>
      </c>
      <c r="AI1774" s="515">
        <v>15</v>
      </c>
      <c r="AJ1774" s="515">
        <v>95.813333333333318</v>
      </c>
      <c r="AK1774" s="515">
        <v>12.434396701206742</v>
      </c>
      <c r="AL1774" s="515">
        <v>12.527266170583861</v>
      </c>
    </row>
    <row r="1775" spans="1:38">
      <c r="A1775" s="515">
        <v>18</v>
      </c>
      <c r="B1775" s="515">
        <v>40</v>
      </c>
      <c r="C1775" s="515">
        <v>2024</v>
      </c>
      <c r="D1775" s="515"/>
      <c r="E1775" s="515">
        <v>99</v>
      </c>
      <c r="F1775" s="515"/>
      <c r="G1775" s="515">
        <v>99</v>
      </c>
      <c r="H1775" s="515">
        <v>2</v>
      </c>
      <c r="I1775" s="515">
        <v>99</v>
      </c>
      <c r="J1775" s="515">
        <v>177</v>
      </c>
      <c r="K1775" s="515">
        <v>99</v>
      </c>
      <c r="L1775" s="515">
        <v>2</v>
      </c>
      <c r="M1775" s="515">
        <v>99</v>
      </c>
      <c r="N1775" s="515">
        <v>99</v>
      </c>
      <c r="O1775" s="515">
        <v>99</v>
      </c>
      <c r="P1775" s="515">
        <v>99</v>
      </c>
      <c r="Q1775" s="515">
        <v>14</v>
      </c>
      <c r="R1775" s="515">
        <v>24</v>
      </c>
      <c r="S1775" s="515">
        <v>2</v>
      </c>
      <c r="T1775" s="515">
        <v>3.2083333333333335</v>
      </c>
      <c r="U1775" s="515">
        <v>15.2</v>
      </c>
      <c r="V1775" s="515">
        <v>0</v>
      </c>
      <c r="W1775" s="515">
        <v>0</v>
      </c>
      <c r="X1775" s="515">
        <v>41.666666666666657</v>
      </c>
      <c r="Y1775" s="515">
        <v>0</v>
      </c>
      <c r="Z1775" s="515">
        <v>3.1972644557496346</v>
      </c>
      <c r="AA1775" s="515">
        <v>0</v>
      </c>
      <c r="AB1775" s="515">
        <v>0.49826086429589078</v>
      </c>
      <c r="AC1775" s="515"/>
      <c r="AD1775" s="515">
        <v>-8.369574894596326</v>
      </c>
      <c r="AE1775" s="515"/>
      <c r="AF1775" s="515">
        <v>0.61412487205731858</v>
      </c>
      <c r="AG1775" s="515">
        <v>0.30946567967926875</v>
      </c>
      <c r="AH1775" s="515">
        <v>0</v>
      </c>
      <c r="AI1775" s="515">
        <v>24</v>
      </c>
      <c r="AJ1775" s="515">
        <v>107.4291666666667</v>
      </c>
      <c r="AK1775" s="515">
        <v>12.109404121260392</v>
      </c>
      <c r="AL1775" s="515">
        <v>11.986316447234348</v>
      </c>
    </row>
    <row r="1776" spans="1:38">
      <c r="A1776" s="515">
        <v>18</v>
      </c>
      <c r="B1776" s="515">
        <v>41</v>
      </c>
      <c r="C1776" s="515">
        <v>2024</v>
      </c>
      <c r="D1776" s="515"/>
      <c r="E1776" s="515">
        <v>99</v>
      </c>
      <c r="F1776" s="515"/>
      <c r="G1776" s="515">
        <v>99</v>
      </c>
      <c r="H1776" s="515">
        <v>2</v>
      </c>
      <c r="I1776" s="515">
        <v>99</v>
      </c>
      <c r="J1776" s="515">
        <v>178</v>
      </c>
      <c r="K1776" s="515">
        <v>99</v>
      </c>
      <c r="L1776" s="515">
        <v>2</v>
      </c>
      <c r="M1776" s="515">
        <v>99</v>
      </c>
      <c r="N1776" s="515">
        <v>99</v>
      </c>
      <c r="O1776" s="515">
        <v>99</v>
      </c>
      <c r="P1776" s="515">
        <v>99</v>
      </c>
      <c r="Q1776" s="515">
        <v>2</v>
      </c>
      <c r="R1776" s="515">
        <v>2</v>
      </c>
      <c r="S1776" s="515">
        <v>2</v>
      </c>
      <c r="T1776" s="515">
        <v>3</v>
      </c>
      <c r="U1776" s="515">
        <v>19.25</v>
      </c>
      <c r="V1776" s="515">
        <v>0</v>
      </c>
      <c r="W1776" s="515">
        <v>0</v>
      </c>
      <c r="X1776" s="515">
        <v>100</v>
      </c>
      <c r="Y1776" s="515">
        <v>0</v>
      </c>
      <c r="Z1776" s="515">
        <v>3.0500000000000007</v>
      </c>
      <c r="AA1776" s="515">
        <v>0</v>
      </c>
      <c r="AB1776" s="515">
        <v>0</v>
      </c>
      <c r="AC1776" s="515"/>
      <c r="AD1776" s="515"/>
      <c r="AE1776" s="515"/>
      <c r="AF1776" s="515">
        <v>0.13689253935660503</v>
      </c>
      <c r="AG1776" s="515">
        <v>8.0497958279058229E-2</v>
      </c>
      <c r="AH1776" s="515">
        <v>0</v>
      </c>
      <c r="AI1776" s="515">
        <v>2</v>
      </c>
      <c r="AJ1776" s="515">
        <v>111.45</v>
      </c>
      <c r="AK1776" s="515">
        <v>13.773851897810353</v>
      </c>
      <c r="AL1776" s="515">
        <v>13.773851897810353</v>
      </c>
    </row>
    <row r="1777" spans="1:38">
      <c r="A1777" s="515">
        <v>18</v>
      </c>
      <c r="B1777" s="515">
        <v>42</v>
      </c>
      <c r="C1777" s="515">
        <v>2024</v>
      </c>
      <c r="D1777" s="515"/>
      <c r="E1777" s="515">
        <v>99</v>
      </c>
      <c r="F1777" s="515"/>
      <c r="G1777" s="515">
        <v>99</v>
      </c>
      <c r="H1777" s="515">
        <v>2</v>
      </c>
      <c r="I1777" s="515">
        <v>99</v>
      </c>
      <c r="J1777" s="515">
        <v>181</v>
      </c>
      <c r="K1777" s="515">
        <v>99</v>
      </c>
      <c r="L1777" s="515">
        <v>2</v>
      </c>
      <c r="M1777" s="515">
        <v>99</v>
      </c>
      <c r="N1777" s="515">
        <v>99</v>
      </c>
      <c r="O1777" s="515">
        <v>99</v>
      </c>
      <c r="P1777" s="515">
        <v>99</v>
      </c>
      <c r="Q1777" s="515">
        <v>14</v>
      </c>
      <c r="R1777" s="515">
        <v>23</v>
      </c>
      <c r="S1777" s="515">
        <v>2</v>
      </c>
      <c r="T1777" s="515">
        <v>2.9565217391304346</v>
      </c>
      <c r="U1777" s="515">
        <v>13.643478260869564</v>
      </c>
      <c r="V1777" s="515">
        <v>0</v>
      </c>
      <c r="W1777" s="515">
        <v>0</v>
      </c>
      <c r="X1777" s="515">
        <v>21.739130434782609</v>
      </c>
      <c r="Y1777" s="515">
        <v>4.3478260869565215</v>
      </c>
      <c r="Z1777" s="515">
        <v>3.6405716329643609</v>
      </c>
      <c r="AA1777" s="515">
        <v>0</v>
      </c>
      <c r="AB1777" s="515">
        <v>0.75055115224487312</v>
      </c>
      <c r="AC1777" s="515"/>
      <c r="AD1777" s="515">
        <v>-30.799921302591724</v>
      </c>
      <c r="AE1777" s="515"/>
      <c r="AF1777" s="515">
        <v>0.82674335010783617</v>
      </c>
      <c r="AG1777" s="515">
        <v>0.3809551558237701</v>
      </c>
      <c r="AH1777" s="515">
        <v>0</v>
      </c>
      <c r="AI1777" s="515">
        <v>22</v>
      </c>
      <c r="AJ1777" s="515">
        <v>101.18181818181819</v>
      </c>
      <c r="AK1777" s="515">
        <v>12.975241881744688</v>
      </c>
      <c r="AL1777" s="515">
        <v>13.030005111242883</v>
      </c>
    </row>
    <row r="1778" spans="1:38">
      <c r="A1778" s="515">
        <v>18</v>
      </c>
      <c r="B1778" s="515">
        <v>43</v>
      </c>
      <c r="C1778" s="515">
        <v>2024</v>
      </c>
      <c r="D1778" s="515"/>
      <c r="E1778" s="515">
        <v>99</v>
      </c>
      <c r="F1778" s="515"/>
      <c r="G1778" s="515">
        <v>99</v>
      </c>
      <c r="H1778" s="515">
        <v>1</v>
      </c>
      <c r="I1778" s="515">
        <v>99</v>
      </c>
      <c r="J1778" s="515">
        <v>262</v>
      </c>
      <c r="K1778" s="515">
        <v>99</v>
      </c>
      <c r="L1778" s="515">
        <v>2</v>
      </c>
      <c r="M1778" s="515">
        <v>99</v>
      </c>
      <c r="N1778" s="515">
        <v>99</v>
      </c>
      <c r="O1778" s="515">
        <v>99</v>
      </c>
      <c r="P1778" s="515">
        <v>99</v>
      </c>
      <c r="Q1778" s="515"/>
      <c r="R1778" s="515">
        <v>0</v>
      </c>
      <c r="S1778" s="515"/>
      <c r="T1778" s="515"/>
      <c r="U1778" s="515"/>
      <c r="V1778" s="515"/>
      <c r="W1778" s="515"/>
      <c r="X1778" s="515"/>
      <c r="Y1778" s="515"/>
      <c r="Z1778" s="515"/>
      <c r="AA1778" s="515"/>
      <c r="AB1778" s="515"/>
      <c r="AC1778" s="515"/>
      <c r="AD1778" s="515"/>
      <c r="AE1778" s="515"/>
      <c r="AF1778" s="515"/>
      <c r="AG1778" s="515"/>
      <c r="AH1778" s="515"/>
      <c r="AI1778" s="515"/>
      <c r="AJ1778" s="515"/>
      <c r="AK1778" s="515"/>
      <c r="AL1778" s="515"/>
    </row>
    <row r="1779" spans="1:38">
      <c r="A1779" s="515">
        <v>18</v>
      </c>
      <c r="B1779" s="515">
        <v>44</v>
      </c>
      <c r="C1779" s="515">
        <v>2024</v>
      </c>
      <c r="D1779" s="515"/>
      <c r="E1779" s="515">
        <v>99</v>
      </c>
      <c r="F1779" s="515"/>
      <c r="G1779" s="515">
        <v>99</v>
      </c>
      <c r="H1779" s="515">
        <v>2</v>
      </c>
      <c r="I1779" s="515">
        <v>99</v>
      </c>
      <c r="J1779" s="515">
        <v>267</v>
      </c>
      <c r="K1779" s="515">
        <v>99</v>
      </c>
      <c r="L1779" s="515">
        <v>2</v>
      </c>
      <c r="M1779" s="515">
        <v>99</v>
      </c>
      <c r="N1779" s="515">
        <v>99</v>
      </c>
      <c r="O1779" s="515">
        <v>99</v>
      </c>
      <c r="P1779" s="515">
        <v>99</v>
      </c>
      <c r="Q1779" s="515">
        <v>2</v>
      </c>
      <c r="R1779" s="515">
        <v>4</v>
      </c>
      <c r="S1779" s="515">
        <v>2</v>
      </c>
      <c r="T1779" s="515">
        <v>3</v>
      </c>
      <c r="U1779" s="515">
        <v>14.150000000000002</v>
      </c>
      <c r="V1779" s="515">
        <v>0</v>
      </c>
      <c r="W1779" s="515">
        <v>0</v>
      </c>
      <c r="X1779" s="515">
        <v>0</v>
      </c>
      <c r="Y1779" s="515">
        <v>0</v>
      </c>
      <c r="Z1779" s="515">
        <v>0.21794494717699975</v>
      </c>
      <c r="AA1779" s="515">
        <v>0</v>
      </c>
      <c r="AB1779" s="515">
        <v>0</v>
      </c>
      <c r="AC1779" s="515"/>
      <c r="AD1779" s="515"/>
      <c r="AE1779" s="515"/>
      <c r="AF1779" s="515">
        <v>3.6363636363636358</v>
      </c>
      <c r="AG1779" s="515">
        <v>2.9109236782555041</v>
      </c>
      <c r="AH1779" s="515">
        <v>100</v>
      </c>
      <c r="AI1779" s="515">
        <v>4</v>
      </c>
      <c r="AJ1779" s="515">
        <v>106.35</v>
      </c>
      <c r="AK1779" s="515">
        <v>11.781041970414773</v>
      </c>
      <c r="AL1779" s="515">
        <v>11.781041970414773</v>
      </c>
    </row>
    <row r="1780" spans="1:38">
      <c r="A1780" s="515">
        <v>18</v>
      </c>
      <c r="B1780" s="515">
        <v>45</v>
      </c>
      <c r="C1780" s="515">
        <v>2024</v>
      </c>
      <c r="D1780" s="515"/>
      <c r="E1780" s="515">
        <v>99</v>
      </c>
      <c r="F1780" s="515"/>
      <c r="G1780" s="515">
        <v>99</v>
      </c>
      <c r="H1780" s="515">
        <v>1</v>
      </c>
      <c r="I1780" s="515">
        <v>99</v>
      </c>
      <c r="J1780" s="515">
        <v>309</v>
      </c>
      <c r="K1780" s="515">
        <v>99</v>
      </c>
      <c r="L1780" s="515">
        <v>2</v>
      </c>
      <c r="M1780" s="515">
        <v>99</v>
      </c>
      <c r="N1780" s="515">
        <v>99</v>
      </c>
      <c r="O1780" s="515">
        <v>99</v>
      </c>
      <c r="P1780" s="515">
        <v>99</v>
      </c>
      <c r="Q1780" s="515">
        <v>29</v>
      </c>
      <c r="R1780" s="515">
        <v>37</v>
      </c>
      <c r="S1780" s="515">
        <v>2</v>
      </c>
      <c r="T1780" s="515">
        <v>3.2162162162162167</v>
      </c>
      <c r="U1780" s="515">
        <v>15.656756756756756</v>
      </c>
      <c r="V1780" s="515">
        <v>0</v>
      </c>
      <c r="W1780" s="515">
        <v>0</v>
      </c>
      <c r="X1780" s="515">
        <v>51.351351351351347</v>
      </c>
      <c r="Y1780" s="515">
        <v>0</v>
      </c>
      <c r="Z1780" s="515">
        <v>3.4073482231503243</v>
      </c>
      <c r="AA1780" s="515">
        <v>0</v>
      </c>
      <c r="AB1780" s="515">
        <v>0.74016561825022564</v>
      </c>
      <c r="AC1780" s="515"/>
      <c r="AD1780" s="515">
        <v>-23.634220511565239</v>
      </c>
      <c r="AE1780" s="515"/>
      <c r="AF1780" s="515">
        <v>0.39248965736713698</v>
      </c>
      <c r="AG1780" s="515">
        <v>0.19910904459623277</v>
      </c>
      <c r="AH1780" s="515">
        <v>8.1081081081081106</v>
      </c>
      <c r="AI1780" s="515">
        <v>37</v>
      </c>
      <c r="AJ1780" s="515">
        <v>106.99999999999999</v>
      </c>
      <c r="AK1780" s="515">
        <v>12.612454089026102</v>
      </c>
      <c r="AL1780" s="515">
        <v>12.763000661368988</v>
      </c>
    </row>
    <row r="1781" spans="1:38">
      <c r="A1781" s="515">
        <v>18</v>
      </c>
      <c r="B1781" s="515">
        <v>46</v>
      </c>
      <c r="C1781" s="515">
        <v>2024</v>
      </c>
      <c r="D1781" s="515"/>
      <c r="E1781" s="515">
        <v>99</v>
      </c>
      <c r="F1781" s="515"/>
      <c r="G1781" s="515">
        <v>99</v>
      </c>
      <c r="H1781" s="515">
        <v>2</v>
      </c>
      <c r="I1781" s="515">
        <v>99</v>
      </c>
      <c r="J1781" s="515">
        <v>470</v>
      </c>
      <c r="K1781" s="515">
        <v>99</v>
      </c>
      <c r="L1781" s="515">
        <v>2</v>
      </c>
      <c r="M1781" s="515">
        <v>99</v>
      </c>
      <c r="N1781" s="515">
        <v>99</v>
      </c>
      <c r="O1781" s="515">
        <v>99</v>
      </c>
      <c r="P1781" s="515">
        <v>99</v>
      </c>
      <c r="Q1781" s="515">
        <v>8</v>
      </c>
      <c r="R1781" s="515">
        <v>22</v>
      </c>
      <c r="S1781" s="515">
        <v>2</v>
      </c>
      <c r="T1781" s="515">
        <v>2.6818181818181817</v>
      </c>
      <c r="U1781" s="515">
        <v>12.113636363636362</v>
      </c>
      <c r="V1781" s="515">
        <v>0</v>
      </c>
      <c r="W1781" s="515">
        <v>0</v>
      </c>
      <c r="X1781" s="515">
        <v>9.0909090909090917</v>
      </c>
      <c r="Y1781" s="515">
        <v>0</v>
      </c>
      <c r="Z1781" s="515">
        <v>2.3439080525220546</v>
      </c>
      <c r="AA1781" s="515">
        <v>0</v>
      </c>
      <c r="AB1781" s="515">
        <v>0.46577048936180032</v>
      </c>
      <c r="AC1781" s="515"/>
      <c r="AD1781" s="515">
        <v>-0.43528122448141449</v>
      </c>
      <c r="AE1781" s="515"/>
      <c r="AF1781" s="515">
        <v>1.64424514200299</v>
      </c>
      <c r="AG1781" s="515">
        <v>0.77431314211333746</v>
      </c>
      <c r="AH1781" s="515">
        <v>63.636363636363633</v>
      </c>
      <c r="AI1781" s="515">
        <v>22</v>
      </c>
      <c r="AJ1781" s="515">
        <v>97.777272727272788</v>
      </c>
      <c r="AK1781" s="515">
        <v>12.816136499313544</v>
      </c>
      <c r="AL1781" s="515">
        <v>12.849271597123858</v>
      </c>
    </row>
    <row r="1782" spans="1:38">
      <c r="A1782" s="515">
        <v>18</v>
      </c>
      <c r="B1782" s="515">
        <v>47</v>
      </c>
      <c r="C1782" s="515">
        <v>2024</v>
      </c>
      <c r="D1782" s="515"/>
      <c r="E1782" s="515">
        <v>99</v>
      </c>
      <c r="F1782" s="515"/>
      <c r="G1782" s="515">
        <v>99</v>
      </c>
      <c r="H1782" s="515">
        <v>2</v>
      </c>
      <c r="I1782" s="515">
        <v>99</v>
      </c>
      <c r="J1782" s="515">
        <v>629</v>
      </c>
      <c r="K1782" s="515">
        <v>99</v>
      </c>
      <c r="L1782" s="515">
        <v>2</v>
      </c>
      <c r="M1782" s="515">
        <v>99</v>
      </c>
      <c r="N1782" s="515">
        <v>99</v>
      </c>
      <c r="O1782" s="515">
        <v>99</v>
      </c>
      <c r="P1782" s="515">
        <v>99</v>
      </c>
      <c r="Q1782" s="515"/>
      <c r="R1782" s="515">
        <v>0</v>
      </c>
      <c r="S1782" s="515"/>
      <c r="T1782" s="515"/>
      <c r="U1782" s="515"/>
      <c r="V1782" s="515"/>
      <c r="W1782" s="515"/>
      <c r="X1782" s="515"/>
      <c r="Y1782" s="515"/>
      <c r="Z1782" s="515"/>
      <c r="AA1782" s="515"/>
      <c r="AB1782" s="515"/>
      <c r="AC1782" s="515"/>
      <c r="AD1782" s="515"/>
      <c r="AE1782" s="515"/>
      <c r="AF1782" s="515"/>
      <c r="AG1782" s="515"/>
      <c r="AH1782" s="515"/>
      <c r="AI1782" s="515"/>
      <c r="AJ1782" s="515"/>
      <c r="AK1782" s="515"/>
      <c r="AL1782" s="515"/>
    </row>
    <row r="1783" spans="1:38">
      <c r="A1783" s="515">
        <v>18</v>
      </c>
      <c r="B1783" s="515">
        <v>48</v>
      </c>
      <c r="C1783" s="515">
        <v>2024</v>
      </c>
      <c r="D1783" s="515"/>
      <c r="E1783" s="515">
        <v>99</v>
      </c>
      <c r="F1783" s="515"/>
      <c r="G1783" s="515">
        <v>99</v>
      </c>
      <c r="H1783" s="515">
        <v>1</v>
      </c>
      <c r="I1783" s="515">
        <v>99</v>
      </c>
      <c r="J1783" s="515">
        <v>643</v>
      </c>
      <c r="K1783" s="515">
        <v>99</v>
      </c>
      <c r="L1783" s="515">
        <v>2</v>
      </c>
      <c r="M1783" s="515">
        <v>99</v>
      </c>
      <c r="N1783" s="515">
        <v>99</v>
      </c>
      <c r="O1783" s="515">
        <v>99</v>
      </c>
      <c r="P1783" s="515">
        <v>99</v>
      </c>
      <c r="Q1783" s="515">
        <v>18</v>
      </c>
      <c r="R1783" s="515">
        <v>28</v>
      </c>
      <c r="S1783" s="515">
        <v>2</v>
      </c>
      <c r="T1783" s="515">
        <v>3</v>
      </c>
      <c r="U1783" s="515">
        <v>14.34285714285714</v>
      </c>
      <c r="V1783" s="515">
        <v>0</v>
      </c>
      <c r="W1783" s="515">
        <v>0</v>
      </c>
      <c r="X1783" s="515">
        <v>35.714285714285722</v>
      </c>
      <c r="Y1783" s="515">
        <v>0</v>
      </c>
      <c r="Z1783" s="515">
        <v>3.143749873209726</v>
      </c>
      <c r="AA1783" s="515">
        <v>0</v>
      </c>
      <c r="AB1783" s="515">
        <v>0.59761430466719678</v>
      </c>
      <c r="AC1783" s="515"/>
      <c r="AD1783" s="515">
        <v>-4.3722082104807116</v>
      </c>
      <c r="AE1783" s="515"/>
      <c r="AF1783" s="515">
        <v>0.54559625876851126</v>
      </c>
      <c r="AG1783" s="515">
        <v>0.26961398072018355</v>
      </c>
      <c r="AH1783" s="515">
        <v>3.5714285714285721</v>
      </c>
      <c r="AI1783" s="515">
        <v>26</v>
      </c>
      <c r="AJ1783" s="515">
        <v>104.04230769230772</v>
      </c>
      <c r="AK1783" s="515">
        <v>12.675133976340131</v>
      </c>
      <c r="AL1783" s="515">
        <v>12.722630013074795</v>
      </c>
    </row>
    <row r="1784" spans="1:38">
      <c r="A1784" s="515">
        <v>18</v>
      </c>
      <c r="B1784" s="515">
        <v>49</v>
      </c>
      <c r="C1784" s="515">
        <v>2024</v>
      </c>
      <c r="D1784" s="515"/>
      <c r="E1784" s="515">
        <v>99</v>
      </c>
      <c r="F1784" s="515"/>
      <c r="G1784" s="515">
        <v>99</v>
      </c>
      <c r="H1784" s="515">
        <v>2</v>
      </c>
      <c r="I1784" s="515">
        <v>99</v>
      </c>
      <c r="J1784" s="515">
        <v>704</v>
      </c>
      <c r="K1784" s="515">
        <v>99</v>
      </c>
      <c r="L1784" s="515">
        <v>2</v>
      </c>
      <c r="M1784" s="515">
        <v>99</v>
      </c>
      <c r="N1784" s="515">
        <v>99</v>
      </c>
      <c r="O1784" s="515">
        <v>99</v>
      </c>
      <c r="P1784" s="515">
        <v>99</v>
      </c>
      <c r="Q1784" s="515"/>
      <c r="R1784" s="515">
        <v>0</v>
      </c>
      <c r="S1784" s="515"/>
      <c r="T1784" s="515"/>
      <c r="U1784" s="515"/>
      <c r="V1784" s="515"/>
      <c r="W1784" s="515"/>
      <c r="X1784" s="515"/>
      <c r="Y1784" s="515"/>
      <c r="Z1784" s="515"/>
      <c r="AA1784" s="515"/>
      <c r="AB1784" s="515"/>
      <c r="AC1784" s="515"/>
      <c r="AD1784" s="515"/>
      <c r="AE1784" s="515"/>
      <c r="AF1784" s="515"/>
      <c r="AG1784" s="515"/>
      <c r="AH1784" s="515"/>
      <c r="AI1784" s="515"/>
      <c r="AJ1784" s="515"/>
      <c r="AK1784" s="515"/>
      <c r="AL1784" s="515"/>
    </row>
    <row r="1785" spans="1:38">
      <c r="A1785" s="515">
        <v>18</v>
      </c>
      <c r="B1785" s="515">
        <v>50</v>
      </c>
      <c r="C1785" s="515">
        <v>2024</v>
      </c>
      <c r="D1785" s="515"/>
      <c r="E1785" s="515">
        <v>99</v>
      </c>
      <c r="F1785" s="515"/>
      <c r="G1785" s="515">
        <v>99</v>
      </c>
      <c r="H1785" s="515">
        <v>1</v>
      </c>
      <c r="I1785" s="515">
        <v>99</v>
      </c>
      <c r="J1785" s="515">
        <v>802</v>
      </c>
      <c r="K1785" s="515">
        <v>99</v>
      </c>
      <c r="L1785" s="515">
        <v>2</v>
      </c>
      <c r="M1785" s="515">
        <v>99</v>
      </c>
      <c r="N1785" s="515">
        <v>99</v>
      </c>
      <c r="O1785" s="515">
        <v>99</v>
      </c>
      <c r="P1785" s="515">
        <v>99</v>
      </c>
      <c r="Q1785" s="515">
        <v>3</v>
      </c>
      <c r="R1785" s="515">
        <v>3</v>
      </c>
      <c r="S1785" s="515">
        <v>2</v>
      </c>
      <c r="T1785" s="515">
        <v>2.6666666666666661</v>
      </c>
      <c r="U1785" s="515">
        <v>14.466666666666669</v>
      </c>
      <c r="V1785" s="515">
        <v>0</v>
      </c>
      <c r="W1785" s="515">
        <v>0</v>
      </c>
      <c r="X1785" s="515">
        <v>33.333333333333343</v>
      </c>
      <c r="Y1785" s="515">
        <v>0</v>
      </c>
      <c r="Z1785" s="515">
        <v>1.8408935028645288</v>
      </c>
      <c r="AA1785" s="515">
        <v>0</v>
      </c>
      <c r="AB1785" s="515">
        <v>0.47140452079103218</v>
      </c>
      <c r="AC1785" s="515"/>
      <c r="AD1785" s="515">
        <v>-89.625815953028123</v>
      </c>
      <c r="AE1785" s="515"/>
      <c r="AF1785" s="515">
        <v>0.31678986272439286</v>
      </c>
      <c r="AG1785" s="515">
        <v>0.14805869128398277</v>
      </c>
      <c r="AH1785" s="515">
        <v>0</v>
      </c>
      <c r="AI1785" s="515">
        <v>3</v>
      </c>
      <c r="AJ1785" s="515">
        <v>104.73333333333332</v>
      </c>
      <c r="AK1785" s="515">
        <v>12.519579151652673</v>
      </c>
      <c r="AL1785" s="515"/>
    </row>
    <row r="1786" spans="1:38">
      <c r="A1786" s="515">
        <v>18</v>
      </c>
      <c r="B1786" s="515">
        <v>51</v>
      </c>
      <c r="C1786" s="515">
        <v>2024</v>
      </c>
      <c r="D1786" s="515"/>
      <c r="E1786" s="515">
        <v>99</v>
      </c>
      <c r="F1786" s="515"/>
      <c r="G1786" s="515">
        <v>99</v>
      </c>
      <c r="H1786" s="515">
        <v>1</v>
      </c>
      <c r="I1786" s="515">
        <v>99</v>
      </c>
      <c r="J1786" s="515">
        <v>103</v>
      </c>
      <c r="K1786" s="515">
        <v>99</v>
      </c>
      <c r="L1786" s="515">
        <v>3</v>
      </c>
      <c r="M1786" s="515">
        <v>99</v>
      </c>
      <c r="N1786" s="515">
        <v>99</v>
      </c>
      <c r="O1786" s="515">
        <v>99</v>
      </c>
      <c r="P1786" s="515">
        <v>99</v>
      </c>
      <c r="Q1786" s="515"/>
      <c r="R1786" s="515">
        <v>0</v>
      </c>
      <c r="S1786" s="515"/>
      <c r="T1786" s="515"/>
      <c r="U1786" s="515"/>
      <c r="V1786" s="515"/>
      <c r="W1786" s="515"/>
      <c r="X1786" s="515"/>
      <c r="Y1786" s="515"/>
      <c r="Z1786" s="515"/>
      <c r="AA1786" s="515"/>
      <c r="AB1786" s="515"/>
      <c r="AC1786" s="515"/>
      <c r="AD1786" s="515"/>
      <c r="AE1786" s="515"/>
      <c r="AF1786" s="515"/>
      <c r="AG1786" s="515"/>
      <c r="AH1786" s="515"/>
      <c r="AI1786" s="515"/>
      <c r="AJ1786" s="515"/>
      <c r="AK1786" s="515"/>
      <c r="AL1786" s="515"/>
    </row>
    <row r="1787" spans="1:38">
      <c r="A1787" s="515">
        <v>18</v>
      </c>
      <c r="B1787" s="515">
        <v>52</v>
      </c>
      <c r="C1787" s="515">
        <v>2024</v>
      </c>
      <c r="D1787" s="515"/>
      <c r="E1787" s="515">
        <v>99</v>
      </c>
      <c r="F1787" s="515"/>
      <c r="G1787" s="515">
        <v>99</v>
      </c>
      <c r="H1787" s="515">
        <v>2</v>
      </c>
      <c r="I1787" s="515">
        <v>99</v>
      </c>
      <c r="J1787" s="515">
        <v>106</v>
      </c>
      <c r="K1787" s="515">
        <v>99</v>
      </c>
      <c r="L1787" s="515">
        <v>3</v>
      </c>
      <c r="M1787" s="515">
        <v>99</v>
      </c>
      <c r="N1787" s="515">
        <v>99</v>
      </c>
      <c r="O1787" s="515">
        <v>99</v>
      </c>
      <c r="P1787" s="515">
        <v>99</v>
      </c>
      <c r="Q1787" s="515">
        <v>22</v>
      </c>
      <c r="R1787" s="515">
        <v>27</v>
      </c>
      <c r="S1787" s="515">
        <v>3</v>
      </c>
      <c r="T1787" s="515">
        <v>3.0740740740740744</v>
      </c>
      <c r="U1787" s="515">
        <v>19.370370370370367</v>
      </c>
      <c r="V1787" s="515">
        <v>0</v>
      </c>
      <c r="W1787" s="515">
        <v>0</v>
      </c>
      <c r="X1787" s="515">
        <v>81.481481481481467</v>
      </c>
      <c r="Y1787" s="515">
        <v>18.518518518518519</v>
      </c>
      <c r="Z1787" s="515">
        <v>4.0479363571719693</v>
      </c>
      <c r="AA1787" s="515">
        <v>0</v>
      </c>
      <c r="AB1787" s="515">
        <v>0.71626220762272996</v>
      </c>
      <c r="AC1787" s="515"/>
      <c r="AD1787" s="515">
        <v>-48.210423105477247</v>
      </c>
      <c r="AE1787" s="515"/>
      <c r="AF1787" s="515">
        <v>0.82619339045287621</v>
      </c>
      <c r="AG1787" s="515">
        <v>0.49079086772388447</v>
      </c>
      <c r="AH1787" s="515">
        <v>0</v>
      </c>
      <c r="AI1787" s="515">
        <v>27</v>
      </c>
      <c r="AJ1787" s="515">
        <v>111.11481481481484</v>
      </c>
      <c r="AK1787" s="515">
        <v>13.91048209645742</v>
      </c>
      <c r="AL1787" s="515">
        <v>13.961045821343831</v>
      </c>
    </row>
    <row r="1788" spans="1:38">
      <c r="A1788" s="515">
        <v>18</v>
      </c>
      <c r="B1788" s="515">
        <v>53</v>
      </c>
      <c r="C1788" s="515">
        <v>2024</v>
      </c>
      <c r="D1788" s="515"/>
      <c r="E1788" s="515">
        <v>99</v>
      </c>
      <c r="F1788" s="515"/>
      <c r="G1788" s="515">
        <v>99</v>
      </c>
      <c r="H1788" s="515">
        <v>1</v>
      </c>
      <c r="I1788" s="515">
        <v>99</v>
      </c>
      <c r="J1788" s="515">
        <v>110</v>
      </c>
      <c r="K1788" s="515">
        <v>99</v>
      </c>
      <c r="L1788" s="515">
        <v>3</v>
      </c>
      <c r="M1788" s="515">
        <v>99</v>
      </c>
      <c r="N1788" s="515">
        <v>99</v>
      </c>
      <c r="O1788" s="515">
        <v>99</v>
      </c>
      <c r="P1788" s="515">
        <v>99</v>
      </c>
      <c r="Q1788" s="515">
        <v>95</v>
      </c>
      <c r="R1788" s="515">
        <v>110</v>
      </c>
      <c r="S1788" s="515">
        <v>3</v>
      </c>
      <c r="T1788" s="515">
        <v>3.0181818181818185</v>
      </c>
      <c r="U1788" s="515">
        <v>21.253636363636367</v>
      </c>
      <c r="V1788" s="515">
        <v>0</v>
      </c>
      <c r="W1788" s="515">
        <v>0</v>
      </c>
      <c r="X1788" s="515">
        <v>91.818181818181827</v>
      </c>
      <c r="Y1788" s="515">
        <v>27.272727272727277</v>
      </c>
      <c r="Z1788" s="515">
        <v>3.5139120202347551</v>
      </c>
      <c r="AA1788" s="515">
        <v>0</v>
      </c>
      <c r="AB1788" s="515">
        <v>0.64641413944113491</v>
      </c>
      <c r="AC1788" s="515"/>
      <c r="AD1788" s="515">
        <v>-27.218296616358536</v>
      </c>
      <c r="AE1788" s="515"/>
      <c r="AF1788" s="515">
        <v>0.96890689685545683</v>
      </c>
      <c r="AG1788" s="515">
        <v>0.63024037770751407</v>
      </c>
      <c r="AH1788" s="515">
        <v>4.5454545454545459</v>
      </c>
      <c r="AI1788" s="515">
        <v>110</v>
      </c>
      <c r="AJ1788" s="515">
        <v>113.68272727272728</v>
      </c>
      <c r="AK1788" s="515">
        <v>14.334723956191516</v>
      </c>
      <c r="AL1788" s="515">
        <v>14.502382099051056</v>
      </c>
    </row>
    <row r="1789" spans="1:38">
      <c r="A1789" s="515">
        <v>18</v>
      </c>
      <c r="B1789" s="515">
        <v>54</v>
      </c>
      <c r="C1789" s="515">
        <v>2024</v>
      </c>
      <c r="D1789" s="515"/>
      <c r="E1789" s="515">
        <v>99</v>
      </c>
      <c r="F1789" s="515"/>
      <c r="G1789" s="515">
        <v>99</v>
      </c>
      <c r="H1789" s="515">
        <v>1</v>
      </c>
      <c r="I1789" s="515">
        <v>99</v>
      </c>
      <c r="J1789" s="515">
        <v>111</v>
      </c>
      <c r="K1789" s="515">
        <v>99</v>
      </c>
      <c r="L1789" s="515">
        <v>3</v>
      </c>
      <c r="M1789" s="515">
        <v>99</v>
      </c>
      <c r="N1789" s="515">
        <v>99</v>
      </c>
      <c r="O1789" s="515">
        <v>99</v>
      </c>
      <c r="P1789" s="515">
        <v>99</v>
      </c>
      <c r="Q1789" s="515">
        <v>67</v>
      </c>
      <c r="R1789" s="515">
        <v>84</v>
      </c>
      <c r="S1789" s="515">
        <v>3</v>
      </c>
      <c r="T1789" s="515">
        <v>3.2023809523809512</v>
      </c>
      <c r="U1789" s="515">
        <v>18.910714285714281</v>
      </c>
      <c r="V1789" s="515">
        <v>0</v>
      </c>
      <c r="W1789" s="515">
        <v>0</v>
      </c>
      <c r="X1789" s="515">
        <v>76.190476190476218</v>
      </c>
      <c r="Y1789" s="515">
        <v>17.857142857142861</v>
      </c>
      <c r="Z1789" s="515">
        <v>4.2743147002136714</v>
      </c>
      <c r="AA1789" s="515">
        <v>0</v>
      </c>
      <c r="AB1789" s="515">
        <v>0.86986263153007426</v>
      </c>
      <c r="AC1789" s="515"/>
      <c r="AD1789" s="515">
        <v>-40.369849151916092</v>
      </c>
      <c r="AE1789" s="515"/>
      <c r="AF1789" s="515">
        <v>0.76979472140762484</v>
      </c>
      <c r="AG1789" s="515">
        <v>0.42942692254041215</v>
      </c>
      <c r="AH1789" s="515">
        <v>0</v>
      </c>
      <c r="AI1789" s="515">
        <v>84</v>
      </c>
      <c r="AJ1789" s="515">
        <v>110.07738095238091</v>
      </c>
      <c r="AK1789" s="515">
        <v>13.945541136977498</v>
      </c>
      <c r="AL1789" s="515">
        <v>14.047157565993018</v>
      </c>
    </row>
    <row r="1790" spans="1:38">
      <c r="A1790" s="515">
        <v>18</v>
      </c>
      <c r="B1790" s="515">
        <v>55</v>
      </c>
      <c r="C1790" s="515">
        <v>2024</v>
      </c>
      <c r="D1790" s="515"/>
      <c r="E1790" s="515">
        <v>99</v>
      </c>
      <c r="F1790" s="515"/>
      <c r="G1790" s="515">
        <v>99</v>
      </c>
      <c r="H1790" s="515">
        <v>1</v>
      </c>
      <c r="I1790" s="515">
        <v>99</v>
      </c>
      <c r="J1790" s="515">
        <v>116</v>
      </c>
      <c r="K1790" s="515">
        <v>99</v>
      </c>
      <c r="L1790" s="515">
        <v>3</v>
      </c>
      <c r="M1790" s="515">
        <v>99</v>
      </c>
      <c r="N1790" s="515">
        <v>99</v>
      </c>
      <c r="O1790" s="515">
        <v>99</v>
      </c>
      <c r="P1790" s="515">
        <v>99</v>
      </c>
      <c r="Q1790" s="515">
        <v>68</v>
      </c>
      <c r="R1790" s="515">
        <v>100</v>
      </c>
      <c r="S1790" s="515">
        <v>3</v>
      </c>
      <c r="T1790" s="515">
        <v>3.3</v>
      </c>
      <c r="U1790" s="515">
        <v>16.578999999999997</v>
      </c>
      <c r="V1790" s="515">
        <v>0</v>
      </c>
      <c r="W1790" s="515">
        <v>0</v>
      </c>
      <c r="X1790" s="515">
        <v>51</v>
      </c>
      <c r="Y1790" s="515">
        <v>7</v>
      </c>
      <c r="Z1790" s="515">
        <v>4.4287085024869448</v>
      </c>
      <c r="AA1790" s="515">
        <v>0</v>
      </c>
      <c r="AB1790" s="515">
        <v>0.90000000000000147</v>
      </c>
      <c r="AC1790" s="515"/>
      <c r="AD1790" s="515">
        <v>-47.209649869790653</v>
      </c>
      <c r="AE1790" s="515"/>
      <c r="AF1790" s="515">
        <v>1.3779798814937303</v>
      </c>
      <c r="AG1790" s="515">
        <v>0.73780194741620253</v>
      </c>
      <c r="AH1790" s="515">
        <v>7</v>
      </c>
      <c r="AI1790" s="515">
        <v>96</v>
      </c>
      <c r="AJ1790" s="515">
        <v>105.31874999999998</v>
      </c>
      <c r="AK1790" s="515">
        <v>13.90174290713275</v>
      </c>
      <c r="AL1790" s="515">
        <v>14.01780573946594</v>
      </c>
    </row>
    <row r="1791" spans="1:38">
      <c r="A1791" s="515">
        <v>18</v>
      </c>
      <c r="B1791" s="515">
        <v>56</v>
      </c>
      <c r="C1791" s="515">
        <v>2024</v>
      </c>
      <c r="D1791" s="515"/>
      <c r="E1791" s="515">
        <v>99</v>
      </c>
      <c r="F1791" s="515"/>
      <c r="G1791" s="515">
        <v>99</v>
      </c>
      <c r="H1791" s="515">
        <v>2</v>
      </c>
      <c r="I1791" s="515">
        <v>99</v>
      </c>
      <c r="J1791" s="515">
        <v>117</v>
      </c>
      <c r="K1791" s="515">
        <v>99</v>
      </c>
      <c r="L1791" s="515">
        <v>3</v>
      </c>
      <c r="M1791" s="515">
        <v>99</v>
      </c>
      <c r="N1791" s="515">
        <v>99</v>
      </c>
      <c r="O1791" s="515">
        <v>99</v>
      </c>
      <c r="P1791" s="515">
        <v>99</v>
      </c>
      <c r="Q1791" s="515">
        <v>70</v>
      </c>
      <c r="R1791" s="515">
        <v>121</v>
      </c>
      <c r="S1791" s="515">
        <v>3</v>
      </c>
      <c r="T1791" s="515">
        <v>2.8429752066115701</v>
      </c>
      <c r="U1791" s="515">
        <v>19.650413223140497</v>
      </c>
      <c r="V1791" s="515">
        <v>0</v>
      </c>
      <c r="W1791" s="515">
        <v>0</v>
      </c>
      <c r="X1791" s="515">
        <v>76.03305785123969</v>
      </c>
      <c r="Y1791" s="515">
        <v>24.793388429752071</v>
      </c>
      <c r="Z1791" s="515">
        <v>4.4521352285964797</v>
      </c>
      <c r="AA1791" s="515">
        <v>0</v>
      </c>
      <c r="AB1791" s="515">
        <v>0.93603934775324127</v>
      </c>
      <c r="AC1791" s="515"/>
      <c r="AD1791" s="515">
        <v>-12.204636049328556</v>
      </c>
      <c r="AE1791" s="515"/>
      <c r="AF1791" s="515">
        <v>2.1269115837581296</v>
      </c>
      <c r="AG1791" s="515">
        <v>1.3026444608436911</v>
      </c>
      <c r="AH1791" s="515">
        <v>3.3057851239669431</v>
      </c>
      <c r="AI1791" s="515">
        <v>120</v>
      </c>
      <c r="AJ1791" s="515">
        <v>110.56249999999999</v>
      </c>
      <c r="AK1791" s="515">
        <v>14.250595770677204</v>
      </c>
      <c r="AL1791" s="515">
        <v>14.31995755577246</v>
      </c>
    </row>
    <row r="1792" spans="1:38">
      <c r="A1792" s="515">
        <v>18</v>
      </c>
      <c r="B1792" s="515">
        <v>57</v>
      </c>
      <c r="C1792" s="515">
        <v>2024</v>
      </c>
      <c r="D1792" s="515"/>
      <c r="E1792" s="515">
        <v>99</v>
      </c>
      <c r="F1792" s="515"/>
      <c r="G1792" s="515">
        <v>99</v>
      </c>
      <c r="H1792" s="515">
        <v>1</v>
      </c>
      <c r="I1792" s="515">
        <v>99</v>
      </c>
      <c r="J1792" s="515">
        <v>134</v>
      </c>
      <c r="K1792" s="515">
        <v>99</v>
      </c>
      <c r="L1792" s="515">
        <v>3</v>
      </c>
      <c r="M1792" s="515">
        <v>99</v>
      </c>
      <c r="N1792" s="515">
        <v>99</v>
      </c>
      <c r="O1792" s="515">
        <v>99</v>
      </c>
      <c r="P1792" s="515">
        <v>99</v>
      </c>
      <c r="Q1792" s="515">
        <v>89</v>
      </c>
      <c r="R1792" s="515">
        <v>129</v>
      </c>
      <c r="S1792" s="515">
        <v>3</v>
      </c>
      <c r="T1792" s="515">
        <v>3.8914728682170545</v>
      </c>
      <c r="U1792" s="515">
        <v>16.039534883720929</v>
      </c>
      <c r="V1792" s="515">
        <v>0</v>
      </c>
      <c r="W1792" s="515">
        <v>0</v>
      </c>
      <c r="X1792" s="515">
        <v>48.83720930232559</v>
      </c>
      <c r="Y1792" s="515">
        <v>6.2015503875968996</v>
      </c>
      <c r="Z1792" s="515">
        <v>4.741837844154535</v>
      </c>
      <c r="AA1792" s="515">
        <v>0</v>
      </c>
      <c r="AB1792" s="515">
        <v>1.0872075750653007</v>
      </c>
      <c r="AC1792" s="515"/>
      <c r="AD1792" s="515">
        <v>-65.717158926493553</v>
      </c>
      <c r="AE1792" s="515"/>
      <c r="AF1792" s="515">
        <v>1.1645752460052361</v>
      </c>
      <c r="AG1792" s="515">
        <v>0.60763985760358863</v>
      </c>
      <c r="AH1792" s="515">
        <v>10.077519379844961</v>
      </c>
      <c r="AI1792" s="515">
        <v>128</v>
      </c>
      <c r="AJ1792" s="515">
        <v>104.78515625000001</v>
      </c>
      <c r="AK1792" s="515">
        <v>13.507429544151821</v>
      </c>
      <c r="AL1792" s="515">
        <v>13.408653828222009</v>
      </c>
    </row>
    <row r="1793" spans="1:38">
      <c r="A1793" s="515">
        <v>18</v>
      </c>
      <c r="B1793" s="515">
        <v>58</v>
      </c>
      <c r="C1793" s="515">
        <v>2024</v>
      </c>
      <c r="D1793" s="515"/>
      <c r="E1793" s="515">
        <v>99</v>
      </c>
      <c r="F1793" s="515"/>
      <c r="G1793" s="515">
        <v>99</v>
      </c>
      <c r="H1793" s="515">
        <v>2</v>
      </c>
      <c r="I1793" s="515">
        <v>99</v>
      </c>
      <c r="J1793" s="515">
        <v>141</v>
      </c>
      <c r="K1793" s="515">
        <v>99</v>
      </c>
      <c r="L1793" s="515">
        <v>3</v>
      </c>
      <c r="M1793" s="515">
        <v>99</v>
      </c>
      <c r="N1793" s="515">
        <v>99</v>
      </c>
      <c r="O1793" s="515">
        <v>99</v>
      </c>
      <c r="P1793" s="515">
        <v>99</v>
      </c>
      <c r="Q1793" s="515">
        <v>138</v>
      </c>
      <c r="R1793" s="515">
        <v>237</v>
      </c>
      <c r="S1793" s="515">
        <v>3</v>
      </c>
      <c r="T1793" s="515">
        <v>4.042194092827005</v>
      </c>
      <c r="U1793" s="515">
        <v>14.688607594936711</v>
      </c>
      <c r="V1793" s="515">
        <v>0</v>
      </c>
      <c r="W1793" s="515">
        <v>0</v>
      </c>
      <c r="X1793" s="515">
        <v>30.801687763713076</v>
      </c>
      <c r="Y1793" s="515">
        <v>4.2194092827004201</v>
      </c>
      <c r="Z1793" s="515">
        <v>4.2137704937844367</v>
      </c>
      <c r="AA1793" s="515">
        <v>0</v>
      </c>
      <c r="AB1793" s="515">
        <v>1.0384548304581256</v>
      </c>
      <c r="AC1793" s="515"/>
      <c r="AD1793" s="515">
        <v>-54.469581087940036</v>
      </c>
      <c r="AE1793" s="515"/>
      <c r="AF1793" s="515">
        <v>2.2541373406886058</v>
      </c>
      <c r="AG1793" s="515">
        <v>1.1609855236991204</v>
      </c>
      <c r="AH1793" s="515">
        <v>7.1729957805907185</v>
      </c>
      <c r="AI1793" s="515">
        <v>236</v>
      </c>
      <c r="AJ1793" s="515">
        <v>103.01355932203398</v>
      </c>
      <c r="AK1793" s="515">
        <v>13.068869964941239</v>
      </c>
      <c r="AL1793" s="515">
        <v>13.039502193752199</v>
      </c>
    </row>
    <row r="1794" spans="1:38">
      <c r="A1794" s="515">
        <v>18</v>
      </c>
      <c r="B1794" s="515">
        <v>59</v>
      </c>
      <c r="C1794" s="515">
        <v>2024</v>
      </c>
      <c r="D1794" s="515"/>
      <c r="E1794" s="515">
        <v>99</v>
      </c>
      <c r="F1794" s="515"/>
      <c r="G1794" s="515">
        <v>99</v>
      </c>
      <c r="H1794" s="515">
        <v>2</v>
      </c>
      <c r="I1794" s="515">
        <v>99</v>
      </c>
      <c r="J1794" s="515">
        <v>143</v>
      </c>
      <c r="K1794" s="515">
        <v>99</v>
      </c>
      <c r="L1794" s="515">
        <v>3</v>
      </c>
      <c r="M1794" s="515">
        <v>99</v>
      </c>
      <c r="N1794" s="515">
        <v>99</v>
      </c>
      <c r="O1794" s="515">
        <v>99</v>
      </c>
      <c r="P1794" s="515">
        <v>99</v>
      </c>
      <c r="Q1794" s="515"/>
      <c r="R1794" s="515">
        <v>0</v>
      </c>
      <c r="S1794" s="515"/>
      <c r="T1794" s="515"/>
      <c r="U1794" s="515"/>
      <c r="V1794" s="515"/>
      <c r="W1794" s="515"/>
      <c r="X1794" s="515"/>
      <c r="Y1794" s="515"/>
      <c r="Z1794" s="515"/>
      <c r="AA1794" s="515"/>
      <c r="AB1794" s="515"/>
      <c r="AC1794" s="515"/>
      <c r="AD1794" s="515"/>
      <c r="AE1794" s="515"/>
      <c r="AF1794" s="515"/>
      <c r="AG1794" s="515"/>
      <c r="AH1794" s="515"/>
      <c r="AI1794" s="515"/>
      <c r="AJ1794" s="515"/>
      <c r="AK1794" s="515"/>
      <c r="AL1794" s="515"/>
    </row>
    <row r="1795" spans="1:38">
      <c r="A1795" s="515">
        <v>18</v>
      </c>
      <c r="B1795" s="515">
        <v>60</v>
      </c>
      <c r="C1795" s="515">
        <v>2024</v>
      </c>
      <c r="D1795" s="515"/>
      <c r="E1795" s="515">
        <v>99</v>
      </c>
      <c r="F1795" s="515"/>
      <c r="G1795" s="515">
        <v>99</v>
      </c>
      <c r="H1795" s="515">
        <v>2</v>
      </c>
      <c r="I1795" s="515">
        <v>99</v>
      </c>
      <c r="J1795" s="515">
        <v>147</v>
      </c>
      <c r="K1795" s="515">
        <v>99</v>
      </c>
      <c r="L1795" s="515">
        <v>3</v>
      </c>
      <c r="M1795" s="515">
        <v>99</v>
      </c>
      <c r="N1795" s="515">
        <v>99</v>
      </c>
      <c r="O1795" s="515">
        <v>99</v>
      </c>
      <c r="P1795" s="515">
        <v>99</v>
      </c>
      <c r="Q1795" s="515">
        <v>22</v>
      </c>
      <c r="R1795" s="515">
        <v>44</v>
      </c>
      <c r="S1795" s="515">
        <v>3</v>
      </c>
      <c r="T1795" s="515">
        <v>4.4090909090909092</v>
      </c>
      <c r="U1795" s="515">
        <v>13.886363636363638</v>
      </c>
      <c r="V1795" s="515">
        <v>0</v>
      </c>
      <c r="W1795" s="515">
        <v>0</v>
      </c>
      <c r="X1795" s="515">
        <v>27.272727272727277</v>
      </c>
      <c r="Y1795" s="515">
        <v>4.5454545454545459</v>
      </c>
      <c r="Z1795" s="515">
        <v>4.6682482070166316</v>
      </c>
      <c r="AA1795" s="515">
        <v>0</v>
      </c>
      <c r="AB1795" s="515">
        <v>1.0072054457345605</v>
      </c>
      <c r="AC1795" s="515"/>
      <c r="AD1795" s="515">
        <v>-25.064679222202088</v>
      </c>
      <c r="AE1795" s="515"/>
      <c r="AF1795" s="515">
        <v>3.2329169728141074</v>
      </c>
      <c r="AG1795" s="515">
        <v>1.667398939523359</v>
      </c>
      <c r="AH1795" s="515">
        <v>6.8181818181818192</v>
      </c>
      <c r="AI1795" s="515">
        <v>44</v>
      </c>
      <c r="AJ1795" s="515">
        <v>101.02954545454544</v>
      </c>
      <c r="AK1795" s="515">
        <v>12.98084340876329</v>
      </c>
      <c r="AL1795" s="515">
        <v>13.005111872776331</v>
      </c>
    </row>
    <row r="1796" spans="1:38">
      <c r="A1796" s="515">
        <v>18</v>
      </c>
      <c r="B1796" s="515">
        <v>61</v>
      </c>
      <c r="C1796" s="515">
        <v>2024</v>
      </c>
      <c r="D1796" s="515"/>
      <c r="E1796" s="515">
        <v>99</v>
      </c>
      <c r="F1796" s="515"/>
      <c r="G1796" s="515">
        <v>99</v>
      </c>
      <c r="H1796" s="515">
        <v>1</v>
      </c>
      <c r="I1796" s="515">
        <v>99</v>
      </c>
      <c r="J1796" s="515">
        <v>155</v>
      </c>
      <c r="K1796" s="515">
        <v>99</v>
      </c>
      <c r="L1796" s="515">
        <v>3</v>
      </c>
      <c r="M1796" s="515">
        <v>99</v>
      </c>
      <c r="N1796" s="515">
        <v>99</v>
      </c>
      <c r="O1796" s="515">
        <v>99</v>
      </c>
      <c r="P1796" s="515">
        <v>99</v>
      </c>
      <c r="Q1796" s="515">
        <v>27</v>
      </c>
      <c r="R1796" s="515">
        <v>37</v>
      </c>
      <c r="S1796" s="515">
        <v>3</v>
      </c>
      <c r="T1796" s="515">
        <v>3.756756756756757</v>
      </c>
      <c r="U1796" s="515">
        <v>17.424324324324321</v>
      </c>
      <c r="V1796" s="515">
        <v>0</v>
      </c>
      <c r="W1796" s="515">
        <v>0</v>
      </c>
      <c r="X1796" s="515">
        <v>59.459459459459438</v>
      </c>
      <c r="Y1796" s="515">
        <v>10.810810810810812</v>
      </c>
      <c r="Z1796" s="515">
        <v>4.1835201397481869</v>
      </c>
      <c r="AA1796" s="515">
        <v>0</v>
      </c>
      <c r="AB1796" s="515">
        <v>0.91253746033157501</v>
      </c>
      <c r="AC1796" s="515"/>
      <c r="AD1796" s="515">
        <v>-76.020983222474754</v>
      </c>
      <c r="AE1796" s="515"/>
      <c r="AF1796" s="515">
        <v>0.73500198649185555</v>
      </c>
      <c r="AG1796" s="515">
        <v>0.38290350974096554</v>
      </c>
      <c r="AH1796" s="515">
        <v>13.513513513513516</v>
      </c>
      <c r="AI1796" s="515">
        <v>36</v>
      </c>
      <c r="AJ1796" s="515">
        <v>107.74722222222222</v>
      </c>
      <c r="AK1796" s="515">
        <v>13.731626754466152</v>
      </c>
      <c r="AL1796" s="515">
        <v>13.882679633056092</v>
      </c>
    </row>
    <row r="1797" spans="1:38">
      <c r="A1797" s="515">
        <v>18</v>
      </c>
      <c r="B1797" s="515">
        <v>62</v>
      </c>
      <c r="C1797" s="515">
        <v>2024</v>
      </c>
      <c r="D1797" s="515"/>
      <c r="E1797" s="515">
        <v>99</v>
      </c>
      <c r="F1797" s="515"/>
      <c r="G1797" s="515">
        <v>99</v>
      </c>
      <c r="H1797" s="515">
        <v>2</v>
      </c>
      <c r="I1797" s="515">
        <v>99</v>
      </c>
      <c r="J1797" s="515">
        <v>160</v>
      </c>
      <c r="K1797" s="515">
        <v>99</v>
      </c>
      <c r="L1797" s="515">
        <v>3</v>
      </c>
      <c r="M1797" s="515">
        <v>99</v>
      </c>
      <c r="N1797" s="515">
        <v>99</v>
      </c>
      <c r="O1797" s="515">
        <v>99</v>
      </c>
      <c r="P1797" s="515">
        <v>99</v>
      </c>
      <c r="Q1797" s="515">
        <v>34</v>
      </c>
      <c r="R1797" s="515">
        <v>46</v>
      </c>
      <c r="S1797" s="515">
        <v>3</v>
      </c>
      <c r="T1797" s="515">
        <v>3.6956521739130439</v>
      </c>
      <c r="U1797" s="515">
        <v>19.291304347826088</v>
      </c>
      <c r="V1797" s="515">
        <v>0</v>
      </c>
      <c r="W1797" s="515">
        <v>0</v>
      </c>
      <c r="X1797" s="515">
        <v>78.260869565217391</v>
      </c>
      <c r="Y1797" s="515">
        <v>19.565217391304348</v>
      </c>
      <c r="Z1797" s="515">
        <v>4.7813871957903871</v>
      </c>
      <c r="AA1797" s="515">
        <v>0</v>
      </c>
      <c r="AB1797" s="515">
        <v>0.90576811547824609</v>
      </c>
      <c r="AC1797" s="515"/>
      <c r="AD1797" s="515">
        <v>8.6730380584112634</v>
      </c>
      <c r="AE1797" s="515"/>
      <c r="AF1797" s="515">
        <v>1.25</v>
      </c>
      <c r="AG1797" s="515">
        <v>0.76914209540516865</v>
      </c>
      <c r="AH1797" s="515">
        <v>19.565217391304348</v>
      </c>
      <c r="AI1797" s="515">
        <v>46</v>
      </c>
      <c r="AJ1797" s="515">
        <v>111.07608695652171</v>
      </c>
      <c r="AK1797" s="515">
        <v>13.849969920402204</v>
      </c>
      <c r="AL1797" s="515">
        <v>13.975178807680283</v>
      </c>
    </row>
    <row r="1798" spans="1:38">
      <c r="A1798" s="515">
        <v>18</v>
      </c>
      <c r="B1798" s="515">
        <v>63</v>
      </c>
      <c r="C1798" s="515">
        <v>2024</v>
      </c>
      <c r="D1798" s="515"/>
      <c r="E1798" s="515">
        <v>99</v>
      </c>
      <c r="F1798" s="515"/>
      <c r="G1798" s="515">
        <v>99</v>
      </c>
      <c r="H1798" s="515">
        <v>1</v>
      </c>
      <c r="I1798" s="515">
        <v>99</v>
      </c>
      <c r="J1798" s="515">
        <v>171</v>
      </c>
      <c r="K1798" s="515">
        <v>99</v>
      </c>
      <c r="L1798" s="515">
        <v>3</v>
      </c>
      <c r="M1798" s="515">
        <v>99</v>
      </c>
      <c r="N1798" s="515">
        <v>99</v>
      </c>
      <c r="O1798" s="515">
        <v>99</v>
      </c>
      <c r="P1798" s="515">
        <v>99</v>
      </c>
      <c r="Q1798" s="515">
        <v>7</v>
      </c>
      <c r="R1798" s="515">
        <v>7</v>
      </c>
      <c r="S1798" s="515">
        <v>3</v>
      </c>
      <c r="T1798" s="515">
        <v>3</v>
      </c>
      <c r="U1798" s="515">
        <v>18.942857142857154</v>
      </c>
      <c r="V1798" s="515">
        <v>0</v>
      </c>
      <c r="W1798" s="515">
        <v>0</v>
      </c>
      <c r="X1798" s="515">
        <v>71.428571428571445</v>
      </c>
      <c r="Y1798" s="515">
        <v>14.285714285714288</v>
      </c>
      <c r="Z1798" s="515">
        <v>3.9413040419409993</v>
      </c>
      <c r="AA1798" s="515">
        <v>0</v>
      </c>
      <c r="AB1798" s="515">
        <v>0.53452248382484879</v>
      </c>
      <c r="AC1798" s="515"/>
      <c r="AD1798" s="515">
        <v>-48.145354872031994</v>
      </c>
      <c r="AE1798" s="515"/>
      <c r="AF1798" s="515">
        <v>0.34381139489194495</v>
      </c>
      <c r="AG1798" s="515">
        <v>0.18682134609992823</v>
      </c>
      <c r="AH1798" s="515">
        <v>0</v>
      </c>
      <c r="AI1798" s="515">
        <v>6</v>
      </c>
      <c r="AJ1798" s="515">
        <v>110.11666666666665</v>
      </c>
      <c r="AK1798" s="515">
        <v>13.764296345567979</v>
      </c>
      <c r="AL1798" s="515">
        <v>13.77410005912602</v>
      </c>
    </row>
    <row r="1799" spans="1:38">
      <c r="A1799" s="515">
        <v>18</v>
      </c>
      <c r="B1799" s="515">
        <v>64</v>
      </c>
      <c r="C1799" s="515">
        <v>2024</v>
      </c>
      <c r="D1799" s="515"/>
      <c r="E1799" s="515">
        <v>99</v>
      </c>
      <c r="F1799" s="515"/>
      <c r="G1799" s="515">
        <v>99</v>
      </c>
      <c r="H1799" s="515">
        <v>2</v>
      </c>
      <c r="I1799" s="515">
        <v>99</v>
      </c>
      <c r="J1799" s="515">
        <v>175</v>
      </c>
      <c r="K1799" s="515">
        <v>99</v>
      </c>
      <c r="L1799" s="515">
        <v>3</v>
      </c>
      <c r="M1799" s="515">
        <v>99</v>
      </c>
      <c r="N1799" s="515">
        <v>99</v>
      </c>
      <c r="O1799" s="515">
        <v>99</v>
      </c>
      <c r="P1799" s="515">
        <v>99</v>
      </c>
      <c r="Q1799" s="515">
        <v>15</v>
      </c>
      <c r="R1799" s="515">
        <v>24</v>
      </c>
      <c r="S1799" s="515">
        <v>3</v>
      </c>
      <c r="T1799" s="515">
        <v>3.6666666666666656</v>
      </c>
      <c r="U1799" s="515">
        <v>16.183333333333323</v>
      </c>
      <c r="V1799" s="515">
        <v>0</v>
      </c>
      <c r="W1799" s="515">
        <v>0</v>
      </c>
      <c r="X1799" s="515">
        <v>54.16666666666665</v>
      </c>
      <c r="Y1799" s="515">
        <v>0</v>
      </c>
      <c r="Z1799" s="515">
        <v>4.9777560763416098</v>
      </c>
      <c r="AA1799" s="515">
        <v>0</v>
      </c>
      <c r="AB1799" s="515">
        <v>1.2133516482134201</v>
      </c>
      <c r="AC1799" s="515"/>
      <c r="AD1799" s="515">
        <v>-67.078545515499513</v>
      </c>
      <c r="AE1799" s="515"/>
      <c r="AF1799" s="515">
        <v>1.3422818791946312</v>
      </c>
      <c r="AG1799" s="515">
        <v>0.75724933662696481</v>
      </c>
      <c r="AH1799" s="515">
        <v>0</v>
      </c>
      <c r="AI1799" s="515">
        <v>20</v>
      </c>
      <c r="AJ1799" s="515">
        <v>102.57</v>
      </c>
      <c r="AK1799" s="515">
        <v>13.453917170620407</v>
      </c>
      <c r="AL1799" s="515">
        <v>13.409954843908622</v>
      </c>
    </row>
    <row r="1800" spans="1:38">
      <c r="A1800" s="515">
        <v>18</v>
      </c>
      <c r="B1800" s="515">
        <v>65</v>
      </c>
      <c r="C1800" s="515">
        <v>2024</v>
      </c>
      <c r="D1800" s="515"/>
      <c r="E1800" s="515">
        <v>99</v>
      </c>
      <c r="F1800" s="515"/>
      <c r="G1800" s="515">
        <v>99</v>
      </c>
      <c r="H1800" s="515">
        <v>2</v>
      </c>
      <c r="I1800" s="515">
        <v>99</v>
      </c>
      <c r="J1800" s="515">
        <v>177</v>
      </c>
      <c r="K1800" s="515">
        <v>99</v>
      </c>
      <c r="L1800" s="515">
        <v>3</v>
      </c>
      <c r="M1800" s="515">
        <v>99</v>
      </c>
      <c r="N1800" s="515">
        <v>99</v>
      </c>
      <c r="O1800" s="515">
        <v>99</v>
      </c>
      <c r="P1800" s="515">
        <v>99</v>
      </c>
      <c r="Q1800" s="515">
        <v>35</v>
      </c>
      <c r="R1800" s="515">
        <v>56</v>
      </c>
      <c r="S1800" s="515">
        <v>3</v>
      </c>
      <c r="T1800" s="515">
        <v>3.7857142857142847</v>
      </c>
      <c r="U1800" s="515">
        <v>17.258928571428584</v>
      </c>
      <c r="V1800" s="515">
        <v>0</v>
      </c>
      <c r="W1800" s="515">
        <v>0</v>
      </c>
      <c r="X1800" s="515">
        <v>60.714285714285694</v>
      </c>
      <c r="Y1800" s="515">
        <v>7.1428571428571441</v>
      </c>
      <c r="Z1800" s="515">
        <v>3.9208133624886159</v>
      </c>
      <c r="AA1800" s="515">
        <v>0</v>
      </c>
      <c r="AB1800" s="515">
        <v>0.64681322415267284</v>
      </c>
      <c r="AC1800" s="515"/>
      <c r="AD1800" s="515">
        <v>-40.060342435276155</v>
      </c>
      <c r="AE1800" s="515"/>
      <c r="AF1800" s="515">
        <v>1.4329580348004098</v>
      </c>
      <c r="AG1800" s="515">
        <v>0.81989742162832624</v>
      </c>
      <c r="AH1800" s="515">
        <v>5.3571428571428559</v>
      </c>
      <c r="AI1800" s="515">
        <v>56</v>
      </c>
      <c r="AJ1800" s="515">
        <v>109.08750000000002</v>
      </c>
      <c r="AK1800" s="515">
        <v>13.088803067814499</v>
      </c>
      <c r="AL1800" s="515">
        <v>13.36639717102455</v>
      </c>
    </row>
    <row r="1801" spans="1:38">
      <c r="A1801" s="515">
        <v>18</v>
      </c>
      <c r="B1801" s="515">
        <v>66</v>
      </c>
      <c r="C1801" s="515">
        <v>2024</v>
      </c>
      <c r="D1801" s="515"/>
      <c r="E1801" s="515">
        <v>99</v>
      </c>
      <c r="F1801" s="515"/>
      <c r="G1801" s="515">
        <v>99</v>
      </c>
      <c r="H1801" s="515">
        <v>2</v>
      </c>
      <c r="I1801" s="515">
        <v>99</v>
      </c>
      <c r="J1801" s="515">
        <v>178</v>
      </c>
      <c r="K1801" s="515">
        <v>99</v>
      </c>
      <c r="L1801" s="515">
        <v>3</v>
      </c>
      <c r="M1801" s="515">
        <v>99</v>
      </c>
      <c r="N1801" s="515">
        <v>99</v>
      </c>
      <c r="O1801" s="515">
        <v>99</v>
      </c>
      <c r="P1801" s="515">
        <v>99</v>
      </c>
      <c r="Q1801" s="515">
        <v>9</v>
      </c>
      <c r="R1801" s="515">
        <v>9</v>
      </c>
      <c r="S1801" s="515">
        <v>3</v>
      </c>
      <c r="T1801" s="515">
        <v>3.1111111111111112</v>
      </c>
      <c r="U1801" s="515">
        <v>19.8</v>
      </c>
      <c r="V1801" s="515">
        <v>0</v>
      </c>
      <c r="W1801" s="515">
        <v>0</v>
      </c>
      <c r="X1801" s="515">
        <v>77.777777777777771</v>
      </c>
      <c r="Y1801" s="515">
        <v>11.111111111111112</v>
      </c>
      <c r="Z1801" s="515">
        <v>3.8005847503304655</v>
      </c>
      <c r="AA1801" s="515">
        <v>0</v>
      </c>
      <c r="AB1801" s="515">
        <v>0.5665577237325311</v>
      </c>
      <c r="AC1801" s="515"/>
      <c r="AD1801" s="515">
        <v>-61.405866766724813</v>
      </c>
      <c r="AE1801" s="515"/>
      <c r="AF1801" s="515">
        <v>0.61601642710472282</v>
      </c>
      <c r="AG1801" s="515">
        <v>0.37259054974878369</v>
      </c>
      <c r="AH1801" s="515">
        <v>0</v>
      </c>
      <c r="AI1801" s="515">
        <v>9</v>
      </c>
      <c r="AJ1801" s="515">
        <v>112.5333333333333</v>
      </c>
      <c r="AK1801" s="515">
        <v>13.702295743822159</v>
      </c>
      <c r="AL1801" s="515">
        <v>14.39303804544287</v>
      </c>
    </row>
    <row r="1802" spans="1:38">
      <c r="A1802" s="515">
        <v>18</v>
      </c>
      <c r="B1802" s="515">
        <v>67</v>
      </c>
      <c r="C1802" s="515">
        <v>2024</v>
      </c>
      <c r="D1802" s="515"/>
      <c r="E1802" s="515">
        <v>99</v>
      </c>
      <c r="F1802" s="515"/>
      <c r="G1802" s="515">
        <v>99</v>
      </c>
      <c r="H1802" s="515">
        <v>2</v>
      </c>
      <c r="I1802" s="515">
        <v>99</v>
      </c>
      <c r="J1802" s="515">
        <v>181</v>
      </c>
      <c r="K1802" s="515">
        <v>99</v>
      </c>
      <c r="L1802" s="515">
        <v>3</v>
      </c>
      <c r="M1802" s="515">
        <v>99</v>
      </c>
      <c r="N1802" s="515">
        <v>99</v>
      </c>
      <c r="O1802" s="515">
        <v>99</v>
      </c>
      <c r="P1802" s="515">
        <v>99</v>
      </c>
      <c r="Q1802" s="515">
        <v>18</v>
      </c>
      <c r="R1802" s="515">
        <v>33</v>
      </c>
      <c r="S1802" s="515">
        <v>3</v>
      </c>
      <c r="T1802" s="515">
        <v>3.9696969696969697</v>
      </c>
      <c r="U1802" s="515">
        <v>15.109090909090908</v>
      </c>
      <c r="V1802" s="515">
        <v>0</v>
      </c>
      <c r="W1802" s="515">
        <v>0</v>
      </c>
      <c r="X1802" s="515">
        <v>39.393939393939391</v>
      </c>
      <c r="Y1802" s="515">
        <v>3.0303030303030303</v>
      </c>
      <c r="Z1802" s="515">
        <v>3.3748053713904511</v>
      </c>
      <c r="AA1802" s="515">
        <v>0</v>
      </c>
      <c r="AB1802" s="515">
        <v>0.93694695962062491</v>
      </c>
      <c r="AC1802" s="515"/>
      <c r="AD1802" s="515">
        <v>-32.191712451057718</v>
      </c>
      <c r="AE1802" s="515"/>
      <c r="AF1802" s="515">
        <v>1.1861969805895041</v>
      </c>
      <c r="AG1802" s="515">
        <v>0.60530350762820817</v>
      </c>
      <c r="AH1802" s="515">
        <v>0</v>
      </c>
      <c r="AI1802" s="515">
        <v>32</v>
      </c>
      <c r="AJ1802" s="515">
        <v>103.48437499999999</v>
      </c>
      <c r="AK1802" s="515">
        <v>13.318423081266358</v>
      </c>
      <c r="AL1802" s="515">
        <v>13.287491798417616</v>
      </c>
    </row>
    <row r="1803" spans="1:38">
      <c r="A1803" s="515">
        <v>18</v>
      </c>
      <c r="B1803" s="515">
        <v>68</v>
      </c>
      <c r="C1803" s="515">
        <v>2024</v>
      </c>
      <c r="D1803" s="515"/>
      <c r="E1803" s="515">
        <v>99</v>
      </c>
      <c r="F1803" s="515"/>
      <c r="G1803" s="515">
        <v>99</v>
      </c>
      <c r="H1803" s="515">
        <v>1</v>
      </c>
      <c r="I1803" s="515">
        <v>99</v>
      </c>
      <c r="J1803" s="515">
        <v>262</v>
      </c>
      <c r="K1803" s="515">
        <v>99</v>
      </c>
      <c r="L1803" s="515">
        <v>3</v>
      </c>
      <c r="M1803" s="515">
        <v>99</v>
      </c>
      <c r="N1803" s="515">
        <v>99</v>
      </c>
      <c r="O1803" s="515">
        <v>99</v>
      </c>
      <c r="P1803" s="515">
        <v>99</v>
      </c>
      <c r="Q1803" s="515"/>
      <c r="R1803" s="515">
        <v>0</v>
      </c>
      <c r="S1803" s="515"/>
      <c r="T1803" s="515"/>
      <c r="U1803" s="515"/>
      <c r="V1803" s="515"/>
      <c r="W1803" s="515"/>
      <c r="X1803" s="515"/>
      <c r="Y1803" s="515"/>
      <c r="Z1803" s="515"/>
      <c r="AA1803" s="515"/>
      <c r="AB1803" s="515"/>
      <c r="AC1803" s="515"/>
      <c r="AD1803" s="515"/>
      <c r="AE1803" s="515"/>
      <c r="AF1803" s="515"/>
      <c r="AG1803" s="515"/>
      <c r="AH1803" s="515"/>
      <c r="AI1803" s="515"/>
      <c r="AJ1803" s="515"/>
      <c r="AK1803" s="515"/>
      <c r="AL1803" s="515"/>
    </row>
    <row r="1804" spans="1:38">
      <c r="A1804" s="515">
        <v>18</v>
      </c>
      <c r="B1804" s="515">
        <v>69</v>
      </c>
      <c r="C1804" s="515">
        <v>2024</v>
      </c>
      <c r="D1804" s="515"/>
      <c r="E1804" s="515">
        <v>99</v>
      </c>
      <c r="F1804" s="515"/>
      <c r="G1804" s="515">
        <v>99</v>
      </c>
      <c r="H1804" s="515">
        <v>2</v>
      </c>
      <c r="I1804" s="515">
        <v>99</v>
      </c>
      <c r="J1804" s="515">
        <v>267</v>
      </c>
      <c r="K1804" s="515">
        <v>99</v>
      </c>
      <c r="L1804" s="515">
        <v>3</v>
      </c>
      <c r="M1804" s="515">
        <v>99</v>
      </c>
      <c r="N1804" s="515">
        <v>99</v>
      </c>
      <c r="O1804" s="515">
        <v>99</v>
      </c>
      <c r="P1804" s="515">
        <v>99</v>
      </c>
      <c r="Q1804" s="515">
        <v>4</v>
      </c>
      <c r="R1804" s="515">
        <v>4</v>
      </c>
      <c r="S1804" s="515">
        <v>3</v>
      </c>
      <c r="T1804" s="515">
        <v>4.25</v>
      </c>
      <c r="U1804" s="515">
        <v>13.125</v>
      </c>
      <c r="V1804" s="515">
        <v>0</v>
      </c>
      <c r="W1804" s="515">
        <v>0</v>
      </c>
      <c r="X1804" s="515">
        <v>0</v>
      </c>
      <c r="Y1804" s="515">
        <v>0</v>
      </c>
      <c r="Z1804" s="515">
        <v>1.2090802289343829</v>
      </c>
      <c r="AA1804" s="515">
        <v>0</v>
      </c>
      <c r="AB1804" s="515">
        <v>0.4330127018922193</v>
      </c>
      <c r="AC1804" s="515"/>
      <c r="AD1804" s="515">
        <v>-39.394736650456323</v>
      </c>
      <c r="AE1804" s="515"/>
      <c r="AF1804" s="515">
        <v>3.6363636363636358</v>
      </c>
      <c r="AG1804" s="515">
        <v>2.7000617156963593</v>
      </c>
      <c r="AH1804" s="515">
        <v>50</v>
      </c>
      <c r="AI1804" s="515">
        <v>4</v>
      </c>
      <c r="AJ1804" s="515">
        <v>101.825</v>
      </c>
      <c r="AK1804" s="515">
        <v>12.398902975940842</v>
      </c>
      <c r="AL1804" s="515">
        <v>12.398902975940842</v>
      </c>
    </row>
    <row r="1805" spans="1:38">
      <c r="A1805" s="515">
        <v>18</v>
      </c>
      <c r="B1805" s="515">
        <v>70</v>
      </c>
      <c r="C1805" s="515">
        <v>2024</v>
      </c>
      <c r="D1805" s="515"/>
      <c r="E1805" s="515">
        <v>99</v>
      </c>
      <c r="F1805" s="515"/>
      <c r="G1805" s="515">
        <v>99</v>
      </c>
      <c r="H1805" s="515">
        <v>1</v>
      </c>
      <c r="I1805" s="515">
        <v>99</v>
      </c>
      <c r="J1805" s="515">
        <v>309</v>
      </c>
      <c r="K1805" s="515">
        <v>99</v>
      </c>
      <c r="L1805" s="515">
        <v>3</v>
      </c>
      <c r="M1805" s="515">
        <v>99</v>
      </c>
      <c r="N1805" s="515">
        <v>99</v>
      </c>
      <c r="O1805" s="515">
        <v>99</v>
      </c>
      <c r="P1805" s="515">
        <v>99</v>
      </c>
      <c r="Q1805" s="515">
        <v>83</v>
      </c>
      <c r="R1805" s="515">
        <v>125</v>
      </c>
      <c r="S1805" s="515">
        <v>3</v>
      </c>
      <c r="T1805" s="515">
        <v>4.1040000000000001</v>
      </c>
      <c r="U1805" s="515">
        <v>15.672000000000001</v>
      </c>
      <c r="V1805" s="515">
        <v>0</v>
      </c>
      <c r="W1805" s="515">
        <v>0</v>
      </c>
      <c r="X1805" s="515">
        <v>42.4</v>
      </c>
      <c r="Y1805" s="515">
        <v>1.6</v>
      </c>
      <c r="Z1805" s="515">
        <v>3.7720572636162406</v>
      </c>
      <c r="AA1805" s="515">
        <v>0</v>
      </c>
      <c r="AB1805" s="515">
        <v>1.04937314621635</v>
      </c>
      <c r="AC1805" s="515"/>
      <c r="AD1805" s="515">
        <v>-50.210701817941619</v>
      </c>
      <c r="AE1805" s="515"/>
      <c r="AF1805" s="515">
        <v>1.3259785721862736</v>
      </c>
      <c r="AG1805" s="515">
        <v>0.67332059099606401</v>
      </c>
      <c r="AH1805" s="515">
        <v>2.4</v>
      </c>
      <c r="AI1805" s="515">
        <v>125</v>
      </c>
      <c r="AJ1805" s="515">
        <v>105.32399999999998</v>
      </c>
      <c r="AK1805" s="515">
        <v>13.172195904821901</v>
      </c>
      <c r="AL1805" s="515">
        <v>13.273928243867973</v>
      </c>
    </row>
    <row r="1806" spans="1:38">
      <c r="A1806" s="515">
        <v>18</v>
      </c>
      <c r="B1806" s="515">
        <v>71</v>
      </c>
      <c r="C1806" s="515">
        <v>2024</v>
      </c>
      <c r="D1806" s="515"/>
      <c r="E1806" s="515">
        <v>99</v>
      </c>
      <c r="F1806" s="515"/>
      <c r="G1806" s="515">
        <v>99</v>
      </c>
      <c r="H1806" s="515">
        <v>2</v>
      </c>
      <c r="I1806" s="515">
        <v>99</v>
      </c>
      <c r="J1806" s="515">
        <v>470</v>
      </c>
      <c r="K1806" s="515">
        <v>99</v>
      </c>
      <c r="L1806" s="515">
        <v>3</v>
      </c>
      <c r="M1806" s="515">
        <v>99</v>
      </c>
      <c r="N1806" s="515">
        <v>99</v>
      </c>
      <c r="O1806" s="515">
        <v>99</v>
      </c>
      <c r="P1806" s="515">
        <v>99</v>
      </c>
      <c r="Q1806" s="515">
        <v>23</v>
      </c>
      <c r="R1806" s="515">
        <v>49</v>
      </c>
      <c r="S1806" s="515">
        <v>3</v>
      </c>
      <c r="T1806" s="515">
        <v>3.8163265306122449</v>
      </c>
      <c r="U1806" s="515">
        <v>14.167346938775504</v>
      </c>
      <c r="V1806" s="515">
        <v>0</v>
      </c>
      <c r="W1806" s="515">
        <v>0</v>
      </c>
      <c r="X1806" s="515">
        <v>22.448979591836725</v>
      </c>
      <c r="Y1806" s="515">
        <v>6.1224489795918364</v>
      </c>
      <c r="Z1806" s="515">
        <v>4.2001646107247437</v>
      </c>
      <c r="AA1806" s="515">
        <v>0</v>
      </c>
      <c r="AB1806" s="515">
        <v>0.7470614374580874</v>
      </c>
      <c r="AC1806" s="515"/>
      <c r="AD1806" s="515">
        <v>-33.816876892248729</v>
      </c>
      <c r="AE1806" s="515"/>
      <c r="AF1806" s="515">
        <v>3.6621823617339313</v>
      </c>
      <c r="AG1806" s="515">
        <v>2.0169913067732783</v>
      </c>
      <c r="AH1806" s="515">
        <v>51.020408163265309</v>
      </c>
      <c r="AI1806" s="515">
        <v>49</v>
      </c>
      <c r="AJ1806" s="515">
        <v>101.12857142857136</v>
      </c>
      <c r="AK1806" s="515">
        <v>13.342155207257324</v>
      </c>
      <c r="AL1806" s="515">
        <v>13.553051353725508</v>
      </c>
    </row>
    <row r="1807" spans="1:38">
      <c r="A1807" s="515">
        <v>18</v>
      </c>
      <c r="B1807" s="515">
        <v>72</v>
      </c>
      <c r="C1807" s="515">
        <v>2024</v>
      </c>
      <c r="D1807" s="515"/>
      <c r="E1807" s="515">
        <v>99</v>
      </c>
      <c r="F1807" s="515"/>
      <c r="G1807" s="515">
        <v>99</v>
      </c>
      <c r="H1807" s="515">
        <v>2</v>
      </c>
      <c r="I1807" s="515">
        <v>99</v>
      </c>
      <c r="J1807" s="515">
        <v>629</v>
      </c>
      <c r="K1807" s="515">
        <v>99</v>
      </c>
      <c r="L1807" s="515">
        <v>3</v>
      </c>
      <c r="M1807" s="515">
        <v>99</v>
      </c>
      <c r="N1807" s="515">
        <v>99</v>
      </c>
      <c r="O1807" s="515">
        <v>99</v>
      </c>
      <c r="P1807" s="515">
        <v>99</v>
      </c>
      <c r="Q1807" s="515"/>
      <c r="R1807" s="515">
        <v>0</v>
      </c>
      <c r="S1807" s="515"/>
      <c r="T1807" s="515"/>
      <c r="U1807" s="515"/>
      <c r="V1807" s="515"/>
      <c r="W1807" s="515"/>
      <c r="X1807" s="515"/>
      <c r="Y1807" s="515"/>
      <c r="Z1807" s="515"/>
      <c r="AA1807" s="515"/>
      <c r="AB1807" s="515"/>
      <c r="AC1807" s="515"/>
      <c r="AD1807" s="515"/>
      <c r="AE1807" s="515"/>
      <c r="AF1807" s="515"/>
      <c r="AG1807" s="515"/>
      <c r="AH1807" s="515"/>
      <c r="AI1807" s="515"/>
      <c r="AJ1807" s="515"/>
      <c r="AK1807" s="515"/>
      <c r="AL1807" s="515"/>
    </row>
    <row r="1808" spans="1:38">
      <c r="A1808" s="515">
        <v>18</v>
      </c>
      <c r="B1808" s="515">
        <v>73</v>
      </c>
      <c r="C1808" s="515">
        <v>2024</v>
      </c>
      <c r="D1808" s="515"/>
      <c r="E1808" s="515">
        <v>99</v>
      </c>
      <c r="F1808" s="515"/>
      <c r="G1808" s="515">
        <v>99</v>
      </c>
      <c r="H1808" s="515">
        <v>1</v>
      </c>
      <c r="I1808" s="515">
        <v>99</v>
      </c>
      <c r="J1808" s="515">
        <v>643</v>
      </c>
      <c r="K1808" s="515">
        <v>99</v>
      </c>
      <c r="L1808" s="515">
        <v>3</v>
      </c>
      <c r="M1808" s="515">
        <v>99</v>
      </c>
      <c r="N1808" s="515">
        <v>99</v>
      </c>
      <c r="O1808" s="515">
        <v>99</v>
      </c>
      <c r="P1808" s="515">
        <v>99</v>
      </c>
      <c r="Q1808" s="515">
        <v>46</v>
      </c>
      <c r="R1808" s="515">
        <v>71</v>
      </c>
      <c r="S1808" s="515">
        <v>3</v>
      </c>
      <c r="T1808" s="515">
        <v>3.7464788732394361</v>
      </c>
      <c r="U1808" s="515">
        <v>15.835211267605644</v>
      </c>
      <c r="V1808" s="515">
        <v>0</v>
      </c>
      <c r="W1808" s="515">
        <v>0</v>
      </c>
      <c r="X1808" s="515">
        <v>52.112676056338032</v>
      </c>
      <c r="Y1808" s="515">
        <v>1.4084507042253516</v>
      </c>
      <c r="Z1808" s="515">
        <v>3.9446915155115776</v>
      </c>
      <c r="AA1808" s="515">
        <v>0</v>
      </c>
      <c r="AB1808" s="515">
        <v>1.0307703923116616</v>
      </c>
      <c r="AC1808" s="515"/>
      <c r="AD1808" s="515">
        <v>-65.005892227662855</v>
      </c>
      <c r="AE1808" s="515"/>
      <c r="AF1808" s="515">
        <v>1.383476227591582</v>
      </c>
      <c r="AG1808" s="515">
        <v>0.75479830309686868</v>
      </c>
      <c r="AH1808" s="515">
        <v>2.8169014084507031</v>
      </c>
      <c r="AI1808" s="515">
        <v>62</v>
      </c>
      <c r="AJ1808" s="515">
        <v>103.83548387096776</v>
      </c>
      <c r="AK1808" s="515">
        <v>13.559003627210316</v>
      </c>
      <c r="AL1808" s="515">
        <v>13.597440906622237</v>
      </c>
    </row>
    <row r="1809" spans="1:38">
      <c r="A1809" s="515">
        <v>18</v>
      </c>
      <c r="B1809" s="515">
        <v>74</v>
      </c>
      <c r="C1809" s="515">
        <v>2024</v>
      </c>
      <c r="D1809" s="515"/>
      <c r="E1809" s="515">
        <v>99</v>
      </c>
      <c r="F1809" s="515"/>
      <c r="G1809" s="515">
        <v>99</v>
      </c>
      <c r="H1809" s="515">
        <v>2</v>
      </c>
      <c r="I1809" s="515">
        <v>99</v>
      </c>
      <c r="J1809" s="515">
        <v>704</v>
      </c>
      <c r="K1809" s="515">
        <v>99</v>
      </c>
      <c r="L1809" s="515">
        <v>3</v>
      </c>
      <c r="M1809" s="515">
        <v>99</v>
      </c>
      <c r="N1809" s="515">
        <v>99</v>
      </c>
      <c r="O1809" s="515">
        <v>99</v>
      </c>
      <c r="P1809" s="515">
        <v>99</v>
      </c>
      <c r="Q1809" s="515"/>
      <c r="R1809" s="515">
        <v>0</v>
      </c>
      <c r="S1809" s="515"/>
      <c r="T1809" s="515"/>
      <c r="U1809" s="515"/>
      <c r="V1809" s="515"/>
      <c r="W1809" s="515"/>
      <c r="X1809" s="515"/>
      <c r="Y1809" s="515"/>
      <c r="Z1809" s="515"/>
      <c r="AA1809" s="515"/>
      <c r="AB1809" s="515"/>
      <c r="AC1809" s="515"/>
      <c r="AD1809" s="515"/>
      <c r="AE1809" s="515"/>
      <c r="AF1809" s="515"/>
      <c r="AG1809" s="515"/>
      <c r="AH1809" s="515"/>
      <c r="AI1809" s="515"/>
      <c r="AJ1809" s="515"/>
      <c r="AK1809" s="515"/>
      <c r="AL1809" s="515"/>
    </row>
    <row r="1810" spans="1:38">
      <c r="A1810" s="515">
        <v>18</v>
      </c>
      <c r="B1810" s="515">
        <v>75</v>
      </c>
      <c r="C1810" s="515">
        <v>2024</v>
      </c>
      <c r="D1810" s="515"/>
      <c r="E1810" s="515">
        <v>99</v>
      </c>
      <c r="F1810" s="515"/>
      <c r="G1810" s="515">
        <v>99</v>
      </c>
      <c r="H1810" s="515">
        <v>1</v>
      </c>
      <c r="I1810" s="515">
        <v>99</v>
      </c>
      <c r="J1810" s="515">
        <v>802</v>
      </c>
      <c r="K1810" s="515">
        <v>99</v>
      </c>
      <c r="L1810" s="515">
        <v>3</v>
      </c>
      <c r="M1810" s="515">
        <v>99</v>
      </c>
      <c r="N1810" s="515">
        <v>99</v>
      </c>
      <c r="O1810" s="515">
        <v>99</v>
      </c>
      <c r="P1810" s="515">
        <v>99</v>
      </c>
      <c r="Q1810" s="515">
        <v>10</v>
      </c>
      <c r="R1810" s="515">
        <v>18</v>
      </c>
      <c r="S1810" s="515">
        <v>3</v>
      </c>
      <c r="T1810" s="515">
        <v>3.7777777777777777</v>
      </c>
      <c r="U1810" s="515">
        <v>18.277777777777775</v>
      </c>
      <c r="V1810" s="515">
        <v>0</v>
      </c>
      <c r="W1810" s="515">
        <v>0</v>
      </c>
      <c r="X1810" s="515">
        <v>61.111111111111121</v>
      </c>
      <c r="Y1810" s="515">
        <v>11.111111111111112</v>
      </c>
      <c r="Z1810" s="515">
        <v>3.9517303601721312</v>
      </c>
      <c r="AA1810" s="515">
        <v>0</v>
      </c>
      <c r="AB1810" s="515">
        <v>0.85346063865206845</v>
      </c>
      <c r="AC1810" s="515"/>
      <c r="AD1810" s="515">
        <v>-70.318815416137681</v>
      </c>
      <c r="AE1810" s="515"/>
      <c r="AF1810" s="515">
        <v>1.9007391763463568</v>
      </c>
      <c r="AG1810" s="515">
        <v>1.1223804016689016</v>
      </c>
      <c r="AH1810" s="515">
        <v>0</v>
      </c>
      <c r="AI1810" s="515">
        <v>18</v>
      </c>
      <c r="AJ1810" s="515">
        <v>110.42777777777778</v>
      </c>
      <c r="AK1810" s="515">
        <v>13.351519427527444</v>
      </c>
      <c r="AL1810" s="515">
        <v>13.451667784855221</v>
      </c>
    </row>
    <row r="1811" spans="1:38">
      <c r="A1811" s="515">
        <v>18</v>
      </c>
      <c r="B1811" s="515">
        <v>76</v>
      </c>
      <c r="C1811" s="515">
        <v>2024</v>
      </c>
      <c r="D1811" s="515"/>
      <c r="E1811" s="515">
        <v>99</v>
      </c>
      <c r="F1811" s="515"/>
      <c r="G1811" s="515">
        <v>99</v>
      </c>
      <c r="H1811" s="515">
        <v>1</v>
      </c>
      <c r="I1811" s="515">
        <v>99</v>
      </c>
      <c r="J1811" s="515">
        <v>103</v>
      </c>
      <c r="K1811" s="515">
        <v>99</v>
      </c>
      <c r="L1811" s="515">
        <v>4</v>
      </c>
      <c r="M1811" s="515">
        <v>99</v>
      </c>
      <c r="N1811" s="515">
        <v>99</v>
      </c>
      <c r="O1811" s="515">
        <v>99</v>
      </c>
      <c r="P1811" s="515">
        <v>99</v>
      </c>
      <c r="Q1811" s="515"/>
      <c r="R1811" s="515">
        <v>0</v>
      </c>
      <c r="S1811" s="515"/>
      <c r="T1811" s="515"/>
      <c r="U1811" s="515"/>
      <c r="V1811" s="515"/>
      <c r="W1811" s="515"/>
      <c r="X1811" s="515"/>
      <c r="Y1811" s="515"/>
      <c r="Z1811" s="515"/>
      <c r="AA1811" s="515"/>
      <c r="AB1811" s="515"/>
      <c r="AC1811" s="515"/>
      <c r="AD1811" s="515"/>
      <c r="AE1811" s="515"/>
      <c r="AF1811" s="515"/>
      <c r="AG1811" s="515"/>
      <c r="AH1811" s="515"/>
      <c r="AI1811" s="515"/>
      <c r="AJ1811" s="515"/>
      <c r="AK1811" s="515"/>
      <c r="AL1811" s="515"/>
    </row>
    <row r="1812" spans="1:38">
      <c r="A1812" s="515">
        <v>18</v>
      </c>
      <c r="B1812" s="515">
        <v>77</v>
      </c>
      <c r="C1812" s="515">
        <v>2024</v>
      </c>
      <c r="D1812" s="515"/>
      <c r="E1812" s="515">
        <v>99</v>
      </c>
      <c r="F1812" s="515"/>
      <c r="G1812" s="515">
        <v>99</v>
      </c>
      <c r="H1812" s="515">
        <v>2</v>
      </c>
      <c r="I1812" s="515">
        <v>99</v>
      </c>
      <c r="J1812" s="515">
        <v>106</v>
      </c>
      <c r="K1812" s="515">
        <v>99</v>
      </c>
      <c r="L1812" s="515">
        <v>4</v>
      </c>
      <c r="M1812" s="515">
        <v>99</v>
      </c>
      <c r="N1812" s="515">
        <v>99</v>
      </c>
      <c r="O1812" s="515">
        <v>99</v>
      </c>
      <c r="P1812" s="515">
        <v>99</v>
      </c>
      <c r="Q1812" s="515">
        <v>39</v>
      </c>
      <c r="R1812" s="515">
        <v>72</v>
      </c>
      <c r="S1812" s="515">
        <v>4</v>
      </c>
      <c r="T1812" s="515">
        <v>3.7777777777777777</v>
      </c>
      <c r="U1812" s="515">
        <v>20.830555555555556</v>
      </c>
      <c r="V1812" s="515">
        <v>0</v>
      </c>
      <c r="W1812" s="515">
        <v>0</v>
      </c>
      <c r="X1812" s="515">
        <v>90.277777777777771</v>
      </c>
      <c r="Y1812" s="515">
        <v>30.555555555555561</v>
      </c>
      <c r="Z1812" s="515">
        <v>3.6060766187432911</v>
      </c>
      <c r="AA1812" s="515">
        <v>0</v>
      </c>
      <c r="AB1812" s="515">
        <v>0.94607702032924512</v>
      </c>
      <c r="AC1812" s="515"/>
      <c r="AD1812" s="515">
        <v>-58.83114487078835</v>
      </c>
      <c r="AE1812" s="515"/>
      <c r="AF1812" s="515">
        <v>2.2031823745410035</v>
      </c>
      <c r="AG1812" s="515">
        <v>1.4074343086276897</v>
      </c>
      <c r="AH1812" s="515">
        <v>0</v>
      </c>
      <c r="AI1812" s="515">
        <v>72</v>
      </c>
      <c r="AJ1812" s="515">
        <v>111.05972222222222</v>
      </c>
      <c r="AK1812" s="515">
        <v>15.07304520586535</v>
      </c>
      <c r="AL1812" s="515">
        <v>15.154694088876058</v>
      </c>
    </row>
    <row r="1813" spans="1:38">
      <c r="A1813" s="515">
        <v>18</v>
      </c>
      <c r="B1813" s="515">
        <v>78</v>
      </c>
      <c r="C1813" s="515">
        <v>2024</v>
      </c>
      <c r="D1813" s="515"/>
      <c r="E1813" s="515">
        <v>99</v>
      </c>
      <c r="F1813" s="515"/>
      <c r="G1813" s="515">
        <v>99</v>
      </c>
      <c r="H1813" s="515">
        <v>1</v>
      </c>
      <c r="I1813" s="515">
        <v>99</v>
      </c>
      <c r="J1813" s="515">
        <v>110</v>
      </c>
      <c r="K1813" s="515">
        <v>99</v>
      </c>
      <c r="L1813" s="515">
        <v>4</v>
      </c>
      <c r="M1813" s="515">
        <v>99</v>
      </c>
      <c r="N1813" s="515">
        <v>99</v>
      </c>
      <c r="O1813" s="515">
        <v>99</v>
      </c>
      <c r="P1813" s="515">
        <v>99</v>
      </c>
      <c r="Q1813" s="515">
        <v>190</v>
      </c>
      <c r="R1813" s="515">
        <v>260</v>
      </c>
      <c r="S1813" s="515">
        <v>4</v>
      </c>
      <c r="T1813" s="515">
        <v>3.6769230769230759</v>
      </c>
      <c r="U1813" s="515">
        <v>21.91769230769232</v>
      </c>
      <c r="V1813" s="515">
        <v>0</v>
      </c>
      <c r="W1813" s="515">
        <v>0</v>
      </c>
      <c r="X1813" s="515">
        <v>91.538461538461561</v>
      </c>
      <c r="Y1813" s="515">
        <v>40</v>
      </c>
      <c r="Z1813" s="515">
        <v>3.7805161508533529</v>
      </c>
      <c r="AA1813" s="515">
        <v>0</v>
      </c>
      <c r="AB1813" s="515">
        <v>0.96249183505335756</v>
      </c>
      <c r="AC1813" s="515"/>
      <c r="AD1813" s="515">
        <v>-44.607224357778009</v>
      </c>
      <c r="AE1813" s="515"/>
      <c r="AF1813" s="515">
        <v>2.2901435743856244</v>
      </c>
      <c r="AG1813" s="515">
        <v>1.5362024964301477</v>
      </c>
      <c r="AH1813" s="515">
        <v>12.692307692307695</v>
      </c>
      <c r="AI1813" s="515">
        <v>260</v>
      </c>
      <c r="AJ1813" s="515">
        <v>112.75153846153844</v>
      </c>
      <c r="AK1813" s="515">
        <v>15.150463394030051</v>
      </c>
      <c r="AL1813" s="515">
        <v>15.232780030732378</v>
      </c>
    </row>
    <row r="1814" spans="1:38">
      <c r="A1814" s="515">
        <v>18</v>
      </c>
      <c r="B1814" s="515">
        <v>79</v>
      </c>
      <c r="C1814" s="515">
        <v>2024</v>
      </c>
      <c r="D1814" s="515"/>
      <c r="E1814" s="515">
        <v>99</v>
      </c>
      <c r="F1814" s="515"/>
      <c r="G1814" s="515">
        <v>99</v>
      </c>
      <c r="H1814" s="515">
        <v>1</v>
      </c>
      <c r="I1814" s="515">
        <v>99</v>
      </c>
      <c r="J1814" s="515">
        <v>111</v>
      </c>
      <c r="K1814" s="515">
        <v>99</v>
      </c>
      <c r="L1814" s="515">
        <v>4</v>
      </c>
      <c r="M1814" s="515">
        <v>99</v>
      </c>
      <c r="N1814" s="515">
        <v>99</v>
      </c>
      <c r="O1814" s="515">
        <v>99</v>
      </c>
      <c r="P1814" s="515">
        <v>99</v>
      </c>
      <c r="Q1814" s="515">
        <v>178</v>
      </c>
      <c r="R1814" s="515">
        <v>276</v>
      </c>
      <c r="S1814" s="515">
        <v>4</v>
      </c>
      <c r="T1814" s="515">
        <v>3.7137681159420288</v>
      </c>
      <c r="U1814" s="515">
        <v>20.400724637681165</v>
      </c>
      <c r="V1814" s="515">
        <v>0</v>
      </c>
      <c r="W1814" s="515">
        <v>0</v>
      </c>
      <c r="X1814" s="515">
        <v>77.173913043478251</v>
      </c>
      <c r="Y1814" s="515">
        <v>30.79710144927536</v>
      </c>
      <c r="Z1814" s="515">
        <v>4.451746056679478</v>
      </c>
      <c r="AA1814" s="515">
        <v>0</v>
      </c>
      <c r="AB1814" s="515">
        <v>1.0432454953754118</v>
      </c>
      <c r="AC1814" s="515"/>
      <c r="AD1814" s="515">
        <v>-35.858691247906307</v>
      </c>
      <c r="AE1814" s="515"/>
      <c r="AF1814" s="515">
        <v>2.5293255131964805</v>
      </c>
      <c r="AG1814" s="515">
        <v>1.5221474536078341</v>
      </c>
      <c r="AH1814" s="515">
        <v>1.0869565217391304</v>
      </c>
      <c r="AI1814" s="515">
        <v>276</v>
      </c>
      <c r="AJ1814" s="515">
        <v>109.61123188405799</v>
      </c>
      <c r="AK1814" s="515">
        <v>15.261903704942627</v>
      </c>
      <c r="AL1814" s="515">
        <v>15.316477027247869</v>
      </c>
    </row>
    <row r="1815" spans="1:38">
      <c r="A1815" s="515">
        <v>18</v>
      </c>
      <c r="B1815" s="515">
        <v>80</v>
      </c>
      <c r="C1815" s="515">
        <v>2024</v>
      </c>
      <c r="D1815" s="515"/>
      <c r="E1815" s="515">
        <v>99</v>
      </c>
      <c r="F1815" s="515"/>
      <c r="G1815" s="515">
        <v>99</v>
      </c>
      <c r="H1815" s="515">
        <v>1</v>
      </c>
      <c r="I1815" s="515">
        <v>99</v>
      </c>
      <c r="J1815" s="515">
        <v>116</v>
      </c>
      <c r="K1815" s="515">
        <v>99</v>
      </c>
      <c r="L1815" s="515">
        <v>4</v>
      </c>
      <c r="M1815" s="515">
        <v>99</v>
      </c>
      <c r="N1815" s="515">
        <v>99</v>
      </c>
      <c r="O1815" s="515">
        <v>99</v>
      </c>
      <c r="P1815" s="515">
        <v>99</v>
      </c>
      <c r="Q1815" s="515">
        <v>177</v>
      </c>
      <c r="R1815" s="515">
        <v>307</v>
      </c>
      <c r="S1815" s="515">
        <v>4</v>
      </c>
      <c r="T1815" s="515">
        <v>4.0814332247556999</v>
      </c>
      <c r="U1815" s="515">
        <v>18.213029315960913</v>
      </c>
      <c r="V1815" s="515">
        <v>0</v>
      </c>
      <c r="W1815" s="515">
        <v>0.32573289902280123</v>
      </c>
      <c r="X1815" s="515">
        <v>61.56351791530944</v>
      </c>
      <c r="Y1815" s="515">
        <v>18.241042345276878</v>
      </c>
      <c r="Z1815" s="515">
        <v>4.6417759864718739</v>
      </c>
      <c r="AA1815" s="515">
        <v>0</v>
      </c>
      <c r="AB1815" s="515">
        <v>2.1116739036860057</v>
      </c>
      <c r="AC1815" s="515"/>
      <c r="AD1815" s="515">
        <v>-37.815035531240376</v>
      </c>
      <c r="AE1815" s="515"/>
      <c r="AF1815" s="515">
        <v>4.2303982361857511</v>
      </c>
      <c r="AG1815" s="515">
        <v>2.4882959218185392</v>
      </c>
      <c r="AH1815" s="515">
        <v>3.9087947882736152</v>
      </c>
      <c r="AI1815" s="515">
        <v>292</v>
      </c>
      <c r="AJ1815" s="515">
        <v>106.10856164383556</v>
      </c>
      <c r="AK1815" s="515">
        <v>14.990355687084003</v>
      </c>
      <c r="AL1815" s="515">
        <v>15.028327337640428</v>
      </c>
    </row>
    <row r="1816" spans="1:38">
      <c r="A1816" s="515">
        <v>18</v>
      </c>
      <c r="B1816" s="515">
        <v>81</v>
      </c>
      <c r="C1816" s="515">
        <v>2024</v>
      </c>
      <c r="D1816" s="515"/>
      <c r="E1816" s="515">
        <v>99</v>
      </c>
      <c r="F1816" s="515"/>
      <c r="G1816" s="515">
        <v>99</v>
      </c>
      <c r="H1816" s="515">
        <v>2</v>
      </c>
      <c r="I1816" s="515">
        <v>99</v>
      </c>
      <c r="J1816" s="515">
        <v>117</v>
      </c>
      <c r="K1816" s="515">
        <v>99</v>
      </c>
      <c r="L1816" s="515">
        <v>4</v>
      </c>
      <c r="M1816" s="515">
        <v>99</v>
      </c>
      <c r="N1816" s="515">
        <v>99</v>
      </c>
      <c r="O1816" s="515">
        <v>99</v>
      </c>
      <c r="P1816" s="515">
        <v>99</v>
      </c>
      <c r="Q1816" s="515">
        <v>130</v>
      </c>
      <c r="R1816" s="515">
        <v>245</v>
      </c>
      <c r="S1816" s="515">
        <v>4</v>
      </c>
      <c r="T1816" s="515">
        <v>3.8571428571428559</v>
      </c>
      <c r="U1816" s="515">
        <v>19.642040816326528</v>
      </c>
      <c r="V1816" s="515">
        <v>0</v>
      </c>
      <c r="W1816" s="515">
        <v>0</v>
      </c>
      <c r="X1816" s="515">
        <v>66.938775510204081</v>
      </c>
      <c r="Y1816" s="515">
        <v>29.387755102040821</v>
      </c>
      <c r="Z1816" s="515">
        <v>5.0921776663907909</v>
      </c>
      <c r="AA1816" s="515">
        <v>0</v>
      </c>
      <c r="AB1816" s="515">
        <v>1.3821013282797507</v>
      </c>
      <c r="AC1816" s="515"/>
      <c r="AD1816" s="515">
        <v>-48.821840209991471</v>
      </c>
      <c r="AE1816" s="515"/>
      <c r="AF1816" s="515">
        <v>4.3065565125681156</v>
      </c>
      <c r="AG1816" s="515">
        <v>2.6364621015763543</v>
      </c>
      <c r="AH1816" s="515">
        <v>7.7551020408163263</v>
      </c>
      <c r="AI1816" s="515">
        <v>243</v>
      </c>
      <c r="AJ1816" s="515">
        <v>108.06872427983537</v>
      </c>
      <c r="AK1816" s="515">
        <v>15.17690559392887</v>
      </c>
      <c r="AL1816" s="515">
        <v>15.279045365935701</v>
      </c>
    </row>
    <row r="1817" spans="1:38">
      <c r="A1817" s="515">
        <v>18</v>
      </c>
      <c r="B1817" s="515">
        <v>82</v>
      </c>
      <c r="C1817" s="515">
        <v>2024</v>
      </c>
      <c r="D1817" s="515"/>
      <c r="E1817" s="515">
        <v>99</v>
      </c>
      <c r="F1817" s="515"/>
      <c r="G1817" s="515">
        <v>99</v>
      </c>
      <c r="H1817" s="515">
        <v>1</v>
      </c>
      <c r="I1817" s="515">
        <v>99</v>
      </c>
      <c r="J1817" s="515">
        <v>134</v>
      </c>
      <c r="K1817" s="515">
        <v>99</v>
      </c>
      <c r="L1817" s="515">
        <v>4</v>
      </c>
      <c r="M1817" s="515">
        <v>99</v>
      </c>
      <c r="N1817" s="515">
        <v>99</v>
      </c>
      <c r="O1817" s="515">
        <v>99</v>
      </c>
      <c r="P1817" s="515">
        <v>99</v>
      </c>
      <c r="Q1817" s="515">
        <v>200</v>
      </c>
      <c r="R1817" s="515">
        <v>331</v>
      </c>
      <c r="S1817" s="515">
        <v>4</v>
      </c>
      <c r="T1817" s="515">
        <v>4.6042296072507556</v>
      </c>
      <c r="U1817" s="515">
        <v>16.544108761329301</v>
      </c>
      <c r="V1817" s="515">
        <v>0</v>
      </c>
      <c r="W1817" s="515">
        <v>0</v>
      </c>
      <c r="X1817" s="515">
        <v>43.504531722054374</v>
      </c>
      <c r="Y1817" s="515">
        <v>10.574018126888218</v>
      </c>
      <c r="Z1817" s="515">
        <v>4.4892136629296422</v>
      </c>
      <c r="AA1817" s="515">
        <v>0</v>
      </c>
      <c r="AB1817" s="515">
        <v>1.2255513323098421</v>
      </c>
      <c r="AC1817" s="515"/>
      <c r="AD1817" s="515">
        <v>-70.431806012349355</v>
      </c>
      <c r="AE1817" s="515"/>
      <c r="AF1817" s="515">
        <v>2.9881736932382408</v>
      </c>
      <c r="AG1817" s="515">
        <v>1.6081855029834278</v>
      </c>
      <c r="AH1817" s="515">
        <v>6.9486404833836861</v>
      </c>
      <c r="AI1817" s="515">
        <v>330</v>
      </c>
      <c r="AJ1817" s="515">
        <v>102.81151515151517</v>
      </c>
      <c r="AK1817" s="515">
        <v>14.849128570150349</v>
      </c>
      <c r="AL1817" s="515">
        <v>14.835802952768139</v>
      </c>
    </row>
    <row r="1818" spans="1:38">
      <c r="A1818" s="515">
        <v>18</v>
      </c>
      <c r="B1818" s="515">
        <v>83</v>
      </c>
      <c r="C1818" s="515">
        <v>2024</v>
      </c>
      <c r="D1818" s="515"/>
      <c r="E1818" s="515">
        <v>99</v>
      </c>
      <c r="F1818" s="515"/>
      <c r="G1818" s="515">
        <v>99</v>
      </c>
      <c r="H1818" s="515">
        <v>2</v>
      </c>
      <c r="I1818" s="515">
        <v>99</v>
      </c>
      <c r="J1818" s="515">
        <v>141</v>
      </c>
      <c r="K1818" s="515">
        <v>99</v>
      </c>
      <c r="L1818" s="515">
        <v>4</v>
      </c>
      <c r="M1818" s="515">
        <v>99</v>
      </c>
      <c r="N1818" s="515">
        <v>99</v>
      </c>
      <c r="O1818" s="515">
        <v>99</v>
      </c>
      <c r="P1818" s="515">
        <v>99</v>
      </c>
      <c r="Q1818" s="515">
        <v>340</v>
      </c>
      <c r="R1818" s="515">
        <v>729</v>
      </c>
      <c r="S1818" s="515">
        <v>4</v>
      </c>
      <c r="T1818" s="515">
        <v>4.7544581618655686</v>
      </c>
      <c r="U1818" s="515">
        <v>16.591906721536358</v>
      </c>
      <c r="V1818" s="515">
        <v>0</v>
      </c>
      <c r="W1818" s="515">
        <v>0</v>
      </c>
      <c r="X1818" s="515">
        <v>46.227709190672151</v>
      </c>
      <c r="Y1818" s="515">
        <v>7.9561042524005474</v>
      </c>
      <c r="Z1818" s="515">
        <v>4.0212164095486624</v>
      </c>
      <c r="AA1818" s="515">
        <v>0</v>
      </c>
      <c r="AB1818" s="515">
        <v>1.057372063347775</v>
      </c>
      <c r="AC1818" s="515"/>
      <c r="AD1818" s="515">
        <v>-39.470529856861873</v>
      </c>
      <c r="AE1818" s="515"/>
      <c r="AF1818" s="515">
        <v>6.9336123264219136</v>
      </c>
      <c r="AG1818" s="515">
        <v>4.0338677473005617</v>
      </c>
      <c r="AH1818" s="515">
        <v>3.9780521262002737</v>
      </c>
      <c r="AI1818" s="515">
        <v>727</v>
      </c>
      <c r="AJ1818" s="515">
        <v>104.09821182943618</v>
      </c>
      <c r="AK1818" s="515">
        <v>14.449458838551701</v>
      </c>
      <c r="AL1818" s="515">
        <v>14.443189208910477</v>
      </c>
    </row>
    <row r="1819" spans="1:38">
      <c r="A1819" s="515">
        <v>18</v>
      </c>
      <c r="B1819" s="515">
        <v>84</v>
      </c>
      <c r="C1819" s="515">
        <v>2024</v>
      </c>
      <c r="D1819" s="515"/>
      <c r="E1819" s="515">
        <v>99</v>
      </c>
      <c r="F1819" s="515"/>
      <c r="G1819" s="515">
        <v>99</v>
      </c>
      <c r="H1819" s="515">
        <v>2</v>
      </c>
      <c r="I1819" s="515">
        <v>99</v>
      </c>
      <c r="J1819" s="515">
        <v>143</v>
      </c>
      <c r="K1819" s="515">
        <v>99</v>
      </c>
      <c r="L1819" s="515">
        <v>4</v>
      </c>
      <c r="M1819" s="515">
        <v>99</v>
      </c>
      <c r="N1819" s="515">
        <v>99</v>
      </c>
      <c r="O1819" s="515">
        <v>99</v>
      </c>
      <c r="P1819" s="515">
        <v>99</v>
      </c>
      <c r="Q1819" s="515">
        <v>1</v>
      </c>
      <c r="R1819" s="515">
        <v>1</v>
      </c>
      <c r="S1819" s="515">
        <v>4</v>
      </c>
      <c r="T1819" s="515">
        <v>3</v>
      </c>
      <c r="U1819" s="515">
        <v>23.7</v>
      </c>
      <c r="V1819" s="515">
        <v>0</v>
      </c>
      <c r="W1819" s="515">
        <v>0</v>
      </c>
      <c r="X1819" s="515">
        <v>100</v>
      </c>
      <c r="Y1819" s="515">
        <v>100</v>
      </c>
      <c r="Z1819" s="515">
        <v>0</v>
      </c>
      <c r="AA1819" s="515">
        <v>0</v>
      </c>
      <c r="AB1819" s="515">
        <v>0</v>
      </c>
      <c r="AC1819" s="515"/>
      <c r="AD1819" s="515"/>
      <c r="AE1819" s="515"/>
      <c r="AF1819" s="515">
        <v>25</v>
      </c>
      <c r="AG1819" s="515">
        <v>21.104185218165629</v>
      </c>
      <c r="AH1819" s="515">
        <v>0</v>
      </c>
      <c r="AI1819" s="515">
        <v>0</v>
      </c>
      <c r="AJ1819" s="515"/>
      <c r="AK1819" s="515"/>
      <c r="AL1819" s="515"/>
    </row>
    <row r="1820" spans="1:38">
      <c r="A1820" s="515">
        <v>18</v>
      </c>
      <c r="B1820" s="515">
        <v>85</v>
      </c>
      <c r="C1820" s="515">
        <v>2024</v>
      </c>
      <c r="D1820" s="515"/>
      <c r="E1820" s="515">
        <v>99</v>
      </c>
      <c r="F1820" s="515"/>
      <c r="G1820" s="515">
        <v>99</v>
      </c>
      <c r="H1820" s="515">
        <v>2</v>
      </c>
      <c r="I1820" s="515">
        <v>99</v>
      </c>
      <c r="J1820" s="515">
        <v>147</v>
      </c>
      <c r="K1820" s="515">
        <v>99</v>
      </c>
      <c r="L1820" s="515">
        <v>4</v>
      </c>
      <c r="M1820" s="515">
        <v>99</v>
      </c>
      <c r="N1820" s="515">
        <v>99</v>
      </c>
      <c r="O1820" s="515">
        <v>99</v>
      </c>
      <c r="P1820" s="515">
        <v>99</v>
      </c>
      <c r="Q1820" s="515">
        <v>39</v>
      </c>
      <c r="R1820" s="515">
        <v>89</v>
      </c>
      <c r="S1820" s="515">
        <v>4</v>
      </c>
      <c r="T1820" s="515">
        <v>4.9775280898876408</v>
      </c>
      <c r="U1820" s="515">
        <v>16.049438202247192</v>
      </c>
      <c r="V1820" s="515">
        <v>0</v>
      </c>
      <c r="W1820" s="515">
        <v>0</v>
      </c>
      <c r="X1820" s="515">
        <v>43.820224719101127</v>
      </c>
      <c r="Y1820" s="515">
        <v>3.3707865168539315</v>
      </c>
      <c r="Z1820" s="515">
        <v>3.419577593846721</v>
      </c>
      <c r="AA1820" s="515">
        <v>0</v>
      </c>
      <c r="AB1820" s="515">
        <v>0.9358950302453376</v>
      </c>
      <c r="AC1820" s="515"/>
      <c r="AD1820" s="515">
        <v>-23.593204057774688</v>
      </c>
      <c r="AE1820" s="515"/>
      <c r="AF1820" s="515">
        <v>6.539309331373989</v>
      </c>
      <c r="AG1820" s="515">
        <v>3.898056702479813</v>
      </c>
      <c r="AH1820" s="515">
        <v>10.112359550561798</v>
      </c>
      <c r="AI1820" s="515">
        <v>89</v>
      </c>
      <c r="AJ1820" s="515">
        <v>103.5213483146067</v>
      </c>
      <c r="AK1820" s="515">
        <v>14.31720618663855</v>
      </c>
      <c r="AL1820" s="515">
        <v>14.362910224173476</v>
      </c>
    </row>
    <row r="1821" spans="1:38">
      <c r="A1821" s="515">
        <v>18</v>
      </c>
      <c r="B1821" s="515">
        <v>86</v>
      </c>
      <c r="C1821" s="515">
        <v>2024</v>
      </c>
      <c r="D1821" s="515"/>
      <c r="E1821" s="515">
        <v>99</v>
      </c>
      <c r="F1821" s="515"/>
      <c r="G1821" s="515">
        <v>99</v>
      </c>
      <c r="H1821" s="515">
        <v>1</v>
      </c>
      <c r="I1821" s="515">
        <v>99</v>
      </c>
      <c r="J1821" s="515">
        <v>155</v>
      </c>
      <c r="K1821" s="515">
        <v>99</v>
      </c>
      <c r="L1821" s="515">
        <v>4</v>
      </c>
      <c r="M1821" s="515">
        <v>99</v>
      </c>
      <c r="N1821" s="515">
        <v>99</v>
      </c>
      <c r="O1821" s="515">
        <v>99</v>
      </c>
      <c r="P1821" s="515">
        <v>99</v>
      </c>
      <c r="Q1821" s="515">
        <v>60</v>
      </c>
      <c r="R1821" s="515">
        <v>110</v>
      </c>
      <c r="S1821" s="515">
        <v>4</v>
      </c>
      <c r="T1821" s="515">
        <v>4.172727272727272</v>
      </c>
      <c r="U1821" s="515">
        <v>18.697272727272718</v>
      </c>
      <c r="V1821" s="515">
        <v>0</v>
      </c>
      <c r="W1821" s="515">
        <v>0</v>
      </c>
      <c r="X1821" s="515">
        <v>59.090909090909101</v>
      </c>
      <c r="Y1821" s="515">
        <v>29.090909090909086</v>
      </c>
      <c r="Z1821" s="515">
        <v>5.1842148365084819</v>
      </c>
      <c r="AA1821" s="515">
        <v>0</v>
      </c>
      <c r="AB1821" s="515">
        <v>1.1821328252480447</v>
      </c>
      <c r="AC1821" s="515"/>
      <c r="AD1821" s="515">
        <v>-66.033246720752899</v>
      </c>
      <c r="AE1821" s="515"/>
      <c r="AF1821" s="515">
        <v>2.185141040921732</v>
      </c>
      <c r="AG1821" s="515">
        <v>1.2215257460590097</v>
      </c>
      <c r="AH1821" s="515">
        <v>9.0909090909090917</v>
      </c>
      <c r="AI1821" s="515">
        <v>106</v>
      </c>
      <c r="AJ1821" s="515">
        <v>106.7896226415094</v>
      </c>
      <c r="AK1821" s="515">
        <v>15.119462050448149</v>
      </c>
      <c r="AL1821" s="515">
        <v>15.158464935105572</v>
      </c>
    </row>
    <row r="1822" spans="1:38">
      <c r="A1822" s="515">
        <v>18</v>
      </c>
      <c r="B1822" s="515">
        <v>87</v>
      </c>
      <c r="C1822" s="515">
        <v>2024</v>
      </c>
      <c r="D1822" s="515"/>
      <c r="E1822" s="515">
        <v>99</v>
      </c>
      <c r="F1822" s="515"/>
      <c r="G1822" s="515">
        <v>99</v>
      </c>
      <c r="H1822" s="515">
        <v>2</v>
      </c>
      <c r="I1822" s="515">
        <v>99</v>
      </c>
      <c r="J1822" s="515">
        <v>160</v>
      </c>
      <c r="K1822" s="515">
        <v>99</v>
      </c>
      <c r="L1822" s="515">
        <v>4</v>
      </c>
      <c r="M1822" s="515">
        <v>99</v>
      </c>
      <c r="N1822" s="515">
        <v>99</v>
      </c>
      <c r="O1822" s="515">
        <v>99</v>
      </c>
      <c r="P1822" s="515">
        <v>99</v>
      </c>
      <c r="Q1822" s="515">
        <v>71</v>
      </c>
      <c r="R1822" s="515">
        <v>122</v>
      </c>
      <c r="S1822" s="515">
        <v>4</v>
      </c>
      <c r="T1822" s="515">
        <v>4.336065573770493</v>
      </c>
      <c r="U1822" s="515">
        <v>19.631147540983619</v>
      </c>
      <c r="V1822" s="515">
        <v>0</v>
      </c>
      <c r="W1822" s="515">
        <v>0.81967213114754112</v>
      </c>
      <c r="X1822" s="515">
        <v>81.967213114754102</v>
      </c>
      <c r="Y1822" s="515">
        <v>21.311475409836063</v>
      </c>
      <c r="Z1822" s="515">
        <v>4.49595596004065</v>
      </c>
      <c r="AA1822" s="515">
        <v>0</v>
      </c>
      <c r="AB1822" s="515">
        <v>1.0211746349397544</v>
      </c>
      <c r="AC1822" s="515"/>
      <c r="AD1822" s="515">
        <v>-7.7442275763575852</v>
      </c>
      <c r="AE1822" s="515"/>
      <c r="AF1822" s="515">
        <v>3.3152173913043468</v>
      </c>
      <c r="AG1822" s="515">
        <v>2.0758342556855753</v>
      </c>
      <c r="AH1822" s="515">
        <v>16.393442622950818</v>
      </c>
      <c r="AI1822" s="515">
        <v>122</v>
      </c>
      <c r="AJ1822" s="515">
        <v>109.91721311475411</v>
      </c>
      <c r="AK1822" s="515">
        <v>14.549044451966612</v>
      </c>
      <c r="AL1822" s="515">
        <v>14.602781711711748</v>
      </c>
    </row>
    <row r="1823" spans="1:38">
      <c r="A1823" s="515">
        <v>18</v>
      </c>
      <c r="B1823" s="515">
        <v>88</v>
      </c>
      <c r="C1823" s="515">
        <v>2024</v>
      </c>
      <c r="D1823" s="515"/>
      <c r="E1823" s="515">
        <v>99</v>
      </c>
      <c r="F1823" s="515"/>
      <c r="G1823" s="515">
        <v>99</v>
      </c>
      <c r="H1823" s="515">
        <v>1</v>
      </c>
      <c r="I1823" s="515">
        <v>99</v>
      </c>
      <c r="J1823" s="515">
        <v>171</v>
      </c>
      <c r="K1823" s="515">
        <v>99</v>
      </c>
      <c r="L1823" s="515">
        <v>4</v>
      </c>
      <c r="M1823" s="515">
        <v>99</v>
      </c>
      <c r="N1823" s="515">
        <v>99</v>
      </c>
      <c r="O1823" s="515">
        <v>99</v>
      </c>
      <c r="P1823" s="515">
        <v>99</v>
      </c>
      <c r="Q1823" s="515">
        <v>23</v>
      </c>
      <c r="R1823" s="515">
        <v>47</v>
      </c>
      <c r="S1823" s="515">
        <v>4</v>
      </c>
      <c r="T1823" s="515">
        <v>3.7234042553191498</v>
      </c>
      <c r="U1823" s="515">
        <v>20.470212765957445</v>
      </c>
      <c r="V1823" s="515">
        <v>0</v>
      </c>
      <c r="W1823" s="515">
        <v>0</v>
      </c>
      <c r="X1823" s="515">
        <v>76.59574468085107</v>
      </c>
      <c r="Y1823" s="515">
        <v>29.787234042553195</v>
      </c>
      <c r="Z1823" s="515">
        <v>4.61048365458538</v>
      </c>
      <c r="AA1823" s="515">
        <v>0</v>
      </c>
      <c r="AB1823" s="515">
        <v>0.86791821507962386</v>
      </c>
      <c r="AC1823" s="515"/>
      <c r="AD1823" s="515">
        <v>-52.951775000067123</v>
      </c>
      <c r="AE1823" s="515"/>
      <c r="AF1823" s="515">
        <v>2.3084479371316311</v>
      </c>
      <c r="AG1823" s="515">
        <v>1.3555114410463123</v>
      </c>
      <c r="AH1823" s="515">
        <v>0</v>
      </c>
      <c r="AI1823" s="515">
        <v>47</v>
      </c>
      <c r="AJ1823" s="515">
        <v>110.13404255319143</v>
      </c>
      <c r="AK1823" s="515">
        <v>15.086353678175412</v>
      </c>
      <c r="AL1823" s="515">
        <v>15.286503890423514</v>
      </c>
    </row>
    <row r="1824" spans="1:38">
      <c r="A1824" s="515">
        <v>18</v>
      </c>
      <c r="B1824" s="515">
        <v>89</v>
      </c>
      <c r="C1824" s="515">
        <v>2024</v>
      </c>
      <c r="D1824" s="515"/>
      <c r="E1824" s="515">
        <v>99</v>
      </c>
      <c r="F1824" s="515"/>
      <c r="G1824" s="515">
        <v>99</v>
      </c>
      <c r="H1824" s="515">
        <v>2</v>
      </c>
      <c r="I1824" s="515">
        <v>99</v>
      </c>
      <c r="J1824" s="515">
        <v>175</v>
      </c>
      <c r="K1824" s="515">
        <v>99</v>
      </c>
      <c r="L1824" s="515">
        <v>4</v>
      </c>
      <c r="M1824" s="515">
        <v>99</v>
      </c>
      <c r="N1824" s="515">
        <v>99</v>
      </c>
      <c r="O1824" s="515">
        <v>99</v>
      </c>
      <c r="P1824" s="515">
        <v>99</v>
      </c>
      <c r="Q1824" s="515">
        <v>36</v>
      </c>
      <c r="R1824" s="515">
        <v>74</v>
      </c>
      <c r="S1824" s="515">
        <v>4</v>
      </c>
      <c r="T1824" s="515">
        <v>4.6081081081081088</v>
      </c>
      <c r="U1824" s="515">
        <v>14.624324324324316</v>
      </c>
      <c r="V1824" s="515">
        <v>0</v>
      </c>
      <c r="W1824" s="515">
        <v>0</v>
      </c>
      <c r="X1824" s="515">
        <v>24.324324324324326</v>
      </c>
      <c r="Y1824" s="515">
        <v>1.3513513513513515</v>
      </c>
      <c r="Z1824" s="515">
        <v>3.0624054673026713</v>
      </c>
      <c r="AA1824" s="515">
        <v>0</v>
      </c>
      <c r="AB1824" s="515">
        <v>0.8825265874192274</v>
      </c>
      <c r="AC1824" s="515"/>
      <c r="AD1824" s="515">
        <v>-28.097801058543745</v>
      </c>
      <c r="AE1824" s="515"/>
      <c r="AF1824" s="515">
        <v>4.1387024608501131</v>
      </c>
      <c r="AG1824" s="515">
        <v>2.1099259322803845</v>
      </c>
      <c r="AH1824" s="515">
        <v>1.3513513513513515</v>
      </c>
      <c r="AI1824" s="515">
        <v>69</v>
      </c>
      <c r="AJ1824" s="515">
        <v>99.828985507246387</v>
      </c>
      <c r="AK1824" s="515">
        <v>14.662571467311071</v>
      </c>
      <c r="AL1824" s="515">
        <v>14.798598629490918</v>
      </c>
    </row>
    <row r="1825" spans="1:38">
      <c r="A1825" s="515">
        <v>18</v>
      </c>
      <c r="B1825" s="515">
        <v>90</v>
      </c>
      <c r="C1825" s="515">
        <v>2024</v>
      </c>
      <c r="D1825" s="515"/>
      <c r="E1825" s="515">
        <v>99</v>
      </c>
      <c r="F1825" s="515"/>
      <c r="G1825" s="515">
        <v>99</v>
      </c>
      <c r="H1825" s="515">
        <v>2</v>
      </c>
      <c r="I1825" s="515">
        <v>99</v>
      </c>
      <c r="J1825" s="515">
        <v>177</v>
      </c>
      <c r="K1825" s="515">
        <v>99</v>
      </c>
      <c r="L1825" s="515">
        <v>4</v>
      </c>
      <c r="M1825" s="515">
        <v>99</v>
      </c>
      <c r="N1825" s="515">
        <v>99</v>
      </c>
      <c r="O1825" s="515">
        <v>99</v>
      </c>
      <c r="P1825" s="515">
        <v>99</v>
      </c>
      <c r="Q1825" s="515">
        <v>81</v>
      </c>
      <c r="R1825" s="515">
        <v>183</v>
      </c>
      <c r="S1825" s="515">
        <v>4</v>
      </c>
      <c r="T1825" s="515">
        <v>4.5464480874316946</v>
      </c>
      <c r="U1825" s="515">
        <v>18.257377049180327</v>
      </c>
      <c r="V1825" s="515">
        <v>0</v>
      </c>
      <c r="W1825" s="515">
        <v>0</v>
      </c>
      <c r="X1825" s="515">
        <v>68.306010928961769</v>
      </c>
      <c r="Y1825" s="515">
        <v>11.475409836065577</v>
      </c>
      <c r="Z1825" s="515">
        <v>3.8548298715647609</v>
      </c>
      <c r="AA1825" s="515">
        <v>0</v>
      </c>
      <c r="AB1825" s="515">
        <v>0.82101892997096193</v>
      </c>
      <c r="AC1825" s="515"/>
      <c r="AD1825" s="515">
        <v>-28.996043166932662</v>
      </c>
      <c r="AE1825" s="515"/>
      <c r="AF1825" s="515">
        <v>4.6827021494370511</v>
      </c>
      <c r="AG1825" s="515">
        <v>2.8343086139704075</v>
      </c>
      <c r="AH1825" s="515">
        <v>4.3715846994535532</v>
      </c>
      <c r="AI1825" s="515">
        <v>183</v>
      </c>
      <c r="AJ1825" s="515">
        <v>108.03387978142082</v>
      </c>
      <c r="AK1825" s="515">
        <v>14.30545019348242</v>
      </c>
      <c r="AL1825" s="515">
        <v>14.438003352384282</v>
      </c>
    </row>
    <row r="1826" spans="1:38">
      <c r="A1826" s="515">
        <v>18</v>
      </c>
      <c r="B1826" s="515">
        <v>91</v>
      </c>
      <c r="C1826" s="515">
        <v>2024</v>
      </c>
      <c r="D1826" s="515"/>
      <c r="E1826" s="515">
        <v>99</v>
      </c>
      <c r="F1826" s="515"/>
      <c r="G1826" s="515">
        <v>99</v>
      </c>
      <c r="H1826" s="515">
        <v>2</v>
      </c>
      <c r="I1826" s="515">
        <v>99</v>
      </c>
      <c r="J1826" s="515">
        <v>178</v>
      </c>
      <c r="K1826" s="515">
        <v>99</v>
      </c>
      <c r="L1826" s="515">
        <v>4</v>
      </c>
      <c r="M1826" s="515">
        <v>99</v>
      </c>
      <c r="N1826" s="515">
        <v>99</v>
      </c>
      <c r="O1826" s="515">
        <v>99</v>
      </c>
      <c r="P1826" s="515">
        <v>99</v>
      </c>
      <c r="Q1826" s="515">
        <v>19</v>
      </c>
      <c r="R1826" s="515">
        <v>25</v>
      </c>
      <c r="S1826" s="515">
        <v>4</v>
      </c>
      <c r="T1826" s="515">
        <v>3.96</v>
      </c>
      <c r="U1826" s="515">
        <v>21.492000000000004</v>
      </c>
      <c r="V1826" s="515">
        <v>0</v>
      </c>
      <c r="W1826" s="515">
        <v>0</v>
      </c>
      <c r="X1826" s="515">
        <v>96</v>
      </c>
      <c r="Y1826" s="515">
        <v>32</v>
      </c>
      <c r="Z1826" s="515">
        <v>3.2145817768412441</v>
      </c>
      <c r="AA1826" s="515">
        <v>0</v>
      </c>
      <c r="AB1826" s="515">
        <v>1.3410443691392171</v>
      </c>
      <c r="AC1826" s="515"/>
      <c r="AD1826" s="515">
        <v>-47.143786978544014</v>
      </c>
      <c r="AE1826" s="515"/>
      <c r="AF1826" s="515">
        <v>1.7111567419575628</v>
      </c>
      <c r="AG1826" s="515">
        <v>1.1234169606061815</v>
      </c>
      <c r="AH1826" s="515">
        <v>4</v>
      </c>
      <c r="AI1826" s="515">
        <v>25</v>
      </c>
      <c r="AJ1826" s="515">
        <v>112.67600000000002</v>
      </c>
      <c r="AK1826" s="515">
        <v>14.92750311878391</v>
      </c>
      <c r="AL1826" s="515">
        <v>15.555787447415524</v>
      </c>
    </row>
    <row r="1827" spans="1:38">
      <c r="A1827" s="515">
        <v>18</v>
      </c>
      <c r="B1827" s="515">
        <v>92</v>
      </c>
      <c r="C1827" s="515">
        <v>2024</v>
      </c>
      <c r="D1827" s="515"/>
      <c r="E1827" s="515">
        <v>99</v>
      </c>
      <c r="F1827" s="515"/>
      <c r="G1827" s="515">
        <v>99</v>
      </c>
      <c r="H1827" s="515">
        <v>2</v>
      </c>
      <c r="I1827" s="515">
        <v>99</v>
      </c>
      <c r="J1827" s="515">
        <v>181</v>
      </c>
      <c r="K1827" s="515">
        <v>99</v>
      </c>
      <c r="L1827" s="515">
        <v>4</v>
      </c>
      <c r="M1827" s="515">
        <v>99</v>
      </c>
      <c r="N1827" s="515">
        <v>99</v>
      </c>
      <c r="O1827" s="515">
        <v>99</v>
      </c>
      <c r="P1827" s="515">
        <v>99</v>
      </c>
      <c r="Q1827" s="515">
        <v>55</v>
      </c>
      <c r="R1827" s="515">
        <v>149</v>
      </c>
      <c r="S1827" s="515">
        <v>4</v>
      </c>
      <c r="T1827" s="515">
        <v>4.8926174496644306</v>
      </c>
      <c r="U1827" s="515">
        <v>16.236241610738261</v>
      </c>
      <c r="V1827" s="515">
        <v>0</v>
      </c>
      <c r="W1827" s="515">
        <v>0</v>
      </c>
      <c r="X1827" s="515">
        <v>34.899328859060411</v>
      </c>
      <c r="Y1827" s="515">
        <v>8.7248322147651027</v>
      </c>
      <c r="Z1827" s="515">
        <v>3.6623463115033807</v>
      </c>
      <c r="AA1827" s="515">
        <v>0</v>
      </c>
      <c r="AB1827" s="515">
        <v>0.89847700816000386</v>
      </c>
      <c r="AC1827" s="515"/>
      <c r="AD1827" s="515">
        <v>-43.855744025917495</v>
      </c>
      <c r="AE1827" s="515"/>
      <c r="AF1827" s="515">
        <v>5.35585909417685</v>
      </c>
      <c r="AG1827" s="515">
        <v>2.9369238781671911</v>
      </c>
      <c r="AH1827" s="515">
        <v>0</v>
      </c>
      <c r="AI1827" s="515">
        <v>144</v>
      </c>
      <c r="AJ1827" s="515">
        <v>102.76527777777778</v>
      </c>
      <c r="AK1827" s="515">
        <v>14.600614595550105</v>
      </c>
      <c r="AL1827" s="515">
        <v>14.67612251108662</v>
      </c>
    </row>
    <row r="1828" spans="1:38">
      <c r="A1828" s="515">
        <v>18</v>
      </c>
      <c r="B1828" s="515">
        <v>93</v>
      </c>
      <c r="C1828" s="515">
        <v>2024</v>
      </c>
      <c r="D1828" s="515"/>
      <c r="E1828" s="515">
        <v>99</v>
      </c>
      <c r="F1828" s="515"/>
      <c r="G1828" s="515">
        <v>99</v>
      </c>
      <c r="H1828" s="515">
        <v>1</v>
      </c>
      <c r="I1828" s="515">
        <v>99</v>
      </c>
      <c r="J1828" s="515">
        <v>262</v>
      </c>
      <c r="K1828" s="515">
        <v>99</v>
      </c>
      <c r="L1828" s="515">
        <v>4</v>
      </c>
      <c r="M1828" s="515">
        <v>99</v>
      </c>
      <c r="N1828" s="515">
        <v>99</v>
      </c>
      <c r="O1828" s="515">
        <v>99</v>
      </c>
      <c r="P1828" s="515">
        <v>99</v>
      </c>
      <c r="Q1828" s="515"/>
      <c r="R1828" s="515">
        <v>0</v>
      </c>
      <c r="S1828" s="515"/>
      <c r="T1828" s="515"/>
      <c r="U1828" s="515"/>
      <c r="V1828" s="515"/>
      <c r="W1828" s="515"/>
      <c r="X1828" s="515"/>
      <c r="Y1828" s="515"/>
      <c r="Z1828" s="515"/>
      <c r="AA1828" s="515"/>
      <c r="AB1828" s="515"/>
      <c r="AC1828" s="515"/>
      <c r="AD1828" s="515"/>
      <c r="AE1828" s="515"/>
      <c r="AF1828" s="515"/>
      <c r="AG1828" s="515"/>
      <c r="AH1828" s="515"/>
      <c r="AI1828" s="515"/>
      <c r="AJ1828" s="515"/>
      <c r="AK1828" s="515"/>
      <c r="AL1828" s="515"/>
    </row>
    <row r="1829" spans="1:38">
      <c r="A1829" s="515">
        <v>18</v>
      </c>
      <c r="B1829" s="515">
        <v>94</v>
      </c>
      <c r="C1829" s="515">
        <v>2024</v>
      </c>
      <c r="D1829" s="515"/>
      <c r="E1829" s="515">
        <v>99</v>
      </c>
      <c r="F1829" s="515"/>
      <c r="G1829" s="515">
        <v>99</v>
      </c>
      <c r="H1829" s="515">
        <v>2</v>
      </c>
      <c r="I1829" s="515">
        <v>99</v>
      </c>
      <c r="J1829" s="515">
        <v>267</v>
      </c>
      <c r="K1829" s="515">
        <v>99</v>
      </c>
      <c r="L1829" s="515">
        <v>4</v>
      </c>
      <c r="M1829" s="515">
        <v>99</v>
      </c>
      <c r="N1829" s="515">
        <v>99</v>
      </c>
      <c r="O1829" s="515">
        <v>99</v>
      </c>
      <c r="P1829" s="515">
        <v>99</v>
      </c>
      <c r="Q1829" s="515">
        <v>11</v>
      </c>
      <c r="R1829" s="515">
        <v>34</v>
      </c>
      <c r="S1829" s="515">
        <v>4</v>
      </c>
      <c r="T1829" s="515">
        <v>4.8235294117647056</v>
      </c>
      <c r="U1829" s="515">
        <v>15.505882352941171</v>
      </c>
      <c r="V1829" s="515">
        <v>0</v>
      </c>
      <c r="W1829" s="515">
        <v>0</v>
      </c>
      <c r="X1829" s="515">
        <v>41.176470588235304</v>
      </c>
      <c r="Y1829" s="515">
        <v>0</v>
      </c>
      <c r="Z1829" s="515">
        <v>1.4286853637215562</v>
      </c>
      <c r="AA1829" s="515">
        <v>0</v>
      </c>
      <c r="AB1829" s="515">
        <v>0.7058823529411774</v>
      </c>
      <c r="AC1829" s="515"/>
      <c r="AD1829" s="515">
        <v>-8.9380126425273101</v>
      </c>
      <c r="AE1829" s="515"/>
      <c r="AF1829" s="515">
        <v>30.909090909090914</v>
      </c>
      <c r="AG1829" s="515">
        <v>27.113762600288005</v>
      </c>
      <c r="AH1829" s="515">
        <v>41.176470588235304</v>
      </c>
      <c r="AI1829" s="515">
        <v>34</v>
      </c>
      <c r="AJ1829" s="515">
        <v>102.61176470588236</v>
      </c>
      <c r="AK1829" s="515">
        <v>14.323057560073687</v>
      </c>
      <c r="AL1829" s="515">
        <v>14.323057560073687</v>
      </c>
    </row>
    <row r="1830" spans="1:38">
      <c r="A1830" s="515">
        <v>18</v>
      </c>
      <c r="B1830" s="515">
        <v>95</v>
      </c>
      <c r="C1830" s="515">
        <v>2024</v>
      </c>
      <c r="D1830" s="515"/>
      <c r="E1830" s="515">
        <v>99</v>
      </c>
      <c r="F1830" s="515"/>
      <c r="G1830" s="515">
        <v>99</v>
      </c>
      <c r="H1830" s="515">
        <v>1</v>
      </c>
      <c r="I1830" s="515">
        <v>99</v>
      </c>
      <c r="J1830" s="515">
        <v>309</v>
      </c>
      <c r="K1830" s="515">
        <v>99</v>
      </c>
      <c r="L1830" s="515">
        <v>4</v>
      </c>
      <c r="M1830" s="515">
        <v>99</v>
      </c>
      <c r="N1830" s="515">
        <v>99</v>
      </c>
      <c r="O1830" s="515">
        <v>99</v>
      </c>
      <c r="P1830" s="515">
        <v>99</v>
      </c>
      <c r="Q1830" s="515">
        <v>186</v>
      </c>
      <c r="R1830" s="515">
        <v>374</v>
      </c>
      <c r="S1830" s="515">
        <v>4</v>
      </c>
      <c r="T1830" s="515">
        <v>5.0588235294117645</v>
      </c>
      <c r="U1830" s="515">
        <v>17.488235294117651</v>
      </c>
      <c r="V1830" s="515">
        <v>0</v>
      </c>
      <c r="W1830" s="515">
        <v>0.53475935828877008</v>
      </c>
      <c r="X1830" s="515">
        <v>59.090909090909101</v>
      </c>
      <c r="Y1830" s="515">
        <v>6.6844919786096257</v>
      </c>
      <c r="Z1830" s="515">
        <v>3.7855368706673311</v>
      </c>
      <c r="AA1830" s="515">
        <v>0</v>
      </c>
      <c r="AB1830" s="515">
        <v>2.4607647839237523</v>
      </c>
      <c r="AC1830" s="515"/>
      <c r="AD1830" s="515">
        <v>-27.418509926767065</v>
      </c>
      <c r="AE1830" s="515"/>
      <c r="AF1830" s="515">
        <v>3.9673278879813294</v>
      </c>
      <c r="AG1830" s="515">
        <v>2.2480452564925262</v>
      </c>
      <c r="AH1830" s="515">
        <v>6.9518716577540092</v>
      </c>
      <c r="AI1830" s="515">
        <v>374</v>
      </c>
      <c r="AJ1830" s="515">
        <v>106.07887700534762</v>
      </c>
      <c r="AK1830" s="515">
        <v>14.457458900239295</v>
      </c>
      <c r="AL1830" s="515">
        <v>14.532161035065604</v>
      </c>
    </row>
    <row r="1831" spans="1:38">
      <c r="A1831" s="515">
        <v>18</v>
      </c>
      <c r="B1831" s="515">
        <v>96</v>
      </c>
      <c r="C1831" s="515">
        <v>2024</v>
      </c>
      <c r="D1831" s="515"/>
      <c r="E1831" s="515">
        <v>99</v>
      </c>
      <c r="F1831" s="515"/>
      <c r="G1831" s="515">
        <v>99</v>
      </c>
      <c r="H1831" s="515">
        <v>2</v>
      </c>
      <c r="I1831" s="515">
        <v>99</v>
      </c>
      <c r="J1831" s="515">
        <v>470</v>
      </c>
      <c r="K1831" s="515">
        <v>99</v>
      </c>
      <c r="L1831" s="515">
        <v>4</v>
      </c>
      <c r="M1831" s="515">
        <v>99</v>
      </c>
      <c r="N1831" s="515">
        <v>99</v>
      </c>
      <c r="O1831" s="515">
        <v>99</v>
      </c>
      <c r="P1831" s="515">
        <v>99</v>
      </c>
      <c r="Q1831" s="515">
        <v>44</v>
      </c>
      <c r="R1831" s="515">
        <v>124</v>
      </c>
      <c r="S1831" s="515">
        <v>4</v>
      </c>
      <c r="T1831" s="515">
        <v>4.9193548387096788</v>
      </c>
      <c r="U1831" s="515">
        <v>14.839516129032262</v>
      </c>
      <c r="V1831" s="515">
        <v>0</v>
      </c>
      <c r="W1831" s="515">
        <v>0</v>
      </c>
      <c r="X1831" s="515">
        <v>24.193548387096779</v>
      </c>
      <c r="Y1831" s="515">
        <v>2.4193548387096779</v>
      </c>
      <c r="Z1831" s="515">
        <v>3.1688966877261322</v>
      </c>
      <c r="AA1831" s="515">
        <v>0</v>
      </c>
      <c r="AB1831" s="515">
        <v>0.72508925138674385</v>
      </c>
      <c r="AC1831" s="515"/>
      <c r="AD1831" s="515">
        <v>-23.938335712685721</v>
      </c>
      <c r="AE1831" s="515"/>
      <c r="AF1831" s="515">
        <v>9.2675635276532162</v>
      </c>
      <c r="AG1831" s="515">
        <v>5.346392543349916</v>
      </c>
      <c r="AH1831" s="515">
        <v>38.709677419354847</v>
      </c>
      <c r="AI1831" s="515">
        <v>124</v>
      </c>
      <c r="AJ1831" s="515">
        <v>100.59435483870968</v>
      </c>
      <c r="AK1831" s="515">
        <v>14.407635104219787</v>
      </c>
      <c r="AL1831" s="515">
        <v>14.368124558171065</v>
      </c>
    </row>
    <row r="1832" spans="1:38">
      <c r="A1832" s="515">
        <v>18</v>
      </c>
      <c r="B1832" s="515">
        <v>97</v>
      </c>
      <c r="C1832" s="515">
        <v>2024</v>
      </c>
      <c r="D1832" s="515"/>
      <c r="E1832" s="515">
        <v>99</v>
      </c>
      <c r="F1832" s="515"/>
      <c r="G1832" s="515">
        <v>99</v>
      </c>
      <c r="H1832" s="515">
        <v>2</v>
      </c>
      <c r="I1832" s="515">
        <v>99</v>
      </c>
      <c r="J1832" s="515">
        <v>629</v>
      </c>
      <c r="K1832" s="515">
        <v>99</v>
      </c>
      <c r="L1832" s="515">
        <v>4</v>
      </c>
      <c r="M1832" s="515">
        <v>99</v>
      </c>
      <c r="N1832" s="515">
        <v>99</v>
      </c>
      <c r="O1832" s="515">
        <v>99</v>
      </c>
      <c r="P1832" s="515">
        <v>99</v>
      </c>
      <c r="Q1832" s="515"/>
      <c r="R1832" s="515">
        <v>0</v>
      </c>
      <c r="S1832" s="515"/>
      <c r="T1832" s="515"/>
      <c r="U1832" s="515"/>
      <c r="V1832" s="515"/>
      <c r="W1832" s="515"/>
      <c r="X1832" s="515"/>
      <c r="Y1832" s="515"/>
      <c r="Z1832" s="515"/>
      <c r="AA1832" s="515"/>
      <c r="AB1832" s="515"/>
      <c r="AC1832" s="515"/>
      <c r="AD1832" s="515"/>
      <c r="AE1832" s="515"/>
      <c r="AF1832" s="515"/>
      <c r="AG1832" s="515"/>
      <c r="AH1832" s="515"/>
      <c r="AI1832" s="515"/>
      <c r="AJ1832" s="515"/>
      <c r="AK1832" s="515"/>
      <c r="AL1832" s="515"/>
    </row>
    <row r="1833" spans="1:38">
      <c r="A1833" s="515">
        <v>18</v>
      </c>
      <c r="B1833" s="515">
        <v>98</v>
      </c>
      <c r="C1833" s="515">
        <v>2024</v>
      </c>
      <c r="D1833" s="515"/>
      <c r="E1833" s="515">
        <v>99</v>
      </c>
      <c r="F1833" s="515"/>
      <c r="G1833" s="515">
        <v>99</v>
      </c>
      <c r="H1833" s="515">
        <v>1</v>
      </c>
      <c r="I1833" s="515">
        <v>99</v>
      </c>
      <c r="J1833" s="515">
        <v>643</v>
      </c>
      <c r="K1833" s="515">
        <v>99</v>
      </c>
      <c r="L1833" s="515">
        <v>4</v>
      </c>
      <c r="M1833" s="515">
        <v>99</v>
      </c>
      <c r="N1833" s="515">
        <v>99</v>
      </c>
      <c r="O1833" s="515">
        <v>99</v>
      </c>
      <c r="P1833" s="515">
        <v>99</v>
      </c>
      <c r="Q1833" s="515">
        <v>110</v>
      </c>
      <c r="R1833" s="515">
        <v>252</v>
      </c>
      <c r="S1833" s="515">
        <v>4</v>
      </c>
      <c r="T1833" s="515">
        <v>4.7698412698412707</v>
      </c>
      <c r="U1833" s="515">
        <v>16.196825396825403</v>
      </c>
      <c r="V1833" s="515">
        <v>0</v>
      </c>
      <c r="W1833" s="515">
        <v>0</v>
      </c>
      <c r="X1833" s="515">
        <v>40.476190476190474</v>
      </c>
      <c r="Y1833" s="515">
        <v>9.9206349206349245</v>
      </c>
      <c r="Z1833" s="515">
        <v>4.1765204722625109</v>
      </c>
      <c r="AA1833" s="515">
        <v>0</v>
      </c>
      <c r="AB1833" s="515">
        <v>1.135031629604023</v>
      </c>
      <c r="AC1833" s="515"/>
      <c r="AD1833" s="515">
        <v>-63.216396119617919</v>
      </c>
      <c r="AE1833" s="515"/>
      <c r="AF1833" s="515">
        <v>4.9103663289166004</v>
      </c>
      <c r="AG1833" s="515">
        <v>2.7401803379170855</v>
      </c>
      <c r="AH1833" s="515">
        <v>3.9682539682539697</v>
      </c>
      <c r="AI1833" s="515">
        <v>238</v>
      </c>
      <c r="AJ1833" s="515">
        <v>102.33067226890758</v>
      </c>
      <c r="AK1833" s="515">
        <v>14.71718595423166</v>
      </c>
      <c r="AL1833" s="515">
        <v>14.753719699585696</v>
      </c>
    </row>
    <row r="1834" spans="1:38">
      <c r="A1834" s="515">
        <v>18</v>
      </c>
      <c r="B1834" s="515">
        <v>99</v>
      </c>
      <c r="C1834" s="515">
        <v>2024</v>
      </c>
      <c r="D1834" s="515"/>
      <c r="E1834" s="515">
        <v>99</v>
      </c>
      <c r="F1834" s="515"/>
      <c r="G1834" s="515">
        <v>99</v>
      </c>
      <c r="H1834" s="515">
        <v>2</v>
      </c>
      <c r="I1834" s="515">
        <v>99</v>
      </c>
      <c r="J1834" s="515">
        <v>704</v>
      </c>
      <c r="K1834" s="515">
        <v>99</v>
      </c>
      <c r="L1834" s="515">
        <v>4</v>
      </c>
      <c r="M1834" s="515">
        <v>99</v>
      </c>
      <c r="N1834" s="515">
        <v>99</v>
      </c>
      <c r="O1834" s="515">
        <v>99</v>
      </c>
      <c r="P1834" s="515">
        <v>99</v>
      </c>
      <c r="Q1834" s="515"/>
      <c r="R1834" s="515">
        <v>0</v>
      </c>
      <c r="S1834" s="515"/>
      <c r="T1834" s="515"/>
      <c r="U1834" s="515"/>
      <c r="V1834" s="515"/>
      <c r="W1834" s="515"/>
      <c r="X1834" s="515"/>
      <c r="Y1834" s="515"/>
      <c r="Z1834" s="515"/>
      <c r="AA1834" s="515"/>
      <c r="AB1834" s="515"/>
      <c r="AC1834" s="515"/>
      <c r="AD1834" s="515"/>
      <c r="AE1834" s="515"/>
      <c r="AF1834" s="515"/>
      <c r="AG1834" s="515"/>
      <c r="AH1834" s="515"/>
      <c r="AI1834" s="515"/>
      <c r="AJ1834" s="515"/>
      <c r="AK1834" s="515"/>
      <c r="AL1834" s="515"/>
    </row>
    <row r="1835" spans="1:38">
      <c r="A1835" s="515">
        <v>18</v>
      </c>
      <c r="B1835" s="515">
        <v>100</v>
      </c>
      <c r="C1835" s="515">
        <v>2024</v>
      </c>
      <c r="D1835" s="515"/>
      <c r="E1835" s="515">
        <v>99</v>
      </c>
      <c r="F1835" s="515"/>
      <c r="G1835" s="515">
        <v>99</v>
      </c>
      <c r="H1835" s="515">
        <v>1</v>
      </c>
      <c r="I1835" s="515">
        <v>99</v>
      </c>
      <c r="J1835" s="515">
        <v>802</v>
      </c>
      <c r="K1835" s="515">
        <v>99</v>
      </c>
      <c r="L1835" s="515">
        <v>4</v>
      </c>
      <c r="M1835" s="515">
        <v>99</v>
      </c>
      <c r="N1835" s="515">
        <v>99</v>
      </c>
      <c r="O1835" s="515">
        <v>99</v>
      </c>
      <c r="P1835" s="515">
        <v>99</v>
      </c>
      <c r="Q1835" s="515">
        <v>13</v>
      </c>
      <c r="R1835" s="515">
        <v>32</v>
      </c>
      <c r="S1835" s="515">
        <v>4</v>
      </c>
      <c r="T1835" s="515">
        <v>5.34375</v>
      </c>
      <c r="U1835" s="515">
        <v>16.925000000000001</v>
      </c>
      <c r="V1835" s="515">
        <v>0</v>
      </c>
      <c r="W1835" s="515">
        <v>0</v>
      </c>
      <c r="X1835" s="515">
        <v>50</v>
      </c>
      <c r="Y1835" s="515">
        <v>3.125</v>
      </c>
      <c r="Z1835" s="515">
        <v>3.378979135774594</v>
      </c>
      <c r="AA1835" s="515">
        <v>0</v>
      </c>
      <c r="AB1835" s="515">
        <v>1.4055553840030639</v>
      </c>
      <c r="AC1835" s="515"/>
      <c r="AD1835" s="515">
        <v>-59.004880320654316</v>
      </c>
      <c r="AE1835" s="515"/>
      <c r="AF1835" s="515">
        <v>3.3790918690601894</v>
      </c>
      <c r="AG1835" s="515">
        <v>1.8476632995254625</v>
      </c>
      <c r="AH1835" s="515">
        <v>0</v>
      </c>
      <c r="AI1835" s="515">
        <v>32</v>
      </c>
      <c r="AJ1835" s="515">
        <v>105.77500000000001</v>
      </c>
      <c r="AK1835" s="515">
        <v>14.135675612046324</v>
      </c>
      <c r="AL1835" s="515">
        <v>14.41656667514615</v>
      </c>
    </row>
    <row r="1836" spans="1:38">
      <c r="A1836" s="515">
        <v>18</v>
      </c>
      <c r="B1836" s="515">
        <v>101</v>
      </c>
      <c r="C1836" s="515">
        <v>2024</v>
      </c>
      <c r="D1836" s="515"/>
      <c r="E1836" s="515">
        <v>99</v>
      </c>
      <c r="F1836" s="515"/>
      <c r="G1836" s="515">
        <v>99</v>
      </c>
      <c r="H1836" s="515">
        <v>1</v>
      </c>
      <c r="I1836" s="515">
        <v>99</v>
      </c>
      <c r="J1836" s="515">
        <v>103</v>
      </c>
      <c r="K1836" s="515">
        <v>99</v>
      </c>
      <c r="L1836" s="515">
        <v>5</v>
      </c>
      <c r="M1836" s="515">
        <v>99</v>
      </c>
      <c r="N1836" s="515">
        <v>99</v>
      </c>
      <c r="O1836" s="515">
        <v>99</v>
      </c>
      <c r="P1836" s="515">
        <v>99</v>
      </c>
      <c r="Q1836" s="515">
        <v>1</v>
      </c>
      <c r="R1836" s="515">
        <v>3</v>
      </c>
      <c r="S1836" s="515">
        <v>5</v>
      </c>
      <c r="T1836" s="515">
        <v>4</v>
      </c>
      <c r="U1836" s="515">
        <v>26.466666666666676</v>
      </c>
      <c r="V1836" s="515">
        <v>0</v>
      </c>
      <c r="W1836" s="515">
        <v>0</v>
      </c>
      <c r="X1836" s="515">
        <v>100</v>
      </c>
      <c r="Y1836" s="515">
        <v>100</v>
      </c>
      <c r="Z1836" s="515">
        <v>1.8190351532855984</v>
      </c>
      <c r="AA1836" s="515">
        <v>0</v>
      </c>
      <c r="AB1836" s="515">
        <v>0</v>
      </c>
      <c r="AC1836" s="515"/>
      <c r="AD1836" s="515"/>
      <c r="AE1836" s="515"/>
      <c r="AF1836" s="515">
        <v>5.0847457627118642</v>
      </c>
      <c r="AG1836" s="515">
        <v>4.054330065359478</v>
      </c>
      <c r="AH1836" s="515">
        <v>0</v>
      </c>
      <c r="AI1836" s="515">
        <v>3</v>
      </c>
      <c r="AJ1836" s="515">
        <v>118.06666666666663</v>
      </c>
      <c r="AK1836" s="515">
        <v>16.062893094584027</v>
      </c>
      <c r="AL1836" s="515">
        <v>16.062893094584027</v>
      </c>
    </row>
    <row r="1837" spans="1:38">
      <c r="A1837" s="515">
        <v>18</v>
      </c>
      <c r="B1837" s="515">
        <v>102</v>
      </c>
      <c r="C1837" s="515">
        <v>2024</v>
      </c>
      <c r="D1837" s="515"/>
      <c r="E1837" s="515">
        <v>99</v>
      </c>
      <c r="F1837" s="515"/>
      <c r="G1837" s="515">
        <v>99</v>
      </c>
      <c r="H1837" s="515">
        <v>2</v>
      </c>
      <c r="I1837" s="515">
        <v>99</v>
      </c>
      <c r="J1837" s="515">
        <v>106</v>
      </c>
      <c r="K1837" s="515">
        <v>99</v>
      </c>
      <c r="L1837" s="515">
        <v>5</v>
      </c>
      <c r="M1837" s="515">
        <v>99</v>
      </c>
      <c r="N1837" s="515">
        <v>99</v>
      </c>
      <c r="O1837" s="515">
        <v>99</v>
      </c>
      <c r="P1837" s="515">
        <v>99</v>
      </c>
      <c r="Q1837" s="515">
        <v>121</v>
      </c>
      <c r="R1837" s="515">
        <v>259</v>
      </c>
      <c r="S1837" s="515">
        <v>5</v>
      </c>
      <c r="T1837" s="515">
        <v>4.4517374517374524</v>
      </c>
      <c r="U1837" s="515">
        <v>23.41467181467182</v>
      </c>
      <c r="V1837" s="515">
        <v>0</v>
      </c>
      <c r="W1837" s="515">
        <v>0</v>
      </c>
      <c r="X1837" s="515">
        <v>95.752895752895753</v>
      </c>
      <c r="Y1837" s="515">
        <v>57.915057915057901</v>
      </c>
      <c r="Z1837" s="515">
        <v>4.2053671567631579</v>
      </c>
      <c r="AA1837" s="515">
        <v>0</v>
      </c>
      <c r="AB1837" s="515">
        <v>1.1759276600073421</v>
      </c>
      <c r="AC1837" s="515"/>
      <c r="AD1837" s="515">
        <v>-41.857662116828394</v>
      </c>
      <c r="AE1837" s="515"/>
      <c r="AF1837" s="515">
        <v>7.9253365973072221</v>
      </c>
      <c r="AG1837" s="515">
        <v>5.6909218704105644</v>
      </c>
      <c r="AH1837" s="515">
        <v>0</v>
      </c>
      <c r="AI1837" s="515">
        <v>258</v>
      </c>
      <c r="AJ1837" s="515">
        <v>111.88604651162782</v>
      </c>
      <c r="AK1837" s="515">
        <v>16.549468986260297</v>
      </c>
      <c r="AL1837" s="515">
        <v>16.630455360886479</v>
      </c>
    </row>
    <row r="1838" spans="1:38">
      <c r="A1838" s="515">
        <v>18</v>
      </c>
      <c r="B1838" s="515">
        <v>103</v>
      </c>
      <c r="C1838" s="515">
        <v>2024</v>
      </c>
      <c r="D1838" s="515"/>
      <c r="E1838" s="515">
        <v>99</v>
      </c>
      <c r="F1838" s="515"/>
      <c r="G1838" s="515">
        <v>99</v>
      </c>
      <c r="H1838" s="515">
        <v>1</v>
      </c>
      <c r="I1838" s="515">
        <v>99</v>
      </c>
      <c r="J1838" s="515">
        <v>110</v>
      </c>
      <c r="K1838" s="515">
        <v>99</v>
      </c>
      <c r="L1838" s="515">
        <v>5</v>
      </c>
      <c r="M1838" s="515">
        <v>99</v>
      </c>
      <c r="N1838" s="515">
        <v>99</v>
      </c>
      <c r="O1838" s="515">
        <v>99</v>
      </c>
      <c r="P1838" s="515">
        <v>99</v>
      </c>
      <c r="Q1838" s="515">
        <v>422</v>
      </c>
      <c r="R1838" s="515">
        <v>836</v>
      </c>
      <c r="S1838" s="515">
        <v>5</v>
      </c>
      <c r="T1838" s="515">
        <v>4.4294258373205748</v>
      </c>
      <c r="U1838" s="515">
        <v>24.046889952153087</v>
      </c>
      <c r="V1838" s="515">
        <v>0</v>
      </c>
      <c r="W1838" s="515">
        <v>0</v>
      </c>
      <c r="X1838" s="515">
        <v>98.923444976076567</v>
      </c>
      <c r="Y1838" s="515">
        <v>60.406698564593306</v>
      </c>
      <c r="Z1838" s="515">
        <v>3.7387985676575446</v>
      </c>
      <c r="AA1838" s="515">
        <v>0</v>
      </c>
      <c r="AB1838" s="515">
        <v>1.1093535146996452</v>
      </c>
      <c r="AC1838" s="515"/>
      <c r="AD1838" s="515">
        <v>-48.815149245981992</v>
      </c>
      <c r="AE1838" s="515"/>
      <c r="AF1838" s="515">
        <v>7.3636924161014701</v>
      </c>
      <c r="AG1838" s="515">
        <v>5.4193286116299619</v>
      </c>
      <c r="AH1838" s="515">
        <v>10.287081339712918</v>
      </c>
      <c r="AI1838" s="515">
        <v>836</v>
      </c>
      <c r="AJ1838" s="515">
        <v>113.24090909090899</v>
      </c>
      <c r="AK1838" s="515">
        <v>16.441525800397013</v>
      </c>
      <c r="AL1838" s="515">
        <v>16.513410712880582</v>
      </c>
    </row>
    <row r="1839" spans="1:38">
      <c r="A1839" s="515">
        <v>18</v>
      </c>
      <c r="B1839" s="515">
        <v>104</v>
      </c>
      <c r="C1839" s="515">
        <v>2024</v>
      </c>
      <c r="D1839" s="515"/>
      <c r="E1839" s="515">
        <v>99</v>
      </c>
      <c r="F1839" s="515"/>
      <c r="G1839" s="515">
        <v>99</v>
      </c>
      <c r="H1839" s="515">
        <v>1</v>
      </c>
      <c r="I1839" s="515">
        <v>99</v>
      </c>
      <c r="J1839" s="515">
        <v>111</v>
      </c>
      <c r="K1839" s="515">
        <v>99</v>
      </c>
      <c r="L1839" s="515">
        <v>5</v>
      </c>
      <c r="M1839" s="515">
        <v>99</v>
      </c>
      <c r="N1839" s="515">
        <v>99</v>
      </c>
      <c r="O1839" s="515">
        <v>99</v>
      </c>
      <c r="P1839" s="515">
        <v>99</v>
      </c>
      <c r="Q1839" s="515">
        <v>338</v>
      </c>
      <c r="R1839" s="515">
        <v>680</v>
      </c>
      <c r="S1839" s="515">
        <v>5</v>
      </c>
      <c r="T1839" s="515">
        <v>4.3985294117647058</v>
      </c>
      <c r="U1839" s="515">
        <v>23.126323529411753</v>
      </c>
      <c r="V1839" s="515">
        <v>0</v>
      </c>
      <c r="W1839" s="515">
        <v>0</v>
      </c>
      <c r="X1839" s="515">
        <v>93.235294117647058</v>
      </c>
      <c r="Y1839" s="515">
        <v>56.470588235294123</v>
      </c>
      <c r="Z1839" s="515">
        <v>4.1836198105061282</v>
      </c>
      <c r="AA1839" s="515">
        <v>0</v>
      </c>
      <c r="AB1839" s="515">
        <v>1.0065948199190637</v>
      </c>
      <c r="AC1839" s="515"/>
      <c r="AD1839" s="515">
        <v>-33.818478803328901</v>
      </c>
      <c r="AE1839" s="515"/>
      <c r="AF1839" s="515">
        <v>6.2316715542522001</v>
      </c>
      <c r="AG1839" s="515">
        <v>4.2512589494354822</v>
      </c>
      <c r="AH1839" s="515">
        <v>0.58823529411764708</v>
      </c>
      <c r="AI1839" s="515">
        <v>680</v>
      </c>
      <c r="AJ1839" s="515">
        <v>111.87455882352944</v>
      </c>
      <c r="AK1839" s="515">
        <v>16.448116981648251</v>
      </c>
      <c r="AL1839" s="515">
        <v>16.464917717018498</v>
      </c>
    </row>
    <row r="1840" spans="1:38">
      <c r="A1840" s="515">
        <v>18</v>
      </c>
      <c r="B1840" s="515">
        <v>105</v>
      </c>
      <c r="C1840" s="515">
        <v>2024</v>
      </c>
      <c r="D1840" s="515"/>
      <c r="E1840" s="515">
        <v>99</v>
      </c>
      <c r="F1840" s="515"/>
      <c r="G1840" s="515">
        <v>99</v>
      </c>
      <c r="H1840" s="515">
        <v>1</v>
      </c>
      <c r="I1840" s="515">
        <v>99</v>
      </c>
      <c r="J1840" s="515">
        <v>116</v>
      </c>
      <c r="K1840" s="515">
        <v>99</v>
      </c>
      <c r="L1840" s="515">
        <v>5</v>
      </c>
      <c r="M1840" s="515">
        <v>99</v>
      </c>
      <c r="N1840" s="515">
        <v>99</v>
      </c>
      <c r="O1840" s="515">
        <v>99</v>
      </c>
      <c r="P1840" s="515">
        <v>99</v>
      </c>
      <c r="Q1840" s="515">
        <v>315</v>
      </c>
      <c r="R1840" s="515">
        <v>617</v>
      </c>
      <c r="S1840" s="515">
        <v>5</v>
      </c>
      <c r="T1840" s="515">
        <v>4.8249594813614252</v>
      </c>
      <c r="U1840" s="515">
        <v>21.329335494327395</v>
      </c>
      <c r="V1840" s="515">
        <v>0</v>
      </c>
      <c r="W1840" s="515">
        <v>0.81037277147487807</v>
      </c>
      <c r="X1840" s="515">
        <v>82.658022690437619</v>
      </c>
      <c r="Y1840" s="515">
        <v>38.411669367909248</v>
      </c>
      <c r="Z1840" s="515">
        <v>4.7625053380441091</v>
      </c>
      <c r="AA1840" s="515">
        <v>0</v>
      </c>
      <c r="AB1840" s="515">
        <v>2.2164464177668495</v>
      </c>
      <c r="AC1840" s="515"/>
      <c r="AD1840" s="515">
        <v>-38.600495959451486</v>
      </c>
      <c r="AE1840" s="515"/>
      <c r="AF1840" s="515">
        <v>8.5021358688163158</v>
      </c>
      <c r="AG1840" s="515">
        <v>5.8565783149687638</v>
      </c>
      <c r="AH1840" s="515">
        <v>2.5931928687196111</v>
      </c>
      <c r="AI1840" s="515">
        <v>601</v>
      </c>
      <c r="AJ1840" s="515">
        <v>108.5128119800334</v>
      </c>
      <c r="AK1840" s="515">
        <v>16.483044663355514</v>
      </c>
      <c r="AL1840" s="515">
        <v>16.528057268909745</v>
      </c>
    </row>
    <row r="1841" spans="1:38">
      <c r="A1841" s="515">
        <v>18</v>
      </c>
      <c r="B1841" s="515">
        <v>106</v>
      </c>
      <c r="C1841" s="515">
        <v>2024</v>
      </c>
      <c r="D1841" s="515"/>
      <c r="E1841" s="515">
        <v>99</v>
      </c>
      <c r="F1841" s="515"/>
      <c r="G1841" s="515">
        <v>99</v>
      </c>
      <c r="H1841" s="515">
        <v>2</v>
      </c>
      <c r="I1841" s="515">
        <v>99</v>
      </c>
      <c r="J1841" s="515">
        <v>117</v>
      </c>
      <c r="K1841" s="515">
        <v>99</v>
      </c>
      <c r="L1841" s="515">
        <v>5</v>
      </c>
      <c r="M1841" s="515">
        <v>99</v>
      </c>
      <c r="N1841" s="515">
        <v>99</v>
      </c>
      <c r="O1841" s="515">
        <v>99</v>
      </c>
      <c r="P1841" s="515">
        <v>99</v>
      </c>
      <c r="Q1841" s="515">
        <v>252</v>
      </c>
      <c r="R1841" s="515">
        <v>589</v>
      </c>
      <c r="S1841" s="515">
        <v>5</v>
      </c>
      <c r="T1841" s="515">
        <v>4.6910016977928706</v>
      </c>
      <c r="U1841" s="515">
        <v>23.131748726655367</v>
      </c>
      <c r="V1841" s="515">
        <v>0</v>
      </c>
      <c r="W1841" s="515">
        <v>1.0186757215619695</v>
      </c>
      <c r="X1841" s="515">
        <v>87.775891341256383</v>
      </c>
      <c r="Y1841" s="515">
        <v>57.385398981324307</v>
      </c>
      <c r="Z1841" s="515">
        <v>4.9411127020968912</v>
      </c>
      <c r="AA1841" s="515">
        <v>0</v>
      </c>
      <c r="AB1841" s="515">
        <v>1.5753633310398245</v>
      </c>
      <c r="AC1841" s="515"/>
      <c r="AD1841" s="515">
        <v>-51.749685755189248</v>
      </c>
      <c r="AE1841" s="515"/>
      <c r="AF1841" s="515">
        <v>10.353313411847424</v>
      </c>
      <c r="AG1841" s="515">
        <v>7.464360399213934</v>
      </c>
      <c r="AH1841" s="515">
        <v>4.4142614601018684</v>
      </c>
      <c r="AI1841" s="515">
        <v>589</v>
      </c>
      <c r="AJ1841" s="515">
        <v>111.33803056027163</v>
      </c>
      <c r="AK1841" s="515">
        <v>16.495295192038149</v>
      </c>
      <c r="AL1841" s="515">
        <v>16.551441915841849</v>
      </c>
    </row>
    <row r="1842" spans="1:38">
      <c r="A1842" s="515">
        <v>18</v>
      </c>
      <c r="B1842" s="515">
        <v>107</v>
      </c>
      <c r="C1842" s="515">
        <v>2024</v>
      </c>
      <c r="D1842" s="515"/>
      <c r="E1842" s="515">
        <v>99</v>
      </c>
      <c r="F1842" s="515"/>
      <c r="G1842" s="515">
        <v>99</v>
      </c>
      <c r="H1842" s="515">
        <v>1</v>
      </c>
      <c r="I1842" s="515">
        <v>99</v>
      </c>
      <c r="J1842" s="515">
        <v>134</v>
      </c>
      <c r="K1842" s="515">
        <v>99</v>
      </c>
      <c r="L1842" s="515">
        <v>5</v>
      </c>
      <c r="M1842" s="515">
        <v>99</v>
      </c>
      <c r="N1842" s="515">
        <v>99</v>
      </c>
      <c r="O1842" s="515">
        <v>99</v>
      </c>
      <c r="P1842" s="515">
        <v>99</v>
      </c>
      <c r="Q1842" s="515">
        <v>476</v>
      </c>
      <c r="R1842" s="515">
        <v>936</v>
      </c>
      <c r="S1842" s="515">
        <v>5</v>
      </c>
      <c r="T1842" s="515">
        <v>5.1399572649572649</v>
      </c>
      <c r="U1842" s="515">
        <v>20.814209401709402</v>
      </c>
      <c r="V1842" s="515">
        <v>0</v>
      </c>
      <c r="W1842" s="515">
        <v>1.0683760683760684</v>
      </c>
      <c r="X1842" s="515">
        <v>78.632478632478623</v>
      </c>
      <c r="Y1842" s="515">
        <v>36.004273504273506</v>
      </c>
      <c r="Z1842" s="515">
        <v>4.7519790091245033</v>
      </c>
      <c r="AA1842" s="515">
        <v>0</v>
      </c>
      <c r="AB1842" s="515">
        <v>2.0118945440289298</v>
      </c>
      <c r="AC1842" s="515"/>
      <c r="AD1842" s="515">
        <v>-50.853277685365633</v>
      </c>
      <c r="AE1842" s="515"/>
      <c r="AF1842" s="515">
        <v>8.4499413198519484</v>
      </c>
      <c r="AG1842" s="515">
        <v>5.7213766709288443</v>
      </c>
      <c r="AH1842" s="515">
        <v>5.1282051282051277</v>
      </c>
      <c r="AI1842" s="515">
        <v>934</v>
      </c>
      <c r="AJ1842" s="515">
        <v>107.58576017130612</v>
      </c>
      <c r="AK1842" s="515">
        <v>16.415446153249984</v>
      </c>
      <c r="AL1842" s="515">
        <v>16.470126233881661</v>
      </c>
    </row>
    <row r="1843" spans="1:38">
      <c r="A1843" s="515">
        <v>18</v>
      </c>
      <c r="B1843" s="515">
        <v>108</v>
      </c>
      <c r="C1843" s="515">
        <v>2024</v>
      </c>
      <c r="D1843" s="515"/>
      <c r="E1843" s="515">
        <v>99</v>
      </c>
      <c r="F1843" s="515"/>
      <c r="G1843" s="515">
        <v>99</v>
      </c>
      <c r="H1843" s="515">
        <v>2</v>
      </c>
      <c r="I1843" s="515">
        <v>99</v>
      </c>
      <c r="J1843" s="515">
        <v>141</v>
      </c>
      <c r="K1843" s="515">
        <v>99</v>
      </c>
      <c r="L1843" s="515">
        <v>5</v>
      </c>
      <c r="M1843" s="515">
        <v>99</v>
      </c>
      <c r="N1843" s="515">
        <v>99</v>
      </c>
      <c r="O1843" s="515">
        <v>99</v>
      </c>
      <c r="P1843" s="515">
        <v>99</v>
      </c>
      <c r="Q1843" s="515">
        <v>580</v>
      </c>
      <c r="R1843" s="515">
        <v>1361</v>
      </c>
      <c r="S1843" s="515">
        <v>5</v>
      </c>
      <c r="T1843" s="515">
        <v>5.4628949301983827</v>
      </c>
      <c r="U1843" s="515">
        <v>20.465907421013913</v>
      </c>
      <c r="V1843" s="515">
        <v>0</v>
      </c>
      <c r="W1843" s="515">
        <v>0.44085231447465117</v>
      </c>
      <c r="X1843" s="515">
        <v>80.749448934606917</v>
      </c>
      <c r="Y1843" s="515">
        <v>30.93313739897134</v>
      </c>
      <c r="Z1843" s="515">
        <v>4.4748277998825907</v>
      </c>
      <c r="AA1843" s="515">
        <v>0</v>
      </c>
      <c r="AB1843" s="515">
        <v>1.2546390607058271</v>
      </c>
      <c r="AC1843" s="515"/>
      <c r="AD1843" s="515">
        <v>-47.360243422227938</v>
      </c>
      <c r="AE1843" s="515"/>
      <c r="AF1843" s="515">
        <v>12.94464523492486</v>
      </c>
      <c r="AG1843" s="515">
        <v>9.289384946474657</v>
      </c>
      <c r="AH1843" s="515">
        <v>2.645113886847906</v>
      </c>
      <c r="AI1843" s="515">
        <v>1355</v>
      </c>
      <c r="AJ1843" s="515">
        <v>108.0595571955721</v>
      </c>
      <c r="AK1843" s="515">
        <v>16.010123826845959</v>
      </c>
      <c r="AL1843" s="515">
        <v>15.98562200804159</v>
      </c>
    </row>
    <row r="1844" spans="1:38">
      <c r="A1844" s="515">
        <v>18</v>
      </c>
      <c r="B1844" s="515">
        <v>109</v>
      </c>
      <c r="C1844" s="515">
        <v>2024</v>
      </c>
      <c r="D1844" s="515"/>
      <c r="E1844" s="515">
        <v>99</v>
      </c>
      <c r="F1844" s="515"/>
      <c r="G1844" s="515">
        <v>99</v>
      </c>
      <c r="H1844" s="515">
        <v>2</v>
      </c>
      <c r="I1844" s="515">
        <v>99</v>
      </c>
      <c r="J1844" s="515">
        <v>143</v>
      </c>
      <c r="K1844" s="515">
        <v>99</v>
      </c>
      <c r="L1844" s="515">
        <v>5</v>
      </c>
      <c r="M1844" s="515">
        <v>99</v>
      </c>
      <c r="N1844" s="515">
        <v>99</v>
      </c>
      <c r="O1844" s="515">
        <v>99</v>
      </c>
      <c r="P1844" s="515">
        <v>99</v>
      </c>
      <c r="Q1844" s="515"/>
      <c r="R1844" s="515">
        <v>0</v>
      </c>
      <c r="S1844" s="515"/>
      <c r="T1844" s="515"/>
      <c r="U1844" s="515"/>
      <c r="V1844" s="515"/>
      <c r="W1844" s="515"/>
      <c r="X1844" s="515"/>
      <c r="Y1844" s="515"/>
      <c r="Z1844" s="515"/>
      <c r="AA1844" s="515"/>
      <c r="AB1844" s="515"/>
      <c r="AC1844" s="515"/>
      <c r="AD1844" s="515"/>
      <c r="AE1844" s="515"/>
      <c r="AF1844" s="515"/>
      <c r="AG1844" s="515"/>
      <c r="AH1844" s="515"/>
      <c r="AI1844" s="515"/>
      <c r="AJ1844" s="515"/>
      <c r="AK1844" s="515"/>
      <c r="AL1844" s="515"/>
    </row>
    <row r="1845" spans="1:38">
      <c r="A1845" s="515">
        <v>18</v>
      </c>
      <c r="B1845" s="515">
        <v>110</v>
      </c>
      <c r="C1845" s="515">
        <v>2024</v>
      </c>
      <c r="D1845" s="515"/>
      <c r="E1845" s="515">
        <v>99</v>
      </c>
      <c r="F1845" s="515"/>
      <c r="G1845" s="515">
        <v>99</v>
      </c>
      <c r="H1845" s="515">
        <v>2</v>
      </c>
      <c r="I1845" s="515">
        <v>99</v>
      </c>
      <c r="J1845" s="515">
        <v>147</v>
      </c>
      <c r="K1845" s="515">
        <v>99</v>
      </c>
      <c r="L1845" s="515">
        <v>5</v>
      </c>
      <c r="M1845" s="515">
        <v>99</v>
      </c>
      <c r="N1845" s="515">
        <v>99</v>
      </c>
      <c r="O1845" s="515">
        <v>99</v>
      </c>
      <c r="P1845" s="515">
        <v>99</v>
      </c>
      <c r="Q1845" s="515">
        <v>62</v>
      </c>
      <c r="R1845" s="515">
        <v>158</v>
      </c>
      <c r="S1845" s="515">
        <v>5</v>
      </c>
      <c r="T1845" s="515">
        <v>5.4113924050632924</v>
      </c>
      <c r="U1845" s="515">
        <v>21.162658227848095</v>
      </c>
      <c r="V1845" s="515">
        <v>0</v>
      </c>
      <c r="W1845" s="515">
        <v>0</v>
      </c>
      <c r="X1845" s="515">
        <v>83.544303797468388</v>
      </c>
      <c r="Y1845" s="515">
        <v>39.240506329113927</v>
      </c>
      <c r="Z1845" s="515">
        <v>4.1818547786264837</v>
      </c>
      <c r="AA1845" s="515">
        <v>0</v>
      </c>
      <c r="AB1845" s="515">
        <v>1.1645053648448516</v>
      </c>
      <c r="AC1845" s="515"/>
      <c r="AD1845" s="515">
        <v>-45.874748206732278</v>
      </c>
      <c r="AE1845" s="515"/>
      <c r="AF1845" s="515">
        <v>11.60911094783248</v>
      </c>
      <c r="AG1845" s="515">
        <v>9.1248475189594984</v>
      </c>
      <c r="AH1845" s="515">
        <v>8.2278481012658222</v>
      </c>
      <c r="AI1845" s="515">
        <v>158</v>
      </c>
      <c r="AJ1845" s="515">
        <v>109.08987341772156</v>
      </c>
      <c r="AK1845" s="515">
        <v>16.099784716255382</v>
      </c>
      <c r="AL1845" s="515">
        <v>16.221002658047102</v>
      </c>
    </row>
    <row r="1846" spans="1:38">
      <c r="A1846" s="515">
        <v>18</v>
      </c>
      <c r="B1846" s="515">
        <v>111</v>
      </c>
      <c r="C1846" s="515">
        <v>2024</v>
      </c>
      <c r="D1846" s="515"/>
      <c r="E1846" s="515">
        <v>99</v>
      </c>
      <c r="F1846" s="515"/>
      <c r="G1846" s="515">
        <v>99</v>
      </c>
      <c r="H1846" s="515">
        <v>1</v>
      </c>
      <c r="I1846" s="515">
        <v>99</v>
      </c>
      <c r="J1846" s="515">
        <v>155</v>
      </c>
      <c r="K1846" s="515">
        <v>99</v>
      </c>
      <c r="L1846" s="515">
        <v>5</v>
      </c>
      <c r="M1846" s="515">
        <v>99</v>
      </c>
      <c r="N1846" s="515">
        <v>99</v>
      </c>
      <c r="O1846" s="515">
        <v>99</v>
      </c>
      <c r="P1846" s="515">
        <v>99</v>
      </c>
      <c r="Q1846" s="515">
        <v>137</v>
      </c>
      <c r="R1846" s="515">
        <v>326</v>
      </c>
      <c r="S1846" s="515">
        <v>5</v>
      </c>
      <c r="T1846" s="515">
        <v>4.5797546012269938</v>
      </c>
      <c r="U1846" s="515">
        <v>22.785276073619645</v>
      </c>
      <c r="V1846" s="515">
        <v>0</v>
      </c>
      <c r="W1846" s="515">
        <v>0.61349693251533743</v>
      </c>
      <c r="X1846" s="515">
        <v>86.503067484662537</v>
      </c>
      <c r="Y1846" s="515">
        <v>52.453987730061343</v>
      </c>
      <c r="Z1846" s="515">
        <v>5.0990523975765374</v>
      </c>
      <c r="AA1846" s="515">
        <v>0</v>
      </c>
      <c r="AB1846" s="515">
        <v>1.3739763399433882</v>
      </c>
      <c r="AC1846" s="515"/>
      <c r="AD1846" s="515">
        <v>-66.766702502728378</v>
      </c>
      <c r="AE1846" s="515"/>
      <c r="AF1846" s="515">
        <v>6.4759634485498605</v>
      </c>
      <c r="AG1846" s="515">
        <v>4.4116756171178739</v>
      </c>
      <c r="AH1846" s="515">
        <v>3.0674846625766872</v>
      </c>
      <c r="AI1846" s="515">
        <v>314</v>
      </c>
      <c r="AJ1846" s="515">
        <v>111.01687898089176</v>
      </c>
      <c r="AK1846" s="515">
        <v>16.604660062649359</v>
      </c>
      <c r="AL1846" s="515">
        <v>16.726915108182105</v>
      </c>
    </row>
    <row r="1847" spans="1:38">
      <c r="A1847" s="515">
        <v>18</v>
      </c>
      <c r="B1847" s="515">
        <v>112</v>
      </c>
      <c r="C1847" s="515">
        <v>2024</v>
      </c>
      <c r="D1847" s="515"/>
      <c r="E1847" s="515">
        <v>99</v>
      </c>
      <c r="F1847" s="515"/>
      <c r="G1847" s="515">
        <v>99</v>
      </c>
      <c r="H1847" s="515">
        <v>2</v>
      </c>
      <c r="I1847" s="515">
        <v>99</v>
      </c>
      <c r="J1847" s="515">
        <v>160</v>
      </c>
      <c r="K1847" s="515">
        <v>99</v>
      </c>
      <c r="L1847" s="515">
        <v>5</v>
      </c>
      <c r="M1847" s="515">
        <v>99</v>
      </c>
      <c r="N1847" s="515">
        <v>99</v>
      </c>
      <c r="O1847" s="515">
        <v>99</v>
      </c>
      <c r="P1847" s="515">
        <v>99</v>
      </c>
      <c r="Q1847" s="515">
        <v>165</v>
      </c>
      <c r="R1847" s="515">
        <v>392</v>
      </c>
      <c r="S1847" s="515">
        <v>5</v>
      </c>
      <c r="T1847" s="515">
        <v>4.9489795918367347</v>
      </c>
      <c r="U1847" s="515">
        <v>22.797448979591845</v>
      </c>
      <c r="V1847" s="515">
        <v>0</v>
      </c>
      <c r="W1847" s="515">
        <v>0.25510204081632654</v>
      </c>
      <c r="X1847" s="515">
        <v>97.7040816326531</v>
      </c>
      <c r="Y1847" s="515">
        <v>45.153061224489797</v>
      </c>
      <c r="Z1847" s="515">
        <v>3.747515315954685</v>
      </c>
      <c r="AA1847" s="515">
        <v>0</v>
      </c>
      <c r="AB1847" s="515">
        <v>1.2484475991193107</v>
      </c>
      <c r="AC1847" s="515"/>
      <c r="AD1847" s="515">
        <v>-31.104165877619256</v>
      </c>
      <c r="AE1847" s="515"/>
      <c r="AF1847" s="515">
        <v>10.652173913043478</v>
      </c>
      <c r="AG1847" s="515">
        <v>7.7456786677911103</v>
      </c>
      <c r="AH1847" s="515">
        <v>12.755102040816327</v>
      </c>
      <c r="AI1847" s="515">
        <v>388</v>
      </c>
      <c r="AJ1847" s="515">
        <v>112.00670103092789</v>
      </c>
      <c r="AK1847" s="515">
        <v>16.072423857460763</v>
      </c>
      <c r="AL1847" s="515">
        <v>16.057981695107856</v>
      </c>
    </row>
    <row r="1848" spans="1:38">
      <c r="A1848" s="515">
        <v>18</v>
      </c>
      <c r="B1848" s="515">
        <v>113</v>
      </c>
      <c r="C1848" s="515">
        <v>2024</v>
      </c>
      <c r="D1848" s="515"/>
      <c r="E1848" s="515">
        <v>99</v>
      </c>
      <c r="F1848" s="515"/>
      <c r="G1848" s="515">
        <v>99</v>
      </c>
      <c r="H1848" s="515">
        <v>1</v>
      </c>
      <c r="I1848" s="515">
        <v>99</v>
      </c>
      <c r="J1848" s="515">
        <v>171</v>
      </c>
      <c r="K1848" s="515">
        <v>99</v>
      </c>
      <c r="L1848" s="515">
        <v>5</v>
      </c>
      <c r="M1848" s="515">
        <v>99</v>
      </c>
      <c r="N1848" s="515">
        <v>99</v>
      </c>
      <c r="O1848" s="515">
        <v>99</v>
      </c>
      <c r="P1848" s="515">
        <v>99</v>
      </c>
      <c r="Q1848" s="515">
        <v>53</v>
      </c>
      <c r="R1848" s="515">
        <v>129</v>
      </c>
      <c r="S1848" s="515">
        <v>5</v>
      </c>
      <c r="T1848" s="515">
        <v>4.4496124031007751</v>
      </c>
      <c r="U1848" s="515">
        <v>23.679069767441856</v>
      </c>
      <c r="V1848" s="515">
        <v>0</v>
      </c>
      <c r="W1848" s="515">
        <v>0</v>
      </c>
      <c r="X1848" s="515">
        <v>95.348837209302374</v>
      </c>
      <c r="Y1848" s="515">
        <v>65.116279069767444</v>
      </c>
      <c r="Z1848" s="515">
        <v>3.7673562053618848</v>
      </c>
      <c r="AA1848" s="515">
        <v>0</v>
      </c>
      <c r="AB1848" s="515">
        <v>0.90614816720635372</v>
      </c>
      <c r="AC1848" s="515"/>
      <c r="AD1848" s="515">
        <v>-27.450519189903755</v>
      </c>
      <c r="AE1848" s="515"/>
      <c r="AF1848" s="515">
        <v>6.335952848722985</v>
      </c>
      <c r="AG1848" s="515">
        <v>4.3036537239580754</v>
      </c>
      <c r="AH1848" s="515">
        <v>0</v>
      </c>
      <c r="AI1848" s="515">
        <v>129</v>
      </c>
      <c r="AJ1848" s="515">
        <v>113.34806201550391</v>
      </c>
      <c r="AK1848" s="515">
        <v>16.138306538096543</v>
      </c>
      <c r="AL1848" s="515">
        <v>16.200148901757402</v>
      </c>
    </row>
    <row r="1849" spans="1:38">
      <c r="A1849" s="515">
        <v>18</v>
      </c>
      <c r="B1849" s="515">
        <v>114</v>
      </c>
      <c r="C1849" s="515">
        <v>2024</v>
      </c>
      <c r="D1849" s="515"/>
      <c r="E1849" s="515">
        <v>99</v>
      </c>
      <c r="F1849" s="515"/>
      <c r="G1849" s="515">
        <v>99</v>
      </c>
      <c r="H1849" s="515">
        <v>2</v>
      </c>
      <c r="I1849" s="515">
        <v>99</v>
      </c>
      <c r="J1849" s="515">
        <v>175</v>
      </c>
      <c r="K1849" s="515">
        <v>99</v>
      </c>
      <c r="L1849" s="515">
        <v>5</v>
      </c>
      <c r="M1849" s="515">
        <v>99</v>
      </c>
      <c r="N1849" s="515">
        <v>99</v>
      </c>
      <c r="O1849" s="515">
        <v>99</v>
      </c>
      <c r="P1849" s="515">
        <v>99</v>
      </c>
      <c r="Q1849" s="515">
        <v>95</v>
      </c>
      <c r="R1849" s="515">
        <v>213</v>
      </c>
      <c r="S1849" s="515">
        <v>5</v>
      </c>
      <c r="T1849" s="515">
        <v>5.1267605633802811</v>
      </c>
      <c r="U1849" s="515">
        <v>18.987793427230045</v>
      </c>
      <c r="V1849" s="515">
        <v>0</v>
      </c>
      <c r="W1849" s="515">
        <v>0</v>
      </c>
      <c r="X1849" s="515">
        <v>63.380281690140862</v>
      </c>
      <c r="Y1849" s="515">
        <v>19.718309859154925</v>
      </c>
      <c r="Z1849" s="515">
        <v>4.716044068587391</v>
      </c>
      <c r="AA1849" s="515">
        <v>0</v>
      </c>
      <c r="AB1849" s="515">
        <v>1.320793375154949</v>
      </c>
      <c r="AC1849" s="515"/>
      <c r="AD1849" s="515">
        <v>-57.317862645095282</v>
      </c>
      <c r="AE1849" s="515"/>
      <c r="AF1849" s="515">
        <v>11.912751677852343</v>
      </c>
      <c r="AG1849" s="515">
        <v>7.8852194053915996</v>
      </c>
      <c r="AH1849" s="515">
        <v>0.46948356807511754</v>
      </c>
      <c r="AI1849" s="515">
        <v>189</v>
      </c>
      <c r="AJ1849" s="515">
        <v>104.90317460317456</v>
      </c>
      <c r="AK1849" s="515">
        <v>16.448115127098902</v>
      </c>
      <c r="AL1849" s="515">
        <v>16.435680351419357</v>
      </c>
    </row>
    <row r="1850" spans="1:38">
      <c r="A1850" s="515">
        <v>18</v>
      </c>
      <c r="B1850" s="515">
        <v>115</v>
      </c>
      <c r="C1850" s="515">
        <v>2024</v>
      </c>
      <c r="D1850" s="515"/>
      <c r="E1850" s="515">
        <v>99</v>
      </c>
      <c r="F1850" s="515"/>
      <c r="G1850" s="515">
        <v>99</v>
      </c>
      <c r="H1850" s="515">
        <v>2</v>
      </c>
      <c r="I1850" s="515">
        <v>99</v>
      </c>
      <c r="J1850" s="515">
        <v>177</v>
      </c>
      <c r="K1850" s="515">
        <v>99</v>
      </c>
      <c r="L1850" s="515">
        <v>5</v>
      </c>
      <c r="M1850" s="515">
        <v>99</v>
      </c>
      <c r="N1850" s="515">
        <v>99</v>
      </c>
      <c r="O1850" s="515">
        <v>99</v>
      </c>
      <c r="P1850" s="515">
        <v>99</v>
      </c>
      <c r="Q1850" s="515">
        <v>189</v>
      </c>
      <c r="R1850" s="515">
        <v>515</v>
      </c>
      <c r="S1850" s="515">
        <v>5</v>
      </c>
      <c r="T1850" s="515">
        <v>5.0912621359223289</v>
      </c>
      <c r="U1850" s="515">
        <v>22.607378640776687</v>
      </c>
      <c r="V1850" s="515">
        <v>0</v>
      </c>
      <c r="W1850" s="515">
        <v>0</v>
      </c>
      <c r="X1850" s="515">
        <v>93.398058252427163</v>
      </c>
      <c r="Y1850" s="515">
        <v>49.514563106796125</v>
      </c>
      <c r="Z1850" s="515">
        <v>4.026184191997876</v>
      </c>
      <c r="AA1850" s="515">
        <v>0</v>
      </c>
      <c r="AB1850" s="515">
        <v>1.0151384999118147</v>
      </c>
      <c r="AC1850" s="515"/>
      <c r="AD1850" s="515">
        <v>-35.980618547846603</v>
      </c>
      <c r="AE1850" s="515"/>
      <c r="AF1850" s="515">
        <v>13.178096212896621</v>
      </c>
      <c r="AG1850" s="515">
        <v>9.8767736166934981</v>
      </c>
      <c r="AH1850" s="515">
        <v>4.2718446601941755</v>
      </c>
      <c r="AI1850" s="515">
        <v>515</v>
      </c>
      <c r="AJ1850" s="515">
        <v>111.62252427184463</v>
      </c>
      <c r="AK1850" s="515">
        <v>16.097288891270018</v>
      </c>
      <c r="AL1850" s="515">
        <v>16.205421737618732</v>
      </c>
    </row>
    <row r="1851" spans="1:38">
      <c r="A1851" s="515">
        <v>18</v>
      </c>
      <c r="B1851" s="515">
        <v>116</v>
      </c>
      <c r="C1851" s="515">
        <v>2024</v>
      </c>
      <c r="D1851" s="515"/>
      <c r="E1851" s="515">
        <v>99</v>
      </c>
      <c r="F1851" s="515"/>
      <c r="G1851" s="515">
        <v>99</v>
      </c>
      <c r="H1851" s="515">
        <v>2</v>
      </c>
      <c r="I1851" s="515">
        <v>99</v>
      </c>
      <c r="J1851" s="515">
        <v>178</v>
      </c>
      <c r="K1851" s="515">
        <v>99</v>
      </c>
      <c r="L1851" s="515">
        <v>5</v>
      </c>
      <c r="M1851" s="515">
        <v>99</v>
      </c>
      <c r="N1851" s="515">
        <v>99</v>
      </c>
      <c r="O1851" s="515">
        <v>99</v>
      </c>
      <c r="P1851" s="515">
        <v>99</v>
      </c>
      <c r="Q1851" s="515">
        <v>52</v>
      </c>
      <c r="R1851" s="515">
        <v>116</v>
      </c>
      <c r="S1851" s="515">
        <v>5</v>
      </c>
      <c r="T1851" s="515">
        <v>4.8534482758620685</v>
      </c>
      <c r="U1851" s="515">
        <v>24.207758620689646</v>
      </c>
      <c r="V1851" s="515">
        <v>0</v>
      </c>
      <c r="W1851" s="515">
        <v>0.86206896551724133</v>
      </c>
      <c r="X1851" s="515">
        <v>100</v>
      </c>
      <c r="Y1851" s="515">
        <v>67.241379310344811</v>
      </c>
      <c r="Z1851" s="515">
        <v>3.1374036834253345</v>
      </c>
      <c r="AA1851" s="515">
        <v>0</v>
      </c>
      <c r="AB1851" s="515">
        <v>1.3081594753094321</v>
      </c>
      <c r="AC1851" s="515"/>
      <c r="AD1851" s="515">
        <v>-42.863343609082555</v>
      </c>
      <c r="AE1851" s="515"/>
      <c r="AF1851" s="515">
        <v>7.9397672826830945</v>
      </c>
      <c r="AG1851" s="515">
        <v>5.8713328998291772</v>
      </c>
      <c r="AH1851" s="515">
        <v>7.7586206896551699</v>
      </c>
      <c r="AI1851" s="515">
        <v>116</v>
      </c>
      <c r="AJ1851" s="515">
        <v>114.47672413793096</v>
      </c>
      <c r="AK1851" s="515">
        <v>16.068594556280502</v>
      </c>
      <c r="AL1851" s="515">
        <v>16.185066629303297</v>
      </c>
    </row>
    <row r="1852" spans="1:38">
      <c r="A1852" s="515">
        <v>18</v>
      </c>
      <c r="B1852" s="515">
        <v>117</v>
      </c>
      <c r="C1852" s="515">
        <v>2024</v>
      </c>
      <c r="D1852" s="515"/>
      <c r="E1852" s="515">
        <v>99</v>
      </c>
      <c r="F1852" s="515"/>
      <c r="G1852" s="515">
        <v>99</v>
      </c>
      <c r="H1852" s="515">
        <v>2</v>
      </c>
      <c r="I1852" s="515">
        <v>99</v>
      </c>
      <c r="J1852" s="515">
        <v>181</v>
      </c>
      <c r="K1852" s="515">
        <v>99</v>
      </c>
      <c r="L1852" s="515">
        <v>5</v>
      </c>
      <c r="M1852" s="515">
        <v>99</v>
      </c>
      <c r="N1852" s="515">
        <v>99</v>
      </c>
      <c r="O1852" s="515">
        <v>99</v>
      </c>
      <c r="P1852" s="515">
        <v>99</v>
      </c>
      <c r="Q1852" s="515">
        <v>108</v>
      </c>
      <c r="R1852" s="515">
        <v>280</v>
      </c>
      <c r="S1852" s="515">
        <v>5</v>
      </c>
      <c r="T1852" s="515">
        <v>5.4285714285714306</v>
      </c>
      <c r="U1852" s="515">
        <v>19.927857142857128</v>
      </c>
      <c r="V1852" s="515">
        <v>0</v>
      </c>
      <c r="W1852" s="515">
        <v>0</v>
      </c>
      <c r="X1852" s="515">
        <v>78.571428571428555</v>
      </c>
      <c r="Y1852" s="515">
        <v>25</v>
      </c>
      <c r="Z1852" s="515">
        <v>4.1820717329562589</v>
      </c>
      <c r="AA1852" s="515">
        <v>0</v>
      </c>
      <c r="AB1852" s="515">
        <v>1.0666560373620035</v>
      </c>
      <c r="AC1852" s="515"/>
      <c r="AD1852" s="515">
        <v>-47.544209626312941</v>
      </c>
      <c r="AE1852" s="515"/>
      <c r="AF1852" s="515">
        <v>10.064701653486702</v>
      </c>
      <c r="AG1852" s="515">
        <v>6.7739119772640883</v>
      </c>
      <c r="AH1852" s="515">
        <v>0</v>
      </c>
      <c r="AI1852" s="515">
        <v>278</v>
      </c>
      <c r="AJ1852" s="515">
        <v>107.02302158273376</v>
      </c>
      <c r="AK1852" s="515">
        <v>16.040208651418279</v>
      </c>
      <c r="AL1852" s="515">
        <v>15.987636261489895</v>
      </c>
    </row>
    <row r="1853" spans="1:38">
      <c r="A1853" s="515">
        <v>18</v>
      </c>
      <c r="B1853" s="515">
        <v>118</v>
      </c>
      <c r="C1853" s="515">
        <v>2024</v>
      </c>
      <c r="D1853" s="515"/>
      <c r="E1853" s="515">
        <v>99</v>
      </c>
      <c r="F1853" s="515"/>
      <c r="G1853" s="515">
        <v>99</v>
      </c>
      <c r="H1853" s="515">
        <v>1</v>
      </c>
      <c r="I1853" s="515">
        <v>99</v>
      </c>
      <c r="J1853" s="515">
        <v>262</v>
      </c>
      <c r="K1853" s="515">
        <v>99</v>
      </c>
      <c r="L1853" s="515">
        <v>5</v>
      </c>
      <c r="M1853" s="515">
        <v>99</v>
      </c>
      <c r="N1853" s="515">
        <v>99</v>
      </c>
      <c r="O1853" s="515">
        <v>99</v>
      </c>
      <c r="P1853" s="515">
        <v>99</v>
      </c>
      <c r="Q1853" s="515"/>
      <c r="R1853" s="515">
        <v>0</v>
      </c>
      <c r="S1853" s="515"/>
      <c r="T1853" s="515"/>
      <c r="U1853" s="515"/>
      <c r="V1853" s="515"/>
      <c r="W1853" s="515"/>
      <c r="X1853" s="515"/>
      <c r="Y1853" s="515"/>
      <c r="Z1853" s="515"/>
      <c r="AA1853" s="515"/>
      <c r="AB1853" s="515"/>
      <c r="AC1853" s="515"/>
      <c r="AD1853" s="515"/>
      <c r="AE1853" s="515"/>
      <c r="AF1853" s="515"/>
      <c r="AG1853" s="515"/>
      <c r="AH1853" s="515"/>
      <c r="AI1853" s="515"/>
      <c r="AJ1853" s="515"/>
      <c r="AK1853" s="515"/>
      <c r="AL1853" s="515"/>
    </row>
    <row r="1854" spans="1:38">
      <c r="A1854" s="515">
        <v>18</v>
      </c>
      <c r="B1854" s="515">
        <v>119</v>
      </c>
      <c r="C1854" s="515">
        <v>2024</v>
      </c>
      <c r="D1854" s="515"/>
      <c r="E1854" s="515">
        <v>99</v>
      </c>
      <c r="F1854" s="515"/>
      <c r="G1854" s="515">
        <v>99</v>
      </c>
      <c r="H1854" s="515">
        <v>2</v>
      </c>
      <c r="I1854" s="515">
        <v>99</v>
      </c>
      <c r="J1854" s="515">
        <v>267</v>
      </c>
      <c r="K1854" s="515">
        <v>99</v>
      </c>
      <c r="L1854" s="515">
        <v>5</v>
      </c>
      <c r="M1854" s="515">
        <v>99</v>
      </c>
      <c r="N1854" s="515">
        <v>99</v>
      </c>
      <c r="O1854" s="515">
        <v>99</v>
      </c>
      <c r="P1854" s="515">
        <v>99</v>
      </c>
      <c r="Q1854" s="515">
        <v>13</v>
      </c>
      <c r="R1854" s="515">
        <v>40</v>
      </c>
      <c r="S1854" s="515">
        <v>5</v>
      </c>
      <c r="T1854" s="515">
        <v>5.4</v>
      </c>
      <c r="U1854" s="515">
        <v>18.1325</v>
      </c>
      <c r="V1854" s="515">
        <v>0</v>
      </c>
      <c r="W1854" s="515">
        <v>0</v>
      </c>
      <c r="X1854" s="515">
        <v>82.5</v>
      </c>
      <c r="Y1854" s="515">
        <v>0</v>
      </c>
      <c r="Z1854" s="515">
        <v>2.1992484511759911</v>
      </c>
      <c r="AA1854" s="515">
        <v>0</v>
      </c>
      <c r="AB1854" s="515">
        <v>0.73484692283495179</v>
      </c>
      <c r="AC1854" s="515"/>
      <c r="AD1854" s="515">
        <v>16.057065815478257</v>
      </c>
      <c r="AE1854" s="515"/>
      <c r="AF1854" s="515">
        <v>36.363636363636367</v>
      </c>
      <c r="AG1854" s="515">
        <v>37.301995474182256</v>
      </c>
      <c r="AH1854" s="515">
        <v>45</v>
      </c>
      <c r="AI1854" s="515">
        <v>39</v>
      </c>
      <c r="AJ1854" s="515">
        <v>103.79487179487182</v>
      </c>
      <c r="AK1854" s="515">
        <v>16.273679675018141</v>
      </c>
      <c r="AL1854" s="515">
        <v>16.273679675018141</v>
      </c>
    </row>
    <row r="1855" spans="1:38">
      <c r="A1855" s="515">
        <v>18</v>
      </c>
      <c r="B1855" s="515">
        <v>120</v>
      </c>
      <c r="C1855" s="515">
        <v>2024</v>
      </c>
      <c r="D1855" s="515"/>
      <c r="E1855" s="515">
        <v>99</v>
      </c>
      <c r="F1855" s="515"/>
      <c r="G1855" s="515">
        <v>99</v>
      </c>
      <c r="H1855" s="515">
        <v>1</v>
      </c>
      <c r="I1855" s="515">
        <v>99</v>
      </c>
      <c r="J1855" s="515">
        <v>309</v>
      </c>
      <c r="K1855" s="515">
        <v>99</v>
      </c>
      <c r="L1855" s="515">
        <v>5</v>
      </c>
      <c r="M1855" s="515">
        <v>99</v>
      </c>
      <c r="N1855" s="515">
        <v>99</v>
      </c>
      <c r="O1855" s="515">
        <v>99</v>
      </c>
      <c r="P1855" s="515">
        <v>99</v>
      </c>
      <c r="Q1855" s="515">
        <v>373</v>
      </c>
      <c r="R1855" s="515">
        <v>983</v>
      </c>
      <c r="S1855" s="515">
        <v>5</v>
      </c>
      <c r="T1855" s="515">
        <v>5.4628687690742606</v>
      </c>
      <c r="U1855" s="515">
        <v>21.230620549338763</v>
      </c>
      <c r="V1855" s="515">
        <v>0</v>
      </c>
      <c r="W1855" s="515">
        <v>0.91556459816887059</v>
      </c>
      <c r="X1855" s="515">
        <v>87.080366225839242</v>
      </c>
      <c r="Y1855" s="515">
        <v>35.707019328585972</v>
      </c>
      <c r="Z1855" s="515">
        <v>3.9973628541650248</v>
      </c>
      <c r="AA1855" s="515">
        <v>0</v>
      </c>
      <c r="AB1855" s="515">
        <v>1.7470785700942628</v>
      </c>
      <c r="AC1855" s="515"/>
      <c r="AD1855" s="515">
        <v>-33.591227060875603</v>
      </c>
      <c r="AE1855" s="515"/>
      <c r="AF1855" s="515">
        <v>10.427495491672852</v>
      </c>
      <c r="AG1855" s="515">
        <v>7.1730468289487312</v>
      </c>
      <c r="AH1855" s="515">
        <v>5.5951169888097665</v>
      </c>
      <c r="AI1855" s="515">
        <v>982</v>
      </c>
      <c r="AJ1855" s="515">
        <v>109.39745417515299</v>
      </c>
      <c r="AK1855" s="515">
        <v>16.042695197258794</v>
      </c>
      <c r="AL1855" s="515">
        <v>16.102443759966988</v>
      </c>
    </row>
    <row r="1856" spans="1:38">
      <c r="A1856" s="515">
        <v>18</v>
      </c>
      <c r="B1856" s="515">
        <v>121</v>
      </c>
      <c r="C1856" s="515">
        <v>2024</v>
      </c>
      <c r="D1856" s="515"/>
      <c r="E1856" s="515">
        <v>99</v>
      </c>
      <c r="F1856" s="515"/>
      <c r="G1856" s="515">
        <v>99</v>
      </c>
      <c r="H1856" s="515">
        <v>2</v>
      </c>
      <c r="I1856" s="515">
        <v>99</v>
      </c>
      <c r="J1856" s="515">
        <v>470</v>
      </c>
      <c r="K1856" s="515">
        <v>99</v>
      </c>
      <c r="L1856" s="515">
        <v>5</v>
      </c>
      <c r="M1856" s="515">
        <v>99</v>
      </c>
      <c r="N1856" s="515">
        <v>99</v>
      </c>
      <c r="O1856" s="515">
        <v>99</v>
      </c>
      <c r="P1856" s="515">
        <v>99</v>
      </c>
      <c r="Q1856" s="515">
        <v>80</v>
      </c>
      <c r="R1856" s="515">
        <v>173</v>
      </c>
      <c r="S1856" s="515">
        <v>5</v>
      </c>
      <c r="T1856" s="515">
        <v>5.6763005780346791</v>
      </c>
      <c r="U1856" s="515">
        <v>19.046242774566476</v>
      </c>
      <c r="V1856" s="515">
        <v>0</v>
      </c>
      <c r="W1856" s="515">
        <v>0</v>
      </c>
      <c r="X1856" s="515">
        <v>68.786127167630085</v>
      </c>
      <c r="Y1856" s="515">
        <v>21.965317919075151</v>
      </c>
      <c r="Z1856" s="515">
        <v>4.2572685602672076</v>
      </c>
      <c r="AA1856" s="515">
        <v>0</v>
      </c>
      <c r="AB1856" s="515">
        <v>1.1014253308163149</v>
      </c>
      <c r="AC1856" s="515"/>
      <c r="AD1856" s="515">
        <v>-39.436299316185355</v>
      </c>
      <c r="AE1856" s="515"/>
      <c r="AF1856" s="515">
        <v>12.929745889387148</v>
      </c>
      <c r="AG1856" s="515">
        <v>9.573590256148016</v>
      </c>
      <c r="AH1856" s="515">
        <v>24.277456647398839</v>
      </c>
      <c r="AI1856" s="515">
        <v>173</v>
      </c>
      <c r="AJ1856" s="515">
        <v>105.08670520231212</v>
      </c>
      <c r="AK1856" s="515">
        <v>16.105749632550673</v>
      </c>
      <c r="AL1856" s="515">
        <v>16.144975899836663</v>
      </c>
    </row>
    <row r="1857" spans="1:38">
      <c r="A1857" s="515">
        <v>18</v>
      </c>
      <c r="B1857" s="515">
        <v>122</v>
      </c>
      <c r="C1857" s="515">
        <v>2024</v>
      </c>
      <c r="D1857" s="515"/>
      <c r="E1857" s="515">
        <v>99</v>
      </c>
      <c r="F1857" s="515"/>
      <c r="G1857" s="515">
        <v>99</v>
      </c>
      <c r="H1857" s="515">
        <v>2</v>
      </c>
      <c r="I1857" s="515">
        <v>99</v>
      </c>
      <c r="J1857" s="515">
        <v>629</v>
      </c>
      <c r="K1857" s="515">
        <v>99</v>
      </c>
      <c r="L1857" s="515">
        <v>5</v>
      </c>
      <c r="M1857" s="515">
        <v>99</v>
      </c>
      <c r="N1857" s="515">
        <v>99</v>
      </c>
      <c r="O1857" s="515">
        <v>99</v>
      </c>
      <c r="P1857" s="515">
        <v>99</v>
      </c>
      <c r="Q1857" s="515"/>
      <c r="R1857" s="515">
        <v>0</v>
      </c>
      <c r="S1857" s="515"/>
      <c r="T1857" s="515"/>
      <c r="U1857" s="515"/>
      <c r="V1857" s="515"/>
      <c r="W1857" s="515"/>
      <c r="X1857" s="515"/>
      <c r="Y1857" s="515"/>
      <c r="Z1857" s="515"/>
      <c r="AA1857" s="515"/>
      <c r="AB1857" s="515"/>
      <c r="AC1857" s="515"/>
      <c r="AD1857" s="515"/>
      <c r="AE1857" s="515"/>
      <c r="AF1857" s="515"/>
      <c r="AG1857" s="515"/>
      <c r="AH1857" s="515"/>
      <c r="AI1857" s="515"/>
      <c r="AJ1857" s="515"/>
      <c r="AK1857" s="515"/>
      <c r="AL1857" s="515"/>
    </row>
    <row r="1858" spans="1:38">
      <c r="A1858" s="515">
        <v>18</v>
      </c>
      <c r="B1858" s="515">
        <v>123</v>
      </c>
      <c r="C1858" s="515">
        <v>2024</v>
      </c>
      <c r="D1858" s="515"/>
      <c r="E1858" s="515">
        <v>99</v>
      </c>
      <c r="F1858" s="515"/>
      <c r="G1858" s="515">
        <v>99</v>
      </c>
      <c r="H1858" s="515">
        <v>1</v>
      </c>
      <c r="I1858" s="515">
        <v>99</v>
      </c>
      <c r="J1858" s="515">
        <v>643</v>
      </c>
      <c r="K1858" s="515">
        <v>99</v>
      </c>
      <c r="L1858" s="515">
        <v>5</v>
      </c>
      <c r="M1858" s="515">
        <v>99</v>
      </c>
      <c r="N1858" s="515">
        <v>99</v>
      </c>
      <c r="O1858" s="515">
        <v>99</v>
      </c>
      <c r="P1858" s="515">
        <v>99</v>
      </c>
      <c r="Q1858" s="515">
        <v>212</v>
      </c>
      <c r="R1858" s="515">
        <v>562</v>
      </c>
      <c r="S1858" s="515">
        <v>5</v>
      </c>
      <c r="T1858" s="515">
        <v>5.5160142348754446</v>
      </c>
      <c r="U1858" s="515">
        <v>19.784163701067595</v>
      </c>
      <c r="V1858" s="515">
        <v>0</v>
      </c>
      <c r="W1858" s="515">
        <v>0.53380782918149461</v>
      </c>
      <c r="X1858" s="515">
        <v>69.395017793594306</v>
      </c>
      <c r="Y1858" s="515">
        <v>28.825622775800703</v>
      </c>
      <c r="Z1858" s="515">
        <v>4.9129267097896809</v>
      </c>
      <c r="AA1858" s="515">
        <v>0</v>
      </c>
      <c r="AB1858" s="515">
        <v>1.4207134891675779</v>
      </c>
      <c r="AC1858" s="515"/>
      <c r="AD1858" s="515">
        <v>-51.679118070101858</v>
      </c>
      <c r="AE1858" s="515"/>
      <c r="AF1858" s="515">
        <v>10.950896336710835</v>
      </c>
      <c r="AG1858" s="515">
        <v>7.4645342814579232</v>
      </c>
      <c r="AH1858" s="515">
        <v>4.0925266903914599</v>
      </c>
      <c r="AI1858" s="515">
        <v>492</v>
      </c>
      <c r="AJ1858" s="515">
        <v>105.43902439024399</v>
      </c>
      <c r="AK1858" s="515">
        <v>16.228675738798398</v>
      </c>
      <c r="AL1858" s="515">
        <v>16.238026302949905</v>
      </c>
    </row>
    <row r="1859" spans="1:38">
      <c r="A1859" s="515">
        <v>18</v>
      </c>
      <c r="B1859" s="515">
        <v>124</v>
      </c>
      <c r="C1859" s="515">
        <v>2024</v>
      </c>
      <c r="D1859" s="515"/>
      <c r="E1859" s="515">
        <v>99</v>
      </c>
      <c r="F1859" s="515"/>
      <c r="G1859" s="515">
        <v>99</v>
      </c>
      <c r="H1859" s="515">
        <v>2</v>
      </c>
      <c r="I1859" s="515">
        <v>99</v>
      </c>
      <c r="J1859" s="515">
        <v>704</v>
      </c>
      <c r="K1859" s="515">
        <v>99</v>
      </c>
      <c r="L1859" s="515">
        <v>5</v>
      </c>
      <c r="M1859" s="515">
        <v>99</v>
      </c>
      <c r="N1859" s="515">
        <v>99</v>
      </c>
      <c r="O1859" s="515">
        <v>99</v>
      </c>
      <c r="P1859" s="515">
        <v>99</v>
      </c>
      <c r="Q1859" s="515"/>
      <c r="R1859" s="515">
        <v>0</v>
      </c>
      <c r="S1859" s="515"/>
      <c r="T1859" s="515"/>
      <c r="U1859" s="515"/>
      <c r="V1859" s="515"/>
      <c r="W1859" s="515"/>
      <c r="X1859" s="515"/>
      <c r="Y1859" s="515"/>
      <c r="Z1859" s="515"/>
      <c r="AA1859" s="515"/>
      <c r="AB1859" s="515"/>
      <c r="AC1859" s="515"/>
      <c r="AD1859" s="515"/>
      <c r="AE1859" s="515"/>
      <c r="AF1859" s="515"/>
      <c r="AG1859" s="515"/>
      <c r="AH1859" s="515"/>
      <c r="AI1859" s="515"/>
      <c r="AJ1859" s="515"/>
      <c r="AK1859" s="515"/>
      <c r="AL1859" s="515"/>
    </row>
    <row r="1860" spans="1:38">
      <c r="A1860" s="515">
        <v>18</v>
      </c>
      <c r="B1860" s="515">
        <v>125</v>
      </c>
      <c r="C1860" s="515">
        <v>2024</v>
      </c>
      <c r="D1860" s="515"/>
      <c r="E1860" s="515">
        <v>99</v>
      </c>
      <c r="F1860" s="515"/>
      <c r="G1860" s="515">
        <v>99</v>
      </c>
      <c r="H1860" s="515">
        <v>1</v>
      </c>
      <c r="I1860" s="515">
        <v>99</v>
      </c>
      <c r="J1860" s="515">
        <v>802</v>
      </c>
      <c r="K1860" s="515">
        <v>99</v>
      </c>
      <c r="L1860" s="515">
        <v>5</v>
      </c>
      <c r="M1860" s="515">
        <v>99</v>
      </c>
      <c r="N1860" s="515">
        <v>99</v>
      </c>
      <c r="O1860" s="515">
        <v>99</v>
      </c>
      <c r="P1860" s="515">
        <v>99</v>
      </c>
      <c r="Q1860" s="515">
        <v>27</v>
      </c>
      <c r="R1860" s="515">
        <v>70</v>
      </c>
      <c r="S1860" s="515">
        <v>5</v>
      </c>
      <c r="T1860" s="515">
        <v>6.0714285714285694</v>
      </c>
      <c r="U1860" s="515">
        <v>20.182857142857127</v>
      </c>
      <c r="V1860" s="515">
        <v>0</v>
      </c>
      <c r="W1860" s="515">
        <v>0</v>
      </c>
      <c r="X1860" s="515">
        <v>72.857142857142875</v>
      </c>
      <c r="Y1860" s="515">
        <v>35.714285714285722</v>
      </c>
      <c r="Z1860" s="515">
        <v>4.7866173987952525</v>
      </c>
      <c r="AA1860" s="515">
        <v>0</v>
      </c>
      <c r="AB1860" s="515">
        <v>1.5521545262857659</v>
      </c>
      <c r="AC1860" s="515"/>
      <c r="AD1860" s="515">
        <v>-80.03045234755902</v>
      </c>
      <c r="AE1860" s="515"/>
      <c r="AF1860" s="515">
        <v>7.3917634635691645</v>
      </c>
      <c r="AG1860" s="515">
        <v>4.8197538950693746</v>
      </c>
      <c r="AH1860" s="515">
        <v>1.4285714285714288</v>
      </c>
      <c r="AI1860" s="515">
        <v>70</v>
      </c>
      <c r="AJ1860" s="515">
        <v>108.31571428571424</v>
      </c>
      <c r="AK1860" s="515">
        <v>15.604353387905077</v>
      </c>
      <c r="AL1860" s="515">
        <v>15.881970854355259</v>
      </c>
    </row>
    <row r="1861" spans="1:38">
      <c r="A1861" s="515">
        <v>18</v>
      </c>
      <c r="B1861" s="515">
        <v>126</v>
      </c>
      <c r="C1861" s="515">
        <v>2024</v>
      </c>
      <c r="D1861" s="515"/>
      <c r="E1861" s="515">
        <v>99</v>
      </c>
      <c r="F1861" s="515"/>
      <c r="G1861" s="515">
        <v>99</v>
      </c>
      <c r="H1861" s="515">
        <v>1</v>
      </c>
      <c r="I1861" s="515">
        <v>99</v>
      </c>
      <c r="J1861" s="515">
        <v>103</v>
      </c>
      <c r="K1861" s="515">
        <v>99</v>
      </c>
      <c r="L1861" s="515">
        <v>6</v>
      </c>
      <c r="M1861" s="515">
        <v>99</v>
      </c>
      <c r="N1861" s="515">
        <v>99</v>
      </c>
      <c r="O1861" s="515">
        <v>99</v>
      </c>
      <c r="P1861" s="515">
        <v>99</v>
      </c>
      <c r="Q1861" s="515">
        <v>4</v>
      </c>
      <c r="R1861" s="515">
        <v>10</v>
      </c>
      <c r="S1861" s="515">
        <v>6</v>
      </c>
      <c r="T1861" s="515">
        <v>6</v>
      </c>
      <c r="U1861" s="515">
        <v>27.98</v>
      </c>
      <c r="V1861" s="515">
        <v>90</v>
      </c>
      <c r="W1861" s="515">
        <v>0</v>
      </c>
      <c r="X1861" s="515">
        <v>100</v>
      </c>
      <c r="Y1861" s="515">
        <v>100</v>
      </c>
      <c r="Z1861" s="515">
        <v>2.6415147169758457</v>
      </c>
      <c r="AA1861" s="515">
        <v>0</v>
      </c>
      <c r="AB1861" s="515">
        <v>1</v>
      </c>
      <c r="AC1861" s="515"/>
      <c r="AD1861" s="515">
        <v>-18.928533571541298</v>
      </c>
      <c r="AE1861" s="515"/>
      <c r="AF1861" s="515">
        <v>16.949152542372879</v>
      </c>
      <c r="AG1861" s="515">
        <v>14.287173202614376</v>
      </c>
      <c r="AH1861" s="515">
        <v>0</v>
      </c>
      <c r="AI1861" s="515">
        <v>10</v>
      </c>
      <c r="AJ1861" s="515">
        <v>116.31</v>
      </c>
      <c r="AK1861" s="515">
        <v>17.76945856362634</v>
      </c>
      <c r="AL1861" s="515">
        <v>17.76945856362634</v>
      </c>
    </row>
    <row r="1862" spans="1:38">
      <c r="A1862" s="515">
        <v>18</v>
      </c>
      <c r="B1862" s="515">
        <v>127</v>
      </c>
      <c r="C1862" s="515">
        <v>2024</v>
      </c>
      <c r="D1862" s="515"/>
      <c r="E1862" s="515">
        <v>99</v>
      </c>
      <c r="F1862" s="515"/>
      <c r="G1862" s="515">
        <v>99</v>
      </c>
      <c r="H1862" s="515">
        <v>2</v>
      </c>
      <c r="I1862" s="515">
        <v>99</v>
      </c>
      <c r="J1862" s="515">
        <v>106</v>
      </c>
      <c r="K1862" s="515">
        <v>99</v>
      </c>
      <c r="L1862" s="515">
        <v>6</v>
      </c>
      <c r="M1862" s="515">
        <v>99</v>
      </c>
      <c r="N1862" s="515">
        <v>99</v>
      </c>
      <c r="O1862" s="515">
        <v>99</v>
      </c>
      <c r="P1862" s="515">
        <v>99</v>
      </c>
      <c r="Q1862" s="515">
        <v>192</v>
      </c>
      <c r="R1862" s="515">
        <v>514</v>
      </c>
      <c r="S1862" s="515">
        <v>6</v>
      </c>
      <c r="T1862" s="515">
        <v>5.4494163424124524</v>
      </c>
      <c r="U1862" s="515">
        <v>27.157976653696529</v>
      </c>
      <c r="V1862" s="515">
        <v>69.844357976653683</v>
      </c>
      <c r="W1862" s="515">
        <v>2.7237354085603118</v>
      </c>
      <c r="X1862" s="515">
        <v>99.610894941634228</v>
      </c>
      <c r="Y1862" s="515">
        <v>87.743190661478579</v>
      </c>
      <c r="Z1862" s="515">
        <v>3.6190837393315278</v>
      </c>
      <c r="AA1862" s="515">
        <v>0</v>
      </c>
      <c r="AB1862" s="515">
        <v>1.3956469462738164</v>
      </c>
      <c r="AC1862" s="515"/>
      <c r="AD1862" s="515">
        <v>-26.846696357588236</v>
      </c>
      <c r="AE1862" s="515"/>
      <c r="AF1862" s="515">
        <v>15.728274173806604</v>
      </c>
      <c r="AG1862" s="515">
        <v>13.099517936388628</v>
      </c>
      <c r="AH1862" s="515">
        <v>0.19455252918287935</v>
      </c>
      <c r="AI1862" s="515">
        <v>512</v>
      </c>
      <c r="AJ1862" s="515">
        <v>114.16289062500007</v>
      </c>
      <c r="AK1862" s="515">
        <v>18.182479760722728</v>
      </c>
      <c r="AL1862" s="515">
        <v>18.259238519503821</v>
      </c>
    </row>
    <row r="1863" spans="1:38">
      <c r="A1863" s="515">
        <v>18</v>
      </c>
      <c r="B1863" s="515">
        <v>128</v>
      </c>
      <c r="C1863" s="515">
        <v>2024</v>
      </c>
      <c r="D1863" s="515"/>
      <c r="E1863" s="515">
        <v>99</v>
      </c>
      <c r="F1863" s="515"/>
      <c r="G1863" s="515">
        <v>99</v>
      </c>
      <c r="H1863" s="515">
        <v>1</v>
      </c>
      <c r="I1863" s="515">
        <v>99</v>
      </c>
      <c r="J1863" s="515">
        <v>110</v>
      </c>
      <c r="K1863" s="515">
        <v>99</v>
      </c>
      <c r="L1863" s="515">
        <v>6</v>
      </c>
      <c r="M1863" s="515">
        <v>99</v>
      </c>
      <c r="N1863" s="515">
        <v>99</v>
      </c>
      <c r="O1863" s="515">
        <v>99</v>
      </c>
      <c r="P1863" s="515">
        <v>99</v>
      </c>
      <c r="Q1863" s="515">
        <v>729</v>
      </c>
      <c r="R1863" s="515">
        <v>1923</v>
      </c>
      <c r="S1863" s="515">
        <v>6</v>
      </c>
      <c r="T1863" s="515">
        <v>5.2262090483619348</v>
      </c>
      <c r="U1863" s="515">
        <v>27.020748829953234</v>
      </c>
      <c r="V1863" s="515">
        <v>67.91471658866358</v>
      </c>
      <c r="W1863" s="515">
        <v>1.1960478419136764</v>
      </c>
      <c r="X1863" s="515">
        <v>99.739989599583978</v>
      </c>
      <c r="Y1863" s="515">
        <v>85.43941757670305</v>
      </c>
      <c r="Z1863" s="515">
        <v>3.6743394963045777</v>
      </c>
      <c r="AA1863" s="515">
        <v>0</v>
      </c>
      <c r="AB1863" s="515">
        <v>1.3526805620872393</v>
      </c>
      <c r="AC1863" s="515"/>
      <c r="AD1863" s="515">
        <v>-41.265387347130421</v>
      </c>
      <c r="AE1863" s="515"/>
      <c r="AF1863" s="515">
        <v>16.938254205936754</v>
      </c>
      <c r="AG1863" s="515">
        <v>14.007381514188978</v>
      </c>
      <c r="AH1863" s="515">
        <v>6.2922516900676015</v>
      </c>
      <c r="AI1863" s="515">
        <v>1923</v>
      </c>
      <c r="AJ1863" s="515">
        <v>114.12641705668239</v>
      </c>
      <c r="AK1863" s="515">
        <v>18.082100023589721</v>
      </c>
      <c r="AL1863" s="515">
        <v>18.111644318326963</v>
      </c>
    </row>
    <row r="1864" spans="1:38">
      <c r="A1864" s="515">
        <v>18</v>
      </c>
      <c r="B1864" s="515">
        <v>129</v>
      </c>
      <c r="C1864" s="515">
        <v>2024</v>
      </c>
      <c r="D1864" s="515"/>
      <c r="E1864" s="515">
        <v>99</v>
      </c>
      <c r="F1864" s="515"/>
      <c r="G1864" s="515">
        <v>99</v>
      </c>
      <c r="H1864" s="515">
        <v>1</v>
      </c>
      <c r="I1864" s="515">
        <v>99</v>
      </c>
      <c r="J1864" s="515">
        <v>111</v>
      </c>
      <c r="K1864" s="515">
        <v>99</v>
      </c>
      <c r="L1864" s="515">
        <v>6</v>
      </c>
      <c r="M1864" s="515">
        <v>99</v>
      </c>
      <c r="N1864" s="515">
        <v>99</v>
      </c>
      <c r="O1864" s="515">
        <v>99</v>
      </c>
      <c r="P1864" s="515">
        <v>99</v>
      </c>
      <c r="Q1864" s="515">
        <v>593</v>
      </c>
      <c r="R1864" s="515">
        <v>1585</v>
      </c>
      <c r="S1864" s="515">
        <v>6</v>
      </c>
      <c r="T1864" s="515">
        <v>5.0858044164037848</v>
      </c>
      <c r="U1864" s="515">
        <v>26.775899053627757</v>
      </c>
      <c r="V1864" s="515">
        <v>70.914826498422727</v>
      </c>
      <c r="W1864" s="515">
        <v>0.94637223974763396</v>
      </c>
      <c r="X1864" s="515">
        <v>98.99053627760253</v>
      </c>
      <c r="Y1864" s="515">
        <v>86.876971608832818</v>
      </c>
      <c r="Z1864" s="515">
        <v>3.810366016005561</v>
      </c>
      <c r="AA1864" s="515">
        <v>0</v>
      </c>
      <c r="AB1864" s="515">
        <v>1.1312399604780523</v>
      </c>
      <c r="AC1864" s="515"/>
      <c r="AD1864" s="515">
        <v>-22.096200125919314</v>
      </c>
      <c r="AE1864" s="515"/>
      <c r="AF1864" s="515">
        <v>14.525293255131961</v>
      </c>
      <c r="AG1864" s="515">
        <v>11.472957322776564</v>
      </c>
      <c r="AH1864" s="515">
        <v>1.3249211356466877</v>
      </c>
      <c r="AI1864" s="515">
        <v>1581</v>
      </c>
      <c r="AJ1864" s="515">
        <v>113.53896268184684</v>
      </c>
      <c r="AK1864" s="515">
        <v>18.186274730758651</v>
      </c>
      <c r="AL1864" s="515">
        <v>18.180072822011923</v>
      </c>
    </row>
    <row r="1865" spans="1:38">
      <c r="A1865" s="515">
        <v>18</v>
      </c>
      <c r="B1865" s="515">
        <v>130</v>
      </c>
      <c r="C1865" s="515">
        <v>2024</v>
      </c>
      <c r="D1865" s="515"/>
      <c r="E1865" s="515">
        <v>99</v>
      </c>
      <c r="F1865" s="515"/>
      <c r="G1865" s="515">
        <v>99</v>
      </c>
      <c r="H1865" s="515">
        <v>1</v>
      </c>
      <c r="I1865" s="515">
        <v>99</v>
      </c>
      <c r="J1865" s="515">
        <v>116</v>
      </c>
      <c r="K1865" s="515">
        <v>99</v>
      </c>
      <c r="L1865" s="515">
        <v>6</v>
      </c>
      <c r="M1865" s="515">
        <v>99</v>
      </c>
      <c r="N1865" s="515">
        <v>99</v>
      </c>
      <c r="O1865" s="515">
        <v>99</v>
      </c>
      <c r="P1865" s="515">
        <v>99</v>
      </c>
      <c r="Q1865" s="515">
        <v>532</v>
      </c>
      <c r="R1865" s="515">
        <v>1211</v>
      </c>
      <c r="S1865" s="515">
        <v>6</v>
      </c>
      <c r="T1865" s="515">
        <v>5.4690338563170924</v>
      </c>
      <c r="U1865" s="515">
        <v>25.295045417010744</v>
      </c>
      <c r="V1865" s="515">
        <v>55.408753096614369</v>
      </c>
      <c r="W1865" s="515">
        <v>2.807597027250206</v>
      </c>
      <c r="X1865" s="515">
        <v>95.540875309661402</v>
      </c>
      <c r="Y1865" s="515">
        <v>72.914946325350982</v>
      </c>
      <c r="Z1865" s="515">
        <v>4.715994384286212</v>
      </c>
      <c r="AA1865" s="515">
        <v>0</v>
      </c>
      <c r="AB1865" s="515">
        <v>1.7516274771872102</v>
      </c>
      <c r="AC1865" s="515"/>
      <c r="AD1865" s="515">
        <v>-44.611504578890354</v>
      </c>
      <c r="AE1865" s="515"/>
      <c r="AF1865" s="515">
        <v>16.68733636488907</v>
      </c>
      <c r="AG1865" s="515">
        <v>13.632046923118009</v>
      </c>
      <c r="AH1865" s="515">
        <v>1.8166804293971923</v>
      </c>
      <c r="AI1865" s="515">
        <v>1115</v>
      </c>
      <c r="AJ1865" s="515">
        <v>111.34708520179365</v>
      </c>
      <c r="AK1865" s="515">
        <v>18.184522634422574</v>
      </c>
      <c r="AL1865" s="515">
        <v>18.173725040008719</v>
      </c>
    </row>
    <row r="1866" spans="1:38">
      <c r="A1866" s="515">
        <v>18</v>
      </c>
      <c r="B1866" s="515">
        <v>131</v>
      </c>
      <c r="C1866" s="515">
        <v>2024</v>
      </c>
      <c r="D1866" s="515"/>
      <c r="E1866" s="515">
        <v>99</v>
      </c>
      <c r="F1866" s="515"/>
      <c r="G1866" s="515">
        <v>99</v>
      </c>
      <c r="H1866" s="515">
        <v>2</v>
      </c>
      <c r="I1866" s="515">
        <v>99</v>
      </c>
      <c r="J1866" s="515">
        <v>117</v>
      </c>
      <c r="K1866" s="515">
        <v>99</v>
      </c>
      <c r="L1866" s="515">
        <v>6</v>
      </c>
      <c r="M1866" s="515">
        <v>99</v>
      </c>
      <c r="N1866" s="515">
        <v>99</v>
      </c>
      <c r="O1866" s="515">
        <v>99</v>
      </c>
      <c r="P1866" s="515">
        <v>99</v>
      </c>
      <c r="Q1866" s="515">
        <v>316</v>
      </c>
      <c r="R1866" s="515">
        <v>927</v>
      </c>
      <c r="S1866" s="515">
        <v>6</v>
      </c>
      <c r="T1866" s="515">
        <v>5.7788565264293457</v>
      </c>
      <c r="U1866" s="515">
        <v>26.100862998921247</v>
      </c>
      <c r="V1866" s="515">
        <v>60.409924487594381</v>
      </c>
      <c r="W1866" s="515">
        <v>6.4724919093851137</v>
      </c>
      <c r="X1866" s="515">
        <v>96.548004314994628</v>
      </c>
      <c r="Y1866" s="515">
        <v>77.454153182308517</v>
      </c>
      <c r="Z1866" s="515">
        <v>4.8401792059863809</v>
      </c>
      <c r="AA1866" s="515">
        <v>0</v>
      </c>
      <c r="AB1866" s="515">
        <v>1.6759178804734516</v>
      </c>
      <c r="AC1866" s="515"/>
      <c r="AD1866" s="515">
        <v>-51.464578866109697</v>
      </c>
      <c r="AE1866" s="515"/>
      <c r="AF1866" s="515">
        <v>16.294603621023025</v>
      </c>
      <c r="AG1866" s="515">
        <v>13.255723620449828</v>
      </c>
      <c r="AH1866" s="515">
        <v>3.1283710895361376</v>
      </c>
      <c r="AI1866" s="515">
        <v>927</v>
      </c>
      <c r="AJ1866" s="515">
        <v>112.71208198489749</v>
      </c>
      <c r="AK1866" s="515">
        <v>18.005930167334931</v>
      </c>
      <c r="AL1866" s="515">
        <v>18.073322738511816</v>
      </c>
    </row>
    <row r="1867" spans="1:38">
      <c r="A1867" s="515">
        <v>18</v>
      </c>
      <c r="B1867" s="515">
        <v>132</v>
      </c>
      <c r="C1867" s="515">
        <v>2024</v>
      </c>
      <c r="D1867" s="515"/>
      <c r="E1867" s="515">
        <v>99</v>
      </c>
      <c r="F1867" s="515"/>
      <c r="G1867" s="515">
        <v>99</v>
      </c>
      <c r="H1867" s="515">
        <v>1</v>
      </c>
      <c r="I1867" s="515">
        <v>99</v>
      </c>
      <c r="J1867" s="515">
        <v>134</v>
      </c>
      <c r="K1867" s="515">
        <v>99</v>
      </c>
      <c r="L1867" s="515">
        <v>6</v>
      </c>
      <c r="M1867" s="515">
        <v>99</v>
      </c>
      <c r="N1867" s="515">
        <v>99</v>
      </c>
      <c r="O1867" s="515">
        <v>99</v>
      </c>
      <c r="P1867" s="515">
        <v>99</v>
      </c>
      <c r="Q1867" s="515">
        <v>819</v>
      </c>
      <c r="R1867" s="515">
        <v>1908</v>
      </c>
      <c r="S1867" s="515">
        <v>6</v>
      </c>
      <c r="T1867" s="515">
        <v>5.5497903563941309</v>
      </c>
      <c r="U1867" s="515">
        <v>24.738941299790351</v>
      </c>
      <c r="V1867" s="515">
        <v>53.301886792452819</v>
      </c>
      <c r="W1867" s="515">
        <v>2.6729559748427678</v>
      </c>
      <c r="X1867" s="515">
        <v>95.492662473794553</v>
      </c>
      <c r="Y1867" s="515">
        <v>70.911949685534609</v>
      </c>
      <c r="Z1867" s="515">
        <v>4.4465611439669841</v>
      </c>
      <c r="AA1867" s="515">
        <v>0</v>
      </c>
      <c r="AB1867" s="515">
        <v>2.2491868919961111</v>
      </c>
      <c r="AC1867" s="515"/>
      <c r="AD1867" s="515">
        <v>-40.273941339674678</v>
      </c>
      <c r="AE1867" s="515"/>
      <c r="AF1867" s="515">
        <v>17.224880382775119</v>
      </c>
      <c r="AG1867" s="515">
        <v>13.861947607471279</v>
      </c>
      <c r="AH1867" s="515">
        <v>3.4067085953878409</v>
      </c>
      <c r="AI1867" s="515">
        <v>1899</v>
      </c>
      <c r="AJ1867" s="515">
        <v>110.48098999473402</v>
      </c>
      <c r="AK1867" s="515">
        <v>18.163169243857769</v>
      </c>
      <c r="AL1867" s="515">
        <v>18.189288784957871</v>
      </c>
    </row>
    <row r="1868" spans="1:38">
      <c r="A1868" s="515">
        <v>18</v>
      </c>
      <c r="B1868" s="515">
        <v>133</v>
      </c>
      <c r="C1868" s="515">
        <v>2024</v>
      </c>
      <c r="D1868" s="515"/>
      <c r="E1868" s="515">
        <v>99</v>
      </c>
      <c r="F1868" s="515"/>
      <c r="G1868" s="515">
        <v>99</v>
      </c>
      <c r="H1868" s="515">
        <v>2</v>
      </c>
      <c r="I1868" s="515">
        <v>99</v>
      </c>
      <c r="J1868" s="515">
        <v>141</v>
      </c>
      <c r="K1868" s="515">
        <v>99</v>
      </c>
      <c r="L1868" s="515">
        <v>6</v>
      </c>
      <c r="M1868" s="515">
        <v>99</v>
      </c>
      <c r="N1868" s="515">
        <v>99</v>
      </c>
      <c r="O1868" s="515">
        <v>99</v>
      </c>
      <c r="P1868" s="515">
        <v>99</v>
      </c>
      <c r="Q1868" s="515">
        <v>807</v>
      </c>
      <c r="R1868" s="515">
        <v>2064</v>
      </c>
      <c r="S1868" s="515">
        <v>6</v>
      </c>
      <c r="T1868" s="515">
        <v>6.12451550387597</v>
      </c>
      <c r="U1868" s="515">
        <v>24.298401162790661</v>
      </c>
      <c r="V1868" s="515">
        <v>46.608527131782928</v>
      </c>
      <c r="W1868" s="515">
        <v>2.9069767441860459</v>
      </c>
      <c r="X1868" s="515">
        <v>94.912790697674438</v>
      </c>
      <c r="Y1868" s="515">
        <v>62.742248062015513</v>
      </c>
      <c r="Z1868" s="515">
        <v>4.9119142412595753</v>
      </c>
      <c r="AA1868" s="515">
        <v>0</v>
      </c>
      <c r="AB1868" s="515">
        <v>1.3737220127683338</v>
      </c>
      <c r="AC1868" s="515"/>
      <c r="AD1868" s="515">
        <v>-50.13399120119989</v>
      </c>
      <c r="AE1868" s="515"/>
      <c r="AF1868" s="515">
        <v>19.630968232832409</v>
      </c>
      <c r="AG1868" s="515">
        <v>16.72573534585943</v>
      </c>
      <c r="AH1868" s="515">
        <v>1.5503875968992249</v>
      </c>
      <c r="AI1868" s="515">
        <v>2041</v>
      </c>
      <c r="AJ1868" s="515">
        <v>110.52577168054884</v>
      </c>
      <c r="AK1868" s="515">
        <v>17.820922707043149</v>
      </c>
      <c r="AL1868" s="515">
        <v>17.777283343859821</v>
      </c>
    </row>
    <row r="1869" spans="1:38">
      <c r="A1869" s="515">
        <v>18</v>
      </c>
      <c r="B1869" s="515">
        <v>134</v>
      </c>
      <c r="C1869" s="515">
        <v>2024</v>
      </c>
      <c r="D1869" s="515"/>
      <c r="E1869" s="515">
        <v>99</v>
      </c>
      <c r="F1869" s="515"/>
      <c r="G1869" s="515">
        <v>99</v>
      </c>
      <c r="H1869" s="515">
        <v>2</v>
      </c>
      <c r="I1869" s="515">
        <v>99</v>
      </c>
      <c r="J1869" s="515">
        <v>143</v>
      </c>
      <c r="K1869" s="515">
        <v>99</v>
      </c>
      <c r="L1869" s="515">
        <v>6</v>
      </c>
      <c r="M1869" s="515">
        <v>99</v>
      </c>
      <c r="N1869" s="515">
        <v>99</v>
      </c>
      <c r="O1869" s="515">
        <v>99</v>
      </c>
      <c r="P1869" s="515">
        <v>99</v>
      </c>
      <c r="Q1869" s="515">
        <v>1</v>
      </c>
      <c r="R1869" s="515">
        <v>1</v>
      </c>
      <c r="S1869" s="515">
        <v>6</v>
      </c>
      <c r="T1869" s="515">
        <v>7</v>
      </c>
      <c r="U1869" s="515">
        <v>29.6</v>
      </c>
      <c r="V1869" s="515">
        <v>100</v>
      </c>
      <c r="W1869" s="515">
        <v>0</v>
      </c>
      <c r="X1869" s="515">
        <v>100</v>
      </c>
      <c r="Y1869" s="515">
        <v>100</v>
      </c>
      <c r="Z1869" s="515">
        <v>0</v>
      </c>
      <c r="AA1869" s="515">
        <v>0</v>
      </c>
      <c r="AB1869" s="515">
        <v>0</v>
      </c>
      <c r="AC1869" s="515"/>
      <c r="AD1869" s="515"/>
      <c r="AE1869" s="515"/>
      <c r="AF1869" s="515">
        <v>25</v>
      </c>
      <c r="AG1869" s="515">
        <v>26.357969723953705</v>
      </c>
      <c r="AH1869" s="515">
        <v>0</v>
      </c>
      <c r="AI1869" s="515">
        <v>0</v>
      </c>
      <c r="AJ1869" s="515"/>
      <c r="AK1869" s="515"/>
      <c r="AL1869" s="515"/>
    </row>
    <row r="1870" spans="1:38">
      <c r="A1870" s="515">
        <v>18</v>
      </c>
      <c r="B1870" s="515">
        <v>135</v>
      </c>
      <c r="C1870" s="515">
        <v>2024</v>
      </c>
      <c r="D1870" s="515"/>
      <c r="E1870" s="515">
        <v>99</v>
      </c>
      <c r="F1870" s="515"/>
      <c r="G1870" s="515">
        <v>99</v>
      </c>
      <c r="H1870" s="515">
        <v>2</v>
      </c>
      <c r="I1870" s="515">
        <v>99</v>
      </c>
      <c r="J1870" s="515">
        <v>147</v>
      </c>
      <c r="K1870" s="515">
        <v>99</v>
      </c>
      <c r="L1870" s="515">
        <v>6</v>
      </c>
      <c r="M1870" s="515">
        <v>99</v>
      </c>
      <c r="N1870" s="515">
        <v>99</v>
      </c>
      <c r="O1870" s="515">
        <v>99</v>
      </c>
      <c r="P1870" s="515">
        <v>99</v>
      </c>
      <c r="Q1870" s="515">
        <v>84</v>
      </c>
      <c r="R1870" s="515">
        <v>282</v>
      </c>
      <c r="S1870" s="515">
        <v>6</v>
      </c>
      <c r="T1870" s="515">
        <v>5.8971631205673756</v>
      </c>
      <c r="U1870" s="515">
        <v>24.681914893617009</v>
      </c>
      <c r="V1870" s="515">
        <v>49.645390070921991</v>
      </c>
      <c r="W1870" s="515">
        <v>2.1276595744680855</v>
      </c>
      <c r="X1870" s="515">
        <v>96.453900709219837</v>
      </c>
      <c r="Y1870" s="515">
        <v>71.63120567375887</v>
      </c>
      <c r="Z1870" s="515">
        <v>4.035840217632634</v>
      </c>
      <c r="AA1870" s="515">
        <v>0</v>
      </c>
      <c r="AB1870" s="515">
        <v>1.1850393213939527</v>
      </c>
      <c r="AC1870" s="515"/>
      <c r="AD1870" s="515">
        <v>-48.915529426041758</v>
      </c>
      <c r="AE1870" s="515"/>
      <c r="AF1870" s="515">
        <v>20.720058780308594</v>
      </c>
      <c r="AG1870" s="515">
        <v>18.994430178010525</v>
      </c>
      <c r="AH1870" s="515">
        <v>6.3829787234042579</v>
      </c>
      <c r="AI1870" s="515">
        <v>282</v>
      </c>
      <c r="AJ1870" s="515">
        <v>110.92092198581572</v>
      </c>
      <c r="AK1870" s="515">
        <v>17.925770605789126</v>
      </c>
      <c r="AL1870" s="515">
        <v>17.961768072249995</v>
      </c>
    </row>
    <row r="1871" spans="1:38">
      <c r="A1871" s="515">
        <v>18</v>
      </c>
      <c r="B1871" s="515">
        <v>136</v>
      </c>
      <c r="C1871" s="515">
        <v>2024</v>
      </c>
      <c r="D1871" s="515"/>
      <c r="E1871" s="515">
        <v>99</v>
      </c>
      <c r="F1871" s="515"/>
      <c r="G1871" s="515">
        <v>99</v>
      </c>
      <c r="H1871" s="515">
        <v>1</v>
      </c>
      <c r="I1871" s="515">
        <v>99</v>
      </c>
      <c r="J1871" s="515">
        <v>155</v>
      </c>
      <c r="K1871" s="515">
        <v>99</v>
      </c>
      <c r="L1871" s="515">
        <v>6</v>
      </c>
      <c r="M1871" s="515">
        <v>99</v>
      </c>
      <c r="N1871" s="515">
        <v>99</v>
      </c>
      <c r="O1871" s="515">
        <v>99</v>
      </c>
      <c r="P1871" s="515">
        <v>99</v>
      </c>
      <c r="Q1871" s="515">
        <v>215</v>
      </c>
      <c r="R1871" s="515">
        <v>668</v>
      </c>
      <c r="S1871" s="515">
        <v>6</v>
      </c>
      <c r="T1871" s="515">
        <v>5.205089820359281</v>
      </c>
      <c r="U1871" s="515">
        <v>26.49670658682636</v>
      </c>
      <c r="V1871" s="515">
        <v>65.119760479041901</v>
      </c>
      <c r="W1871" s="515">
        <v>2.6946107784431126</v>
      </c>
      <c r="X1871" s="515">
        <v>97.904191616766482</v>
      </c>
      <c r="Y1871" s="515">
        <v>76.646706586826355</v>
      </c>
      <c r="Z1871" s="515">
        <v>4.8283520134105373</v>
      </c>
      <c r="AA1871" s="515">
        <v>0</v>
      </c>
      <c r="AB1871" s="515">
        <v>1.5266606226018165</v>
      </c>
      <c r="AC1871" s="515"/>
      <c r="AD1871" s="515">
        <v>-62.176073919923439</v>
      </c>
      <c r="AE1871" s="515"/>
      <c r="AF1871" s="515">
        <v>13.269765593961065</v>
      </c>
      <c r="AG1871" s="515">
        <v>10.512355423783376</v>
      </c>
      <c r="AH1871" s="515">
        <v>2.3952095808383236</v>
      </c>
      <c r="AI1871" s="515">
        <v>661</v>
      </c>
      <c r="AJ1871" s="515">
        <v>112.85824508320722</v>
      </c>
      <c r="AK1871" s="515">
        <v>18.242913769892905</v>
      </c>
      <c r="AL1871" s="515">
        <v>18.251570837941404</v>
      </c>
    </row>
    <row r="1872" spans="1:38">
      <c r="A1872" s="515">
        <v>18</v>
      </c>
      <c r="B1872" s="515">
        <v>137</v>
      </c>
      <c r="C1872" s="515">
        <v>2024</v>
      </c>
      <c r="D1872" s="515"/>
      <c r="E1872" s="515">
        <v>99</v>
      </c>
      <c r="F1872" s="515"/>
      <c r="G1872" s="515">
        <v>99</v>
      </c>
      <c r="H1872" s="515">
        <v>2</v>
      </c>
      <c r="I1872" s="515">
        <v>99</v>
      </c>
      <c r="J1872" s="515">
        <v>160</v>
      </c>
      <c r="K1872" s="515">
        <v>99</v>
      </c>
      <c r="L1872" s="515">
        <v>6</v>
      </c>
      <c r="M1872" s="515">
        <v>99</v>
      </c>
      <c r="N1872" s="515">
        <v>99</v>
      </c>
      <c r="O1872" s="515">
        <v>99</v>
      </c>
      <c r="P1872" s="515">
        <v>99</v>
      </c>
      <c r="Q1872" s="515">
        <v>232</v>
      </c>
      <c r="R1872" s="515">
        <v>763</v>
      </c>
      <c r="S1872" s="515">
        <v>6</v>
      </c>
      <c r="T1872" s="515">
        <v>5.7457404980340732</v>
      </c>
      <c r="U1872" s="515">
        <v>26.966055045871563</v>
      </c>
      <c r="V1872" s="515">
        <v>63.040629095674994</v>
      </c>
      <c r="W1872" s="515">
        <v>6.2909567496723442</v>
      </c>
      <c r="X1872" s="515">
        <v>99.606815203145473</v>
      </c>
      <c r="Y1872" s="515">
        <v>82.044560943643503</v>
      </c>
      <c r="Z1872" s="515">
        <v>4.1885869436034628</v>
      </c>
      <c r="AA1872" s="515">
        <v>0</v>
      </c>
      <c r="AB1872" s="515">
        <v>1.6521456943339397</v>
      </c>
      <c r="AC1872" s="515"/>
      <c r="AD1872" s="515">
        <v>-23.512628036224804</v>
      </c>
      <c r="AE1872" s="515"/>
      <c r="AF1872" s="515">
        <v>20.73369565217391</v>
      </c>
      <c r="AG1872" s="515">
        <v>17.833193066453561</v>
      </c>
      <c r="AH1872" s="515">
        <v>8.9121887287024872</v>
      </c>
      <c r="AI1872" s="515">
        <v>761</v>
      </c>
      <c r="AJ1872" s="515">
        <v>114.04783180026264</v>
      </c>
      <c r="AK1872" s="515">
        <v>18.054006001070345</v>
      </c>
      <c r="AL1872" s="515">
        <v>18.123770639840043</v>
      </c>
    </row>
    <row r="1873" spans="1:38">
      <c r="A1873" s="515">
        <v>18</v>
      </c>
      <c r="B1873" s="515">
        <v>138</v>
      </c>
      <c r="C1873" s="515">
        <v>2024</v>
      </c>
      <c r="D1873" s="515"/>
      <c r="E1873" s="515">
        <v>99</v>
      </c>
      <c r="F1873" s="515"/>
      <c r="G1873" s="515">
        <v>99</v>
      </c>
      <c r="H1873" s="515">
        <v>1</v>
      </c>
      <c r="I1873" s="515">
        <v>99</v>
      </c>
      <c r="J1873" s="515">
        <v>171</v>
      </c>
      <c r="K1873" s="515">
        <v>99</v>
      </c>
      <c r="L1873" s="515">
        <v>6</v>
      </c>
      <c r="M1873" s="515">
        <v>99</v>
      </c>
      <c r="N1873" s="515">
        <v>99</v>
      </c>
      <c r="O1873" s="515">
        <v>99</v>
      </c>
      <c r="P1873" s="515">
        <v>99</v>
      </c>
      <c r="Q1873" s="515">
        <v>83</v>
      </c>
      <c r="R1873" s="515">
        <v>288</v>
      </c>
      <c r="S1873" s="515">
        <v>6</v>
      </c>
      <c r="T1873" s="515">
        <v>5.0486111111111116</v>
      </c>
      <c r="U1873" s="515">
        <v>27.306597222222219</v>
      </c>
      <c r="V1873" s="515">
        <v>77.430555555555557</v>
      </c>
      <c r="W1873" s="515">
        <v>0</v>
      </c>
      <c r="X1873" s="515">
        <v>98.958333333333314</v>
      </c>
      <c r="Y1873" s="515">
        <v>89.2361111111111</v>
      </c>
      <c r="Z1873" s="515">
        <v>3.5328800147870196</v>
      </c>
      <c r="AA1873" s="515">
        <v>0</v>
      </c>
      <c r="AB1873" s="515">
        <v>1.0886399587910363</v>
      </c>
      <c r="AC1873" s="515"/>
      <c r="AD1873" s="515">
        <v>-23.00280280774566</v>
      </c>
      <c r="AE1873" s="515"/>
      <c r="AF1873" s="515">
        <v>14.145383104125736</v>
      </c>
      <c r="AG1873" s="515">
        <v>11.080083801913018</v>
      </c>
      <c r="AH1873" s="515">
        <v>0</v>
      </c>
      <c r="AI1873" s="515">
        <v>285</v>
      </c>
      <c r="AJ1873" s="515">
        <v>114.61017543859651</v>
      </c>
      <c r="AK1873" s="515">
        <v>18.057980598971938</v>
      </c>
      <c r="AL1873" s="515">
        <v>18.048310443757128</v>
      </c>
    </row>
    <row r="1874" spans="1:38">
      <c r="A1874" s="515">
        <v>18</v>
      </c>
      <c r="B1874" s="515">
        <v>139</v>
      </c>
      <c r="C1874" s="515">
        <v>2024</v>
      </c>
      <c r="D1874" s="515"/>
      <c r="E1874" s="515">
        <v>99</v>
      </c>
      <c r="F1874" s="515"/>
      <c r="G1874" s="515">
        <v>99</v>
      </c>
      <c r="H1874" s="515">
        <v>2</v>
      </c>
      <c r="I1874" s="515">
        <v>99</v>
      </c>
      <c r="J1874" s="515">
        <v>175</v>
      </c>
      <c r="K1874" s="515">
        <v>99</v>
      </c>
      <c r="L1874" s="515">
        <v>6</v>
      </c>
      <c r="M1874" s="515">
        <v>99</v>
      </c>
      <c r="N1874" s="515">
        <v>99</v>
      </c>
      <c r="O1874" s="515">
        <v>99</v>
      </c>
      <c r="P1874" s="515">
        <v>99</v>
      </c>
      <c r="Q1874" s="515">
        <v>137</v>
      </c>
      <c r="R1874" s="515">
        <v>314</v>
      </c>
      <c r="S1874" s="515">
        <v>6</v>
      </c>
      <c r="T1874" s="515">
        <v>5.955414012738852</v>
      </c>
      <c r="U1874" s="515">
        <v>22.77452229299363</v>
      </c>
      <c r="V1874" s="515">
        <v>37.579617834394902</v>
      </c>
      <c r="W1874" s="515">
        <v>2.8662420382165599</v>
      </c>
      <c r="X1874" s="515">
        <v>88.853503184713361</v>
      </c>
      <c r="Y1874" s="515">
        <v>52.866242038216562</v>
      </c>
      <c r="Z1874" s="515">
        <v>5.109643741661495</v>
      </c>
      <c r="AA1874" s="515">
        <v>0</v>
      </c>
      <c r="AB1874" s="515">
        <v>1.5219998118658109</v>
      </c>
      <c r="AC1874" s="515"/>
      <c r="AD1874" s="515">
        <v>-59.090603784032872</v>
      </c>
      <c r="AE1874" s="515"/>
      <c r="AF1874" s="515">
        <v>17.561521252796421</v>
      </c>
      <c r="AG1874" s="515">
        <v>13.942434232973097</v>
      </c>
      <c r="AH1874" s="515">
        <v>2.8662420382165599</v>
      </c>
      <c r="AI1874" s="515">
        <v>290</v>
      </c>
      <c r="AJ1874" s="515">
        <v>108.13896551724145</v>
      </c>
      <c r="AK1874" s="515">
        <v>18.043215287237807</v>
      </c>
      <c r="AL1874" s="515">
        <v>18.050715170669392</v>
      </c>
    </row>
    <row r="1875" spans="1:38">
      <c r="A1875" s="515">
        <v>18</v>
      </c>
      <c r="B1875" s="515">
        <v>140</v>
      </c>
      <c r="C1875" s="515">
        <v>2024</v>
      </c>
      <c r="D1875" s="515"/>
      <c r="E1875" s="515">
        <v>99</v>
      </c>
      <c r="F1875" s="515"/>
      <c r="G1875" s="515">
        <v>99</v>
      </c>
      <c r="H1875" s="515">
        <v>2</v>
      </c>
      <c r="I1875" s="515">
        <v>99</v>
      </c>
      <c r="J1875" s="515">
        <v>177</v>
      </c>
      <c r="K1875" s="515">
        <v>99</v>
      </c>
      <c r="L1875" s="515">
        <v>6</v>
      </c>
      <c r="M1875" s="515">
        <v>99</v>
      </c>
      <c r="N1875" s="515">
        <v>99</v>
      </c>
      <c r="O1875" s="515">
        <v>99</v>
      </c>
      <c r="P1875" s="515">
        <v>99</v>
      </c>
      <c r="Q1875" s="515">
        <v>207</v>
      </c>
      <c r="R1875" s="515">
        <v>821</v>
      </c>
      <c r="S1875" s="515">
        <v>6</v>
      </c>
      <c r="T1875" s="515">
        <v>5.5895249695493296</v>
      </c>
      <c r="U1875" s="515">
        <v>26.585627283800203</v>
      </c>
      <c r="V1875" s="515">
        <v>69.549330085261843</v>
      </c>
      <c r="W1875" s="515">
        <v>1.2180267965895253</v>
      </c>
      <c r="X1875" s="515">
        <v>98.903775883069443</v>
      </c>
      <c r="Y1875" s="515">
        <v>83.922046285018254</v>
      </c>
      <c r="Z1875" s="515">
        <v>4.0064306411414385</v>
      </c>
      <c r="AA1875" s="515">
        <v>0</v>
      </c>
      <c r="AB1875" s="515">
        <v>1.1472946066373535</v>
      </c>
      <c r="AC1875" s="515"/>
      <c r="AD1875" s="515">
        <v>-35.255001108269241</v>
      </c>
      <c r="AE1875" s="515"/>
      <c r="AF1875" s="515">
        <v>21.008188331627434</v>
      </c>
      <c r="AG1875" s="515">
        <v>18.516023841073064</v>
      </c>
      <c r="AH1875" s="515">
        <v>4.5066991473812417</v>
      </c>
      <c r="AI1875" s="515">
        <v>821</v>
      </c>
      <c r="AJ1875" s="515">
        <v>114.01717417783176</v>
      </c>
      <c r="AK1875" s="515">
        <v>17.819148805883056</v>
      </c>
      <c r="AL1875" s="515">
        <v>17.829340298688443</v>
      </c>
    </row>
    <row r="1876" spans="1:38">
      <c r="A1876" s="515">
        <v>18</v>
      </c>
      <c r="B1876" s="515">
        <v>141</v>
      </c>
      <c r="C1876" s="515">
        <v>2024</v>
      </c>
      <c r="D1876" s="515"/>
      <c r="E1876" s="515">
        <v>99</v>
      </c>
      <c r="F1876" s="515"/>
      <c r="G1876" s="515">
        <v>99</v>
      </c>
      <c r="H1876" s="515">
        <v>2</v>
      </c>
      <c r="I1876" s="515">
        <v>99</v>
      </c>
      <c r="J1876" s="515">
        <v>178</v>
      </c>
      <c r="K1876" s="515">
        <v>99</v>
      </c>
      <c r="L1876" s="515">
        <v>6</v>
      </c>
      <c r="M1876" s="515">
        <v>99</v>
      </c>
      <c r="N1876" s="515">
        <v>99</v>
      </c>
      <c r="O1876" s="515">
        <v>99</v>
      </c>
      <c r="P1876" s="515">
        <v>99</v>
      </c>
      <c r="Q1876" s="515">
        <v>71</v>
      </c>
      <c r="R1876" s="515">
        <v>253</v>
      </c>
      <c r="S1876" s="515">
        <v>6</v>
      </c>
      <c r="T1876" s="515">
        <v>5.541501976284585</v>
      </c>
      <c r="U1876" s="515">
        <v>27.387351778656097</v>
      </c>
      <c r="V1876" s="515">
        <v>75.494071146245062</v>
      </c>
      <c r="W1876" s="515">
        <v>1.9762845849802373</v>
      </c>
      <c r="X1876" s="515">
        <v>100</v>
      </c>
      <c r="Y1876" s="515">
        <v>90.118577075098813</v>
      </c>
      <c r="Z1876" s="515">
        <v>3.2669379395328551</v>
      </c>
      <c r="AA1876" s="515">
        <v>0</v>
      </c>
      <c r="AB1876" s="515">
        <v>1.2171602881264827</v>
      </c>
      <c r="AC1876" s="515"/>
      <c r="AD1876" s="515">
        <v>-28.942314649057888</v>
      </c>
      <c r="AE1876" s="515"/>
      <c r="AF1876" s="515">
        <v>17.316906228610545</v>
      </c>
      <c r="AG1876" s="515">
        <v>14.48754163417127</v>
      </c>
      <c r="AH1876" s="515">
        <v>2.3715415019762842</v>
      </c>
      <c r="AI1876" s="515">
        <v>253</v>
      </c>
      <c r="AJ1876" s="515">
        <v>115.109881422925</v>
      </c>
      <c r="AK1876" s="515">
        <v>17.886963372450005</v>
      </c>
      <c r="AL1876" s="515">
        <v>17.980104462416442</v>
      </c>
    </row>
    <row r="1877" spans="1:38">
      <c r="A1877" s="515">
        <v>18</v>
      </c>
      <c r="B1877" s="515">
        <v>142</v>
      </c>
      <c r="C1877" s="515">
        <v>2024</v>
      </c>
      <c r="D1877" s="515"/>
      <c r="E1877" s="515">
        <v>99</v>
      </c>
      <c r="F1877" s="515"/>
      <c r="G1877" s="515">
        <v>99</v>
      </c>
      <c r="H1877" s="515">
        <v>2</v>
      </c>
      <c r="I1877" s="515">
        <v>99</v>
      </c>
      <c r="J1877" s="515">
        <v>181</v>
      </c>
      <c r="K1877" s="515">
        <v>99</v>
      </c>
      <c r="L1877" s="515">
        <v>6</v>
      </c>
      <c r="M1877" s="515">
        <v>99</v>
      </c>
      <c r="N1877" s="515">
        <v>99</v>
      </c>
      <c r="O1877" s="515">
        <v>99</v>
      </c>
      <c r="P1877" s="515">
        <v>99</v>
      </c>
      <c r="Q1877" s="515">
        <v>155</v>
      </c>
      <c r="R1877" s="515">
        <v>505</v>
      </c>
      <c r="S1877" s="515">
        <v>6</v>
      </c>
      <c r="T1877" s="515">
        <v>6.0297029702970324</v>
      </c>
      <c r="U1877" s="515">
        <v>23.606336633663375</v>
      </c>
      <c r="V1877" s="515">
        <v>45.742574257425744</v>
      </c>
      <c r="W1877" s="515">
        <v>0.79207920792079201</v>
      </c>
      <c r="X1877" s="515">
        <v>92.079207920792101</v>
      </c>
      <c r="Y1877" s="515">
        <v>58.613861386138609</v>
      </c>
      <c r="Z1877" s="515">
        <v>5.0253889505687956</v>
      </c>
      <c r="AA1877" s="515">
        <v>0</v>
      </c>
      <c r="AB1877" s="515">
        <v>1.2239802427104904</v>
      </c>
      <c r="AC1877" s="515"/>
      <c r="AD1877" s="515">
        <v>-37.70133066943265</v>
      </c>
      <c r="AE1877" s="515"/>
      <c r="AF1877" s="515">
        <v>18.152408339324232</v>
      </c>
      <c r="AG1877" s="515">
        <v>14.472411101358595</v>
      </c>
      <c r="AH1877" s="515">
        <v>0.59405940594059403</v>
      </c>
      <c r="AI1877" s="515">
        <v>463</v>
      </c>
      <c r="AJ1877" s="515">
        <v>109.97343412526997</v>
      </c>
      <c r="AK1877" s="515">
        <v>17.941458928143078</v>
      </c>
      <c r="AL1877" s="515">
        <v>17.95115493305968</v>
      </c>
    </row>
    <row r="1878" spans="1:38">
      <c r="A1878" s="515">
        <v>18</v>
      </c>
      <c r="B1878" s="515">
        <v>143</v>
      </c>
      <c r="C1878" s="515">
        <v>2024</v>
      </c>
      <c r="D1878" s="515"/>
      <c r="E1878" s="515">
        <v>99</v>
      </c>
      <c r="F1878" s="515"/>
      <c r="G1878" s="515">
        <v>99</v>
      </c>
      <c r="H1878" s="515">
        <v>1</v>
      </c>
      <c r="I1878" s="515">
        <v>99</v>
      </c>
      <c r="J1878" s="515">
        <v>262</v>
      </c>
      <c r="K1878" s="515">
        <v>99</v>
      </c>
      <c r="L1878" s="515">
        <v>6</v>
      </c>
      <c r="M1878" s="515">
        <v>99</v>
      </c>
      <c r="N1878" s="515">
        <v>99</v>
      </c>
      <c r="O1878" s="515">
        <v>99</v>
      </c>
      <c r="P1878" s="515">
        <v>99</v>
      </c>
      <c r="Q1878" s="515"/>
      <c r="R1878" s="515">
        <v>0</v>
      </c>
      <c r="S1878" s="515"/>
      <c r="T1878" s="515"/>
      <c r="U1878" s="515"/>
      <c r="V1878" s="515"/>
      <c r="W1878" s="515"/>
      <c r="X1878" s="515"/>
      <c r="Y1878" s="515"/>
      <c r="Z1878" s="515"/>
      <c r="AA1878" s="515"/>
      <c r="AB1878" s="515"/>
      <c r="AC1878" s="515"/>
      <c r="AD1878" s="515"/>
      <c r="AE1878" s="515"/>
      <c r="AF1878" s="515"/>
      <c r="AG1878" s="515"/>
      <c r="AH1878" s="515"/>
      <c r="AI1878" s="515"/>
      <c r="AJ1878" s="515"/>
      <c r="AK1878" s="515"/>
      <c r="AL1878" s="515"/>
    </row>
    <row r="1879" spans="1:38">
      <c r="A1879" s="515">
        <v>18</v>
      </c>
      <c r="B1879" s="515">
        <v>144</v>
      </c>
      <c r="C1879" s="515">
        <v>2024</v>
      </c>
      <c r="D1879" s="515"/>
      <c r="E1879" s="515">
        <v>99</v>
      </c>
      <c r="F1879" s="515"/>
      <c r="G1879" s="515">
        <v>99</v>
      </c>
      <c r="H1879" s="515">
        <v>2</v>
      </c>
      <c r="I1879" s="515">
        <v>99</v>
      </c>
      <c r="J1879" s="515">
        <v>267</v>
      </c>
      <c r="K1879" s="515">
        <v>99</v>
      </c>
      <c r="L1879" s="515">
        <v>6</v>
      </c>
      <c r="M1879" s="515">
        <v>99</v>
      </c>
      <c r="N1879" s="515">
        <v>99</v>
      </c>
      <c r="O1879" s="515">
        <v>99</v>
      </c>
      <c r="P1879" s="515">
        <v>99</v>
      </c>
      <c r="Q1879" s="515">
        <v>9</v>
      </c>
      <c r="R1879" s="515">
        <v>19</v>
      </c>
      <c r="S1879" s="515">
        <v>6</v>
      </c>
      <c r="T1879" s="515">
        <v>6.1578947368421044</v>
      </c>
      <c r="U1879" s="515">
        <v>19.589473684210525</v>
      </c>
      <c r="V1879" s="515">
        <v>0</v>
      </c>
      <c r="W1879" s="515">
        <v>0</v>
      </c>
      <c r="X1879" s="515">
        <v>94.736842105263179</v>
      </c>
      <c r="Y1879" s="515">
        <v>5.2631578947368443</v>
      </c>
      <c r="Z1879" s="515">
        <v>2.0300103024997025</v>
      </c>
      <c r="AA1879" s="515">
        <v>0</v>
      </c>
      <c r="AB1879" s="515">
        <v>0.66989063480831101</v>
      </c>
      <c r="AC1879" s="515"/>
      <c r="AD1879" s="515">
        <v>11.346080092496845</v>
      </c>
      <c r="AE1879" s="515"/>
      <c r="AF1879" s="515">
        <v>17.272727272727277</v>
      </c>
      <c r="AG1879" s="515">
        <v>19.142151820613037</v>
      </c>
      <c r="AH1879" s="515">
        <v>31.578947368421055</v>
      </c>
      <c r="AI1879" s="515">
        <v>19</v>
      </c>
      <c r="AJ1879" s="515">
        <v>102.59473684210528</v>
      </c>
      <c r="AK1879" s="515">
        <v>18.084676490450711</v>
      </c>
      <c r="AL1879" s="515">
        <v>18.084676490450711</v>
      </c>
    </row>
    <row r="1880" spans="1:38">
      <c r="A1880" s="515">
        <v>18</v>
      </c>
      <c r="B1880" s="515">
        <v>145</v>
      </c>
      <c r="C1880" s="515">
        <v>2024</v>
      </c>
      <c r="D1880" s="515"/>
      <c r="E1880" s="515">
        <v>99</v>
      </c>
      <c r="F1880" s="515"/>
      <c r="G1880" s="515">
        <v>99</v>
      </c>
      <c r="H1880" s="515">
        <v>1</v>
      </c>
      <c r="I1880" s="515">
        <v>99</v>
      </c>
      <c r="J1880" s="515">
        <v>309</v>
      </c>
      <c r="K1880" s="515">
        <v>99</v>
      </c>
      <c r="L1880" s="515">
        <v>6</v>
      </c>
      <c r="M1880" s="515">
        <v>99</v>
      </c>
      <c r="N1880" s="515">
        <v>99</v>
      </c>
      <c r="O1880" s="515">
        <v>99</v>
      </c>
      <c r="P1880" s="515">
        <v>99</v>
      </c>
      <c r="Q1880" s="515">
        <v>566</v>
      </c>
      <c r="R1880" s="515">
        <v>1718</v>
      </c>
      <c r="S1880" s="515">
        <v>6</v>
      </c>
      <c r="T1880" s="515">
        <v>5.9155995343422605</v>
      </c>
      <c r="U1880" s="515">
        <v>25.562398137369073</v>
      </c>
      <c r="V1880" s="515">
        <v>58.207217694994149</v>
      </c>
      <c r="W1880" s="515">
        <v>3.5506402793946443</v>
      </c>
      <c r="X1880" s="515">
        <v>97.031431897555322</v>
      </c>
      <c r="Y1880" s="515">
        <v>75.552968568102429</v>
      </c>
      <c r="Z1880" s="515">
        <v>4.3590118418391492</v>
      </c>
      <c r="AA1880" s="515">
        <v>0</v>
      </c>
      <c r="AB1880" s="515">
        <v>1.650971057340719</v>
      </c>
      <c r="AC1880" s="515"/>
      <c r="AD1880" s="515">
        <v>-31.578187806092327</v>
      </c>
      <c r="AE1880" s="515"/>
      <c r="AF1880" s="515">
        <v>18.224249496128145</v>
      </c>
      <c r="AG1880" s="515">
        <v>15.094273475396324</v>
      </c>
      <c r="AH1880" s="515">
        <v>5.122235157159488</v>
      </c>
      <c r="AI1880" s="515">
        <v>1718</v>
      </c>
      <c r="AJ1880" s="515">
        <v>112.11880093131548</v>
      </c>
      <c r="AK1880" s="515">
        <v>17.985021837356125</v>
      </c>
      <c r="AL1880" s="515">
        <v>18.007592940091563</v>
      </c>
    </row>
    <row r="1881" spans="1:38">
      <c r="A1881" s="515">
        <v>18</v>
      </c>
      <c r="B1881" s="515">
        <v>146</v>
      </c>
      <c r="C1881" s="515">
        <v>2024</v>
      </c>
      <c r="D1881" s="515"/>
      <c r="E1881" s="515">
        <v>99</v>
      </c>
      <c r="F1881" s="515"/>
      <c r="G1881" s="515">
        <v>99</v>
      </c>
      <c r="H1881" s="515">
        <v>2</v>
      </c>
      <c r="I1881" s="515">
        <v>99</v>
      </c>
      <c r="J1881" s="515">
        <v>470</v>
      </c>
      <c r="K1881" s="515">
        <v>99</v>
      </c>
      <c r="L1881" s="515">
        <v>6</v>
      </c>
      <c r="M1881" s="515">
        <v>99</v>
      </c>
      <c r="N1881" s="515">
        <v>99</v>
      </c>
      <c r="O1881" s="515">
        <v>99</v>
      </c>
      <c r="P1881" s="515">
        <v>99</v>
      </c>
      <c r="Q1881" s="515">
        <v>99</v>
      </c>
      <c r="R1881" s="515">
        <v>291</v>
      </c>
      <c r="S1881" s="515">
        <v>6</v>
      </c>
      <c r="T1881" s="515">
        <v>6.5154639175257714</v>
      </c>
      <c r="U1881" s="515">
        <v>22.943642611683845</v>
      </c>
      <c r="V1881" s="515">
        <v>32.646048109965633</v>
      </c>
      <c r="W1881" s="515">
        <v>8.247422680412372</v>
      </c>
      <c r="X1881" s="515">
        <v>95.876288659793829</v>
      </c>
      <c r="Y1881" s="515">
        <v>47.766323024054991</v>
      </c>
      <c r="Z1881" s="515">
        <v>5.0382781309882496</v>
      </c>
      <c r="AA1881" s="515">
        <v>0</v>
      </c>
      <c r="AB1881" s="515">
        <v>1.4953311214535088</v>
      </c>
      <c r="AC1881" s="515"/>
      <c r="AD1881" s="515">
        <v>-50.737323182930915</v>
      </c>
      <c r="AE1881" s="515"/>
      <c r="AF1881" s="515">
        <v>21.748878923766821</v>
      </c>
      <c r="AG1881" s="515">
        <v>19.398795964855193</v>
      </c>
      <c r="AH1881" s="515">
        <v>25.429553264604802</v>
      </c>
      <c r="AI1881" s="515">
        <v>291</v>
      </c>
      <c r="AJ1881" s="515">
        <v>108.02577319587628</v>
      </c>
      <c r="AK1881" s="515">
        <v>17.872063206534122</v>
      </c>
      <c r="AL1881" s="515">
        <v>17.907296714134215</v>
      </c>
    </row>
    <row r="1882" spans="1:38">
      <c r="A1882" s="515">
        <v>18</v>
      </c>
      <c r="B1882" s="515">
        <v>147</v>
      </c>
      <c r="C1882" s="515">
        <v>2024</v>
      </c>
      <c r="D1882" s="515"/>
      <c r="E1882" s="515">
        <v>99</v>
      </c>
      <c r="F1882" s="515"/>
      <c r="G1882" s="515">
        <v>99</v>
      </c>
      <c r="H1882" s="515">
        <v>2</v>
      </c>
      <c r="I1882" s="515">
        <v>99</v>
      </c>
      <c r="J1882" s="515">
        <v>629</v>
      </c>
      <c r="K1882" s="515">
        <v>99</v>
      </c>
      <c r="L1882" s="515">
        <v>6</v>
      </c>
      <c r="M1882" s="515">
        <v>99</v>
      </c>
      <c r="N1882" s="515">
        <v>99</v>
      </c>
      <c r="O1882" s="515">
        <v>99</v>
      </c>
      <c r="P1882" s="515">
        <v>99</v>
      </c>
      <c r="Q1882" s="515"/>
      <c r="R1882" s="515">
        <v>0</v>
      </c>
      <c r="S1882" s="515"/>
      <c r="T1882" s="515"/>
      <c r="U1882" s="515"/>
      <c r="V1882" s="515"/>
      <c r="W1882" s="515"/>
      <c r="X1882" s="515"/>
      <c r="Y1882" s="515"/>
      <c r="Z1882" s="515"/>
      <c r="AA1882" s="515"/>
      <c r="AB1882" s="515"/>
      <c r="AC1882" s="515"/>
      <c r="AD1882" s="515"/>
      <c r="AE1882" s="515"/>
      <c r="AF1882" s="515"/>
      <c r="AG1882" s="515"/>
      <c r="AH1882" s="515"/>
      <c r="AI1882" s="515"/>
      <c r="AJ1882" s="515"/>
      <c r="AK1882" s="515"/>
      <c r="AL1882" s="515"/>
    </row>
    <row r="1883" spans="1:38">
      <c r="A1883" s="515">
        <v>18</v>
      </c>
      <c r="B1883" s="515">
        <v>148</v>
      </c>
      <c r="C1883" s="515">
        <v>2024</v>
      </c>
      <c r="D1883" s="515"/>
      <c r="E1883" s="515">
        <v>99</v>
      </c>
      <c r="F1883" s="515"/>
      <c r="G1883" s="515">
        <v>99</v>
      </c>
      <c r="H1883" s="515">
        <v>1</v>
      </c>
      <c r="I1883" s="515">
        <v>99</v>
      </c>
      <c r="J1883" s="515">
        <v>643</v>
      </c>
      <c r="K1883" s="515">
        <v>99</v>
      </c>
      <c r="L1883" s="515">
        <v>6</v>
      </c>
      <c r="M1883" s="515">
        <v>99</v>
      </c>
      <c r="N1883" s="515">
        <v>99</v>
      </c>
      <c r="O1883" s="515">
        <v>99</v>
      </c>
      <c r="P1883" s="515">
        <v>99</v>
      </c>
      <c r="Q1883" s="515">
        <v>282</v>
      </c>
      <c r="R1883" s="515">
        <v>1002</v>
      </c>
      <c r="S1883" s="515">
        <v>6</v>
      </c>
      <c r="T1883" s="515">
        <v>6.0578842315369261</v>
      </c>
      <c r="U1883" s="515">
        <v>23.658882235528942</v>
      </c>
      <c r="V1883" s="515">
        <v>42.714570858283437</v>
      </c>
      <c r="W1883" s="515">
        <v>5.3892215568862252</v>
      </c>
      <c r="X1883" s="515">
        <v>91.516966067864246</v>
      </c>
      <c r="Y1883" s="515">
        <v>58.582834331337317</v>
      </c>
      <c r="Z1883" s="515">
        <v>5.188693560653876</v>
      </c>
      <c r="AA1883" s="515">
        <v>0</v>
      </c>
      <c r="AB1883" s="515">
        <v>1.569622656565218</v>
      </c>
      <c r="AC1883" s="515"/>
      <c r="AD1883" s="515">
        <v>-54.335787562830845</v>
      </c>
      <c r="AE1883" s="515"/>
      <c r="AF1883" s="515">
        <v>19.524551831644587</v>
      </c>
      <c r="AG1883" s="515">
        <v>15.915146787223147</v>
      </c>
      <c r="AH1883" s="515">
        <v>3.6926147704590808</v>
      </c>
      <c r="AI1883" s="515">
        <v>857</v>
      </c>
      <c r="AJ1883" s="515">
        <v>109.00478413068848</v>
      </c>
      <c r="AK1883" s="515">
        <v>18.000771903731483</v>
      </c>
      <c r="AL1883" s="515">
        <v>17.99074622997075</v>
      </c>
    </row>
    <row r="1884" spans="1:38">
      <c r="A1884" s="515">
        <v>18</v>
      </c>
      <c r="B1884" s="515">
        <v>149</v>
      </c>
      <c r="C1884" s="515">
        <v>2024</v>
      </c>
      <c r="D1884" s="515"/>
      <c r="E1884" s="515">
        <v>99</v>
      </c>
      <c r="F1884" s="515"/>
      <c r="G1884" s="515">
        <v>99</v>
      </c>
      <c r="H1884" s="515">
        <v>2</v>
      </c>
      <c r="I1884" s="515">
        <v>99</v>
      </c>
      <c r="J1884" s="515">
        <v>704</v>
      </c>
      <c r="K1884" s="515">
        <v>99</v>
      </c>
      <c r="L1884" s="515">
        <v>6</v>
      </c>
      <c r="M1884" s="515">
        <v>99</v>
      </c>
      <c r="N1884" s="515">
        <v>99</v>
      </c>
      <c r="O1884" s="515">
        <v>99</v>
      </c>
      <c r="P1884" s="515">
        <v>99</v>
      </c>
      <c r="Q1884" s="515"/>
      <c r="R1884" s="515">
        <v>0</v>
      </c>
      <c r="S1884" s="515"/>
      <c r="T1884" s="515"/>
      <c r="U1884" s="515"/>
      <c r="V1884" s="515"/>
      <c r="W1884" s="515"/>
      <c r="X1884" s="515"/>
      <c r="Y1884" s="515"/>
      <c r="Z1884" s="515"/>
      <c r="AA1884" s="515"/>
      <c r="AB1884" s="515"/>
      <c r="AC1884" s="515"/>
      <c r="AD1884" s="515"/>
      <c r="AE1884" s="515"/>
      <c r="AF1884" s="515"/>
      <c r="AG1884" s="515"/>
      <c r="AH1884" s="515"/>
      <c r="AI1884" s="515"/>
      <c r="AJ1884" s="515"/>
      <c r="AK1884" s="515"/>
      <c r="AL1884" s="515"/>
    </row>
    <row r="1885" spans="1:38">
      <c r="A1885" s="515">
        <v>18</v>
      </c>
      <c r="B1885" s="515">
        <v>150</v>
      </c>
      <c r="C1885" s="515">
        <v>2024</v>
      </c>
      <c r="D1885" s="515"/>
      <c r="E1885" s="515">
        <v>99</v>
      </c>
      <c r="F1885" s="515"/>
      <c r="G1885" s="515">
        <v>99</v>
      </c>
      <c r="H1885" s="515">
        <v>1</v>
      </c>
      <c r="I1885" s="515">
        <v>99</v>
      </c>
      <c r="J1885" s="515">
        <v>802</v>
      </c>
      <c r="K1885" s="515">
        <v>99</v>
      </c>
      <c r="L1885" s="515">
        <v>6</v>
      </c>
      <c r="M1885" s="515">
        <v>99</v>
      </c>
      <c r="N1885" s="515">
        <v>99</v>
      </c>
      <c r="O1885" s="515">
        <v>99</v>
      </c>
      <c r="P1885" s="515">
        <v>99</v>
      </c>
      <c r="Q1885" s="515">
        <v>43</v>
      </c>
      <c r="R1885" s="515">
        <v>143</v>
      </c>
      <c r="S1885" s="515">
        <v>6</v>
      </c>
      <c r="T1885" s="515">
        <v>6.4475524475524493</v>
      </c>
      <c r="U1885" s="515">
        <v>24.649650349650329</v>
      </c>
      <c r="V1885" s="515">
        <v>51.048951048951047</v>
      </c>
      <c r="W1885" s="515">
        <v>9.0909090909090917</v>
      </c>
      <c r="X1885" s="515">
        <v>97.202797202797214</v>
      </c>
      <c r="Y1885" s="515">
        <v>65.03496503496504</v>
      </c>
      <c r="Z1885" s="515">
        <v>4.8519893422230487</v>
      </c>
      <c r="AA1885" s="515">
        <v>0</v>
      </c>
      <c r="AB1885" s="515">
        <v>1.5130126556642876</v>
      </c>
      <c r="AC1885" s="515"/>
      <c r="AD1885" s="515">
        <v>-63.420660026440423</v>
      </c>
      <c r="AE1885" s="515"/>
      <c r="AF1885" s="515">
        <v>15.100316789862724</v>
      </c>
      <c r="AG1885" s="515">
        <v>12.025163154537104</v>
      </c>
      <c r="AH1885" s="515">
        <v>1.3986013986013983</v>
      </c>
      <c r="AI1885" s="515">
        <v>143</v>
      </c>
      <c r="AJ1885" s="515">
        <v>111.29860139860138</v>
      </c>
      <c r="AK1885" s="515">
        <v>17.641841484441542</v>
      </c>
      <c r="AL1885" s="515">
        <v>17.729353559267597</v>
      </c>
    </row>
    <row r="1886" spans="1:38">
      <c r="A1886" s="515">
        <v>18</v>
      </c>
      <c r="B1886" s="515">
        <v>151</v>
      </c>
      <c r="C1886" s="515">
        <v>2024</v>
      </c>
      <c r="D1886" s="515"/>
      <c r="E1886" s="515">
        <v>99</v>
      </c>
      <c r="F1886" s="515"/>
      <c r="G1886" s="515">
        <v>99</v>
      </c>
      <c r="H1886" s="515">
        <v>1</v>
      </c>
      <c r="I1886" s="515">
        <v>99</v>
      </c>
      <c r="J1886" s="515">
        <v>103</v>
      </c>
      <c r="K1886" s="515">
        <v>99</v>
      </c>
      <c r="L1886" s="515">
        <v>7</v>
      </c>
      <c r="M1886" s="515">
        <v>99</v>
      </c>
      <c r="N1886" s="515">
        <v>99</v>
      </c>
      <c r="O1886" s="515">
        <v>99</v>
      </c>
      <c r="P1886" s="515">
        <v>99</v>
      </c>
      <c r="Q1886" s="515">
        <v>6</v>
      </c>
      <c r="R1886" s="515">
        <v>13</v>
      </c>
      <c r="S1886" s="515">
        <v>7</v>
      </c>
      <c r="T1886" s="515">
        <v>6.4615384615384599</v>
      </c>
      <c r="U1886" s="515">
        <v>29.623076923076916</v>
      </c>
      <c r="V1886" s="515">
        <v>76.923076923076891</v>
      </c>
      <c r="W1886" s="515">
        <v>0</v>
      </c>
      <c r="X1886" s="515">
        <v>100</v>
      </c>
      <c r="Y1886" s="515">
        <v>92.307692307692321</v>
      </c>
      <c r="Z1886" s="515">
        <v>3.4223594753763762</v>
      </c>
      <c r="AA1886" s="515">
        <v>0</v>
      </c>
      <c r="AB1886" s="515">
        <v>1.2779421327566247</v>
      </c>
      <c r="AC1886" s="515"/>
      <c r="AD1886" s="515">
        <v>-10.620528744329029</v>
      </c>
      <c r="AE1886" s="515"/>
      <c r="AF1886" s="515">
        <v>22.033898305084747</v>
      </c>
      <c r="AG1886" s="515">
        <v>19.664011437908485</v>
      </c>
      <c r="AH1886" s="515">
        <v>23.07692307692308</v>
      </c>
      <c r="AI1886" s="515">
        <v>13</v>
      </c>
      <c r="AJ1886" s="515">
        <v>114.83076923076921</v>
      </c>
      <c r="AK1886" s="515">
        <v>19.502696986216236</v>
      </c>
      <c r="AL1886" s="515">
        <v>19.502696986216236</v>
      </c>
    </row>
    <row r="1887" spans="1:38">
      <c r="A1887" s="515">
        <v>18</v>
      </c>
      <c r="B1887" s="515">
        <v>152</v>
      </c>
      <c r="C1887" s="515">
        <v>2024</v>
      </c>
      <c r="D1887" s="515"/>
      <c r="E1887" s="515">
        <v>99</v>
      </c>
      <c r="F1887" s="515"/>
      <c r="G1887" s="515">
        <v>99</v>
      </c>
      <c r="H1887" s="515">
        <v>2</v>
      </c>
      <c r="I1887" s="515">
        <v>99</v>
      </c>
      <c r="J1887" s="515">
        <v>106</v>
      </c>
      <c r="K1887" s="515">
        <v>99</v>
      </c>
      <c r="L1887" s="515">
        <v>7</v>
      </c>
      <c r="M1887" s="515">
        <v>99</v>
      </c>
      <c r="N1887" s="515">
        <v>99</v>
      </c>
      <c r="O1887" s="515">
        <v>99</v>
      </c>
      <c r="P1887" s="515">
        <v>99</v>
      </c>
      <c r="Q1887" s="515">
        <v>223</v>
      </c>
      <c r="R1887" s="515">
        <v>756</v>
      </c>
      <c r="S1887" s="515">
        <v>7</v>
      </c>
      <c r="T1887" s="515">
        <v>6.3108465608465618</v>
      </c>
      <c r="U1887" s="515">
        <v>30.566534391534454</v>
      </c>
      <c r="V1887" s="515">
        <v>65.740740740740733</v>
      </c>
      <c r="W1887" s="515">
        <v>7.0105820105820094</v>
      </c>
      <c r="X1887" s="515">
        <v>100</v>
      </c>
      <c r="Y1887" s="515">
        <v>97.354497354497383</v>
      </c>
      <c r="Z1887" s="515">
        <v>3.6459594436424849</v>
      </c>
      <c r="AA1887" s="515">
        <v>0</v>
      </c>
      <c r="AB1887" s="515">
        <v>1.4447272578145312</v>
      </c>
      <c r="AC1887" s="515"/>
      <c r="AD1887" s="515">
        <v>-24.665854593298981</v>
      </c>
      <c r="AE1887" s="515"/>
      <c r="AF1887" s="515">
        <v>23.133414932680544</v>
      </c>
      <c r="AG1887" s="515">
        <v>21.6851675117091</v>
      </c>
      <c r="AH1887" s="515">
        <v>0.26455026455026454</v>
      </c>
      <c r="AI1887" s="515">
        <v>752</v>
      </c>
      <c r="AJ1887" s="515">
        <v>115.01542553191496</v>
      </c>
      <c r="AK1887" s="515">
        <v>20.032137613669157</v>
      </c>
      <c r="AL1887" s="515">
        <v>20.077918178648073</v>
      </c>
    </row>
    <row r="1888" spans="1:38">
      <c r="A1888" s="515">
        <v>18</v>
      </c>
      <c r="B1888" s="515">
        <v>153</v>
      </c>
      <c r="C1888" s="515">
        <v>2024</v>
      </c>
      <c r="D1888" s="515"/>
      <c r="E1888" s="515">
        <v>99</v>
      </c>
      <c r="F1888" s="515"/>
      <c r="G1888" s="515">
        <v>99</v>
      </c>
      <c r="H1888" s="515">
        <v>1</v>
      </c>
      <c r="I1888" s="515">
        <v>99</v>
      </c>
      <c r="J1888" s="515">
        <v>110</v>
      </c>
      <c r="K1888" s="515">
        <v>99</v>
      </c>
      <c r="L1888" s="515">
        <v>7</v>
      </c>
      <c r="M1888" s="515">
        <v>99</v>
      </c>
      <c r="N1888" s="515">
        <v>99</v>
      </c>
      <c r="O1888" s="515">
        <v>99</v>
      </c>
      <c r="P1888" s="515">
        <v>99</v>
      </c>
      <c r="Q1888" s="515">
        <v>879</v>
      </c>
      <c r="R1888" s="515">
        <v>2850</v>
      </c>
      <c r="S1888" s="515">
        <v>7</v>
      </c>
      <c r="T1888" s="515">
        <v>5.828771929824561</v>
      </c>
      <c r="U1888" s="515">
        <v>30.923929824561409</v>
      </c>
      <c r="V1888" s="515">
        <v>69.403508771929808</v>
      </c>
      <c r="W1888" s="515">
        <v>4.2807017543859649</v>
      </c>
      <c r="X1888" s="515">
        <v>99.894736842105274</v>
      </c>
      <c r="Y1888" s="515">
        <v>96.84210526315789</v>
      </c>
      <c r="Z1888" s="515">
        <v>3.8548100727310031</v>
      </c>
      <c r="AA1888" s="515">
        <v>0</v>
      </c>
      <c r="AB1888" s="515">
        <v>1.4466465398091877</v>
      </c>
      <c r="AC1888" s="515"/>
      <c r="AD1888" s="515">
        <v>-37.209226758366022</v>
      </c>
      <c r="AE1888" s="515"/>
      <c r="AF1888" s="515">
        <v>25.103496873073201</v>
      </c>
      <c r="AG1888" s="515">
        <v>23.758544529950775</v>
      </c>
      <c r="AH1888" s="515">
        <v>4.5964912280701755</v>
      </c>
      <c r="AI1888" s="515">
        <v>2850</v>
      </c>
      <c r="AJ1888" s="515">
        <v>115.16294736842102</v>
      </c>
      <c r="AK1888" s="515">
        <v>20.177536129349345</v>
      </c>
      <c r="AL1888" s="515">
        <v>20.190573274720496</v>
      </c>
    </row>
    <row r="1889" spans="1:38">
      <c r="A1889" s="515">
        <v>18</v>
      </c>
      <c r="B1889" s="515">
        <v>154</v>
      </c>
      <c r="C1889" s="515">
        <v>2024</v>
      </c>
      <c r="D1889" s="515"/>
      <c r="E1889" s="515">
        <v>99</v>
      </c>
      <c r="F1889" s="515"/>
      <c r="G1889" s="515">
        <v>99</v>
      </c>
      <c r="H1889" s="515">
        <v>1</v>
      </c>
      <c r="I1889" s="515">
        <v>99</v>
      </c>
      <c r="J1889" s="515">
        <v>111</v>
      </c>
      <c r="K1889" s="515">
        <v>99</v>
      </c>
      <c r="L1889" s="515">
        <v>7</v>
      </c>
      <c r="M1889" s="515">
        <v>99</v>
      </c>
      <c r="N1889" s="515">
        <v>99</v>
      </c>
      <c r="O1889" s="515">
        <v>99</v>
      </c>
      <c r="P1889" s="515">
        <v>99</v>
      </c>
      <c r="Q1889" s="515">
        <v>727</v>
      </c>
      <c r="R1889" s="515">
        <v>2181</v>
      </c>
      <c r="S1889" s="515">
        <v>7</v>
      </c>
      <c r="T1889" s="515">
        <v>5.8184319119669903</v>
      </c>
      <c r="U1889" s="515">
        <v>30.702017423200353</v>
      </c>
      <c r="V1889" s="515">
        <v>74.461256304447488</v>
      </c>
      <c r="W1889" s="515">
        <v>3.7597432370472257</v>
      </c>
      <c r="X1889" s="515">
        <v>100</v>
      </c>
      <c r="Y1889" s="515">
        <v>96.744612563044441</v>
      </c>
      <c r="Z1889" s="515">
        <v>3.7801243719572626</v>
      </c>
      <c r="AA1889" s="515">
        <v>0</v>
      </c>
      <c r="AB1889" s="515">
        <v>1.5098786790550052</v>
      </c>
      <c r="AC1889" s="515"/>
      <c r="AD1889" s="515">
        <v>-14.486532350311172</v>
      </c>
      <c r="AE1889" s="515"/>
      <c r="AF1889" s="515">
        <v>19.987170087976537</v>
      </c>
      <c r="AG1889" s="515">
        <v>18.101919485628439</v>
      </c>
      <c r="AH1889" s="515">
        <v>0.96286107290233824</v>
      </c>
      <c r="AI1889" s="515">
        <v>2181</v>
      </c>
      <c r="AJ1889" s="515">
        <v>114.76121045392009</v>
      </c>
      <c r="AK1889" s="515">
        <v>20.238729644914027</v>
      </c>
      <c r="AL1889" s="515">
        <v>20.202882728983976</v>
      </c>
    </row>
    <row r="1890" spans="1:38">
      <c r="A1890" s="515">
        <v>18</v>
      </c>
      <c r="B1890" s="515">
        <v>155</v>
      </c>
      <c r="C1890" s="515">
        <v>2024</v>
      </c>
      <c r="D1890" s="515"/>
      <c r="E1890" s="515">
        <v>99</v>
      </c>
      <c r="F1890" s="515"/>
      <c r="G1890" s="515">
        <v>99</v>
      </c>
      <c r="H1890" s="515">
        <v>1</v>
      </c>
      <c r="I1890" s="515">
        <v>99</v>
      </c>
      <c r="J1890" s="515">
        <v>116</v>
      </c>
      <c r="K1890" s="515">
        <v>99</v>
      </c>
      <c r="L1890" s="515">
        <v>7</v>
      </c>
      <c r="M1890" s="515">
        <v>99</v>
      </c>
      <c r="N1890" s="515">
        <v>99</v>
      </c>
      <c r="O1890" s="515">
        <v>99</v>
      </c>
      <c r="P1890" s="515">
        <v>99</v>
      </c>
      <c r="Q1890" s="515">
        <v>625</v>
      </c>
      <c r="R1890" s="515">
        <v>1532</v>
      </c>
      <c r="S1890" s="515">
        <v>7</v>
      </c>
      <c r="T1890" s="515">
        <v>6.2421671018276754</v>
      </c>
      <c r="U1890" s="515">
        <v>29.463446475195848</v>
      </c>
      <c r="V1890" s="515">
        <v>64.882506527415146</v>
      </c>
      <c r="W1890" s="515">
        <v>8.8120104438642279</v>
      </c>
      <c r="X1890" s="515">
        <v>99.738903394255857</v>
      </c>
      <c r="Y1890" s="515">
        <v>90.926892950391618</v>
      </c>
      <c r="Z1890" s="515">
        <v>4.5138279710346909</v>
      </c>
      <c r="AA1890" s="515">
        <v>0</v>
      </c>
      <c r="AB1890" s="515">
        <v>2.1553800566923598</v>
      </c>
      <c r="AC1890" s="515"/>
      <c r="AD1890" s="515">
        <v>-31.136431686567832</v>
      </c>
      <c r="AE1890" s="515"/>
      <c r="AF1890" s="515">
        <v>21.110651784483945</v>
      </c>
      <c r="AG1890" s="515">
        <v>20.087402317674517</v>
      </c>
      <c r="AH1890" s="515">
        <v>0.65274151436031347</v>
      </c>
      <c r="AI1890" s="515">
        <v>1401</v>
      </c>
      <c r="AJ1890" s="515">
        <v>113.37009279086378</v>
      </c>
      <c r="AK1890" s="515">
        <v>20.129299398243436</v>
      </c>
      <c r="AL1890" s="515">
        <v>20.151976651036872</v>
      </c>
    </row>
    <row r="1891" spans="1:38">
      <c r="A1891" s="515">
        <v>18</v>
      </c>
      <c r="B1891" s="515">
        <v>156</v>
      </c>
      <c r="C1891" s="515">
        <v>2024</v>
      </c>
      <c r="D1891" s="515"/>
      <c r="E1891" s="515">
        <v>99</v>
      </c>
      <c r="F1891" s="515"/>
      <c r="G1891" s="515">
        <v>99</v>
      </c>
      <c r="H1891" s="515">
        <v>2</v>
      </c>
      <c r="I1891" s="515">
        <v>99</v>
      </c>
      <c r="J1891" s="515">
        <v>117</v>
      </c>
      <c r="K1891" s="515">
        <v>99</v>
      </c>
      <c r="L1891" s="515">
        <v>7</v>
      </c>
      <c r="M1891" s="515">
        <v>99</v>
      </c>
      <c r="N1891" s="515">
        <v>99</v>
      </c>
      <c r="O1891" s="515">
        <v>99</v>
      </c>
      <c r="P1891" s="515">
        <v>99</v>
      </c>
      <c r="Q1891" s="515">
        <v>365</v>
      </c>
      <c r="R1891" s="515">
        <v>1051</v>
      </c>
      <c r="S1891" s="515">
        <v>7</v>
      </c>
      <c r="T1891" s="515">
        <v>6.8877259752616578</v>
      </c>
      <c r="U1891" s="515">
        <v>29.952235965746919</v>
      </c>
      <c r="V1891" s="515">
        <v>51.379638439581342</v>
      </c>
      <c r="W1891" s="515">
        <v>16.460513796384397</v>
      </c>
      <c r="X1891" s="515">
        <v>99.524262607040896</v>
      </c>
      <c r="Y1891" s="515">
        <v>91.436726926736455</v>
      </c>
      <c r="Z1891" s="515">
        <v>4.5711566497480636</v>
      </c>
      <c r="AA1891" s="515">
        <v>0</v>
      </c>
      <c r="AB1891" s="515">
        <v>1.6312690433521755</v>
      </c>
      <c r="AC1891" s="515"/>
      <c r="AD1891" s="515">
        <v>-29.459128116450497</v>
      </c>
      <c r="AE1891" s="515"/>
      <c r="AF1891" s="515">
        <v>18.474248549833003</v>
      </c>
      <c r="AG1891" s="515">
        <v>17.246493291192014</v>
      </c>
      <c r="AH1891" s="515">
        <v>1.712654614652712</v>
      </c>
      <c r="AI1891" s="515">
        <v>1050</v>
      </c>
      <c r="AJ1891" s="515">
        <v>114.51495238095242</v>
      </c>
      <c r="AK1891" s="515">
        <v>19.80833284066367</v>
      </c>
      <c r="AL1891" s="515">
        <v>19.846686933625829</v>
      </c>
    </row>
    <row r="1892" spans="1:38">
      <c r="A1892" s="515">
        <v>18</v>
      </c>
      <c r="B1892" s="515">
        <v>157</v>
      </c>
      <c r="C1892" s="515">
        <v>2024</v>
      </c>
      <c r="D1892" s="515"/>
      <c r="E1892" s="515">
        <v>99</v>
      </c>
      <c r="F1892" s="515"/>
      <c r="G1892" s="515">
        <v>99</v>
      </c>
      <c r="H1892" s="515">
        <v>1</v>
      </c>
      <c r="I1892" s="515">
        <v>99</v>
      </c>
      <c r="J1892" s="515">
        <v>134</v>
      </c>
      <c r="K1892" s="515">
        <v>99</v>
      </c>
      <c r="L1892" s="515">
        <v>7</v>
      </c>
      <c r="M1892" s="515">
        <v>99</v>
      </c>
      <c r="N1892" s="515">
        <v>99</v>
      </c>
      <c r="O1892" s="515">
        <v>99</v>
      </c>
      <c r="P1892" s="515">
        <v>99</v>
      </c>
      <c r="Q1892" s="515">
        <v>963</v>
      </c>
      <c r="R1892" s="515">
        <v>2502</v>
      </c>
      <c r="S1892" s="515">
        <v>7</v>
      </c>
      <c r="T1892" s="515">
        <v>6.0775379696242995</v>
      </c>
      <c r="U1892" s="515">
        <v>29.105675459632327</v>
      </c>
      <c r="V1892" s="515">
        <v>69.704236610711433</v>
      </c>
      <c r="W1892" s="515">
        <v>6.8745003996802545</v>
      </c>
      <c r="X1892" s="515">
        <v>99.760191846522815</v>
      </c>
      <c r="Y1892" s="515">
        <v>91.406874500399681</v>
      </c>
      <c r="Z1892" s="515">
        <v>4.1717378927433773</v>
      </c>
      <c r="AA1892" s="515">
        <v>0</v>
      </c>
      <c r="AB1892" s="515">
        <v>1.9505228586252303</v>
      </c>
      <c r="AC1892" s="515"/>
      <c r="AD1892" s="515">
        <v>-33.85342185464367</v>
      </c>
      <c r="AE1892" s="515"/>
      <c r="AF1892" s="515">
        <v>22.587343143450397</v>
      </c>
      <c r="AG1892" s="515">
        <v>21.386009746436432</v>
      </c>
      <c r="AH1892" s="515">
        <v>2.0383693045563551</v>
      </c>
      <c r="AI1892" s="515">
        <v>2495</v>
      </c>
      <c r="AJ1892" s="515">
        <v>112.52741482965931</v>
      </c>
      <c r="AK1892" s="515">
        <v>20.298156989624861</v>
      </c>
      <c r="AL1892" s="515">
        <v>20.312688035194871</v>
      </c>
    </row>
    <row r="1893" spans="1:38">
      <c r="A1893" s="515">
        <v>18</v>
      </c>
      <c r="B1893" s="515">
        <v>158</v>
      </c>
      <c r="C1893" s="515">
        <v>2024</v>
      </c>
      <c r="D1893" s="515"/>
      <c r="E1893" s="515">
        <v>99</v>
      </c>
      <c r="F1893" s="515"/>
      <c r="G1893" s="515">
        <v>99</v>
      </c>
      <c r="H1893" s="515">
        <v>2</v>
      </c>
      <c r="I1893" s="515">
        <v>99</v>
      </c>
      <c r="J1893" s="515">
        <v>141</v>
      </c>
      <c r="K1893" s="515">
        <v>99</v>
      </c>
      <c r="L1893" s="515">
        <v>7</v>
      </c>
      <c r="M1893" s="515">
        <v>99</v>
      </c>
      <c r="N1893" s="515">
        <v>99</v>
      </c>
      <c r="O1893" s="515">
        <v>99</v>
      </c>
      <c r="P1893" s="515">
        <v>99</v>
      </c>
      <c r="Q1893" s="515">
        <v>813</v>
      </c>
      <c r="R1893" s="515">
        <v>2163</v>
      </c>
      <c r="S1893" s="515">
        <v>7</v>
      </c>
      <c r="T1893" s="515">
        <v>6.720295885344429</v>
      </c>
      <c r="U1893" s="515">
        <v>28.952889505316659</v>
      </c>
      <c r="V1893" s="515">
        <v>56.726768377253798</v>
      </c>
      <c r="W1893" s="515">
        <v>8.4604715672676853</v>
      </c>
      <c r="X1893" s="515">
        <v>99.76883957466481</v>
      </c>
      <c r="Y1893" s="515">
        <v>88.164586222838622</v>
      </c>
      <c r="Z1893" s="515">
        <v>4.7010720411325195</v>
      </c>
      <c r="AA1893" s="515">
        <v>0</v>
      </c>
      <c r="AB1893" s="515">
        <v>1.398727876338004</v>
      </c>
      <c r="AC1893" s="515"/>
      <c r="AD1893" s="515">
        <v>-41.972610866598849</v>
      </c>
      <c r="AE1893" s="515"/>
      <c r="AF1893" s="515">
        <v>20.572569906790942</v>
      </c>
      <c r="AG1893" s="515">
        <v>20.885566620765751</v>
      </c>
      <c r="AH1893" s="515">
        <v>1.0633379565418397</v>
      </c>
      <c r="AI1893" s="515">
        <v>2145</v>
      </c>
      <c r="AJ1893" s="515">
        <v>112.99627039627048</v>
      </c>
      <c r="AK1893" s="515">
        <v>19.951864906315123</v>
      </c>
      <c r="AL1893" s="515">
        <v>19.930641730692848</v>
      </c>
    </row>
    <row r="1894" spans="1:38">
      <c r="A1894" s="515">
        <v>18</v>
      </c>
      <c r="B1894" s="515">
        <v>159</v>
      </c>
      <c r="C1894" s="515">
        <v>2024</v>
      </c>
      <c r="D1894" s="515"/>
      <c r="E1894" s="515">
        <v>99</v>
      </c>
      <c r="F1894" s="515"/>
      <c r="G1894" s="515">
        <v>99</v>
      </c>
      <c r="H1894" s="515">
        <v>2</v>
      </c>
      <c r="I1894" s="515">
        <v>99</v>
      </c>
      <c r="J1894" s="515">
        <v>143</v>
      </c>
      <c r="K1894" s="515">
        <v>99</v>
      </c>
      <c r="L1894" s="515">
        <v>7</v>
      </c>
      <c r="M1894" s="515">
        <v>99</v>
      </c>
      <c r="N1894" s="515">
        <v>99</v>
      </c>
      <c r="O1894" s="515">
        <v>99</v>
      </c>
      <c r="P1894" s="515">
        <v>99</v>
      </c>
      <c r="Q1894" s="515">
        <v>1</v>
      </c>
      <c r="R1894" s="515">
        <v>1</v>
      </c>
      <c r="S1894" s="515">
        <v>7</v>
      </c>
      <c r="T1894" s="515">
        <v>7</v>
      </c>
      <c r="U1894" s="515">
        <v>23.5</v>
      </c>
      <c r="V1894" s="515">
        <v>0</v>
      </c>
      <c r="W1894" s="515">
        <v>0</v>
      </c>
      <c r="X1894" s="515">
        <v>100</v>
      </c>
      <c r="Y1894" s="515">
        <v>100</v>
      </c>
      <c r="Z1894" s="515">
        <v>0</v>
      </c>
      <c r="AA1894" s="515">
        <v>0</v>
      </c>
      <c r="AB1894" s="515">
        <v>0</v>
      </c>
      <c r="AC1894" s="515"/>
      <c r="AD1894" s="515"/>
      <c r="AE1894" s="515"/>
      <c r="AF1894" s="515">
        <v>25</v>
      </c>
      <c r="AG1894" s="515">
        <v>20.926090828138911</v>
      </c>
      <c r="AH1894" s="515">
        <v>0</v>
      </c>
      <c r="AI1894" s="515">
        <v>0</v>
      </c>
      <c r="AJ1894" s="515"/>
      <c r="AK1894" s="515"/>
      <c r="AL1894" s="515"/>
    </row>
    <row r="1895" spans="1:38">
      <c r="A1895" s="515">
        <v>18</v>
      </c>
      <c r="B1895" s="515">
        <v>160</v>
      </c>
      <c r="C1895" s="515">
        <v>2024</v>
      </c>
      <c r="D1895" s="515"/>
      <c r="E1895" s="515">
        <v>99</v>
      </c>
      <c r="F1895" s="515"/>
      <c r="G1895" s="515">
        <v>99</v>
      </c>
      <c r="H1895" s="515">
        <v>2</v>
      </c>
      <c r="I1895" s="515">
        <v>99</v>
      </c>
      <c r="J1895" s="515">
        <v>147</v>
      </c>
      <c r="K1895" s="515">
        <v>99</v>
      </c>
      <c r="L1895" s="515">
        <v>7</v>
      </c>
      <c r="M1895" s="515">
        <v>99</v>
      </c>
      <c r="N1895" s="515">
        <v>99</v>
      </c>
      <c r="O1895" s="515">
        <v>99</v>
      </c>
      <c r="P1895" s="515">
        <v>99</v>
      </c>
      <c r="Q1895" s="515">
        <v>78</v>
      </c>
      <c r="R1895" s="515">
        <v>281</v>
      </c>
      <c r="S1895" s="515">
        <v>7</v>
      </c>
      <c r="T1895" s="515">
        <v>6.537366548042705</v>
      </c>
      <c r="U1895" s="515">
        <v>29.693594306049803</v>
      </c>
      <c r="V1895" s="515">
        <v>68.683274021352304</v>
      </c>
      <c r="W1895" s="515">
        <v>10.676156583629892</v>
      </c>
      <c r="X1895" s="515">
        <v>100</v>
      </c>
      <c r="Y1895" s="515">
        <v>94.661921708185062</v>
      </c>
      <c r="Z1895" s="515">
        <v>3.9757308555047826</v>
      </c>
      <c r="AA1895" s="515">
        <v>0</v>
      </c>
      <c r="AB1895" s="515">
        <v>1.3601570602808517</v>
      </c>
      <c r="AC1895" s="515"/>
      <c r="AD1895" s="515">
        <v>-36.32233841239745</v>
      </c>
      <c r="AE1895" s="515"/>
      <c r="AF1895" s="515">
        <v>20.646583394562821</v>
      </c>
      <c r="AG1895" s="515">
        <v>22.770229151373073</v>
      </c>
      <c r="AH1895" s="515">
        <v>3.5587188612099649</v>
      </c>
      <c r="AI1895" s="515">
        <v>281</v>
      </c>
      <c r="AJ1895" s="515">
        <v>113.89181494661912</v>
      </c>
      <c r="AK1895" s="515">
        <v>19.997451198517236</v>
      </c>
      <c r="AL1895" s="515">
        <v>19.985859767575096</v>
      </c>
    </row>
    <row r="1896" spans="1:38">
      <c r="A1896" s="515">
        <v>18</v>
      </c>
      <c r="B1896" s="515">
        <v>161</v>
      </c>
      <c r="C1896" s="515">
        <v>2024</v>
      </c>
      <c r="D1896" s="515"/>
      <c r="E1896" s="515">
        <v>99</v>
      </c>
      <c r="F1896" s="515"/>
      <c r="G1896" s="515">
        <v>99</v>
      </c>
      <c r="H1896" s="515">
        <v>1</v>
      </c>
      <c r="I1896" s="515">
        <v>99</v>
      </c>
      <c r="J1896" s="515">
        <v>155</v>
      </c>
      <c r="K1896" s="515">
        <v>99</v>
      </c>
      <c r="L1896" s="515">
        <v>7</v>
      </c>
      <c r="M1896" s="515">
        <v>99</v>
      </c>
      <c r="N1896" s="515">
        <v>99</v>
      </c>
      <c r="O1896" s="515">
        <v>99</v>
      </c>
      <c r="P1896" s="515">
        <v>99</v>
      </c>
      <c r="Q1896" s="515">
        <v>250</v>
      </c>
      <c r="R1896" s="515">
        <v>1108</v>
      </c>
      <c r="S1896" s="515">
        <v>7</v>
      </c>
      <c r="T1896" s="515">
        <v>5.5640794223826751</v>
      </c>
      <c r="U1896" s="515">
        <v>30.586732851985555</v>
      </c>
      <c r="V1896" s="515">
        <v>66.967509025270758</v>
      </c>
      <c r="W1896" s="515">
        <v>6.4981949458483754</v>
      </c>
      <c r="X1896" s="515">
        <v>99.729241877256314</v>
      </c>
      <c r="Y1896" s="515">
        <v>91.516245487364628</v>
      </c>
      <c r="Z1896" s="515">
        <v>4.781467587052286</v>
      </c>
      <c r="AA1896" s="515">
        <v>0</v>
      </c>
      <c r="AB1896" s="515">
        <v>1.5437221068413085</v>
      </c>
      <c r="AC1896" s="515"/>
      <c r="AD1896" s="515">
        <v>-56.78726027761364</v>
      </c>
      <c r="AE1896" s="515"/>
      <c r="AF1896" s="515">
        <v>22.010329757647995</v>
      </c>
      <c r="AG1896" s="515">
        <v>20.128180914335815</v>
      </c>
      <c r="AH1896" s="515">
        <v>1.1732851985559569</v>
      </c>
      <c r="AI1896" s="515">
        <v>1102</v>
      </c>
      <c r="AJ1896" s="515">
        <v>114.24791288566236</v>
      </c>
      <c r="AK1896" s="515">
        <v>20.317154092838095</v>
      </c>
      <c r="AL1896" s="515">
        <v>20.307002521445643</v>
      </c>
    </row>
    <row r="1897" spans="1:38">
      <c r="A1897" s="515">
        <v>18</v>
      </c>
      <c r="B1897" s="515">
        <v>162</v>
      </c>
      <c r="C1897" s="515">
        <v>2024</v>
      </c>
      <c r="D1897" s="515"/>
      <c r="E1897" s="515">
        <v>99</v>
      </c>
      <c r="F1897" s="515"/>
      <c r="G1897" s="515">
        <v>99</v>
      </c>
      <c r="H1897" s="515">
        <v>2</v>
      </c>
      <c r="I1897" s="515">
        <v>99</v>
      </c>
      <c r="J1897" s="515">
        <v>160</v>
      </c>
      <c r="K1897" s="515">
        <v>99</v>
      </c>
      <c r="L1897" s="515">
        <v>7</v>
      </c>
      <c r="M1897" s="515">
        <v>99</v>
      </c>
      <c r="N1897" s="515">
        <v>99</v>
      </c>
      <c r="O1897" s="515">
        <v>99</v>
      </c>
      <c r="P1897" s="515">
        <v>99</v>
      </c>
      <c r="Q1897" s="515">
        <v>250</v>
      </c>
      <c r="R1897" s="515">
        <v>929</v>
      </c>
      <c r="S1897" s="515">
        <v>7</v>
      </c>
      <c r="T1897" s="515">
        <v>6.4359526372443501</v>
      </c>
      <c r="U1897" s="515">
        <v>31.241227125941901</v>
      </c>
      <c r="V1897" s="515">
        <v>57.804090419806251</v>
      </c>
      <c r="W1897" s="515">
        <v>9.6878363832077525</v>
      </c>
      <c r="X1897" s="515">
        <v>100</v>
      </c>
      <c r="Y1897" s="515">
        <v>95.909580193756724</v>
      </c>
      <c r="Z1897" s="515">
        <v>4.3077209328334032</v>
      </c>
      <c r="AA1897" s="515">
        <v>0</v>
      </c>
      <c r="AB1897" s="515">
        <v>1.56193939158605</v>
      </c>
      <c r="AC1897" s="515"/>
      <c r="AD1897" s="515">
        <v>-19.068268962715063</v>
      </c>
      <c r="AE1897" s="515"/>
      <c r="AF1897" s="515">
        <v>25.244565217391305</v>
      </c>
      <c r="AG1897" s="515">
        <v>25.155384211352008</v>
      </c>
      <c r="AH1897" s="515">
        <v>6.3509149623250796</v>
      </c>
      <c r="AI1897" s="515">
        <v>927</v>
      </c>
      <c r="AJ1897" s="515">
        <v>115.63527508090604</v>
      </c>
      <c r="AK1897" s="515">
        <v>20.089292777278811</v>
      </c>
      <c r="AL1897" s="515">
        <v>20.154853584609004</v>
      </c>
    </row>
    <row r="1898" spans="1:38">
      <c r="A1898" s="515">
        <v>18</v>
      </c>
      <c r="B1898" s="515">
        <v>163</v>
      </c>
      <c r="C1898" s="515">
        <v>2024</v>
      </c>
      <c r="D1898" s="515"/>
      <c r="E1898" s="515">
        <v>99</v>
      </c>
      <c r="F1898" s="515"/>
      <c r="G1898" s="515">
        <v>99</v>
      </c>
      <c r="H1898" s="515">
        <v>1</v>
      </c>
      <c r="I1898" s="515">
        <v>99</v>
      </c>
      <c r="J1898" s="515">
        <v>171</v>
      </c>
      <c r="K1898" s="515">
        <v>99</v>
      </c>
      <c r="L1898" s="515">
        <v>7</v>
      </c>
      <c r="M1898" s="515">
        <v>99</v>
      </c>
      <c r="N1898" s="515">
        <v>99</v>
      </c>
      <c r="O1898" s="515">
        <v>99</v>
      </c>
      <c r="P1898" s="515">
        <v>99</v>
      </c>
      <c r="Q1898" s="515">
        <v>91</v>
      </c>
      <c r="R1898" s="515">
        <v>433</v>
      </c>
      <c r="S1898" s="515">
        <v>7</v>
      </c>
      <c r="T1898" s="515">
        <v>5.7390300230946876</v>
      </c>
      <c r="U1898" s="515">
        <v>31.632101616628201</v>
      </c>
      <c r="V1898" s="515">
        <v>71.36258660508085</v>
      </c>
      <c r="W1898" s="515">
        <v>3.0023094688221703</v>
      </c>
      <c r="X1898" s="515">
        <v>100</v>
      </c>
      <c r="Y1898" s="515">
        <v>98.845265588914557</v>
      </c>
      <c r="Z1898" s="515">
        <v>3.5080783668570645</v>
      </c>
      <c r="AA1898" s="515">
        <v>0</v>
      </c>
      <c r="AB1898" s="515">
        <v>1.348603239973738</v>
      </c>
      <c r="AC1898" s="515"/>
      <c r="AD1898" s="515">
        <v>-17.972561789181324</v>
      </c>
      <c r="AE1898" s="515"/>
      <c r="AF1898" s="515">
        <v>21.267190569744596</v>
      </c>
      <c r="AG1898" s="515">
        <v>19.297405212118321</v>
      </c>
      <c r="AH1898" s="515">
        <v>0</v>
      </c>
      <c r="AI1898" s="515">
        <v>433</v>
      </c>
      <c r="AJ1898" s="515">
        <v>115.9609699769053</v>
      </c>
      <c r="AK1898" s="515">
        <v>20.227030600651549</v>
      </c>
      <c r="AL1898" s="515">
        <v>20.273915340955629</v>
      </c>
    </row>
    <row r="1899" spans="1:38">
      <c r="A1899" s="515">
        <v>18</v>
      </c>
      <c r="B1899" s="515">
        <v>164</v>
      </c>
      <c r="C1899" s="515">
        <v>2024</v>
      </c>
      <c r="D1899" s="515"/>
      <c r="E1899" s="515">
        <v>99</v>
      </c>
      <c r="F1899" s="515"/>
      <c r="G1899" s="515">
        <v>99</v>
      </c>
      <c r="H1899" s="515">
        <v>2</v>
      </c>
      <c r="I1899" s="515">
        <v>99</v>
      </c>
      <c r="J1899" s="515">
        <v>175</v>
      </c>
      <c r="K1899" s="515">
        <v>99</v>
      </c>
      <c r="L1899" s="515">
        <v>7</v>
      </c>
      <c r="M1899" s="515">
        <v>99</v>
      </c>
      <c r="N1899" s="515">
        <v>99</v>
      </c>
      <c r="O1899" s="515">
        <v>99</v>
      </c>
      <c r="P1899" s="515">
        <v>99</v>
      </c>
      <c r="Q1899" s="515">
        <v>150</v>
      </c>
      <c r="R1899" s="515">
        <v>374</v>
      </c>
      <c r="S1899" s="515">
        <v>7</v>
      </c>
      <c r="T1899" s="515">
        <v>6.4491978609625678</v>
      </c>
      <c r="U1899" s="515">
        <v>27.513903743315499</v>
      </c>
      <c r="V1899" s="515">
        <v>55.882352941176485</v>
      </c>
      <c r="W1899" s="515">
        <v>12.299465240641711</v>
      </c>
      <c r="X1899" s="515">
        <v>98.663101604278097</v>
      </c>
      <c r="Y1899" s="515">
        <v>79.411764705882348</v>
      </c>
      <c r="Z1899" s="515">
        <v>5.2012461743446883</v>
      </c>
      <c r="AA1899" s="515">
        <v>0</v>
      </c>
      <c r="AB1899" s="515">
        <v>1.6791699306616361</v>
      </c>
      <c r="AC1899" s="515"/>
      <c r="AD1899" s="515">
        <v>-52.991633528948611</v>
      </c>
      <c r="AE1899" s="515"/>
      <c r="AF1899" s="515">
        <v>20.917225950783003</v>
      </c>
      <c r="AG1899" s="515">
        <v>20.062428228009257</v>
      </c>
      <c r="AH1899" s="515">
        <v>3.2085561497326198</v>
      </c>
      <c r="AI1899" s="515">
        <v>342</v>
      </c>
      <c r="AJ1899" s="515">
        <v>110.63508771929816</v>
      </c>
      <c r="AK1899" s="515">
        <v>20.181610163320254</v>
      </c>
      <c r="AL1899" s="515">
        <v>20.125716596711012</v>
      </c>
    </row>
    <row r="1900" spans="1:38">
      <c r="A1900" s="515">
        <v>18</v>
      </c>
      <c r="B1900" s="515">
        <v>165</v>
      </c>
      <c r="C1900" s="515">
        <v>2024</v>
      </c>
      <c r="D1900" s="515"/>
      <c r="E1900" s="515">
        <v>99</v>
      </c>
      <c r="F1900" s="515"/>
      <c r="G1900" s="515">
        <v>99</v>
      </c>
      <c r="H1900" s="515">
        <v>2</v>
      </c>
      <c r="I1900" s="515">
        <v>99</v>
      </c>
      <c r="J1900" s="515">
        <v>177</v>
      </c>
      <c r="K1900" s="515">
        <v>99</v>
      </c>
      <c r="L1900" s="515">
        <v>7</v>
      </c>
      <c r="M1900" s="515">
        <v>99</v>
      </c>
      <c r="N1900" s="515">
        <v>99</v>
      </c>
      <c r="O1900" s="515">
        <v>99</v>
      </c>
      <c r="P1900" s="515">
        <v>99</v>
      </c>
      <c r="Q1900" s="515">
        <v>217</v>
      </c>
      <c r="R1900" s="515">
        <v>834</v>
      </c>
      <c r="S1900" s="515">
        <v>7</v>
      </c>
      <c r="T1900" s="515">
        <v>6.396882494004795</v>
      </c>
      <c r="U1900" s="515">
        <v>30.576378896882495</v>
      </c>
      <c r="V1900" s="515">
        <v>67.146282973621098</v>
      </c>
      <c r="W1900" s="515">
        <v>6.115107913669064</v>
      </c>
      <c r="X1900" s="515">
        <v>99.760191846522815</v>
      </c>
      <c r="Y1900" s="515">
        <v>95.923261390887276</v>
      </c>
      <c r="Z1900" s="515">
        <v>3.8253641484735255</v>
      </c>
      <c r="AA1900" s="515">
        <v>0</v>
      </c>
      <c r="AB1900" s="515">
        <v>1.2702234053038803</v>
      </c>
      <c r="AC1900" s="515"/>
      <c r="AD1900" s="515">
        <v>-23.086741554993537</v>
      </c>
      <c r="AE1900" s="515"/>
      <c r="AF1900" s="515">
        <v>21.340839303991817</v>
      </c>
      <c r="AG1900" s="515">
        <v>21.632652022470211</v>
      </c>
      <c r="AH1900" s="515">
        <v>2.9976019184652274</v>
      </c>
      <c r="AI1900" s="515">
        <v>832</v>
      </c>
      <c r="AJ1900" s="515">
        <v>115.47319711538439</v>
      </c>
      <c r="AK1900" s="515">
        <v>19.766903148933935</v>
      </c>
      <c r="AL1900" s="515">
        <v>19.734590872958663</v>
      </c>
    </row>
    <row r="1901" spans="1:38">
      <c r="A1901" s="515">
        <v>18</v>
      </c>
      <c r="B1901" s="515">
        <v>166</v>
      </c>
      <c r="C1901" s="515">
        <v>2024</v>
      </c>
      <c r="D1901" s="515"/>
      <c r="E1901" s="515">
        <v>99</v>
      </c>
      <c r="F1901" s="515"/>
      <c r="G1901" s="515">
        <v>99</v>
      </c>
      <c r="H1901" s="515">
        <v>2</v>
      </c>
      <c r="I1901" s="515">
        <v>99</v>
      </c>
      <c r="J1901" s="515">
        <v>178</v>
      </c>
      <c r="K1901" s="515">
        <v>99</v>
      </c>
      <c r="L1901" s="515">
        <v>7</v>
      </c>
      <c r="M1901" s="515">
        <v>99</v>
      </c>
      <c r="N1901" s="515">
        <v>99</v>
      </c>
      <c r="O1901" s="515">
        <v>99</v>
      </c>
      <c r="P1901" s="515">
        <v>99</v>
      </c>
      <c r="Q1901" s="515">
        <v>88</v>
      </c>
      <c r="R1901" s="515">
        <v>367</v>
      </c>
      <c r="S1901" s="515">
        <v>7</v>
      </c>
      <c r="T1901" s="515">
        <v>6.3351498637602193</v>
      </c>
      <c r="U1901" s="515">
        <v>30.908991825613075</v>
      </c>
      <c r="V1901" s="515">
        <v>70.84468664850138</v>
      </c>
      <c r="W1901" s="515">
        <v>6.8119891008174402</v>
      </c>
      <c r="X1901" s="515">
        <v>100</v>
      </c>
      <c r="Y1901" s="515">
        <v>98.365122615803827</v>
      </c>
      <c r="Z1901" s="515">
        <v>3.4906493727571828</v>
      </c>
      <c r="AA1901" s="515">
        <v>0</v>
      </c>
      <c r="AB1901" s="515">
        <v>1.3569646432151239</v>
      </c>
      <c r="AC1901" s="515"/>
      <c r="AD1901" s="515">
        <v>-18.264639549496536</v>
      </c>
      <c r="AE1901" s="515"/>
      <c r="AF1901" s="515">
        <v>25.119780971937033</v>
      </c>
      <c r="AG1901" s="515">
        <v>23.717834793099343</v>
      </c>
      <c r="AH1901" s="515">
        <v>4.0871934604904645</v>
      </c>
      <c r="AI1901" s="515">
        <v>367</v>
      </c>
      <c r="AJ1901" s="515">
        <v>115.95749318801101</v>
      </c>
      <c r="AK1901" s="515">
        <v>19.765623839160934</v>
      </c>
      <c r="AL1901" s="515">
        <v>19.790862815623253</v>
      </c>
    </row>
    <row r="1902" spans="1:38">
      <c r="A1902" s="515">
        <v>18</v>
      </c>
      <c r="B1902" s="515">
        <v>167</v>
      </c>
      <c r="C1902" s="515">
        <v>2024</v>
      </c>
      <c r="D1902" s="515"/>
      <c r="E1902" s="515">
        <v>99</v>
      </c>
      <c r="F1902" s="515"/>
      <c r="G1902" s="515">
        <v>99</v>
      </c>
      <c r="H1902" s="515">
        <v>2</v>
      </c>
      <c r="I1902" s="515">
        <v>99</v>
      </c>
      <c r="J1902" s="515">
        <v>181</v>
      </c>
      <c r="K1902" s="515">
        <v>99</v>
      </c>
      <c r="L1902" s="515">
        <v>7</v>
      </c>
      <c r="M1902" s="515">
        <v>99</v>
      </c>
      <c r="N1902" s="515">
        <v>99</v>
      </c>
      <c r="O1902" s="515">
        <v>99</v>
      </c>
      <c r="P1902" s="515">
        <v>99</v>
      </c>
      <c r="Q1902" s="515">
        <v>166</v>
      </c>
      <c r="R1902" s="515">
        <v>601</v>
      </c>
      <c r="S1902" s="515">
        <v>7</v>
      </c>
      <c r="T1902" s="515">
        <v>6.3943427620632276</v>
      </c>
      <c r="U1902" s="515">
        <v>29.553244592346086</v>
      </c>
      <c r="V1902" s="515">
        <v>65.723793677204682</v>
      </c>
      <c r="W1902" s="515">
        <v>2.9950083194675545</v>
      </c>
      <c r="X1902" s="515">
        <v>99.83361064891848</v>
      </c>
      <c r="Y1902" s="515">
        <v>90.848585690515776</v>
      </c>
      <c r="Z1902" s="515">
        <v>4.4606238367951851</v>
      </c>
      <c r="AA1902" s="515">
        <v>0</v>
      </c>
      <c r="AB1902" s="515">
        <v>1.2382833680082637</v>
      </c>
      <c r="AC1902" s="515"/>
      <c r="AD1902" s="515">
        <v>-35.2514528633602</v>
      </c>
      <c r="AE1902" s="515"/>
      <c r="AF1902" s="515">
        <v>21.603163191948237</v>
      </c>
      <c r="AG1902" s="515">
        <v>21.562571702243119</v>
      </c>
      <c r="AH1902" s="515">
        <v>0.66555740432612309</v>
      </c>
      <c r="AI1902" s="515">
        <v>551</v>
      </c>
      <c r="AJ1902" s="515">
        <v>113.7479128856625</v>
      </c>
      <c r="AK1902" s="515">
        <v>20.092837944365673</v>
      </c>
      <c r="AL1902" s="515">
        <v>20.090279575136321</v>
      </c>
    </row>
    <row r="1903" spans="1:38">
      <c r="A1903" s="515">
        <v>18</v>
      </c>
      <c r="B1903" s="515">
        <v>168</v>
      </c>
      <c r="C1903" s="515">
        <v>2024</v>
      </c>
      <c r="D1903" s="515"/>
      <c r="E1903" s="515">
        <v>99</v>
      </c>
      <c r="F1903" s="515"/>
      <c r="G1903" s="515">
        <v>99</v>
      </c>
      <c r="H1903" s="515">
        <v>1</v>
      </c>
      <c r="I1903" s="515">
        <v>99</v>
      </c>
      <c r="J1903" s="515">
        <v>262</v>
      </c>
      <c r="K1903" s="515">
        <v>99</v>
      </c>
      <c r="L1903" s="515">
        <v>7</v>
      </c>
      <c r="M1903" s="515">
        <v>99</v>
      </c>
      <c r="N1903" s="515">
        <v>99</v>
      </c>
      <c r="O1903" s="515">
        <v>99</v>
      </c>
      <c r="P1903" s="515">
        <v>99</v>
      </c>
      <c r="Q1903" s="515"/>
      <c r="R1903" s="515">
        <v>0</v>
      </c>
      <c r="S1903" s="515"/>
      <c r="T1903" s="515"/>
      <c r="U1903" s="515"/>
      <c r="V1903" s="515"/>
      <c r="W1903" s="515"/>
      <c r="X1903" s="515"/>
      <c r="Y1903" s="515"/>
      <c r="Z1903" s="515"/>
      <c r="AA1903" s="515"/>
      <c r="AB1903" s="515"/>
      <c r="AC1903" s="515"/>
      <c r="AD1903" s="515"/>
      <c r="AE1903" s="515"/>
      <c r="AF1903" s="515"/>
      <c r="AG1903" s="515"/>
      <c r="AH1903" s="515"/>
      <c r="AI1903" s="515"/>
      <c r="AJ1903" s="515"/>
      <c r="AK1903" s="515"/>
      <c r="AL1903" s="515"/>
    </row>
    <row r="1904" spans="1:38">
      <c r="A1904" s="515">
        <v>18</v>
      </c>
      <c r="B1904" s="515">
        <v>169</v>
      </c>
      <c r="C1904" s="515">
        <v>2024</v>
      </c>
      <c r="D1904" s="515"/>
      <c r="E1904" s="515">
        <v>99</v>
      </c>
      <c r="F1904" s="515"/>
      <c r="G1904" s="515">
        <v>99</v>
      </c>
      <c r="H1904" s="515">
        <v>2</v>
      </c>
      <c r="I1904" s="515">
        <v>99</v>
      </c>
      <c r="J1904" s="515">
        <v>267</v>
      </c>
      <c r="K1904" s="515">
        <v>99</v>
      </c>
      <c r="L1904" s="515">
        <v>7</v>
      </c>
      <c r="M1904" s="515">
        <v>99</v>
      </c>
      <c r="N1904" s="515">
        <v>99</v>
      </c>
      <c r="O1904" s="515">
        <v>99</v>
      </c>
      <c r="P1904" s="515">
        <v>99</v>
      </c>
      <c r="Q1904" s="515">
        <v>4</v>
      </c>
      <c r="R1904" s="515">
        <v>7</v>
      </c>
      <c r="S1904" s="515">
        <v>7</v>
      </c>
      <c r="T1904" s="515">
        <v>7.2857142857142883</v>
      </c>
      <c r="U1904" s="515">
        <v>22.614285714285721</v>
      </c>
      <c r="V1904" s="515">
        <v>14.285714285714288</v>
      </c>
      <c r="W1904" s="515">
        <v>14.285714285714288</v>
      </c>
      <c r="X1904" s="515">
        <v>100</v>
      </c>
      <c r="Y1904" s="515">
        <v>57.142857142857153</v>
      </c>
      <c r="Z1904" s="515">
        <v>2.7853845958751684</v>
      </c>
      <c r="AA1904" s="515">
        <v>0</v>
      </c>
      <c r="AB1904" s="515">
        <v>0.69985421222376709</v>
      </c>
      <c r="AC1904" s="515"/>
      <c r="AD1904" s="515">
        <v>-19.263224792469593</v>
      </c>
      <c r="AE1904" s="515"/>
      <c r="AF1904" s="515">
        <v>6.3636363636363633</v>
      </c>
      <c r="AG1904" s="515">
        <v>8.1413289446615931</v>
      </c>
      <c r="AH1904" s="515">
        <v>28.571428571428577</v>
      </c>
      <c r="AI1904" s="515">
        <v>7</v>
      </c>
      <c r="AJ1904" s="515">
        <v>104.05714285714282</v>
      </c>
      <c r="AK1904" s="515">
        <v>20.002500130322144</v>
      </c>
      <c r="AL1904" s="515">
        <v>20.002500130322144</v>
      </c>
    </row>
    <row r="1905" spans="1:38">
      <c r="A1905" s="515">
        <v>18</v>
      </c>
      <c r="B1905" s="515">
        <v>170</v>
      </c>
      <c r="C1905" s="515">
        <v>2024</v>
      </c>
      <c r="D1905" s="515"/>
      <c r="E1905" s="515">
        <v>99</v>
      </c>
      <c r="F1905" s="515"/>
      <c r="G1905" s="515">
        <v>99</v>
      </c>
      <c r="H1905" s="515">
        <v>2</v>
      </c>
      <c r="I1905" s="515">
        <v>99</v>
      </c>
      <c r="J1905" s="515">
        <v>470</v>
      </c>
      <c r="K1905" s="515">
        <v>99</v>
      </c>
      <c r="L1905" s="515">
        <v>7</v>
      </c>
      <c r="M1905" s="515">
        <v>99</v>
      </c>
      <c r="N1905" s="515">
        <v>99</v>
      </c>
      <c r="O1905" s="515">
        <v>99</v>
      </c>
      <c r="P1905" s="515">
        <v>99</v>
      </c>
      <c r="Q1905" s="515">
        <v>98</v>
      </c>
      <c r="R1905" s="515">
        <v>263</v>
      </c>
      <c r="S1905" s="515">
        <v>7</v>
      </c>
      <c r="T1905" s="515">
        <v>7.4980988593155873</v>
      </c>
      <c r="U1905" s="515">
        <v>27.580608365019021</v>
      </c>
      <c r="V1905" s="515">
        <v>37.642585551330797</v>
      </c>
      <c r="W1905" s="515">
        <v>26.235741444866921</v>
      </c>
      <c r="X1905" s="515">
        <v>99.619771863117833</v>
      </c>
      <c r="Y1905" s="515">
        <v>76.42585551330798</v>
      </c>
      <c r="Z1905" s="515">
        <v>5.4376909879178044</v>
      </c>
      <c r="AA1905" s="515">
        <v>0</v>
      </c>
      <c r="AB1905" s="515">
        <v>1.8516758922658971</v>
      </c>
      <c r="AC1905" s="515"/>
      <c r="AD1905" s="515">
        <v>-52.405760229450202</v>
      </c>
      <c r="AE1905" s="515"/>
      <c r="AF1905" s="515">
        <v>19.656203288490296</v>
      </c>
      <c r="AG1905" s="515">
        <v>21.075554367532899</v>
      </c>
      <c r="AH1905" s="515">
        <v>14.448669201520921</v>
      </c>
      <c r="AI1905" s="515">
        <v>263</v>
      </c>
      <c r="AJ1905" s="515">
        <v>111.36159695817484</v>
      </c>
      <c r="AK1905" s="515">
        <v>19.729444382611906</v>
      </c>
      <c r="AL1905" s="515">
        <v>19.795315255851872</v>
      </c>
    </row>
    <row r="1906" spans="1:38">
      <c r="A1906" s="515">
        <v>18</v>
      </c>
      <c r="B1906" s="515">
        <v>171</v>
      </c>
      <c r="C1906" s="515">
        <v>2024</v>
      </c>
      <c r="D1906" s="515"/>
      <c r="E1906" s="515">
        <v>99</v>
      </c>
      <c r="F1906" s="515"/>
      <c r="G1906" s="515">
        <v>99</v>
      </c>
      <c r="H1906" s="515">
        <v>2</v>
      </c>
      <c r="I1906" s="515">
        <v>99</v>
      </c>
      <c r="J1906" s="515">
        <v>629</v>
      </c>
      <c r="K1906" s="515">
        <v>99</v>
      </c>
      <c r="L1906" s="515">
        <v>7</v>
      </c>
      <c r="M1906" s="515">
        <v>99</v>
      </c>
      <c r="N1906" s="515">
        <v>99</v>
      </c>
      <c r="O1906" s="515">
        <v>99</v>
      </c>
      <c r="P1906" s="515">
        <v>99</v>
      </c>
      <c r="Q1906" s="515"/>
      <c r="R1906" s="515">
        <v>0</v>
      </c>
      <c r="S1906" s="515"/>
      <c r="T1906" s="515"/>
      <c r="U1906" s="515"/>
      <c r="V1906" s="515"/>
      <c r="W1906" s="515"/>
      <c r="X1906" s="515"/>
      <c r="Y1906" s="515"/>
      <c r="Z1906" s="515"/>
      <c r="AA1906" s="515"/>
      <c r="AB1906" s="515"/>
      <c r="AC1906" s="515"/>
      <c r="AD1906" s="515"/>
      <c r="AE1906" s="515"/>
      <c r="AF1906" s="515"/>
      <c r="AG1906" s="515"/>
      <c r="AH1906" s="515"/>
      <c r="AI1906" s="515"/>
      <c r="AJ1906" s="515"/>
      <c r="AK1906" s="515"/>
      <c r="AL1906" s="515"/>
    </row>
    <row r="1907" spans="1:38">
      <c r="A1907" s="515">
        <v>18</v>
      </c>
      <c r="B1907" s="515">
        <v>172</v>
      </c>
      <c r="C1907" s="515">
        <v>2024</v>
      </c>
      <c r="D1907" s="515"/>
      <c r="E1907" s="515">
        <v>99</v>
      </c>
      <c r="F1907" s="515"/>
      <c r="G1907" s="515">
        <v>99</v>
      </c>
      <c r="H1907" s="515">
        <v>1</v>
      </c>
      <c r="I1907" s="515">
        <v>99</v>
      </c>
      <c r="J1907" s="515">
        <v>643</v>
      </c>
      <c r="K1907" s="515">
        <v>99</v>
      </c>
      <c r="L1907" s="515">
        <v>7</v>
      </c>
      <c r="M1907" s="515">
        <v>99</v>
      </c>
      <c r="N1907" s="515">
        <v>99</v>
      </c>
      <c r="O1907" s="515">
        <v>99</v>
      </c>
      <c r="P1907" s="515">
        <v>99</v>
      </c>
      <c r="Q1907" s="515">
        <v>303</v>
      </c>
      <c r="R1907" s="515">
        <v>1124</v>
      </c>
      <c r="S1907" s="515">
        <v>7</v>
      </c>
      <c r="T1907" s="515">
        <v>6.397686832740213</v>
      </c>
      <c r="U1907" s="515">
        <v>28.424288256227754</v>
      </c>
      <c r="V1907" s="515">
        <v>59.341637010676173</v>
      </c>
      <c r="W1907" s="515">
        <v>11.387900355871889</v>
      </c>
      <c r="X1907" s="515">
        <v>99.02135231316727</v>
      </c>
      <c r="Y1907" s="515">
        <v>83.896797153024892</v>
      </c>
      <c r="Z1907" s="515">
        <v>5.0537068360991411</v>
      </c>
      <c r="AA1907" s="515">
        <v>0</v>
      </c>
      <c r="AB1907" s="515">
        <v>1.6318760860706458</v>
      </c>
      <c r="AC1907" s="515"/>
      <c r="AD1907" s="515">
        <v>-44.344230655895721</v>
      </c>
      <c r="AE1907" s="515"/>
      <c r="AF1907" s="515">
        <v>21.901792673421671</v>
      </c>
      <c r="AG1907" s="515">
        <v>21.448879752567407</v>
      </c>
      <c r="AH1907" s="515">
        <v>3.0249110320284696</v>
      </c>
      <c r="AI1907" s="515">
        <v>994</v>
      </c>
      <c r="AJ1907" s="515">
        <v>111.86790744466812</v>
      </c>
      <c r="AK1907" s="515">
        <v>20.240898200525965</v>
      </c>
      <c r="AL1907" s="515">
        <v>20.219394927929077</v>
      </c>
    </row>
    <row r="1908" spans="1:38">
      <c r="A1908" s="515">
        <v>18</v>
      </c>
      <c r="B1908" s="515">
        <v>173</v>
      </c>
      <c r="C1908" s="515">
        <v>2024</v>
      </c>
      <c r="D1908" s="515"/>
      <c r="E1908" s="515">
        <v>99</v>
      </c>
      <c r="F1908" s="515"/>
      <c r="G1908" s="515">
        <v>99</v>
      </c>
      <c r="H1908" s="515">
        <v>2</v>
      </c>
      <c r="I1908" s="515">
        <v>99</v>
      </c>
      <c r="J1908" s="515">
        <v>704</v>
      </c>
      <c r="K1908" s="515">
        <v>99</v>
      </c>
      <c r="L1908" s="515">
        <v>7</v>
      </c>
      <c r="M1908" s="515">
        <v>99</v>
      </c>
      <c r="N1908" s="515">
        <v>99</v>
      </c>
      <c r="O1908" s="515">
        <v>99</v>
      </c>
      <c r="P1908" s="515">
        <v>99</v>
      </c>
      <c r="Q1908" s="515"/>
      <c r="R1908" s="515">
        <v>0</v>
      </c>
      <c r="S1908" s="515"/>
      <c r="T1908" s="515"/>
      <c r="U1908" s="515"/>
      <c r="V1908" s="515"/>
      <c r="W1908" s="515"/>
      <c r="X1908" s="515"/>
      <c r="Y1908" s="515"/>
      <c r="Z1908" s="515"/>
      <c r="AA1908" s="515"/>
      <c r="AB1908" s="515"/>
      <c r="AC1908" s="515"/>
      <c r="AD1908" s="515"/>
      <c r="AE1908" s="515"/>
      <c r="AF1908" s="515"/>
      <c r="AG1908" s="515"/>
      <c r="AH1908" s="515"/>
      <c r="AI1908" s="515"/>
      <c r="AJ1908" s="515"/>
      <c r="AK1908" s="515"/>
      <c r="AL1908" s="515"/>
    </row>
    <row r="1909" spans="1:38">
      <c r="A1909" s="515">
        <v>18</v>
      </c>
      <c r="B1909" s="515">
        <v>174</v>
      </c>
      <c r="C1909" s="515">
        <v>2024</v>
      </c>
      <c r="D1909" s="515"/>
      <c r="E1909" s="515">
        <v>99</v>
      </c>
      <c r="F1909" s="515"/>
      <c r="G1909" s="515">
        <v>99</v>
      </c>
      <c r="H1909" s="515">
        <v>1</v>
      </c>
      <c r="I1909" s="515">
        <v>99</v>
      </c>
      <c r="J1909" s="515">
        <v>802</v>
      </c>
      <c r="K1909" s="515">
        <v>99</v>
      </c>
      <c r="L1909" s="515">
        <v>7</v>
      </c>
      <c r="M1909" s="515">
        <v>99</v>
      </c>
      <c r="N1909" s="515">
        <v>99</v>
      </c>
      <c r="O1909" s="515">
        <v>99</v>
      </c>
      <c r="P1909" s="515">
        <v>99</v>
      </c>
      <c r="Q1909" s="515">
        <v>59</v>
      </c>
      <c r="R1909" s="515">
        <v>225</v>
      </c>
      <c r="S1909" s="515">
        <v>7</v>
      </c>
      <c r="T1909" s="515">
        <v>6.7777777777777777</v>
      </c>
      <c r="U1909" s="515">
        <v>28.818222222222204</v>
      </c>
      <c r="V1909" s="515">
        <v>57.777777777777779</v>
      </c>
      <c r="W1909" s="515">
        <v>19.111111111111111</v>
      </c>
      <c r="X1909" s="515">
        <v>100</v>
      </c>
      <c r="Y1909" s="515">
        <v>84</v>
      </c>
      <c r="Z1909" s="515">
        <v>4.7478908949783802</v>
      </c>
      <c r="AA1909" s="515">
        <v>0</v>
      </c>
      <c r="AB1909" s="515">
        <v>1.737033088521138</v>
      </c>
      <c r="AC1909" s="515"/>
      <c r="AD1909" s="515">
        <v>-48.818405784679527</v>
      </c>
      <c r="AE1909" s="515"/>
      <c r="AF1909" s="515">
        <v>23.75923970432946</v>
      </c>
      <c r="AG1909" s="515">
        <v>22.120446086508565</v>
      </c>
      <c r="AH1909" s="515">
        <v>1.333333333333333</v>
      </c>
      <c r="AI1909" s="515">
        <v>225</v>
      </c>
      <c r="AJ1909" s="515">
        <v>113.26533333333327</v>
      </c>
      <c r="AK1909" s="515">
        <v>19.660118596187953</v>
      </c>
      <c r="AL1909" s="515">
        <v>19.619020303808412</v>
      </c>
    </row>
    <row r="1910" spans="1:38">
      <c r="A1910" s="515">
        <v>18</v>
      </c>
      <c r="B1910" s="515">
        <v>175</v>
      </c>
      <c r="C1910" s="515">
        <v>2024</v>
      </c>
      <c r="D1910" s="515"/>
      <c r="E1910" s="515">
        <v>99</v>
      </c>
      <c r="F1910" s="515"/>
      <c r="G1910" s="515">
        <v>99</v>
      </c>
      <c r="H1910" s="515">
        <v>1</v>
      </c>
      <c r="I1910" s="515">
        <v>99</v>
      </c>
      <c r="J1910" s="515">
        <v>103</v>
      </c>
      <c r="K1910" s="515">
        <v>99</v>
      </c>
      <c r="L1910" s="515">
        <v>8</v>
      </c>
      <c r="M1910" s="515">
        <v>99</v>
      </c>
      <c r="N1910" s="515">
        <v>99</v>
      </c>
      <c r="O1910" s="515">
        <v>99</v>
      </c>
      <c r="P1910" s="515">
        <v>99</v>
      </c>
      <c r="Q1910" s="515">
        <v>5</v>
      </c>
      <c r="R1910" s="515">
        <v>14</v>
      </c>
      <c r="S1910" s="515">
        <v>8</v>
      </c>
      <c r="T1910" s="515">
        <v>7.2857142857142883</v>
      </c>
      <c r="U1910" s="515">
        <v>33.264285714285741</v>
      </c>
      <c r="V1910" s="515">
        <v>42.857142857142847</v>
      </c>
      <c r="W1910" s="515">
        <v>14.285714285714288</v>
      </c>
      <c r="X1910" s="515">
        <v>100</v>
      </c>
      <c r="Y1910" s="515">
        <v>100</v>
      </c>
      <c r="Z1910" s="515">
        <v>3.5145833207319033</v>
      </c>
      <c r="AA1910" s="515">
        <v>0</v>
      </c>
      <c r="AB1910" s="515">
        <v>1.0301575072754261</v>
      </c>
      <c r="AC1910" s="515"/>
      <c r="AD1910" s="515">
        <v>-20.630394364945587</v>
      </c>
      <c r="AE1910" s="515"/>
      <c r="AF1910" s="515">
        <v>23.728813559322031</v>
      </c>
      <c r="AG1910" s="515">
        <v>23.779616013071895</v>
      </c>
      <c r="AH1910" s="515">
        <v>42.857142857142847</v>
      </c>
      <c r="AI1910" s="515">
        <v>14</v>
      </c>
      <c r="AJ1910" s="515">
        <v>114.85714285714288</v>
      </c>
      <c r="AK1910" s="515">
        <v>21.911023501966437</v>
      </c>
      <c r="AL1910" s="515">
        <v>21.911023501966437</v>
      </c>
    </row>
    <row r="1911" spans="1:38">
      <c r="A1911" s="515">
        <v>18</v>
      </c>
      <c r="B1911" s="515">
        <v>176</v>
      </c>
      <c r="C1911" s="515">
        <v>2024</v>
      </c>
      <c r="D1911" s="515"/>
      <c r="E1911" s="515">
        <v>99</v>
      </c>
      <c r="F1911" s="515"/>
      <c r="G1911" s="515">
        <v>99</v>
      </c>
      <c r="H1911" s="515">
        <v>2</v>
      </c>
      <c r="I1911" s="515">
        <v>99</v>
      </c>
      <c r="J1911" s="515">
        <v>106</v>
      </c>
      <c r="K1911" s="515">
        <v>99</v>
      </c>
      <c r="L1911" s="515">
        <v>8</v>
      </c>
      <c r="M1911" s="515">
        <v>99</v>
      </c>
      <c r="N1911" s="515">
        <v>99</v>
      </c>
      <c r="O1911" s="515">
        <v>99</v>
      </c>
      <c r="P1911" s="515">
        <v>99</v>
      </c>
      <c r="Q1911" s="515">
        <v>223</v>
      </c>
      <c r="R1911" s="515">
        <v>761</v>
      </c>
      <c r="S1911" s="515">
        <v>8</v>
      </c>
      <c r="T1911" s="515">
        <v>7.5703022339027601</v>
      </c>
      <c r="U1911" s="515">
        <v>34.178843626806795</v>
      </c>
      <c r="V1911" s="515">
        <v>27.989487516425751</v>
      </c>
      <c r="W1911" s="515">
        <v>22.076215505913275</v>
      </c>
      <c r="X1911" s="515">
        <v>99.868593955321899</v>
      </c>
      <c r="Y1911" s="515">
        <v>99.342969776609735</v>
      </c>
      <c r="Z1911" s="515">
        <v>3.9283881034322072</v>
      </c>
      <c r="AA1911" s="515">
        <v>0</v>
      </c>
      <c r="AB1911" s="515">
        <v>1.4402186423688661</v>
      </c>
      <c r="AC1911" s="515"/>
      <c r="AD1911" s="515">
        <v>-4.5875361761472409</v>
      </c>
      <c r="AE1911" s="515"/>
      <c r="AF1911" s="515">
        <v>23.286413708690329</v>
      </c>
      <c r="AG1911" s="515">
        <v>24.408259175114704</v>
      </c>
      <c r="AH1911" s="515">
        <v>0.52562417871222078</v>
      </c>
      <c r="AI1911" s="515">
        <v>752</v>
      </c>
      <c r="AJ1911" s="515">
        <v>115.57234042553196</v>
      </c>
      <c r="AK1911" s="515">
        <v>22.132039429821248</v>
      </c>
      <c r="AL1911" s="515">
        <v>22.199752743963767</v>
      </c>
    </row>
    <row r="1912" spans="1:38">
      <c r="A1912" s="515">
        <v>18</v>
      </c>
      <c r="B1912" s="515">
        <v>177</v>
      </c>
      <c r="C1912" s="515">
        <v>2024</v>
      </c>
      <c r="D1912" s="515"/>
      <c r="E1912" s="515">
        <v>99</v>
      </c>
      <c r="F1912" s="515"/>
      <c r="G1912" s="515">
        <v>99</v>
      </c>
      <c r="H1912" s="515">
        <v>1</v>
      </c>
      <c r="I1912" s="515">
        <v>99</v>
      </c>
      <c r="J1912" s="515">
        <v>110</v>
      </c>
      <c r="K1912" s="515">
        <v>99</v>
      </c>
      <c r="L1912" s="515">
        <v>8</v>
      </c>
      <c r="M1912" s="515">
        <v>99</v>
      </c>
      <c r="N1912" s="515">
        <v>99</v>
      </c>
      <c r="O1912" s="515">
        <v>99</v>
      </c>
      <c r="P1912" s="515">
        <v>99</v>
      </c>
      <c r="Q1912" s="515">
        <v>876</v>
      </c>
      <c r="R1912" s="515">
        <v>2788</v>
      </c>
      <c r="S1912" s="515">
        <v>8</v>
      </c>
      <c r="T1912" s="515">
        <v>7.066355810616928</v>
      </c>
      <c r="U1912" s="515">
        <v>34.910975609756107</v>
      </c>
      <c r="V1912" s="515">
        <v>26.255380200860841</v>
      </c>
      <c r="W1912" s="515">
        <v>16.068866571018653</v>
      </c>
      <c r="X1912" s="515">
        <v>99.964131994261123</v>
      </c>
      <c r="Y1912" s="515">
        <v>99.318507890961286</v>
      </c>
      <c r="Z1912" s="515">
        <v>4.3312469562427074</v>
      </c>
      <c r="AA1912" s="515">
        <v>0</v>
      </c>
      <c r="AB1912" s="515">
        <v>1.5850725122512987</v>
      </c>
      <c r="AC1912" s="515"/>
      <c r="AD1912" s="515">
        <v>-17.873713339524652</v>
      </c>
      <c r="AE1912" s="515"/>
      <c r="AF1912" s="515">
        <v>24.557385713027404</v>
      </c>
      <c r="AG1912" s="515">
        <v>26.238261001305546</v>
      </c>
      <c r="AH1912" s="515">
        <v>3.0846484935437593</v>
      </c>
      <c r="AI1912" s="515">
        <v>2788</v>
      </c>
      <c r="AJ1912" s="515">
        <v>115.95771162123376</v>
      </c>
      <c r="AK1912" s="515">
        <v>22.302417020499966</v>
      </c>
      <c r="AL1912" s="515">
        <v>22.299729929690798</v>
      </c>
    </row>
    <row r="1913" spans="1:38">
      <c r="A1913" s="515">
        <v>18</v>
      </c>
      <c r="B1913" s="515">
        <v>178</v>
      </c>
      <c r="C1913" s="515">
        <v>2024</v>
      </c>
      <c r="D1913" s="515"/>
      <c r="E1913" s="515">
        <v>99</v>
      </c>
      <c r="F1913" s="515"/>
      <c r="G1913" s="515">
        <v>99</v>
      </c>
      <c r="H1913" s="515">
        <v>1</v>
      </c>
      <c r="I1913" s="515">
        <v>99</v>
      </c>
      <c r="J1913" s="515">
        <v>111</v>
      </c>
      <c r="K1913" s="515">
        <v>99</v>
      </c>
      <c r="L1913" s="515">
        <v>8</v>
      </c>
      <c r="M1913" s="515">
        <v>99</v>
      </c>
      <c r="N1913" s="515">
        <v>99</v>
      </c>
      <c r="O1913" s="515">
        <v>99</v>
      </c>
      <c r="P1913" s="515">
        <v>99</v>
      </c>
      <c r="Q1913" s="515">
        <v>765</v>
      </c>
      <c r="R1913" s="515">
        <v>2378</v>
      </c>
      <c r="S1913" s="515">
        <v>8</v>
      </c>
      <c r="T1913" s="515">
        <v>6.9764507989907507</v>
      </c>
      <c r="U1913" s="515">
        <v>34.962867956265825</v>
      </c>
      <c r="V1913" s="515">
        <v>30.487804878048781</v>
      </c>
      <c r="W1913" s="515">
        <v>16.14802354920101</v>
      </c>
      <c r="X1913" s="515">
        <v>100</v>
      </c>
      <c r="Y1913" s="515">
        <v>99.537426408746853</v>
      </c>
      <c r="Z1913" s="515">
        <v>4.3587991514033009</v>
      </c>
      <c r="AA1913" s="515">
        <v>0</v>
      </c>
      <c r="AB1913" s="515">
        <v>1.7660332743084028</v>
      </c>
      <c r="AC1913" s="515"/>
      <c r="AD1913" s="515">
        <v>1.7848385412644838</v>
      </c>
      <c r="AE1913" s="515"/>
      <c r="AF1913" s="515">
        <v>21.792521994134901</v>
      </c>
      <c r="AG1913" s="515">
        <v>22.476099695170443</v>
      </c>
      <c r="AH1913" s="515">
        <v>1.0092514718250631</v>
      </c>
      <c r="AI1913" s="515">
        <v>2370</v>
      </c>
      <c r="AJ1913" s="515">
        <v>115.6843037974682</v>
      </c>
      <c r="AK1913" s="515">
        <v>22.538399098495656</v>
      </c>
      <c r="AL1913" s="515">
        <v>22.518412948741805</v>
      </c>
    </row>
    <row r="1914" spans="1:38">
      <c r="A1914" s="515">
        <v>18</v>
      </c>
      <c r="B1914" s="515">
        <v>179</v>
      </c>
      <c r="C1914" s="515">
        <v>2024</v>
      </c>
      <c r="D1914" s="515"/>
      <c r="E1914" s="515">
        <v>99</v>
      </c>
      <c r="F1914" s="515"/>
      <c r="G1914" s="515">
        <v>99</v>
      </c>
      <c r="H1914" s="515">
        <v>1</v>
      </c>
      <c r="I1914" s="515">
        <v>99</v>
      </c>
      <c r="J1914" s="515">
        <v>116</v>
      </c>
      <c r="K1914" s="515">
        <v>99</v>
      </c>
      <c r="L1914" s="515">
        <v>8</v>
      </c>
      <c r="M1914" s="515">
        <v>99</v>
      </c>
      <c r="N1914" s="515">
        <v>99</v>
      </c>
      <c r="O1914" s="515">
        <v>99</v>
      </c>
      <c r="P1914" s="515">
        <v>99</v>
      </c>
      <c r="Q1914" s="515">
        <v>619</v>
      </c>
      <c r="R1914" s="515">
        <v>1625</v>
      </c>
      <c r="S1914" s="515">
        <v>8</v>
      </c>
      <c r="T1914" s="515">
        <v>7.1895384615384597</v>
      </c>
      <c r="U1914" s="515">
        <v>33.895015384615355</v>
      </c>
      <c r="V1914" s="515">
        <v>32.184615384615377</v>
      </c>
      <c r="W1914" s="515">
        <v>20</v>
      </c>
      <c r="X1914" s="515">
        <v>99.938461538461567</v>
      </c>
      <c r="Y1914" s="515">
        <v>98.461538461538439</v>
      </c>
      <c r="Z1914" s="515">
        <v>4.510982811189022</v>
      </c>
      <c r="AA1914" s="515">
        <v>0</v>
      </c>
      <c r="AB1914" s="515">
        <v>1.781895646404289</v>
      </c>
      <c r="AC1914" s="515"/>
      <c r="AD1914" s="515">
        <v>-19.490748680242255</v>
      </c>
      <c r="AE1914" s="515"/>
      <c r="AF1914" s="515">
        <v>22.392173074273121</v>
      </c>
      <c r="AG1914" s="515">
        <v>24.511543870267179</v>
      </c>
      <c r="AH1914" s="515">
        <v>0.67692307692307729</v>
      </c>
      <c r="AI1914" s="515">
        <v>1324</v>
      </c>
      <c r="AJ1914" s="515">
        <v>114.66782477341404</v>
      </c>
      <c r="AK1914" s="515">
        <v>22.278046219501842</v>
      </c>
      <c r="AL1914" s="515">
        <v>22.299265834690775</v>
      </c>
    </row>
    <row r="1915" spans="1:38">
      <c r="A1915" s="515">
        <v>18</v>
      </c>
      <c r="B1915" s="515">
        <v>180</v>
      </c>
      <c r="C1915" s="515">
        <v>2024</v>
      </c>
      <c r="D1915" s="515"/>
      <c r="E1915" s="515">
        <v>99</v>
      </c>
      <c r="F1915" s="515"/>
      <c r="G1915" s="515">
        <v>99</v>
      </c>
      <c r="H1915" s="515">
        <v>2</v>
      </c>
      <c r="I1915" s="515">
        <v>99</v>
      </c>
      <c r="J1915" s="515">
        <v>117</v>
      </c>
      <c r="K1915" s="515">
        <v>99</v>
      </c>
      <c r="L1915" s="515">
        <v>8</v>
      </c>
      <c r="M1915" s="515">
        <v>99</v>
      </c>
      <c r="N1915" s="515">
        <v>99</v>
      </c>
      <c r="O1915" s="515">
        <v>99</v>
      </c>
      <c r="P1915" s="515">
        <v>99</v>
      </c>
      <c r="Q1915" s="515">
        <v>355</v>
      </c>
      <c r="R1915" s="515">
        <v>1001</v>
      </c>
      <c r="S1915" s="515">
        <v>8</v>
      </c>
      <c r="T1915" s="515">
        <v>8.0109890109890092</v>
      </c>
      <c r="U1915" s="515">
        <v>34.146953046952994</v>
      </c>
      <c r="V1915" s="515">
        <v>18.68131868131869</v>
      </c>
      <c r="W1915" s="515">
        <v>37.462537462537455</v>
      </c>
      <c r="X1915" s="515">
        <v>100</v>
      </c>
      <c r="Y1915" s="515">
        <v>98.201798201798226</v>
      </c>
      <c r="Z1915" s="515">
        <v>4.3349142696335505</v>
      </c>
      <c r="AA1915" s="515">
        <v>0</v>
      </c>
      <c r="AB1915" s="515">
        <v>1.5672978970766662</v>
      </c>
      <c r="AC1915" s="515"/>
      <c r="AD1915" s="515">
        <v>-20.368146475213837</v>
      </c>
      <c r="AE1915" s="515"/>
      <c r="AF1915" s="515">
        <v>17.595359465635443</v>
      </c>
      <c r="AG1915" s="515">
        <v>18.726424940297033</v>
      </c>
      <c r="AH1915" s="515">
        <v>0.69930069930069916</v>
      </c>
      <c r="AI1915" s="515">
        <v>999</v>
      </c>
      <c r="AJ1915" s="515">
        <v>115.97217217217209</v>
      </c>
      <c r="AK1915" s="515">
        <v>21.806912226914111</v>
      </c>
      <c r="AL1915" s="515">
        <v>21.801892966216919</v>
      </c>
    </row>
    <row r="1916" spans="1:38">
      <c r="A1916" s="515">
        <v>18</v>
      </c>
      <c r="B1916" s="515">
        <v>181</v>
      </c>
      <c r="C1916" s="515">
        <v>2024</v>
      </c>
      <c r="D1916" s="515"/>
      <c r="E1916" s="515">
        <v>99</v>
      </c>
      <c r="F1916" s="515"/>
      <c r="G1916" s="515">
        <v>99</v>
      </c>
      <c r="H1916" s="515">
        <v>1</v>
      </c>
      <c r="I1916" s="515">
        <v>99</v>
      </c>
      <c r="J1916" s="515">
        <v>134</v>
      </c>
      <c r="K1916" s="515">
        <v>99</v>
      </c>
      <c r="L1916" s="515">
        <v>8</v>
      </c>
      <c r="M1916" s="515">
        <v>99</v>
      </c>
      <c r="N1916" s="515">
        <v>99</v>
      </c>
      <c r="O1916" s="515">
        <v>99</v>
      </c>
      <c r="P1916" s="515">
        <v>99</v>
      </c>
      <c r="Q1916" s="515">
        <v>913</v>
      </c>
      <c r="R1916" s="515">
        <v>2403</v>
      </c>
      <c r="S1916" s="515">
        <v>8</v>
      </c>
      <c r="T1916" s="515">
        <v>6.8922180607573846</v>
      </c>
      <c r="U1916" s="515">
        <v>33.44352892218064</v>
      </c>
      <c r="V1916" s="515">
        <v>41.448189762796503</v>
      </c>
      <c r="W1916" s="515">
        <v>13.691219309196835</v>
      </c>
      <c r="X1916" s="515">
        <v>100</v>
      </c>
      <c r="Y1916" s="515">
        <v>98.127340823970016</v>
      </c>
      <c r="Z1916" s="515">
        <v>4.1688382293606558</v>
      </c>
      <c r="AA1916" s="515">
        <v>0</v>
      </c>
      <c r="AB1916" s="515">
        <v>1.5335184817024288</v>
      </c>
      <c r="AC1916" s="515"/>
      <c r="AD1916" s="515">
        <v>-22.13479485902656</v>
      </c>
      <c r="AE1916" s="515"/>
      <c r="AF1916" s="515">
        <v>21.693599350004511</v>
      </c>
      <c r="AG1916" s="515">
        <v>23.601012821198079</v>
      </c>
      <c r="AH1916" s="515">
        <v>2.4968789013732819</v>
      </c>
      <c r="AI1916" s="515">
        <v>2393</v>
      </c>
      <c r="AJ1916" s="515">
        <v>113.96519013790235</v>
      </c>
      <c r="AK1916" s="515">
        <v>22.511832301834321</v>
      </c>
      <c r="AL1916" s="515">
        <v>22.505995982083551</v>
      </c>
    </row>
    <row r="1917" spans="1:38">
      <c r="A1917" s="515">
        <v>18</v>
      </c>
      <c r="B1917" s="515">
        <v>182</v>
      </c>
      <c r="C1917" s="515">
        <v>2024</v>
      </c>
      <c r="D1917" s="515"/>
      <c r="E1917" s="515">
        <v>99</v>
      </c>
      <c r="F1917" s="515"/>
      <c r="G1917" s="515">
        <v>99</v>
      </c>
      <c r="H1917" s="515">
        <v>2</v>
      </c>
      <c r="I1917" s="515">
        <v>99</v>
      </c>
      <c r="J1917" s="515">
        <v>141</v>
      </c>
      <c r="K1917" s="515">
        <v>99</v>
      </c>
      <c r="L1917" s="515">
        <v>8</v>
      </c>
      <c r="M1917" s="515">
        <v>99</v>
      </c>
      <c r="N1917" s="515">
        <v>99</v>
      </c>
      <c r="O1917" s="515">
        <v>99</v>
      </c>
      <c r="P1917" s="515">
        <v>99</v>
      </c>
      <c r="Q1917" s="515">
        <v>694</v>
      </c>
      <c r="R1917" s="515">
        <v>1798</v>
      </c>
      <c r="S1917" s="515">
        <v>8</v>
      </c>
      <c r="T1917" s="515">
        <v>7.6979977753058977</v>
      </c>
      <c r="U1917" s="515">
        <v>33.674304783092303</v>
      </c>
      <c r="V1917" s="515">
        <v>23.248053392658505</v>
      </c>
      <c r="W1917" s="515">
        <v>24.6384872080089</v>
      </c>
      <c r="X1917" s="515">
        <v>99.888765294772</v>
      </c>
      <c r="Y1917" s="515">
        <v>97.942157953281423</v>
      </c>
      <c r="Z1917" s="515">
        <v>4.6915819864504309</v>
      </c>
      <c r="AA1917" s="515">
        <v>0</v>
      </c>
      <c r="AB1917" s="515">
        <v>1.3745284947446188</v>
      </c>
      <c r="AC1917" s="515"/>
      <c r="AD1917" s="515">
        <v>-28.801328848326243</v>
      </c>
      <c r="AE1917" s="515"/>
      <c r="AF1917" s="515">
        <v>17.101008179570101</v>
      </c>
      <c r="AG1917" s="515">
        <v>20.192316991869575</v>
      </c>
      <c r="AH1917" s="515">
        <v>0.83426028921023343</v>
      </c>
      <c r="AI1917" s="515">
        <v>1787</v>
      </c>
      <c r="AJ1917" s="515">
        <v>114.91729155008397</v>
      </c>
      <c r="AK1917" s="515">
        <v>22.09744810023609</v>
      </c>
      <c r="AL1917" s="515">
        <v>22.082276397780465</v>
      </c>
    </row>
    <row r="1918" spans="1:38">
      <c r="A1918" s="515">
        <v>18</v>
      </c>
      <c r="B1918" s="515">
        <v>183</v>
      </c>
      <c r="C1918" s="515">
        <v>2024</v>
      </c>
      <c r="D1918" s="515"/>
      <c r="E1918" s="515">
        <v>99</v>
      </c>
      <c r="F1918" s="515"/>
      <c r="G1918" s="515">
        <v>99</v>
      </c>
      <c r="H1918" s="515">
        <v>2</v>
      </c>
      <c r="I1918" s="515">
        <v>99</v>
      </c>
      <c r="J1918" s="515">
        <v>143</v>
      </c>
      <c r="K1918" s="515">
        <v>99</v>
      </c>
      <c r="L1918" s="515">
        <v>8</v>
      </c>
      <c r="M1918" s="515">
        <v>99</v>
      </c>
      <c r="N1918" s="515">
        <v>99</v>
      </c>
      <c r="O1918" s="515">
        <v>99</v>
      </c>
      <c r="P1918" s="515">
        <v>99</v>
      </c>
      <c r="Q1918" s="515"/>
      <c r="R1918" s="515">
        <v>0</v>
      </c>
      <c r="S1918" s="515"/>
      <c r="T1918" s="515"/>
      <c r="U1918" s="515"/>
      <c r="V1918" s="515"/>
      <c r="W1918" s="515"/>
      <c r="X1918" s="515"/>
      <c r="Y1918" s="515"/>
      <c r="Z1918" s="515"/>
      <c r="AA1918" s="515"/>
      <c r="AB1918" s="515"/>
      <c r="AC1918" s="515"/>
      <c r="AD1918" s="515"/>
      <c r="AE1918" s="515"/>
      <c r="AF1918" s="515"/>
      <c r="AG1918" s="515"/>
      <c r="AH1918" s="515"/>
      <c r="AI1918" s="515"/>
      <c r="AJ1918" s="515"/>
      <c r="AK1918" s="515"/>
      <c r="AL1918" s="515"/>
    </row>
    <row r="1919" spans="1:38">
      <c r="A1919" s="515">
        <v>18</v>
      </c>
      <c r="B1919" s="515">
        <v>184</v>
      </c>
      <c r="C1919" s="515">
        <v>2024</v>
      </c>
      <c r="D1919" s="515"/>
      <c r="E1919" s="515">
        <v>99</v>
      </c>
      <c r="F1919" s="515"/>
      <c r="G1919" s="515">
        <v>99</v>
      </c>
      <c r="H1919" s="515">
        <v>2</v>
      </c>
      <c r="I1919" s="515">
        <v>99</v>
      </c>
      <c r="J1919" s="515">
        <v>147</v>
      </c>
      <c r="K1919" s="515">
        <v>99</v>
      </c>
      <c r="L1919" s="515">
        <v>8</v>
      </c>
      <c r="M1919" s="515">
        <v>99</v>
      </c>
      <c r="N1919" s="515">
        <v>99</v>
      </c>
      <c r="O1919" s="515">
        <v>99</v>
      </c>
      <c r="P1919" s="515">
        <v>99</v>
      </c>
      <c r="Q1919" s="515">
        <v>73</v>
      </c>
      <c r="R1919" s="515">
        <v>214</v>
      </c>
      <c r="S1919" s="515">
        <v>8</v>
      </c>
      <c r="T1919" s="515">
        <v>7.4766355140186898</v>
      </c>
      <c r="U1919" s="515">
        <v>33.116822429906541</v>
      </c>
      <c r="V1919" s="515">
        <v>38.317757009345797</v>
      </c>
      <c r="W1919" s="515">
        <v>22.429906542056077</v>
      </c>
      <c r="X1919" s="515">
        <v>100</v>
      </c>
      <c r="Y1919" s="515">
        <v>100</v>
      </c>
      <c r="Z1919" s="515">
        <v>3.5376608244228742</v>
      </c>
      <c r="AA1919" s="515">
        <v>0</v>
      </c>
      <c r="AB1919" s="515">
        <v>1.2813966853713985</v>
      </c>
      <c r="AC1919" s="515"/>
      <c r="AD1919" s="515">
        <v>-19.412139350766381</v>
      </c>
      <c r="AE1919" s="515"/>
      <c r="AF1919" s="515">
        <v>15.723732549595889</v>
      </c>
      <c r="AG1919" s="515">
        <v>19.340190318170279</v>
      </c>
      <c r="AH1919" s="515">
        <v>3.2710280373831795</v>
      </c>
      <c r="AI1919" s="515">
        <v>214</v>
      </c>
      <c r="AJ1919" s="515">
        <v>114.3420560747664</v>
      </c>
      <c r="AK1919" s="515">
        <v>22.126412146231665</v>
      </c>
      <c r="AL1919" s="515">
        <v>22.030228349340671</v>
      </c>
    </row>
    <row r="1920" spans="1:38">
      <c r="A1920" s="515">
        <v>18</v>
      </c>
      <c r="B1920" s="515">
        <v>185</v>
      </c>
      <c r="C1920" s="515">
        <v>2024</v>
      </c>
      <c r="D1920" s="515"/>
      <c r="E1920" s="515">
        <v>99</v>
      </c>
      <c r="F1920" s="515"/>
      <c r="G1920" s="515">
        <v>99</v>
      </c>
      <c r="H1920" s="515">
        <v>1</v>
      </c>
      <c r="I1920" s="515">
        <v>99</v>
      </c>
      <c r="J1920" s="515">
        <v>155</v>
      </c>
      <c r="K1920" s="515">
        <v>99</v>
      </c>
      <c r="L1920" s="515">
        <v>8</v>
      </c>
      <c r="M1920" s="515">
        <v>99</v>
      </c>
      <c r="N1920" s="515">
        <v>99</v>
      </c>
      <c r="O1920" s="515">
        <v>99</v>
      </c>
      <c r="P1920" s="515">
        <v>99</v>
      </c>
      <c r="Q1920" s="515">
        <v>269</v>
      </c>
      <c r="R1920" s="515">
        <v>1154</v>
      </c>
      <c r="S1920" s="515">
        <v>8</v>
      </c>
      <c r="T1920" s="515">
        <v>6.3847487001733105</v>
      </c>
      <c r="U1920" s="515">
        <v>34.973743500866505</v>
      </c>
      <c r="V1920" s="515">
        <v>33.275563258232246</v>
      </c>
      <c r="W1920" s="515">
        <v>10.311958405545923</v>
      </c>
      <c r="X1920" s="515">
        <v>100</v>
      </c>
      <c r="Y1920" s="515">
        <v>98.266897746967103</v>
      </c>
      <c r="Z1920" s="515">
        <v>4.5692262795607084</v>
      </c>
      <c r="AA1920" s="515">
        <v>0</v>
      </c>
      <c r="AB1920" s="515">
        <v>1.6110460279787389</v>
      </c>
      <c r="AC1920" s="515"/>
      <c r="AD1920" s="515">
        <v>-35.06874463230178</v>
      </c>
      <c r="AE1920" s="515"/>
      <c r="AF1920" s="515">
        <v>22.924116011124362</v>
      </c>
      <c r="AG1920" s="515">
        <v>23.970638718927301</v>
      </c>
      <c r="AH1920" s="515">
        <v>0.25996533795493942</v>
      </c>
      <c r="AI1920" s="515">
        <v>1128</v>
      </c>
      <c r="AJ1920" s="515">
        <v>115.68705673758888</v>
      </c>
      <c r="AK1920" s="515">
        <v>22.525280524526458</v>
      </c>
      <c r="AL1920" s="515">
        <v>22.457910819384033</v>
      </c>
    </row>
    <row r="1921" spans="1:38">
      <c r="A1921" s="515">
        <v>18</v>
      </c>
      <c r="B1921" s="515">
        <v>186</v>
      </c>
      <c r="C1921" s="515">
        <v>2024</v>
      </c>
      <c r="D1921" s="515"/>
      <c r="E1921" s="515">
        <v>99</v>
      </c>
      <c r="F1921" s="515"/>
      <c r="G1921" s="515">
        <v>99</v>
      </c>
      <c r="H1921" s="515">
        <v>2</v>
      </c>
      <c r="I1921" s="515">
        <v>99</v>
      </c>
      <c r="J1921" s="515">
        <v>160</v>
      </c>
      <c r="K1921" s="515">
        <v>99</v>
      </c>
      <c r="L1921" s="515">
        <v>8</v>
      </c>
      <c r="M1921" s="515">
        <v>99</v>
      </c>
      <c r="N1921" s="515">
        <v>99</v>
      </c>
      <c r="O1921" s="515">
        <v>99</v>
      </c>
      <c r="P1921" s="515">
        <v>99</v>
      </c>
      <c r="Q1921" s="515">
        <v>226</v>
      </c>
      <c r="R1921" s="515">
        <v>723</v>
      </c>
      <c r="S1921" s="515">
        <v>8</v>
      </c>
      <c r="T1921" s="515">
        <v>7.508990318118947</v>
      </c>
      <c r="U1921" s="515">
        <v>35.242461964038725</v>
      </c>
      <c r="V1921" s="515">
        <v>21.43845089903181</v>
      </c>
      <c r="W1921" s="515">
        <v>25.864453665283545</v>
      </c>
      <c r="X1921" s="515">
        <v>100</v>
      </c>
      <c r="Y1921" s="515">
        <v>99.308437067773156</v>
      </c>
      <c r="Z1921" s="515">
        <v>4.3171129154683321</v>
      </c>
      <c r="AA1921" s="515">
        <v>0</v>
      </c>
      <c r="AB1921" s="515">
        <v>1.6816854002820356</v>
      </c>
      <c r="AC1921" s="515"/>
      <c r="AD1921" s="515">
        <v>-6.3674240863214706</v>
      </c>
      <c r="AE1921" s="515"/>
      <c r="AF1921" s="515">
        <v>19.646739130434781</v>
      </c>
      <c r="AG1921" s="515">
        <v>22.084709638891503</v>
      </c>
      <c r="AH1921" s="515">
        <v>6.639004149377592</v>
      </c>
      <c r="AI1921" s="515">
        <v>721</v>
      </c>
      <c r="AJ1921" s="515">
        <v>116.72690707350904</v>
      </c>
      <c r="AK1921" s="515">
        <v>22.085325184703976</v>
      </c>
      <c r="AL1921" s="515">
        <v>22.168674668477657</v>
      </c>
    </row>
    <row r="1922" spans="1:38">
      <c r="A1922" s="515">
        <v>18</v>
      </c>
      <c r="B1922" s="515">
        <v>187</v>
      </c>
      <c r="C1922" s="515">
        <v>2024</v>
      </c>
      <c r="D1922" s="515"/>
      <c r="E1922" s="515">
        <v>99</v>
      </c>
      <c r="F1922" s="515"/>
      <c r="G1922" s="515">
        <v>99</v>
      </c>
      <c r="H1922" s="515">
        <v>1</v>
      </c>
      <c r="I1922" s="515">
        <v>99</v>
      </c>
      <c r="J1922" s="515">
        <v>171</v>
      </c>
      <c r="K1922" s="515">
        <v>99</v>
      </c>
      <c r="L1922" s="515">
        <v>8</v>
      </c>
      <c r="M1922" s="515">
        <v>99</v>
      </c>
      <c r="N1922" s="515">
        <v>99</v>
      </c>
      <c r="O1922" s="515">
        <v>99</v>
      </c>
      <c r="P1922" s="515">
        <v>99</v>
      </c>
      <c r="Q1922" s="515">
        <v>101</v>
      </c>
      <c r="R1922" s="515">
        <v>448</v>
      </c>
      <c r="S1922" s="515">
        <v>8</v>
      </c>
      <c r="T1922" s="515">
        <v>6.8883928571428559</v>
      </c>
      <c r="U1922" s="515">
        <v>35.728348214285688</v>
      </c>
      <c r="V1922" s="515">
        <v>27.678571428571423</v>
      </c>
      <c r="W1922" s="515">
        <v>16.741071428571423</v>
      </c>
      <c r="X1922" s="515">
        <v>100</v>
      </c>
      <c r="Y1922" s="515">
        <v>100</v>
      </c>
      <c r="Z1922" s="515">
        <v>3.8893484287443152</v>
      </c>
      <c r="AA1922" s="515">
        <v>0</v>
      </c>
      <c r="AB1922" s="515">
        <v>1.5253948865618323</v>
      </c>
      <c r="AC1922" s="515"/>
      <c r="AD1922" s="515">
        <v>4.3725425436532825</v>
      </c>
      <c r="AE1922" s="515"/>
      <c r="AF1922" s="515">
        <v>22.003929273084477</v>
      </c>
      <c r="AG1922" s="515">
        <v>22.551421659723072</v>
      </c>
      <c r="AH1922" s="515">
        <v>0</v>
      </c>
      <c r="AI1922" s="515">
        <v>446</v>
      </c>
      <c r="AJ1922" s="515">
        <v>116.54641255605377</v>
      </c>
      <c r="AK1922" s="515">
        <v>22.525588306017056</v>
      </c>
      <c r="AL1922" s="515">
        <v>22.652024937535558</v>
      </c>
    </row>
    <row r="1923" spans="1:38">
      <c r="A1923" s="515">
        <v>18</v>
      </c>
      <c r="B1923" s="515">
        <v>188</v>
      </c>
      <c r="C1923" s="515">
        <v>2024</v>
      </c>
      <c r="D1923" s="515"/>
      <c r="E1923" s="515">
        <v>99</v>
      </c>
      <c r="F1923" s="515"/>
      <c r="G1923" s="515">
        <v>99</v>
      </c>
      <c r="H1923" s="515">
        <v>2</v>
      </c>
      <c r="I1923" s="515">
        <v>99</v>
      </c>
      <c r="J1923" s="515">
        <v>175</v>
      </c>
      <c r="K1923" s="515">
        <v>99</v>
      </c>
      <c r="L1923" s="515">
        <v>8</v>
      </c>
      <c r="M1923" s="515">
        <v>99</v>
      </c>
      <c r="N1923" s="515">
        <v>99</v>
      </c>
      <c r="O1923" s="515">
        <v>99</v>
      </c>
      <c r="P1923" s="515">
        <v>99</v>
      </c>
      <c r="Q1923" s="515">
        <v>135</v>
      </c>
      <c r="R1923" s="515">
        <v>303</v>
      </c>
      <c r="S1923" s="515">
        <v>8</v>
      </c>
      <c r="T1923" s="515">
        <v>7.3168316831683153</v>
      </c>
      <c r="U1923" s="515">
        <v>32.311221122112215</v>
      </c>
      <c r="V1923" s="515">
        <v>43.234323432343238</v>
      </c>
      <c r="W1923" s="515">
        <v>18.811881188118811</v>
      </c>
      <c r="X1923" s="515">
        <v>100</v>
      </c>
      <c r="Y1923" s="515">
        <v>94.719471947194705</v>
      </c>
      <c r="Z1923" s="515">
        <v>4.539617264869368</v>
      </c>
      <c r="AA1923" s="515">
        <v>0</v>
      </c>
      <c r="AB1923" s="515">
        <v>1.6122306446465473</v>
      </c>
      <c r="AC1923" s="515"/>
      <c r="AD1923" s="515">
        <v>-25.792277879501817</v>
      </c>
      <c r="AE1923" s="515"/>
      <c r="AF1923" s="515">
        <v>16.94630872483221</v>
      </c>
      <c r="AG1923" s="515">
        <v>19.087791401593662</v>
      </c>
      <c r="AH1923" s="515">
        <v>1.3201320132013201</v>
      </c>
      <c r="AI1923" s="515">
        <v>258</v>
      </c>
      <c r="AJ1923" s="515">
        <v>112.56434108527128</v>
      </c>
      <c r="AK1923" s="515">
        <v>22.486471315331897</v>
      </c>
      <c r="AL1923" s="515">
        <v>22.379082376946297</v>
      </c>
    </row>
    <row r="1924" spans="1:38">
      <c r="A1924" s="515">
        <v>18</v>
      </c>
      <c r="B1924" s="515">
        <v>189</v>
      </c>
      <c r="C1924" s="515">
        <v>2024</v>
      </c>
      <c r="D1924" s="515"/>
      <c r="E1924" s="515">
        <v>99</v>
      </c>
      <c r="F1924" s="515"/>
      <c r="G1924" s="515">
        <v>99</v>
      </c>
      <c r="H1924" s="515">
        <v>2</v>
      </c>
      <c r="I1924" s="515">
        <v>99</v>
      </c>
      <c r="J1924" s="515">
        <v>177</v>
      </c>
      <c r="K1924" s="515">
        <v>99</v>
      </c>
      <c r="L1924" s="515">
        <v>8</v>
      </c>
      <c r="M1924" s="515">
        <v>99</v>
      </c>
      <c r="N1924" s="515">
        <v>99</v>
      </c>
      <c r="O1924" s="515">
        <v>99</v>
      </c>
      <c r="P1924" s="515">
        <v>99</v>
      </c>
      <c r="Q1924" s="515">
        <v>194</v>
      </c>
      <c r="R1924" s="515">
        <v>879</v>
      </c>
      <c r="S1924" s="515">
        <v>8</v>
      </c>
      <c r="T1924" s="515">
        <v>7.3356086461888497</v>
      </c>
      <c r="U1924" s="515">
        <v>34.433560864618904</v>
      </c>
      <c r="V1924" s="515">
        <v>30.830489192263926</v>
      </c>
      <c r="W1924" s="515">
        <v>15.813424345847556</v>
      </c>
      <c r="X1924" s="515">
        <v>100</v>
      </c>
      <c r="Y1924" s="515">
        <v>99.089874857792978</v>
      </c>
      <c r="Z1924" s="515">
        <v>3.8299312134208798</v>
      </c>
      <c r="AA1924" s="515">
        <v>0</v>
      </c>
      <c r="AB1924" s="515">
        <v>1.2104942386912747</v>
      </c>
      <c r="AC1924" s="515"/>
      <c r="AD1924" s="515">
        <v>7.918734408560522</v>
      </c>
      <c r="AE1924" s="515"/>
      <c r="AF1924" s="515">
        <v>22.492323439099277</v>
      </c>
      <c r="AG1924" s="515">
        <v>25.676065442490124</v>
      </c>
      <c r="AH1924" s="515">
        <v>1.9340159271899888</v>
      </c>
      <c r="AI1924" s="515">
        <v>875</v>
      </c>
      <c r="AJ1924" s="515">
        <v>116.44125714285728</v>
      </c>
      <c r="AK1924" s="515">
        <v>21.759785163028486</v>
      </c>
      <c r="AL1924" s="515">
        <v>21.636352476060836</v>
      </c>
    </row>
    <row r="1925" spans="1:38">
      <c r="A1925" s="515">
        <v>18</v>
      </c>
      <c r="B1925" s="515">
        <v>190</v>
      </c>
      <c r="C1925" s="515">
        <v>2024</v>
      </c>
      <c r="D1925" s="515"/>
      <c r="E1925" s="515">
        <v>99</v>
      </c>
      <c r="F1925" s="515"/>
      <c r="G1925" s="515">
        <v>99</v>
      </c>
      <c r="H1925" s="515">
        <v>2</v>
      </c>
      <c r="I1925" s="515">
        <v>99</v>
      </c>
      <c r="J1925" s="515">
        <v>178</v>
      </c>
      <c r="K1925" s="515">
        <v>99</v>
      </c>
      <c r="L1925" s="515">
        <v>8</v>
      </c>
      <c r="M1925" s="515">
        <v>99</v>
      </c>
      <c r="N1925" s="515">
        <v>99</v>
      </c>
      <c r="O1925" s="515">
        <v>99</v>
      </c>
      <c r="P1925" s="515">
        <v>99</v>
      </c>
      <c r="Q1925" s="515">
        <v>87</v>
      </c>
      <c r="R1925" s="515">
        <v>328</v>
      </c>
      <c r="S1925" s="515">
        <v>8</v>
      </c>
      <c r="T1925" s="515">
        <v>7.3201219512195124</v>
      </c>
      <c r="U1925" s="515">
        <v>34.562195121951191</v>
      </c>
      <c r="V1925" s="515">
        <v>29.268292682926838</v>
      </c>
      <c r="W1925" s="515">
        <v>19.207317073170728</v>
      </c>
      <c r="X1925" s="515">
        <v>100</v>
      </c>
      <c r="Y1925" s="515">
        <v>99.695121951219505</v>
      </c>
      <c r="Z1925" s="515">
        <v>3.8577650627016871</v>
      </c>
      <c r="AA1925" s="515">
        <v>0</v>
      </c>
      <c r="AB1925" s="515">
        <v>1.2847453898867303</v>
      </c>
      <c r="AC1925" s="515"/>
      <c r="AD1925" s="515">
        <v>-4.5662073335086113</v>
      </c>
      <c r="AE1925" s="515"/>
      <c r="AF1925" s="515">
        <v>22.450376454483223</v>
      </c>
      <c r="AG1925" s="515">
        <v>23.702780629473121</v>
      </c>
      <c r="AH1925" s="515">
        <v>3.6585365853658542</v>
      </c>
      <c r="AI1925" s="515">
        <v>328</v>
      </c>
      <c r="AJ1925" s="515">
        <v>116.92591463414622</v>
      </c>
      <c r="AK1925" s="515">
        <v>21.556609338960023</v>
      </c>
      <c r="AL1925" s="515">
        <v>21.415829244798189</v>
      </c>
    </row>
    <row r="1926" spans="1:38">
      <c r="A1926" s="515">
        <v>18</v>
      </c>
      <c r="B1926" s="515">
        <v>191</v>
      </c>
      <c r="C1926" s="515">
        <v>2024</v>
      </c>
      <c r="D1926" s="515"/>
      <c r="E1926" s="515">
        <v>99</v>
      </c>
      <c r="F1926" s="515"/>
      <c r="G1926" s="515">
        <v>99</v>
      </c>
      <c r="H1926" s="515">
        <v>2</v>
      </c>
      <c r="I1926" s="515">
        <v>99</v>
      </c>
      <c r="J1926" s="515">
        <v>181</v>
      </c>
      <c r="K1926" s="515">
        <v>99</v>
      </c>
      <c r="L1926" s="515">
        <v>8</v>
      </c>
      <c r="M1926" s="515">
        <v>99</v>
      </c>
      <c r="N1926" s="515">
        <v>99</v>
      </c>
      <c r="O1926" s="515">
        <v>99</v>
      </c>
      <c r="P1926" s="515">
        <v>99</v>
      </c>
      <c r="Q1926" s="515">
        <v>159</v>
      </c>
      <c r="R1926" s="515">
        <v>607</v>
      </c>
      <c r="S1926" s="515">
        <v>8</v>
      </c>
      <c r="T1926" s="515">
        <v>7.4596375617792452</v>
      </c>
      <c r="U1926" s="515">
        <v>33.588797364085679</v>
      </c>
      <c r="V1926" s="515">
        <v>30.313014827018122</v>
      </c>
      <c r="W1926" s="515">
        <v>16.309719934102148</v>
      </c>
      <c r="X1926" s="515">
        <v>99.835255354200982</v>
      </c>
      <c r="Y1926" s="515">
        <v>98.682042833607909</v>
      </c>
      <c r="Z1926" s="515">
        <v>4.1442530466644651</v>
      </c>
      <c r="AA1926" s="515">
        <v>0</v>
      </c>
      <c r="AB1926" s="515">
        <v>1.2141132724443453</v>
      </c>
      <c r="AC1926" s="515"/>
      <c r="AD1926" s="515">
        <v>-15.872508638729355</v>
      </c>
      <c r="AE1926" s="515"/>
      <c r="AF1926" s="515">
        <v>21.818835370237235</v>
      </c>
      <c r="AG1926" s="515">
        <v>24.751644674943755</v>
      </c>
      <c r="AH1926" s="515">
        <v>0.49423393739703447</v>
      </c>
      <c r="AI1926" s="515">
        <v>547</v>
      </c>
      <c r="AJ1926" s="515">
        <v>114.90127970749541</v>
      </c>
      <c r="AK1926" s="515">
        <v>22.074074205339006</v>
      </c>
      <c r="AL1926" s="515">
        <v>21.999230582023397</v>
      </c>
    </row>
    <row r="1927" spans="1:38">
      <c r="A1927" s="515">
        <v>18</v>
      </c>
      <c r="B1927" s="515">
        <v>192</v>
      </c>
      <c r="C1927" s="515">
        <v>2024</v>
      </c>
      <c r="D1927" s="515"/>
      <c r="E1927" s="515">
        <v>99</v>
      </c>
      <c r="F1927" s="515"/>
      <c r="G1927" s="515">
        <v>99</v>
      </c>
      <c r="H1927" s="515">
        <v>1</v>
      </c>
      <c r="I1927" s="515">
        <v>99</v>
      </c>
      <c r="J1927" s="515">
        <v>262</v>
      </c>
      <c r="K1927" s="515">
        <v>99</v>
      </c>
      <c r="L1927" s="515">
        <v>8</v>
      </c>
      <c r="M1927" s="515">
        <v>99</v>
      </c>
      <c r="N1927" s="515">
        <v>99</v>
      </c>
      <c r="O1927" s="515">
        <v>99</v>
      </c>
      <c r="P1927" s="515">
        <v>99</v>
      </c>
      <c r="Q1927" s="515"/>
      <c r="R1927" s="515">
        <v>0</v>
      </c>
      <c r="S1927" s="515"/>
      <c r="T1927" s="515"/>
      <c r="U1927" s="515"/>
      <c r="V1927" s="515"/>
      <c r="W1927" s="515"/>
      <c r="X1927" s="515"/>
      <c r="Y1927" s="515"/>
      <c r="Z1927" s="515"/>
      <c r="AA1927" s="515"/>
      <c r="AB1927" s="515"/>
      <c r="AC1927" s="515"/>
      <c r="AD1927" s="515"/>
      <c r="AE1927" s="515"/>
      <c r="AF1927" s="515"/>
      <c r="AG1927" s="515"/>
      <c r="AH1927" s="515"/>
      <c r="AI1927" s="515"/>
      <c r="AJ1927" s="515"/>
      <c r="AK1927" s="515"/>
      <c r="AL1927" s="515"/>
    </row>
    <row r="1928" spans="1:38">
      <c r="A1928" s="515">
        <v>18</v>
      </c>
      <c r="B1928" s="515">
        <v>193</v>
      </c>
      <c r="C1928" s="515">
        <v>2024</v>
      </c>
      <c r="D1928" s="515"/>
      <c r="E1928" s="515">
        <v>99</v>
      </c>
      <c r="F1928" s="515"/>
      <c r="G1928" s="515">
        <v>99</v>
      </c>
      <c r="H1928" s="515">
        <v>2</v>
      </c>
      <c r="I1928" s="515">
        <v>99</v>
      </c>
      <c r="J1928" s="515">
        <v>267</v>
      </c>
      <c r="K1928" s="515">
        <v>99</v>
      </c>
      <c r="L1928" s="515">
        <v>8</v>
      </c>
      <c r="M1928" s="515">
        <v>99</v>
      </c>
      <c r="N1928" s="515">
        <v>99</v>
      </c>
      <c r="O1928" s="515">
        <v>99</v>
      </c>
      <c r="P1928" s="515">
        <v>99</v>
      </c>
      <c r="Q1928" s="515">
        <v>1</v>
      </c>
      <c r="R1928" s="515">
        <v>1</v>
      </c>
      <c r="S1928" s="515">
        <v>8</v>
      </c>
      <c r="T1928" s="515">
        <v>8</v>
      </c>
      <c r="U1928" s="515">
        <v>28.4</v>
      </c>
      <c r="V1928" s="515">
        <v>0</v>
      </c>
      <c r="W1928" s="515">
        <v>0</v>
      </c>
      <c r="X1928" s="515">
        <v>100</v>
      </c>
      <c r="Y1928" s="515">
        <v>100</v>
      </c>
      <c r="Z1928" s="515">
        <v>0</v>
      </c>
      <c r="AA1928" s="515">
        <v>0</v>
      </c>
      <c r="AB1928" s="515">
        <v>0</v>
      </c>
      <c r="AC1928" s="515"/>
      <c r="AD1928" s="515"/>
      <c r="AE1928" s="515"/>
      <c r="AF1928" s="515">
        <v>0.90909090909090895</v>
      </c>
      <c r="AG1928" s="515">
        <v>1.4606048138243162</v>
      </c>
      <c r="AH1928" s="515">
        <v>100</v>
      </c>
      <c r="AI1928" s="515">
        <v>1</v>
      </c>
      <c r="AJ1928" s="515">
        <v>109.5</v>
      </c>
      <c r="AK1928" s="515">
        <v>21.63096937875418</v>
      </c>
      <c r="AL1928" s="515">
        <v>21.63096937875418</v>
      </c>
    </row>
    <row r="1929" spans="1:38">
      <c r="A1929" s="515">
        <v>18</v>
      </c>
      <c r="B1929" s="515">
        <v>194</v>
      </c>
      <c r="C1929" s="515">
        <v>2024</v>
      </c>
      <c r="D1929" s="515"/>
      <c r="E1929" s="515">
        <v>99</v>
      </c>
      <c r="F1929" s="515"/>
      <c r="G1929" s="515">
        <v>99</v>
      </c>
      <c r="H1929" s="515">
        <v>1</v>
      </c>
      <c r="I1929" s="515">
        <v>99</v>
      </c>
      <c r="J1929" s="515">
        <v>309</v>
      </c>
      <c r="K1929" s="515">
        <v>99</v>
      </c>
      <c r="L1929" s="515">
        <v>8</v>
      </c>
      <c r="M1929" s="515">
        <v>99</v>
      </c>
      <c r="N1929" s="515">
        <v>99</v>
      </c>
      <c r="O1929" s="515">
        <v>99</v>
      </c>
      <c r="P1929" s="515">
        <v>99</v>
      </c>
      <c r="Q1929" s="515">
        <v>593</v>
      </c>
      <c r="R1929" s="515">
        <v>1870</v>
      </c>
      <c r="S1929" s="515">
        <v>8</v>
      </c>
      <c r="T1929" s="515">
        <v>7.391978609625669</v>
      </c>
      <c r="U1929" s="515">
        <v>34.120909090909073</v>
      </c>
      <c r="V1929" s="515">
        <v>32.99465240641711</v>
      </c>
      <c r="W1929" s="515">
        <v>20.588235294117652</v>
      </c>
      <c r="X1929" s="515">
        <v>99.946524064171115</v>
      </c>
      <c r="Y1929" s="515">
        <v>98.983957219251323</v>
      </c>
      <c r="Z1929" s="515">
        <v>4.2267440127071474</v>
      </c>
      <c r="AA1929" s="515">
        <v>0</v>
      </c>
      <c r="AB1929" s="515">
        <v>1.8216874822441187</v>
      </c>
      <c r="AC1929" s="515"/>
      <c r="AD1929" s="515">
        <v>-8.5225166793526803</v>
      </c>
      <c r="AE1929" s="515"/>
      <c r="AF1929" s="515">
        <v>19.836639439906648</v>
      </c>
      <c r="AG1929" s="515">
        <v>21.930556896964756</v>
      </c>
      <c r="AH1929" s="515">
        <v>2.1390374331550803</v>
      </c>
      <c r="AI1929" s="515">
        <v>1870</v>
      </c>
      <c r="AJ1929" s="515">
        <v>115.25550802139021</v>
      </c>
      <c r="AK1929" s="515">
        <v>22.209577087343405</v>
      </c>
      <c r="AL1929" s="515">
        <v>22.23600232933622</v>
      </c>
    </row>
    <row r="1930" spans="1:38">
      <c r="A1930" s="515">
        <v>18</v>
      </c>
      <c r="B1930" s="515">
        <v>195</v>
      </c>
      <c r="C1930" s="515">
        <v>2024</v>
      </c>
      <c r="D1930" s="515"/>
      <c r="E1930" s="515">
        <v>99</v>
      </c>
      <c r="F1930" s="515"/>
      <c r="G1930" s="515">
        <v>99</v>
      </c>
      <c r="H1930" s="515">
        <v>2</v>
      </c>
      <c r="I1930" s="515">
        <v>99</v>
      </c>
      <c r="J1930" s="515">
        <v>470</v>
      </c>
      <c r="K1930" s="515">
        <v>99</v>
      </c>
      <c r="L1930" s="515">
        <v>8</v>
      </c>
      <c r="M1930" s="515">
        <v>99</v>
      </c>
      <c r="N1930" s="515">
        <v>99</v>
      </c>
      <c r="O1930" s="515">
        <v>99</v>
      </c>
      <c r="P1930" s="515">
        <v>99</v>
      </c>
      <c r="Q1930" s="515">
        <v>90</v>
      </c>
      <c r="R1930" s="515">
        <v>215</v>
      </c>
      <c r="S1930" s="515">
        <v>8</v>
      </c>
      <c r="T1930" s="515">
        <v>8.6604651162790685</v>
      </c>
      <c r="U1930" s="515">
        <v>31.100465116279079</v>
      </c>
      <c r="V1930" s="515">
        <v>14.418604651162797</v>
      </c>
      <c r="W1930" s="515">
        <v>47.906976744186046</v>
      </c>
      <c r="X1930" s="515">
        <v>100</v>
      </c>
      <c r="Y1930" s="515">
        <v>85.116279069767486</v>
      </c>
      <c r="Z1930" s="515">
        <v>5.9333389766281108</v>
      </c>
      <c r="AA1930" s="515">
        <v>0</v>
      </c>
      <c r="AB1930" s="515">
        <v>2.2038169356805515</v>
      </c>
      <c r="AC1930" s="515"/>
      <c r="AD1930" s="515">
        <v>-54.520864648678788</v>
      </c>
      <c r="AE1930" s="515"/>
      <c r="AF1930" s="515">
        <v>16.068759342301941</v>
      </c>
      <c r="AG1930" s="515">
        <v>19.427850866998288</v>
      </c>
      <c r="AH1930" s="515">
        <v>13.023255813953488</v>
      </c>
      <c r="AI1930" s="515">
        <v>213</v>
      </c>
      <c r="AJ1930" s="515">
        <v>112.35868544600945</v>
      </c>
      <c r="AK1930" s="515">
        <v>21.604098545166593</v>
      </c>
      <c r="AL1930" s="515">
        <v>21.696497380186216</v>
      </c>
    </row>
    <row r="1931" spans="1:38">
      <c r="A1931" s="515">
        <v>18</v>
      </c>
      <c r="B1931" s="515">
        <v>196</v>
      </c>
      <c r="C1931" s="515">
        <v>2024</v>
      </c>
      <c r="D1931" s="515"/>
      <c r="E1931" s="515">
        <v>99</v>
      </c>
      <c r="F1931" s="515"/>
      <c r="G1931" s="515">
        <v>99</v>
      </c>
      <c r="H1931" s="515">
        <v>2</v>
      </c>
      <c r="I1931" s="515">
        <v>99</v>
      </c>
      <c r="J1931" s="515">
        <v>629</v>
      </c>
      <c r="K1931" s="515">
        <v>99</v>
      </c>
      <c r="L1931" s="515">
        <v>8</v>
      </c>
      <c r="M1931" s="515">
        <v>99</v>
      </c>
      <c r="N1931" s="515">
        <v>99</v>
      </c>
      <c r="O1931" s="515">
        <v>99</v>
      </c>
      <c r="P1931" s="515">
        <v>99</v>
      </c>
      <c r="Q1931" s="515"/>
      <c r="R1931" s="515">
        <v>0</v>
      </c>
      <c r="S1931" s="515"/>
      <c r="T1931" s="515"/>
      <c r="U1931" s="515"/>
      <c r="V1931" s="515"/>
      <c r="W1931" s="515"/>
      <c r="X1931" s="515"/>
      <c r="Y1931" s="515"/>
      <c r="Z1931" s="515"/>
      <c r="AA1931" s="515"/>
      <c r="AB1931" s="515"/>
      <c r="AC1931" s="515"/>
      <c r="AD1931" s="515"/>
      <c r="AE1931" s="515"/>
      <c r="AF1931" s="515"/>
      <c r="AG1931" s="515"/>
      <c r="AH1931" s="515"/>
      <c r="AI1931" s="515"/>
      <c r="AJ1931" s="515"/>
      <c r="AK1931" s="515"/>
      <c r="AL1931" s="515"/>
    </row>
    <row r="1932" spans="1:38">
      <c r="A1932" s="515">
        <v>18</v>
      </c>
      <c r="B1932" s="515">
        <v>197</v>
      </c>
      <c r="C1932" s="515">
        <v>2024</v>
      </c>
      <c r="D1932" s="515"/>
      <c r="E1932" s="515">
        <v>99</v>
      </c>
      <c r="F1932" s="515"/>
      <c r="G1932" s="515">
        <v>99</v>
      </c>
      <c r="H1932" s="515">
        <v>1</v>
      </c>
      <c r="I1932" s="515">
        <v>99</v>
      </c>
      <c r="J1932" s="515">
        <v>643</v>
      </c>
      <c r="K1932" s="515">
        <v>99</v>
      </c>
      <c r="L1932" s="515">
        <v>8</v>
      </c>
      <c r="M1932" s="515">
        <v>99</v>
      </c>
      <c r="N1932" s="515">
        <v>99</v>
      </c>
      <c r="O1932" s="515">
        <v>99</v>
      </c>
      <c r="P1932" s="515">
        <v>99</v>
      </c>
      <c r="Q1932" s="515">
        <v>296</v>
      </c>
      <c r="R1932" s="515">
        <v>1071</v>
      </c>
      <c r="S1932" s="515">
        <v>8</v>
      </c>
      <c r="T1932" s="515">
        <v>7.2894491129785246</v>
      </c>
      <c r="U1932" s="515">
        <v>33.608216619981334</v>
      </c>
      <c r="V1932" s="515">
        <v>31.279178338001863</v>
      </c>
      <c r="W1932" s="515">
        <v>21.195144724556489</v>
      </c>
      <c r="X1932" s="515">
        <v>99.626517273576127</v>
      </c>
      <c r="Y1932" s="515">
        <v>96.26517273576097</v>
      </c>
      <c r="Z1932" s="515">
        <v>5.0268845562134636</v>
      </c>
      <c r="AA1932" s="515">
        <v>0</v>
      </c>
      <c r="AB1932" s="515">
        <v>1.6330705713801823</v>
      </c>
      <c r="AC1932" s="515"/>
      <c r="AD1932" s="515">
        <v>-16.751910504670651</v>
      </c>
      <c r="AE1932" s="515"/>
      <c r="AF1932" s="515">
        <v>20.869056897895558</v>
      </c>
      <c r="AG1932" s="515">
        <v>24.164824371600041</v>
      </c>
      <c r="AH1932" s="515">
        <v>1.9607843137254899</v>
      </c>
      <c r="AI1932" s="515">
        <v>861</v>
      </c>
      <c r="AJ1932" s="515">
        <v>113.5555168408828</v>
      </c>
      <c r="AK1932" s="515">
        <v>22.435432480313963</v>
      </c>
      <c r="AL1932" s="515">
        <v>22.447196464196352</v>
      </c>
    </row>
    <row r="1933" spans="1:38">
      <c r="A1933" s="515">
        <v>18</v>
      </c>
      <c r="B1933" s="515">
        <v>198</v>
      </c>
      <c r="C1933" s="515">
        <v>2024</v>
      </c>
      <c r="D1933" s="515"/>
      <c r="E1933" s="515">
        <v>99</v>
      </c>
      <c r="F1933" s="515"/>
      <c r="G1933" s="515">
        <v>99</v>
      </c>
      <c r="H1933" s="515">
        <v>2</v>
      </c>
      <c r="I1933" s="515">
        <v>99</v>
      </c>
      <c r="J1933" s="515">
        <v>704</v>
      </c>
      <c r="K1933" s="515">
        <v>99</v>
      </c>
      <c r="L1933" s="515">
        <v>8</v>
      </c>
      <c r="M1933" s="515">
        <v>99</v>
      </c>
      <c r="N1933" s="515">
        <v>99</v>
      </c>
      <c r="O1933" s="515">
        <v>99</v>
      </c>
      <c r="P1933" s="515">
        <v>99</v>
      </c>
      <c r="Q1933" s="515"/>
      <c r="R1933" s="515">
        <v>0</v>
      </c>
      <c r="S1933" s="515"/>
      <c r="T1933" s="515"/>
      <c r="U1933" s="515"/>
      <c r="V1933" s="515"/>
      <c r="W1933" s="515"/>
      <c r="X1933" s="515"/>
      <c r="Y1933" s="515"/>
      <c r="Z1933" s="515"/>
      <c r="AA1933" s="515"/>
      <c r="AB1933" s="515"/>
      <c r="AC1933" s="515"/>
      <c r="AD1933" s="515"/>
      <c r="AE1933" s="515"/>
      <c r="AF1933" s="515"/>
      <c r="AG1933" s="515"/>
      <c r="AH1933" s="515"/>
      <c r="AI1933" s="515"/>
      <c r="AJ1933" s="515"/>
      <c r="AK1933" s="515"/>
      <c r="AL1933" s="515"/>
    </row>
    <row r="1934" spans="1:38">
      <c r="A1934" s="515">
        <v>18</v>
      </c>
      <c r="B1934" s="515">
        <v>199</v>
      </c>
      <c r="C1934" s="515">
        <v>2024</v>
      </c>
      <c r="D1934" s="515"/>
      <c r="E1934" s="515">
        <v>99</v>
      </c>
      <c r="F1934" s="515"/>
      <c r="G1934" s="515">
        <v>99</v>
      </c>
      <c r="H1934" s="515">
        <v>1</v>
      </c>
      <c r="I1934" s="515">
        <v>99</v>
      </c>
      <c r="J1934" s="515">
        <v>802</v>
      </c>
      <c r="K1934" s="515">
        <v>99</v>
      </c>
      <c r="L1934" s="515">
        <v>8</v>
      </c>
      <c r="M1934" s="515">
        <v>99</v>
      </c>
      <c r="N1934" s="515">
        <v>99</v>
      </c>
      <c r="O1934" s="515">
        <v>99</v>
      </c>
      <c r="P1934" s="515">
        <v>99</v>
      </c>
      <c r="Q1934" s="515">
        <v>55</v>
      </c>
      <c r="R1934" s="515">
        <v>218</v>
      </c>
      <c r="S1934" s="515">
        <v>8</v>
      </c>
      <c r="T1934" s="515">
        <v>7.6467889908256899</v>
      </c>
      <c r="U1934" s="515">
        <v>34.009633027522923</v>
      </c>
      <c r="V1934" s="515">
        <v>28.440366972477062</v>
      </c>
      <c r="W1934" s="515">
        <v>28.440366972477062</v>
      </c>
      <c r="X1934" s="515">
        <v>100</v>
      </c>
      <c r="Y1934" s="515">
        <v>97.247706422018396</v>
      </c>
      <c r="Z1934" s="515">
        <v>4.7060520134616945</v>
      </c>
      <c r="AA1934" s="515">
        <v>0</v>
      </c>
      <c r="AB1934" s="515">
        <v>1.4680117495304763</v>
      </c>
      <c r="AC1934" s="515"/>
      <c r="AD1934" s="515">
        <v>-28.448918986406856</v>
      </c>
      <c r="AE1934" s="515"/>
      <c r="AF1934" s="515">
        <v>23.020063357972543</v>
      </c>
      <c r="AG1934" s="515">
        <v>25.2931323283082</v>
      </c>
      <c r="AH1934" s="515">
        <v>0</v>
      </c>
      <c r="AI1934" s="515">
        <v>218</v>
      </c>
      <c r="AJ1934" s="515">
        <v>115.58256880733948</v>
      </c>
      <c r="AK1934" s="515">
        <v>21.921226189082443</v>
      </c>
      <c r="AL1934" s="515">
        <v>22.021904104880448</v>
      </c>
    </row>
    <row r="1935" spans="1:38">
      <c r="A1935" s="515">
        <v>18</v>
      </c>
      <c r="B1935" s="515">
        <v>200</v>
      </c>
      <c r="C1935" s="515">
        <v>2024</v>
      </c>
      <c r="D1935" s="515"/>
      <c r="E1935" s="515">
        <v>99</v>
      </c>
      <c r="F1935" s="515"/>
      <c r="G1935" s="515">
        <v>99</v>
      </c>
      <c r="H1935" s="515">
        <v>1</v>
      </c>
      <c r="I1935" s="515">
        <v>99</v>
      </c>
      <c r="J1935" s="515">
        <v>103</v>
      </c>
      <c r="K1935" s="515">
        <v>99</v>
      </c>
      <c r="L1935" s="515">
        <v>9</v>
      </c>
      <c r="M1935" s="515">
        <v>99</v>
      </c>
      <c r="N1935" s="515">
        <v>99</v>
      </c>
      <c r="O1935" s="515">
        <v>99</v>
      </c>
      <c r="P1935" s="515">
        <v>99</v>
      </c>
      <c r="Q1935" s="515">
        <v>8</v>
      </c>
      <c r="R1935" s="515">
        <v>10</v>
      </c>
      <c r="S1935" s="515">
        <v>9</v>
      </c>
      <c r="T1935" s="515">
        <v>8.6999999999999993</v>
      </c>
      <c r="U1935" s="515">
        <v>35.470000000000006</v>
      </c>
      <c r="V1935" s="515">
        <v>0</v>
      </c>
      <c r="W1935" s="515">
        <v>60</v>
      </c>
      <c r="X1935" s="515">
        <v>100</v>
      </c>
      <c r="Y1935" s="515">
        <v>100</v>
      </c>
      <c r="Z1935" s="515">
        <v>5.440964987940994</v>
      </c>
      <c r="AA1935" s="515">
        <v>0</v>
      </c>
      <c r="AB1935" s="515">
        <v>0.90000000000000768</v>
      </c>
      <c r="AC1935" s="515"/>
      <c r="AD1935" s="515">
        <v>-26.11873287662582</v>
      </c>
      <c r="AE1935" s="515"/>
      <c r="AF1935" s="515">
        <v>16.949152542372879</v>
      </c>
      <c r="AG1935" s="515">
        <v>18.111723856209153</v>
      </c>
      <c r="AH1935" s="515">
        <v>20</v>
      </c>
      <c r="AI1935" s="515">
        <v>10</v>
      </c>
      <c r="AJ1935" s="515">
        <v>112.86000000000001</v>
      </c>
      <c r="AK1935" s="515">
        <v>24.466197101488113</v>
      </c>
      <c r="AL1935" s="515">
        <v>24.466197101488113</v>
      </c>
    </row>
    <row r="1936" spans="1:38">
      <c r="A1936" s="515">
        <v>18</v>
      </c>
      <c r="B1936" s="515">
        <v>201</v>
      </c>
      <c r="C1936" s="515">
        <v>2024</v>
      </c>
      <c r="D1936" s="515"/>
      <c r="E1936" s="515">
        <v>99</v>
      </c>
      <c r="F1936" s="515"/>
      <c r="G1936" s="515">
        <v>99</v>
      </c>
      <c r="H1936" s="515">
        <v>2</v>
      </c>
      <c r="I1936" s="515">
        <v>99</v>
      </c>
      <c r="J1936" s="515">
        <v>106</v>
      </c>
      <c r="K1936" s="515">
        <v>99</v>
      </c>
      <c r="L1936" s="515">
        <v>9</v>
      </c>
      <c r="M1936" s="515">
        <v>99</v>
      </c>
      <c r="N1936" s="515">
        <v>99</v>
      </c>
      <c r="O1936" s="515">
        <v>99</v>
      </c>
      <c r="P1936" s="515">
        <v>99</v>
      </c>
      <c r="Q1936" s="515">
        <v>183</v>
      </c>
      <c r="R1936" s="515">
        <v>525</v>
      </c>
      <c r="S1936" s="515">
        <v>9</v>
      </c>
      <c r="T1936" s="515">
        <v>8.6380952380952376</v>
      </c>
      <c r="U1936" s="515">
        <v>38.864761904761906</v>
      </c>
      <c r="V1936" s="515">
        <v>4</v>
      </c>
      <c r="W1936" s="515">
        <v>52.380952380952387</v>
      </c>
      <c r="X1936" s="515">
        <v>100</v>
      </c>
      <c r="Y1936" s="515">
        <v>100</v>
      </c>
      <c r="Z1936" s="515">
        <v>4.0242782482701029</v>
      </c>
      <c r="AA1936" s="515">
        <v>0</v>
      </c>
      <c r="AB1936" s="515">
        <v>1.321786738247098</v>
      </c>
      <c r="AC1936" s="515"/>
      <c r="AD1936" s="515">
        <v>7.23357372944663</v>
      </c>
      <c r="AE1936" s="515"/>
      <c r="AF1936" s="515">
        <v>16.064871481028153</v>
      </c>
      <c r="AG1936" s="515">
        <v>19.147412743858769</v>
      </c>
      <c r="AH1936" s="515">
        <v>0.19047619047619055</v>
      </c>
      <c r="AI1936" s="515">
        <v>524</v>
      </c>
      <c r="AJ1936" s="515">
        <v>116.44484732824422</v>
      </c>
      <c r="AK1936" s="515">
        <v>24.586158779469397</v>
      </c>
      <c r="AL1936" s="515">
        <v>24.652156604758403</v>
      </c>
    </row>
    <row r="1937" spans="1:38">
      <c r="A1937" s="515">
        <v>18</v>
      </c>
      <c r="B1937" s="515">
        <v>202</v>
      </c>
      <c r="C1937" s="515">
        <v>2024</v>
      </c>
      <c r="D1937" s="515"/>
      <c r="E1937" s="515">
        <v>99</v>
      </c>
      <c r="F1937" s="515"/>
      <c r="G1937" s="515">
        <v>99</v>
      </c>
      <c r="H1937" s="515">
        <v>1</v>
      </c>
      <c r="I1937" s="515">
        <v>99</v>
      </c>
      <c r="J1937" s="515">
        <v>110</v>
      </c>
      <c r="K1937" s="515">
        <v>99</v>
      </c>
      <c r="L1937" s="515">
        <v>9</v>
      </c>
      <c r="M1937" s="515">
        <v>99</v>
      </c>
      <c r="N1937" s="515">
        <v>99</v>
      </c>
      <c r="O1937" s="515">
        <v>99</v>
      </c>
      <c r="P1937" s="515">
        <v>99</v>
      </c>
      <c r="Q1937" s="515">
        <v>677</v>
      </c>
      <c r="R1937" s="515">
        <v>1703</v>
      </c>
      <c r="S1937" s="515">
        <v>9</v>
      </c>
      <c r="T1937" s="515">
        <v>8.1790957134468556</v>
      </c>
      <c r="U1937" s="515">
        <v>39.673282442748075</v>
      </c>
      <c r="V1937" s="515">
        <v>3.7580739870816209</v>
      </c>
      <c r="W1937" s="515">
        <v>34.35114503816795</v>
      </c>
      <c r="X1937" s="515">
        <v>100</v>
      </c>
      <c r="Y1937" s="515">
        <v>99.941280093951846</v>
      </c>
      <c r="Z1937" s="515">
        <v>4.5682399688383351</v>
      </c>
      <c r="AA1937" s="515">
        <v>0</v>
      </c>
      <c r="AB1937" s="515">
        <v>1.4580402164187651</v>
      </c>
      <c r="AC1937" s="515"/>
      <c r="AD1937" s="515">
        <v>-0.12122879893777939</v>
      </c>
      <c r="AE1937" s="515"/>
      <c r="AF1937" s="515">
        <v>15.000440412225844</v>
      </c>
      <c r="AG1937" s="515">
        <v>18.213485941776561</v>
      </c>
      <c r="AH1937" s="515">
        <v>3.9929536112742223</v>
      </c>
      <c r="AI1937" s="515">
        <v>1702</v>
      </c>
      <c r="AJ1937" s="515">
        <v>116.94230317273784</v>
      </c>
      <c r="AK1937" s="515">
        <v>24.739611955048659</v>
      </c>
      <c r="AL1937" s="515">
        <v>24.74774740023684</v>
      </c>
    </row>
    <row r="1938" spans="1:38">
      <c r="A1938" s="515">
        <v>18</v>
      </c>
      <c r="B1938" s="515">
        <v>203</v>
      </c>
      <c r="C1938" s="515">
        <v>2024</v>
      </c>
      <c r="D1938" s="515"/>
      <c r="E1938" s="515">
        <v>99</v>
      </c>
      <c r="F1938" s="515"/>
      <c r="G1938" s="515">
        <v>99</v>
      </c>
      <c r="H1938" s="515">
        <v>1</v>
      </c>
      <c r="I1938" s="515">
        <v>99</v>
      </c>
      <c r="J1938" s="515">
        <v>111</v>
      </c>
      <c r="K1938" s="515">
        <v>99</v>
      </c>
      <c r="L1938" s="515">
        <v>9</v>
      </c>
      <c r="M1938" s="515">
        <v>99</v>
      </c>
      <c r="N1938" s="515">
        <v>99</v>
      </c>
      <c r="O1938" s="515">
        <v>99</v>
      </c>
      <c r="P1938" s="515">
        <v>99</v>
      </c>
      <c r="Q1938" s="515">
        <v>694</v>
      </c>
      <c r="R1938" s="515">
        <v>2083</v>
      </c>
      <c r="S1938" s="515">
        <v>9</v>
      </c>
      <c r="T1938" s="515">
        <v>8.2117138742198748</v>
      </c>
      <c r="U1938" s="515">
        <v>39.25717714834375</v>
      </c>
      <c r="V1938" s="515">
        <v>6.673067690830532</v>
      </c>
      <c r="W1938" s="515">
        <v>38.742198751800302</v>
      </c>
      <c r="X1938" s="515">
        <v>100</v>
      </c>
      <c r="Y1938" s="515">
        <v>99.951992318771019</v>
      </c>
      <c r="Z1938" s="515">
        <v>6.1098694075611117</v>
      </c>
      <c r="AA1938" s="515">
        <v>0</v>
      </c>
      <c r="AB1938" s="515">
        <v>1.5545195566712837</v>
      </c>
      <c r="AC1938" s="515"/>
      <c r="AD1938" s="515">
        <v>5.3673516327475292</v>
      </c>
      <c r="AE1938" s="515"/>
      <c r="AF1938" s="515">
        <v>19.089076246334312</v>
      </c>
      <c r="AG1938" s="515">
        <v>22.106011274044953</v>
      </c>
      <c r="AH1938" s="515">
        <v>0.57609217474795948</v>
      </c>
      <c r="AI1938" s="515">
        <v>2079</v>
      </c>
      <c r="AJ1938" s="515">
        <v>116.4591630591629</v>
      </c>
      <c r="AK1938" s="515">
        <v>24.915257466438504</v>
      </c>
      <c r="AL1938" s="515">
        <v>24.92827434695862</v>
      </c>
    </row>
    <row r="1939" spans="1:38">
      <c r="A1939" s="515">
        <v>18</v>
      </c>
      <c r="B1939" s="515">
        <v>204</v>
      </c>
      <c r="C1939" s="515">
        <v>2024</v>
      </c>
      <c r="D1939" s="515"/>
      <c r="E1939" s="515">
        <v>99</v>
      </c>
      <c r="F1939" s="515"/>
      <c r="G1939" s="515">
        <v>99</v>
      </c>
      <c r="H1939" s="515">
        <v>1</v>
      </c>
      <c r="I1939" s="515">
        <v>99</v>
      </c>
      <c r="J1939" s="515">
        <v>116</v>
      </c>
      <c r="K1939" s="515">
        <v>99</v>
      </c>
      <c r="L1939" s="515">
        <v>9</v>
      </c>
      <c r="M1939" s="515">
        <v>99</v>
      </c>
      <c r="N1939" s="515">
        <v>99</v>
      </c>
      <c r="O1939" s="515">
        <v>99</v>
      </c>
      <c r="P1939" s="515">
        <v>99</v>
      </c>
      <c r="Q1939" s="515">
        <v>508</v>
      </c>
      <c r="R1939" s="515">
        <v>1103</v>
      </c>
      <c r="S1939" s="515">
        <v>9</v>
      </c>
      <c r="T1939" s="515">
        <v>8.1813236627379879</v>
      </c>
      <c r="U1939" s="515">
        <v>38.10063463281957</v>
      </c>
      <c r="V1939" s="515">
        <v>7.2529465095194947</v>
      </c>
      <c r="W1939" s="515">
        <v>39.709882139619211</v>
      </c>
      <c r="X1939" s="515">
        <v>100</v>
      </c>
      <c r="Y1939" s="515">
        <v>99.456029011786015</v>
      </c>
      <c r="Z1939" s="515">
        <v>5.1262386165064067</v>
      </c>
      <c r="AA1939" s="515">
        <v>0</v>
      </c>
      <c r="AB1939" s="515">
        <v>1.56854138994755</v>
      </c>
      <c r="AC1939" s="515"/>
      <c r="AD1939" s="515">
        <v>-15.471199042615257</v>
      </c>
      <c r="AE1939" s="515"/>
      <c r="AF1939" s="515">
        <v>15.199118092875841</v>
      </c>
      <c r="AG1939" s="515">
        <v>18.702048881214736</v>
      </c>
      <c r="AH1939" s="515">
        <v>0.18132366273798736</v>
      </c>
      <c r="AI1939" s="515">
        <v>900</v>
      </c>
      <c r="AJ1939" s="515">
        <v>115.00733333333341</v>
      </c>
      <c r="AK1939" s="515">
        <v>24.76356432409461</v>
      </c>
      <c r="AL1939" s="515">
        <v>24.795423081663323</v>
      </c>
    </row>
    <row r="1940" spans="1:38">
      <c r="A1940" s="515">
        <v>18</v>
      </c>
      <c r="B1940" s="515">
        <v>205</v>
      </c>
      <c r="C1940" s="515">
        <v>2024</v>
      </c>
      <c r="D1940" s="515"/>
      <c r="E1940" s="515">
        <v>99</v>
      </c>
      <c r="F1940" s="515"/>
      <c r="G1940" s="515">
        <v>99</v>
      </c>
      <c r="H1940" s="515">
        <v>2</v>
      </c>
      <c r="I1940" s="515">
        <v>99</v>
      </c>
      <c r="J1940" s="515">
        <v>117</v>
      </c>
      <c r="K1940" s="515">
        <v>99</v>
      </c>
      <c r="L1940" s="515">
        <v>9</v>
      </c>
      <c r="M1940" s="515">
        <v>99</v>
      </c>
      <c r="N1940" s="515">
        <v>99</v>
      </c>
      <c r="O1940" s="515">
        <v>99</v>
      </c>
      <c r="P1940" s="515">
        <v>99</v>
      </c>
      <c r="Q1940" s="515">
        <v>314</v>
      </c>
      <c r="R1940" s="515">
        <v>831</v>
      </c>
      <c r="S1940" s="515">
        <v>9</v>
      </c>
      <c r="T1940" s="515">
        <v>9.172081829121538</v>
      </c>
      <c r="U1940" s="515">
        <v>38.26726835138389</v>
      </c>
      <c r="V1940" s="515">
        <v>2.2864019253910945</v>
      </c>
      <c r="W1940" s="515">
        <v>66.305655836341771</v>
      </c>
      <c r="X1940" s="515">
        <v>100</v>
      </c>
      <c r="Y1940" s="515">
        <v>99.638989169675071</v>
      </c>
      <c r="Z1940" s="515">
        <v>4.4755801779422901</v>
      </c>
      <c r="AA1940" s="515">
        <v>0</v>
      </c>
      <c r="AB1940" s="515">
        <v>1.539059169388233</v>
      </c>
      <c r="AC1940" s="515"/>
      <c r="AD1940" s="515">
        <v>-7.9614433680707828</v>
      </c>
      <c r="AE1940" s="515"/>
      <c r="AF1940" s="515">
        <v>14.60713657936369</v>
      </c>
      <c r="AG1940" s="515">
        <v>17.421972544591611</v>
      </c>
      <c r="AH1940" s="515">
        <v>0.60168471720818284</v>
      </c>
      <c r="AI1940" s="515">
        <v>831</v>
      </c>
      <c r="AJ1940" s="515">
        <v>116.89410348977128</v>
      </c>
      <c r="AK1940" s="515">
        <v>23.888354007024553</v>
      </c>
      <c r="AL1940" s="515">
        <v>23.888474163322542</v>
      </c>
    </row>
    <row r="1941" spans="1:38">
      <c r="A1941" s="515">
        <v>18</v>
      </c>
      <c r="B1941" s="515">
        <v>206</v>
      </c>
      <c r="C1941" s="515">
        <v>2024</v>
      </c>
      <c r="D1941" s="515"/>
      <c r="E1941" s="515">
        <v>99</v>
      </c>
      <c r="F1941" s="515"/>
      <c r="G1941" s="515">
        <v>99</v>
      </c>
      <c r="H1941" s="515">
        <v>1</v>
      </c>
      <c r="I1941" s="515">
        <v>99</v>
      </c>
      <c r="J1941" s="515">
        <v>134</v>
      </c>
      <c r="K1941" s="515">
        <v>99</v>
      </c>
      <c r="L1941" s="515">
        <v>9</v>
      </c>
      <c r="M1941" s="515">
        <v>99</v>
      </c>
      <c r="N1941" s="515">
        <v>99</v>
      </c>
      <c r="O1941" s="515">
        <v>99</v>
      </c>
      <c r="P1941" s="515">
        <v>99</v>
      </c>
      <c r="Q1941" s="515">
        <v>787</v>
      </c>
      <c r="R1941" s="515">
        <v>1762</v>
      </c>
      <c r="S1941" s="515">
        <v>9</v>
      </c>
      <c r="T1941" s="515">
        <v>7.9772985244040884</v>
      </c>
      <c r="U1941" s="515">
        <v>37.806356413166839</v>
      </c>
      <c r="V1941" s="515">
        <v>8.6833144154369997</v>
      </c>
      <c r="W1941" s="515">
        <v>30.987514188422249</v>
      </c>
      <c r="X1941" s="515">
        <v>100</v>
      </c>
      <c r="Y1941" s="515">
        <v>99.71623155505111</v>
      </c>
      <c r="Z1941" s="515">
        <v>4.535544374628051</v>
      </c>
      <c r="AA1941" s="515">
        <v>0</v>
      </c>
      <c r="AB1941" s="515">
        <v>1.6247049746986475</v>
      </c>
      <c r="AC1941" s="515"/>
      <c r="AD1941" s="515">
        <v>-8.2728162303094699</v>
      </c>
      <c r="AE1941" s="515"/>
      <c r="AF1941" s="515">
        <v>15.906833980319581</v>
      </c>
      <c r="AG1941" s="515">
        <v>19.563002071572924</v>
      </c>
      <c r="AH1941" s="515">
        <v>0.96481271282633374</v>
      </c>
      <c r="AI1941" s="515">
        <v>1756</v>
      </c>
      <c r="AJ1941" s="515">
        <v>114.855182232346</v>
      </c>
      <c r="AK1941" s="515">
        <v>24.864134801523967</v>
      </c>
      <c r="AL1941" s="515">
        <v>24.880196052717711</v>
      </c>
    </row>
    <row r="1942" spans="1:38">
      <c r="A1942" s="515">
        <v>18</v>
      </c>
      <c r="B1942" s="515">
        <v>207</v>
      </c>
      <c r="C1942" s="515">
        <v>2024</v>
      </c>
      <c r="D1942" s="515"/>
      <c r="E1942" s="515">
        <v>99</v>
      </c>
      <c r="F1942" s="515"/>
      <c r="G1942" s="515">
        <v>99</v>
      </c>
      <c r="H1942" s="515">
        <v>2</v>
      </c>
      <c r="I1942" s="515">
        <v>99</v>
      </c>
      <c r="J1942" s="515">
        <v>141</v>
      </c>
      <c r="K1942" s="515">
        <v>99</v>
      </c>
      <c r="L1942" s="515">
        <v>9</v>
      </c>
      <c r="M1942" s="515">
        <v>99</v>
      </c>
      <c r="N1942" s="515">
        <v>99</v>
      </c>
      <c r="O1942" s="515">
        <v>99</v>
      </c>
      <c r="P1942" s="515">
        <v>99</v>
      </c>
      <c r="Q1942" s="515">
        <v>520</v>
      </c>
      <c r="R1942" s="515">
        <v>1185</v>
      </c>
      <c r="S1942" s="515">
        <v>9</v>
      </c>
      <c r="T1942" s="515">
        <v>8.6759493670886076</v>
      </c>
      <c r="U1942" s="515">
        <v>38.580675105485177</v>
      </c>
      <c r="V1942" s="515">
        <v>2.6160337552742621</v>
      </c>
      <c r="W1942" s="515">
        <v>48.860759493670891</v>
      </c>
      <c r="X1942" s="515">
        <v>100</v>
      </c>
      <c r="Y1942" s="515">
        <v>99.662447257383931</v>
      </c>
      <c r="Z1942" s="515">
        <v>4.9272896718664123</v>
      </c>
      <c r="AA1942" s="515">
        <v>0</v>
      </c>
      <c r="AB1942" s="515">
        <v>1.4230070250061659</v>
      </c>
      <c r="AC1942" s="515"/>
      <c r="AD1942" s="515">
        <v>-18.444754403078345</v>
      </c>
      <c r="AE1942" s="515"/>
      <c r="AF1942" s="515">
        <v>11.270686703443028</v>
      </c>
      <c r="AG1942" s="515">
        <v>15.247056265376505</v>
      </c>
      <c r="AH1942" s="515">
        <v>0.33755274261603357</v>
      </c>
      <c r="AI1942" s="515">
        <v>1181</v>
      </c>
      <c r="AJ1942" s="515">
        <v>116.02667231160048</v>
      </c>
      <c r="AK1942" s="515">
        <v>24.516892540497778</v>
      </c>
      <c r="AL1942" s="515">
        <v>24.48614548449201</v>
      </c>
    </row>
    <row r="1943" spans="1:38">
      <c r="A1943" s="515">
        <v>18</v>
      </c>
      <c r="B1943" s="515">
        <v>208</v>
      </c>
      <c r="C1943" s="515">
        <v>2024</v>
      </c>
      <c r="D1943" s="515"/>
      <c r="E1943" s="515">
        <v>99</v>
      </c>
      <c r="F1943" s="515"/>
      <c r="G1943" s="515">
        <v>99</v>
      </c>
      <c r="H1943" s="515">
        <v>2</v>
      </c>
      <c r="I1943" s="515">
        <v>99</v>
      </c>
      <c r="J1943" s="515">
        <v>143</v>
      </c>
      <c r="K1943" s="515">
        <v>99</v>
      </c>
      <c r="L1943" s="515">
        <v>9</v>
      </c>
      <c r="M1943" s="515">
        <v>99</v>
      </c>
      <c r="N1943" s="515">
        <v>99</v>
      </c>
      <c r="O1943" s="515">
        <v>99</v>
      </c>
      <c r="P1943" s="515">
        <v>99</v>
      </c>
      <c r="Q1943" s="515">
        <v>1</v>
      </c>
      <c r="R1943" s="515">
        <v>1</v>
      </c>
      <c r="S1943" s="515">
        <v>9</v>
      </c>
      <c r="T1943" s="515">
        <v>7</v>
      </c>
      <c r="U1943" s="515">
        <v>35.5</v>
      </c>
      <c r="V1943" s="515">
        <v>0</v>
      </c>
      <c r="W1943" s="515">
        <v>0</v>
      </c>
      <c r="X1943" s="515">
        <v>100</v>
      </c>
      <c r="Y1943" s="515">
        <v>100</v>
      </c>
      <c r="Z1943" s="515">
        <v>0</v>
      </c>
      <c r="AA1943" s="515">
        <v>0</v>
      </c>
      <c r="AB1943" s="515">
        <v>0</v>
      </c>
      <c r="AC1943" s="515"/>
      <c r="AD1943" s="515"/>
      <c r="AE1943" s="515"/>
      <c r="AF1943" s="515">
        <v>25</v>
      </c>
      <c r="AG1943" s="515">
        <v>31.611754229741759</v>
      </c>
      <c r="AH1943" s="515">
        <v>0</v>
      </c>
      <c r="AI1943" s="515">
        <v>0</v>
      </c>
      <c r="AJ1943" s="515"/>
      <c r="AK1943" s="515"/>
      <c r="AL1943" s="515"/>
    </row>
    <row r="1944" spans="1:38">
      <c r="A1944" s="515">
        <v>18</v>
      </c>
      <c r="B1944" s="515">
        <v>209</v>
      </c>
      <c r="C1944" s="515">
        <v>2024</v>
      </c>
      <c r="D1944" s="515"/>
      <c r="E1944" s="515">
        <v>99</v>
      </c>
      <c r="F1944" s="515"/>
      <c r="G1944" s="515">
        <v>99</v>
      </c>
      <c r="H1944" s="515">
        <v>2</v>
      </c>
      <c r="I1944" s="515">
        <v>99</v>
      </c>
      <c r="J1944" s="515">
        <v>147</v>
      </c>
      <c r="K1944" s="515">
        <v>99</v>
      </c>
      <c r="L1944" s="515">
        <v>9</v>
      </c>
      <c r="M1944" s="515">
        <v>99</v>
      </c>
      <c r="N1944" s="515">
        <v>99</v>
      </c>
      <c r="O1944" s="515">
        <v>99</v>
      </c>
      <c r="P1944" s="515">
        <v>99</v>
      </c>
      <c r="Q1944" s="515">
        <v>58</v>
      </c>
      <c r="R1944" s="515">
        <v>145</v>
      </c>
      <c r="S1944" s="515">
        <v>9</v>
      </c>
      <c r="T1944" s="515">
        <v>8.5448275862068943</v>
      </c>
      <c r="U1944" s="515">
        <v>37.900000000000006</v>
      </c>
      <c r="V1944" s="515">
        <v>6.8965517241379306</v>
      </c>
      <c r="W1944" s="515">
        <v>51.03448275862069</v>
      </c>
      <c r="X1944" s="515">
        <v>100</v>
      </c>
      <c r="Y1944" s="515">
        <v>100</v>
      </c>
      <c r="Z1944" s="515">
        <v>4.4662875117854774</v>
      </c>
      <c r="AA1944" s="515">
        <v>0</v>
      </c>
      <c r="AB1944" s="515">
        <v>1.1684313701819278</v>
      </c>
      <c r="AC1944" s="515"/>
      <c r="AD1944" s="515">
        <v>11.603169284008656</v>
      </c>
      <c r="AE1944" s="515"/>
      <c r="AF1944" s="515">
        <v>10.653930933137399</v>
      </c>
      <c r="AG1944" s="515">
        <v>14.997039070622945</v>
      </c>
      <c r="AH1944" s="515">
        <v>0.68965517241379304</v>
      </c>
      <c r="AI1944" s="515">
        <v>145</v>
      </c>
      <c r="AJ1944" s="515">
        <v>115.62000000000002</v>
      </c>
      <c r="AK1944" s="515">
        <v>24.463701768479911</v>
      </c>
      <c r="AL1944" s="515">
        <v>24.443755941954191</v>
      </c>
    </row>
    <row r="1945" spans="1:38">
      <c r="A1945" s="515">
        <v>18</v>
      </c>
      <c r="B1945" s="515">
        <v>210</v>
      </c>
      <c r="C1945" s="515">
        <v>2024</v>
      </c>
      <c r="D1945" s="515"/>
      <c r="E1945" s="515">
        <v>99</v>
      </c>
      <c r="F1945" s="515"/>
      <c r="G1945" s="515">
        <v>99</v>
      </c>
      <c r="H1945" s="515">
        <v>1</v>
      </c>
      <c r="I1945" s="515">
        <v>99</v>
      </c>
      <c r="J1945" s="515">
        <v>155</v>
      </c>
      <c r="K1945" s="515">
        <v>99</v>
      </c>
      <c r="L1945" s="515">
        <v>9</v>
      </c>
      <c r="M1945" s="515">
        <v>99</v>
      </c>
      <c r="N1945" s="515">
        <v>99</v>
      </c>
      <c r="O1945" s="515">
        <v>99</v>
      </c>
      <c r="P1945" s="515">
        <v>99</v>
      </c>
      <c r="Q1945" s="515">
        <v>248</v>
      </c>
      <c r="R1945" s="515">
        <v>930</v>
      </c>
      <c r="S1945" s="515">
        <v>9</v>
      </c>
      <c r="T1945" s="515">
        <v>7.7129032258064516</v>
      </c>
      <c r="U1945" s="515">
        <v>38.660000000000011</v>
      </c>
      <c r="V1945" s="515">
        <v>8.9247311827957017</v>
      </c>
      <c r="W1945" s="515">
        <v>27.741935483870968</v>
      </c>
      <c r="X1945" s="515">
        <v>100</v>
      </c>
      <c r="Y1945" s="515">
        <v>99.677419354838719</v>
      </c>
      <c r="Z1945" s="515">
        <v>4.5106268786840555</v>
      </c>
      <c r="AA1945" s="515">
        <v>0</v>
      </c>
      <c r="AB1945" s="515">
        <v>1.5576192066051613</v>
      </c>
      <c r="AC1945" s="515"/>
      <c r="AD1945" s="515">
        <v>-4.1472106263036963</v>
      </c>
      <c r="AE1945" s="515"/>
      <c r="AF1945" s="515">
        <v>18.474374255065555</v>
      </c>
      <c r="AG1945" s="515">
        <v>21.353864136070623</v>
      </c>
      <c r="AH1945" s="515">
        <v>0.43010752688172049</v>
      </c>
      <c r="AI1945" s="515">
        <v>900</v>
      </c>
      <c r="AJ1945" s="515">
        <v>116.04111111111122</v>
      </c>
      <c r="AK1945" s="515">
        <v>24.744191434515244</v>
      </c>
      <c r="AL1945" s="515">
        <v>24.729780062063391</v>
      </c>
    </row>
    <row r="1946" spans="1:38">
      <c r="A1946" s="515">
        <v>18</v>
      </c>
      <c r="B1946" s="515">
        <v>211</v>
      </c>
      <c r="C1946" s="515">
        <v>2024</v>
      </c>
      <c r="D1946" s="515"/>
      <c r="E1946" s="515">
        <v>99</v>
      </c>
      <c r="F1946" s="515"/>
      <c r="G1946" s="515">
        <v>99</v>
      </c>
      <c r="H1946" s="515">
        <v>2</v>
      </c>
      <c r="I1946" s="515">
        <v>99</v>
      </c>
      <c r="J1946" s="515">
        <v>160</v>
      </c>
      <c r="K1946" s="515">
        <v>99</v>
      </c>
      <c r="L1946" s="515">
        <v>9</v>
      </c>
      <c r="M1946" s="515">
        <v>99</v>
      </c>
      <c r="N1946" s="515">
        <v>99</v>
      </c>
      <c r="O1946" s="515">
        <v>99</v>
      </c>
      <c r="P1946" s="515">
        <v>99</v>
      </c>
      <c r="Q1946" s="515">
        <v>171</v>
      </c>
      <c r="R1946" s="515">
        <v>466</v>
      </c>
      <c r="S1946" s="515">
        <v>9</v>
      </c>
      <c r="T1946" s="515">
        <v>8.7424892703862636</v>
      </c>
      <c r="U1946" s="515">
        <v>39.220600858369103</v>
      </c>
      <c r="V1946" s="515">
        <v>3.6480686695278974</v>
      </c>
      <c r="W1946" s="515">
        <v>53.004291845493562</v>
      </c>
      <c r="X1946" s="515">
        <v>100</v>
      </c>
      <c r="Y1946" s="515">
        <v>99.785407725321889</v>
      </c>
      <c r="Z1946" s="515">
        <v>4.6643249818130252</v>
      </c>
      <c r="AA1946" s="515">
        <v>0</v>
      </c>
      <c r="AB1946" s="515">
        <v>1.5960645756714278</v>
      </c>
      <c r="AC1946" s="515"/>
      <c r="AD1946" s="515">
        <v>12.46328390422927</v>
      </c>
      <c r="AE1946" s="515"/>
      <c r="AF1946" s="515">
        <v>12.663043478260869</v>
      </c>
      <c r="AG1946" s="515">
        <v>15.84117224397249</v>
      </c>
      <c r="AH1946" s="515">
        <v>5.7939914163090149</v>
      </c>
      <c r="AI1946" s="515">
        <v>466</v>
      </c>
      <c r="AJ1946" s="515">
        <v>117.21459227467803</v>
      </c>
      <c r="AK1946" s="515">
        <v>24.276328021876129</v>
      </c>
      <c r="AL1946" s="515">
        <v>24.241655934468756</v>
      </c>
    </row>
    <row r="1947" spans="1:38">
      <c r="A1947" s="515">
        <v>18</v>
      </c>
      <c r="B1947" s="515">
        <v>212</v>
      </c>
      <c r="C1947" s="515">
        <v>2024</v>
      </c>
      <c r="D1947" s="515"/>
      <c r="E1947" s="515">
        <v>99</v>
      </c>
      <c r="F1947" s="515"/>
      <c r="G1947" s="515">
        <v>99</v>
      </c>
      <c r="H1947" s="515">
        <v>1</v>
      </c>
      <c r="I1947" s="515">
        <v>99</v>
      </c>
      <c r="J1947" s="515">
        <v>171</v>
      </c>
      <c r="K1947" s="515">
        <v>99</v>
      </c>
      <c r="L1947" s="515">
        <v>9</v>
      </c>
      <c r="M1947" s="515">
        <v>99</v>
      </c>
      <c r="N1947" s="515">
        <v>99</v>
      </c>
      <c r="O1947" s="515">
        <v>99</v>
      </c>
      <c r="P1947" s="515">
        <v>99</v>
      </c>
      <c r="Q1947" s="515">
        <v>92</v>
      </c>
      <c r="R1947" s="515">
        <v>361</v>
      </c>
      <c r="S1947" s="515">
        <v>9</v>
      </c>
      <c r="T1947" s="515">
        <v>8.2548476454293631</v>
      </c>
      <c r="U1947" s="515">
        <v>40.194182825484795</v>
      </c>
      <c r="V1947" s="515">
        <v>1.3850415512465373</v>
      </c>
      <c r="W1947" s="515">
        <v>40.166204986149594</v>
      </c>
      <c r="X1947" s="515">
        <v>100</v>
      </c>
      <c r="Y1947" s="515">
        <v>100</v>
      </c>
      <c r="Z1947" s="515">
        <v>4.5949079922102118</v>
      </c>
      <c r="AA1947" s="515">
        <v>0</v>
      </c>
      <c r="AB1947" s="515">
        <v>1.3990044111578259</v>
      </c>
      <c r="AC1947" s="515"/>
      <c r="AD1947" s="515">
        <v>9.7661686548185909</v>
      </c>
      <c r="AE1947" s="515"/>
      <c r="AF1947" s="515">
        <v>17.73084479371316</v>
      </c>
      <c r="AG1947" s="515">
        <v>20.443411870622704</v>
      </c>
      <c r="AH1947" s="515">
        <v>0</v>
      </c>
      <c r="AI1947" s="515">
        <v>360</v>
      </c>
      <c r="AJ1947" s="515">
        <v>117.4641666666667</v>
      </c>
      <c r="AK1947" s="515">
        <v>24.728921862303103</v>
      </c>
      <c r="AL1947" s="515">
        <v>24.827921839682816</v>
      </c>
    </row>
    <row r="1948" spans="1:38">
      <c r="A1948" s="515">
        <v>18</v>
      </c>
      <c r="B1948" s="515">
        <v>213</v>
      </c>
      <c r="C1948" s="515">
        <v>2024</v>
      </c>
      <c r="D1948" s="515"/>
      <c r="E1948" s="515">
        <v>99</v>
      </c>
      <c r="F1948" s="515"/>
      <c r="G1948" s="515">
        <v>99</v>
      </c>
      <c r="H1948" s="515">
        <v>2</v>
      </c>
      <c r="I1948" s="515">
        <v>99</v>
      </c>
      <c r="J1948" s="515">
        <v>175</v>
      </c>
      <c r="K1948" s="515">
        <v>99</v>
      </c>
      <c r="L1948" s="515">
        <v>9</v>
      </c>
      <c r="M1948" s="515">
        <v>99</v>
      </c>
      <c r="N1948" s="515">
        <v>99</v>
      </c>
      <c r="O1948" s="515">
        <v>99</v>
      </c>
      <c r="P1948" s="515">
        <v>99</v>
      </c>
      <c r="Q1948" s="515">
        <v>118</v>
      </c>
      <c r="R1948" s="515">
        <v>241</v>
      </c>
      <c r="S1948" s="515">
        <v>9</v>
      </c>
      <c r="T1948" s="515">
        <v>8.4813278008298738</v>
      </c>
      <c r="U1948" s="515">
        <v>37.303734439834059</v>
      </c>
      <c r="V1948" s="515">
        <v>5.8091286307053949</v>
      </c>
      <c r="W1948" s="515">
        <v>42.73858921161824</v>
      </c>
      <c r="X1948" s="515">
        <v>100</v>
      </c>
      <c r="Y1948" s="515">
        <v>99.170124481327818</v>
      </c>
      <c r="Z1948" s="515">
        <v>4.8953897521791934</v>
      </c>
      <c r="AA1948" s="515">
        <v>0</v>
      </c>
      <c r="AB1948" s="515">
        <v>1.5191256153739228</v>
      </c>
      <c r="AC1948" s="515"/>
      <c r="AD1948" s="515">
        <v>-18.347531771007112</v>
      </c>
      <c r="AE1948" s="515"/>
      <c r="AF1948" s="515">
        <v>13.478747203579422</v>
      </c>
      <c r="AG1948" s="515">
        <v>17.527865566796461</v>
      </c>
      <c r="AH1948" s="515">
        <v>1.2448132780082983</v>
      </c>
      <c r="AI1948" s="515">
        <v>189</v>
      </c>
      <c r="AJ1948" s="515">
        <v>113.63121693121684</v>
      </c>
      <c r="AK1948" s="515">
        <v>25.052651276170455</v>
      </c>
      <c r="AL1948" s="515">
        <v>25.007382836317458</v>
      </c>
    </row>
    <row r="1949" spans="1:38">
      <c r="A1949" s="515">
        <v>18</v>
      </c>
      <c r="B1949" s="515">
        <v>214</v>
      </c>
      <c r="C1949" s="515">
        <v>2024</v>
      </c>
      <c r="D1949" s="515"/>
      <c r="E1949" s="515">
        <v>99</v>
      </c>
      <c r="F1949" s="515"/>
      <c r="G1949" s="515">
        <v>99</v>
      </c>
      <c r="H1949" s="515">
        <v>2</v>
      </c>
      <c r="I1949" s="515">
        <v>99</v>
      </c>
      <c r="J1949" s="515">
        <v>177</v>
      </c>
      <c r="K1949" s="515">
        <v>99</v>
      </c>
      <c r="L1949" s="515">
        <v>9</v>
      </c>
      <c r="M1949" s="515">
        <v>99</v>
      </c>
      <c r="N1949" s="515">
        <v>99</v>
      </c>
      <c r="O1949" s="515">
        <v>99</v>
      </c>
      <c r="P1949" s="515">
        <v>99</v>
      </c>
      <c r="Q1949" s="515">
        <v>145</v>
      </c>
      <c r="R1949" s="515">
        <v>451</v>
      </c>
      <c r="S1949" s="515">
        <v>9</v>
      </c>
      <c r="T1949" s="515">
        <v>8.2682926829268286</v>
      </c>
      <c r="U1949" s="515">
        <v>39.532815964523266</v>
      </c>
      <c r="V1949" s="515">
        <v>4.656319290465631</v>
      </c>
      <c r="W1949" s="515">
        <v>38.580931263858091</v>
      </c>
      <c r="X1949" s="515">
        <v>100</v>
      </c>
      <c r="Y1949" s="515">
        <v>100</v>
      </c>
      <c r="Z1949" s="515">
        <v>4.2086318025052609</v>
      </c>
      <c r="AA1949" s="515">
        <v>0</v>
      </c>
      <c r="AB1949" s="515">
        <v>1.2028574491351081</v>
      </c>
      <c r="AC1949" s="515"/>
      <c r="AD1949" s="515">
        <v>15.808492754709173</v>
      </c>
      <c r="AE1949" s="515"/>
      <c r="AF1949" s="515">
        <v>11.54042988741044</v>
      </c>
      <c r="AG1949" s="515">
        <v>15.124880599521878</v>
      </c>
      <c r="AH1949" s="515">
        <v>1.5521064301552101</v>
      </c>
      <c r="AI1949" s="515">
        <v>450</v>
      </c>
      <c r="AJ1949" s="515">
        <v>117.58422222222218</v>
      </c>
      <c r="AK1949" s="515">
        <v>24.177473110343929</v>
      </c>
      <c r="AL1949" s="515">
        <v>23.979189824441704</v>
      </c>
    </row>
    <row r="1950" spans="1:38">
      <c r="A1950" s="515">
        <v>18</v>
      </c>
      <c r="B1950" s="515">
        <v>215</v>
      </c>
      <c r="C1950" s="515">
        <v>2024</v>
      </c>
      <c r="D1950" s="515"/>
      <c r="E1950" s="515">
        <v>99</v>
      </c>
      <c r="F1950" s="515"/>
      <c r="G1950" s="515">
        <v>99</v>
      </c>
      <c r="H1950" s="515">
        <v>2</v>
      </c>
      <c r="I1950" s="515">
        <v>99</v>
      </c>
      <c r="J1950" s="515">
        <v>178</v>
      </c>
      <c r="K1950" s="515">
        <v>99</v>
      </c>
      <c r="L1950" s="515">
        <v>9</v>
      </c>
      <c r="M1950" s="515">
        <v>99</v>
      </c>
      <c r="N1950" s="515">
        <v>99</v>
      </c>
      <c r="O1950" s="515">
        <v>99</v>
      </c>
      <c r="P1950" s="515">
        <v>99</v>
      </c>
      <c r="Q1950" s="515">
        <v>77</v>
      </c>
      <c r="R1950" s="515">
        <v>242</v>
      </c>
      <c r="S1950" s="515">
        <v>9</v>
      </c>
      <c r="T1950" s="515">
        <v>8.3801652892561993</v>
      </c>
      <c r="U1950" s="515">
        <v>39.065702479338867</v>
      </c>
      <c r="V1950" s="515">
        <v>4.1322314049586781</v>
      </c>
      <c r="W1950" s="515">
        <v>46.280991735537192</v>
      </c>
      <c r="X1950" s="515">
        <v>100</v>
      </c>
      <c r="Y1950" s="515">
        <v>100</v>
      </c>
      <c r="Z1950" s="515">
        <v>3.9931063171722978</v>
      </c>
      <c r="AA1950" s="515">
        <v>0</v>
      </c>
      <c r="AB1950" s="515">
        <v>1.4952055517891076</v>
      </c>
      <c r="AC1950" s="515"/>
      <c r="AD1950" s="515">
        <v>-4.5017802805196592</v>
      </c>
      <c r="AE1950" s="515"/>
      <c r="AF1950" s="515">
        <v>16.563997262149215</v>
      </c>
      <c r="AG1950" s="515">
        <v>19.766744098036064</v>
      </c>
      <c r="AH1950" s="515">
        <v>1.6528925619834716</v>
      </c>
      <c r="AI1950" s="515">
        <v>242</v>
      </c>
      <c r="AJ1950" s="515">
        <v>117.85454545454544</v>
      </c>
      <c r="AK1950" s="515">
        <v>23.820913960720368</v>
      </c>
      <c r="AL1950" s="515">
        <v>23.745977466770061</v>
      </c>
    </row>
    <row r="1951" spans="1:38">
      <c r="A1951" s="515">
        <v>18</v>
      </c>
      <c r="B1951" s="515">
        <v>216</v>
      </c>
      <c r="C1951" s="515">
        <v>2024</v>
      </c>
      <c r="D1951" s="515"/>
      <c r="E1951" s="515">
        <v>99</v>
      </c>
      <c r="F1951" s="515"/>
      <c r="G1951" s="515">
        <v>99</v>
      </c>
      <c r="H1951" s="515">
        <v>2</v>
      </c>
      <c r="I1951" s="515">
        <v>99</v>
      </c>
      <c r="J1951" s="515">
        <v>181</v>
      </c>
      <c r="K1951" s="515">
        <v>99</v>
      </c>
      <c r="L1951" s="515">
        <v>9</v>
      </c>
      <c r="M1951" s="515">
        <v>99</v>
      </c>
      <c r="N1951" s="515">
        <v>99</v>
      </c>
      <c r="O1951" s="515">
        <v>99</v>
      </c>
      <c r="P1951" s="515">
        <v>99</v>
      </c>
      <c r="Q1951" s="515">
        <v>131</v>
      </c>
      <c r="R1951" s="515">
        <v>345</v>
      </c>
      <c r="S1951" s="515">
        <v>9</v>
      </c>
      <c r="T1951" s="515">
        <v>8.420289855072463</v>
      </c>
      <c r="U1951" s="515">
        <v>38.351304347826115</v>
      </c>
      <c r="V1951" s="515">
        <v>4.0579710144927539</v>
      </c>
      <c r="W1951" s="515">
        <v>37.681159420289845</v>
      </c>
      <c r="X1951" s="515">
        <v>100</v>
      </c>
      <c r="Y1951" s="515">
        <v>100</v>
      </c>
      <c r="Z1951" s="515">
        <v>4.2170124437625924</v>
      </c>
      <c r="AA1951" s="515">
        <v>0</v>
      </c>
      <c r="AB1951" s="515">
        <v>1.3789914094324129</v>
      </c>
      <c r="AC1951" s="515"/>
      <c r="AD1951" s="515">
        <v>-5.9583300163805903</v>
      </c>
      <c r="AE1951" s="515"/>
      <c r="AF1951" s="515">
        <v>12.40115025161754</v>
      </c>
      <c r="AG1951" s="515">
        <v>16.062759266206079</v>
      </c>
      <c r="AH1951" s="515">
        <v>0.28985507246376807</v>
      </c>
      <c r="AI1951" s="515">
        <v>311</v>
      </c>
      <c r="AJ1951" s="515">
        <v>115.91929260450172</v>
      </c>
      <c r="AK1951" s="515">
        <v>24.492039670363155</v>
      </c>
      <c r="AL1951" s="515">
        <v>24.415340291220168</v>
      </c>
    </row>
    <row r="1952" spans="1:38">
      <c r="A1952" s="515">
        <v>18</v>
      </c>
      <c r="B1952" s="515">
        <v>217</v>
      </c>
      <c r="C1952" s="515">
        <v>2024</v>
      </c>
      <c r="D1952" s="515"/>
      <c r="E1952" s="515">
        <v>99</v>
      </c>
      <c r="F1952" s="515"/>
      <c r="G1952" s="515">
        <v>99</v>
      </c>
      <c r="H1952" s="515">
        <v>1</v>
      </c>
      <c r="I1952" s="515">
        <v>99</v>
      </c>
      <c r="J1952" s="515">
        <v>262</v>
      </c>
      <c r="K1952" s="515">
        <v>99</v>
      </c>
      <c r="L1952" s="515">
        <v>9</v>
      </c>
      <c r="M1952" s="515">
        <v>99</v>
      </c>
      <c r="N1952" s="515">
        <v>99</v>
      </c>
      <c r="O1952" s="515">
        <v>99</v>
      </c>
      <c r="P1952" s="515">
        <v>99</v>
      </c>
      <c r="Q1952" s="515"/>
      <c r="R1952" s="515">
        <v>0</v>
      </c>
      <c r="S1952" s="515"/>
      <c r="T1952" s="515"/>
      <c r="U1952" s="515"/>
      <c r="V1952" s="515"/>
      <c r="W1952" s="515"/>
      <c r="X1952" s="515"/>
      <c r="Y1952" s="515"/>
      <c r="Z1952" s="515"/>
      <c r="AA1952" s="515"/>
      <c r="AB1952" s="515"/>
      <c r="AC1952" s="515"/>
      <c r="AD1952" s="515"/>
      <c r="AE1952" s="515"/>
      <c r="AF1952" s="515"/>
      <c r="AG1952" s="515"/>
      <c r="AH1952" s="515"/>
      <c r="AI1952" s="515"/>
      <c r="AJ1952" s="515"/>
      <c r="AK1952" s="515"/>
      <c r="AL1952" s="515"/>
    </row>
    <row r="1953" spans="1:38">
      <c r="A1953" s="515">
        <v>18</v>
      </c>
      <c r="B1953" s="515">
        <v>218</v>
      </c>
      <c r="C1953" s="515">
        <v>2024</v>
      </c>
      <c r="D1953" s="515"/>
      <c r="E1953" s="515">
        <v>99</v>
      </c>
      <c r="F1953" s="515"/>
      <c r="G1953" s="515">
        <v>99</v>
      </c>
      <c r="H1953" s="515">
        <v>2</v>
      </c>
      <c r="I1953" s="515">
        <v>99</v>
      </c>
      <c r="J1953" s="515">
        <v>267</v>
      </c>
      <c r="K1953" s="515">
        <v>99</v>
      </c>
      <c r="L1953" s="515">
        <v>9</v>
      </c>
      <c r="M1953" s="515">
        <v>99</v>
      </c>
      <c r="N1953" s="515">
        <v>99</v>
      </c>
      <c r="O1953" s="515">
        <v>99</v>
      </c>
      <c r="P1953" s="515">
        <v>99</v>
      </c>
      <c r="Q1953" s="515">
        <v>1</v>
      </c>
      <c r="R1953" s="515">
        <v>1</v>
      </c>
      <c r="S1953" s="515">
        <v>9</v>
      </c>
      <c r="T1953" s="515">
        <v>9</v>
      </c>
      <c r="U1953" s="515">
        <v>23.900000000000006</v>
      </c>
      <c r="V1953" s="515">
        <v>0</v>
      </c>
      <c r="W1953" s="515">
        <v>100</v>
      </c>
      <c r="X1953" s="515">
        <v>100</v>
      </c>
      <c r="Y1953" s="515">
        <v>100</v>
      </c>
      <c r="Z1953" s="515">
        <v>0</v>
      </c>
      <c r="AA1953" s="515">
        <v>0</v>
      </c>
      <c r="AB1953" s="515">
        <v>0</v>
      </c>
      <c r="AC1953" s="515"/>
      <c r="AD1953" s="515"/>
      <c r="AE1953" s="515"/>
      <c r="AF1953" s="515">
        <v>0.90909090909090895</v>
      </c>
      <c r="AG1953" s="515">
        <v>1.2291709524789141</v>
      </c>
      <c r="AH1953" s="515">
        <v>0</v>
      </c>
      <c r="AI1953" s="515">
        <v>1</v>
      </c>
      <c r="AJ1953" s="515">
        <v>104.9</v>
      </c>
      <c r="AK1953" s="515">
        <v>20.704818908597723</v>
      </c>
      <c r="AL1953" s="515">
        <v>20.704818908597723</v>
      </c>
    </row>
    <row r="1954" spans="1:38">
      <c r="A1954" s="515">
        <v>18</v>
      </c>
      <c r="B1954" s="515">
        <v>219</v>
      </c>
      <c r="C1954" s="515">
        <v>2024</v>
      </c>
      <c r="D1954" s="515"/>
      <c r="E1954" s="515">
        <v>99</v>
      </c>
      <c r="F1954" s="515"/>
      <c r="G1954" s="515">
        <v>99</v>
      </c>
      <c r="H1954" s="515">
        <v>1</v>
      </c>
      <c r="I1954" s="515">
        <v>99</v>
      </c>
      <c r="J1954" s="515">
        <v>309</v>
      </c>
      <c r="K1954" s="515">
        <v>99</v>
      </c>
      <c r="L1954" s="515">
        <v>9</v>
      </c>
      <c r="M1954" s="515">
        <v>99</v>
      </c>
      <c r="N1954" s="515">
        <v>99</v>
      </c>
      <c r="O1954" s="515">
        <v>99</v>
      </c>
      <c r="P1954" s="515">
        <v>99</v>
      </c>
      <c r="Q1954" s="515">
        <v>507</v>
      </c>
      <c r="R1954" s="515">
        <v>1472</v>
      </c>
      <c r="S1954" s="515">
        <v>9</v>
      </c>
      <c r="T1954" s="515">
        <v>8.3430706521739122</v>
      </c>
      <c r="U1954" s="515">
        <v>38.475815217391251</v>
      </c>
      <c r="V1954" s="515">
        <v>7.4728260869565215</v>
      </c>
      <c r="W1954" s="515">
        <v>42.459239130434781</v>
      </c>
      <c r="X1954" s="515">
        <v>100</v>
      </c>
      <c r="Y1954" s="515">
        <v>99.728260869565219</v>
      </c>
      <c r="Z1954" s="515">
        <v>4.7561986886443854</v>
      </c>
      <c r="AA1954" s="515">
        <v>0</v>
      </c>
      <c r="AB1954" s="515">
        <v>2.0292945136842899</v>
      </c>
      <c r="AC1954" s="515"/>
      <c r="AD1954" s="515">
        <v>1.4472326622222187</v>
      </c>
      <c r="AE1954" s="515"/>
      <c r="AF1954" s="515">
        <v>15.614723666065556</v>
      </c>
      <c r="AG1954" s="515">
        <v>19.466286023424914</v>
      </c>
      <c r="AH1954" s="515">
        <v>2.3777173913043477</v>
      </c>
      <c r="AI1954" s="515">
        <v>1472</v>
      </c>
      <c r="AJ1954" s="515">
        <v>115.9324048913043</v>
      </c>
      <c r="AK1954" s="515">
        <v>24.638283056179059</v>
      </c>
      <c r="AL1954" s="515">
        <v>24.653411148490097</v>
      </c>
    </row>
    <row r="1955" spans="1:38">
      <c r="A1955" s="515">
        <v>18</v>
      </c>
      <c r="B1955" s="515">
        <v>220</v>
      </c>
      <c r="C1955" s="515">
        <v>2024</v>
      </c>
      <c r="D1955" s="515"/>
      <c r="E1955" s="515">
        <v>99</v>
      </c>
      <c r="F1955" s="515"/>
      <c r="G1955" s="515">
        <v>99</v>
      </c>
      <c r="H1955" s="515">
        <v>2</v>
      </c>
      <c r="I1955" s="515">
        <v>99</v>
      </c>
      <c r="J1955" s="515">
        <v>470</v>
      </c>
      <c r="K1955" s="515">
        <v>99</v>
      </c>
      <c r="L1955" s="515">
        <v>9</v>
      </c>
      <c r="M1955" s="515">
        <v>99</v>
      </c>
      <c r="N1955" s="515">
        <v>99</v>
      </c>
      <c r="O1955" s="515">
        <v>99</v>
      </c>
      <c r="P1955" s="515">
        <v>99</v>
      </c>
      <c r="Q1955" s="515">
        <v>62</v>
      </c>
      <c r="R1955" s="515">
        <v>116</v>
      </c>
      <c r="S1955" s="515">
        <v>9</v>
      </c>
      <c r="T1955" s="515">
        <v>9.6379310344827545</v>
      </c>
      <c r="U1955" s="515">
        <v>36.338793103448246</v>
      </c>
      <c r="V1955" s="515">
        <v>5.1724137931034484</v>
      </c>
      <c r="W1955" s="515">
        <v>58.620689655172413</v>
      </c>
      <c r="X1955" s="515">
        <v>100</v>
      </c>
      <c r="Y1955" s="515">
        <v>95.689655172413822</v>
      </c>
      <c r="Z1955" s="515">
        <v>6.2157027448525479</v>
      </c>
      <c r="AA1955" s="515">
        <v>0</v>
      </c>
      <c r="AB1955" s="515">
        <v>2.4649143222297658</v>
      </c>
      <c r="AC1955" s="515"/>
      <c r="AD1955" s="515">
        <v>-18.875763491097644</v>
      </c>
      <c r="AE1955" s="515"/>
      <c r="AF1955" s="515">
        <v>8.6696562032884898</v>
      </c>
      <c r="AG1955" s="515">
        <v>12.247512900376549</v>
      </c>
      <c r="AH1955" s="515">
        <v>11.206896551724139</v>
      </c>
      <c r="AI1955" s="515">
        <v>113</v>
      </c>
      <c r="AJ1955" s="515">
        <v>114.88053097345139</v>
      </c>
      <c r="AK1955" s="515">
        <v>23.706482693906526</v>
      </c>
      <c r="AL1955" s="515">
        <v>23.732931720610377</v>
      </c>
    </row>
    <row r="1956" spans="1:38">
      <c r="A1956" s="515">
        <v>18</v>
      </c>
      <c r="B1956" s="515">
        <v>221</v>
      </c>
      <c r="C1956" s="515">
        <v>2024</v>
      </c>
      <c r="D1956" s="515"/>
      <c r="E1956" s="515">
        <v>99</v>
      </c>
      <c r="F1956" s="515"/>
      <c r="G1956" s="515">
        <v>99</v>
      </c>
      <c r="H1956" s="515">
        <v>2</v>
      </c>
      <c r="I1956" s="515">
        <v>99</v>
      </c>
      <c r="J1956" s="515">
        <v>629</v>
      </c>
      <c r="K1956" s="515">
        <v>99</v>
      </c>
      <c r="L1956" s="515">
        <v>9</v>
      </c>
      <c r="M1956" s="515">
        <v>99</v>
      </c>
      <c r="N1956" s="515">
        <v>99</v>
      </c>
      <c r="O1956" s="515">
        <v>99</v>
      </c>
      <c r="P1956" s="515">
        <v>99</v>
      </c>
      <c r="Q1956" s="515"/>
      <c r="R1956" s="515">
        <v>0</v>
      </c>
      <c r="S1956" s="515"/>
      <c r="T1956" s="515"/>
      <c r="U1956" s="515"/>
      <c r="V1956" s="515"/>
      <c r="W1956" s="515"/>
      <c r="X1956" s="515"/>
      <c r="Y1956" s="515"/>
      <c r="Z1956" s="515"/>
      <c r="AA1956" s="515"/>
      <c r="AB1956" s="515"/>
      <c r="AC1956" s="515"/>
      <c r="AD1956" s="515"/>
      <c r="AE1956" s="515"/>
      <c r="AF1956" s="515"/>
      <c r="AG1956" s="515"/>
      <c r="AH1956" s="515"/>
      <c r="AI1956" s="515"/>
      <c r="AJ1956" s="515"/>
      <c r="AK1956" s="515"/>
      <c r="AL1956" s="515"/>
    </row>
    <row r="1957" spans="1:38">
      <c r="A1957" s="515">
        <v>18</v>
      </c>
      <c r="B1957" s="515">
        <v>222</v>
      </c>
      <c r="C1957" s="515">
        <v>2024</v>
      </c>
      <c r="D1957" s="515"/>
      <c r="E1957" s="515">
        <v>99</v>
      </c>
      <c r="F1957" s="515"/>
      <c r="G1957" s="515">
        <v>99</v>
      </c>
      <c r="H1957" s="515">
        <v>1</v>
      </c>
      <c r="I1957" s="515">
        <v>99</v>
      </c>
      <c r="J1957" s="515">
        <v>643</v>
      </c>
      <c r="K1957" s="515">
        <v>99</v>
      </c>
      <c r="L1957" s="515">
        <v>9</v>
      </c>
      <c r="M1957" s="515">
        <v>99</v>
      </c>
      <c r="N1957" s="515">
        <v>99</v>
      </c>
      <c r="O1957" s="515">
        <v>99</v>
      </c>
      <c r="P1957" s="515">
        <v>99</v>
      </c>
      <c r="Q1957" s="515">
        <v>221</v>
      </c>
      <c r="R1957" s="515">
        <v>677</v>
      </c>
      <c r="S1957" s="515">
        <v>9</v>
      </c>
      <c r="T1957" s="515">
        <v>8.2348596750369278</v>
      </c>
      <c r="U1957" s="515">
        <v>38.463072378138826</v>
      </c>
      <c r="V1957" s="515">
        <v>5.9084194977843438</v>
      </c>
      <c r="W1957" s="515">
        <v>38.847858197932062</v>
      </c>
      <c r="X1957" s="515">
        <v>100</v>
      </c>
      <c r="Y1957" s="515">
        <v>99.704579025110789</v>
      </c>
      <c r="Z1957" s="515">
        <v>4.8577758722072817</v>
      </c>
      <c r="AA1957" s="515">
        <v>0</v>
      </c>
      <c r="AB1957" s="515">
        <v>1.4833678155874599</v>
      </c>
      <c r="AC1957" s="515"/>
      <c r="AD1957" s="515">
        <v>-2.9564879765498198</v>
      </c>
      <c r="AE1957" s="515"/>
      <c r="AF1957" s="515">
        <v>13.19173811379579</v>
      </c>
      <c r="AG1957" s="515">
        <v>17.481606700605624</v>
      </c>
      <c r="AH1957" s="515">
        <v>1.1816838995568688</v>
      </c>
      <c r="AI1957" s="515">
        <v>504</v>
      </c>
      <c r="AJ1957" s="515">
        <v>114.24702380952388</v>
      </c>
      <c r="AK1957" s="515">
        <v>24.988406371751957</v>
      </c>
      <c r="AL1957" s="515">
        <v>25.02712046476206</v>
      </c>
    </row>
    <row r="1958" spans="1:38">
      <c r="A1958" s="515">
        <v>18</v>
      </c>
      <c r="B1958" s="515">
        <v>223</v>
      </c>
      <c r="C1958" s="515">
        <v>2024</v>
      </c>
      <c r="D1958" s="515"/>
      <c r="E1958" s="515">
        <v>99</v>
      </c>
      <c r="F1958" s="515"/>
      <c r="G1958" s="515">
        <v>99</v>
      </c>
      <c r="H1958" s="515">
        <v>2</v>
      </c>
      <c r="I1958" s="515">
        <v>99</v>
      </c>
      <c r="J1958" s="515">
        <v>704</v>
      </c>
      <c r="K1958" s="515">
        <v>99</v>
      </c>
      <c r="L1958" s="515">
        <v>9</v>
      </c>
      <c r="M1958" s="515">
        <v>99</v>
      </c>
      <c r="N1958" s="515">
        <v>99</v>
      </c>
      <c r="O1958" s="515">
        <v>99</v>
      </c>
      <c r="P1958" s="515">
        <v>99</v>
      </c>
      <c r="Q1958" s="515"/>
      <c r="R1958" s="515">
        <v>0</v>
      </c>
      <c r="S1958" s="515"/>
      <c r="T1958" s="515"/>
      <c r="U1958" s="515"/>
      <c r="V1958" s="515"/>
      <c r="W1958" s="515"/>
      <c r="X1958" s="515"/>
      <c r="Y1958" s="515"/>
      <c r="Z1958" s="515"/>
      <c r="AA1958" s="515"/>
      <c r="AB1958" s="515"/>
      <c r="AC1958" s="515"/>
      <c r="AD1958" s="515"/>
      <c r="AE1958" s="515"/>
      <c r="AF1958" s="515"/>
      <c r="AG1958" s="515"/>
      <c r="AH1958" s="515"/>
      <c r="AI1958" s="515"/>
      <c r="AJ1958" s="515"/>
      <c r="AK1958" s="515"/>
      <c r="AL1958" s="515"/>
    </row>
    <row r="1959" spans="1:38">
      <c r="A1959" s="515">
        <v>18</v>
      </c>
      <c r="B1959" s="515">
        <v>224</v>
      </c>
      <c r="C1959" s="515">
        <v>2024</v>
      </c>
      <c r="D1959" s="515"/>
      <c r="E1959" s="515">
        <v>99</v>
      </c>
      <c r="F1959" s="515"/>
      <c r="G1959" s="515">
        <v>99</v>
      </c>
      <c r="H1959" s="515">
        <v>1</v>
      </c>
      <c r="I1959" s="515">
        <v>99</v>
      </c>
      <c r="J1959" s="515">
        <v>802</v>
      </c>
      <c r="K1959" s="515">
        <v>99</v>
      </c>
      <c r="L1959" s="515">
        <v>9</v>
      </c>
      <c r="M1959" s="515">
        <v>99</v>
      </c>
      <c r="N1959" s="515">
        <v>99</v>
      </c>
      <c r="O1959" s="515">
        <v>99</v>
      </c>
      <c r="P1959" s="515">
        <v>99</v>
      </c>
      <c r="Q1959" s="515">
        <v>43</v>
      </c>
      <c r="R1959" s="515">
        <v>138</v>
      </c>
      <c r="S1959" s="515">
        <v>9</v>
      </c>
      <c r="T1959" s="515">
        <v>8.6811594202898554</v>
      </c>
      <c r="U1959" s="515">
        <v>38.154347826086962</v>
      </c>
      <c r="V1959" s="515">
        <v>2.1739130434782608</v>
      </c>
      <c r="W1959" s="515">
        <v>51.449275362318843</v>
      </c>
      <c r="X1959" s="515">
        <v>100</v>
      </c>
      <c r="Y1959" s="515">
        <v>99.275362318840621</v>
      </c>
      <c r="Z1959" s="515">
        <v>4.6789246808291809</v>
      </c>
      <c r="AA1959" s="515">
        <v>0</v>
      </c>
      <c r="AB1959" s="515">
        <v>1.3725333989039756</v>
      </c>
      <c r="AC1959" s="515"/>
      <c r="AD1959" s="515">
        <v>-20.54861815383428</v>
      </c>
      <c r="AE1959" s="515"/>
      <c r="AF1959" s="515">
        <v>14.57233368532207</v>
      </c>
      <c r="AG1959" s="515">
        <v>17.962521364459779</v>
      </c>
      <c r="AH1959" s="515">
        <v>0</v>
      </c>
      <c r="AI1959" s="515">
        <v>138</v>
      </c>
      <c r="AJ1959" s="515">
        <v>116.1028985507246</v>
      </c>
      <c r="AK1959" s="515">
        <v>24.276910630363911</v>
      </c>
      <c r="AL1959" s="515">
        <v>24.35713236330654</v>
      </c>
    </row>
    <row r="1960" spans="1:38">
      <c r="A1960" s="515">
        <v>18</v>
      </c>
      <c r="B1960" s="515">
        <v>225</v>
      </c>
      <c r="C1960" s="515">
        <v>2024</v>
      </c>
      <c r="D1960" s="515"/>
      <c r="E1960" s="515">
        <v>99</v>
      </c>
      <c r="F1960" s="515"/>
      <c r="G1960" s="515">
        <v>99</v>
      </c>
      <c r="H1960" s="515">
        <v>1</v>
      </c>
      <c r="I1960" s="515">
        <v>99</v>
      </c>
      <c r="J1960" s="515">
        <v>103</v>
      </c>
      <c r="K1960" s="515">
        <v>99</v>
      </c>
      <c r="L1960" s="515">
        <v>10</v>
      </c>
      <c r="M1960" s="515">
        <v>99</v>
      </c>
      <c r="N1960" s="515">
        <v>99</v>
      </c>
      <c r="O1960" s="515">
        <v>99</v>
      </c>
      <c r="P1960" s="515">
        <v>99</v>
      </c>
      <c r="Q1960" s="515">
        <v>4</v>
      </c>
      <c r="R1960" s="515">
        <v>4</v>
      </c>
      <c r="S1960" s="515">
        <v>10</v>
      </c>
      <c r="T1960" s="515">
        <v>9.75</v>
      </c>
      <c r="U1960" s="515">
        <v>39.475000000000001</v>
      </c>
      <c r="V1960" s="515">
        <v>0</v>
      </c>
      <c r="W1960" s="515">
        <v>75</v>
      </c>
      <c r="X1960" s="515">
        <v>100</v>
      </c>
      <c r="Y1960" s="515">
        <v>100</v>
      </c>
      <c r="Z1960" s="515">
        <v>2.2297701675284225</v>
      </c>
      <c r="AA1960" s="515">
        <v>0</v>
      </c>
      <c r="AB1960" s="515">
        <v>1.6393596310755001</v>
      </c>
      <c r="AC1960" s="515"/>
      <c r="AD1960" s="515">
        <v>-37.786611972729929</v>
      </c>
      <c r="AE1960" s="515"/>
      <c r="AF1960" s="515">
        <v>6.7796610169491505</v>
      </c>
      <c r="AG1960" s="515">
        <v>8.0627042483660141</v>
      </c>
      <c r="AH1960" s="515">
        <v>25</v>
      </c>
      <c r="AI1960" s="515">
        <v>4</v>
      </c>
      <c r="AJ1960" s="515">
        <v>113.8</v>
      </c>
      <c r="AK1960" s="515">
        <v>26.778080332189305</v>
      </c>
      <c r="AL1960" s="515">
        <v>26.778080332189305</v>
      </c>
    </row>
    <row r="1961" spans="1:38">
      <c r="A1961" s="515">
        <v>18</v>
      </c>
      <c r="B1961" s="515">
        <v>226</v>
      </c>
      <c r="C1961" s="515">
        <v>2024</v>
      </c>
      <c r="D1961" s="515"/>
      <c r="E1961" s="515">
        <v>99</v>
      </c>
      <c r="F1961" s="515"/>
      <c r="G1961" s="515">
        <v>99</v>
      </c>
      <c r="H1961" s="515">
        <v>2</v>
      </c>
      <c r="I1961" s="515">
        <v>99</v>
      </c>
      <c r="J1961" s="515">
        <v>106</v>
      </c>
      <c r="K1961" s="515">
        <v>99</v>
      </c>
      <c r="L1961" s="515">
        <v>10</v>
      </c>
      <c r="M1961" s="515">
        <v>99</v>
      </c>
      <c r="N1961" s="515">
        <v>99</v>
      </c>
      <c r="O1961" s="515">
        <v>99</v>
      </c>
      <c r="P1961" s="515">
        <v>99</v>
      </c>
      <c r="Q1961" s="515">
        <v>125</v>
      </c>
      <c r="R1961" s="515">
        <v>238</v>
      </c>
      <c r="S1961" s="515">
        <v>10</v>
      </c>
      <c r="T1961" s="515">
        <v>9.8949579831932795</v>
      </c>
      <c r="U1961" s="515">
        <v>43.02941176470587</v>
      </c>
      <c r="V1961" s="515">
        <v>0.42016806722689054</v>
      </c>
      <c r="W1961" s="515">
        <v>86.134453781512605</v>
      </c>
      <c r="X1961" s="515">
        <v>100</v>
      </c>
      <c r="Y1961" s="515">
        <v>100</v>
      </c>
      <c r="Z1961" s="515">
        <v>4.3499416192581295</v>
      </c>
      <c r="AA1961" s="515">
        <v>0</v>
      </c>
      <c r="AB1961" s="515">
        <v>1.2541928831525639</v>
      </c>
      <c r="AC1961" s="515"/>
      <c r="AD1961" s="515">
        <v>-0.53638677759986064</v>
      </c>
      <c r="AE1961" s="515"/>
      <c r="AF1961" s="515">
        <v>7.2827417380660942</v>
      </c>
      <c r="AG1961" s="515">
        <v>9.6103045437099368</v>
      </c>
      <c r="AH1961" s="515">
        <v>0</v>
      </c>
      <c r="AI1961" s="515">
        <v>235</v>
      </c>
      <c r="AJ1961" s="515">
        <v>117.15276595744687</v>
      </c>
      <c r="AK1961" s="515">
        <v>26.756306380720215</v>
      </c>
      <c r="AL1961" s="515">
        <v>26.828252584641938</v>
      </c>
    </row>
    <row r="1962" spans="1:38">
      <c r="A1962" s="515">
        <v>18</v>
      </c>
      <c r="B1962" s="515">
        <v>227</v>
      </c>
      <c r="C1962" s="515">
        <v>2024</v>
      </c>
      <c r="D1962" s="515"/>
      <c r="E1962" s="515">
        <v>99</v>
      </c>
      <c r="F1962" s="515"/>
      <c r="G1962" s="515">
        <v>99</v>
      </c>
      <c r="H1962" s="515">
        <v>1</v>
      </c>
      <c r="I1962" s="515">
        <v>99</v>
      </c>
      <c r="J1962" s="515">
        <v>110</v>
      </c>
      <c r="K1962" s="515">
        <v>99</v>
      </c>
      <c r="L1962" s="515">
        <v>10</v>
      </c>
      <c r="M1962" s="515">
        <v>99</v>
      </c>
      <c r="N1962" s="515">
        <v>99</v>
      </c>
      <c r="O1962" s="515">
        <v>99</v>
      </c>
      <c r="P1962" s="515">
        <v>99</v>
      </c>
      <c r="Q1962" s="515">
        <v>373</v>
      </c>
      <c r="R1962" s="515">
        <v>564</v>
      </c>
      <c r="S1962" s="515">
        <v>10</v>
      </c>
      <c r="T1962" s="515">
        <v>9.5886524822695023</v>
      </c>
      <c r="U1962" s="515">
        <v>43.629078014184401</v>
      </c>
      <c r="V1962" s="515">
        <v>0.17730496453900704</v>
      </c>
      <c r="W1962" s="515">
        <v>72.695035460992926</v>
      </c>
      <c r="X1962" s="515">
        <v>100</v>
      </c>
      <c r="Y1962" s="515">
        <v>100</v>
      </c>
      <c r="Z1962" s="515">
        <v>4.9802630168814508</v>
      </c>
      <c r="AA1962" s="515">
        <v>0</v>
      </c>
      <c r="AB1962" s="515">
        <v>1.6343863532139062</v>
      </c>
      <c r="AC1962" s="515"/>
      <c r="AD1962" s="515">
        <v>-12.125485764482727</v>
      </c>
      <c r="AE1962" s="515"/>
      <c r="AF1962" s="515">
        <v>4.9678499075134317</v>
      </c>
      <c r="AG1962" s="515">
        <v>6.6333884794787057</v>
      </c>
      <c r="AH1962" s="515">
        <v>3.3687943262411353</v>
      </c>
      <c r="AI1962" s="515">
        <v>564</v>
      </c>
      <c r="AJ1962" s="515">
        <v>117.0308510638296</v>
      </c>
      <c r="AK1962" s="515">
        <v>27.173331287677975</v>
      </c>
      <c r="AL1962" s="515">
        <v>27.143641546782675</v>
      </c>
    </row>
    <row r="1963" spans="1:38">
      <c r="A1963" s="515">
        <v>18</v>
      </c>
      <c r="B1963" s="515">
        <v>228</v>
      </c>
      <c r="C1963" s="515">
        <v>2024</v>
      </c>
      <c r="D1963" s="515"/>
      <c r="E1963" s="515">
        <v>99</v>
      </c>
      <c r="F1963" s="515"/>
      <c r="G1963" s="515">
        <v>99</v>
      </c>
      <c r="H1963" s="515">
        <v>1</v>
      </c>
      <c r="I1963" s="515">
        <v>99</v>
      </c>
      <c r="J1963" s="515">
        <v>111</v>
      </c>
      <c r="K1963" s="515">
        <v>99</v>
      </c>
      <c r="L1963" s="515">
        <v>10</v>
      </c>
      <c r="M1963" s="515">
        <v>99</v>
      </c>
      <c r="N1963" s="515">
        <v>99</v>
      </c>
      <c r="O1963" s="515">
        <v>99</v>
      </c>
      <c r="P1963" s="515">
        <v>99</v>
      </c>
      <c r="Q1963" s="515">
        <v>497</v>
      </c>
      <c r="R1963" s="515">
        <v>1070</v>
      </c>
      <c r="S1963" s="515">
        <v>10</v>
      </c>
      <c r="T1963" s="515">
        <v>9.4981308411214975</v>
      </c>
      <c r="U1963" s="515">
        <v>44.067289719626096</v>
      </c>
      <c r="V1963" s="515">
        <v>0.28037383177570097</v>
      </c>
      <c r="W1963" s="515">
        <v>72.803738317757009</v>
      </c>
      <c r="X1963" s="515">
        <v>100</v>
      </c>
      <c r="Y1963" s="515">
        <v>100</v>
      </c>
      <c r="Z1963" s="515">
        <v>6.2006598337607404</v>
      </c>
      <c r="AA1963" s="515">
        <v>0</v>
      </c>
      <c r="AB1963" s="515">
        <v>1.5185754089277936</v>
      </c>
      <c r="AC1963" s="515"/>
      <c r="AD1963" s="515">
        <v>-3.4000513393751306</v>
      </c>
      <c r="AE1963" s="515"/>
      <c r="AF1963" s="515">
        <v>9.8057184750733146</v>
      </c>
      <c r="AG1963" s="515">
        <v>12.746829242446015</v>
      </c>
      <c r="AH1963" s="515">
        <v>0.37383177570093445</v>
      </c>
      <c r="AI1963" s="515">
        <v>1068</v>
      </c>
      <c r="AJ1963" s="515">
        <v>116.94232209737829</v>
      </c>
      <c r="AK1963" s="515">
        <v>27.627854799611477</v>
      </c>
      <c r="AL1963" s="515">
        <v>27.681936460503152</v>
      </c>
    </row>
    <row r="1964" spans="1:38">
      <c r="A1964" s="515">
        <v>18</v>
      </c>
      <c r="B1964" s="515">
        <v>229</v>
      </c>
      <c r="C1964" s="515">
        <v>2024</v>
      </c>
      <c r="D1964" s="515"/>
      <c r="E1964" s="515">
        <v>99</v>
      </c>
      <c r="F1964" s="515"/>
      <c r="G1964" s="515">
        <v>99</v>
      </c>
      <c r="H1964" s="515">
        <v>1</v>
      </c>
      <c r="I1964" s="515">
        <v>99</v>
      </c>
      <c r="J1964" s="515">
        <v>116</v>
      </c>
      <c r="K1964" s="515">
        <v>99</v>
      </c>
      <c r="L1964" s="515">
        <v>10</v>
      </c>
      <c r="M1964" s="515">
        <v>99</v>
      </c>
      <c r="N1964" s="515">
        <v>99</v>
      </c>
      <c r="O1964" s="515">
        <v>99</v>
      </c>
      <c r="P1964" s="515">
        <v>99</v>
      </c>
      <c r="Q1964" s="515">
        <v>294</v>
      </c>
      <c r="R1964" s="515">
        <v>472</v>
      </c>
      <c r="S1964" s="515">
        <v>10</v>
      </c>
      <c r="T1964" s="515">
        <v>9.5148305084745761</v>
      </c>
      <c r="U1964" s="515">
        <v>42.449576271186402</v>
      </c>
      <c r="V1964" s="515">
        <v>1.0593220338983049</v>
      </c>
      <c r="W1964" s="515">
        <v>74.36440677966101</v>
      </c>
      <c r="X1964" s="515">
        <v>100</v>
      </c>
      <c r="Y1964" s="515">
        <v>100</v>
      </c>
      <c r="Z1964" s="515">
        <v>5.6009154660416369</v>
      </c>
      <c r="AA1964" s="515">
        <v>0</v>
      </c>
      <c r="AB1964" s="515">
        <v>1.7123035495638323</v>
      </c>
      <c r="AC1964" s="515"/>
      <c r="AD1964" s="515">
        <v>-25.867560724474913</v>
      </c>
      <c r="AE1964" s="515"/>
      <c r="AF1964" s="515">
        <v>6.5040650406504046</v>
      </c>
      <c r="AG1964" s="515">
        <v>8.9165494775441889</v>
      </c>
      <c r="AH1964" s="515">
        <v>0.4237288135593219</v>
      </c>
      <c r="AI1964" s="515">
        <v>417</v>
      </c>
      <c r="AJ1964" s="515">
        <v>115.77769784172656</v>
      </c>
      <c r="AK1964" s="515">
        <v>27.214639905104686</v>
      </c>
      <c r="AL1964" s="515">
        <v>27.238097139371739</v>
      </c>
    </row>
    <row r="1965" spans="1:38">
      <c r="A1965" s="515">
        <v>18</v>
      </c>
      <c r="B1965" s="515">
        <v>230</v>
      </c>
      <c r="C1965" s="515">
        <v>2024</v>
      </c>
      <c r="D1965" s="515"/>
      <c r="E1965" s="515">
        <v>99</v>
      </c>
      <c r="F1965" s="515"/>
      <c r="G1965" s="515">
        <v>99</v>
      </c>
      <c r="H1965" s="515">
        <v>2</v>
      </c>
      <c r="I1965" s="515">
        <v>99</v>
      </c>
      <c r="J1965" s="515">
        <v>117</v>
      </c>
      <c r="K1965" s="515">
        <v>99</v>
      </c>
      <c r="L1965" s="515">
        <v>10</v>
      </c>
      <c r="M1965" s="515">
        <v>99</v>
      </c>
      <c r="N1965" s="515">
        <v>99</v>
      </c>
      <c r="O1965" s="515">
        <v>99</v>
      </c>
      <c r="P1965" s="515">
        <v>99</v>
      </c>
      <c r="Q1965" s="515">
        <v>233</v>
      </c>
      <c r="R1965" s="515">
        <v>526</v>
      </c>
      <c r="S1965" s="515">
        <v>10</v>
      </c>
      <c r="T1965" s="515">
        <v>10.391634980988593</v>
      </c>
      <c r="U1965" s="515">
        <v>42.446577946768095</v>
      </c>
      <c r="V1965" s="515">
        <v>0.19011406844106463</v>
      </c>
      <c r="W1965" s="515">
        <v>89.353612167300383</v>
      </c>
      <c r="X1965" s="515">
        <v>100</v>
      </c>
      <c r="Y1965" s="515">
        <v>100</v>
      </c>
      <c r="Z1965" s="515">
        <v>4.6074845789281937</v>
      </c>
      <c r="AA1965" s="515">
        <v>0</v>
      </c>
      <c r="AB1965" s="515">
        <v>1.55954268055239</v>
      </c>
      <c r="AC1965" s="515"/>
      <c r="AD1965" s="515">
        <v>-0.9602859704462694</v>
      </c>
      <c r="AE1965" s="515"/>
      <c r="AF1965" s="515">
        <v>9.2459131657584788</v>
      </c>
      <c r="AG1965" s="515">
        <v>12.23199420145983</v>
      </c>
      <c r="AH1965" s="515">
        <v>0.57034220532319413</v>
      </c>
      <c r="AI1965" s="515">
        <v>526</v>
      </c>
      <c r="AJ1965" s="515">
        <v>117.01939163498096</v>
      </c>
      <c r="AK1965" s="515">
        <v>26.456103763748576</v>
      </c>
      <c r="AL1965" s="515">
        <v>26.474438888251711</v>
      </c>
    </row>
    <row r="1966" spans="1:38">
      <c r="A1966" s="515">
        <v>18</v>
      </c>
      <c r="B1966" s="515">
        <v>231</v>
      </c>
      <c r="C1966" s="515">
        <v>2024</v>
      </c>
      <c r="D1966" s="515"/>
      <c r="E1966" s="515">
        <v>99</v>
      </c>
      <c r="F1966" s="515"/>
      <c r="G1966" s="515">
        <v>99</v>
      </c>
      <c r="H1966" s="515">
        <v>1</v>
      </c>
      <c r="I1966" s="515">
        <v>99</v>
      </c>
      <c r="J1966" s="515">
        <v>134</v>
      </c>
      <c r="K1966" s="515">
        <v>99</v>
      </c>
      <c r="L1966" s="515">
        <v>10</v>
      </c>
      <c r="M1966" s="515">
        <v>99</v>
      </c>
      <c r="N1966" s="515">
        <v>99</v>
      </c>
      <c r="O1966" s="515">
        <v>99</v>
      </c>
      <c r="P1966" s="515">
        <v>99</v>
      </c>
      <c r="Q1966" s="515">
        <v>446</v>
      </c>
      <c r="R1966" s="515">
        <v>714</v>
      </c>
      <c r="S1966" s="515">
        <v>10</v>
      </c>
      <c r="T1966" s="515">
        <v>9.4411764705882373</v>
      </c>
      <c r="U1966" s="515">
        <v>42.418627450980424</v>
      </c>
      <c r="V1966" s="515">
        <v>0.98039215686274495</v>
      </c>
      <c r="W1966" s="515">
        <v>64.00560224089638</v>
      </c>
      <c r="X1966" s="515">
        <v>100</v>
      </c>
      <c r="Y1966" s="515">
        <v>100</v>
      </c>
      <c r="Z1966" s="515">
        <v>4.8385592710212837</v>
      </c>
      <c r="AA1966" s="515">
        <v>0</v>
      </c>
      <c r="AB1966" s="515">
        <v>3.0269631941835975</v>
      </c>
      <c r="AC1966" s="515"/>
      <c r="AD1966" s="515">
        <v>2.6118710312764954</v>
      </c>
      <c r="AE1966" s="515"/>
      <c r="AF1966" s="515">
        <v>6.4457885709127023</v>
      </c>
      <c r="AG1966" s="515">
        <v>8.8944602016597276</v>
      </c>
      <c r="AH1966" s="515">
        <v>0.98039215686274495</v>
      </c>
      <c r="AI1966" s="515">
        <v>712</v>
      </c>
      <c r="AJ1966" s="515">
        <v>115.53356741573027</v>
      </c>
      <c r="AK1966" s="515">
        <v>27.416927152650882</v>
      </c>
      <c r="AL1966" s="515">
        <v>27.454027609258659</v>
      </c>
    </row>
    <row r="1967" spans="1:38">
      <c r="A1967" s="515">
        <v>18</v>
      </c>
      <c r="B1967" s="515">
        <v>232</v>
      </c>
      <c r="C1967" s="515">
        <v>2024</v>
      </c>
      <c r="D1967" s="515"/>
      <c r="E1967" s="515">
        <v>99</v>
      </c>
      <c r="F1967" s="515"/>
      <c r="G1967" s="515">
        <v>99</v>
      </c>
      <c r="H1967" s="515">
        <v>2</v>
      </c>
      <c r="I1967" s="515">
        <v>99</v>
      </c>
      <c r="J1967" s="515">
        <v>141</v>
      </c>
      <c r="K1967" s="515">
        <v>99</v>
      </c>
      <c r="L1967" s="515">
        <v>10</v>
      </c>
      <c r="M1967" s="515">
        <v>99</v>
      </c>
      <c r="N1967" s="515">
        <v>99</v>
      </c>
      <c r="O1967" s="515">
        <v>99</v>
      </c>
      <c r="P1967" s="515">
        <v>99</v>
      </c>
      <c r="Q1967" s="515">
        <v>295</v>
      </c>
      <c r="R1967" s="515">
        <v>519</v>
      </c>
      <c r="S1967" s="515">
        <v>10</v>
      </c>
      <c r="T1967" s="515">
        <v>9.9267822736030809</v>
      </c>
      <c r="U1967" s="515">
        <v>42.971290944123318</v>
      </c>
      <c r="V1967" s="515">
        <v>0</v>
      </c>
      <c r="W1967" s="515">
        <v>81.310211946050103</v>
      </c>
      <c r="X1967" s="515">
        <v>100</v>
      </c>
      <c r="Y1967" s="515">
        <v>100</v>
      </c>
      <c r="Z1967" s="515">
        <v>5.0386296258877001</v>
      </c>
      <c r="AA1967" s="515">
        <v>0</v>
      </c>
      <c r="AB1967" s="515">
        <v>1.4191219071233121</v>
      </c>
      <c r="AC1967" s="515"/>
      <c r="AD1967" s="515">
        <v>-28.0859725055941</v>
      </c>
      <c r="AE1967" s="515"/>
      <c r="AF1967" s="515">
        <v>4.9362754422674522</v>
      </c>
      <c r="AG1967" s="515">
        <v>7.4377844559606308</v>
      </c>
      <c r="AH1967" s="515">
        <v>0</v>
      </c>
      <c r="AI1967" s="515">
        <v>519</v>
      </c>
      <c r="AJ1967" s="515">
        <v>116.67052023121384</v>
      </c>
      <c r="AK1967" s="515">
        <v>26.884637871965861</v>
      </c>
      <c r="AL1967" s="515">
        <v>26.855524285747311</v>
      </c>
    </row>
    <row r="1968" spans="1:38">
      <c r="A1968" s="515">
        <v>18</v>
      </c>
      <c r="B1968" s="515">
        <v>233</v>
      </c>
      <c r="C1968" s="515">
        <v>2024</v>
      </c>
      <c r="D1968" s="515"/>
      <c r="E1968" s="515">
        <v>99</v>
      </c>
      <c r="F1968" s="515"/>
      <c r="G1968" s="515">
        <v>99</v>
      </c>
      <c r="H1968" s="515">
        <v>2</v>
      </c>
      <c r="I1968" s="515">
        <v>99</v>
      </c>
      <c r="J1968" s="515">
        <v>143</v>
      </c>
      <c r="K1968" s="515">
        <v>99</v>
      </c>
      <c r="L1968" s="515">
        <v>10</v>
      </c>
      <c r="M1968" s="515">
        <v>99</v>
      </c>
      <c r="N1968" s="515">
        <v>99</v>
      </c>
      <c r="O1968" s="515">
        <v>99</v>
      </c>
      <c r="P1968" s="515">
        <v>99</v>
      </c>
      <c r="Q1968" s="515"/>
      <c r="R1968" s="515">
        <v>0</v>
      </c>
      <c r="S1968" s="515"/>
      <c r="T1968" s="515"/>
      <c r="U1968" s="515"/>
      <c r="V1968" s="515"/>
      <c r="W1968" s="515"/>
      <c r="X1968" s="515"/>
      <c r="Y1968" s="515"/>
      <c r="Z1968" s="515"/>
      <c r="AA1968" s="515"/>
      <c r="AB1968" s="515"/>
      <c r="AC1968" s="515"/>
      <c r="AD1968" s="515"/>
      <c r="AE1968" s="515"/>
      <c r="AF1968" s="515"/>
      <c r="AG1968" s="515"/>
      <c r="AH1968" s="515"/>
      <c r="AI1968" s="515"/>
      <c r="AJ1968" s="515"/>
      <c r="AK1968" s="515"/>
      <c r="AL1968" s="515"/>
    </row>
    <row r="1969" spans="1:38">
      <c r="A1969" s="515">
        <v>18</v>
      </c>
      <c r="B1969" s="515">
        <v>234</v>
      </c>
      <c r="C1969" s="515">
        <v>2024</v>
      </c>
      <c r="D1969" s="515"/>
      <c r="E1969" s="515">
        <v>99</v>
      </c>
      <c r="F1969" s="515"/>
      <c r="G1969" s="515">
        <v>99</v>
      </c>
      <c r="H1969" s="515">
        <v>2</v>
      </c>
      <c r="I1969" s="515">
        <v>99</v>
      </c>
      <c r="J1969" s="515">
        <v>147</v>
      </c>
      <c r="K1969" s="515">
        <v>99</v>
      </c>
      <c r="L1969" s="515">
        <v>10</v>
      </c>
      <c r="M1969" s="515">
        <v>99</v>
      </c>
      <c r="N1969" s="515">
        <v>99</v>
      </c>
      <c r="O1969" s="515">
        <v>99</v>
      </c>
      <c r="P1969" s="515">
        <v>99</v>
      </c>
      <c r="Q1969" s="515">
        <v>33</v>
      </c>
      <c r="R1969" s="515">
        <v>43</v>
      </c>
      <c r="S1969" s="515">
        <v>10</v>
      </c>
      <c r="T1969" s="515">
        <v>9.6046511627906952</v>
      </c>
      <c r="U1969" s="515">
        <v>41.716279069767445</v>
      </c>
      <c r="V1969" s="515">
        <v>0</v>
      </c>
      <c r="W1969" s="515">
        <v>65.116279069767444</v>
      </c>
      <c r="X1969" s="515">
        <v>100</v>
      </c>
      <c r="Y1969" s="515">
        <v>100</v>
      </c>
      <c r="Z1969" s="515">
        <v>5.2337869358201843</v>
      </c>
      <c r="AA1969" s="515">
        <v>0</v>
      </c>
      <c r="AB1969" s="515">
        <v>1.6014460744825012</v>
      </c>
      <c r="AC1969" s="515"/>
      <c r="AD1969" s="515">
        <v>-4.140633295944931</v>
      </c>
      <c r="AE1969" s="515"/>
      <c r="AF1969" s="515">
        <v>3.1594415870683319</v>
      </c>
      <c r="AG1969" s="515">
        <v>4.8952213055924716</v>
      </c>
      <c r="AH1969" s="515">
        <v>0</v>
      </c>
      <c r="AI1969" s="515">
        <v>43</v>
      </c>
      <c r="AJ1969" s="515">
        <v>115.06976744186051</v>
      </c>
      <c r="AK1969" s="515">
        <v>27.290240649677401</v>
      </c>
      <c r="AL1969" s="515">
        <v>27.272962445972343</v>
      </c>
    </row>
    <row r="1970" spans="1:38">
      <c r="A1970" s="515">
        <v>18</v>
      </c>
      <c r="B1970" s="515">
        <v>235</v>
      </c>
      <c r="C1970" s="515">
        <v>2024</v>
      </c>
      <c r="D1970" s="515"/>
      <c r="E1970" s="515">
        <v>99</v>
      </c>
      <c r="F1970" s="515"/>
      <c r="G1970" s="515">
        <v>99</v>
      </c>
      <c r="H1970" s="515">
        <v>1</v>
      </c>
      <c r="I1970" s="515">
        <v>99</v>
      </c>
      <c r="J1970" s="515">
        <v>155</v>
      </c>
      <c r="K1970" s="515">
        <v>99</v>
      </c>
      <c r="L1970" s="515">
        <v>10</v>
      </c>
      <c r="M1970" s="515">
        <v>99</v>
      </c>
      <c r="N1970" s="515">
        <v>99</v>
      </c>
      <c r="O1970" s="515">
        <v>99</v>
      </c>
      <c r="P1970" s="515">
        <v>99</v>
      </c>
      <c r="Q1970" s="515">
        <v>183</v>
      </c>
      <c r="R1970" s="515">
        <v>459</v>
      </c>
      <c r="S1970" s="515">
        <v>10</v>
      </c>
      <c r="T1970" s="515">
        <v>9.1002178649237475</v>
      </c>
      <c r="U1970" s="515">
        <v>42.762091503267975</v>
      </c>
      <c r="V1970" s="515">
        <v>1.0893246187363832</v>
      </c>
      <c r="W1970" s="515">
        <v>61.22004357298475</v>
      </c>
      <c r="X1970" s="515">
        <v>100</v>
      </c>
      <c r="Y1970" s="515">
        <v>100</v>
      </c>
      <c r="Z1970" s="515">
        <v>4.434628144534531</v>
      </c>
      <c r="AA1970" s="515">
        <v>0</v>
      </c>
      <c r="AB1970" s="515">
        <v>1.5192232121124081</v>
      </c>
      <c r="AC1970" s="515"/>
      <c r="AD1970" s="515">
        <v>0.78075356956332509</v>
      </c>
      <c r="AE1970" s="515"/>
      <c r="AF1970" s="515">
        <v>9.1179976162097773</v>
      </c>
      <c r="AG1970" s="515">
        <v>11.65744300991736</v>
      </c>
      <c r="AH1970" s="515">
        <v>1.0893246187363832</v>
      </c>
      <c r="AI1970" s="515">
        <v>458</v>
      </c>
      <c r="AJ1970" s="515">
        <v>116.44912663755451</v>
      </c>
      <c r="AK1970" s="515">
        <v>27.0901387299525</v>
      </c>
      <c r="AL1970" s="515">
        <v>26.969584294753808</v>
      </c>
    </row>
    <row r="1971" spans="1:38">
      <c r="A1971" s="515">
        <v>18</v>
      </c>
      <c r="B1971" s="515">
        <v>236</v>
      </c>
      <c r="C1971" s="515">
        <v>2024</v>
      </c>
      <c r="D1971" s="515"/>
      <c r="E1971" s="515">
        <v>99</v>
      </c>
      <c r="F1971" s="515"/>
      <c r="G1971" s="515">
        <v>99</v>
      </c>
      <c r="H1971" s="515">
        <v>2</v>
      </c>
      <c r="I1971" s="515">
        <v>99</v>
      </c>
      <c r="J1971" s="515">
        <v>160</v>
      </c>
      <c r="K1971" s="515">
        <v>99</v>
      </c>
      <c r="L1971" s="515">
        <v>10</v>
      </c>
      <c r="M1971" s="515">
        <v>99</v>
      </c>
      <c r="N1971" s="515">
        <v>99</v>
      </c>
      <c r="O1971" s="515">
        <v>99</v>
      </c>
      <c r="P1971" s="515">
        <v>99</v>
      </c>
      <c r="Q1971" s="515">
        <v>87</v>
      </c>
      <c r="R1971" s="515">
        <v>151</v>
      </c>
      <c r="S1971" s="515">
        <v>10</v>
      </c>
      <c r="T1971" s="515">
        <v>9.9403973509933756</v>
      </c>
      <c r="U1971" s="515">
        <v>43.650331125827798</v>
      </c>
      <c r="V1971" s="515">
        <v>0</v>
      </c>
      <c r="W1971" s="515">
        <v>80.132450331125824</v>
      </c>
      <c r="X1971" s="515">
        <v>100</v>
      </c>
      <c r="Y1971" s="515">
        <v>100</v>
      </c>
      <c r="Z1971" s="515">
        <v>5.3379048668160278</v>
      </c>
      <c r="AA1971" s="515">
        <v>0</v>
      </c>
      <c r="AB1971" s="515">
        <v>1.47935813931713</v>
      </c>
      <c r="AC1971" s="515"/>
      <c r="AD1971" s="515">
        <v>-14.889917271007716</v>
      </c>
      <c r="AE1971" s="515"/>
      <c r="AF1971" s="515">
        <v>4.1032608695652177</v>
      </c>
      <c r="AG1971" s="515">
        <v>5.7128345495092949</v>
      </c>
      <c r="AH1971" s="515">
        <v>12.582781456953642</v>
      </c>
      <c r="AI1971" s="515">
        <v>151</v>
      </c>
      <c r="AJ1971" s="515">
        <v>117.5324503311258</v>
      </c>
      <c r="AK1971" s="515">
        <v>26.806866697148152</v>
      </c>
      <c r="AL1971" s="515">
        <v>26.812150774215976</v>
      </c>
    </row>
    <row r="1972" spans="1:38">
      <c r="A1972" s="515">
        <v>18</v>
      </c>
      <c r="B1972" s="515">
        <v>237</v>
      </c>
      <c r="C1972" s="515">
        <v>2024</v>
      </c>
      <c r="D1972" s="515"/>
      <c r="E1972" s="515">
        <v>99</v>
      </c>
      <c r="F1972" s="515"/>
      <c r="G1972" s="515">
        <v>99</v>
      </c>
      <c r="H1972" s="515">
        <v>1</v>
      </c>
      <c r="I1972" s="515">
        <v>99</v>
      </c>
      <c r="J1972" s="515">
        <v>171</v>
      </c>
      <c r="K1972" s="515">
        <v>99</v>
      </c>
      <c r="L1972" s="515">
        <v>10</v>
      </c>
      <c r="M1972" s="515">
        <v>99</v>
      </c>
      <c r="N1972" s="515">
        <v>99</v>
      </c>
      <c r="O1972" s="515">
        <v>99</v>
      </c>
      <c r="P1972" s="515">
        <v>99</v>
      </c>
      <c r="Q1972" s="515">
        <v>76</v>
      </c>
      <c r="R1972" s="515">
        <v>216</v>
      </c>
      <c r="S1972" s="515">
        <v>10</v>
      </c>
      <c r="T1972" s="515">
        <v>9.495370370370372</v>
      </c>
      <c r="U1972" s="515">
        <v>44.312500000000007</v>
      </c>
      <c r="V1972" s="515">
        <v>0</v>
      </c>
      <c r="W1972" s="515">
        <v>69.907407407407405</v>
      </c>
      <c r="X1972" s="515">
        <v>100</v>
      </c>
      <c r="Y1972" s="515">
        <v>100</v>
      </c>
      <c r="Z1972" s="515">
        <v>5.0072707552783511</v>
      </c>
      <c r="AA1972" s="515">
        <v>0</v>
      </c>
      <c r="AB1972" s="515">
        <v>1.53356787211435</v>
      </c>
      <c r="AC1972" s="515"/>
      <c r="AD1972" s="515">
        <v>-3.3362739683265961</v>
      </c>
      <c r="AE1972" s="515"/>
      <c r="AF1972" s="515">
        <v>10.609037328094299</v>
      </c>
      <c r="AG1972" s="515">
        <v>13.485373410222202</v>
      </c>
      <c r="AH1972" s="515">
        <v>0</v>
      </c>
      <c r="AI1972" s="515">
        <v>216</v>
      </c>
      <c r="AJ1972" s="515">
        <v>117.2361111111111</v>
      </c>
      <c r="AK1972" s="515">
        <v>27.438706363629105</v>
      </c>
      <c r="AL1972" s="515">
        <v>27.476527385085568</v>
      </c>
    </row>
    <row r="1973" spans="1:38">
      <c r="A1973" s="515">
        <v>18</v>
      </c>
      <c r="B1973" s="515">
        <v>238</v>
      </c>
      <c r="C1973" s="515">
        <v>2024</v>
      </c>
      <c r="D1973" s="515"/>
      <c r="E1973" s="515">
        <v>99</v>
      </c>
      <c r="F1973" s="515"/>
      <c r="G1973" s="515">
        <v>99</v>
      </c>
      <c r="H1973" s="515">
        <v>2</v>
      </c>
      <c r="I1973" s="515">
        <v>99</v>
      </c>
      <c r="J1973" s="515">
        <v>175</v>
      </c>
      <c r="K1973" s="515">
        <v>99</v>
      </c>
      <c r="L1973" s="515">
        <v>10</v>
      </c>
      <c r="M1973" s="515">
        <v>99</v>
      </c>
      <c r="N1973" s="515">
        <v>99</v>
      </c>
      <c r="O1973" s="515">
        <v>99</v>
      </c>
      <c r="P1973" s="515">
        <v>99</v>
      </c>
      <c r="Q1973" s="515">
        <v>80</v>
      </c>
      <c r="R1973" s="515">
        <v>145</v>
      </c>
      <c r="S1973" s="515">
        <v>10</v>
      </c>
      <c r="T1973" s="515">
        <v>9.7310344827586182</v>
      </c>
      <c r="U1973" s="515">
        <v>42.197241379310363</v>
      </c>
      <c r="V1973" s="515">
        <v>0.68965517241379304</v>
      </c>
      <c r="W1973" s="515">
        <v>68.965517241379303</v>
      </c>
      <c r="X1973" s="515">
        <v>100</v>
      </c>
      <c r="Y1973" s="515">
        <v>100</v>
      </c>
      <c r="Z1973" s="515">
        <v>4.1605527621414327</v>
      </c>
      <c r="AA1973" s="515">
        <v>0</v>
      </c>
      <c r="AB1973" s="515">
        <v>1.86531007836931</v>
      </c>
      <c r="AC1973" s="515"/>
      <c r="AD1973" s="515">
        <v>14.439861150477844</v>
      </c>
      <c r="AE1973" s="515"/>
      <c r="AF1973" s="515">
        <v>8.1096196868008974</v>
      </c>
      <c r="AG1973" s="515">
        <v>11.929211614535916</v>
      </c>
      <c r="AH1973" s="515">
        <v>0.68965517241379304</v>
      </c>
      <c r="AI1973" s="515">
        <v>104</v>
      </c>
      <c r="AJ1973" s="515">
        <v>115.15096153846156</v>
      </c>
      <c r="AK1973" s="515">
        <v>27.490707441607125</v>
      </c>
      <c r="AL1973" s="515">
        <v>27.23764674808136</v>
      </c>
    </row>
    <row r="1974" spans="1:38">
      <c r="A1974" s="515">
        <v>18</v>
      </c>
      <c r="B1974" s="515">
        <v>239</v>
      </c>
      <c r="C1974" s="515">
        <v>2024</v>
      </c>
      <c r="D1974" s="515"/>
      <c r="E1974" s="515">
        <v>99</v>
      </c>
      <c r="F1974" s="515"/>
      <c r="G1974" s="515">
        <v>99</v>
      </c>
      <c r="H1974" s="515">
        <v>2</v>
      </c>
      <c r="I1974" s="515">
        <v>99</v>
      </c>
      <c r="J1974" s="515">
        <v>177</v>
      </c>
      <c r="K1974" s="515">
        <v>99</v>
      </c>
      <c r="L1974" s="515">
        <v>10</v>
      </c>
      <c r="M1974" s="515">
        <v>99</v>
      </c>
      <c r="N1974" s="515">
        <v>99</v>
      </c>
      <c r="O1974" s="515">
        <v>99</v>
      </c>
      <c r="P1974" s="515">
        <v>99</v>
      </c>
      <c r="Q1974" s="515">
        <v>61</v>
      </c>
      <c r="R1974" s="515">
        <v>107</v>
      </c>
      <c r="S1974" s="515">
        <v>10</v>
      </c>
      <c r="T1974" s="515">
        <v>9.3738317757009355</v>
      </c>
      <c r="U1974" s="515">
        <v>43.852336448598145</v>
      </c>
      <c r="V1974" s="515">
        <v>0</v>
      </c>
      <c r="W1974" s="515">
        <v>76.635514018691595</v>
      </c>
      <c r="X1974" s="515">
        <v>100</v>
      </c>
      <c r="Y1974" s="515">
        <v>100</v>
      </c>
      <c r="Z1974" s="515">
        <v>4.2267140148625968</v>
      </c>
      <c r="AA1974" s="515">
        <v>0</v>
      </c>
      <c r="AB1974" s="515">
        <v>1.03691999426395</v>
      </c>
      <c r="AC1974" s="515"/>
      <c r="AD1974" s="515">
        <v>-11.300310291653309</v>
      </c>
      <c r="AE1974" s="515"/>
      <c r="AF1974" s="515">
        <v>2.737973387922211</v>
      </c>
      <c r="AG1974" s="515">
        <v>3.9804683722342808</v>
      </c>
      <c r="AH1974" s="515">
        <v>0.93457943925233611</v>
      </c>
      <c r="AI1974" s="515">
        <v>107</v>
      </c>
      <c r="AJ1974" s="515">
        <v>117.85887850467284</v>
      </c>
      <c r="AK1974" s="515">
        <v>26.848536961047689</v>
      </c>
      <c r="AL1974" s="515">
        <v>27.042285248188357</v>
      </c>
    </row>
    <row r="1975" spans="1:38">
      <c r="A1975" s="515">
        <v>18</v>
      </c>
      <c r="B1975" s="515">
        <v>240</v>
      </c>
      <c r="C1975" s="515">
        <v>2024</v>
      </c>
      <c r="D1975" s="515"/>
      <c r="E1975" s="515">
        <v>99</v>
      </c>
      <c r="F1975" s="515"/>
      <c r="G1975" s="515">
        <v>99</v>
      </c>
      <c r="H1975" s="515">
        <v>2</v>
      </c>
      <c r="I1975" s="515">
        <v>99</v>
      </c>
      <c r="J1975" s="515">
        <v>178</v>
      </c>
      <c r="K1975" s="515">
        <v>99</v>
      </c>
      <c r="L1975" s="515">
        <v>10</v>
      </c>
      <c r="M1975" s="515">
        <v>99</v>
      </c>
      <c r="N1975" s="515">
        <v>99</v>
      </c>
      <c r="O1975" s="515">
        <v>99</v>
      </c>
      <c r="P1975" s="515">
        <v>99</v>
      </c>
      <c r="Q1975" s="515">
        <v>41</v>
      </c>
      <c r="R1975" s="515">
        <v>71</v>
      </c>
      <c r="S1975" s="515">
        <v>10</v>
      </c>
      <c r="T1975" s="515">
        <v>10.507042253521124</v>
      </c>
      <c r="U1975" s="515">
        <v>43.466197183098593</v>
      </c>
      <c r="V1975" s="515">
        <v>0</v>
      </c>
      <c r="W1975" s="515">
        <v>92.957746478873219</v>
      </c>
      <c r="X1975" s="515">
        <v>100</v>
      </c>
      <c r="Y1975" s="515">
        <v>100</v>
      </c>
      <c r="Z1975" s="515">
        <v>4.4505718468457696</v>
      </c>
      <c r="AA1975" s="515">
        <v>0</v>
      </c>
      <c r="AB1975" s="515">
        <v>1.3308182322273538</v>
      </c>
      <c r="AC1975" s="515"/>
      <c r="AD1975" s="515">
        <v>18.552215924899379</v>
      </c>
      <c r="AE1975" s="515"/>
      <c r="AF1975" s="515">
        <v>4.8596851471594809</v>
      </c>
      <c r="AG1975" s="515">
        <v>6.4525908842857538</v>
      </c>
      <c r="AH1975" s="515">
        <v>2.8169014084507031</v>
      </c>
      <c r="AI1975" s="515">
        <v>71</v>
      </c>
      <c r="AJ1975" s="515">
        <v>118.95352112676052</v>
      </c>
      <c r="AK1975" s="515">
        <v>25.778631548528672</v>
      </c>
      <c r="AL1975" s="515">
        <v>25.827523699826457</v>
      </c>
    </row>
    <row r="1976" spans="1:38">
      <c r="A1976" s="515">
        <v>18</v>
      </c>
      <c r="B1976" s="515">
        <v>241</v>
      </c>
      <c r="C1976" s="515">
        <v>2024</v>
      </c>
      <c r="D1976" s="515"/>
      <c r="E1976" s="515">
        <v>99</v>
      </c>
      <c r="F1976" s="515"/>
      <c r="G1976" s="515">
        <v>99</v>
      </c>
      <c r="H1976" s="515">
        <v>2</v>
      </c>
      <c r="I1976" s="515">
        <v>99</v>
      </c>
      <c r="J1976" s="515">
        <v>181</v>
      </c>
      <c r="K1976" s="515">
        <v>99</v>
      </c>
      <c r="L1976" s="515">
        <v>10</v>
      </c>
      <c r="M1976" s="515">
        <v>99</v>
      </c>
      <c r="N1976" s="515">
        <v>99</v>
      </c>
      <c r="O1976" s="515">
        <v>99</v>
      </c>
      <c r="P1976" s="515">
        <v>99</v>
      </c>
      <c r="Q1976" s="515">
        <v>100</v>
      </c>
      <c r="R1976" s="515">
        <v>178</v>
      </c>
      <c r="S1976" s="515">
        <v>10</v>
      </c>
      <c r="T1976" s="515">
        <v>9.9101123595505616</v>
      </c>
      <c r="U1976" s="515">
        <v>42.601123595505619</v>
      </c>
      <c r="V1976" s="515">
        <v>0</v>
      </c>
      <c r="W1976" s="515">
        <v>82.022471910112358</v>
      </c>
      <c r="X1976" s="515">
        <v>100</v>
      </c>
      <c r="Y1976" s="515">
        <v>99.438202247191029</v>
      </c>
      <c r="Z1976" s="515">
        <v>4.3649393313936109</v>
      </c>
      <c r="AA1976" s="515">
        <v>0</v>
      </c>
      <c r="AB1976" s="515">
        <v>1.3544802845770461</v>
      </c>
      <c r="AC1976" s="515"/>
      <c r="AD1976" s="515">
        <v>-5.205556441244453</v>
      </c>
      <c r="AE1976" s="515"/>
      <c r="AF1976" s="515">
        <v>6.3982746225736884</v>
      </c>
      <c r="AG1976" s="515">
        <v>9.2058092626247525</v>
      </c>
      <c r="AH1976" s="515">
        <v>0.5617977528089888</v>
      </c>
      <c r="AI1976" s="515">
        <v>163</v>
      </c>
      <c r="AJ1976" s="515">
        <v>116.56012269938655</v>
      </c>
      <c r="AK1976" s="515">
        <v>26.714483265070559</v>
      </c>
      <c r="AL1976" s="515">
        <v>26.556631236188601</v>
      </c>
    </row>
    <row r="1977" spans="1:38">
      <c r="A1977" s="515">
        <v>18</v>
      </c>
      <c r="B1977" s="515">
        <v>242</v>
      </c>
      <c r="C1977" s="515">
        <v>2024</v>
      </c>
      <c r="D1977" s="515"/>
      <c r="E1977" s="515">
        <v>99</v>
      </c>
      <c r="F1977" s="515"/>
      <c r="G1977" s="515">
        <v>99</v>
      </c>
      <c r="H1977" s="515">
        <v>1</v>
      </c>
      <c r="I1977" s="515">
        <v>99</v>
      </c>
      <c r="J1977" s="515">
        <v>262</v>
      </c>
      <c r="K1977" s="515">
        <v>99</v>
      </c>
      <c r="L1977" s="515">
        <v>10</v>
      </c>
      <c r="M1977" s="515">
        <v>99</v>
      </c>
      <c r="N1977" s="515">
        <v>99</v>
      </c>
      <c r="O1977" s="515">
        <v>99</v>
      </c>
      <c r="P1977" s="515">
        <v>99</v>
      </c>
      <c r="Q1977" s="515"/>
      <c r="R1977" s="515">
        <v>0</v>
      </c>
      <c r="S1977" s="515"/>
      <c r="T1977" s="515"/>
      <c r="U1977" s="515"/>
      <c r="V1977" s="515"/>
      <c r="W1977" s="515"/>
      <c r="X1977" s="515"/>
      <c r="Y1977" s="515"/>
      <c r="Z1977" s="515"/>
      <c r="AA1977" s="515"/>
      <c r="AB1977" s="515"/>
      <c r="AC1977" s="515"/>
      <c r="AD1977" s="515"/>
      <c r="AE1977" s="515"/>
      <c r="AF1977" s="515"/>
      <c r="AG1977" s="515"/>
      <c r="AH1977" s="515"/>
      <c r="AI1977" s="515"/>
      <c r="AJ1977" s="515"/>
      <c r="AK1977" s="515"/>
      <c r="AL1977" s="515"/>
    </row>
    <row r="1978" spans="1:38">
      <c r="A1978" s="515">
        <v>18</v>
      </c>
      <c r="B1978" s="515">
        <v>243</v>
      </c>
      <c r="C1978" s="515">
        <v>2024</v>
      </c>
      <c r="D1978" s="515"/>
      <c r="E1978" s="515">
        <v>99</v>
      </c>
      <c r="F1978" s="515"/>
      <c r="G1978" s="515">
        <v>99</v>
      </c>
      <c r="H1978" s="515">
        <v>2</v>
      </c>
      <c r="I1978" s="515">
        <v>99</v>
      </c>
      <c r="J1978" s="515">
        <v>267</v>
      </c>
      <c r="K1978" s="515">
        <v>99</v>
      </c>
      <c r="L1978" s="515">
        <v>10</v>
      </c>
      <c r="M1978" s="515">
        <v>99</v>
      </c>
      <c r="N1978" s="515">
        <v>99</v>
      </c>
      <c r="O1978" s="515">
        <v>99</v>
      </c>
      <c r="P1978" s="515">
        <v>99</v>
      </c>
      <c r="Q1978" s="515"/>
      <c r="R1978" s="515">
        <v>0</v>
      </c>
      <c r="S1978" s="515"/>
      <c r="T1978" s="515"/>
      <c r="U1978" s="515"/>
      <c r="V1978" s="515"/>
      <c r="W1978" s="515"/>
      <c r="X1978" s="515"/>
      <c r="Y1978" s="515"/>
      <c r="Z1978" s="515"/>
      <c r="AA1978" s="515"/>
      <c r="AB1978" s="515"/>
      <c r="AC1978" s="515"/>
      <c r="AD1978" s="515"/>
      <c r="AE1978" s="515"/>
      <c r="AF1978" s="515"/>
      <c r="AG1978" s="515"/>
      <c r="AH1978" s="515"/>
      <c r="AI1978" s="515"/>
      <c r="AJ1978" s="515"/>
      <c r="AK1978" s="515"/>
      <c r="AL1978" s="515"/>
    </row>
    <row r="1979" spans="1:38">
      <c r="A1979" s="515">
        <v>18</v>
      </c>
      <c r="B1979" s="515">
        <v>244</v>
      </c>
      <c r="C1979" s="515">
        <v>2024</v>
      </c>
      <c r="D1979" s="515"/>
      <c r="E1979" s="515">
        <v>99</v>
      </c>
      <c r="F1979" s="515"/>
      <c r="G1979" s="515">
        <v>99</v>
      </c>
      <c r="H1979" s="515">
        <v>1</v>
      </c>
      <c r="I1979" s="515">
        <v>99</v>
      </c>
      <c r="J1979" s="515">
        <v>309</v>
      </c>
      <c r="K1979" s="515">
        <v>99</v>
      </c>
      <c r="L1979" s="515">
        <v>10</v>
      </c>
      <c r="M1979" s="515">
        <v>99</v>
      </c>
      <c r="N1979" s="515">
        <v>99</v>
      </c>
      <c r="O1979" s="515">
        <v>99</v>
      </c>
      <c r="P1979" s="515">
        <v>99</v>
      </c>
      <c r="Q1979" s="515">
        <v>297</v>
      </c>
      <c r="R1979" s="515">
        <v>564</v>
      </c>
      <c r="S1979" s="515">
        <v>10</v>
      </c>
      <c r="T1979" s="515">
        <v>9.3936170212765937</v>
      </c>
      <c r="U1979" s="515">
        <v>43.544326241134712</v>
      </c>
      <c r="V1979" s="515">
        <v>0.17730496453900704</v>
      </c>
      <c r="W1979" s="515">
        <v>73.581560283687978</v>
      </c>
      <c r="X1979" s="515">
        <v>100</v>
      </c>
      <c r="Y1979" s="515">
        <v>100</v>
      </c>
      <c r="Z1979" s="515">
        <v>4.9699757844305932</v>
      </c>
      <c r="AA1979" s="515">
        <v>0</v>
      </c>
      <c r="AB1979" s="515">
        <v>1.8434362288734192</v>
      </c>
      <c r="AC1979" s="515"/>
      <c r="AD1979" s="515">
        <v>-1.3264329489998199</v>
      </c>
      <c r="AE1979" s="515"/>
      <c r="AF1979" s="515">
        <v>5.9828153177044685</v>
      </c>
      <c r="AG1979" s="515">
        <v>8.4410823860501889</v>
      </c>
      <c r="AH1979" s="515">
        <v>1.7730496453900704</v>
      </c>
      <c r="AI1979" s="515">
        <v>564</v>
      </c>
      <c r="AJ1979" s="515">
        <v>116.883865248227</v>
      </c>
      <c r="AK1979" s="515">
        <v>27.208761957576034</v>
      </c>
      <c r="AL1979" s="515">
        <v>27.272587435063791</v>
      </c>
    </row>
    <row r="1980" spans="1:38">
      <c r="A1980" s="515">
        <v>18</v>
      </c>
      <c r="B1980" s="515">
        <v>245</v>
      </c>
      <c r="C1980" s="515">
        <v>2024</v>
      </c>
      <c r="D1980" s="515"/>
      <c r="E1980" s="515">
        <v>99</v>
      </c>
      <c r="F1980" s="515"/>
      <c r="G1980" s="515">
        <v>99</v>
      </c>
      <c r="H1980" s="515">
        <v>2</v>
      </c>
      <c r="I1980" s="515">
        <v>99</v>
      </c>
      <c r="J1980" s="515">
        <v>470</v>
      </c>
      <c r="K1980" s="515">
        <v>99</v>
      </c>
      <c r="L1980" s="515">
        <v>10</v>
      </c>
      <c r="M1980" s="515">
        <v>99</v>
      </c>
      <c r="N1980" s="515">
        <v>99</v>
      </c>
      <c r="O1980" s="515">
        <v>99</v>
      </c>
      <c r="P1980" s="515">
        <v>99</v>
      </c>
      <c r="Q1980" s="515">
        <v>36</v>
      </c>
      <c r="R1980" s="515">
        <v>48</v>
      </c>
      <c r="S1980" s="515">
        <v>10</v>
      </c>
      <c r="T1980" s="515">
        <v>11.5</v>
      </c>
      <c r="U1980" s="515">
        <v>39.725000000000001</v>
      </c>
      <c r="V1980" s="515">
        <v>2.0833333333333339</v>
      </c>
      <c r="W1980" s="515">
        <v>85.416666666666686</v>
      </c>
      <c r="X1980" s="515">
        <v>100</v>
      </c>
      <c r="Y1980" s="515">
        <v>100</v>
      </c>
      <c r="Z1980" s="515">
        <v>7.5439407252885315</v>
      </c>
      <c r="AA1980" s="515">
        <v>0</v>
      </c>
      <c r="AB1980" s="515">
        <v>2.6378652985574034</v>
      </c>
      <c r="AC1980" s="515"/>
      <c r="AD1980" s="515">
        <v>-46.985162019512643</v>
      </c>
      <c r="AE1980" s="515"/>
      <c r="AF1980" s="515">
        <v>3.5874439461883405</v>
      </c>
      <c r="AG1980" s="515">
        <v>5.5401887406443215</v>
      </c>
      <c r="AH1980" s="515">
        <v>18.75</v>
      </c>
      <c r="AI1980" s="515">
        <v>47</v>
      </c>
      <c r="AJ1980" s="515">
        <v>115.15531914893616</v>
      </c>
      <c r="AK1980" s="515">
        <v>25.833191857890224</v>
      </c>
      <c r="AL1980" s="515">
        <v>25.923967987660593</v>
      </c>
    </row>
    <row r="1981" spans="1:38">
      <c r="A1981" s="515">
        <v>18</v>
      </c>
      <c r="B1981" s="515">
        <v>246</v>
      </c>
      <c r="C1981" s="515">
        <v>2024</v>
      </c>
      <c r="D1981" s="515"/>
      <c r="E1981" s="515">
        <v>99</v>
      </c>
      <c r="F1981" s="515"/>
      <c r="G1981" s="515">
        <v>99</v>
      </c>
      <c r="H1981" s="515">
        <v>1</v>
      </c>
      <c r="I1981" s="515">
        <v>99</v>
      </c>
      <c r="J1981" s="515">
        <v>629</v>
      </c>
      <c r="K1981" s="515">
        <v>99</v>
      </c>
      <c r="L1981" s="515">
        <v>10</v>
      </c>
      <c r="M1981" s="515">
        <v>99</v>
      </c>
      <c r="N1981" s="515">
        <v>99</v>
      </c>
      <c r="O1981" s="515">
        <v>99</v>
      </c>
      <c r="P1981" s="515">
        <v>99</v>
      </c>
      <c r="Q1981" s="515"/>
      <c r="R1981" s="515">
        <v>0</v>
      </c>
      <c r="S1981" s="515"/>
      <c r="T1981" s="515"/>
      <c r="U1981" s="515"/>
      <c r="V1981" s="515"/>
      <c r="W1981" s="515"/>
      <c r="X1981" s="515"/>
      <c r="Y1981" s="515"/>
      <c r="Z1981" s="515"/>
      <c r="AA1981" s="515"/>
      <c r="AB1981" s="515"/>
      <c r="AC1981" s="515"/>
      <c r="AD1981" s="515"/>
      <c r="AE1981" s="515"/>
      <c r="AF1981" s="515"/>
      <c r="AG1981" s="515"/>
      <c r="AH1981" s="515"/>
      <c r="AI1981" s="515"/>
      <c r="AJ1981" s="515"/>
      <c r="AK1981" s="515"/>
      <c r="AL1981" s="515"/>
    </row>
    <row r="1982" spans="1:38">
      <c r="A1982" s="515">
        <v>18</v>
      </c>
      <c r="B1982" s="515">
        <v>247</v>
      </c>
      <c r="C1982" s="515">
        <v>2024</v>
      </c>
      <c r="D1982" s="515"/>
      <c r="E1982" s="515">
        <v>99</v>
      </c>
      <c r="F1982" s="515"/>
      <c r="G1982" s="515">
        <v>99</v>
      </c>
      <c r="H1982" s="515">
        <v>1</v>
      </c>
      <c r="I1982" s="515">
        <v>99</v>
      </c>
      <c r="J1982" s="515">
        <v>643</v>
      </c>
      <c r="K1982" s="515">
        <v>99</v>
      </c>
      <c r="L1982" s="515">
        <v>10</v>
      </c>
      <c r="M1982" s="515">
        <v>99</v>
      </c>
      <c r="N1982" s="515">
        <v>99</v>
      </c>
      <c r="O1982" s="515">
        <v>99</v>
      </c>
      <c r="P1982" s="515">
        <v>99</v>
      </c>
      <c r="Q1982" s="515">
        <v>126</v>
      </c>
      <c r="R1982" s="515">
        <v>251</v>
      </c>
      <c r="S1982" s="515">
        <v>10</v>
      </c>
      <c r="T1982" s="515">
        <v>9.5179282868525892</v>
      </c>
      <c r="U1982" s="515">
        <v>42.258964143426269</v>
      </c>
      <c r="V1982" s="515">
        <v>0</v>
      </c>
      <c r="W1982" s="515">
        <v>68.924302788844614</v>
      </c>
      <c r="X1982" s="515">
        <v>100</v>
      </c>
      <c r="Y1982" s="515">
        <v>100</v>
      </c>
      <c r="Z1982" s="515">
        <v>5.5029826503913526</v>
      </c>
      <c r="AA1982" s="515">
        <v>0</v>
      </c>
      <c r="AB1982" s="515">
        <v>1.5674341744620628</v>
      </c>
      <c r="AC1982" s="515"/>
      <c r="AD1982" s="515">
        <v>-15.069878879234851</v>
      </c>
      <c r="AE1982" s="515"/>
      <c r="AF1982" s="515">
        <v>4.8908807482462979</v>
      </c>
      <c r="AG1982" s="515">
        <v>7.1210047148879152</v>
      </c>
      <c r="AH1982" s="515">
        <v>0</v>
      </c>
      <c r="AI1982" s="515">
        <v>218</v>
      </c>
      <c r="AJ1982" s="515">
        <v>114.86284403669723</v>
      </c>
      <c r="AK1982" s="515">
        <v>27.466813900436215</v>
      </c>
      <c r="AL1982" s="515">
        <v>27.520131389427341</v>
      </c>
    </row>
    <row r="1983" spans="1:38">
      <c r="A1983" s="515">
        <v>18</v>
      </c>
      <c r="B1983" s="515">
        <v>248</v>
      </c>
      <c r="C1983" s="515">
        <v>2024</v>
      </c>
      <c r="D1983" s="515"/>
      <c r="E1983" s="515">
        <v>99</v>
      </c>
      <c r="F1983" s="515"/>
      <c r="G1983" s="515">
        <v>99</v>
      </c>
      <c r="H1983" s="515">
        <v>2</v>
      </c>
      <c r="I1983" s="515">
        <v>99</v>
      </c>
      <c r="J1983" s="515">
        <v>704</v>
      </c>
      <c r="K1983" s="515">
        <v>99</v>
      </c>
      <c r="L1983" s="515">
        <v>10</v>
      </c>
      <c r="M1983" s="515">
        <v>99</v>
      </c>
      <c r="N1983" s="515">
        <v>99</v>
      </c>
      <c r="O1983" s="515">
        <v>99</v>
      </c>
      <c r="P1983" s="515">
        <v>99</v>
      </c>
      <c r="Q1983" s="515"/>
      <c r="R1983" s="515">
        <v>0</v>
      </c>
      <c r="S1983" s="515"/>
      <c r="T1983" s="515"/>
      <c r="U1983" s="515"/>
      <c r="V1983" s="515"/>
      <c r="W1983" s="515"/>
      <c r="X1983" s="515"/>
      <c r="Y1983" s="515"/>
      <c r="Z1983" s="515"/>
      <c r="AA1983" s="515"/>
      <c r="AB1983" s="515"/>
      <c r="AC1983" s="515"/>
      <c r="AD1983" s="515"/>
      <c r="AE1983" s="515"/>
      <c r="AF1983" s="515"/>
      <c r="AG1983" s="515"/>
      <c r="AH1983" s="515"/>
      <c r="AI1983" s="515"/>
      <c r="AJ1983" s="515"/>
      <c r="AK1983" s="515"/>
      <c r="AL1983" s="515"/>
    </row>
    <row r="1984" spans="1:38">
      <c r="A1984" s="515">
        <v>18</v>
      </c>
      <c r="B1984" s="515">
        <v>249</v>
      </c>
      <c r="C1984" s="515">
        <v>2024</v>
      </c>
      <c r="D1984" s="515"/>
      <c r="E1984" s="515">
        <v>99</v>
      </c>
      <c r="F1984" s="515"/>
      <c r="G1984" s="515">
        <v>99</v>
      </c>
      <c r="H1984" s="515">
        <v>1</v>
      </c>
      <c r="I1984" s="515">
        <v>99</v>
      </c>
      <c r="J1984" s="515">
        <v>802</v>
      </c>
      <c r="K1984" s="515">
        <v>99</v>
      </c>
      <c r="L1984" s="515">
        <v>10</v>
      </c>
      <c r="M1984" s="515">
        <v>99</v>
      </c>
      <c r="N1984" s="515">
        <v>99</v>
      </c>
      <c r="O1984" s="515">
        <v>99</v>
      </c>
      <c r="P1984" s="515">
        <v>99</v>
      </c>
      <c r="Q1984" s="515">
        <v>38</v>
      </c>
      <c r="R1984" s="515">
        <v>67</v>
      </c>
      <c r="S1984" s="515">
        <v>10</v>
      </c>
      <c r="T1984" s="515">
        <v>10.194029850746272</v>
      </c>
      <c r="U1984" s="515">
        <v>42.88208955223876</v>
      </c>
      <c r="V1984" s="515">
        <v>0</v>
      </c>
      <c r="W1984" s="515">
        <v>89.552238805970148</v>
      </c>
      <c r="X1984" s="515">
        <v>100</v>
      </c>
      <c r="Y1984" s="515">
        <v>100</v>
      </c>
      <c r="Z1984" s="515">
        <v>6.0126465073072897</v>
      </c>
      <c r="AA1984" s="515">
        <v>0</v>
      </c>
      <c r="AB1984" s="515">
        <v>1.3520443997185991</v>
      </c>
      <c r="AC1984" s="515"/>
      <c r="AD1984" s="515">
        <v>-19.41866779770772</v>
      </c>
      <c r="AE1984" s="515"/>
      <c r="AF1984" s="515">
        <v>7.0749736008447748</v>
      </c>
      <c r="AG1984" s="515">
        <v>9.8015535928113025</v>
      </c>
      <c r="AH1984" s="515">
        <v>0</v>
      </c>
      <c r="AI1984" s="515">
        <v>67</v>
      </c>
      <c r="AJ1984" s="515">
        <v>116.6626865671642</v>
      </c>
      <c r="AK1984" s="515">
        <v>26.977670638842049</v>
      </c>
      <c r="AL1984" s="515">
        <v>27.37199165667186</v>
      </c>
    </row>
    <row r="1985" spans="1:38">
      <c r="A1985" s="515">
        <v>18</v>
      </c>
      <c r="B1985" s="515">
        <v>250</v>
      </c>
      <c r="C1985" s="515">
        <v>2024</v>
      </c>
      <c r="D1985" s="515"/>
      <c r="E1985" s="515">
        <v>99</v>
      </c>
      <c r="F1985" s="515"/>
      <c r="G1985" s="515">
        <v>99</v>
      </c>
      <c r="H1985" s="515">
        <v>1</v>
      </c>
      <c r="I1985" s="515">
        <v>99</v>
      </c>
      <c r="J1985" s="515">
        <v>103</v>
      </c>
      <c r="K1985" s="515">
        <v>99</v>
      </c>
      <c r="L1985" s="515">
        <v>11</v>
      </c>
      <c r="M1985" s="515">
        <v>99</v>
      </c>
      <c r="N1985" s="515">
        <v>99</v>
      </c>
      <c r="O1985" s="515">
        <v>99</v>
      </c>
      <c r="P1985" s="515">
        <v>99</v>
      </c>
      <c r="Q1985" s="515">
        <v>3</v>
      </c>
      <c r="R1985" s="515">
        <v>4</v>
      </c>
      <c r="S1985" s="515">
        <v>11</v>
      </c>
      <c r="T1985" s="515">
        <v>11.25</v>
      </c>
      <c r="U1985" s="515">
        <v>48.025000000000006</v>
      </c>
      <c r="V1985" s="515">
        <v>0</v>
      </c>
      <c r="W1985" s="515">
        <v>100</v>
      </c>
      <c r="X1985" s="515">
        <v>100</v>
      </c>
      <c r="Y1985" s="515">
        <v>100</v>
      </c>
      <c r="Z1985" s="515">
        <v>1.8538810641460843</v>
      </c>
      <c r="AA1985" s="515">
        <v>0</v>
      </c>
      <c r="AB1985" s="515">
        <v>0.82915619758885006</v>
      </c>
      <c r="AC1985" s="515"/>
      <c r="AD1985" s="515">
        <v>93.923393933499298</v>
      </c>
      <c r="AE1985" s="515"/>
      <c r="AF1985" s="515">
        <v>6.7796610169491505</v>
      </c>
      <c r="AG1985" s="515">
        <v>9.8090277777777768</v>
      </c>
      <c r="AH1985" s="515">
        <v>50</v>
      </c>
      <c r="AI1985" s="515">
        <v>4</v>
      </c>
      <c r="AJ1985" s="515">
        <v>115.4</v>
      </c>
      <c r="AK1985" s="515">
        <v>31.344223002420723</v>
      </c>
      <c r="AL1985" s="515">
        <v>31.344223002420723</v>
      </c>
    </row>
    <row r="1986" spans="1:38">
      <c r="A1986" s="515">
        <v>18</v>
      </c>
      <c r="B1986" s="515">
        <v>251</v>
      </c>
      <c r="C1986" s="515">
        <v>2024</v>
      </c>
      <c r="D1986" s="515"/>
      <c r="E1986" s="515">
        <v>99</v>
      </c>
      <c r="F1986" s="515"/>
      <c r="G1986" s="515">
        <v>99</v>
      </c>
      <c r="H1986" s="515">
        <v>2</v>
      </c>
      <c r="I1986" s="515">
        <v>99</v>
      </c>
      <c r="J1986" s="515">
        <v>106</v>
      </c>
      <c r="K1986" s="515">
        <v>99</v>
      </c>
      <c r="L1986" s="515">
        <v>11</v>
      </c>
      <c r="M1986" s="515">
        <v>99</v>
      </c>
      <c r="N1986" s="515">
        <v>99</v>
      </c>
      <c r="O1986" s="515">
        <v>99</v>
      </c>
      <c r="P1986" s="515">
        <v>99</v>
      </c>
      <c r="Q1986" s="515">
        <v>48</v>
      </c>
      <c r="R1986" s="515">
        <v>69</v>
      </c>
      <c r="S1986" s="515">
        <v>11</v>
      </c>
      <c r="T1986" s="515">
        <v>10.782608695652172</v>
      </c>
      <c r="U1986" s="515">
        <v>47.728985507246371</v>
      </c>
      <c r="V1986" s="515">
        <v>0</v>
      </c>
      <c r="W1986" s="515">
        <v>94.202898550724626</v>
      </c>
      <c r="X1986" s="515">
        <v>100</v>
      </c>
      <c r="Y1986" s="515">
        <v>100</v>
      </c>
      <c r="Z1986" s="515">
        <v>5.1228983375236625</v>
      </c>
      <c r="AA1986" s="515">
        <v>0</v>
      </c>
      <c r="AB1986" s="515">
        <v>1.402581111528717</v>
      </c>
      <c r="AC1986" s="515"/>
      <c r="AD1986" s="515">
        <v>4.2427282305872254</v>
      </c>
      <c r="AE1986" s="515"/>
      <c r="AF1986" s="515">
        <v>2.1113831089351298</v>
      </c>
      <c r="AG1986" s="515">
        <v>3.0904810032028074</v>
      </c>
      <c r="AH1986" s="515">
        <v>0</v>
      </c>
      <c r="AI1986" s="515">
        <v>69</v>
      </c>
      <c r="AJ1986" s="515">
        <v>117.76376811594201</v>
      </c>
      <c r="AK1986" s="515">
        <v>29.167343341554599</v>
      </c>
      <c r="AL1986" s="515">
        <v>29.099367737862696</v>
      </c>
    </row>
    <row r="1987" spans="1:38">
      <c r="A1987" s="515">
        <v>18</v>
      </c>
      <c r="B1987" s="515">
        <v>252</v>
      </c>
      <c r="C1987" s="515">
        <v>2024</v>
      </c>
      <c r="D1987" s="515"/>
      <c r="E1987" s="515">
        <v>99</v>
      </c>
      <c r="F1987" s="515"/>
      <c r="G1987" s="515">
        <v>99</v>
      </c>
      <c r="H1987" s="515">
        <v>1</v>
      </c>
      <c r="I1987" s="515">
        <v>99</v>
      </c>
      <c r="J1987" s="515">
        <v>110</v>
      </c>
      <c r="K1987" s="515">
        <v>99</v>
      </c>
      <c r="L1987" s="515">
        <v>11</v>
      </c>
      <c r="M1987" s="515">
        <v>99</v>
      </c>
      <c r="N1987" s="515">
        <v>99</v>
      </c>
      <c r="O1987" s="515">
        <v>99</v>
      </c>
      <c r="P1987" s="515">
        <v>99</v>
      </c>
      <c r="Q1987" s="515">
        <v>144</v>
      </c>
      <c r="R1987" s="515">
        <v>193</v>
      </c>
      <c r="S1987" s="515">
        <v>11</v>
      </c>
      <c r="T1987" s="515">
        <v>11.181347150259072</v>
      </c>
      <c r="U1987" s="515">
        <v>47.819170984455994</v>
      </c>
      <c r="V1987" s="515">
        <v>0</v>
      </c>
      <c r="W1987" s="515">
        <v>97.409326424870486</v>
      </c>
      <c r="X1987" s="515">
        <v>100</v>
      </c>
      <c r="Y1987" s="515">
        <v>100</v>
      </c>
      <c r="Z1987" s="515">
        <v>5.7616109700986318</v>
      </c>
      <c r="AA1987" s="515">
        <v>0</v>
      </c>
      <c r="AB1987" s="515">
        <v>1.437205206972139</v>
      </c>
      <c r="AC1987" s="515"/>
      <c r="AD1987" s="515">
        <v>-29.513392861115975</v>
      </c>
      <c r="AE1987" s="515"/>
      <c r="AF1987" s="515">
        <v>1.6999911917554829</v>
      </c>
      <c r="AG1987" s="515">
        <v>2.4879385217076959</v>
      </c>
      <c r="AH1987" s="515">
        <v>6.2176165803108816</v>
      </c>
      <c r="AI1987" s="515">
        <v>193</v>
      </c>
      <c r="AJ1987" s="515">
        <v>117.42072538860096</v>
      </c>
      <c r="AK1987" s="515">
        <v>29.454829952237446</v>
      </c>
      <c r="AL1987" s="515">
        <v>29.475230660876441</v>
      </c>
    </row>
    <row r="1988" spans="1:38">
      <c r="A1988" s="515">
        <v>18</v>
      </c>
      <c r="B1988" s="515">
        <v>253</v>
      </c>
      <c r="C1988" s="515">
        <v>2024</v>
      </c>
      <c r="D1988" s="515"/>
      <c r="E1988" s="515">
        <v>99</v>
      </c>
      <c r="F1988" s="515"/>
      <c r="G1988" s="515">
        <v>99</v>
      </c>
      <c r="H1988" s="515">
        <v>1</v>
      </c>
      <c r="I1988" s="515">
        <v>99</v>
      </c>
      <c r="J1988" s="515">
        <v>111</v>
      </c>
      <c r="K1988" s="515">
        <v>99</v>
      </c>
      <c r="L1988" s="515">
        <v>11</v>
      </c>
      <c r="M1988" s="515">
        <v>99</v>
      </c>
      <c r="N1988" s="515">
        <v>99</v>
      </c>
      <c r="O1988" s="515">
        <v>99</v>
      </c>
      <c r="P1988" s="515">
        <v>99</v>
      </c>
      <c r="Q1988" s="515">
        <v>229</v>
      </c>
      <c r="R1988" s="515">
        <v>401</v>
      </c>
      <c r="S1988" s="515">
        <v>11</v>
      </c>
      <c r="T1988" s="515">
        <v>10.897755610972569</v>
      </c>
      <c r="U1988" s="515">
        <v>48.760598503740653</v>
      </c>
      <c r="V1988" s="515">
        <v>0.24937655860349123</v>
      </c>
      <c r="W1988" s="515">
        <v>94.763092269326634</v>
      </c>
      <c r="X1988" s="515">
        <v>100</v>
      </c>
      <c r="Y1988" s="515">
        <v>100</v>
      </c>
      <c r="Z1988" s="515">
        <v>6.8665035835017445</v>
      </c>
      <c r="AA1988" s="515">
        <v>0</v>
      </c>
      <c r="AB1988" s="515">
        <v>1.3499865890623008</v>
      </c>
      <c r="AC1988" s="515"/>
      <c r="AD1988" s="515">
        <v>3.7793668703449774</v>
      </c>
      <c r="AE1988" s="515"/>
      <c r="AF1988" s="515">
        <v>3.6748533724340176</v>
      </c>
      <c r="AG1988" s="515">
        <v>5.2858574859506966</v>
      </c>
      <c r="AH1988" s="515">
        <v>0</v>
      </c>
      <c r="AI1988" s="515">
        <v>398</v>
      </c>
      <c r="AJ1988" s="515">
        <v>116.99648241206025</v>
      </c>
      <c r="AK1988" s="515">
        <v>30.559359537902999</v>
      </c>
      <c r="AL1988" s="515">
        <v>30.562713837027712</v>
      </c>
    </row>
    <row r="1989" spans="1:38">
      <c r="A1989" s="515">
        <v>18</v>
      </c>
      <c r="B1989" s="515">
        <v>254</v>
      </c>
      <c r="C1989" s="515">
        <v>2024</v>
      </c>
      <c r="D1989" s="515"/>
      <c r="E1989" s="515">
        <v>99</v>
      </c>
      <c r="F1989" s="515"/>
      <c r="G1989" s="515">
        <v>99</v>
      </c>
      <c r="H1989" s="515">
        <v>1</v>
      </c>
      <c r="I1989" s="515">
        <v>99</v>
      </c>
      <c r="J1989" s="515">
        <v>116</v>
      </c>
      <c r="K1989" s="515">
        <v>99</v>
      </c>
      <c r="L1989" s="515">
        <v>11</v>
      </c>
      <c r="M1989" s="515">
        <v>99</v>
      </c>
      <c r="N1989" s="515">
        <v>99</v>
      </c>
      <c r="O1989" s="515">
        <v>99</v>
      </c>
      <c r="P1989" s="515">
        <v>99</v>
      </c>
      <c r="Q1989" s="515">
        <v>128</v>
      </c>
      <c r="R1989" s="515">
        <v>168</v>
      </c>
      <c r="S1989" s="515">
        <v>11</v>
      </c>
      <c r="T1989" s="515">
        <v>11</v>
      </c>
      <c r="U1989" s="515">
        <v>46.686309523809513</v>
      </c>
      <c r="V1989" s="515">
        <v>1.1904761904761909</v>
      </c>
      <c r="W1989" s="515">
        <v>92.857142857142875</v>
      </c>
      <c r="X1989" s="515">
        <v>100</v>
      </c>
      <c r="Y1989" s="515">
        <v>99.404761904761884</v>
      </c>
      <c r="Z1989" s="515">
        <v>7.2581557213678254</v>
      </c>
      <c r="AA1989" s="515">
        <v>0</v>
      </c>
      <c r="AB1989" s="515">
        <v>3.1528520724062195</v>
      </c>
      <c r="AC1989" s="515"/>
      <c r="AD1989" s="515">
        <v>-12.859950710539824</v>
      </c>
      <c r="AE1989" s="515"/>
      <c r="AF1989" s="515">
        <v>2.3150062009094658</v>
      </c>
      <c r="AG1989" s="515">
        <v>3.4904409277818345</v>
      </c>
      <c r="AH1989" s="515">
        <v>0</v>
      </c>
      <c r="AI1989" s="515">
        <v>130</v>
      </c>
      <c r="AJ1989" s="515">
        <v>115.83153846153849</v>
      </c>
      <c r="AK1989" s="515">
        <v>29.663994566418182</v>
      </c>
      <c r="AL1989" s="515">
        <v>29.580500646518381</v>
      </c>
    </row>
    <row r="1990" spans="1:38">
      <c r="A1990" s="515">
        <v>18</v>
      </c>
      <c r="B1990" s="515">
        <v>255</v>
      </c>
      <c r="C1990" s="515">
        <v>2024</v>
      </c>
      <c r="D1990" s="515"/>
      <c r="E1990" s="515">
        <v>99</v>
      </c>
      <c r="F1990" s="515"/>
      <c r="G1990" s="515">
        <v>99</v>
      </c>
      <c r="H1990" s="515">
        <v>2</v>
      </c>
      <c r="I1990" s="515">
        <v>99</v>
      </c>
      <c r="J1990" s="515">
        <v>117</v>
      </c>
      <c r="K1990" s="515">
        <v>99</v>
      </c>
      <c r="L1990" s="515">
        <v>11</v>
      </c>
      <c r="M1990" s="515">
        <v>99</v>
      </c>
      <c r="N1990" s="515">
        <v>99</v>
      </c>
      <c r="O1990" s="515">
        <v>99</v>
      </c>
      <c r="P1990" s="515">
        <v>99</v>
      </c>
      <c r="Q1990" s="515">
        <v>150</v>
      </c>
      <c r="R1990" s="515">
        <v>258</v>
      </c>
      <c r="S1990" s="515">
        <v>11</v>
      </c>
      <c r="T1990" s="515">
        <v>11.565891472868216</v>
      </c>
      <c r="U1990" s="515">
        <v>47.880620155038748</v>
      </c>
      <c r="V1990" s="515">
        <v>0</v>
      </c>
      <c r="W1990" s="515">
        <v>97.67441860465118</v>
      </c>
      <c r="X1990" s="515">
        <v>100</v>
      </c>
      <c r="Y1990" s="515">
        <v>100</v>
      </c>
      <c r="Z1990" s="515">
        <v>5.4556858544586611</v>
      </c>
      <c r="AA1990" s="515">
        <v>0</v>
      </c>
      <c r="AB1990" s="515">
        <v>1.4855634028478182</v>
      </c>
      <c r="AC1990" s="515"/>
      <c r="AD1990" s="515">
        <v>-4.1018323382294124</v>
      </c>
      <c r="AE1990" s="515"/>
      <c r="AF1990" s="515">
        <v>4.5350676744594844</v>
      </c>
      <c r="AG1990" s="515">
        <v>6.7678124042958698</v>
      </c>
      <c r="AH1990" s="515">
        <v>0</v>
      </c>
      <c r="AI1990" s="515">
        <v>258</v>
      </c>
      <c r="AJ1990" s="515">
        <v>118.26007751937983</v>
      </c>
      <c r="AK1990" s="515">
        <v>28.907428985408902</v>
      </c>
      <c r="AL1990" s="515">
        <v>28.973168075613515</v>
      </c>
    </row>
    <row r="1991" spans="1:38">
      <c r="A1991" s="515">
        <v>18</v>
      </c>
      <c r="B1991" s="515">
        <v>256</v>
      </c>
      <c r="C1991" s="515">
        <v>2024</v>
      </c>
      <c r="D1991" s="515"/>
      <c r="E1991" s="515">
        <v>99</v>
      </c>
      <c r="F1991" s="515"/>
      <c r="G1991" s="515">
        <v>99</v>
      </c>
      <c r="H1991" s="515">
        <v>1</v>
      </c>
      <c r="I1991" s="515">
        <v>99</v>
      </c>
      <c r="J1991" s="515">
        <v>134</v>
      </c>
      <c r="K1991" s="515">
        <v>99</v>
      </c>
      <c r="L1991" s="515">
        <v>11</v>
      </c>
      <c r="M1991" s="515">
        <v>99</v>
      </c>
      <c r="N1991" s="515">
        <v>99</v>
      </c>
      <c r="O1991" s="515">
        <v>99</v>
      </c>
      <c r="P1991" s="515">
        <v>99</v>
      </c>
      <c r="Q1991" s="515">
        <v>187</v>
      </c>
      <c r="R1991" s="515">
        <v>243</v>
      </c>
      <c r="S1991" s="515">
        <v>11</v>
      </c>
      <c r="T1991" s="515">
        <v>10.580246913580249</v>
      </c>
      <c r="U1991" s="515">
        <v>47.403292181069951</v>
      </c>
      <c r="V1991" s="515">
        <v>0</v>
      </c>
      <c r="W1991" s="515">
        <v>93.004115226337476</v>
      </c>
      <c r="X1991" s="515">
        <v>100</v>
      </c>
      <c r="Y1991" s="515">
        <v>100</v>
      </c>
      <c r="Z1991" s="515">
        <v>4.6487386519946527</v>
      </c>
      <c r="AA1991" s="515">
        <v>0</v>
      </c>
      <c r="AB1991" s="515">
        <v>1.4130275484271122</v>
      </c>
      <c r="AC1991" s="515"/>
      <c r="AD1991" s="515">
        <v>1.9318047126702311</v>
      </c>
      <c r="AE1991" s="515"/>
      <c r="AF1991" s="515">
        <v>2.1937347657307935</v>
      </c>
      <c r="AG1991" s="515">
        <v>3.3828251509041301</v>
      </c>
      <c r="AH1991" s="515">
        <v>0.41152263374485593</v>
      </c>
      <c r="AI1991" s="515">
        <v>243</v>
      </c>
      <c r="AJ1991" s="515">
        <v>116.46008230452679</v>
      </c>
      <c r="AK1991" s="515">
        <v>29.969098833693305</v>
      </c>
      <c r="AL1991" s="515">
        <v>29.952546826255318</v>
      </c>
    </row>
    <row r="1992" spans="1:38">
      <c r="A1992" s="515">
        <v>18</v>
      </c>
      <c r="B1992" s="515">
        <v>257</v>
      </c>
      <c r="C1992" s="515">
        <v>2024</v>
      </c>
      <c r="D1992" s="515"/>
      <c r="E1992" s="515">
        <v>99</v>
      </c>
      <c r="F1992" s="515"/>
      <c r="G1992" s="515">
        <v>99</v>
      </c>
      <c r="H1992" s="515">
        <v>2</v>
      </c>
      <c r="I1992" s="515">
        <v>99</v>
      </c>
      <c r="J1992" s="515">
        <v>141</v>
      </c>
      <c r="K1992" s="515">
        <v>99</v>
      </c>
      <c r="L1992" s="515">
        <v>11</v>
      </c>
      <c r="M1992" s="515">
        <v>99</v>
      </c>
      <c r="N1992" s="515">
        <v>99</v>
      </c>
      <c r="O1992" s="515">
        <v>99</v>
      </c>
      <c r="P1992" s="515">
        <v>99</v>
      </c>
      <c r="Q1992" s="515">
        <v>134</v>
      </c>
      <c r="R1992" s="515">
        <v>198</v>
      </c>
      <c r="S1992" s="515">
        <v>11</v>
      </c>
      <c r="T1992" s="515">
        <v>11.404040404040401</v>
      </c>
      <c r="U1992" s="515">
        <v>47.263636363636394</v>
      </c>
      <c r="V1992" s="515">
        <v>0.50505050505050508</v>
      </c>
      <c r="W1992" s="515">
        <v>98.484848484848484</v>
      </c>
      <c r="X1992" s="515">
        <v>100</v>
      </c>
      <c r="Y1992" s="515">
        <v>100</v>
      </c>
      <c r="Z1992" s="515">
        <v>6.1494510643649392</v>
      </c>
      <c r="AA1992" s="515">
        <v>0</v>
      </c>
      <c r="AB1992" s="515">
        <v>1.4935497132142064</v>
      </c>
      <c r="AC1992" s="515"/>
      <c r="AD1992" s="515">
        <v>-23.716417178628419</v>
      </c>
      <c r="AE1992" s="515"/>
      <c r="AF1992" s="515">
        <v>1.8832033479170629</v>
      </c>
      <c r="AG1992" s="515">
        <v>3.120974011226334</v>
      </c>
      <c r="AH1992" s="515">
        <v>0</v>
      </c>
      <c r="AI1992" s="515">
        <v>198</v>
      </c>
      <c r="AJ1992" s="515">
        <v>116.87020202020202</v>
      </c>
      <c r="AK1992" s="515">
        <v>29.400982191848641</v>
      </c>
      <c r="AL1992" s="515">
        <v>29.338147925487977</v>
      </c>
    </row>
    <row r="1993" spans="1:38">
      <c r="A1993" s="515">
        <v>18</v>
      </c>
      <c r="B1993" s="515">
        <v>258</v>
      </c>
      <c r="C1993" s="515">
        <v>2024</v>
      </c>
      <c r="D1993" s="515"/>
      <c r="E1993" s="515">
        <v>99</v>
      </c>
      <c r="F1993" s="515"/>
      <c r="G1993" s="515">
        <v>99</v>
      </c>
      <c r="H1993" s="515">
        <v>2</v>
      </c>
      <c r="I1993" s="515">
        <v>99</v>
      </c>
      <c r="J1993" s="515">
        <v>143</v>
      </c>
      <c r="K1993" s="515">
        <v>99</v>
      </c>
      <c r="L1993" s="515">
        <v>11</v>
      </c>
      <c r="M1993" s="515">
        <v>99</v>
      </c>
      <c r="N1993" s="515">
        <v>99</v>
      </c>
      <c r="O1993" s="515">
        <v>99</v>
      </c>
      <c r="P1993" s="515">
        <v>99</v>
      </c>
      <c r="Q1993" s="515"/>
      <c r="R1993" s="515">
        <v>0</v>
      </c>
      <c r="S1993" s="515"/>
      <c r="T1993" s="515"/>
      <c r="U1993" s="515"/>
      <c r="V1993" s="515"/>
      <c r="W1993" s="515"/>
      <c r="X1993" s="515"/>
      <c r="Y1993" s="515"/>
      <c r="Z1993" s="515"/>
      <c r="AA1993" s="515"/>
      <c r="AB1993" s="515"/>
      <c r="AC1993" s="515"/>
      <c r="AD1993" s="515"/>
      <c r="AE1993" s="515"/>
      <c r="AF1993" s="515"/>
      <c r="AG1993" s="515"/>
      <c r="AH1993" s="515"/>
      <c r="AI1993" s="515"/>
      <c r="AJ1993" s="515"/>
      <c r="AK1993" s="515"/>
      <c r="AL1993" s="515"/>
    </row>
    <row r="1994" spans="1:38">
      <c r="A1994" s="515">
        <v>18</v>
      </c>
      <c r="B1994" s="515">
        <v>259</v>
      </c>
      <c r="C1994" s="515">
        <v>2024</v>
      </c>
      <c r="D1994" s="515"/>
      <c r="E1994" s="515">
        <v>99</v>
      </c>
      <c r="F1994" s="515"/>
      <c r="G1994" s="515">
        <v>99</v>
      </c>
      <c r="H1994" s="515">
        <v>2</v>
      </c>
      <c r="I1994" s="515">
        <v>99</v>
      </c>
      <c r="J1994" s="515">
        <v>147</v>
      </c>
      <c r="K1994" s="515">
        <v>99</v>
      </c>
      <c r="L1994" s="515">
        <v>11</v>
      </c>
      <c r="M1994" s="515">
        <v>99</v>
      </c>
      <c r="N1994" s="515">
        <v>99</v>
      </c>
      <c r="O1994" s="515">
        <v>99</v>
      </c>
      <c r="P1994" s="515">
        <v>99</v>
      </c>
      <c r="Q1994" s="515">
        <v>9</v>
      </c>
      <c r="R1994" s="515">
        <v>10</v>
      </c>
      <c r="S1994" s="515">
        <v>11</v>
      </c>
      <c r="T1994" s="515">
        <v>10.8</v>
      </c>
      <c r="U1994" s="515">
        <v>43.99</v>
      </c>
      <c r="V1994" s="515">
        <v>0</v>
      </c>
      <c r="W1994" s="515">
        <v>100</v>
      </c>
      <c r="X1994" s="515">
        <v>100</v>
      </c>
      <c r="Y1994" s="515">
        <v>100</v>
      </c>
      <c r="Z1994" s="515">
        <v>4.3452157598904222</v>
      </c>
      <c r="AA1994" s="515">
        <v>0</v>
      </c>
      <c r="AB1994" s="515">
        <v>1.0770329614268968</v>
      </c>
      <c r="AC1994" s="515"/>
      <c r="AD1994" s="515">
        <v>15.983108852567872</v>
      </c>
      <c r="AE1994" s="515"/>
      <c r="AF1994" s="515">
        <v>0.73475385745775157</v>
      </c>
      <c r="AG1994" s="515">
        <v>1.2004726571134623</v>
      </c>
      <c r="AH1994" s="515">
        <v>0</v>
      </c>
      <c r="AI1994" s="515">
        <v>10</v>
      </c>
      <c r="AJ1994" s="515">
        <v>113.62</v>
      </c>
      <c r="AK1994" s="515">
        <v>29.939641105087961</v>
      </c>
      <c r="AL1994" s="515">
        <v>29.346447683197287</v>
      </c>
    </row>
    <row r="1995" spans="1:38">
      <c r="A1995" s="515">
        <v>18</v>
      </c>
      <c r="B1995" s="515">
        <v>260</v>
      </c>
      <c r="C1995" s="515">
        <v>2024</v>
      </c>
      <c r="D1995" s="515"/>
      <c r="E1995" s="515">
        <v>99</v>
      </c>
      <c r="F1995" s="515"/>
      <c r="G1995" s="515">
        <v>99</v>
      </c>
      <c r="H1995" s="515">
        <v>1</v>
      </c>
      <c r="I1995" s="515">
        <v>99</v>
      </c>
      <c r="J1995" s="515">
        <v>155</v>
      </c>
      <c r="K1995" s="515">
        <v>99</v>
      </c>
      <c r="L1995" s="515">
        <v>11</v>
      </c>
      <c r="M1995" s="515">
        <v>99</v>
      </c>
      <c r="N1995" s="515">
        <v>99</v>
      </c>
      <c r="O1995" s="515">
        <v>99</v>
      </c>
      <c r="P1995" s="515">
        <v>99</v>
      </c>
      <c r="Q1995" s="515">
        <v>107</v>
      </c>
      <c r="R1995" s="515">
        <v>183</v>
      </c>
      <c r="S1995" s="515">
        <v>11</v>
      </c>
      <c r="T1995" s="515">
        <v>10.557377049180328</v>
      </c>
      <c r="U1995" s="515">
        <v>46.721857923497282</v>
      </c>
      <c r="V1995" s="515">
        <v>0</v>
      </c>
      <c r="W1995" s="515">
        <v>89.617486338797789</v>
      </c>
      <c r="X1995" s="515">
        <v>100</v>
      </c>
      <c r="Y1995" s="515">
        <v>100</v>
      </c>
      <c r="Z1995" s="515">
        <v>4.9775630837828082</v>
      </c>
      <c r="AA1995" s="515">
        <v>0</v>
      </c>
      <c r="AB1995" s="515">
        <v>1.5170209896275402</v>
      </c>
      <c r="AC1995" s="515"/>
      <c r="AD1995" s="515">
        <v>18.581709261309996</v>
      </c>
      <c r="AE1995" s="515"/>
      <c r="AF1995" s="515">
        <v>3.6352800953516096</v>
      </c>
      <c r="AG1995" s="515">
        <v>5.0781189679482406</v>
      </c>
      <c r="AH1995" s="515">
        <v>2.7322404371584703</v>
      </c>
      <c r="AI1995" s="515">
        <v>180</v>
      </c>
      <c r="AJ1995" s="515">
        <v>117.05611111111102</v>
      </c>
      <c r="AK1995" s="515">
        <v>29.171812941255464</v>
      </c>
      <c r="AL1995" s="515">
        <v>28.892561320064839</v>
      </c>
    </row>
    <row r="1996" spans="1:38">
      <c r="A1996" s="515">
        <v>18</v>
      </c>
      <c r="B1996" s="515">
        <v>261</v>
      </c>
      <c r="C1996" s="515">
        <v>2024</v>
      </c>
      <c r="D1996" s="515"/>
      <c r="E1996" s="515">
        <v>99</v>
      </c>
      <c r="F1996" s="515"/>
      <c r="G1996" s="515">
        <v>99</v>
      </c>
      <c r="H1996" s="515">
        <v>2</v>
      </c>
      <c r="I1996" s="515">
        <v>99</v>
      </c>
      <c r="J1996" s="515">
        <v>160</v>
      </c>
      <c r="K1996" s="515">
        <v>99</v>
      </c>
      <c r="L1996" s="515">
        <v>11</v>
      </c>
      <c r="M1996" s="515">
        <v>99</v>
      </c>
      <c r="N1996" s="515">
        <v>99</v>
      </c>
      <c r="O1996" s="515">
        <v>99</v>
      </c>
      <c r="P1996" s="515">
        <v>99</v>
      </c>
      <c r="Q1996" s="515">
        <v>35</v>
      </c>
      <c r="R1996" s="515">
        <v>50</v>
      </c>
      <c r="S1996" s="515">
        <v>11</v>
      </c>
      <c r="T1996" s="515">
        <v>11.24</v>
      </c>
      <c r="U1996" s="515">
        <v>47.843999999999994</v>
      </c>
      <c r="V1996" s="515">
        <v>0</v>
      </c>
      <c r="W1996" s="515">
        <v>96</v>
      </c>
      <c r="X1996" s="515">
        <v>100</v>
      </c>
      <c r="Y1996" s="515">
        <v>100</v>
      </c>
      <c r="Z1996" s="515">
        <v>4.657259279877092</v>
      </c>
      <c r="AA1996" s="515">
        <v>0</v>
      </c>
      <c r="AB1996" s="515">
        <v>1.4361058456812987</v>
      </c>
      <c r="AC1996" s="515"/>
      <c r="AD1996" s="515">
        <v>-12.986226042650037</v>
      </c>
      <c r="AE1996" s="515"/>
      <c r="AF1996" s="515">
        <v>1.3586956521739131</v>
      </c>
      <c r="AG1996" s="515">
        <v>2.0734073930902004</v>
      </c>
      <c r="AH1996" s="515">
        <v>18</v>
      </c>
      <c r="AI1996" s="515">
        <v>50</v>
      </c>
      <c r="AJ1996" s="515">
        <v>117.61999999999998</v>
      </c>
      <c r="AK1996" s="515">
        <v>29.385434524139946</v>
      </c>
      <c r="AL1996" s="515">
        <v>29.308181030365439</v>
      </c>
    </row>
    <row r="1997" spans="1:38">
      <c r="A1997" s="515">
        <v>18</v>
      </c>
      <c r="B1997" s="515">
        <v>262</v>
      </c>
      <c r="C1997" s="515">
        <v>2024</v>
      </c>
      <c r="D1997" s="515"/>
      <c r="E1997" s="515">
        <v>99</v>
      </c>
      <c r="F1997" s="515"/>
      <c r="G1997" s="515">
        <v>99</v>
      </c>
      <c r="H1997" s="515">
        <v>1</v>
      </c>
      <c r="I1997" s="515">
        <v>99</v>
      </c>
      <c r="J1997" s="515">
        <v>171</v>
      </c>
      <c r="K1997" s="515">
        <v>99</v>
      </c>
      <c r="L1997" s="515">
        <v>11</v>
      </c>
      <c r="M1997" s="515">
        <v>99</v>
      </c>
      <c r="N1997" s="515">
        <v>99</v>
      </c>
      <c r="O1997" s="515">
        <v>99</v>
      </c>
      <c r="P1997" s="515">
        <v>99</v>
      </c>
      <c r="Q1997" s="515">
        <v>38</v>
      </c>
      <c r="R1997" s="515">
        <v>78</v>
      </c>
      <c r="S1997" s="515">
        <v>11</v>
      </c>
      <c r="T1997" s="515">
        <v>11.025641025641024</v>
      </c>
      <c r="U1997" s="515">
        <v>49.932051282051283</v>
      </c>
      <c r="V1997" s="515">
        <v>0</v>
      </c>
      <c r="W1997" s="515">
        <v>97.435897435897445</v>
      </c>
      <c r="X1997" s="515">
        <v>100</v>
      </c>
      <c r="Y1997" s="515">
        <v>100</v>
      </c>
      <c r="Z1997" s="515">
        <v>4.2022122863955929</v>
      </c>
      <c r="AA1997" s="515">
        <v>0</v>
      </c>
      <c r="AB1997" s="515">
        <v>1.2907397896054624</v>
      </c>
      <c r="AC1997" s="515"/>
      <c r="AD1997" s="515">
        <v>-13.039029506577242</v>
      </c>
      <c r="AE1997" s="515"/>
      <c r="AF1997" s="515">
        <v>3.8310412573673873</v>
      </c>
      <c r="AG1997" s="515">
        <v>5.4872782553196879</v>
      </c>
      <c r="AH1997" s="515">
        <v>0</v>
      </c>
      <c r="AI1997" s="515">
        <v>78</v>
      </c>
      <c r="AJ1997" s="515">
        <v>118.55769230769236</v>
      </c>
      <c r="AK1997" s="515">
        <v>29.953143638032873</v>
      </c>
      <c r="AL1997" s="515">
        <v>29.971628481366633</v>
      </c>
    </row>
    <row r="1998" spans="1:38">
      <c r="A1998" s="515">
        <v>18</v>
      </c>
      <c r="B1998" s="515">
        <v>263</v>
      </c>
      <c r="C1998" s="515">
        <v>2024</v>
      </c>
      <c r="D1998" s="515"/>
      <c r="E1998" s="515">
        <v>99</v>
      </c>
      <c r="F1998" s="515"/>
      <c r="G1998" s="515">
        <v>99</v>
      </c>
      <c r="H1998" s="515">
        <v>2</v>
      </c>
      <c r="I1998" s="515">
        <v>99</v>
      </c>
      <c r="J1998" s="515">
        <v>175</v>
      </c>
      <c r="K1998" s="515">
        <v>99</v>
      </c>
      <c r="L1998" s="515">
        <v>11</v>
      </c>
      <c r="M1998" s="515">
        <v>99</v>
      </c>
      <c r="N1998" s="515">
        <v>99</v>
      </c>
      <c r="O1998" s="515">
        <v>99</v>
      </c>
      <c r="P1998" s="515">
        <v>99</v>
      </c>
      <c r="Q1998" s="515">
        <v>35</v>
      </c>
      <c r="R1998" s="515">
        <v>47</v>
      </c>
      <c r="S1998" s="515">
        <v>11</v>
      </c>
      <c r="T1998" s="515">
        <v>11.446808510638299</v>
      </c>
      <c r="U1998" s="515">
        <v>47.397872340425536</v>
      </c>
      <c r="V1998" s="515">
        <v>0</v>
      </c>
      <c r="W1998" s="515">
        <v>95.744680851063833</v>
      </c>
      <c r="X1998" s="515">
        <v>100</v>
      </c>
      <c r="Y1998" s="515">
        <v>100</v>
      </c>
      <c r="Z1998" s="515">
        <v>6.1622905855126895</v>
      </c>
      <c r="AA1998" s="515">
        <v>0</v>
      </c>
      <c r="AB1998" s="515">
        <v>1.4990565918134844</v>
      </c>
      <c r="AC1998" s="515"/>
      <c r="AD1998" s="515">
        <v>-19.498274991250483</v>
      </c>
      <c r="AE1998" s="515"/>
      <c r="AF1998" s="515">
        <v>2.6286353467561527</v>
      </c>
      <c r="AG1998" s="515">
        <v>4.3432655695259799</v>
      </c>
      <c r="AH1998" s="515">
        <v>0</v>
      </c>
      <c r="AI1998" s="515">
        <v>35</v>
      </c>
      <c r="AJ1998" s="515">
        <v>114.80285714285721</v>
      </c>
      <c r="AK1998" s="515">
        <v>31.116161578530409</v>
      </c>
      <c r="AL1998" s="515">
        <v>31.067406661563432</v>
      </c>
    </row>
    <row r="1999" spans="1:38">
      <c r="A1999" s="515">
        <v>18</v>
      </c>
      <c r="B1999" s="515">
        <v>264</v>
      </c>
      <c r="C1999" s="515">
        <v>2024</v>
      </c>
      <c r="D1999" s="515"/>
      <c r="E1999" s="515">
        <v>99</v>
      </c>
      <c r="F1999" s="515"/>
      <c r="G1999" s="515">
        <v>99</v>
      </c>
      <c r="H1999" s="515">
        <v>2</v>
      </c>
      <c r="I1999" s="515">
        <v>99</v>
      </c>
      <c r="J1999" s="515">
        <v>177</v>
      </c>
      <c r="K1999" s="515">
        <v>99</v>
      </c>
      <c r="L1999" s="515">
        <v>11</v>
      </c>
      <c r="M1999" s="515">
        <v>99</v>
      </c>
      <c r="N1999" s="515">
        <v>99</v>
      </c>
      <c r="O1999" s="515">
        <v>99</v>
      </c>
      <c r="P1999" s="515">
        <v>99</v>
      </c>
      <c r="Q1999" s="515">
        <v>17</v>
      </c>
      <c r="R1999" s="515">
        <v>23</v>
      </c>
      <c r="S1999" s="515">
        <v>11</v>
      </c>
      <c r="T1999" s="515">
        <v>10</v>
      </c>
      <c r="U1999" s="515">
        <v>46.552173913043482</v>
      </c>
      <c r="V1999" s="515">
        <v>0</v>
      </c>
      <c r="W1999" s="515">
        <v>82.608695652173907</v>
      </c>
      <c r="X1999" s="515">
        <v>100</v>
      </c>
      <c r="Y1999" s="515">
        <v>100</v>
      </c>
      <c r="Z1999" s="515">
        <v>5.5612689797748844</v>
      </c>
      <c r="AA1999" s="515">
        <v>0</v>
      </c>
      <c r="AB1999" s="515">
        <v>1.1795356492391773</v>
      </c>
      <c r="AC1999" s="515"/>
      <c r="AD1999" s="515">
        <v>-17.895793346176937</v>
      </c>
      <c r="AE1999" s="515"/>
      <c r="AF1999" s="515">
        <v>0.58853633572159636</v>
      </c>
      <c r="AG1999" s="515">
        <v>0.90829194965074844</v>
      </c>
      <c r="AH1999" s="515">
        <v>0</v>
      </c>
      <c r="AI1999" s="515">
        <v>23</v>
      </c>
      <c r="AJ1999" s="515">
        <v>116.5739130434783</v>
      </c>
      <c r="AK1999" s="515">
        <v>29.363356991125624</v>
      </c>
      <c r="AL1999" s="515">
        <v>29.454553748953177</v>
      </c>
    </row>
    <row r="2000" spans="1:38">
      <c r="A2000" s="515">
        <v>18</v>
      </c>
      <c r="B2000" s="515">
        <v>265</v>
      </c>
      <c r="C2000" s="515">
        <v>2024</v>
      </c>
      <c r="D2000" s="515"/>
      <c r="E2000" s="515">
        <v>99</v>
      </c>
      <c r="F2000" s="515"/>
      <c r="G2000" s="515">
        <v>99</v>
      </c>
      <c r="H2000" s="515">
        <v>2</v>
      </c>
      <c r="I2000" s="515">
        <v>99</v>
      </c>
      <c r="J2000" s="515">
        <v>178</v>
      </c>
      <c r="K2000" s="515">
        <v>99</v>
      </c>
      <c r="L2000" s="515">
        <v>11</v>
      </c>
      <c r="M2000" s="515">
        <v>99</v>
      </c>
      <c r="N2000" s="515">
        <v>99</v>
      </c>
      <c r="O2000" s="515">
        <v>99</v>
      </c>
      <c r="P2000" s="515">
        <v>99</v>
      </c>
      <c r="Q2000" s="515">
        <v>20</v>
      </c>
      <c r="R2000" s="515">
        <v>29</v>
      </c>
      <c r="S2000" s="515">
        <v>11</v>
      </c>
      <c r="T2000" s="515">
        <v>11.310344827586203</v>
      </c>
      <c r="U2000" s="515">
        <v>48.968965517241401</v>
      </c>
      <c r="V2000" s="515">
        <v>0</v>
      </c>
      <c r="W2000" s="515">
        <v>96.551724137931018</v>
      </c>
      <c r="X2000" s="515">
        <v>100</v>
      </c>
      <c r="Y2000" s="515">
        <v>100</v>
      </c>
      <c r="Z2000" s="515">
        <v>3.7747896445867126</v>
      </c>
      <c r="AA2000" s="515">
        <v>0</v>
      </c>
      <c r="AB2000" s="515">
        <v>1.5336107557198049</v>
      </c>
      <c r="AC2000" s="515"/>
      <c r="AD2000" s="515">
        <v>17.619036100036812</v>
      </c>
      <c r="AE2000" s="515"/>
      <c r="AF2000" s="515">
        <v>1.9849418206707736</v>
      </c>
      <c r="AG2000" s="515">
        <v>2.9692246896646912</v>
      </c>
      <c r="AH2000" s="515">
        <v>6.8965517241379306</v>
      </c>
      <c r="AI2000" s="515">
        <v>29</v>
      </c>
      <c r="AJ2000" s="515">
        <v>119.76896551724138</v>
      </c>
      <c r="AK2000" s="515">
        <v>28.485127812554008</v>
      </c>
      <c r="AL2000" s="515">
        <v>28.435300074988049</v>
      </c>
    </row>
    <row r="2001" spans="1:38">
      <c r="A2001" s="515">
        <v>18</v>
      </c>
      <c r="B2001" s="515">
        <v>266</v>
      </c>
      <c r="C2001" s="515">
        <v>2024</v>
      </c>
      <c r="D2001" s="515"/>
      <c r="E2001" s="515">
        <v>99</v>
      </c>
      <c r="F2001" s="515"/>
      <c r="G2001" s="515">
        <v>99</v>
      </c>
      <c r="H2001" s="515">
        <v>2</v>
      </c>
      <c r="I2001" s="515">
        <v>99</v>
      </c>
      <c r="J2001" s="515">
        <v>181</v>
      </c>
      <c r="K2001" s="515">
        <v>99</v>
      </c>
      <c r="L2001" s="515">
        <v>11</v>
      </c>
      <c r="M2001" s="515">
        <v>99</v>
      </c>
      <c r="N2001" s="515">
        <v>99</v>
      </c>
      <c r="O2001" s="515">
        <v>99</v>
      </c>
      <c r="P2001" s="515">
        <v>99</v>
      </c>
      <c r="Q2001" s="515">
        <v>40</v>
      </c>
      <c r="R2001" s="515">
        <v>48</v>
      </c>
      <c r="S2001" s="515">
        <v>11</v>
      </c>
      <c r="T2001" s="515">
        <v>11.229166666666664</v>
      </c>
      <c r="U2001" s="515">
        <v>48.13958333333332</v>
      </c>
      <c r="V2001" s="515">
        <v>0</v>
      </c>
      <c r="W2001" s="515">
        <v>97.916666666666686</v>
      </c>
      <c r="X2001" s="515">
        <v>100</v>
      </c>
      <c r="Y2001" s="515">
        <v>100</v>
      </c>
      <c r="Z2001" s="515">
        <v>4.960037784774312</v>
      </c>
      <c r="AA2001" s="515">
        <v>0</v>
      </c>
      <c r="AB2001" s="515">
        <v>1.0456175076108032</v>
      </c>
      <c r="AC2001" s="515"/>
      <c r="AD2001" s="515">
        <v>7.05567849731443</v>
      </c>
      <c r="AE2001" s="515"/>
      <c r="AF2001" s="515">
        <v>1.7253774263120059</v>
      </c>
      <c r="AG2001" s="515">
        <v>2.8052042019183729</v>
      </c>
      <c r="AH2001" s="515">
        <v>0</v>
      </c>
      <c r="AI2001" s="515">
        <v>43</v>
      </c>
      <c r="AJ2001" s="515">
        <v>117.5976744186046</v>
      </c>
      <c r="AK2001" s="515">
        <v>29.368511372152199</v>
      </c>
      <c r="AL2001" s="515">
        <v>29.417179082658539</v>
      </c>
    </row>
    <row r="2002" spans="1:38">
      <c r="A2002" s="515">
        <v>18</v>
      </c>
      <c r="B2002" s="515">
        <v>267</v>
      </c>
      <c r="C2002" s="515">
        <v>2024</v>
      </c>
      <c r="D2002" s="515"/>
      <c r="E2002" s="515">
        <v>99</v>
      </c>
      <c r="F2002" s="515"/>
      <c r="G2002" s="515">
        <v>99</v>
      </c>
      <c r="H2002" s="515">
        <v>1</v>
      </c>
      <c r="I2002" s="515">
        <v>99</v>
      </c>
      <c r="J2002" s="515">
        <v>262</v>
      </c>
      <c r="K2002" s="515">
        <v>99</v>
      </c>
      <c r="L2002" s="515">
        <v>11</v>
      </c>
      <c r="M2002" s="515">
        <v>99</v>
      </c>
      <c r="N2002" s="515">
        <v>99</v>
      </c>
      <c r="O2002" s="515">
        <v>99</v>
      </c>
      <c r="P2002" s="515">
        <v>99</v>
      </c>
      <c r="Q2002" s="515"/>
      <c r="R2002" s="515">
        <v>0</v>
      </c>
      <c r="S2002" s="515"/>
      <c r="T2002" s="515"/>
      <c r="U2002" s="515"/>
      <c r="V2002" s="515"/>
      <c r="W2002" s="515"/>
      <c r="X2002" s="515"/>
      <c r="Y2002" s="515"/>
      <c r="Z2002" s="515"/>
      <c r="AA2002" s="515"/>
      <c r="AB2002" s="515"/>
      <c r="AC2002" s="515"/>
      <c r="AD2002" s="515"/>
      <c r="AE2002" s="515"/>
      <c r="AF2002" s="515"/>
      <c r="AG2002" s="515"/>
      <c r="AH2002" s="515"/>
      <c r="AI2002" s="515"/>
      <c r="AJ2002" s="515"/>
      <c r="AK2002" s="515"/>
      <c r="AL2002" s="515"/>
    </row>
    <row r="2003" spans="1:38">
      <c r="A2003" s="515">
        <v>18</v>
      </c>
      <c r="B2003" s="515">
        <v>268</v>
      </c>
      <c r="C2003" s="515">
        <v>2024</v>
      </c>
      <c r="D2003" s="515"/>
      <c r="E2003" s="515">
        <v>99</v>
      </c>
      <c r="F2003" s="515"/>
      <c r="G2003" s="515">
        <v>99</v>
      </c>
      <c r="H2003" s="515">
        <v>2</v>
      </c>
      <c r="I2003" s="515">
        <v>99</v>
      </c>
      <c r="J2003" s="515">
        <v>267</v>
      </c>
      <c r="K2003" s="515">
        <v>99</v>
      </c>
      <c r="L2003" s="515">
        <v>11</v>
      </c>
      <c r="M2003" s="515">
        <v>99</v>
      </c>
      <c r="N2003" s="515">
        <v>99</v>
      </c>
      <c r="O2003" s="515">
        <v>99</v>
      </c>
      <c r="P2003" s="515">
        <v>99</v>
      </c>
      <c r="Q2003" s="515"/>
      <c r="R2003" s="515">
        <v>0</v>
      </c>
      <c r="S2003" s="515"/>
      <c r="T2003" s="515"/>
      <c r="U2003" s="515"/>
      <c r="V2003" s="515"/>
      <c r="W2003" s="515"/>
      <c r="X2003" s="515"/>
      <c r="Y2003" s="515"/>
      <c r="Z2003" s="515"/>
      <c r="AA2003" s="515"/>
      <c r="AB2003" s="515"/>
      <c r="AC2003" s="515"/>
      <c r="AD2003" s="515"/>
      <c r="AE2003" s="515"/>
      <c r="AF2003" s="515"/>
      <c r="AG2003" s="515"/>
      <c r="AH2003" s="515"/>
      <c r="AI2003" s="515"/>
      <c r="AJ2003" s="515"/>
      <c r="AK2003" s="515"/>
      <c r="AL2003" s="515"/>
    </row>
    <row r="2004" spans="1:38">
      <c r="A2004" s="515">
        <v>18</v>
      </c>
      <c r="B2004" s="515">
        <v>269</v>
      </c>
      <c r="C2004" s="515">
        <v>2024</v>
      </c>
      <c r="D2004" s="515"/>
      <c r="E2004" s="515">
        <v>99</v>
      </c>
      <c r="F2004" s="515"/>
      <c r="G2004" s="515">
        <v>99</v>
      </c>
      <c r="H2004" s="515">
        <v>1</v>
      </c>
      <c r="I2004" s="515">
        <v>99</v>
      </c>
      <c r="J2004" s="515">
        <v>309</v>
      </c>
      <c r="K2004" s="515">
        <v>99</v>
      </c>
      <c r="L2004" s="515">
        <v>11</v>
      </c>
      <c r="M2004" s="515">
        <v>99</v>
      </c>
      <c r="N2004" s="515">
        <v>99</v>
      </c>
      <c r="O2004" s="515">
        <v>99</v>
      </c>
      <c r="P2004" s="515">
        <v>99</v>
      </c>
      <c r="Q2004" s="515">
        <v>112</v>
      </c>
      <c r="R2004" s="515">
        <v>155</v>
      </c>
      <c r="S2004" s="515">
        <v>11</v>
      </c>
      <c r="T2004" s="515">
        <v>10.348387096774196</v>
      </c>
      <c r="U2004" s="515">
        <v>47.88000000000001</v>
      </c>
      <c r="V2004" s="515">
        <v>0</v>
      </c>
      <c r="W2004" s="515">
        <v>96.774193548387117</v>
      </c>
      <c r="X2004" s="515">
        <v>100</v>
      </c>
      <c r="Y2004" s="515">
        <v>100</v>
      </c>
      <c r="Z2004" s="515">
        <v>4.8312210438142529</v>
      </c>
      <c r="AA2004" s="515">
        <v>0</v>
      </c>
      <c r="AB2004" s="515">
        <v>1.1392898092719612</v>
      </c>
      <c r="AC2004" s="515"/>
      <c r="AD2004" s="515">
        <v>35.888391964534456</v>
      </c>
      <c r="AE2004" s="515"/>
      <c r="AF2004" s="515">
        <v>1.6442134295109796</v>
      </c>
      <c r="AG2004" s="515">
        <v>2.550781742735166</v>
      </c>
      <c r="AH2004" s="515">
        <v>1.290322580645161</v>
      </c>
      <c r="AI2004" s="515">
        <v>155</v>
      </c>
      <c r="AJ2004" s="515">
        <v>117.17161290322581</v>
      </c>
      <c r="AK2004" s="515">
        <v>29.74212129908847</v>
      </c>
      <c r="AL2004" s="515">
        <v>29.799334492242775</v>
      </c>
    </row>
    <row r="2005" spans="1:38">
      <c r="A2005" s="515">
        <v>18</v>
      </c>
      <c r="B2005" s="515">
        <v>270</v>
      </c>
      <c r="C2005" s="515">
        <v>2024</v>
      </c>
      <c r="D2005" s="515"/>
      <c r="E2005" s="515">
        <v>99</v>
      </c>
      <c r="F2005" s="515"/>
      <c r="G2005" s="515">
        <v>99</v>
      </c>
      <c r="H2005" s="515">
        <v>2</v>
      </c>
      <c r="I2005" s="515">
        <v>99</v>
      </c>
      <c r="J2005" s="515">
        <v>470</v>
      </c>
      <c r="K2005" s="515">
        <v>99</v>
      </c>
      <c r="L2005" s="515">
        <v>11</v>
      </c>
      <c r="M2005" s="515">
        <v>99</v>
      </c>
      <c r="N2005" s="515">
        <v>99</v>
      </c>
      <c r="O2005" s="515">
        <v>99</v>
      </c>
      <c r="P2005" s="515">
        <v>99</v>
      </c>
      <c r="Q2005" s="515">
        <v>20</v>
      </c>
      <c r="R2005" s="515">
        <v>27</v>
      </c>
      <c r="S2005" s="515">
        <v>11</v>
      </c>
      <c r="T2005" s="515">
        <v>14.037037037037033</v>
      </c>
      <c r="U2005" s="515">
        <v>44.262962962962973</v>
      </c>
      <c r="V2005" s="515">
        <v>0</v>
      </c>
      <c r="W2005" s="515">
        <v>100</v>
      </c>
      <c r="X2005" s="515">
        <v>100</v>
      </c>
      <c r="Y2005" s="515">
        <v>100</v>
      </c>
      <c r="Z2005" s="515">
        <v>8.4326590924214351</v>
      </c>
      <c r="AA2005" s="515">
        <v>0</v>
      </c>
      <c r="AB2005" s="515">
        <v>1.0357134410451625</v>
      </c>
      <c r="AC2005" s="515"/>
      <c r="AD2005" s="515">
        <v>7.0975858973702639</v>
      </c>
      <c r="AE2005" s="515"/>
      <c r="AF2005" s="515">
        <v>2.0179372197309422</v>
      </c>
      <c r="AG2005" s="515">
        <v>3.4723513551206366</v>
      </c>
      <c r="AH2005" s="515">
        <v>25.925925925925927</v>
      </c>
      <c r="AI2005" s="515">
        <v>27</v>
      </c>
      <c r="AJ2005" s="515">
        <v>116.71481481481484</v>
      </c>
      <c r="AK2005" s="515">
        <v>27.539878132859823</v>
      </c>
      <c r="AL2005" s="515">
        <v>27.782192410556792</v>
      </c>
    </row>
    <row r="2006" spans="1:38">
      <c r="A2006" s="515">
        <v>18</v>
      </c>
      <c r="B2006" s="515">
        <v>271</v>
      </c>
      <c r="C2006" s="515">
        <v>2024</v>
      </c>
      <c r="D2006" s="515"/>
      <c r="E2006" s="515">
        <v>99</v>
      </c>
      <c r="F2006" s="515"/>
      <c r="G2006" s="515">
        <v>99</v>
      </c>
      <c r="H2006" s="515">
        <v>2</v>
      </c>
      <c r="I2006" s="515">
        <v>99</v>
      </c>
      <c r="J2006" s="515">
        <v>629</v>
      </c>
      <c r="K2006" s="515">
        <v>99</v>
      </c>
      <c r="L2006" s="515">
        <v>11</v>
      </c>
      <c r="M2006" s="515">
        <v>99</v>
      </c>
      <c r="N2006" s="515">
        <v>99</v>
      </c>
      <c r="O2006" s="515">
        <v>99</v>
      </c>
      <c r="P2006" s="515">
        <v>99</v>
      </c>
      <c r="Q2006" s="515"/>
      <c r="R2006" s="515">
        <v>0</v>
      </c>
      <c r="S2006" s="515"/>
      <c r="T2006" s="515"/>
      <c r="U2006" s="515"/>
      <c r="V2006" s="515"/>
      <c r="W2006" s="515"/>
      <c r="X2006" s="515"/>
      <c r="Y2006" s="515"/>
      <c r="Z2006" s="515"/>
      <c r="AA2006" s="515"/>
      <c r="AB2006" s="515"/>
      <c r="AC2006" s="515"/>
      <c r="AD2006" s="515"/>
      <c r="AE2006" s="515"/>
      <c r="AF2006" s="515"/>
      <c r="AG2006" s="515"/>
      <c r="AH2006" s="515"/>
      <c r="AI2006" s="515"/>
      <c r="AJ2006" s="515"/>
      <c r="AK2006" s="515"/>
      <c r="AL2006" s="515"/>
    </row>
    <row r="2007" spans="1:38">
      <c r="A2007" s="515">
        <v>18</v>
      </c>
      <c r="B2007" s="515">
        <v>272</v>
      </c>
      <c r="C2007" s="515">
        <v>2024</v>
      </c>
      <c r="D2007" s="515"/>
      <c r="E2007" s="515">
        <v>99</v>
      </c>
      <c r="F2007" s="515"/>
      <c r="G2007" s="515">
        <v>99</v>
      </c>
      <c r="H2007" s="515">
        <v>1</v>
      </c>
      <c r="I2007" s="515">
        <v>99</v>
      </c>
      <c r="J2007" s="515">
        <v>643</v>
      </c>
      <c r="K2007" s="515">
        <v>99</v>
      </c>
      <c r="L2007" s="515">
        <v>11</v>
      </c>
      <c r="M2007" s="515">
        <v>99</v>
      </c>
      <c r="N2007" s="515">
        <v>99</v>
      </c>
      <c r="O2007" s="515">
        <v>99</v>
      </c>
      <c r="P2007" s="515">
        <v>99</v>
      </c>
      <c r="Q2007" s="515">
        <v>46</v>
      </c>
      <c r="R2007" s="515">
        <v>68</v>
      </c>
      <c r="S2007" s="515">
        <v>11</v>
      </c>
      <c r="T2007" s="515">
        <v>11.25</v>
      </c>
      <c r="U2007" s="515">
        <v>47.398529411764706</v>
      </c>
      <c r="V2007" s="515">
        <v>0</v>
      </c>
      <c r="W2007" s="515">
        <v>97.058823529411754</v>
      </c>
      <c r="X2007" s="515">
        <v>100</v>
      </c>
      <c r="Y2007" s="515">
        <v>100</v>
      </c>
      <c r="Z2007" s="515">
        <v>6.2848906735556236</v>
      </c>
      <c r="AA2007" s="515">
        <v>0</v>
      </c>
      <c r="AB2007" s="515">
        <v>1.537520922860985</v>
      </c>
      <c r="AC2007" s="515"/>
      <c r="AD2007" s="515">
        <v>-19.962889288556216</v>
      </c>
      <c r="AE2007" s="515"/>
      <c r="AF2007" s="515">
        <v>1.3250194855806703</v>
      </c>
      <c r="AG2007" s="515">
        <v>2.163826746163406</v>
      </c>
      <c r="AH2007" s="515">
        <v>0</v>
      </c>
      <c r="AI2007" s="515">
        <v>66</v>
      </c>
      <c r="AJ2007" s="515">
        <v>116.72575757575763</v>
      </c>
      <c r="AK2007" s="515">
        <v>29.612553306244084</v>
      </c>
      <c r="AL2007" s="515">
        <v>29.589875884897513</v>
      </c>
    </row>
    <row r="2008" spans="1:38">
      <c r="A2008" s="515">
        <v>18</v>
      </c>
      <c r="B2008" s="515">
        <v>273</v>
      </c>
      <c r="C2008" s="515">
        <v>2024</v>
      </c>
      <c r="D2008" s="515"/>
      <c r="E2008" s="515">
        <v>99</v>
      </c>
      <c r="F2008" s="515"/>
      <c r="G2008" s="515">
        <v>99</v>
      </c>
      <c r="H2008" s="515">
        <v>2</v>
      </c>
      <c r="I2008" s="515">
        <v>99</v>
      </c>
      <c r="J2008" s="515">
        <v>704</v>
      </c>
      <c r="K2008" s="515">
        <v>99</v>
      </c>
      <c r="L2008" s="515">
        <v>11</v>
      </c>
      <c r="M2008" s="515">
        <v>99</v>
      </c>
      <c r="N2008" s="515">
        <v>99</v>
      </c>
      <c r="O2008" s="515">
        <v>99</v>
      </c>
      <c r="P2008" s="515">
        <v>99</v>
      </c>
      <c r="Q2008" s="515"/>
      <c r="R2008" s="515">
        <v>0</v>
      </c>
      <c r="S2008" s="515"/>
      <c r="T2008" s="515"/>
      <c r="U2008" s="515"/>
      <c r="V2008" s="515"/>
      <c r="W2008" s="515"/>
      <c r="X2008" s="515"/>
      <c r="Y2008" s="515"/>
      <c r="Z2008" s="515"/>
      <c r="AA2008" s="515"/>
      <c r="AB2008" s="515"/>
      <c r="AC2008" s="515"/>
      <c r="AD2008" s="515"/>
      <c r="AE2008" s="515"/>
      <c r="AF2008" s="515"/>
      <c r="AG2008" s="515"/>
      <c r="AH2008" s="515"/>
      <c r="AI2008" s="515"/>
      <c r="AJ2008" s="515"/>
      <c r="AK2008" s="515"/>
      <c r="AL2008" s="515"/>
    </row>
    <row r="2009" spans="1:38">
      <c r="A2009" s="515">
        <v>18</v>
      </c>
      <c r="B2009" s="515">
        <v>274</v>
      </c>
      <c r="C2009" s="515">
        <v>2024</v>
      </c>
      <c r="D2009" s="515"/>
      <c r="E2009" s="515">
        <v>99</v>
      </c>
      <c r="F2009" s="515"/>
      <c r="G2009" s="515">
        <v>99</v>
      </c>
      <c r="H2009" s="515">
        <v>1</v>
      </c>
      <c r="I2009" s="515">
        <v>99</v>
      </c>
      <c r="J2009" s="515">
        <v>802</v>
      </c>
      <c r="K2009" s="515">
        <v>99</v>
      </c>
      <c r="L2009" s="515">
        <v>11</v>
      </c>
      <c r="M2009" s="515">
        <v>99</v>
      </c>
      <c r="N2009" s="515">
        <v>99</v>
      </c>
      <c r="O2009" s="515">
        <v>99</v>
      </c>
      <c r="P2009" s="515">
        <v>99</v>
      </c>
      <c r="Q2009" s="515">
        <v>15</v>
      </c>
      <c r="R2009" s="515">
        <v>22</v>
      </c>
      <c r="S2009" s="515">
        <v>11</v>
      </c>
      <c r="T2009" s="515">
        <v>12.045454545454543</v>
      </c>
      <c r="U2009" s="515">
        <v>47.750000000000007</v>
      </c>
      <c r="V2009" s="515">
        <v>0</v>
      </c>
      <c r="W2009" s="515">
        <v>100</v>
      </c>
      <c r="X2009" s="515">
        <v>100</v>
      </c>
      <c r="Y2009" s="515">
        <v>100</v>
      </c>
      <c r="Z2009" s="515">
        <v>7.4741220220170064</v>
      </c>
      <c r="AA2009" s="515">
        <v>0</v>
      </c>
      <c r="AB2009" s="515">
        <v>1.186180759154545</v>
      </c>
      <c r="AC2009" s="515"/>
      <c r="AD2009" s="515">
        <v>-21.405370041783797</v>
      </c>
      <c r="AE2009" s="515"/>
      <c r="AF2009" s="515">
        <v>2.323125659978881</v>
      </c>
      <c r="AG2009" s="515">
        <v>3.5837708570005504</v>
      </c>
      <c r="AH2009" s="515">
        <v>0</v>
      </c>
      <c r="AI2009" s="515">
        <v>22</v>
      </c>
      <c r="AJ2009" s="515">
        <v>118.12272727272725</v>
      </c>
      <c r="AK2009" s="515">
        <v>28.828275651939958</v>
      </c>
      <c r="AL2009" s="515">
        <v>29.734239464951127</v>
      </c>
    </row>
    <row r="2010" spans="1:38">
      <c r="A2010" s="515">
        <v>18</v>
      </c>
      <c r="B2010" s="515">
        <v>275</v>
      </c>
      <c r="C2010" s="515">
        <v>2024</v>
      </c>
      <c r="D2010" s="515"/>
      <c r="E2010" s="515">
        <v>99</v>
      </c>
      <c r="F2010" s="515"/>
      <c r="G2010" s="515">
        <v>99</v>
      </c>
      <c r="H2010" s="515">
        <v>1</v>
      </c>
      <c r="I2010" s="515">
        <v>99</v>
      </c>
      <c r="J2010" s="515">
        <v>103</v>
      </c>
      <c r="K2010" s="515">
        <v>99</v>
      </c>
      <c r="L2010" s="515">
        <v>12</v>
      </c>
      <c r="M2010" s="515">
        <v>99</v>
      </c>
      <c r="N2010" s="515">
        <v>99</v>
      </c>
      <c r="O2010" s="515">
        <v>99</v>
      </c>
      <c r="P2010" s="515">
        <v>99</v>
      </c>
      <c r="Q2010" s="515">
        <v>1</v>
      </c>
      <c r="R2010" s="515">
        <v>1</v>
      </c>
      <c r="S2010" s="515">
        <v>12</v>
      </c>
      <c r="T2010" s="515">
        <v>13</v>
      </c>
      <c r="U2010" s="515">
        <v>43.7</v>
      </c>
      <c r="V2010" s="515">
        <v>0</v>
      </c>
      <c r="W2010" s="515">
        <v>100</v>
      </c>
      <c r="X2010" s="515">
        <v>100</v>
      </c>
      <c r="Y2010" s="515">
        <v>100</v>
      </c>
      <c r="Z2010" s="515">
        <v>0</v>
      </c>
      <c r="AA2010" s="515">
        <v>0</v>
      </c>
      <c r="AB2010" s="515">
        <v>0</v>
      </c>
      <c r="AC2010" s="515"/>
      <c r="AD2010" s="515"/>
      <c r="AE2010" s="515"/>
      <c r="AF2010" s="515">
        <v>1.6949152542372876</v>
      </c>
      <c r="AG2010" s="515">
        <v>2.2314133986928102</v>
      </c>
      <c r="AH2010" s="515">
        <v>0</v>
      </c>
      <c r="AI2010" s="515">
        <v>1</v>
      </c>
      <c r="AJ2010" s="515">
        <v>112.4</v>
      </c>
      <c r="AK2010" s="515">
        <v>30.773897524346552</v>
      </c>
      <c r="AL2010" s="515">
        <v>30.773897524346552</v>
      </c>
    </row>
    <row r="2011" spans="1:38">
      <c r="A2011" s="515">
        <v>18</v>
      </c>
      <c r="B2011" s="515">
        <v>276</v>
      </c>
      <c r="C2011" s="515">
        <v>2024</v>
      </c>
      <c r="D2011" s="515"/>
      <c r="E2011" s="515">
        <v>99</v>
      </c>
      <c r="F2011" s="515"/>
      <c r="G2011" s="515">
        <v>99</v>
      </c>
      <c r="H2011" s="515">
        <v>2</v>
      </c>
      <c r="I2011" s="515">
        <v>99</v>
      </c>
      <c r="J2011" s="515">
        <v>106</v>
      </c>
      <c r="K2011" s="515">
        <v>99</v>
      </c>
      <c r="L2011" s="515">
        <v>12</v>
      </c>
      <c r="M2011" s="515">
        <v>99</v>
      </c>
      <c r="N2011" s="515">
        <v>99</v>
      </c>
      <c r="O2011" s="515">
        <v>99</v>
      </c>
      <c r="P2011" s="515">
        <v>99</v>
      </c>
      <c r="Q2011" s="515">
        <v>8</v>
      </c>
      <c r="R2011" s="515">
        <v>11</v>
      </c>
      <c r="S2011" s="515">
        <v>12</v>
      </c>
      <c r="T2011" s="515">
        <v>11.909090909090908</v>
      </c>
      <c r="U2011" s="515">
        <v>50.509090909090915</v>
      </c>
      <c r="V2011" s="515">
        <v>0</v>
      </c>
      <c r="W2011" s="515">
        <v>90.909090909090892</v>
      </c>
      <c r="X2011" s="515">
        <v>100</v>
      </c>
      <c r="Y2011" s="515">
        <v>100</v>
      </c>
      <c r="Z2011" s="515">
        <v>5.4743126667695563</v>
      </c>
      <c r="AA2011" s="515">
        <v>0</v>
      </c>
      <c r="AB2011" s="515">
        <v>1.9284730395996776</v>
      </c>
      <c r="AC2011" s="515"/>
      <c r="AD2011" s="515">
        <v>-30.389740413013257</v>
      </c>
      <c r="AE2011" s="515"/>
      <c r="AF2011" s="515">
        <v>0.3365973072215423</v>
      </c>
      <c r="AG2011" s="515">
        <v>0.52138318567378628</v>
      </c>
      <c r="AH2011" s="515">
        <v>0</v>
      </c>
      <c r="AI2011" s="515">
        <v>11</v>
      </c>
      <c r="AJ2011" s="515">
        <v>116.75454545454548</v>
      </c>
      <c r="AK2011" s="515">
        <v>31.642584626070004</v>
      </c>
      <c r="AL2011" s="515">
        <v>31.923582229215341</v>
      </c>
    </row>
    <row r="2012" spans="1:38">
      <c r="A2012" s="515">
        <v>18</v>
      </c>
      <c r="B2012" s="515">
        <v>277</v>
      </c>
      <c r="C2012" s="515">
        <v>2024</v>
      </c>
      <c r="D2012" s="515"/>
      <c r="E2012" s="515">
        <v>99</v>
      </c>
      <c r="F2012" s="515"/>
      <c r="G2012" s="515">
        <v>99</v>
      </c>
      <c r="H2012" s="515">
        <v>1</v>
      </c>
      <c r="I2012" s="515">
        <v>99</v>
      </c>
      <c r="J2012" s="515">
        <v>110</v>
      </c>
      <c r="K2012" s="515">
        <v>99</v>
      </c>
      <c r="L2012" s="515">
        <v>12</v>
      </c>
      <c r="M2012" s="515">
        <v>99</v>
      </c>
      <c r="N2012" s="515">
        <v>99</v>
      </c>
      <c r="O2012" s="515">
        <v>99</v>
      </c>
      <c r="P2012" s="515">
        <v>99</v>
      </c>
      <c r="Q2012" s="515">
        <v>24</v>
      </c>
      <c r="R2012" s="515">
        <v>31</v>
      </c>
      <c r="S2012" s="515">
        <v>12</v>
      </c>
      <c r="T2012" s="515">
        <v>13.09677419354839</v>
      </c>
      <c r="U2012" s="515">
        <v>51.958064516129056</v>
      </c>
      <c r="V2012" s="515">
        <v>0</v>
      </c>
      <c r="W2012" s="515">
        <v>100</v>
      </c>
      <c r="X2012" s="515">
        <v>100</v>
      </c>
      <c r="Y2012" s="515">
        <v>100</v>
      </c>
      <c r="Z2012" s="515">
        <v>7.4921367034333501</v>
      </c>
      <c r="AA2012" s="515">
        <v>0</v>
      </c>
      <c r="AB2012" s="515">
        <v>1.5934308432552795</v>
      </c>
      <c r="AC2012" s="515"/>
      <c r="AD2012" s="515">
        <v>-42.956216677739775</v>
      </c>
      <c r="AE2012" s="515"/>
      <c r="AF2012" s="515">
        <v>0.27305558002290153</v>
      </c>
      <c r="AG2012" s="515">
        <v>0.43420513126031607</v>
      </c>
      <c r="AH2012" s="515">
        <v>3.2258064516129026</v>
      </c>
      <c r="AI2012" s="515">
        <v>31</v>
      </c>
      <c r="AJ2012" s="515">
        <v>118.92258064516128</v>
      </c>
      <c r="AK2012" s="515">
        <v>30.764915550779911</v>
      </c>
      <c r="AL2012" s="515">
        <v>30.68022933843941</v>
      </c>
    </row>
    <row r="2013" spans="1:38">
      <c r="A2013" s="515">
        <v>18</v>
      </c>
      <c r="B2013" s="515">
        <v>278</v>
      </c>
      <c r="C2013" s="515">
        <v>2024</v>
      </c>
      <c r="D2013" s="515"/>
      <c r="E2013" s="515">
        <v>99</v>
      </c>
      <c r="F2013" s="515"/>
      <c r="G2013" s="515">
        <v>99</v>
      </c>
      <c r="H2013" s="515">
        <v>1</v>
      </c>
      <c r="I2013" s="515">
        <v>99</v>
      </c>
      <c r="J2013" s="515">
        <v>111</v>
      </c>
      <c r="K2013" s="515">
        <v>99</v>
      </c>
      <c r="L2013" s="515">
        <v>12</v>
      </c>
      <c r="M2013" s="515">
        <v>99</v>
      </c>
      <c r="N2013" s="515">
        <v>99</v>
      </c>
      <c r="O2013" s="515">
        <v>99</v>
      </c>
      <c r="P2013" s="515">
        <v>99</v>
      </c>
      <c r="Q2013" s="515">
        <v>41</v>
      </c>
      <c r="R2013" s="515">
        <v>46</v>
      </c>
      <c r="S2013" s="515">
        <v>12</v>
      </c>
      <c r="T2013" s="515">
        <v>12.326086956521738</v>
      </c>
      <c r="U2013" s="515">
        <v>52.121739130434783</v>
      </c>
      <c r="V2013" s="515">
        <v>0</v>
      </c>
      <c r="W2013" s="515">
        <v>97.826086956521749</v>
      </c>
      <c r="X2013" s="515">
        <v>100</v>
      </c>
      <c r="Y2013" s="515">
        <v>100</v>
      </c>
      <c r="Z2013" s="515">
        <v>5.6457722945148356</v>
      </c>
      <c r="AA2013" s="515">
        <v>0</v>
      </c>
      <c r="AB2013" s="515">
        <v>1.3996016176365185</v>
      </c>
      <c r="AC2013" s="515"/>
      <c r="AD2013" s="515">
        <v>17.049957187549069</v>
      </c>
      <c r="AE2013" s="515"/>
      <c r="AF2013" s="515">
        <v>0.4215542521994135</v>
      </c>
      <c r="AG2013" s="515">
        <v>0.64815485645759696</v>
      </c>
      <c r="AH2013" s="515">
        <v>2.1739130434782608</v>
      </c>
      <c r="AI2013" s="515">
        <v>46</v>
      </c>
      <c r="AJ2013" s="515">
        <v>117.69347826086955</v>
      </c>
      <c r="AK2013" s="515">
        <v>31.981605361359321</v>
      </c>
      <c r="AL2013" s="515">
        <v>32.026578985501438</v>
      </c>
    </row>
    <row r="2014" spans="1:38">
      <c r="A2014" s="515">
        <v>18</v>
      </c>
      <c r="B2014" s="515">
        <v>279</v>
      </c>
      <c r="C2014" s="515">
        <v>2024</v>
      </c>
      <c r="D2014" s="515"/>
      <c r="E2014" s="515">
        <v>99</v>
      </c>
      <c r="F2014" s="515"/>
      <c r="G2014" s="515">
        <v>99</v>
      </c>
      <c r="H2014" s="515">
        <v>1</v>
      </c>
      <c r="I2014" s="515">
        <v>99</v>
      </c>
      <c r="J2014" s="515">
        <v>116</v>
      </c>
      <c r="K2014" s="515">
        <v>99</v>
      </c>
      <c r="L2014" s="515">
        <v>12</v>
      </c>
      <c r="M2014" s="515">
        <v>99</v>
      </c>
      <c r="N2014" s="515">
        <v>99</v>
      </c>
      <c r="O2014" s="515">
        <v>99</v>
      </c>
      <c r="P2014" s="515">
        <v>99</v>
      </c>
      <c r="Q2014" s="515">
        <v>28</v>
      </c>
      <c r="R2014" s="515">
        <v>31</v>
      </c>
      <c r="S2014" s="515">
        <v>12</v>
      </c>
      <c r="T2014" s="515">
        <v>12.67741935483871</v>
      </c>
      <c r="U2014" s="515">
        <v>48.367741935483878</v>
      </c>
      <c r="V2014" s="515">
        <v>0</v>
      </c>
      <c r="W2014" s="515">
        <v>96.774193548387117</v>
      </c>
      <c r="X2014" s="515">
        <v>100</v>
      </c>
      <c r="Y2014" s="515">
        <v>100</v>
      </c>
      <c r="Z2014" s="515">
        <v>6.2459476977541932</v>
      </c>
      <c r="AA2014" s="515">
        <v>0</v>
      </c>
      <c r="AB2014" s="515">
        <v>2.3470928727201619</v>
      </c>
      <c r="AC2014" s="515"/>
      <c r="AD2014" s="515">
        <v>-33.957770232077365</v>
      </c>
      <c r="AE2014" s="515"/>
      <c r="AF2014" s="515">
        <v>0.42717376326305617</v>
      </c>
      <c r="AG2014" s="515">
        <v>0.66726596293856943</v>
      </c>
      <c r="AH2014" s="515">
        <v>0</v>
      </c>
      <c r="AI2014" s="515">
        <v>25</v>
      </c>
      <c r="AJ2014" s="515">
        <v>115.312</v>
      </c>
      <c r="AK2014" s="515">
        <v>31.061618015166303</v>
      </c>
      <c r="AL2014" s="515">
        <v>31.049162889390988</v>
      </c>
    </row>
    <row r="2015" spans="1:38">
      <c r="A2015" s="515">
        <v>18</v>
      </c>
      <c r="B2015" s="515">
        <v>280</v>
      </c>
      <c r="C2015" s="515">
        <v>2024</v>
      </c>
      <c r="D2015" s="515"/>
      <c r="E2015" s="515">
        <v>99</v>
      </c>
      <c r="F2015" s="515"/>
      <c r="G2015" s="515">
        <v>99</v>
      </c>
      <c r="H2015" s="515">
        <v>2</v>
      </c>
      <c r="I2015" s="515">
        <v>99</v>
      </c>
      <c r="J2015" s="515">
        <v>117</v>
      </c>
      <c r="K2015" s="515">
        <v>99</v>
      </c>
      <c r="L2015" s="515">
        <v>12</v>
      </c>
      <c r="M2015" s="515">
        <v>99</v>
      </c>
      <c r="N2015" s="515">
        <v>99</v>
      </c>
      <c r="O2015" s="515">
        <v>99</v>
      </c>
      <c r="P2015" s="515">
        <v>99</v>
      </c>
      <c r="Q2015" s="515">
        <v>52</v>
      </c>
      <c r="R2015" s="515">
        <v>73</v>
      </c>
      <c r="S2015" s="515">
        <v>12</v>
      </c>
      <c r="T2015" s="515">
        <v>12.739726027397262</v>
      </c>
      <c r="U2015" s="515">
        <v>49.331506849315048</v>
      </c>
      <c r="V2015" s="515">
        <v>0</v>
      </c>
      <c r="W2015" s="515">
        <v>95.890410958904098</v>
      </c>
      <c r="X2015" s="515">
        <v>100</v>
      </c>
      <c r="Y2015" s="515">
        <v>100</v>
      </c>
      <c r="Z2015" s="515">
        <v>6.4130619428500353</v>
      </c>
      <c r="AA2015" s="515">
        <v>0</v>
      </c>
      <c r="AB2015" s="515">
        <v>1.9656460282819603</v>
      </c>
      <c r="AC2015" s="515"/>
      <c r="AD2015" s="515">
        <v>-4.1730453931793212</v>
      </c>
      <c r="AE2015" s="515"/>
      <c r="AF2015" s="515">
        <v>1.2831780629284584</v>
      </c>
      <c r="AG2015" s="515">
        <v>1.9729500073139177</v>
      </c>
      <c r="AH2015" s="515">
        <v>0</v>
      </c>
      <c r="AI2015" s="515">
        <v>73</v>
      </c>
      <c r="AJ2015" s="515">
        <v>116.213698630137</v>
      </c>
      <c r="AK2015" s="515">
        <v>31.372817726665481</v>
      </c>
      <c r="AL2015" s="515">
        <v>31.408142715013557</v>
      </c>
    </row>
    <row r="2016" spans="1:38">
      <c r="A2016" s="515">
        <v>18</v>
      </c>
      <c r="B2016" s="515">
        <v>281</v>
      </c>
      <c r="C2016" s="515">
        <v>2024</v>
      </c>
      <c r="D2016" s="515"/>
      <c r="E2016" s="515">
        <v>99</v>
      </c>
      <c r="F2016" s="515"/>
      <c r="G2016" s="515">
        <v>99</v>
      </c>
      <c r="H2016" s="515">
        <v>1</v>
      </c>
      <c r="I2016" s="515">
        <v>99</v>
      </c>
      <c r="J2016" s="515">
        <v>134</v>
      </c>
      <c r="K2016" s="515">
        <v>99</v>
      </c>
      <c r="L2016" s="515">
        <v>12</v>
      </c>
      <c r="M2016" s="515">
        <v>99</v>
      </c>
      <c r="N2016" s="515">
        <v>99</v>
      </c>
      <c r="O2016" s="515">
        <v>99</v>
      </c>
      <c r="P2016" s="515">
        <v>99</v>
      </c>
      <c r="Q2016" s="515">
        <v>32</v>
      </c>
      <c r="R2016" s="515">
        <v>37</v>
      </c>
      <c r="S2016" s="515">
        <v>12</v>
      </c>
      <c r="T2016" s="515">
        <v>11.594594594594598</v>
      </c>
      <c r="U2016" s="515">
        <v>49.175675675675677</v>
      </c>
      <c r="V2016" s="515">
        <v>0</v>
      </c>
      <c r="W2016" s="515">
        <v>89.189189189189179</v>
      </c>
      <c r="X2016" s="515">
        <v>100</v>
      </c>
      <c r="Y2016" s="515">
        <v>100</v>
      </c>
      <c r="Z2016" s="515">
        <v>5.6578290844517918</v>
      </c>
      <c r="AA2016" s="515">
        <v>0</v>
      </c>
      <c r="AB2016" s="515">
        <v>2.4324324324324338</v>
      </c>
      <c r="AC2016" s="515"/>
      <c r="AD2016" s="515">
        <v>31.389176297785049</v>
      </c>
      <c r="AE2016" s="515"/>
      <c r="AF2016" s="515">
        <v>0.3340254581565405</v>
      </c>
      <c r="AG2016" s="515">
        <v>0.5343389497413028</v>
      </c>
      <c r="AH2016" s="515">
        <v>0</v>
      </c>
      <c r="AI2016" s="515">
        <v>36</v>
      </c>
      <c r="AJ2016" s="515">
        <v>116.0638888888889</v>
      </c>
      <c r="AK2016" s="515">
        <v>31.637127709848361</v>
      </c>
      <c r="AL2016" s="515">
        <v>31.555536154422914</v>
      </c>
    </row>
    <row r="2017" spans="1:38">
      <c r="A2017" s="515">
        <v>18</v>
      </c>
      <c r="B2017" s="515">
        <v>282</v>
      </c>
      <c r="C2017" s="515">
        <v>2024</v>
      </c>
      <c r="D2017" s="515"/>
      <c r="E2017" s="515">
        <v>99</v>
      </c>
      <c r="F2017" s="515"/>
      <c r="G2017" s="515">
        <v>99</v>
      </c>
      <c r="H2017" s="515">
        <v>2</v>
      </c>
      <c r="I2017" s="515">
        <v>99</v>
      </c>
      <c r="J2017" s="515">
        <v>141</v>
      </c>
      <c r="K2017" s="515">
        <v>99</v>
      </c>
      <c r="L2017" s="515">
        <v>12</v>
      </c>
      <c r="M2017" s="515">
        <v>99</v>
      </c>
      <c r="N2017" s="515">
        <v>99</v>
      </c>
      <c r="O2017" s="515">
        <v>99</v>
      </c>
      <c r="P2017" s="515">
        <v>99</v>
      </c>
      <c r="Q2017" s="515">
        <v>37</v>
      </c>
      <c r="R2017" s="515">
        <v>49</v>
      </c>
      <c r="S2017" s="515">
        <v>12</v>
      </c>
      <c r="T2017" s="515">
        <v>12.73469387755102</v>
      </c>
      <c r="U2017" s="515">
        <v>49.706122448979585</v>
      </c>
      <c r="V2017" s="515">
        <v>0</v>
      </c>
      <c r="W2017" s="515">
        <v>97.959183673469383</v>
      </c>
      <c r="X2017" s="515">
        <v>100</v>
      </c>
      <c r="Y2017" s="515">
        <v>100</v>
      </c>
      <c r="Z2017" s="515">
        <v>7.9903362081767648</v>
      </c>
      <c r="AA2017" s="515">
        <v>0</v>
      </c>
      <c r="AB2017" s="515">
        <v>1.4676860894992039</v>
      </c>
      <c r="AC2017" s="515"/>
      <c r="AD2017" s="515">
        <v>-22.609089068194297</v>
      </c>
      <c r="AE2017" s="515"/>
      <c r="AF2017" s="515">
        <v>0.46604527296937409</v>
      </c>
      <c r="AG2017" s="515">
        <v>0.81227632469308764</v>
      </c>
      <c r="AH2017" s="515">
        <v>0</v>
      </c>
      <c r="AI2017" s="515">
        <v>49</v>
      </c>
      <c r="AJ2017" s="515">
        <v>115.44897959183672</v>
      </c>
      <c r="AK2017" s="515">
        <v>32.019933243356697</v>
      </c>
      <c r="AL2017" s="515">
        <v>32.054547630736877</v>
      </c>
    </row>
    <row r="2018" spans="1:38">
      <c r="A2018" s="515">
        <v>18</v>
      </c>
      <c r="B2018" s="515">
        <v>283</v>
      </c>
      <c r="C2018" s="515">
        <v>2024</v>
      </c>
      <c r="D2018" s="515"/>
      <c r="E2018" s="515">
        <v>99</v>
      </c>
      <c r="F2018" s="515"/>
      <c r="G2018" s="515">
        <v>99</v>
      </c>
      <c r="H2018" s="515">
        <v>2</v>
      </c>
      <c r="I2018" s="515">
        <v>99</v>
      </c>
      <c r="J2018" s="515">
        <v>143</v>
      </c>
      <c r="K2018" s="515">
        <v>99</v>
      </c>
      <c r="L2018" s="515">
        <v>12</v>
      </c>
      <c r="M2018" s="515">
        <v>99</v>
      </c>
      <c r="N2018" s="515">
        <v>99</v>
      </c>
      <c r="O2018" s="515">
        <v>99</v>
      </c>
      <c r="P2018" s="515">
        <v>99</v>
      </c>
      <c r="Q2018" s="515"/>
      <c r="R2018" s="515">
        <v>0</v>
      </c>
      <c r="S2018" s="515"/>
      <c r="T2018" s="515"/>
      <c r="U2018" s="515"/>
      <c r="V2018" s="515"/>
      <c r="W2018" s="515"/>
      <c r="X2018" s="515"/>
      <c r="Y2018" s="515"/>
      <c r="Z2018" s="515"/>
      <c r="AA2018" s="515"/>
      <c r="AB2018" s="515"/>
      <c r="AC2018" s="515"/>
      <c r="AD2018" s="515"/>
      <c r="AE2018" s="515"/>
      <c r="AF2018" s="515"/>
      <c r="AG2018" s="515"/>
      <c r="AH2018" s="515"/>
      <c r="AI2018" s="515"/>
      <c r="AJ2018" s="515"/>
      <c r="AK2018" s="515"/>
      <c r="AL2018" s="515"/>
    </row>
    <row r="2019" spans="1:38">
      <c r="A2019" s="515">
        <v>18</v>
      </c>
      <c r="B2019" s="515">
        <v>284</v>
      </c>
      <c r="C2019" s="515">
        <v>2024</v>
      </c>
      <c r="D2019" s="515"/>
      <c r="E2019" s="515">
        <v>99</v>
      </c>
      <c r="F2019" s="515"/>
      <c r="G2019" s="515">
        <v>99</v>
      </c>
      <c r="H2019" s="515">
        <v>2</v>
      </c>
      <c r="I2019" s="515">
        <v>99</v>
      </c>
      <c r="J2019" s="515">
        <v>147</v>
      </c>
      <c r="K2019" s="515">
        <v>99</v>
      </c>
      <c r="L2019" s="515">
        <v>12</v>
      </c>
      <c r="M2019" s="515">
        <v>99</v>
      </c>
      <c r="N2019" s="515">
        <v>99</v>
      </c>
      <c r="O2019" s="515">
        <v>99</v>
      </c>
      <c r="P2019" s="515">
        <v>99</v>
      </c>
      <c r="Q2019" s="515">
        <v>2</v>
      </c>
      <c r="R2019" s="515">
        <v>2</v>
      </c>
      <c r="S2019" s="515">
        <v>12</v>
      </c>
      <c r="T2019" s="515">
        <v>12</v>
      </c>
      <c r="U2019" s="515">
        <v>54.65</v>
      </c>
      <c r="V2019" s="515">
        <v>0</v>
      </c>
      <c r="W2019" s="515">
        <v>100</v>
      </c>
      <c r="X2019" s="515">
        <v>100</v>
      </c>
      <c r="Y2019" s="515">
        <v>100</v>
      </c>
      <c r="Z2019" s="515">
        <v>3.1499999999999488</v>
      </c>
      <c r="AA2019" s="515">
        <v>0</v>
      </c>
      <c r="AB2019" s="515">
        <v>1</v>
      </c>
      <c r="AC2019" s="515"/>
      <c r="AD2019" s="515">
        <v>-100.00000000000094</v>
      </c>
      <c r="AE2019" s="515"/>
      <c r="AF2019" s="515">
        <v>0.14695077149155031</v>
      </c>
      <c r="AG2019" s="515">
        <v>0.29827611144010324</v>
      </c>
      <c r="AH2019" s="515">
        <v>0</v>
      </c>
      <c r="AI2019" s="515">
        <v>2</v>
      </c>
      <c r="AJ2019" s="515">
        <v>121.25</v>
      </c>
      <c r="AK2019" s="515">
        <v>30.619976422945044</v>
      </c>
      <c r="AL2019" s="515">
        <v>30.619976422945044</v>
      </c>
    </row>
    <row r="2020" spans="1:38">
      <c r="A2020" s="515">
        <v>18</v>
      </c>
      <c r="B2020" s="515">
        <v>285</v>
      </c>
      <c r="C2020" s="515">
        <v>2024</v>
      </c>
      <c r="D2020" s="515"/>
      <c r="E2020" s="515">
        <v>99</v>
      </c>
      <c r="F2020" s="515"/>
      <c r="G2020" s="515">
        <v>99</v>
      </c>
      <c r="H2020" s="515">
        <v>1</v>
      </c>
      <c r="I2020" s="515">
        <v>99</v>
      </c>
      <c r="J2020" s="515">
        <v>155</v>
      </c>
      <c r="K2020" s="515">
        <v>99</v>
      </c>
      <c r="L2020" s="515">
        <v>12</v>
      </c>
      <c r="M2020" s="515">
        <v>99</v>
      </c>
      <c r="N2020" s="515">
        <v>99</v>
      </c>
      <c r="O2020" s="515">
        <v>99</v>
      </c>
      <c r="P2020" s="515">
        <v>99</v>
      </c>
      <c r="Q2020" s="515">
        <v>25</v>
      </c>
      <c r="R2020" s="515">
        <v>25</v>
      </c>
      <c r="S2020" s="515">
        <v>12</v>
      </c>
      <c r="T2020" s="515">
        <v>11.64</v>
      </c>
      <c r="U2020" s="515">
        <v>49.576000000000008</v>
      </c>
      <c r="V2020" s="515">
        <v>0</v>
      </c>
      <c r="W2020" s="515">
        <v>92</v>
      </c>
      <c r="X2020" s="515">
        <v>100</v>
      </c>
      <c r="Y2020" s="515">
        <v>100</v>
      </c>
      <c r="Z2020" s="515">
        <v>4.8911577361600989</v>
      </c>
      <c r="AA2020" s="515">
        <v>0</v>
      </c>
      <c r="AB2020" s="515">
        <v>1.7861690849412812</v>
      </c>
      <c r="AC2020" s="515"/>
      <c r="AD2020" s="515">
        <v>5.4411211696893451</v>
      </c>
      <c r="AE2020" s="515"/>
      <c r="AF2020" s="515">
        <v>0.49662296384584814</v>
      </c>
      <c r="AG2020" s="515">
        <v>0.73611076465480496</v>
      </c>
      <c r="AH2020" s="515">
        <v>0</v>
      </c>
      <c r="AI2020" s="515">
        <v>25</v>
      </c>
      <c r="AJ2020" s="515">
        <v>116.81599999999997</v>
      </c>
      <c r="AK2020" s="515">
        <v>31.063089733808599</v>
      </c>
      <c r="AL2020" s="515">
        <v>31.339870722670774</v>
      </c>
    </row>
    <row r="2021" spans="1:38">
      <c r="A2021" s="515">
        <v>18</v>
      </c>
      <c r="B2021" s="515">
        <v>286</v>
      </c>
      <c r="C2021" s="515">
        <v>2024</v>
      </c>
      <c r="D2021" s="515"/>
      <c r="E2021" s="515">
        <v>99</v>
      </c>
      <c r="F2021" s="515"/>
      <c r="G2021" s="515">
        <v>99</v>
      </c>
      <c r="H2021" s="515">
        <v>2</v>
      </c>
      <c r="I2021" s="515">
        <v>99</v>
      </c>
      <c r="J2021" s="515">
        <v>160</v>
      </c>
      <c r="K2021" s="515">
        <v>99</v>
      </c>
      <c r="L2021" s="515">
        <v>12</v>
      </c>
      <c r="M2021" s="515">
        <v>99</v>
      </c>
      <c r="N2021" s="515">
        <v>99</v>
      </c>
      <c r="O2021" s="515">
        <v>99</v>
      </c>
      <c r="P2021" s="515">
        <v>99</v>
      </c>
      <c r="Q2021" s="515">
        <v>4</v>
      </c>
      <c r="R2021" s="515">
        <v>4</v>
      </c>
      <c r="S2021" s="515">
        <v>12</v>
      </c>
      <c r="T2021" s="515">
        <v>13.5</v>
      </c>
      <c r="U2021" s="515">
        <v>51.325000000000003</v>
      </c>
      <c r="V2021" s="515">
        <v>0</v>
      </c>
      <c r="W2021" s="515">
        <v>100</v>
      </c>
      <c r="X2021" s="515">
        <v>100</v>
      </c>
      <c r="Y2021" s="515">
        <v>100</v>
      </c>
      <c r="Z2021" s="515">
        <v>6.2806747249001935</v>
      </c>
      <c r="AA2021" s="515">
        <v>0</v>
      </c>
      <c r="AB2021" s="515">
        <v>0.8660254037844386</v>
      </c>
      <c r="AC2021" s="515"/>
      <c r="AD2021" s="515">
        <v>-45.273003304657955</v>
      </c>
      <c r="AE2021" s="515"/>
      <c r="AF2021" s="515">
        <v>0.10869565217391304</v>
      </c>
      <c r="AG2021" s="515">
        <v>0.17794103243935216</v>
      </c>
      <c r="AH2021" s="515">
        <v>75</v>
      </c>
      <c r="AI2021" s="515">
        <v>4</v>
      </c>
      <c r="AJ2021" s="515">
        <v>116.02500000000001</v>
      </c>
      <c r="AK2021" s="515">
        <v>32.691871906325574</v>
      </c>
      <c r="AL2021" s="515">
        <v>32.691871906325574</v>
      </c>
    </row>
    <row r="2022" spans="1:38">
      <c r="A2022" s="515">
        <v>18</v>
      </c>
      <c r="B2022" s="515">
        <v>287</v>
      </c>
      <c r="C2022" s="515">
        <v>2024</v>
      </c>
      <c r="D2022" s="515"/>
      <c r="E2022" s="515">
        <v>99</v>
      </c>
      <c r="F2022" s="515"/>
      <c r="G2022" s="515">
        <v>99</v>
      </c>
      <c r="H2022" s="515">
        <v>1</v>
      </c>
      <c r="I2022" s="515">
        <v>99</v>
      </c>
      <c r="J2022" s="515">
        <v>171</v>
      </c>
      <c r="K2022" s="515">
        <v>99</v>
      </c>
      <c r="L2022" s="515">
        <v>12</v>
      </c>
      <c r="M2022" s="515">
        <v>99</v>
      </c>
      <c r="N2022" s="515">
        <v>99</v>
      </c>
      <c r="O2022" s="515">
        <v>99</v>
      </c>
      <c r="P2022" s="515">
        <v>99</v>
      </c>
      <c r="Q2022" s="515">
        <v>10</v>
      </c>
      <c r="R2022" s="515">
        <v>14</v>
      </c>
      <c r="S2022" s="515">
        <v>12</v>
      </c>
      <c r="T2022" s="515">
        <v>12.714285714285712</v>
      </c>
      <c r="U2022" s="515">
        <v>53.071428571428562</v>
      </c>
      <c r="V2022" s="515">
        <v>0</v>
      </c>
      <c r="W2022" s="515">
        <v>100</v>
      </c>
      <c r="X2022" s="515">
        <v>100</v>
      </c>
      <c r="Y2022" s="515">
        <v>100</v>
      </c>
      <c r="Z2022" s="515">
        <v>6.5185919350981019</v>
      </c>
      <c r="AA2022" s="515">
        <v>0</v>
      </c>
      <c r="AB2022" s="515">
        <v>0.95831484749991902</v>
      </c>
      <c r="AC2022" s="515"/>
      <c r="AD2022" s="515">
        <v>-26.658276420756831</v>
      </c>
      <c r="AE2022" s="515"/>
      <c r="AF2022" s="515">
        <v>0.68762278978388991</v>
      </c>
      <c r="AG2022" s="515">
        <v>1.0468194581617398</v>
      </c>
      <c r="AH2022" s="515">
        <v>0</v>
      </c>
      <c r="AI2022" s="515">
        <v>14</v>
      </c>
      <c r="AJ2022" s="515">
        <v>119.58571428571425</v>
      </c>
      <c r="AK2022" s="515">
        <v>30.912939987222199</v>
      </c>
      <c r="AL2022" s="515">
        <v>30.735846190499306</v>
      </c>
    </row>
    <row r="2023" spans="1:38">
      <c r="A2023" s="515">
        <v>18</v>
      </c>
      <c r="B2023" s="515">
        <v>288</v>
      </c>
      <c r="C2023" s="515">
        <v>2024</v>
      </c>
      <c r="D2023" s="515"/>
      <c r="E2023" s="515">
        <v>99</v>
      </c>
      <c r="F2023" s="515"/>
      <c r="G2023" s="515">
        <v>99</v>
      </c>
      <c r="H2023" s="515">
        <v>2</v>
      </c>
      <c r="I2023" s="515">
        <v>99</v>
      </c>
      <c r="J2023" s="515">
        <v>175</v>
      </c>
      <c r="K2023" s="515">
        <v>99</v>
      </c>
      <c r="L2023" s="515">
        <v>12</v>
      </c>
      <c r="M2023" s="515">
        <v>99</v>
      </c>
      <c r="N2023" s="515">
        <v>99</v>
      </c>
      <c r="O2023" s="515">
        <v>99</v>
      </c>
      <c r="P2023" s="515">
        <v>99</v>
      </c>
      <c r="Q2023" s="515">
        <v>12</v>
      </c>
      <c r="R2023" s="515">
        <v>12</v>
      </c>
      <c r="S2023" s="515">
        <v>12</v>
      </c>
      <c r="T2023" s="515">
        <v>11.833333333333336</v>
      </c>
      <c r="U2023" s="515">
        <v>50.933333333333344</v>
      </c>
      <c r="V2023" s="515">
        <v>0</v>
      </c>
      <c r="W2023" s="515">
        <v>91.666666666666686</v>
      </c>
      <c r="X2023" s="515">
        <v>100</v>
      </c>
      <c r="Y2023" s="515">
        <v>100</v>
      </c>
      <c r="Z2023" s="515">
        <v>6.4118813325124817</v>
      </c>
      <c r="AA2023" s="515">
        <v>0</v>
      </c>
      <c r="AB2023" s="515">
        <v>2.0749832663314525</v>
      </c>
      <c r="AC2023" s="515"/>
      <c r="AD2023" s="515">
        <v>-7.7250117472544195</v>
      </c>
      <c r="AE2023" s="515"/>
      <c r="AF2023" s="515">
        <v>0.67114093959731558</v>
      </c>
      <c r="AG2023" s="515">
        <v>1.1916343834871297</v>
      </c>
      <c r="AH2023" s="515">
        <v>0</v>
      </c>
      <c r="AI2023" s="515">
        <v>11</v>
      </c>
      <c r="AJ2023" s="515">
        <v>116.54545454545452</v>
      </c>
      <c r="AK2023" s="515">
        <v>32.470077146434676</v>
      </c>
      <c r="AL2023" s="515">
        <v>32.450265801607443</v>
      </c>
    </row>
    <row r="2024" spans="1:38">
      <c r="A2024" s="515">
        <v>18</v>
      </c>
      <c r="B2024" s="515">
        <v>289</v>
      </c>
      <c r="C2024" s="515">
        <v>2024</v>
      </c>
      <c r="D2024" s="515"/>
      <c r="E2024" s="515">
        <v>99</v>
      </c>
      <c r="F2024" s="515"/>
      <c r="G2024" s="515">
        <v>99</v>
      </c>
      <c r="H2024" s="515">
        <v>2</v>
      </c>
      <c r="I2024" s="515">
        <v>99</v>
      </c>
      <c r="J2024" s="515">
        <v>177</v>
      </c>
      <c r="K2024" s="515">
        <v>99</v>
      </c>
      <c r="L2024" s="515">
        <v>12</v>
      </c>
      <c r="M2024" s="515">
        <v>99</v>
      </c>
      <c r="N2024" s="515">
        <v>99</v>
      </c>
      <c r="O2024" s="515">
        <v>99</v>
      </c>
      <c r="P2024" s="515">
        <v>99</v>
      </c>
      <c r="Q2024" s="515">
        <v>1</v>
      </c>
      <c r="R2024" s="515">
        <v>1</v>
      </c>
      <c r="S2024" s="515">
        <v>12</v>
      </c>
      <c r="T2024" s="515">
        <v>10</v>
      </c>
      <c r="U2024" s="515">
        <v>57.9</v>
      </c>
      <c r="V2024" s="515">
        <v>0</v>
      </c>
      <c r="W2024" s="515">
        <v>100</v>
      </c>
      <c r="X2024" s="515">
        <v>100</v>
      </c>
      <c r="Y2024" s="515">
        <v>100</v>
      </c>
      <c r="Z2024" s="515">
        <v>0</v>
      </c>
      <c r="AA2024" s="515">
        <v>0</v>
      </c>
      <c r="AB2024" s="515">
        <v>0</v>
      </c>
      <c r="AC2024" s="515"/>
      <c r="AD2024" s="515"/>
      <c r="AE2024" s="515"/>
      <c r="AF2024" s="515">
        <v>2.5588536335721605E-2</v>
      </c>
      <c r="AG2024" s="515">
        <v>4.9117496856989198E-2</v>
      </c>
      <c r="AH2024" s="515">
        <v>0</v>
      </c>
      <c r="AI2024" s="515">
        <v>1</v>
      </c>
      <c r="AJ2024" s="515">
        <v>120.2</v>
      </c>
      <c r="AK2024" s="515">
        <v>33.33996662391796</v>
      </c>
      <c r="AL2024" s="515"/>
    </row>
    <row r="2025" spans="1:38">
      <c r="A2025" s="515">
        <v>18</v>
      </c>
      <c r="B2025" s="515">
        <v>290</v>
      </c>
      <c r="C2025" s="515">
        <v>2024</v>
      </c>
      <c r="D2025" s="515"/>
      <c r="E2025" s="515">
        <v>99</v>
      </c>
      <c r="F2025" s="515"/>
      <c r="G2025" s="515">
        <v>99</v>
      </c>
      <c r="H2025" s="515">
        <v>2</v>
      </c>
      <c r="I2025" s="515">
        <v>99</v>
      </c>
      <c r="J2025" s="515">
        <v>178</v>
      </c>
      <c r="K2025" s="515">
        <v>99</v>
      </c>
      <c r="L2025" s="515">
        <v>12</v>
      </c>
      <c r="M2025" s="515">
        <v>99</v>
      </c>
      <c r="N2025" s="515">
        <v>99</v>
      </c>
      <c r="O2025" s="515">
        <v>99</v>
      </c>
      <c r="P2025" s="515">
        <v>99</v>
      </c>
      <c r="Q2025" s="515">
        <v>5</v>
      </c>
      <c r="R2025" s="515">
        <v>5</v>
      </c>
      <c r="S2025" s="515">
        <v>12</v>
      </c>
      <c r="T2025" s="515">
        <v>12</v>
      </c>
      <c r="U2025" s="515">
        <v>50.08</v>
      </c>
      <c r="V2025" s="515">
        <v>0</v>
      </c>
      <c r="W2025" s="515">
        <v>100</v>
      </c>
      <c r="X2025" s="515">
        <v>100</v>
      </c>
      <c r="Y2025" s="515">
        <v>100</v>
      </c>
      <c r="Z2025" s="515">
        <v>6.4278767878670706</v>
      </c>
      <c r="AA2025" s="515">
        <v>0</v>
      </c>
      <c r="AB2025" s="515">
        <v>2</v>
      </c>
      <c r="AC2025" s="515"/>
      <c r="AD2025" s="515">
        <v>-26.914019311406705</v>
      </c>
      <c r="AE2025" s="515"/>
      <c r="AF2025" s="515">
        <v>0.34223134839151254</v>
      </c>
      <c r="AG2025" s="515">
        <v>0.52355035722275789</v>
      </c>
      <c r="AH2025" s="515">
        <v>0</v>
      </c>
      <c r="AI2025" s="515">
        <v>5</v>
      </c>
      <c r="AJ2025" s="515">
        <v>119.38000000000002</v>
      </c>
      <c r="AK2025" s="515">
        <v>29.346888985561911</v>
      </c>
      <c r="AL2025" s="515">
        <v>28.754749622282795</v>
      </c>
    </row>
    <row r="2026" spans="1:38">
      <c r="A2026" s="515">
        <v>18</v>
      </c>
      <c r="B2026" s="515">
        <v>291</v>
      </c>
      <c r="C2026" s="515">
        <v>2024</v>
      </c>
      <c r="D2026" s="515"/>
      <c r="E2026" s="515">
        <v>99</v>
      </c>
      <c r="F2026" s="515"/>
      <c r="G2026" s="515">
        <v>99</v>
      </c>
      <c r="H2026" s="515">
        <v>2</v>
      </c>
      <c r="I2026" s="515">
        <v>99</v>
      </c>
      <c r="J2026" s="515">
        <v>181</v>
      </c>
      <c r="K2026" s="515">
        <v>99</v>
      </c>
      <c r="L2026" s="515">
        <v>12</v>
      </c>
      <c r="M2026" s="515">
        <v>99</v>
      </c>
      <c r="N2026" s="515">
        <v>99</v>
      </c>
      <c r="O2026" s="515">
        <v>99</v>
      </c>
      <c r="P2026" s="515">
        <v>99</v>
      </c>
      <c r="Q2026" s="515">
        <v>3</v>
      </c>
      <c r="R2026" s="515">
        <v>3</v>
      </c>
      <c r="S2026" s="515">
        <v>12</v>
      </c>
      <c r="T2026" s="515">
        <v>12</v>
      </c>
      <c r="U2026" s="515">
        <v>57.9</v>
      </c>
      <c r="V2026" s="515">
        <v>0</v>
      </c>
      <c r="W2026" s="515">
        <v>100</v>
      </c>
      <c r="X2026" s="515">
        <v>100</v>
      </c>
      <c r="Y2026" s="515">
        <v>100</v>
      </c>
      <c r="Z2026" s="515">
        <v>2.5664502073227022</v>
      </c>
      <c r="AA2026" s="515">
        <v>0</v>
      </c>
      <c r="AB2026" s="515">
        <v>0.81649658092772603</v>
      </c>
      <c r="AC2026" s="515"/>
      <c r="AD2026" s="515">
        <v>-63.628476297570202</v>
      </c>
      <c r="AE2026" s="515"/>
      <c r="AF2026" s="515">
        <v>0.10783608914450037</v>
      </c>
      <c r="AG2026" s="515">
        <v>0.21087288262137935</v>
      </c>
      <c r="AH2026" s="515">
        <v>0</v>
      </c>
      <c r="AI2026" s="515">
        <v>3</v>
      </c>
      <c r="AJ2026" s="515">
        <v>120.93333333333329</v>
      </c>
      <c r="AK2026" s="515">
        <v>32.843357707053705</v>
      </c>
      <c r="AL2026" s="515">
        <v>32.843357707053705</v>
      </c>
    </row>
    <row r="2027" spans="1:38">
      <c r="A2027" s="515">
        <v>18</v>
      </c>
      <c r="B2027" s="515">
        <v>292</v>
      </c>
      <c r="C2027" s="515">
        <v>2024</v>
      </c>
      <c r="D2027" s="515"/>
      <c r="E2027" s="515">
        <v>99</v>
      </c>
      <c r="F2027" s="515"/>
      <c r="G2027" s="515">
        <v>99</v>
      </c>
      <c r="H2027" s="515">
        <v>1</v>
      </c>
      <c r="I2027" s="515">
        <v>99</v>
      </c>
      <c r="J2027" s="515">
        <v>262</v>
      </c>
      <c r="K2027" s="515">
        <v>99</v>
      </c>
      <c r="L2027" s="515">
        <v>12</v>
      </c>
      <c r="M2027" s="515">
        <v>99</v>
      </c>
      <c r="N2027" s="515">
        <v>99</v>
      </c>
      <c r="O2027" s="515">
        <v>99</v>
      </c>
      <c r="P2027" s="515">
        <v>99</v>
      </c>
      <c r="Q2027" s="515"/>
      <c r="R2027" s="515">
        <v>0</v>
      </c>
      <c r="S2027" s="515"/>
      <c r="T2027" s="515"/>
      <c r="U2027" s="515"/>
      <c r="V2027" s="515"/>
      <c r="W2027" s="515"/>
      <c r="X2027" s="515"/>
      <c r="Y2027" s="515"/>
      <c r="Z2027" s="515"/>
      <c r="AA2027" s="515"/>
      <c r="AB2027" s="515"/>
      <c r="AC2027" s="515"/>
      <c r="AD2027" s="515"/>
      <c r="AE2027" s="515"/>
      <c r="AF2027" s="515"/>
      <c r="AG2027" s="515"/>
      <c r="AH2027" s="515"/>
      <c r="AI2027" s="515"/>
      <c r="AJ2027" s="515"/>
      <c r="AK2027" s="515"/>
      <c r="AL2027" s="515"/>
    </row>
    <row r="2028" spans="1:38">
      <c r="A2028" s="515">
        <v>18</v>
      </c>
      <c r="B2028" s="515">
        <v>293</v>
      </c>
      <c r="C2028" s="515">
        <v>2024</v>
      </c>
      <c r="D2028" s="515"/>
      <c r="E2028" s="515">
        <v>99</v>
      </c>
      <c r="F2028" s="515"/>
      <c r="G2028" s="515">
        <v>99</v>
      </c>
      <c r="H2028" s="515">
        <v>2</v>
      </c>
      <c r="I2028" s="515">
        <v>99</v>
      </c>
      <c r="J2028" s="515">
        <v>267</v>
      </c>
      <c r="K2028" s="515">
        <v>99</v>
      </c>
      <c r="L2028" s="515">
        <v>12</v>
      </c>
      <c r="M2028" s="515">
        <v>99</v>
      </c>
      <c r="N2028" s="515">
        <v>99</v>
      </c>
      <c r="O2028" s="515">
        <v>99</v>
      </c>
      <c r="P2028" s="515">
        <v>99</v>
      </c>
      <c r="Q2028" s="515"/>
      <c r="R2028" s="515">
        <v>0</v>
      </c>
      <c r="S2028" s="515"/>
      <c r="T2028" s="515"/>
      <c r="U2028" s="515"/>
      <c r="V2028" s="515"/>
      <c r="W2028" s="515"/>
      <c r="X2028" s="515"/>
      <c r="Y2028" s="515"/>
      <c r="Z2028" s="515"/>
      <c r="AA2028" s="515"/>
      <c r="AB2028" s="515"/>
      <c r="AC2028" s="515"/>
      <c r="AD2028" s="515"/>
      <c r="AE2028" s="515"/>
      <c r="AF2028" s="515"/>
      <c r="AG2028" s="515"/>
      <c r="AH2028" s="515"/>
      <c r="AI2028" s="515"/>
      <c r="AJ2028" s="515"/>
      <c r="AK2028" s="515"/>
      <c r="AL2028" s="515"/>
    </row>
    <row r="2029" spans="1:38">
      <c r="A2029" s="515">
        <v>18</v>
      </c>
      <c r="B2029" s="515">
        <v>294</v>
      </c>
      <c r="C2029" s="515">
        <v>2024</v>
      </c>
      <c r="D2029" s="515"/>
      <c r="E2029" s="515">
        <v>99</v>
      </c>
      <c r="F2029" s="515"/>
      <c r="G2029" s="515">
        <v>99</v>
      </c>
      <c r="H2029" s="515">
        <v>1</v>
      </c>
      <c r="I2029" s="515">
        <v>99</v>
      </c>
      <c r="J2029" s="515">
        <v>309</v>
      </c>
      <c r="K2029" s="515">
        <v>99</v>
      </c>
      <c r="L2029" s="515">
        <v>12</v>
      </c>
      <c r="M2029" s="515">
        <v>99</v>
      </c>
      <c r="N2029" s="515">
        <v>99</v>
      </c>
      <c r="O2029" s="515">
        <v>99</v>
      </c>
      <c r="P2029" s="515">
        <v>99</v>
      </c>
      <c r="Q2029" s="515">
        <v>26</v>
      </c>
      <c r="R2029" s="515">
        <v>30</v>
      </c>
      <c r="S2029" s="515">
        <v>12</v>
      </c>
      <c r="T2029" s="515">
        <v>11.266666666666669</v>
      </c>
      <c r="U2029" s="515">
        <v>51.440000000000005</v>
      </c>
      <c r="V2029" s="515">
        <v>0</v>
      </c>
      <c r="W2029" s="515">
        <v>96.666666666666686</v>
      </c>
      <c r="X2029" s="515">
        <v>100</v>
      </c>
      <c r="Y2029" s="515">
        <v>100</v>
      </c>
      <c r="Z2029" s="515">
        <v>6.0653441781979343</v>
      </c>
      <c r="AA2029" s="515">
        <v>0</v>
      </c>
      <c r="AB2029" s="515">
        <v>1.6719914938645859</v>
      </c>
      <c r="AC2029" s="515"/>
      <c r="AD2029" s="515">
        <v>32.336726233898446</v>
      </c>
      <c r="AE2029" s="515"/>
      <c r="AF2029" s="515">
        <v>0.31823485732470569</v>
      </c>
      <c r="AG2029" s="515">
        <v>0.53040752221803278</v>
      </c>
      <c r="AH2029" s="515">
        <v>3.3333333333333344</v>
      </c>
      <c r="AI2029" s="515">
        <v>30</v>
      </c>
      <c r="AJ2029" s="515">
        <v>116.64666666666662</v>
      </c>
      <c r="AK2029" s="515">
        <v>32.300045741140408</v>
      </c>
      <c r="AL2029" s="515">
        <v>32.183954395356523</v>
      </c>
    </row>
    <row r="2030" spans="1:38">
      <c r="A2030" s="515">
        <v>18</v>
      </c>
      <c r="B2030" s="515">
        <v>295</v>
      </c>
      <c r="C2030" s="515">
        <v>2024</v>
      </c>
      <c r="D2030" s="515"/>
      <c r="E2030" s="515">
        <v>99</v>
      </c>
      <c r="F2030" s="515"/>
      <c r="G2030" s="515">
        <v>99</v>
      </c>
      <c r="H2030" s="515">
        <v>2</v>
      </c>
      <c r="I2030" s="515">
        <v>99</v>
      </c>
      <c r="J2030" s="515">
        <v>470</v>
      </c>
      <c r="K2030" s="515">
        <v>99</v>
      </c>
      <c r="L2030" s="515">
        <v>12</v>
      </c>
      <c r="M2030" s="515">
        <v>99</v>
      </c>
      <c r="N2030" s="515">
        <v>99</v>
      </c>
      <c r="O2030" s="515">
        <v>99</v>
      </c>
      <c r="P2030" s="515">
        <v>99</v>
      </c>
      <c r="Q2030" s="515">
        <v>5</v>
      </c>
      <c r="R2030" s="515">
        <v>6</v>
      </c>
      <c r="S2030" s="515">
        <v>12</v>
      </c>
      <c r="T2030" s="515">
        <v>14.5</v>
      </c>
      <c r="U2030" s="515">
        <v>51.866666666666653</v>
      </c>
      <c r="V2030" s="515">
        <v>0</v>
      </c>
      <c r="W2030" s="515">
        <v>100</v>
      </c>
      <c r="X2030" s="515">
        <v>100</v>
      </c>
      <c r="Y2030" s="515">
        <v>100</v>
      </c>
      <c r="Z2030" s="515">
        <v>4.658206617238954</v>
      </c>
      <c r="AA2030" s="515">
        <v>0</v>
      </c>
      <c r="AB2030" s="515">
        <v>0.7637626158259736</v>
      </c>
      <c r="AC2030" s="515"/>
      <c r="AD2030" s="515">
        <v>-79.169574216403007</v>
      </c>
      <c r="AE2030" s="515"/>
      <c r="AF2030" s="515">
        <v>0.44843049327354256</v>
      </c>
      <c r="AG2030" s="515">
        <v>0.90418855469294757</v>
      </c>
      <c r="AH2030" s="515">
        <v>33.333333333333343</v>
      </c>
      <c r="AI2030" s="515">
        <v>6</v>
      </c>
      <c r="AJ2030" s="515">
        <v>120.1</v>
      </c>
      <c r="AK2030" s="515">
        <v>29.876362780204104</v>
      </c>
      <c r="AL2030" s="515">
        <v>30.040084941297419</v>
      </c>
    </row>
    <row r="2031" spans="1:38">
      <c r="A2031" s="515">
        <v>18</v>
      </c>
      <c r="B2031" s="515">
        <v>296</v>
      </c>
      <c r="C2031" s="515">
        <v>2024</v>
      </c>
      <c r="D2031" s="515"/>
      <c r="E2031" s="515">
        <v>99</v>
      </c>
      <c r="F2031" s="515"/>
      <c r="G2031" s="515">
        <v>99</v>
      </c>
      <c r="H2031" s="515">
        <v>2</v>
      </c>
      <c r="I2031" s="515">
        <v>99</v>
      </c>
      <c r="J2031" s="515">
        <v>629</v>
      </c>
      <c r="K2031" s="515">
        <v>99</v>
      </c>
      <c r="L2031" s="515">
        <v>12</v>
      </c>
      <c r="M2031" s="515">
        <v>99</v>
      </c>
      <c r="N2031" s="515">
        <v>99</v>
      </c>
      <c r="O2031" s="515">
        <v>99</v>
      </c>
      <c r="P2031" s="515">
        <v>99</v>
      </c>
      <c r="Q2031" s="515"/>
      <c r="R2031" s="515">
        <v>0</v>
      </c>
      <c r="S2031" s="515"/>
      <c r="T2031" s="515"/>
      <c r="U2031" s="515"/>
      <c r="V2031" s="515"/>
      <c r="W2031" s="515"/>
      <c r="X2031" s="515"/>
      <c r="Y2031" s="515"/>
      <c r="Z2031" s="515"/>
      <c r="AA2031" s="515"/>
      <c r="AB2031" s="515"/>
      <c r="AC2031" s="515"/>
      <c r="AD2031" s="515"/>
      <c r="AE2031" s="515"/>
      <c r="AF2031" s="515"/>
      <c r="AG2031" s="515"/>
      <c r="AH2031" s="515"/>
      <c r="AI2031" s="515"/>
      <c r="AJ2031" s="515"/>
      <c r="AK2031" s="515"/>
      <c r="AL2031" s="515"/>
    </row>
    <row r="2032" spans="1:38">
      <c r="A2032" s="515">
        <v>18</v>
      </c>
      <c r="B2032" s="515">
        <v>297</v>
      </c>
      <c r="C2032" s="515">
        <v>2024</v>
      </c>
      <c r="D2032" s="515"/>
      <c r="E2032" s="515">
        <v>99</v>
      </c>
      <c r="F2032" s="515"/>
      <c r="G2032" s="515">
        <v>99</v>
      </c>
      <c r="H2032" s="515">
        <v>1</v>
      </c>
      <c r="I2032" s="515">
        <v>99</v>
      </c>
      <c r="J2032" s="515">
        <v>643</v>
      </c>
      <c r="K2032" s="515">
        <v>99</v>
      </c>
      <c r="L2032" s="515">
        <v>12</v>
      </c>
      <c r="M2032" s="515">
        <v>99</v>
      </c>
      <c r="N2032" s="515">
        <v>99</v>
      </c>
      <c r="O2032" s="515">
        <v>99</v>
      </c>
      <c r="P2032" s="515">
        <v>99</v>
      </c>
      <c r="Q2032" s="515">
        <v>7</v>
      </c>
      <c r="R2032" s="515">
        <v>7</v>
      </c>
      <c r="S2032" s="515">
        <v>12</v>
      </c>
      <c r="T2032" s="515">
        <v>12.571428571428569</v>
      </c>
      <c r="U2032" s="515">
        <v>43.785714285714278</v>
      </c>
      <c r="V2032" s="515">
        <v>0</v>
      </c>
      <c r="W2032" s="515">
        <v>85.714285714285694</v>
      </c>
      <c r="X2032" s="515">
        <v>100</v>
      </c>
      <c r="Y2032" s="515">
        <v>100</v>
      </c>
      <c r="Z2032" s="515">
        <v>4.748361693838234</v>
      </c>
      <c r="AA2032" s="515">
        <v>0</v>
      </c>
      <c r="AB2032" s="515">
        <v>2.7701027756664756</v>
      </c>
      <c r="AC2032" s="515"/>
      <c r="AD2032" s="515">
        <v>13.529468308207608</v>
      </c>
      <c r="AE2032" s="515"/>
      <c r="AF2032" s="515">
        <v>0.13639906469212781</v>
      </c>
      <c r="AG2032" s="515">
        <v>0.20576863817414404</v>
      </c>
      <c r="AH2032" s="515">
        <v>0</v>
      </c>
      <c r="AI2032" s="515">
        <v>6</v>
      </c>
      <c r="AJ2032" s="515">
        <v>111.81666666666663</v>
      </c>
      <c r="AK2032" s="515">
        <v>31.977831846015565</v>
      </c>
      <c r="AL2032" s="515">
        <v>32.090312661001875</v>
      </c>
    </row>
    <row r="2033" spans="1:38">
      <c r="A2033" s="515">
        <v>18</v>
      </c>
      <c r="B2033" s="515">
        <v>298</v>
      </c>
      <c r="C2033" s="515">
        <v>2024</v>
      </c>
      <c r="D2033" s="515"/>
      <c r="E2033" s="515">
        <v>99</v>
      </c>
      <c r="F2033" s="515"/>
      <c r="G2033" s="515">
        <v>99</v>
      </c>
      <c r="H2033" s="515">
        <v>2</v>
      </c>
      <c r="I2033" s="515">
        <v>99</v>
      </c>
      <c r="J2033" s="515">
        <v>704</v>
      </c>
      <c r="K2033" s="515">
        <v>99</v>
      </c>
      <c r="L2033" s="515">
        <v>12</v>
      </c>
      <c r="M2033" s="515">
        <v>99</v>
      </c>
      <c r="N2033" s="515">
        <v>99</v>
      </c>
      <c r="O2033" s="515">
        <v>99</v>
      </c>
      <c r="P2033" s="515">
        <v>99</v>
      </c>
      <c r="Q2033" s="515"/>
      <c r="R2033" s="515">
        <v>0</v>
      </c>
      <c r="S2033" s="515"/>
      <c r="T2033" s="515"/>
      <c r="U2033" s="515"/>
      <c r="V2033" s="515"/>
      <c r="W2033" s="515"/>
      <c r="X2033" s="515"/>
      <c r="Y2033" s="515"/>
      <c r="Z2033" s="515"/>
      <c r="AA2033" s="515"/>
      <c r="AB2033" s="515"/>
      <c r="AC2033" s="515"/>
      <c r="AD2033" s="515"/>
      <c r="AE2033" s="515"/>
      <c r="AF2033" s="515"/>
      <c r="AG2033" s="515"/>
      <c r="AH2033" s="515"/>
      <c r="AI2033" s="515"/>
      <c r="AJ2033" s="515"/>
      <c r="AK2033" s="515"/>
      <c r="AL2033" s="515"/>
    </row>
    <row r="2034" spans="1:38">
      <c r="A2034" s="515">
        <v>18</v>
      </c>
      <c r="B2034" s="515">
        <v>299</v>
      </c>
      <c r="C2034" s="515">
        <v>2024</v>
      </c>
      <c r="D2034" s="515"/>
      <c r="E2034" s="515">
        <v>99</v>
      </c>
      <c r="F2034" s="515"/>
      <c r="G2034" s="515">
        <v>99</v>
      </c>
      <c r="H2034" s="515">
        <v>1</v>
      </c>
      <c r="I2034" s="515">
        <v>99</v>
      </c>
      <c r="J2034" s="515">
        <v>802</v>
      </c>
      <c r="K2034" s="515">
        <v>99</v>
      </c>
      <c r="L2034" s="515">
        <v>12</v>
      </c>
      <c r="M2034" s="515">
        <v>99</v>
      </c>
      <c r="N2034" s="515">
        <v>99</v>
      </c>
      <c r="O2034" s="515">
        <v>99</v>
      </c>
      <c r="P2034" s="515">
        <v>99</v>
      </c>
      <c r="Q2034" s="515">
        <v>5</v>
      </c>
      <c r="R2034" s="515">
        <v>5</v>
      </c>
      <c r="S2034" s="515">
        <v>12</v>
      </c>
      <c r="T2034" s="515">
        <v>13</v>
      </c>
      <c r="U2034" s="515">
        <v>49.68</v>
      </c>
      <c r="V2034" s="515">
        <v>0</v>
      </c>
      <c r="W2034" s="515">
        <v>100</v>
      </c>
      <c r="X2034" s="515">
        <v>100</v>
      </c>
      <c r="Y2034" s="515">
        <v>100</v>
      </c>
      <c r="Z2034" s="515">
        <v>5.0077539875677317</v>
      </c>
      <c r="AA2034" s="515">
        <v>0</v>
      </c>
      <c r="AB2034" s="515">
        <v>0</v>
      </c>
      <c r="AC2034" s="515"/>
      <c r="AD2034" s="515"/>
      <c r="AE2034" s="515"/>
      <c r="AF2034" s="515">
        <v>0.52798310454065456</v>
      </c>
      <c r="AG2034" s="515">
        <v>0.84741426071293346</v>
      </c>
      <c r="AH2034" s="515">
        <v>0</v>
      </c>
      <c r="AI2034" s="515">
        <v>5</v>
      </c>
      <c r="AJ2034" s="515">
        <v>116.2</v>
      </c>
      <c r="AK2034" s="515">
        <v>31.576724737326344</v>
      </c>
      <c r="AL2034" s="515">
        <v>31.194432371597696</v>
      </c>
    </row>
    <row r="2035" spans="1:38">
      <c r="A2035" s="515">
        <v>18</v>
      </c>
      <c r="B2035" s="515">
        <v>300</v>
      </c>
      <c r="C2035" s="515">
        <v>2024</v>
      </c>
      <c r="D2035" s="515"/>
      <c r="E2035" s="515">
        <v>99</v>
      </c>
      <c r="F2035" s="515"/>
      <c r="G2035" s="515">
        <v>99</v>
      </c>
      <c r="H2035" s="515">
        <v>1</v>
      </c>
      <c r="I2035" s="515">
        <v>99</v>
      </c>
      <c r="J2035" s="515">
        <v>103</v>
      </c>
      <c r="K2035" s="515">
        <v>99</v>
      </c>
      <c r="L2035" s="515">
        <v>13</v>
      </c>
      <c r="M2035" s="515">
        <v>99</v>
      </c>
      <c r="N2035" s="515">
        <v>99</v>
      </c>
      <c r="O2035" s="515">
        <v>99</v>
      </c>
      <c r="P2035" s="515">
        <v>99</v>
      </c>
      <c r="Q2035" s="515"/>
      <c r="R2035" s="515">
        <v>0</v>
      </c>
      <c r="S2035" s="515"/>
      <c r="T2035" s="515"/>
      <c r="U2035" s="515"/>
      <c r="V2035" s="515"/>
      <c r="W2035" s="515"/>
      <c r="X2035" s="515"/>
      <c r="Y2035" s="515"/>
      <c r="Z2035" s="515"/>
      <c r="AA2035" s="515"/>
      <c r="AB2035" s="515"/>
      <c r="AC2035" s="515"/>
      <c r="AD2035" s="515"/>
      <c r="AE2035" s="515"/>
      <c r="AF2035" s="515"/>
      <c r="AG2035" s="515"/>
      <c r="AH2035" s="515"/>
      <c r="AI2035" s="515"/>
      <c r="AJ2035" s="515"/>
      <c r="AK2035" s="515"/>
      <c r="AL2035" s="515"/>
    </row>
    <row r="2036" spans="1:38">
      <c r="A2036" s="515">
        <v>18</v>
      </c>
      <c r="B2036" s="515">
        <v>301</v>
      </c>
      <c r="C2036" s="515">
        <v>2024</v>
      </c>
      <c r="D2036" s="515"/>
      <c r="E2036" s="515">
        <v>99</v>
      </c>
      <c r="F2036" s="515"/>
      <c r="G2036" s="515">
        <v>99</v>
      </c>
      <c r="H2036" s="515">
        <v>2</v>
      </c>
      <c r="I2036" s="515">
        <v>99</v>
      </c>
      <c r="J2036" s="515">
        <v>106</v>
      </c>
      <c r="K2036" s="515">
        <v>99</v>
      </c>
      <c r="L2036" s="515">
        <v>13</v>
      </c>
      <c r="M2036" s="515">
        <v>99</v>
      </c>
      <c r="N2036" s="515">
        <v>99</v>
      </c>
      <c r="O2036" s="515">
        <v>99</v>
      </c>
      <c r="P2036" s="515">
        <v>99</v>
      </c>
      <c r="Q2036" s="515">
        <v>2</v>
      </c>
      <c r="R2036" s="515">
        <v>2</v>
      </c>
      <c r="S2036" s="515">
        <v>13</v>
      </c>
      <c r="T2036" s="515">
        <v>12</v>
      </c>
      <c r="U2036" s="515">
        <v>56.25</v>
      </c>
      <c r="V2036" s="515">
        <v>0</v>
      </c>
      <c r="W2036" s="515">
        <v>100</v>
      </c>
      <c r="X2036" s="515">
        <v>100</v>
      </c>
      <c r="Y2036" s="515">
        <v>100</v>
      </c>
      <c r="Z2036" s="515">
        <v>2.4500000000001045</v>
      </c>
      <c r="AA2036" s="515">
        <v>0</v>
      </c>
      <c r="AB2036" s="515">
        <v>1</v>
      </c>
      <c r="AC2036" s="515"/>
      <c r="AD2036" s="515">
        <v>99.999999999997627</v>
      </c>
      <c r="AE2036" s="515"/>
      <c r="AF2036" s="515">
        <v>6.1199510403916781E-2</v>
      </c>
      <c r="AG2036" s="515">
        <v>0.10557164936699236</v>
      </c>
      <c r="AH2036" s="515">
        <v>0</v>
      </c>
      <c r="AI2036" s="515">
        <v>2</v>
      </c>
      <c r="AJ2036" s="515">
        <v>121.45</v>
      </c>
      <c r="AK2036" s="515">
        <v>31.382689780715488</v>
      </c>
      <c r="AL2036" s="515">
        <v>31.382689780715488</v>
      </c>
    </row>
    <row r="2037" spans="1:38">
      <c r="A2037" s="515">
        <v>18</v>
      </c>
      <c r="B2037" s="515">
        <v>302</v>
      </c>
      <c r="C2037" s="515">
        <v>2024</v>
      </c>
      <c r="D2037" s="515"/>
      <c r="E2037" s="515">
        <v>99</v>
      </c>
      <c r="F2037" s="515"/>
      <c r="G2037" s="515">
        <v>99</v>
      </c>
      <c r="H2037" s="515">
        <v>1</v>
      </c>
      <c r="I2037" s="515">
        <v>99</v>
      </c>
      <c r="J2037" s="515">
        <v>110</v>
      </c>
      <c r="K2037" s="515">
        <v>99</v>
      </c>
      <c r="L2037" s="515">
        <v>13</v>
      </c>
      <c r="M2037" s="515">
        <v>99</v>
      </c>
      <c r="N2037" s="515">
        <v>99</v>
      </c>
      <c r="O2037" s="515">
        <v>99</v>
      </c>
      <c r="P2037" s="515">
        <v>99</v>
      </c>
      <c r="Q2037" s="515">
        <v>11</v>
      </c>
      <c r="R2037" s="515">
        <v>12</v>
      </c>
      <c r="S2037" s="515">
        <v>13</v>
      </c>
      <c r="T2037" s="515">
        <v>13.666666666666663</v>
      </c>
      <c r="U2037" s="515">
        <v>54.808333333333351</v>
      </c>
      <c r="V2037" s="515">
        <v>0</v>
      </c>
      <c r="W2037" s="515">
        <v>100</v>
      </c>
      <c r="X2037" s="515">
        <v>100</v>
      </c>
      <c r="Y2037" s="515">
        <v>100</v>
      </c>
      <c r="Z2037" s="515">
        <v>3.0114941843247673</v>
      </c>
      <c r="AA2037" s="515">
        <v>0</v>
      </c>
      <c r="AB2037" s="515">
        <v>0.74535599249994655</v>
      </c>
      <c r="AC2037" s="515"/>
      <c r="AD2037" s="515">
        <v>-25.864138015491559</v>
      </c>
      <c r="AE2037" s="515"/>
      <c r="AF2037" s="515">
        <v>0.10569893420241348</v>
      </c>
      <c r="AG2037" s="515">
        <v>0.17729975465940889</v>
      </c>
      <c r="AH2037" s="515">
        <v>0</v>
      </c>
      <c r="AI2037" s="515">
        <v>12</v>
      </c>
      <c r="AJ2037" s="515">
        <v>117.81666666666671</v>
      </c>
      <c r="AK2037" s="515">
        <v>33.52295219893179</v>
      </c>
      <c r="AL2037" s="515">
        <v>33.342359662419774</v>
      </c>
    </row>
    <row r="2038" spans="1:38">
      <c r="A2038" s="515">
        <v>18</v>
      </c>
      <c r="B2038" s="515">
        <v>303</v>
      </c>
      <c r="C2038" s="515">
        <v>2024</v>
      </c>
      <c r="D2038" s="515"/>
      <c r="E2038" s="515">
        <v>99</v>
      </c>
      <c r="F2038" s="515"/>
      <c r="G2038" s="515">
        <v>99</v>
      </c>
      <c r="H2038" s="515">
        <v>1</v>
      </c>
      <c r="I2038" s="515">
        <v>99</v>
      </c>
      <c r="J2038" s="515">
        <v>111</v>
      </c>
      <c r="K2038" s="515">
        <v>99</v>
      </c>
      <c r="L2038" s="515">
        <v>13</v>
      </c>
      <c r="M2038" s="515">
        <v>99</v>
      </c>
      <c r="N2038" s="515">
        <v>99</v>
      </c>
      <c r="O2038" s="515">
        <v>99</v>
      </c>
      <c r="P2038" s="515">
        <v>99</v>
      </c>
      <c r="Q2038" s="515">
        <v>20</v>
      </c>
      <c r="R2038" s="515">
        <v>23</v>
      </c>
      <c r="S2038" s="515">
        <v>13</v>
      </c>
      <c r="T2038" s="515">
        <v>13.521739130434783</v>
      </c>
      <c r="U2038" s="515">
        <v>58.078260869565206</v>
      </c>
      <c r="V2038" s="515">
        <v>0</v>
      </c>
      <c r="W2038" s="515">
        <v>100</v>
      </c>
      <c r="X2038" s="515">
        <v>100</v>
      </c>
      <c r="Y2038" s="515">
        <v>100</v>
      </c>
      <c r="Z2038" s="515">
        <v>6.3341007063382255</v>
      </c>
      <c r="AA2038" s="515">
        <v>0</v>
      </c>
      <c r="AB2038" s="515">
        <v>0.58007235061416784</v>
      </c>
      <c r="AC2038" s="515"/>
      <c r="AD2038" s="515">
        <v>58.883415879066895</v>
      </c>
      <c r="AE2038" s="515"/>
      <c r="AF2038" s="515">
        <v>0.21077712609970675</v>
      </c>
      <c r="AG2038" s="515">
        <v>0.36111330382718448</v>
      </c>
      <c r="AH2038" s="515">
        <v>0</v>
      </c>
      <c r="AI2038" s="515">
        <v>23</v>
      </c>
      <c r="AJ2038" s="515">
        <v>117.60434782608696</v>
      </c>
      <c r="AK2038" s="515">
        <v>35.670402145934887</v>
      </c>
      <c r="AL2038" s="515">
        <v>35.573816100649417</v>
      </c>
    </row>
    <row r="2039" spans="1:38">
      <c r="A2039" s="515">
        <v>18</v>
      </c>
      <c r="B2039" s="515">
        <v>304</v>
      </c>
      <c r="C2039" s="515">
        <v>2024</v>
      </c>
      <c r="D2039" s="515"/>
      <c r="E2039" s="515">
        <v>99</v>
      </c>
      <c r="F2039" s="515"/>
      <c r="G2039" s="515">
        <v>99</v>
      </c>
      <c r="H2039" s="515">
        <v>1</v>
      </c>
      <c r="I2039" s="515">
        <v>99</v>
      </c>
      <c r="J2039" s="515">
        <v>116</v>
      </c>
      <c r="K2039" s="515">
        <v>99</v>
      </c>
      <c r="L2039" s="515">
        <v>13</v>
      </c>
      <c r="M2039" s="515">
        <v>99</v>
      </c>
      <c r="N2039" s="515">
        <v>99</v>
      </c>
      <c r="O2039" s="515">
        <v>99</v>
      </c>
      <c r="P2039" s="515">
        <v>99</v>
      </c>
      <c r="Q2039" s="515">
        <v>14</v>
      </c>
      <c r="R2039" s="515">
        <v>16</v>
      </c>
      <c r="S2039" s="515">
        <v>13</v>
      </c>
      <c r="T2039" s="515">
        <v>13.5625</v>
      </c>
      <c r="U2039" s="515">
        <v>53.006249999999994</v>
      </c>
      <c r="V2039" s="515">
        <v>0</v>
      </c>
      <c r="W2039" s="515">
        <v>100</v>
      </c>
      <c r="X2039" s="515">
        <v>100</v>
      </c>
      <c r="Y2039" s="515">
        <v>100</v>
      </c>
      <c r="Z2039" s="515">
        <v>5.3767402706009078</v>
      </c>
      <c r="AA2039" s="515">
        <v>0</v>
      </c>
      <c r="AB2039" s="515">
        <v>1.4563975247163805</v>
      </c>
      <c r="AC2039" s="515"/>
      <c r="AD2039" s="515">
        <v>16.237233553704762</v>
      </c>
      <c r="AE2039" s="515"/>
      <c r="AF2039" s="515">
        <v>0.22047678103899687</v>
      </c>
      <c r="AG2039" s="515">
        <v>0.37742314470334865</v>
      </c>
      <c r="AH2039" s="515">
        <v>0</v>
      </c>
      <c r="AI2039" s="515">
        <v>14</v>
      </c>
      <c r="AJ2039" s="515">
        <v>112.9357142857143</v>
      </c>
      <c r="AK2039" s="515">
        <v>36.471791997748952</v>
      </c>
      <c r="AL2039" s="515">
        <v>36.61126573109091</v>
      </c>
    </row>
    <row r="2040" spans="1:38">
      <c r="A2040" s="515">
        <v>18</v>
      </c>
      <c r="B2040" s="515">
        <v>305</v>
      </c>
      <c r="C2040" s="515">
        <v>2024</v>
      </c>
      <c r="D2040" s="515"/>
      <c r="E2040" s="515">
        <v>99</v>
      </c>
      <c r="F2040" s="515"/>
      <c r="G2040" s="515">
        <v>99</v>
      </c>
      <c r="H2040" s="515">
        <v>2</v>
      </c>
      <c r="I2040" s="515">
        <v>99</v>
      </c>
      <c r="J2040" s="515">
        <v>117</v>
      </c>
      <c r="K2040" s="515">
        <v>99</v>
      </c>
      <c r="L2040" s="515">
        <v>13</v>
      </c>
      <c r="M2040" s="515">
        <v>99</v>
      </c>
      <c r="N2040" s="515">
        <v>99</v>
      </c>
      <c r="O2040" s="515">
        <v>99</v>
      </c>
      <c r="P2040" s="515">
        <v>99</v>
      </c>
      <c r="Q2040" s="515">
        <v>14</v>
      </c>
      <c r="R2040" s="515">
        <v>18</v>
      </c>
      <c r="S2040" s="515">
        <v>13</v>
      </c>
      <c r="T2040" s="515">
        <v>14.277777777777779</v>
      </c>
      <c r="U2040" s="515">
        <v>54.116666666666646</v>
      </c>
      <c r="V2040" s="515">
        <v>0</v>
      </c>
      <c r="W2040" s="515">
        <v>100</v>
      </c>
      <c r="X2040" s="515">
        <v>100</v>
      </c>
      <c r="Y2040" s="515">
        <v>100</v>
      </c>
      <c r="Z2040" s="515">
        <v>6.6967861280202303</v>
      </c>
      <c r="AA2040" s="515">
        <v>0</v>
      </c>
      <c r="AB2040" s="515">
        <v>0.80315734971113983</v>
      </c>
      <c r="AC2040" s="515"/>
      <c r="AD2040" s="515">
        <v>-8.452606849155945</v>
      </c>
      <c r="AE2040" s="515"/>
      <c r="AF2040" s="515">
        <v>0.31640007031112682</v>
      </c>
      <c r="AG2040" s="515">
        <v>0.53366949964580901</v>
      </c>
      <c r="AH2040" s="515">
        <v>0</v>
      </c>
      <c r="AI2040" s="515">
        <v>18</v>
      </c>
      <c r="AJ2040" s="515">
        <v>114.83333333333336</v>
      </c>
      <c r="AK2040" s="515">
        <v>35.701610887194391</v>
      </c>
      <c r="AL2040" s="515">
        <v>35.738744662593056</v>
      </c>
    </row>
    <row r="2041" spans="1:38">
      <c r="A2041" s="515">
        <v>18</v>
      </c>
      <c r="B2041" s="515">
        <v>306</v>
      </c>
      <c r="C2041" s="515">
        <v>2024</v>
      </c>
      <c r="D2041" s="515"/>
      <c r="E2041" s="515">
        <v>99</v>
      </c>
      <c r="F2041" s="515"/>
      <c r="G2041" s="515">
        <v>99</v>
      </c>
      <c r="H2041" s="515">
        <v>1</v>
      </c>
      <c r="I2041" s="515">
        <v>99</v>
      </c>
      <c r="J2041" s="515">
        <v>134</v>
      </c>
      <c r="K2041" s="515">
        <v>99</v>
      </c>
      <c r="L2041" s="515">
        <v>13</v>
      </c>
      <c r="M2041" s="515">
        <v>99</v>
      </c>
      <c r="N2041" s="515">
        <v>99</v>
      </c>
      <c r="O2041" s="515">
        <v>99</v>
      </c>
      <c r="P2041" s="515">
        <v>99</v>
      </c>
      <c r="Q2041" s="515">
        <v>16</v>
      </c>
      <c r="R2041" s="515">
        <v>17</v>
      </c>
      <c r="S2041" s="515">
        <v>13</v>
      </c>
      <c r="T2041" s="515">
        <v>13.294117647058824</v>
      </c>
      <c r="U2041" s="515">
        <v>53.2</v>
      </c>
      <c r="V2041" s="515">
        <v>0</v>
      </c>
      <c r="W2041" s="515">
        <v>100</v>
      </c>
      <c r="X2041" s="515">
        <v>100</v>
      </c>
      <c r="Y2041" s="515">
        <v>100</v>
      </c>
      <c r="Z2041" s="515">
        <v>5.049752469181124</v>
      </c>
      <c r="AA2041" s="515">
        <v>0</v>
      </c>
      <c r="AB2041" s="515">
        <v>1.2725475089872795</v>
      </c>
      <c r="AC2041" s="515"/>
      <c r="AD2041" s="515">
        <v>39.270305101247267</v>
      </c>
      <c r="AE2041" s="515"/>
      <c r="AF2041" s="515">
        <v>0.15347115645030246</v>
      </c>
      <c r="AG2041" s="515">
        <v>0.26559832159716096</v>
      </c>
      <c r="AH2041" s="515">
        <v>0</v>
      </c>
      <c r="AI2041" s="515">
        <v>17</v>
      </c>
      <c r="AJ2041" s="515">
        <v>115.80588235294118</v>
      </c>
      <c r="AK2041" s="515">
        <v>34.21660627379817</v>
      </c>
      <c r="AL2041" s="515">
        <v>34.304690757054182</v>
      </c>
    </row>
    <row r="2042" spans="1:38">
      <c r="A2042" s="515">
        <v>18</v>
      </c>
      <c r="B2042" s="515">
        <v>307</v>
      </c>
      <c r="C2042" s="515">
        <v>2024</v>
      </c>
      <c r="D2042" s="515"/>
      <c r="E2042" s="515">
        <v>99</v>
      </c>
      <c r="F2042" s="515"/>
      <c r="G2042" s="515">
        <v>99</v>
      </c>
      <c r="H2042" s="515">
        <v>2</v>
      </c>
      <c r="I2042" s="515">
        <v>99</v>
      </c>
      <c r="J2042" s="515">
        <v>141</v>
      </c>
      <c r="K2042" s="515">
        <v>99</v>
      </c>
      <c r="L2042" s="515">
        <v>13</v>
      </c>
      <c r="M2042" s="515">
        <v>99</v>
      </c>
      <c r="N2042" s="515">
        <v>99</v>
      </c>
      <c r="O2042" s="515">
        <v>99</v>
      </c>
      <c r="P2042" s="515">
        <v>99</v>
      </c>
      <c r="Q2042" s="515">
        <v>8</v>
      </c>
      <c r="R2042" s="515">
        <v>11</v>
      </c>
      <c r="S2042" s="515">
        <v>13</v>
      </c>
      <c r="T2042" s="515">
        <v>13.363636363636362</v>
      </c>
      <c r="U2042" s="515">
        <v>55.209090909090918</v>
      </c>
      <c r="V2042" s="515">
        <v>0</v>
      </c>
      <c r="W2042" s="515">
        <v>100</v>
      </c>
      <c r="X2042" s="515">
        <v>100</v>
      </c>
      <c r="Y2042" s="515">
        <v>100</v>
      </c>
      <c r="Z2042" s="515">
        <v>6.2677318712526748</v>
      </c>
      <c r="AA2042" s="515">
        <v>0</v>
      </c>
      <c r="AB2042" s="515">
        <v>0.64282434653323828</v>
      </c>
      <c r="AC2042" s="515"/>
      <c r="AD2042" s="515">
        <v>-31.445178047748794</v>
      </c>
      <c r="AE2042" s="515"/>
      <c r="AF2042" s="515">
        <v>0.10462240821761462</v>
      </c>
      <c r="AG2042" s="515">
        <v>0.20253547872643796</v>
      </c>
      <c r="AH2042" s="515">
        <v>0</v>
      </c>
      <c r="AI2042" s="515">
        <v>11</v>
      </c>
      <c r="AJ2042" s="515">
        <v>117.25454545454544</v>
      </c>
      <c r="AK2042" s="515">
        <v>34.167695123198747</v>
      </c>
      <c r="AL2042" s="515">
        <v>34.555941893508574</v>
      </c>
    </row>
    <row r="2043" spans="1:38">
      <c r="A2043" s="515">
        <v>18</v>
      </c>
      <c r="B2043" s="515">
        <v>308</v>
      </c>
      <c r="C2043" s="515">
        <v>2024</v>
      </c>
      <c r="D2043" s="515"/>
      <c r="E2043" s="515">
        <v>99</v>
      </c>
      <c r="F2043" s="515"/>
      <c r="G2043" s="515">
        <v>99</v>
      </c>
      <c r="H2043" s="515">
        <v>2</v>
      </c>
      <c r="I2043" s="515">
        <v>99</v>
      </c>
      <c r="J2043" s="515">
        <v>143</v>
      </c>
      <c r="K2043" s="515">
        <v>99</v>
      </c>
      <c r="L2043" s="515">
        <v>13</v>
      </c>
      <c r="M2043" s="515">
        <v>99</v>
      </c>
      <c r="N2043" s="515">
        <v>99</v>
      </c>
      <c r="O2043" s="515">
        <v>99</v>
      </c>
      <c r="P2043" s="515">
        <v>99</v>
      </c>
      <c r="Q2043" s="515"/>
      <c r="R2043" s="515">
        <v>0</v>
      </c>
      <c r="S2043" s="515"/>
      <c r="T2043" s="515"/>
      <c r="U2043" s="515"/>
      <c r="V2043" s="515"/>
      <c r="W2043" s="515"/>
      <c r="X2043" s="515"/>
      <c r="Y2043" s="515"/>
      <c r="Z2043" s="515"/>
      <c r="AA2043" s="515"/>
      <c r="AB2043" s="515"/>
      <c r="AC2043" s="515"/>
      <c r="AD2043" s="515"/>
      <c r="AE2043" s="515"/>
      <c r="AF2043" s="515"/>
      <c r="AG2043" s="515"/>
      <c r="AH2043" s="515"/>
      <c r="AI2043" s="515"/>
      <c r="AJ2043" s="515"/>
      <c r="AK2043" s="515"/>
      <c r="AL2043" s="515"/>
    </row>
    <row r="2044" spans="1:38">
      <c r="A2044" s="515">
        <v>18</v>
      </c>
      <c r="B2044" s="515">
        <v>309</v>
      </c>
      <c r="C2044" s="515">
        <v>2024</v>
      </c>
      <c r="D2044" s="515"/>
      <c r="E2044" s="515">
        <v>99</v>
      </c>
      <c r="F2044" s="515"/>
      <c r="G2044" s="515">
        <v>99</v>
      </c>
      <c r="H2044" s="515">
        <v>2</v>
      </c>
      <c r="I2044" s="515">
        <v>99</v>
      </c>
      <c r="J2044" s="515">
        <v>147</v>
      </c>
      <c r="K2044" s="515">
        <v>99</v>
      </c>
      <c r="L2044" s="515">
        <v>13</v>
      </c>
      <c r="M2044" s="515">
        <v>99</v>
      </c>
      <c r="N2044" s="515">
        <v>99</v>
      </c>
      <c r="O2044" s="515">
        <v>99</v>
      </c>
      <c r="P2044" s="515">
        <v>99</v>
      </c>
      <c r="Q2044" s="515"/>
      <c r="R2044" s="515">
        <v>0</v>
      </c>
      <c r="S2044" s="515"/>
      <c r="T2044" s="515"/>
      <c r="U2044" s="515"/>
      <c r="V2044" s="515"/>
      <c r="W2044" s="515"/>
      <c r="X2044" s="515"/>
      <c r="Y2044" s="515"/>
      <c r="Z2044" s="515"/>
      <c r="AA2044" s="515"/>
      <c r="AB2044" s="515"/>
      <c r="AC2044" s="515"/>
      <c r="AD2044" s="515"/>
      <c r="AE2044" s="515"/>
      <c r="AF2044" s="515"/>
      <c r="AG2044" s="515"/>
      <c r="AH2044" s="515"/>
      <c r="AI2044" s="515"/>
      <c r="AJ2044" s="515"/>
      <c r="AK2044" s="515"/>
      <c r="AL2044" s="515"/>
    </row>
    <row r="2045" spans="1:38">
      <c r="A2045" s="515">
        <v>18</v>
      </c>
      <c r="B2045" s="515">
        <v>310</v>
      </c>
      <c r="C2045" s="515">
        <v>2024</v>
      </c>
      <c r="D2045" s="515"/>
      <c r="E2045" s="515">
        <v>99</v>
      </c>
      <c r="F2045" s="515"/>
      <c r="G2045" s="515">
        <v>99</v>
      </c>
      <c r="H2045" s="515">
        <v>1</v>
      </c>
      <c r="I2045" s="515">
        <v>99</v>
      </c>
      <c r="J2045" s="515">
        <v>155</v>
      </c>
      <c r="K2045" s="515">
        <v>99</v>
      </c>
      <c r="L2045" s="515">
        <v>13</v>
      </c>
      <c r="M2045" s="515">
        <v>99</v>
      </c>
      <c r="N2045" s="515">
        <v>99</v>
      </c>
      <c r="O2045" s="515">
        <v>99</v>
      </c>
      <c r="P2045" s="515">
        <v>99</v>
      </c>
      <c r="Q2045" s="515">
        <v>6</v>
      </c>
      <c r="R2045" s="515">
        <v>7</v>
      </c>
      <c r="S2045" s="515">
        <v>13</v>
      </c>
      <c r="T2045" s="515">
        <v>12.714285714285712</v>
      </c>
      <c r="U2045" s="515">
        <v>55.528571428571439</v>
      </c>
      <c r="V2045" s="515">
        <v>0</v>
      </c>
      <c r="W2045" s="515">
        <v>100</v>
      </c>
      <c r="X2045" s="515">
        <v>100</v>
      </c>
      <c r="Y2045" s="515">
        <v>100</v>
      </c>
      <c r="Z2045" s="515">
        <v>4.095542624336276</v>
      </c>
      <c r="AA2045" s="515">
        <v>0</v>
      </c>
      <c r="AB2045" s="515">
        <v>0.88063057185272142</v>
      </c>
      <c r="AC2045" s="515"/>
      <c r="AD2045" s="515">
        <v>-55.62272087986431</v>
      </c>
      <c r="AE2045" s="515"/>
      <c r="AF2045" s="515">
        <v>0.1390544298768375</v>
      </c>
      <c r="AG2045" s="515">
        <v>0.2308586850260794</v>
      </c>
      <c r="AH2045" s="515">
        <v>0</v>
      </c>
      <c r="AI2045" s="515">
        <v>7</v>
      </c>
      <c r="AJ2045" s="515">
        <v>118.3857142857143</v>
      </c>
      <c r="AK2045" s="515">
        <v>33.465749829278373</v>
      </c>
      <c r="AL2045" s="515">
        <v>33.391510212895973</v>
      </c>
    </row>
    <row r="2046" spans="1:38">
      <c r="A2046" s="515">
        <v>18</v>
      </c>
      <c r="B2046" s="515">
        <v>311</v>
      </c>
      <c r="C2046" s="515">
        <v>2024</v>
      </c>
      <c r="D2046" s="515"/>
      <c r="E2046" s="515">
        <v>99</v>
      </c>
      <c r="F2046" s="515"/>
      <c r="G2046" s="515">
        <v>99</v>
      </c>
      <c r="H2046" s="515">
        <v>2</v>
      </c>
      <c r="I2046" s="515">
        <v>99</v>
      </c>
      <c r="J2046" s="515">
        <v>160</v>
      </c>
      <c r="K2046" s="515">
        <v>99</v>
      </c>
      <c r="L2046" s="515">
        <v>13</v>
      </c>
      <c r="M2046" s="515">
        <v>99</v>
      </c>
      <c r="N2046" s="515">
        <v>99</v>
      </c>
      <c r="O2046" s="515">
        <v>99</v>
      </c>
      <c r="P2046" s="515">
        <v>99</v>
      </c>
      <c r="Q2046" s="515">
        <v>2</v>
      </c>
      <c r="R2046" s="515">
        <v>2</v>
      </c>
      <c r="S2046" s="515">
        <v>13</v>
      </c>
      <c r="T2046" s="515">
        <v>14.5</v>
      </c>
      <c r="U2046" s="515">
        <v>50.3</v>
      </c>
      <c r="V2046" s="515">
        <v>0</v>
      </c>
      <c r="W2046" s="515">
        <v>100</v>
      </c>
      <c r="X2046" s="515">
        <v>100</v>
      </c>
      <c r="Y2046" s="515">
        <v>100</v>
      </c>
      <c r="Z2046" s="515">
        <v>5.9000000000000385</v>
      </c>
      <c r="AA2046" s="515">
        <v>0</v>
      </c>
      <c r="AB2046" s="515">
        <v>0.5</v>
      </c>
      <c r="AC2046" s="515"/>
      <c r="AD2046" s="515">
        <v>-99.999999999993278</v>
      </c>
      <c r="AE2046" s="515"/>
      <c r="AF2046" s="515">
        <v>5.434782608695652E-2</v>
      </c>
      <c r="AG2046" s="515">
        <v>8.7193706105206173E-2</v>
      </c>
      <c r="AH2046" s="515">
        <v>0</v>
      </c>
      <c r="AI2046" s="515">
        <v>2</v>
      </c>
      <c r="AJ2046" s="515">
        <v>112.1</v>
      </c>
      <c r="AK2046" s="515">
        <v>35.73084647525463</v>
      </c>
      <c r="AL2046" s="515">
        <v>35.73084647525463</v>
      </c>
    </row>
    <row r="2047" spans="1:38">
      <c r="A2047" s="515">
        <v>18</v>
      </c>
      <c r="B2047" s="515">
        <v>312</v>
      </c>
      <c r="C2047" s="515">
        <v>2024</v>
      </c>
      <c r="D2047" s="515"/>
      <c r="E2047" s="515">
        <v>99</v>
      </c>
      <c r="F2047" s="515"/>
      <c r="G2047" s="515">
        <v>99</v>
      </c>
      <c r="H2047" s="515">
        <v>1</v>
      </c>
      <c r="I2047" s="515">
        <v>99</v>
      </c>
      <c r="J2047" s="515">
        <v>171</v>
      </c>
      <c r="K2047" s="515">
        <v>99</v>
      </c>
      <c r="L2047" s="515">
        <v>13</v>
      </c>
      <c r="M2047" s="515">
        <v>99</v>
      </c>
      <c r="N2047" s="515">
        <v>99</v>
      </c>
      <c r="O2047" s="515">
        <v>99</v>
      </c>
      <c r="P2047" s="515">
        <v>99</v>
      </c>
      <c r="Q2047" s="515">
        <v>3</v>
      </c>
      <c r="R2047" s="515">
        <v>6</v>
      </c>
      <c r="S2047" s="515">
        <v>13</v>
      </c>
      <c r="T2047" s="515">
        <v>14</v>
      </c>
      <c r="U2047" s="515">
        <v>59.5</v>
      </c>
      <c r="V2047" s="515">
        <v>0</v>
      </c>
      <c r="W2047" s="515">
        <v>100</v>
      </c>
      <c r="X2047" s="515">
        <v>100</v>
      </c>
      <c r="Y2047" s="515">
        <v>100</v>
      </c>
      <c r="Z2047" s="515">
        <v>6.45419760052844</v>
      </c>
      <c r="AA2047" s="515">
        <v>0</v>
      </c>
      <c r="AB2047" s="515">
        <v>0.81649658092772603</v>
      </c>
      <c r="AC2047" s="515"/>
      <c r="AD2047" s="515">
        <v>25.301257614451561</v>
      </c>
      <c r="AE2047" s="515"/>
      <c r="AF2047" s="515">
        <v>0.29469548133595275</v>
      </c>
      <c r="AG2047" s="515">
        <v>0.50298054719211471</v>
      </c>
      <c r="AH2047" s="515">
        <v>0</v>
      </c>
      <c r="AI2047" s="515">
        <v>6</v>
      </c>
      <c r="AJ2047" s="515">
        <v>121.51666666666669</v>
      </c>
      <c r="AK2047" s="515">
        <v>33.152547368087426</v>
      </c>
      <c r="AL2047" s="515">
        <v>33.152547368087426</v>
      </c>
    </row>
    <row r="2048" spans="1:38">
      <c r="A2048" s="515">
        <v>18</v>
      </c>
      <c r="B2048" s="515">
        <v>313</v>
      </c>
      <c r="C2048" s="515">
        <v>2024</v>
      </c>
      <c r="D2048" s="515"/>
      <c r="E2048" s="515">
        <v>99</v>
      </c>
      <c r="F2048" s="515"/>
      <c r="G2048" s="515">
        <v>99</v>
      </c>
      <c r="H2048" s="515">
        <v>2</v>
      </c>
      <c r="I2048" s="515">
        <v>99</v>
      </c>
      <c r="J2048" s="515">
        <v>175</v>
      </c>
      <c r="K2048" s="515">
        <v>99</v>
      </c>
      <c r="L2048" s="515">
        <v>13</v>
      </c>
      <c r="M2048" s="515">
        <v>99</v>
      </c>
      <c r="N2048" s="515">
        <v>99</v>
      </c>
      <c r="O2048" s="515">
        <v>99</v>
      </c>
      <c r="P2048" s="515">
        <v>99</v>
      </c>
      <c r="Q2048" s="515">
        <v>2</v>
      </c>
      <c r="R2048" s="515">
        <v>2</v>
      </c>
      <c r="S2048" s="515">
        <v>13</v>
      </c>
      <c r="T2048" s="515">
        <v>14</v>
      </c>
      <c r="U2048" s="515">
        <v>54.45</v>
      </c>
      <c r="V2048" s="515">
        <v>0</v>
      </c>
      <c r="W2048" s="515">
        <v>100</v>
      </c>
      <c r="X2048" s="515">
        <v>100</v>
      </c>
      <c r="Y2048" s="515">
        <v>100</v>
      </c>
      <c r="Z2048" s="515">
        <v>0.25</v>
      </c>
      <c r="AA2048" s="515">
        <v>0</v>
      </c>
      <c r="AB2048" s="515">
        <v>0</v>
      </c>
      <c r="AC2048" s="515"/>
      <c r="AD2048" s="515"/>
      <c r="AE2048" s="515"/>
      <c r="AF2048" s="515">
        <v>0.11185682326621918</v>
      </c>
      <c r="AG2048" s="515">
        <v>0.21231836446621136</v>
      </c>
      <c r="AH2048" s="515">
        <v>0</v>
      </c>
      <c r="AI2048" s="515">
        <v>2</v>
      </c>
      <c r="AJ2048" s="515">
        <v>118.5</v>
      </c>
      <c r="AK2048" s="515">
        <v>32.744311590425639</v>
      </c>
      <c r="AL2048" s="515">
        <v>32.744311590425639</v>
      </c>
    </row>
    <row r="2049" spans="1:38">
      <c r="A2049" s="515">
        <v>18</v>
      </c>
      <c r="B2049" s="515">
        <v>314</v>
      </c>
      <c r="C2049" s="515">
        <v>2024</v>
      </c>
      <c r="D2049" s="515"/>
      <c r="E2049" s="515">
        <v>99</v>
      </c>
      <c r="F2049" s="515"/>
      <c r="G2049" s="515">
        <v>99</v>
      </c>
      <c r="H2049" s="515">
        <v>2</v>
      </c>
      <c r="I2049" s="515">
        <v>99</v>
      </c>
      <c r="J2049" s="515">
        <v>177</v>
      </c>
      <c r="K2049" s="515">
        <v>99</v>
      </c>
      <c r="L2049" s="515">
        <v>13</v>
      </c>
      <c r="M2049" s="515">
        <v>99</v>
      </c>
      <c r="N2049" s="515">
        <v>99</v>
      </c>
      <c r="O2049" s="515">
        <v>99</v>
      </c>
      <c r="P2049" s="515">
        <v>99</v>
      </c>
      <c r="Q2049" s="515"/>
      <c r="R2049" s="515">
        <v>0</v>
      </c>
      <c r="S2049" s="515"/>
      <c r="T2049" s="515"/>
      <c r="U2049" s="515"/>
      <c r="V2049" s="515"/>
      <c r="W2049" s="515"/>
      <c r="X2049" s="515"/>
      <c r="Y2049" s="515"/>
      <c r="Z2049" s="515"/>
      <c r="AA2049" s="515"/>
      <c r="AB2049" s="515"/>
      <c r="AC2049" s="515"/>
      <c r="AD2049" s="515"/>
      <c r="AE2049" s="515"/>
      <c r="AF2049" s="515"/>
      <c r="AG2049" s="515"/>
      <c r="AH2049" s="515"/>
      <c r="AI2049" s="515"/>
      <c r="AJ2049" s="515"/>
      <c r="AK2049" s="515"/>
      <c r="AL2049" s="515"/>
    </row>
    <row r="2050" spans="1:38">
      <c r="A2050" s="515">
        <v>18</v>
      </c>
      <c r="B2050" s="515">
        <v>315</v>
      </c>
      <c r="C2050" s="515">
        <v>2024</v>
      </c>
      <c r="D2050" s="515"/>
      <c r="E2050" s="515">
        <v>99</v>
      </c>
      <c r="F2050" s="515"/>
      <c r="G2050" s="515">
        <v>99</v>
      </c>
      <c r="H2050" s="515">
        <v>2</v>
      </c>
      <c r="I2050" s="515">
        <v>99</v>
      </c>
      <c r="J2050" s="515">
        <v>178</v>
      </c>
      <c r="K2050" s="515">
        <v>99</v>
      </c>
      <c r="L2050" s="515">
        <v>13</v>
      </c>
      <c r="M2050" s="515">
        <v>99</v>
      </c>
      <c r="N2050" s="515">
        <v>99</v>
      </c>
      <c r="O2050" s="515">
        <v>99</v>
      </c>
      <c r="P2050" s="515">
        <v>99</v>
      </c>
      <c r="Q2050" s="515">
        <v>1</v>
      </c>
      <c r="R2050" s="515">
        <v>2</v>
      </c>
      <c r="S2050" s="515">
        <v>13</v>
      </c>
      <c r="T2050" s="515">
        <v>14</v>
      </c>
      <c r="U2050" s="515">
        <v>55.6</v>
      </c>
      <c r="V2050" s="515">
        <v>0</v>
      </c>
      <c r="W2050" s="515">
        <v>100</v>
      </c>
      <c r="X2050" s="515">
        <v>100</v>
      </c>
      <c r="Y2050" s="515">
        <v>100</v>
      </c>
      <c r="Z2050" s="515">
        <v>1.4000000000000132</v>
      </c>
      <c r="AA2050" s="515">
        <v>0</v>
      </c>
      <c r="AB2050" s="515">
        <v>1</v>
      </c>
      <c r="AC2050" s="515"/>
      <c r="AD2050" s="515">
        <v>-99.999999999997442</v>
      </c>
      <c r="AE2050" s="515"/>
      <c r="AF2050" s="515">
        <v>0.13689253935660503</v>
      </c>
      <c r="AG2050" s="515">
        <v>0.23250319378263043</v>
      </c>
      <c r="AH2050" s="515">
        <v>0</v>
      </c>
      <c r="AI2050" s="515">
        <v>2</v>
      </c>
      <c r="AJ2050" s="515">
        <v>115.1</v>
      </c>
      <c r="AK2050" s="515">
        <v>36.620912305625886</v>
      </c>
      <c r="AL2050" s="515">
        <v>36.620912305625886</v>
      </c>
    </row>
    <row r="2051" spans="1:38">
      <c r="A2051" s="515">
        <v>18</v>
      </c>
      <c r="B2051" s="515">
        <v>316</v>
      </c>
      <c r="C2051" s="515">
        <v>2024</v>
      </c>
      <c r="D2051" s="515"/>
      <c r="E2051" s="515">
        <v>99</v>
      </c>
      <c r="F2051" s="515"/>
      <c r="G2051" s="515">
        <v>99</v>
      </c>
      <c r="H2051" s="515">
        <v>2</v>
      </c>
      <c r="I2051" s="515">
        <v>99</v>
      </c>
      <c r="J2051" s="515">
        <v>181</v>
      </c>
      <c r="K2051" s="515">
        <v>99</v>
      </c>
      <c r="L2051" s="515">
        <v>13</v>
      </c>
      <c r="M2051" s="515">
        <v>99</v>
      </c>
      <c r="N2051" s="515">
        <v>99</v>
      </c>
      <c r="O2051" s="515">
        <v>99</v>
      </c>
      <c r="P2051" s="515">
        <v>99</v>
      </c>
      <c r="Q2051" s="515">
        <v>1</v>
      </c>
      <c r="R2051" s="515">
        <v>1</v>
      </c>
      <c r="S2051" s="515">
        <v>13</v>
      </c>
      <c r="T2051" s="515">
        <v>13</v>
      </c>
      <c r="U2051" s="515">
        <v>58.3</v>
      </c>
      <c r="V2051" s="515">
        <v>0</v>
      </c>
      <c r="W2051" s="515">
        <v>100</v>
      </c>
      <c r="X2051" s="515">
        <v>100</v>
      </c>
      <c r="Y2051" s="515">
        <v>100</v>
      </c>
      <c r="Z2051" s="515">
        <v>0</v>
      </c>
      <c r="AA2051" s="515">
        <v>0</v>
      </c>
      <c r="AB2051" s="515">
        <v>0</v>
      </c>
      <c r="AC2051" s="515"/>
      <c r="AD2051" s="515"/>
      <c r="AE2051" s="515"/>
      <c r="AF2051" s="515">
        <v>3.5945363048166777E-2</v>
      </c>
      <c r="AG2051" s="515">
        <v>7.0776563366876308E-2</v>
      </c>
      <c r="AH2051" s="515">
        <v>0</v>
      </c>
      <c r="AI2051" s="515">
        <v>1</v>
      </c>
      <c r="AJ2051" s="515">
        <v>118.8</v>
      </c>
      <c r="AK2051" s="515">
        <v>34.771164276090083</v>
      </c>
      <c r="AL2051" s="515">
        <v>34.771164276090083</v>
      </c>
    </row>
    <row r="2052" spans="1:38">
      <c r="A2052" s="515">
        <v>18</v>
      </c>
      <c r="B2052" s="515">
        <v>317</v>
      </c>
      <c r="C2052" s="515">
        <v>2024</v>
      </c>
      <c r="D2052" s="515"/>
      <c r="E2052" s="515">
        <v>99</v>
      </c>
      <c r="F2052" s="515"/>
      <c r="G2052" s="515">
        <v>99</v>
      </c>
      <c r="H2052" s="515">
        <v>1</v>
      </c>
      <c r="I2052" s="515">
        <v>99</v>
      </c>
      <c r="J2052" s="515">
        <v>262</v>
      </c>
      <c r="K2052" s="515">
        <v>99</v>
      </c>
      <c r="L2052" s="515">
        <v>13</v>
      </c>
      <c r="M2052" s="515">
        <v>99</v>
      </c>
      <c r="N2052" s="515">
        <v>99</v>
      </c>
      <c r="O2052" s="515">
        <v>99</v>
      </c>
      <c r="P2052" s="515">
        <v>99</v>
      </c>
      <c r="Q2052" s="515"/>
      <c r="R2052" s="515">
        <v>0</v>
      </c>
      <c r="S2052" s="515"/>
      <c r="T2052" s="515"/>
      <c r="U2052" s="515"/>
      <c r="V2052" s="515"/>
      <c r="W2052" s="515"/>
      <c r="X2052" s="515"/>
      <c r="Y2052" s="515"/>
      <c r="Z2052" s="515"/>
      <c r="AA2052" s="515"/>
      <c r="AB2052" s="515"/>
      <c r="AC2052" s="515"/>
      <c r="AD2052" s="515"/>
      <c r="AE2052" s="515"/>
      <c r="AF2052" s="515"/>
      <c r="AG2052" s="515"/>
      <c r="AH2052" s="515"/>
      <c r="AI2052" s="515"/>
      <c r="AJ2052" s="515"/>
      <c r="AK2052" s="515"/>
      <c r="AL2052" s="515"/>
    </row>
    <row r="2053" spans="1:38">
      <c r="A2053" s="515">
        <v>18</v>
      </c>
      <c r="B2053" s="515">
        <v>318</v>
      </c>
      <c r="C2053" s="515">
        <v>2024</v>
      </c>
      <c r="D2053" s="515"/>
      <c r="E2053" s="515">
        <v>99</v>
      </c>
      <c r="F2053" s="515"/>
      <c r="G2053" s="515">
        <v>99</v>
      </c>
      <c r="H2053" s="515">
        <v>2</v>
      </c>
      <c r="I2053" s="515">
        <v>99</v>
      </c>
      <c r="J2053" s="515">
        <v>267</v>
      </c>
      <c r="K2053" s="515">
        <v>99</v>
      </c>
      <c r="L2053" s="515">
        <v>13</v>
      </c>
      <c r="M2053" s="515">
        <v>99</v>
      </c>
      <c r="N2053" s="515">
        <v>99</v>
      </c>
      <c r="O2053" s="515">
        <v>99</v>
      </c>
      <c r="P2053" s="515">
        <v>99</v>
      </c>
      <c r="Q2053" s="515"/>
      <c r="R2053" s="515">
        <v>0</v>
      </c>
      <c r="S2053" s="515"/>
      <c r="T2053" s="515"/>
      <c r="U2053" s="515"/>
      <c r="V2053" s="515"/>
      <c r="W2053" s="515"/>
      <c r="X2053" s="515"/>
      <c r="Y2053" s="515"/>
      <c r="Z2053" s="515"/>
      <c r="AA2053" s="515"/>
      <c r="AB2053" s="515"/>
      <c r="AC2053" s="515"/>
      <c r="AD2053" s="515"/>
      <c r="AE2053" s="515"/>
      <c r="AF2053" s="515"/>
      <c r="AG2053" s="515"/>
      <c r="AH2053" s="515"/>
      <c r="AI2053" s="515"/>
      <c r="AJ2053" s="515"/>
      <c r="AK2053" s="515"/>
      <c r="AL2053" s="515"/>
    </row>
    <row r="2054" spans="1:38">
      <c r="A2054" s="515">
        <v>18</v>
      </c>
      <c r="B2054" s="515">
        <v>319</v>
      </c>
      <c r="C2054" s="515">
        <v>2024</v>
      </c>
      <c r="D2054" s="515"/>
      <c r="E2054" s="515">
        <v>99</v>
      </c>
      <c r="F2054" s="515"/>
      <c r="G2054" s="515">
        <v>99</v>
      </c>
      <c r="H2054" s="515">
        <v>1</v>
      </c>
      <c r="I2054" s="515">
        <v>99</v>
      </c>
      <c r="J2054" s="515">
        <v>309</v>
      </c>
      <c r="K2054" s="515">
        <v>99</v>
      </c>
      <c r="L2054" s="515">
        <v>13</v>
      </c>
      <c r="M2054" s="515">
        <v>99</v>
      </c>
      <c r="N2054" s="515">
        <v>99</v>
      </c>
      <c r="O2054" s="515">
        <v>99</v>
      </c>
      <c r="P2054" s="515">
        <v>99</v>
      </c>
      <c r="Q2054" s="515">
        <v>5</v>
      </c>
      <c r="R2054" s="515">
        <v>5</v>
      </c>
      <c r="S2054" s="515">
        <v>13</v>
      </c>
      <c r="T2054" s="515">
        <v>13.8</v>
      </c>
      <c r="U2054" s="515">
        <v>59</v>
      </c>
      <c r="V2054" s="515">
        <v>0</v>
      </c>
      <c r="W2054" s="515">
        <v>100</v>
      </c>
      <c r="X2054" s="515">
        <v>100</v>
      </c>
      <c r="Y2054" s="515">
        <v>100</v>
      </c>
      <c r="Z2054" s="515">
        <v>2.6389391808074447</v>
      </c>
      <c r="AA2054" s="515">
        <v>0</v>
      </c>
      <c r="AB2054" s="515">
        <v>0.74833147735476702</v>
      </c>
      <c r="AC2054" s="515"/>
      <c r="AD2054" s="515">
        <v>-27.344523830319034</v>
      </c>
      <c r="AE2054" s="515"/>
      <c r="AF2054" s="515">
        <v>5.3039142887450944E-2</v>
      </c>
      <c r="AG2054" s="515">
        <v>0.10139335086464464</v>
      </c>
      <c r="AH2054" s="515">
        <v>0</v>
      </c>
      <c r="AI2054" s="515">
        <v>5</v>
      </c>
      <c r="AJ2054" s="515">
        <v>121.11999999999998</v>
      </c>
      <c r="AK2054" s="515">
        <v>33.555569125978167</v>
      </c>
      <c r="AL2054" s="515">
        <v>33.801796745011096</v>
      </c>
    </row>
    <row r="2055" spans="1:38">
      <c r="A2055" s="515">
        <v>18</v>
      </c>
      <c r="B2055" s="515">
        <v>320</v>
      </c>
      <c r="C2055" s="515">
        <v>2024</v>
      </c>
      <c r="D2055" s="515"/>
      <c r="E2055" s="515">
        <v>99</v>
      </c>
      <c r="F2055" s="515"/>
      <c r="G2055" s="515">
        <v>99</v>
      </c>
      <c r="H2055" s="515">
        <v>2</v>
      </c>
      <c r="I2055" s="515">
        <v>99</v>
      </c>
      <c r="J2055" s="515">
        <v>470</v>
      </c>
      <c r="K2055" s="515">
        <v>99</v>
      </c>
      <c r="L2055" s="515">
        <v>13</v>
      </c>
      <c r="M2055" s="515">
        <v>99</v>
      </c>
      <c r="N2055" s="515">
        <v>99</v>
      </c>
      <c r="O2055" s="515">
        <v>99</v>
      </c>
      <c r="P2055" s="515">
        <v>99</v>
      </c>
      <c r="Q2055" s="515">
        <v>1</v>
      </c>
      <c r="R2055" s="515">
        <v>1</v>
      </c>
      <c r="S2055" s="515">
        <v>13</v>
      </c>
      <c r="T2055" s="515">
        <v>15</v>
      </c>
      <c r="U2055" s="515">
        <v>46.7</v>
      </c>
      <c r="V2055" s="515">
        <v>0</v>
      </c>
      <c r="W2055" s="515">
        <v>100</v>
      </c>
      <c r="X2055" s="515">
        <v>100</v>
      </c>
      <c r="Y2055" s="515">
        <v>100</v>
      </c>
      <c r="Z2055" s="515">
        <v>0</v>
      </c>
      <c r="AA2055" s="515">
        <v>0</v>
      </c>
      <c r="AB2055" s="515">
        <v>0</v>
      </c>
      <c r="AC2055" s="515"/>
      <c r="AD2055" s="515"/>
      <c r="AE2055" s="515"/>
      <c r="AF2055" s="515">
        <v>7.473841554559045E-2</v>
      </c>
      <c r="AG2055" s="515">
        <v>0.1356863930082283</v>
      </c>
      <c r="AH2055" s="515">
        <v>0</v>
      </c>
      <c r="AI2055" s="515">
        <v>1</v>
      </c>
      <c r="AJ2055" s="515">
        <v>105.2</v>
      </c>
      <c r="AK2055" s="515">
        <v>40.111570014194037</v>
      </c>
      <c r="AL2055" s="515"/>
    </row>
    <row r="2056" spans="1:38">
      <c r="A2056" s="515">
        <v>18</v>
      </c>
      <c r="B2056" s="515">
        <v>321</v>
      </c>
      <c r="C2056" s="515">
        <v>2024</v>
      </c>
      <c r="D2056" s="515"/>
      <c r="E2056" s="515">
        <v>99</v>
      </c>
      <c r="F2056" s="515"/>
      <c r="G2056" s="515">
        <v>99</v>
      </c>
      <c r="H2056" s="515">
        <v>2</v>
      </c>
      <c r="I2056" s="515">
        <v>99</v>
      </c>
      <c r="J2056" s="515">
        <v>629</v>
      </c>
      <c r="K2056" s="515">
        <v>99</v>
      </c>
      <c r="L2056" s="515">
        <v>13</v>
      </c>
      <c r="M2056" s="515">
        <v>99</v>
      </c>
      <c r="N2056" s="515">
        <v>99</v>
      </c>
      <c r="O2056" s="515">
        <v>99</v>
      </c>
      <c r="P2056" s="515">
        <v>99</v>
      </c>
      <c r="Q2056" s="515"/>
      <c r="R2056" s="515">
        <v>0</v>
      </c>
      <c r="S2056" s="515"/>
      <c r="T2056" s="515"/>
      <c r="U2056" s="515"/>
      <c r="V2056" s="515"/>
      <c r="W2056" s="515"/>
      <c r="X2056" s="515"/>
      <c r="Y2056" s="515"/>
      <c r="Z2056" s="515"/>
      <c r="AA2056" s="515"/>
      <c r="AB2056" s="515"/>
      <c r="AC2056" s="515"/>
      <c r="AD2056" s="515"/>
      <c r="AE2056" s="515"/>
      <c r="AF2056" s="515"/>
      <c r="AG2056" s="515"/>
      <c r="AH2056" s="515"/>
      <c r="AI2056" s="515"/>
      <c r="AJ2056" s="515"/>
      <c r="AK2056" s="515"/>
      <c r="AL2056" s="515"/>
    </row>
    <row r="2057" spans="1:38">
      <c r="A2057" s="515">
        <v>18</v>
      </c>
      <c r="B2057" s="515">
        <v>322</v>
      </c>
      <c r="C2057" s="515">
        <v>2024</v>
      </c>
      <c r="D2057" s="515"/>
      <c r="E2057" s="515">
        <v>99</v>
      </c>
      <c r="F2057" s="515"/>
      <c r="G2057" s="515">
        <v>99</v>
      </c>
      <c r="H2057" s="515">
        <v>1</v>
      </c>
      <c r="I2057" s="515">
        <v>99</v>
      </c>
      <c r="J2057" s="515">
        <v>643</v>
      </c>
      <c r="K2057" s="515">
        <v>99</v>
      </c>
      <c r="L2057" s="515">
        <v>13</v>
      </c>
      <c r="M2057" s="515">
        <v>99</v>
      </c>
      <c r="N2057" s="515">
        <v>99</v>
      </c>
      <c r="O2057" s="515">
        <v>99</v>
      </c>
      <c r="P2057" s="515">
        <v>99</v>
      </c>
      <c r="Q2057" s="515">
        <v>1</v>
      </c>
      <c r="R2057" s="515">
        <v>1</v>
      </c>
      <c r="S2057" s="515">
        <v>13</v>
      </c>
      <c r="T2057" s="515">
        <v>13</v>
      </c>
      <c r="U2057" s="515">
        <v>51.7</v>
      </c>
      <c r="V2057" s="515">
        <v>0</v>
      </c>
      <c r="W2057" s="515">
        <v>100</v>
      </c>
      <c r="X2057" s="515">
        <v>100</v>
      </c>
      <c r="Y2057" s="515">
        <v>100</v>
      </c>
      <c r="Z2057" s="515">
        <v>0</v>
      </c>
      <c r="AA2057" s="515">
        <v>0</v>
      </c>
      <c r="AB2057" s="515">
        <v>0</v>
      </c>
      <c r="AC2057" s="515"/>
      <c r="AD2057" s="515"/>
      <c r="AE2057" s="515"/>
      <c r="AF2057" s="515">
        <v>1.9485580670303967E-2</v>
      </c>
      <c r="AG2057" s="515">
        <v>3.4708771920402115E-2</v>
      </c>
      <c r="AH2057" s="515">
        <v>0</v>
      </c>
      <c r="AI2057" s="515">
        <v>1</v>
      </c>
      <c r="AJ2057" s="515">
        <v>115.8</v>
      </c>
      <c r="AK2057" s="515">
        <v>33.293914883669999</v>
      </c>
      <c r="AL2057" s="515">
        <v>33.293914883669999</v>
      </c>
    </row>
    <row r="2058" spans="1:38">
      <c r="A2058" s="515">
        <v>18</v>
      </c>
      <c r="B2058" s="515">
        <v>323</v>
      </c>
      <c r="C2058" s="515">
        <v>2024</v>
      </c>
      <c r="D2058" s="515"/>
      <c r="E2058" s="515">
        <v>99</v>
      </c>
      <c r="F2058" s="515"/>
      <c r="G2058" s="515">
        <v>99</v>
      </c>
      <c r="H2058" s="515">
        <v>2</v>
      </c>
      <c r="I2058" s="515">
        <v>99</v>
      </c>
      <c r="J2058" s="515">
        <v>704</v>
      </c>
      <c r="K2058" s="515">
        <v>99</v>
      </c>
      <c r="L2058" s="515">
        <v>13</v>
      </c>
      <c r="M2058" s="515">
        <v>99</v>
      </c>
      <c r="N2058" s="515">
        <v>99</v>
      </c>
      <c r="O2058" s="515">
        <v>99</v>
      </c>
      <c r="P2058" s="515">
        <v>99</v>
      </c>
      <c r="Q2058" s="515"/>
      <c r="R2058" s="515">
        <v>0</v>
      </c>
      <c r="S2058" s="515"/>
      <c r="T2058" s="515"/>
      <c r="U2058" s="515"/>
      <c r="V2058" s="515"/>
      <c r="W2058" s="515"/>
      <c r="X2058" s="515"/>
      <c r="Y2058" s="515"/>
      <c r="Z2058" s="515"/>
      <c r="AA2058" s="515"/>
      <c r="AB2058" s="515"/>
      <c r="AC2058" s="515"/>
      <c r="AD2058" s="515"/>
      <c r="AE2058" s="515"/>
      <c r="AF2058" s="515"/>
      <c r="AG2058" s="515"/>
      <c r="AH2058" s="515"/>
      <c r="AI2058" s="515"/>
      <c r="AJ2058" s="515"/>
      <c r="AK2058" s="515"/>
      <c r="AL2058" s="515"/>
    </row>
    <row r="2059" spans="1:38">
      <c r="A2059" s="515">
        <v>18</v>
      </c>
      <c r="B2059" s="515">
        <v>324</v>
      </c>
      <c r="C2059" s="515">
        <v>2024</v>
      </c>
      <c r="D2059" s="515"/>
      <c r="E2059" s="515">
        <v>99</v>
      </c>
      <c r="F2059" s="515"/>
      <c r="G2059" s="515">
        <v>99</v>
      </c>
      <c r="H2059" s="515">
        <v>1</v>
      </c>
      <c r="I2059" s="515">
        <v>99</v>
      </c>
      <c r="J2059" s="515">
        <v>802</v>
      </c>
      <c r="K2059" s="515">
        <v>99</v>
      </c>
      <c r="L2059" s="515">
        <v>13</v>
      </c>
      <c r="M2059" s="515">
        <v>99</v>
      </c>
      <c r="N2059" s="515">
        <v>99</v>
      </c>
      <c r="O2059" s="515">
        <v>99</v>
      </c>
      <c r="P2059" s="515">
        <v>99</v>
      </c>
      <c r="Q2059" s="515"/>
      <c r="R2059" s="515">
        <v>0</v>
      </c>
      <c r="S2059" s="515"/>
      <c r="T2059" s="515"/>
      <c r="U2059" s="515"/>
      <c r="V2059" s="515"/>
      <c r="W2059" s="515"/>
      <c r="X2059" s="515"/>
      <c r="Y2059" s="515"/>
      <c r="Z2059" s="515"/>
      <c r="AA2059" s="515"/>
      <c r="AB2059" s="515"/>
      <c r="AC2059" s="515"/>
      <c r="AD2059" s="515"/>
      <c r="AE2059" s="515"/>
      <c r="AF2059" s="515"/>
      <c r="AG2059" s="515"/>
      <c r="AH2059" s="515"/>
      <c r="AI2059" s="515"/>
      <c r="AJ2059" s="515"/>
      <c r="AK2059" s="515"/>
      <c r="AL2059" s="515"/>
    </row>
    <row r="2060" spans="1:38">
      <c r="A2060" s="515">
        <v>18</v>
      </c>
      <c r="B2060" s="515">
        <v>325</v>
      </c>
      <c r="C2060" s="515">
        <v>2024</v>
      </c>
      <c r="D2060" s="515"/>
      <c r="E2060" s="515">
        <v>99</v>
      </c>
      <c r="F2060" s="515"/>
      <c r="G2060" s="515">
        <v>99</v>
      </c>
      <c r="H2060" s="515">
        <v>1</v>
      </c>
      <c r="I2060" s="515">
        <v>99</v>
      </c>
      <c r="J2060" s="515">
        <v>103</v>
      </c>
      <c r="K2060" s="515">
        <v>99</v>
      </c>
      <c r="L2060" s="515">
        <v>14</v>
      </c>
      <c r="M2060" s="515">
        <v>99</v>
      </c>
      <c r="N2060" s="515">
        <v>99</v>
      </c>
      <c r="O2060" s="515">
        <v>99</v>
      </c>
      <c r="P2060" s="515">
        <v>99</v>
      </c>
      <c r="Q2060" s="515"/>
      <c r="R2060" s="515">
        <v>0</v>
      </c>
      <c r="S2060" s="515"/>
      <c r="T2060" s="515"/>
      <c r="U2060" s="515"/>
      <c r="V2060" s="515"/>
      <c r="W2060" s="515"/>
      <c r="X2060" s="515"/>
      <c r="Y2060" s="515"/>
      <c r="Z2060" s="515"/>
      <c r="AA2060" s="515"/>
      <c r="AB2060" s="515"/>
      <c r="AC2060" s="515"/>
      <c r="AD2060" s="515"/>
      <c r="AE2060" s="515"/>
      <c r="AF2060" s="515"/>
      <c r="AG2060" s="515"/>
      <c r="AH2060" s="515"/>
      <c r="AI2060" s="515"/>
      <c r="AJ2060" s="515"/>
      <c r="AK2060" s="515"/>
      <c r="AL2060" s="515"/>
    </row>
    <row r="2061" spans="1:38">
      <c r="A2061" s="515">
        <v>18</v>
      </c>
      <c r="B2061" s="515">
        <v>326</v>
      </c>
      <c r="C2061" s="515">
        <v>2024</v>
      </c>
      <c r="D2061" s="515"/>
      <c r="E2061" s="515">
        <v>99</v>
      </c>
      <c r="F2061" s="515"/>
      <c r="G2061" s="515">
        <v>99</v>
      </c>
      <c r="H2061" s="515">
        <v>2</v>
      </c>
      <c r="I2061" s="515">
        <v>99</v>
      </c>
      <c r="J2061" s="515">
        <v>106</v>
      </c>
      <c r="K2061" s="515">
        <v>99</v>
      </c>
      <c r="L2061" s="515">
        <v>14</v>
      </c>
      <c r="M2061" s="515">
        <v>99</v>
      </c>
      <c r="N2061" s="515">
        <v>99</v>
      </c>
      <c r="O2061" s="515">
        <v>99</v>
      </c>
      <c r="P2061" s="515">
        <v>99</v>
      </c>
      <c r="Q2061" s="515"/>
      <c r="R2061" s="515">
        <v>0</v>
      </c>
      <c r="S2061" s="515"/>
      <c r="T2061" s="515"/>
      <c r="U2061" s="515"/>
      <c r="V2061" s="515"/>
      <c r="W2061" s="515"/>
      <c r="X2061" s="515"/>
      <c r="Y2061" s="515"/>
      <c r="Z2061" s="515"/>
      <c r="AA2061" s="515"/>
      <c r="AB2061" s="515"/>
      <c r="AC2061" s="515"/>
      <c r="AD2061" s="515"/>
      <c r="AE2061" s="515"/>
      <c r="AF2061" s="515"/>
      <c r="AG2061" s="515"/>
      <c r="AH2061" s="515"/>
      <c r="AI2061" s="515"/>
      <c r="AJ2061" s="515"/>
      <c r="AK2061" s="515"/>
      <c r="AL2061" s="515"/>
    </row>
    <row r="2062" spans="1:38">
      <c r="A2062" s="515">
        <v>18</v>
      </c>
      <c r="B2062" s="515">
        <v>327</v>
      </c>
      <c r="C2062" s="515">
        <v>2024</v>
      </c>
      <c r="D2062" s="515"/>
      <c r="E2062" s="515">
        <v>99</v>
      </c>
      <c r="F2062" s="515"/>
      <c r="G2062" s="515">
        <v>99</v>
      </c>
      <c r="H2062" s="515">
        <v>1</v>
      </c>
      <c r="I2062" s="515">
        <v>99</v>
      </c>
      <c r="J2062" s="515">
        <v>110</v>
      </c>
      <c r="K2062" s="515">
        <v>99</v>
      </c>
      <c r="L2062" s="515">
        <v>14</v>
      </c>
      <c r="M2062" s="515">
        <v>99</v>
      </c>
      <c r="N2062" s="515">
        <v>99</v>
      </c>
      <c r="O2062" s="515">
        <v>99</v>
      </c>
      <c r="P2062" s="515">
        <v>99</v>
      </c>
      <c r="Q2062" s="515"/>
      <c r="R2062" s="515">
        <v>0</v>
      </c>
      <c r="S2062" s="515"/>
      <c r="T2062" s="515"/>
      <c r="U2062" s="515"/>
      <c r="V2062" s="515"/>
      <c r="W2062" s="515"/>
      <c r="X2062" s="515"/>
      <c r="Y2062" s="515"/>
      <c r="Z2062" s="515"/>
      <c r="AA2062" s="515"/>
      <c r="AB2062" s="515"/>
      <c r="AC2062" s="515"/>
      <c r="AD2062" s="515"/>
      <c r="AE2062" s="515"/>
      <c r="AF2062" s="515"/>
      <c r="AG2062" s="515"/>
      <c r="AH2062" s="515"/>
      <c r="AI2062" s="515"/>
      <c r="AJ2062" s="515"/>
      <c r="AK2062" s="515"/>
      <c r="AL2062" s="515"/>
    </row>
    <row r="2063" spans="1:38">
      <c r="A2063" s="515">
        <v>18</v>
      </c>
      <c r="B2063" s="515">
        <v>328</v>
      </c>
      <c r="C2063" s="515">
        <v>2024</v>
      </c>
      <c r="D2063" s="515"/>
      <c r="E2063" s="515">
        <v>99</v>
      </c>
      <c r="F2063" s="515"/>
      <c r="G2063" s="515">
        <v>99</v>
      </c>
      <c r="H2063" s="515">
        <v>1</v>
      </c>
      <c r="I2063" s="515">
        <v>99</v>
      </c>
      <c r="J2063" s="515">
        <v>111</v>
      </c>
      <c r="K2063" s="515">
        <v>99</v>
      </c>
      <c r="L2063" s="515">
        <v>14</v>
      </c>
      <c r="M2063" s="515">
        <v>99</v>
      </c>
      <c r="N2063" s="515">
        <v>99</v>
      </c>
      <c r="O2063" s="515">
        <v>99</v>
      </c>
      <c r="P2063" s="515">
        <v>99</v>
      </c>
      <c r="Q2063" s="515"/>
      <c r="R2063" s="515">
        <v>0</v>
      </c>
      <c r="S2063" s="515"/>
      <c r="T2063" s="515"/>
      <c r="U2063" s="515"/>
      <c r="V2063" s="515"/>
      <c r="W2063" s="515"/>
      <c r="X2063" s="515"/>
      <c r="Y2063" s="515"/>
      <c r="Z2063" s="515"/>
      <c r="AA2063" s="515"/>
      <c r="AB2063" s="515"/>
      <c r="AC2063" s="515"/>
      <c r="AD2063" s="515"/>
      <c r="AE2063" s="515"/>
      <c r="AF2063" s="515"/>
      <c r="AG2063" s="515"/>
      <c r="AH2063" s="515"/>
      <c r="AI2063" s="515"/>
      <c r="AJ2063" s="515"/>
      <c r="AK2063" s="515"/>
      <c r="AL2063" s="515"/>
    </row>
    <row r="2064" spans="1:38">
      <c r="A2064" s="515">
        <v>18</v>
      </c>
      <c r="B2064" s="515">
        <v>329</v>
      </c>
      <c r="C2064" s="515">
        <v>2024</v>
      </c>
      <c r="D2064" s="515"/>
      <c r="E2064" s="515">
        <v>99</v>
      </c>
      <c r="F2064" s="515"/>
      <c r="G2064" s="515">
        <v>99</v>
      </c>
      <c r="H2064" s="515">
        <v>1</v>
      </c>
      <c r="I2064" s="515">
        <v>99</v>
      </c>
      <c r="J2064" s="515">
        <v>116</v>
      </c>
      <c r="K2064" s="515">
        <v>99</v>
      </c>
      <c r="L2064" s="515">
        <v>14</v>
      </c>
      <c r="M2064" s="515">
        <v>99</v>
      </c>
      <c r="N2064" s="515">
        <v>99</v>
      </c>
      <c r="O2064" s="515">
        <v>99</v>
      </c>
      <c r="P2064" s="515">
        <v>99</v>
      </c>
      <c r="Q2064" s="515"/>
      <c r="R2064" s="515">
        <v>0</v>
      </c>
      <c r="S2064" s="515"/>
      <c r="T2064" s="515"/>
      <c r="U2064" s="515"/>
      <c r="V2064" s="515"/>
      <c r="W2064" s="515"/>
      <c r="X2064" s="515"/>
      <c r="Y2064" s="515"/>
      <c r="Z2064" s="515"/>
      <c r="AA2064" s="515"/>
      <c r="AB2064" s="515"/>
      <c r="AC2064" s="515"/>
      <c r="AD2064" s="515"/>
      <c r="AE2064" s="515"/>
      <c r="AF2064" s="515"/>
      <c r="AG2064" s="515"/>
      <c r="AH2064" s="515"/>
      <c r="AI2064" s="515"/>
      <c r="AJ2064" s="515"/>
      <c r="AK2064" s="515"/>
      <c r="AL2064" s="515"/>
    </row>
    <row r="2065" spans="1:38">
      <c r="A2065" s="515">
        <v>18</v>
      </c>
      <c r="B2065" s="515">
        <v>330</v>
      </c>
      <c r="C2065" s="515">
        <v>2024</v>
      </c>
      <c r="D2065" s="515"/>
      <c r="E2065" s="515">
        <v>99</v>
      </c>
      <c r="F2065" s="515"/>
      <c r="G2065" s="515">
        <v>99</v>
      </c>
      <c r="H2065" s="515">
        <v>2</v>
      </c>
      <c r="I2065" s="515">
        <v>99</v>
      </c>
      <c r="J2065" s="515">
        <v>117</v>
      </c>
      <c r="K2065" s="515">
        <v>99</v>
      </c>
      <c r="L2065" s="515">
        <v>14</v>
      </c>
      <c r="M2065" s="515">
        <v>99</v>
      </c>
      <c r="N2065" s="515">
        <v>99</v>
      </c>
      <c r="O2065" s="515">
        <v>99</v>
      </c>
      <c r="P2065" s="515">
        <v>99</v>
      </c>
      <c r="Q2065" s="515">
        <v>1</v>
      </c>
      <c r="R2065" s="515">
        <v>1</v>
      </c>
      <c r="S2065" s="515">
        <v>14</v>
      </c>
      <c r="T2065" s="515">
        <v>15</v>
      </c>
      <c r="U2065" s="515">
        <v>44.6</v>
      </c>
      <c r="V2065" s="515">
        <v>0</v>
      </c>
      <c r="W2065" s="515">
        <v>100</v>
      </c>
      <c r="X2065" s="515">
        <v>100</v>
      </c>
      <c r="Y2065" s="515">
        <v>100</v>
      </c>
      <c r="Z2065" s="515">
        <v>0</v>
      </c>
      <c r="AA2065" s="515">
        <v>0</v>
      </c>
      <c r="AB2065" s="515">
        <v>0</v>
      </c>
      <c r="AC2065" s="515"/>
      <c r="AD2065" s="515"/>
      <c r="AE2065" s="515"/>
      <c r="AF2065" s="515">
        <v>1.7577781683951493E-2</v>
      </c>
      <c r="AG2065" s="515">
        <v>2.4434513586082625E-2</v>
      </c>
      <c r="AH2065" s="515">
        <v>0</v>
      </c>
      <c r="AI2065" s="515">
        <v>1</v>
      </c>
      <c r="AJ2065" s="515">
        <v>111.1</v>
      </c>
      <c r="AK2065" s="515">
        <v>32.523155971129192</v>
      </c>
      <c r="AL2065" s="515">
        <v>32.523155971129192</v>
      </c>
    </row>
    <row r="2066" spans="1:38">
      <c r="A2066" s="515">
        <v>18</v>
      </c>
      <c r="B2066" s="515">
        <v>331</v>
      </c>
      <c r="C2066" s="515">
        <v>2024</v>
      </c>
      <c r="D2066" s="515"/>
      <c r="E2066" s="515">
        <v>99</v>
      </c>
      <c r="F2066" s="515"/>
      <c r="G2066" s="515">
        <v>99</v>
      </c>
      <c r="H2066" s="515">
        <v>1</v>
      </c>
      <c r="I2066" s="515">
        <v>99</v>
      </c>
      <c r="J2066" s="515">
        <v>134</v>
      </c>
      <c r="K2066" s="515">
        <v>99</v>
      </c>
      <c r="L2066" s="515">
        <v>14</v>
      </c>
      <c r="M2066" s="515">
        <v>99</v>
      </c>
      <c r="N2066" s="515">
        <v>99</v>
      </c>
      <c r="O2066" s="515">
        <v>99</v>
      </c>
      <c r="P2066" s="515">
        <v>99</v>
      </c>
      <c r="Q2066" s="515"/>
      <c r="R2066" s="515">
        <v>0</v>
      </c>
      <c r="S2066" s="515"/>
      <c r="T2066" s="515"/>
      <c r="U2066" s="515"/>
      <c r="V2066" s="515"/>
      <c r="W2066" s="515"/>
      <c r="X2066" s="515"/>
      <c r="Y2066" s="515"/>
      <c r="Z2066" s="515"/>
      <c r="AA2066" s="515"/>
      <c r="AB2066" s="515"/>
      <c r="AC2066" s="515"/>
      <c r="AD2066" s="515"/>
      <c r="AE2066" s="515"/>
      <c r="AF2066" s="515"/>
      <c r="AG2066" s="515"/>
      <c r="AH2066" s="515"/>
      <c r="AI2066" s="515"/>
      <c r="AJ2066" s="515"/>
      <c r="AK2066" s="515"/>
      <c r="AL2066" s="515"/>
    </row>
    <row r="2067" spans="1:38">
      <c r="A2067" s="515">
        <v>18</v>
      </c>
      <c r="B2067" s="515">
        <v>332</v>
      </c>
      <c r="C2067" s="515">
        <v>2024</v>
      </c>
      <c r="D2067" s="515"/>
      <c r="E2067" s="515">
        <v>99</v>
      </c>
      <c r="F2067" s="515"/>
      <c r="G2067" s="515">
        <v>99</v>
      </c>
      <c r="H2067" s="515">
        <v>2</v>
      </c>
      <c r="I2067" s="515">
        <v>99</v>
      </c>
      <c r="J2067" s="515">
        <v>141</v>
      </c>
      <c r="K2067" s="515">
        <v>99</v>
      </c>
      <c r="L2067" s="515">
        <v>14</v>
      </c>
      <c r="M2067" s="515">
        <v>99</v>
      </c>
      <c r="N2067" s="515">
        <v>99</v>
      </c>
      <c r="O2067" s="515">
        <v>99</v>
      </c>
      <c r="P2067" s="515">
        <v>99</v>
      </c>
      <c r="Q2067" s="515"/>
      <c r="R2067" s="515">
        <v>0</v>
      </c>
      <c r="S2067" s="515"/>
      <c r="T2067" s="515"/>
      <c r="U2067" s="515"/>
      <c r="V2067" s="515"/>
      <c r="W2067" s="515"/>
      <c r="X2067" s="515"/>
      <c r="Y2067" s="515"/>
      <c r="Z2067" s="515"/>
      <c r="AA2067" s="515"/>
      <c r="AB2067" s="515"/>
      <c r="AC2067" s="515"/>
      <c r="AD2067" s="515"/>
      <c r="AE2067" s="515"/>
      <c r="AF2067" s="515"/>
      <c r="AG2067" s="515"/>
      <c r="AH2067" s="515"/>
      <c r="AI2067" s="515"/>
      <c r="AJ2067" s="515"/>
      <c r="AK2067" s="515"/>
      <c r="AL2067" s="515"/>
    </row>
    <row r="2068" spans="1:38">
      <c r="A2068" s="515">
        <v>18</v>
      </c>
      <c r="B2068" s="515">
        <v>333</v>
      </c>
      <c r="C2068" s="515">
        <v>2024</v>
      </c>
      <c r="D2068" s="515"/>
      <c r="E2068" s="515">
        <v>99</v>
      </c>
      <c r="F2068" s="515"/>
      <c r="G2068" s="515">
        <v>99</v>
      </c>
      <c r="H2068" s="515">
        <v>2</v>
      </c>
      <c r="I2068" s="515">
        <v>99</v>
      </c>
      <c r="J2068" s="515">
        <v>143</v>
      </c>
      <c r="K2068" s="515">
        <v>99</v>
      </c>
      <c r="L2068" s="515">
        <v>14</v>
      </c>
      <c r="M2068" s="515">
        <v>99</v>
      </c>
      <c r="N2068" s="515">
        <v>99</v>
      </c>
      <c r="O2068" s="515">
        <v>99</v>
      </c>
      <c r="P2068" s="515">
        <v>99</v>
      </c>
      <c r="Q2068" s="515"/>
      <c r="R2068" s="515">
        <v>0</v>
      </c>
      <c r="S2068" s="515"/>
      <c r="T2068" s="515"/>
      <c r="U2068" s="515"/>
      <c r="V2068" s="515"/>
      <c r="W2068" s="515"/>
      <c r="X2068" s="515"/>
      <c r="Y2068" s="515"/>
      <c r="Z2068" s="515"/>
      <c r="AA2068" s="515"/>
      <c r="AB2068" s="515"/>
      <c r="AC2068" s="515"/>
      <c r="AD2068" s="515"/>
      <c r="AE2068" s="515"/>
      <c r="AF2068" s="515"/>
      <c r="AG2068" s="515"/>
      <c r="AH2068" s="515"/>
      <c r="AI2068" s="515"/>
      <c r="AJ2068" s="515"/>
      <c r="AK2068" s="515"/>
      <c r="AL2068" s="515"/>
    </row>
    <row r="2069" spans="1:38">
      <c r="A2069" s="515">
        <v>18</v>
      </c>
      <c r="B2069" s="515">
        <v>334</v>
      </c>
      <c r="C2069" s="515">
        <v>2024</v>
      </c>
      <c r="D2069" s="515"/>
      <c r="E2069" s="515">
        <v>99</v>
      </c>
      <c r="F2069" s="515"/>
      <c r="G2069" s="515">
        <v>99</v>
      </c>
      <c r="H2069" s="515">
        <v>2</v>
      </c>
      <c r="I2069" s="515">
        <v>99</v>
      </c>
      <c r="J2069" s="515">
        <v>147</v>
      </c>
      <c r="K2069" s="515">
        <v>99</v>
      </c>
      <c r="L2069" s="515">
        <v>14</v>
      </c>
      <c r="M2069" s="515">
        <v>99</v>
      </c>
      <c r="N2069" s="515">
        <v>99</v>
      </c>
      <c r="O2069" s="515">
        <v>99</v>
      </c>
      <c r="P2069" s="515">
        <v>99</v>
      </c>
      <c r="Q2069" s="515"/>
      <c r="R2069" s="515">
        <v>0</v>
      </c>
      <c r="S2069" s="515"/>
      <c r="T2069" s="515"/>
      <c r="U2069" s="515"/>
      <c r="V2069" s="515"/>
      <c r="W2069" s="515"/>
      <c r="X2069" s="515"/>
      <c r="Y2069" s="515"/>
      <c r="Z2069" s="515"/>
      <c r="AA2069" s="515"/>
      <c r="AB2069" s="515"/>
      <c r="AC2069" s="515"/>
      <c r="AD2069" s="515"/>
      <c r="AE2069" s="515"/>
      <c r="AF2069" s="515"/>
      <c r="AG2069" s="515"/>
      <c r="AH2069" s="515"/>
      <c r="AI2069" s="515"/>
      <c r="AJ2069" s="515"/>
      <c r="AK2069" s="515"/>
      <c r="AL2069" s="515"/>
    </row>
    <row r="2070" spans="1:38">
      <c r="A2070" s="515">
        <v>18</v>
      </c>
      <c r="B2070" s="515">
        <v>335</v>
      </c>
      <c r="C2070" s="515">
        <v>2024</v>
      </c>
      <c r="D2070" s="515"/>
      <c r="E2070" s="515">
        <v>99</v>
      </c>
      <c r="F2070" s="515"/>
      <c r="G2070" s="515">
        <v>99</v>
      </c>
      <c r="H2070" s="515">
        <v>1</v>
      </c>
      <c r="I2070" s="515">
        <v>99</v>
      </c>
      <c r="J2070" s="515">
        <v>155</v>
      </c>
      <c r="K2070" s="515">
        <v>99</v>
      </c>
      <c r="L2070" s="515">
        <v>14</v>
      </c>
      <c r="M2070" s="515">
        <v>99</v>
      </c>
      <c r="N2070" s="515">
        <v>99</v>
      </c>
      <c r="O2070" s="515">
        <v>99</v>
      </c>
      <c r="P2070" s="515">
        <v>99</v>
      </c>
      <c r="Q2070" s="515">
        <v>2</v>
      </c>
      <c r="R2070" s="515">
        <v>2</v>
      </c>
      <c r="S2070" s="515">
        <v>14</v>
      </c>
      <c r="T2070" s="515">
        <v>13</v>
      </c>
      <c r="U2070" s="515">
        <v>61.5</v>
      </c>
      <c r="V2070" s="515">
        <v>0</v>
      </c>
      <c r="W2070" s="515">
        <v>100</v>
      </c>
      <c r="X2070" s="515">
        <v>100</v>
      </c>
      <c r="Y2070" s="515">
        <v>100</v>
      </c>
      <c r="Z2070" s="515">
        <v>4.0999999999999375</v>
      </c>
      <c r="AA2070" s="515">
        <v>0</v>
      </c>
      <c r="AB2070" s="515">
        <v>2</v>
      </c>
      <c r="AC2070" s="515"/>
      <c r="AD2070" s="515">
        <v>100.00000000000075</v>
      </c>
      <c r="AE2070" s="515"/>
      <c r="AF2070" s="515">
        <v>3.9729837107667858E-2</v>
      </c>
      <c r="AG2070" s="515">
        <v>7.3052786874730491E-2</v>
      </c>
      <c r="AH2070" s="515">
        <v>0</v>
      </c>
      <c r="AI2070" s="515">
        <v>1</v>
      </c>
      <c r="AJ2070" s="515">
        <v>123.2</v>
      </c>
      <c r="AK2070" s="515">
        <v>35.080979907257507</v>
      </c>
      <c r="AL2070" s="515">
        <v>35.080979907257507</v>
      </c>
    </row>
    <row r="2071" spans="1:38">
      <c r="A2071" s="515">
        <v>18</v>
      </c>
      <c r="B2071" s="515">
        <v>336</v>
      </c>
      <c r="C2071" s="515">
        <v>2024</v>
      </c>
      <c r="D2071" s="515"/>
      <c r="E2071" s="515">
        <v>99</v>
      </c>
      <c r="F2071" s="515"/>
      <c r="G2071" s="515">
        <v>99</v>
      </c>
      <c r="H2071" s="515">
        <v>2</v>
      </c>
      <c r="I2071" s="515">
        <v>99</v>
      </c>
      <c r="J2071" s="515">
        <v>160</v>
      </c>
      <c r="K2071" s="515">
        <v>99</v>
      </c>
      <c r="L2071" s="515">
        <v>14</v>
      </c>
      <c r="M2071" s="515">
        <v>99</v>
      </c>
      <c r="N2071" s="515">
        <v>99</v>
      </c>
      <c r="O2071" s="515">
        <v>99</v>
      </c>
      <c r="P2071" s="515">
        <v>99</v>
      </c>
      <c r="Q2071" s="515"/>
      <c r="R2071" s="515">
        <v>0</v>
      </c>
      <c r="S2071" s="515"/>
      <c r="T2071" s="515"/>
      <c r="U2071" s="515"/>
      <c r="V2071" s="515"/>
      <c r="W2071" s="515"/>
      <c r="X2071" s="515"/>
      <c r="Y2071" s="515"/>
      <c r="Z2071" s="515"/>
      <c r="AA2071" s="515"/>
      <c r="AB2071" s="515"/>
      <c r="AC2071" s="515"/>
      <c r="AD2071" s="515"/>
      <c r="AE2071" s="515"/>
      <c r="AF2071" s="515"/>
      <c r="AG2071" s="515"/>
      <c r="AH2071" s="515"/>
      <c r="AI2071" s="515"/>
      <c r="AJ2071" s="515"/>
      <c r="AK2071" s="515"/>
      <c r="AL2071" s="515"/>
    </row>
    <row r="2072" spans="1:38">
      <c r="A2072" s="515">
        <v>18</v>
      </c>
      <c r="B2072" s="515">
        <v>337</v>
      </c>
      <c r="C2072" s="515">
        <v>2024</v>
      </c>
      <c r="D2072" s="515"/>
      <c r="E2072" s="515">
        <v>99</v>
      </c>
      <c r="F2072" s="515"/>
      <c r="G2072" s="515">
        <v>99</v>
      </c>
      <c r="H2072" s="515">
        <v>1</v>
      </c>
      <c r="I2072" s="515">
        <v>99</v>
      </c>
      <c r="J2072" s="515">
        <v>171</v>
      </c>
      <c r="K2072" s="515">
        <v>99</v>
      </c>
      <c r="L2072" s="515">
        <v>14</v>
      </c>
      <c r="M2072" s="515">
        <v>99</v>
      </c>
      <c r="N2072" s="515">
        <v>99</v>
      </c>
      <c r="O2072" s="515">
        <v>99</v>
      </c>
      <c r="P2072" s="515">
        <v>99</v>
      </c>
      <c r="Q2072" s="515"/>
      <c r="R2072" s="515">
        <v>0</v>
      </c>
      <c r="S2072" s="515"/>
      <c r="T2072" s="515"/>
      <c r="U2072" s="515"/>
      <c r="V2072" s="515"/>
      <c r="W2072" s="515"/>
      <c r="X2072" s="515"/>
      <c r="Y2072" s="515"/>
      <c r="Z2072" s="515"/>
      <c r="AA2072" s="515"/>
      <c r="AB2072" s="515"/>
      <c r="AC2072" s="515"/>
      <c r="AD2072" s="515"/>
      <c r="AE2072" s="515"/>
      <c r="AF2072" s="515"/>
      <c r="AG2072" s="515"/>
      <c r="AH2072" s="515"/>
      <c r="AI2072" s="515"/>
      <c r="AJ2072" s="515"/>
      <c r="AK2072" s="515"/>
      <c r="AL2072" s="515"/>
    </row>
    <row r="2073" spans="1:38">
      <c r="A2073" s="515">
        <v>18</v>
      </c>
      <c r="B2073" s="515">
        <v>338</v>
      </c>
      <c r="C2073" s="515">
        <v>2024</v>
      </c>
      <c r="D2073" s="515"/>
      <c r="E2073" s="515">
        <v>99</v>
      </c>
      <c r="F2073" s="515"/>
      <c r="G2073" s="515">
        <v>99</v>
      </c>
      <c r="H2073" s="515">
        <v>2</v>
      </c>
      <c r="I2073" s="515">
        <v>99</v>
      </c>
      <c r="J2073" s="515">
        <v>175</v>
      </c>
      <c r="K2073" s="515">
        <v>99</v>
      </c>
      <c r="L2073" s="515">
        <v>14</v>
      </c>
      <c r="M2073" s="515">
        <v>99</v>
      </c>
      <c r="N2073" s="515">
        <v>99</v>
      </c>
      <c r="O2073" s="515">
        <v>99</v>
      </c>
      <c r="P2073" s="515">
        <v>99</v>
      </c>
      <c r="Q2073" s="515"/>
      <c r="R2073" s="515">
        <v>0</v>
      </c>
      <c r="S2073" s="515"/>
      <c r="T2073" s="515"/>
      <c r="U2073" s="515"/>
      <c r="V2073" s="515"/>
      <c r="W2073" s="515"/>
      <c r="X2073" s="515"/>
      <c r="Y2073" s="515"/>
      <c r="Z2073" s="515"/>
      <c r="AA2073" s="515"/>
      <c r="AB2073" s="515"/>
      <c r="AC2073" s="515"/>
      <c r="AD2073" s="515"/>
      <c r="AE2073" s="515"/>
      <c r="AF2073" s="515"/>
      <c r="AG2073" s="515"/>
      <c r="AH2073" s="515"/>
      <c r="AI2073" s="515"/>
      <c r="AJ2073" s="515"/>
      <c r="AK2073" s="515"/>
      <c r="AL2073" s="515"/>
    </row>
    <row r="2074" spans="1:38">
      <c r="A2074" s="515">
        <v>18</v>
      </c>
      <c r="B2074" s="515">
        <v>339</v>
      </c>
      <c r="C2074" s="515">
        <v>2024</v>
      </c>
      <c r="D2074" s="515"/>
      <c r="E2074" s="515">
        <v>99</v>
      </c>
      <c r="F2074" s="515"/>
      <c r="G2074" s="515">
        <v>99</v>
      </c>
      <c r="H2074" s="515">
        <v>2</v>
      </c>
      <c r="I2074" s="515">
        <v>99</v>
      </c>
      <c r="J2074" s="515">
        <v>177</v>
      </c>
      <c r="K2074" s="515">
        <v>99</v>
      </c>
      <c r="L2074" s="515">
        <v>14</v>
      </c>
      <c r="M2074" s="515">
        <v>99</v>
      </c>
      <c r="N2074" s="515">
        <v>99</v>
      </c>
      <c r="O2074" s="515">
        <v>99</v>
      </c>
      <c r="P2074" s="515">
        <v>99</v>
      </c>
      <c r="Q2074" s="515"/>
      <c r="R2074" s="515">
        <v>0</v>
      </c>
      <c r="S2074" s="515"/>
      <c r="T2074" s="515"/>
      <c r="U2074" s="515"/>
      <c r="V2074" s="515"/>
      <c r="W2074" s="515"/>
      <c r="X2074" s="515"/>
      <c r="Y2074" s="515"/>
      <c r="Z2074" s="515"/>
      <c r="AA2074" s="515"/>
      <c r="AB2074" s="515"/>
      <c r="AC2074" s="515"/>
      <c r="AD2074" s="515"/>
      <c r="AE2074" s="515"/>
      <c r="AF2074" s="515"/>
      <c r="AG2074" s="515"/>
      <c r="AH2074" s="515"/>
      <c r="AI2074" s="515"/>
      <c r="AJ2074" s="515"/>
      <c r="AK2074" s="515"/>
      <c r="AL2074" s="515"/>
    </row>
    <row r="2075" spans="1:38">
      <c r="A2075" s="515">
        <v>18</v>
      </c>
      <c r="B2075" s="515">
        <v>340</v>
      </c>
      <c r="C2075" s="515">
        <v>2024</v>
      </c>
      <c r="D2075" s="515"/>
      <c r="E2075" s="515">
        <v>99</v>
      </c>
      <c r="F2075" s="515"/>
      <c r="G2075" s="515">
        <v>99</v>
      </c>
      <c r="H2075" s="515">
        <v>2</v>
      </c>
      <c r="I2075" s="515">
        <v>99</v>
      </c>
      <c r="J2075" s="515">
        <v>178</v>
      </c>
      <c r="K2075" s="515">
        <v>99</v>
      </c>
      <c r="L2075" s="515">
        <v>14</v>
      </c>
      <c r="M2075" s="515">
        <v>99</v>
      </c>
      <c r="N2075" s="515">
        <v>99</v>
      </c>
      <c r="O2075" s="515">
        <v>99</v>
      </c>
      <c r="P2075" s="515">
        <v>99</v>
      </c>
      <c r="Q2075" s="515"/>
      <c r="R2075" s="515">
        <v>0</v>
      </c>
      <c r="S2075" s="515"/>
      <c r="T2075" s="515"/>
      <c r="U2075" s="515"/>
      <c r="V2075" s="515"/>
      <c r="W2075" s="515"/>
      <c r="X2075" s="515"/>
      <c r="Y2075" s="515"/>
      <c r="Z2075" s="515"/>
      <c r="AA2075" s="515"/>
      <c r="AB2075" s="515"/>
      <c r="AC2075" s="515"/>
      <c r="AD2075" s="515"/>
      <c r="AE2075" s="515"/>
      <c r="AF2075" s="515"/>
      <c r="AG2075" s="515"/>
      <c r="AH2075" s="515"/>
      <c r="AI2075" s="515"/>
      <c r="AJ2075" s="515"/>
      <c r="AK2075" s="515"/>
      <c r="AL2075" s="515"/>
    </row>
    <row r="2076" spans="1:38">
      <c r="A2076" s="515">
        <v>18</v>
      </c>
      <c r="B2076" s="515">
        <v>341</v>
      </c>
      <c r="C2076" s="515">
        <v>2024</v>
      </c>
      <c r="D2076" s="515"/>
      <c r="E2076" s="515">
        <v>99</v>
      </c>
      <c r="F2076" s="515"/>
      <c r="G2076" s="515">
        <v>99</v>
      </c>
      <c r="H2076" s="515">
        <v>2</v>
      </c>
      <c r="I2076" s="515">
        <v>99</v>
      </c>
      <c r="J2076" s="515">
        <v>181</v>
      </c>
      <c r="K2076" s="515">
        <v>99</v>
      </c>
      <c r="L2076" s="515">
        <v>14</v>
      </c>
      <c r="M2076" s="515">
        <v>99</v>
      </c>
      <c r="N2076" s="515">
        <v>99</v>
      </c>
      <c r="O2076" s="515">
        <v>99</v>
      </c>
      <c r="P2076" s="515">
        <v>99</v>
      </c>
      <c r="Q2076" s="515"/>
      <c r="R2076" s="515">
        <v>0</v>
      </c>
      <c r="S2076" s="515"/>
      <c r="T2076" s="515"/>
      <c r="U2076" s="515"/>
      <c r="V2076" s="515"/>
      <c r="W2076" s="515"/>
      <c r="X2076" s="515"/>
      <c r="Y2076" s="515"/>
      <c r="Z2076" s="515"/>
      <c r="AA2076" s="515"/>
      <c r="AB2076" s="515"/>
      <c r="AC2076" s="515"/>
      <c r="AD2076" s="515"/>
      <c r="AE2076" s="515"/>
      <c r="AF2076" s="515"/>
      <c r="AG2076" s="515"/>
      <c r="AH2076" s="515"/>
      <c r="AI2076" s="515"/>
      <c r="AJ2076" s="515"/>
      <c r="AK2076" s="515"/>
      <c r="AL2076" s="515"/>
    </row>
    <row r="2077" spans="1:38">
      <c r="A2077" s="515">
        <v>18</v>
      </c>
      <c r="B2077" s="515">
        <v>342</v>
      </c>
      <c r="C2077" s="515">
        <v>2024</v>
      </c>
      <c r="D2077" s="515"/>
      <c r="E2077" s="515">
        <v>99</v>
      </c>
      <c r="F2077" s="515"/>
      <c r="G2077" s="515">
        <v>99</v>
      </c>
      <c r="H2077" s="515">
        <v>1</v>
      </c>
      <c r="I2077" s="515">
        <v>99</v>
      </c>
      <c r="J2077" s="515">
        <v>262</v>
      </c>
      <c r="K2077" s="515">
        <v>99</v>
      </c>
      <c r="L2077" s="515">
        <v>14</v>
      </c>
      <c r="M2077" s="515">
        <v>99</v>
      </c>
      <c r="N2077" s="515">
        <v>99</v>
      </c>
      <c r="O2077" s="515">
        <v>99</v>
      </c>
      <c r="P2077" s="515">
        <v>99</v>
      </c>
      <c r="Q2077" s="515"/>
      <c r="R2077" s="515">
        <v>0</v>
      </c>
      <c r="S2077" s="515"/>
      <c r="T2077" s="515"/>
      <c r="U2077" s="515"/>
      <c r="V2077" s="515"/>
      <c r="W2077" s="515"/>
      <c r="X2077" s="515"/>
      <c r="Y2077" s="515"/>
      <c r="Z2077" s="515"/>
      <c r="AA2077" s="515"/>
      <c r="AB2077" s="515"/>
      <c r="AC2077" s="515"/>
      <c r="AD2077" s="515"/>
      <c r="AE2077" s="515"/>
      <c r="AF2077" s="515"/>
      <c r="AG2077" s="515"/>
      <c r="AH2077" s="515"/>
      <c r="AI2077" s="515"/>
      <c r="AJ2077" s="515"/>
      <c r="AK2077" s="515"/>
      <c r="AL2077" s="515"/>
    </row>
    <row r="2078" spans="1:38">
      <c r="A2078" s="515">
        <v>18</v>
      </c>
      <c r="B2078" s="515">
        <v>343</v>
      </c>
      <c r="C2078" s="515">
        <v>2024</v>
      </c>
      <c r="D2078" s="515"/>
      <c r="E2078" s="515">
        <v>99</v>
      </c>
      <c r="F2078" s="515"/>
      <c r="G2078" s="515">
        <v>99</v>
      </c>
      <c r="H2078" s="515">
        <v>2</v>
      </c>
      <c r="I2078" s="515">
        <v>99</v>
      </c>
      <c r="J2078" s="515">
        <v>267</v>
      </c>
      <c r="K2078" s="515">
        <v>99</v>
      </c>
      <c r="L2078" s="515">
        <v>14</v>
      </c>
      <c r="M2078" s="515">
        <v>99</v>
      </c>
      <c r="N2078" s="515">
        <v>99</v>
      </c>
      <c r="O2078" s="515">
        <v>99</v>
      </c>
      <c r="P2078" s="515">
        <v>99</v>
      </c>
      <c r="Q2078" s="515"/>
      <c r="R2078" s="515">
        <v>0</v>
      </c>
      <c r="S2078" s="515"/>
      <c r="T2078" s="515"/>
      <c r="U2078" s="515"/>
      <c r="V2078" s="515"/>
      <c r="W2078" s="515"/>
      <c r="X2078" s="515"/>
      <c r="Y2078" s="515"/>
      <c r="Z2078" s="515"/>
      <c r="AA2078" s="515"/>
      <c r="AB2078" s="515"/>
      <c r="AC2078" s="515"/>
      <c r="AD2078" s="515"/>
      <c r="AE2078" s="515"/>
      <c r="AF2078" s="515"/>
      <c r="AG2078" s="515"/>
      <c r="AH2078" s="515"/>
      <c r="AI2078" s="515"/>
      <c r="AJ2078" s="515"/>
      <c r="AK2078" s="515"/>
      <c r="AL2078" s="515"/>
    </row>
    <row r="2079" spans="1:38">
      <c r="A2079" s="515">
        <v>18</v>
      </c>
      <c r="B2079" s="515">
        <v>344</v>
      </c>
      <c r="C2079" s="515">
        <v>2024</v>
      </c>
      <c r="D2079" s="515"/>
      <c r="E2079" s="515">
        <v>99</v>
      </c>
      <c r="F2079" s="515"/>
      <c r="G2079" s="515">
        <v>99</v>
      </c>
      <c r="H2079" s="515">
        <v>1</v>
      </c>
      <c r="I2079" s="515">
        <v>99</v>
      </c>
      <c r="J2079" s="515">
        <v>309</v>
      </c>
      <c r="K2079" s="515">
        <v>99</v>
      </c>
      <c r="L2079" s="515">
        <v>14</v>
      </c>
      <c r="M2079" s="515">
        <v>99</v>
      </c>
      <c r="N2079" s="515">
        <v>99</v>
      </c>
      <c r="O2079" s="515">
        <v>99</v>
      </c>
      <c r="P2079" s="515">
        <v>99</v>
      </c>
      <c r="Q2079" s="515"/>
      <c r="R2079" s="515">
        <v>0</v>
      </c>
      <c r="S2079" s="515"/>
      <c r="T2079" s="515"/>
      <c r="U2079" s="515"/>
      <c r="V2079" s="515"/>
      <c r="W2079" s="515"/>
      <c r="X2079" s="515"/>
      <c r="Y2079" s="515"/>
      <c r="Z2079" s="515"/>
      <c r="AA2079" s="515"/>
      <c r="AB2079" s="515"/>
      <c r="AC2079" s="515"/>
      <c r="AD2079" s="515"/>
      <c r="AE2079" s="515"/>
      <c r="AF2079" s="515"/>
      <c r="AG2079" s="515"/>
      <c r="AH2079" s="515"/>
      <c r="AI2079" s="515"/>
      <c r="AJ2079" s="515"/>
      <c r="AK2079" s="515"/>
      <c r="AL2079" s="515"/>
    </row>
    <row r="2080" spans="1:38">
      <c r="A2080" s="515">
        <v>18</v>
      </c>
      <c r="B2080" s="515">
        <v>345</v>
      </c>
      <c r="C2080" s="515">
        <v>2024</v>
      </c>
      <c r="D2080" s="515"/>
      <c r="E2080" s="515">
        <v>99</v>
      </c>
      <c r="F2080" s="515"/>
      <c r="G2080" s="515">
        <v>99</v>
      </c>
      <c r="H2080" s="515">
        <v>2</v>
      </c>
      <c r="I2080" s="515">
        <v>99</v>
      </c>
      <c r="J2080" s="515">
        <v>470</v>
      </c>
      <c r="K2080" s="515">
        <v>99</v>
      </c>
      <c r="L2080" s="515">
        <v>14</v>
      </c>
      <c r="M2080" s="515">
        <v>99</v>
      </c>
      <c r="N2080" s="515">
        <v>99</v>
      </c>
      <c r="O2080" s="515">
        <v>99</v>
      </c>
      <c r="P2080" s="515">
        <v>99</v>
      </c>
      <c r="Q2080" s="515"/>
      <c r="R2080" s="515">
        <v>0</v>
      </c>
      <c r="S2080" s="515"/>
      <c r="T2080" s="515"/>
      <c r="U2080" s="515"/>
      <c r="V2080" s="515"/>
      <c r="W2080" s="515"/>
      <c r="X2080" s="515"/>
      <c r="Y2080" s="515"/>
      <c r="Z2080" s="515"/>
      <c r="AA2080" s="515"/>
      <c r="AB2080" s="515"/>
      <c r="AC2080" s="515"/>
      <c r="AD2080" s="515"/>
      <c r="AE2080" s="515"/>
      <c r="AF2080" s="515"/>
      <c r="AG2080" s="515"/>
      <c r="AH2080" s="515"/>
      <c r="AI2080" s="515"/>
      <c r="AJ2080" s="515"/>
      <c r="AK2080" s="515"/>
      <c r="AL2080" s="515"/>
    </row>
    <row r="2081" spans="1:38">
      <c r="A2081" s="515">
        <v>18</v>
      </c>
      <c r="B2081" s="515">
        <v>346</v>
      </c>
      <c r="C2081" s="515">
        <v>2024</v>
      </c>
      <c r="D2081" s="515"/>
      <c r="E2081" s="515">
        <v>99</v>
      </c>
      <c r="F2081" s="515"/>
      <c r="G2081" s="515">
        <v>99</v>
      </c>
      <c r="H2081" s="515">
        <v>2</v>
      </c>
      <c r="I2081" s="515">
        <v>99</v>
      </c>
      <c r="J2081" s="515">
        <v>629</v>
      </c>
      <c r="K2081" s="515">
        <v>99</v>
      </c>
      <c r="L2081" s="515">
        <v>14</v>
      </c>
      <c r="M2081" s="515">
        <v>99</v>
      </c>
      <c r="N2081" s="515">
        <v>99</v>
      </c>
      <c r="O2081" s="515">
        <v>99</v>
      </c>
      <c r="P2081" s="515">
        <v>99</v>
      </c>
      <c r="Q2081" s="515"/>
      <c r="R2081" s="515">
        <v>0</v>
      </c>
      <c r="S2081" s="515"/>
      <c r="T2081" s="515"/>
      <c r="U2081" s="515"/>
      <c r="V2081" s="515"/>
      <c r="W2081" s="515"/>
      <c r="X2081" s="515"/>
      <c r="Y2081" s="515"/>
      <c r="Z2081" s="515"/>
      <c r="AA2081" s="515"/>
      <c r="AB2081" s="515"/>
      <c r="AC2081" s="515"/>
      <c r="AD2081" s="515"/>
      <c r="AE2081" s="515"/>
      <c r="AF2081" s="515"/>
      <c r="AG2081" s="515"/>
      <c r="AH2081" s="515"/>
      <c r="AI2081" s="515"/>
      <c r="AJ2081" s="515"/>
      <c r="AK2081" s="515"/>
      <c r="AL2081" s="515"/>
    </row>
    <row r="2082" spans="1:38">
      <c r="A2082" s="515">
        <v>18</v>
      </c>
      <c r="B2082" s="515">
        <v>347</v>
      </c>
      <c r="C2082" s="515">
        <v>2024</v>
      </c>
      <c r="D2082" s="515"/>
      <c r="E2082" s="515">
        <v>99</v>
      </c>
      <c r="F2082" s="515"/>
      <c r="G2082" s="515">
        <v>99</v>
      </c>
      <c r="H2082" s="515">
        <v>1</v>
      </c>
      <c r="I2082" s="515">
        <v>99</v>
      </c>
      <c r="J2082" s="515">
        <v>643</v>
      </c>
      <c r="K2082" s="515">
        <v>99</v>
      </c>
      <c r="L2082" s="515">
        <v>14</v>
      </c>
      <c r="M2082" s="515">
        <v>99</v>
      </c>
      <c r="N2082" s="515">
        <v>99</v>
      </c>
      <c r="O2082" s="515">
        <v>99</v>
      </c>
      <c r="P2082" s="515">
        <v>99</v>
      </c>
      <c r="Q2082" s="515"/>
      <c r="R2082" s="515">
        <v>0</v>
      </c>
      <c r="S2082" s="515"/>
      <c r="T2082" s="515"/>
      <c r="U2082" s="515"/>
      <c r="V2082" s="515"/>
      <c r="W2082" s="515"/>
      <c r="X2082" s="515"/>
      <c r="Y2082" s="515"/>
      <c r="Z2082" s="515"/>
      <c r="AA2082" s="515"/>
      <c r="AB2082" s="515"/>
      <c r="AC2082" s="515"/>
      <c r="AD2082" s="515"/>
      <c r="AE2082" s="515"/>
      <c r="AF2082" s="515"/>
      <c r="AG2082" s="515"/>
      <c r="AH2082" s="515"/>
      <c r="AI2082" s="515"/>
      <c r="AJ2082" s="515"/>
      <c r="AK2082" s="515"/>
      <c r="AL2082" s="515"/>
    </row>
    <row r="2083" spans="1:38">
      <c r="A2083" s="515">
        <v>18</v>
      </c>
      <c r="B2083" s="515">
        <v>348</v>
      </c>
      <c r="C2083" s="515">
        <v>2024</v>
      </c>
      <c r="D2083" s="515"/>
      <c r="E2083" s="515">
        <v>99</v>
      </c>
      <c r="F2083" s="515"/>
      <c r="G2083" s="515">
        <v>99</v>
      </c>
      <c r="H2083" s="515">
        <v>2</v>
      </c>
      <c r="I2083" s="515">
        <v>99</v>
      </c>
      <c r="J2083" s="515">
        <v>704</v>
      </c>
      <c r="K2083" s="515">
        <v>99</v>
      </c>
      <c r="L2083" s="515">
        <v>14</v>
      </c>
      <c r="M2083" s="515">
        <v>99</v>
      </c>
      <c r="N2083" s="515">
        <v>99</v>
      </c>
      <c r="O2083" s="515">
        <v>99</v>
      </c>
      <c r="P2083" s="515">
        <v>99</v>
      </c>
      <c r="Q2083" s="515"/>
      <c r="R2083" s="515">
        <v>0</v>
      </c>
      <c r="S2083" s="515"/>
      <c r="T2083" s="515"/>
      <c r="U2083" s="515"/>
      <c r="V2083" s="515"/>
      <c r="W2083" s="515"/>
      <c r="X2083" s="515"/>
      <c r="Y2083" s="515"/>
      <c r="Z2083" s="515"/>
      <c r="AA2083" s="515"/>
      <c r="AB2083" s="515"/>
      <c r="AC2083" s="515"/>
      <c r="AD2083" s="515"/>
      <c r="AE2083" s="515"/>
      <c r="AF2083" s="515"/>
      <c r="AG2083" s="515"/>
      <c r="AH2083" s="515"/>
      <c r="AI2083" s="515"/>
      <c r="AJ2083" s="515"/>
      <c r="AK2083" s="515"/>
      <c r="AL2083" s="515"/>
    </row>
    <row r="2084" spans="1:38">
      <c r="A2084" s="515">
        <v>18</v>
      </c>
      <c r="B2084" s="515">
        <v>349</v>
      </c>
      <c r="C2084" s="515">
        <v>2024</v>
      </c>
      <c r="D2084" s="515"/>
      <c r="E2084" s="515">
        <v>99</v>
      </c>
      <c r="F2084" s="515"/>
      <c r="G2084" s="515">
        <v>99</v>
      </c>
      <c r="H2084" s="515">
        <v>1</v>
      </c>
      <c r="I2084" s="515">
        <v>99</v>
      </c>
      <c r="J2084" s="515">
        <v>802</v>
      </c>
      <c r="K2084" s="515">
        <v>99</v>
      </c>
      <c r="L2084" s="515">
        <v>14</v>
      </c>
      <c r="M2084" s="515">
        <v>99</v>
      </c>
      <c r="N2084" s="515">
        <v>99</v>
      </c>
      <c r="O2084" s="515">
        <v>99</v>
      </c>
      <c r="P2084" s="515">
        <v>99</v>
      </c>
      <c r="Q2084" s="515"/>
      <c r="R2084" s="515">
        <v>0</v>
      </c>
      <c r="S2084" s="515"/>
      <c r="T2084" s="515"/>
      <c r="U2084" s="515"/>
      <c r="V2084" s="515"/>
      <c r="W2084" s="515"/>
      <c r="X2084" s="515"/>
      <c r="Y2084" s="515"/>
      <c r="Z2084" s="515"/>
      <c r="AA2084" s="515"/>
      <c r="AB2084" s="515"/>
      <c r="AC2084" s="515"/>
      <c r="AD2084" s="515"/>
      <c r="AE2084" s="515"/>
      <c r="AF2084" s="515"/>
      <c r="AG2084" s="515"/>
      <c r="AH2084" s="515"/>
      <c r="AI2084" s="515"/>
      <c r="AJ2084" s="515"/>
      <c r="AK2084" s="515"/>
      <c r="AL2084" s="515"/>
    </row>
    <row r="2085" spans="1:38">
      <c r="A2085" s="515">
        <v>18</v>
      </c>
      <c r="B2085" s="515">
        <v>350</v>
      </c>
      <c r="C2085" s="515">
        <v>2024</v>
      </c>
      <c r="D2085" s="515"/>
      <c r="E2085" s="515">
        <v>99</v>
      </c>
      <c r="F2085" s="515"/>
      <c r="G2085" s="515">
        <v>99</v>
      </c>
      <c r="H2085" s="515">
        <v>1</v>
      </c>
      <c r="I2085" s="515">
        <v>99</v>
      </c>
      <c r="J2085" s="515">
        <v>103</v>
      </c>
      <c r="K2085" s="515">
        <v>99</v>
      </c>
      <c r="L2085" s="515">
        <v>15</v>
      </c>
      <c r="M2085" s="515">
        <v>99</v>
      </c>
      <c r="N2085" s="515">
        <v>99</v>
      </c>
      <c r="O2085" s="515">
        <v>99</v>
      </c>
      <c r="P2085" s="515">
        <v>99</v>
      </c>
      <c r="Q2085" s="515"/>
      <c r="R2085" s="515">
        <v>0</v>
      </c>
      <c r="S2085" s="515"/>
      <c r="T2085" s="515"/>
      <c r="U2085" s="515"/>
      <c r="V2085" s="515"/>
      <c r="W2085" s="515"/>
      <c r="X2085" s="515"/>
      <c r="Y2085" s="515"/>
      <c r="Z2085" s="515"/>
      <c r="AA2085" s="515"/>
      <c r="AB2085" s="515"/>
      <c r="AC2085" s="515"/>
      <c r="AD2085" s="515"/>
      <c r="AE2085" s="515"/>
      <c r="AF2085" s="515"/>
      <c r="AG2085" s="515"/>
      <c r="AH2085" s="515"/>
      <c r="AI2085" s="515"/>
      <c r="AJ2085" s="515"/>
      <c r="AK2085" s="515"/>
      <c r="AL2085" s="515"/>
    </row>
    <row r="2086" spans="1:38">
      <c r="A2086" s="515">
        <v>18</v>
      </c>
      <c r="B2086" s="515">
        <v>351</v>
      </c>
      <c r="C2086" s="515">
        <v>2024</v>
      </c>
      <c r="D2086" s="515"/>
      <c r="E2086" s="515">
        <v>99</v>
      </c>
      <c r="F2086" s="515"/>
      <c r="G2086" s="515">
        <v>99</v>
      </c>
      <c r="H2086" s="515">
        <v>2</v>
      </c>
      <c r="I2086" s="515">
        <v>99</v>
      </c>
      <c r="J2086" s="515">
        <v>106</v>
      </c>
      <c r="K2086" s="515">
        <v>99</v>
      </c>
      <c r="L2086" s="515">
        <v>15</v>
      </c>
      <c r="M2086" s="515">
        <v>99</v>
      </c>
      <c r="N2086" s="515">
        <v>99</v>
      </c>
      <c r="O2086" s="515">
        <v>99</v>
      </c>
      <c r="P2086" s="515">
        <v>99</v>
      </c>
      <c r="Q2086" s="515"/>
      <c r="R2086" s="515">
        <v>0</v>
      </c>
      <c r="S2086" s="515"/>
      <c r="T2086" s="515"/>
      <c r="U2086" s="515"/>
      <c r="V2086" s="515"/>
      <c r="W2086" s="515"/>
      <c r="X2086" s="515"/>
      <c r="Y2086" s="515"/>
      <c r="Z2086" s="515"/>
      <c r="AA2086" s="515"/>
      <c r="AB2086" s="515"/>
      <c r="AC2086" s="515"/>
      <c r="AD2086" s="515"/>
      <c r="AE2086" s="515"/>
      <c r="AF2086" s="515"/>
      <c r="AG2086" s="515"/>
      <c r="AH2086" s="515"/>
      <c r="AI2086" s="515"/>
      <c r="AJ2086" s="515"/>
      <c r="AK2086" s="515"/>
      <c r="AL2086" s="515"/>
    </row>
    <row r="2087" spans="1:38">
      <c r="A2087" s="515">
        <v>18</v>
      </c>
      <c r="B2087" s="515">
        <v>352</v>
      </c>
      <c r="C2087" s="515">
        <v>2024</v>
      </c>
      <c r="D2087" s="515"/>
      <c r="E2087" s="515">
        <v>99</v>
      </c>
      <c r="F2087" s="515"/>
      <c r="G2087" s="515">
        <v>99</v>
      </c>
      <c r="H2087" s="515">
        <v>1</v>
      </c>
      <c r="I2087" s="515">
        <v>99</v>
      </c>
      <c r="J2087" s="515">
        <v>110</v>
      </c>
      <c r="K2087" s="515">
        <v>99</v>
      </c>
      <c r="L2087" s="515">
        <v>15</v>
      </c>
      <c r="M2087" s="515">
        <v>99</v>
      </c>
      <c r="N2087" s="515">
        <v>99</v>
      </c>
      <c r="O2087" s="515">
        <v>99</v>
      </c>
      <c r="P2087" s="515">
        <v>99</v>
      </c>
      <c r="Q2087" s="515"/>
      <c r="R2087" s="515">
        <v>0</v>
      </c>
      <c r="S2087" s="515"/>
      <c r="T2087" s="515"/>
      <c r="U2087" s="515"/>
      <c r="V2087" s="515"/>
      <c r="W2087" s="515"/>
      <c r="X2087" s="515"/>
      <c r="Y2087" s="515"/>
      <c r="Z2087" s="515"/>
      <c r="AA2087" s="515"/>
      <c r="AB2087" s="515"/>
      <c r="AC2087" s="515"/>
      <c r="AD2087" s="515"/>
      <c r="AE2087" s="515"/>
      <c r="AF2087" s="515"/>
      <c r="AG2087" s="515"/>
      <c r="AH2087" s="515"/>
      <c r="AI2087" s="515"/>
      <c r="AJ2087" s="515"/>
      <c r="AK2087" s="515"/>
      <c r="AL2087" s="515"/>
    </row>
    <row r="2088" spans="1:38">
      <c r="A2088" s="515">
        <v>18</v>
      </c>
      <c r="B2088" s="515">
        <v>353</v>
      </c>
      <c r="C2088" s="515">
        <v>2024</v>
      </c>
      <c r="D2088" s="515"/>
      <c r="E2088" s="515">
        <v>99</v>
      </c>
      <c r="F2088" s="515"/>
      <c r="G2088" s="515">
        <v>99</v>
      </c>
      <c r="H2088" s="515">
        <v>1</v>
      </c>
      <c r="I2088" s="515">
        <v>99</v>
      </c>
      <c r="J2088" s="515">
        <v>111</v>
      </c>
      <c r="K2088" s="515">
        <v>99</v>
      </c>
      <c r="L2088" s="515">
        <v>15</v>
      </c>
      <c r="M2088" s="515">
        <v>99</v>
      </c>
      <c r="N2088" s="515">
        <v>99</v>
      </c>
      <c r="O2088" s="515">
        <v>99</v>
      </c>
      <c r="P2088" s="515">
        <v>99</v>
      </c>
      <c r="Q2088" s="515"/>
      <c r="R2088" s="515">
        <v>0</v>
      </c>
      <c r="S2088" s="515"/>
      <c r="T2088" s="515"/>
      <c r="U2088" s="515"/>
      <c r="V2088" s="515"/>
      <c r="W2088" s="515"/>
      <c r="X2088" s="515"/>
      <c r="Y2088" s="515"/>
      <c r="Z2088" s="515"/>
      <c r="AA2088" s="515"/>
      <c r="AB2088" s="515"/>
      <c r="AC2088" s="515"/>
      <c r="AD2088" s="515"/>
      <c r="AE2088" s="515"/>
      <c r="AF2088" s="515"/>
      <c r="AG2088" s="515"/>
      <c r="AH2088" s="515"/>
      <c r="AI2088" s="515"/>
      <c r="AJ2088" s="515"/>
      <c r="AK2088" s="515"/>
      <c r="AL2088" s="515"/>
    </row>
    <row r="2089" spans="1:38">
      <c r="A2089" s="515">
        <v>18</v>
      </c>
      <c r="B2089" s="515">
        <v>354</v>
      </c>
      <c r="C2089" s="515">
        <v>2024</v>
      </c>
      <c r="D2089" s="515"/>
      <c r="E2089" s="515">
        <v>99</v>
      </c>
      <c r="F2089" s="515"/>
      <c r="G2089" s="515">
        <v>99</v>
      </c>
      <c r="H2089" s="515">
        <v>1</v>
      </c>
      <c r="I2089" s="515">
        <v>99</v>
      </c>
      <c r="J2089" s="515">
        <v>116</v>
      </c>
      <c r="K2089" s="515">
        <v>99</v>
      </c>
      <c r="L2089" s="515">
        <v>15</v>
      </c>
      <c r="M2089" s="515">
        <v>99</v>
      </c>
      <c r="N2089" s="515">
        <v>99</v>
      </c>
      <c r="O2089" s="515">
        <v>99</v>
      </c>
      <c r="P2089" s="515">
        <v>99</v>
      </c>
      <c r="Q2089" s="515"/>
      <c r="R2089" s="515">
        <v>0</v>
      </c>
      <c r="S2089" s="515"/>
      <c r="T2089" s="515"/>
      <c r="U2089" s="515"/>
      <c r="V2089" s="515"/>
      <c r="W2089" s="515"/>
      <c r="X2089" s="515"/>
      <c r="Y2089" s="515"/>
      <c r="Z2089" s="515"/>
      <c r="AA2089" s="515"/>
      <c r="AB2089" s="515"/>
      <c r="AC2089" s="515"/>
      <c r="AD2089" s="515"/>
      <c r="AE2089" s="515"/>
      <c r="AF2089" s="515"/>
      <c r="AG2089" s="515"/>
      <c r="AH2089" s="515"/>
      <c r="AI2089" s="515"/>
      <c r="AJ2089" s="515"/>
      <c r="AK2089" s="515"/>
      <c r="AL2089" s="515"/>
    </row>
    <row r="2090" spans="1:38">
      <c r="A2090" s="515">
        <v>18</v>
      </c>
      <c r="B2090" s="515">
        <v>355</v>
      </c>
      <c r="C2090" s="515">
        <v>2024</v>
      </c>
      <c r="D2090" s="515"/>
      <c r="E2090" s="515">
        <v>99</v>
      </c>
      <c r="F2090" s="515"/>
      <c r="G2090" s="515">
        <v>99</v>
      </c>
      <c r="H2090" s="515">
        <v>2</v>
      </c>
      <c r="I2090" s="515">
        <v>99</v>
      </c>
      <c r="J2090" s="515">
        <v>117</v>
      </c>
      <c r="K2090" s="515">
        <v>99</v>
      </c>
      <c r="L2090" s="515">
        <v>15</v>
      </c>
      <c r="M2090" s="515">
        <v>99</v>
      </c>
      <c r="N2090" s="515">
        <v>99</v>
      </c>
      <c r="O2090" s="515">
        <v>99</v>
      </c>
      <c r="P2090" s="515">
        <v>99</v>
      </c>
      <c r="Q2090" s="515"/>
      <c r="R2090" s="515">
        <v>0</v>
      </c>
      <c r="S2090" s="515"/>
      <c r="T2090" s="515"/>
      <c r="U2090" s="515"/>
      <c r="V2090" s="515"/>
      <c r="W2090" s="515"/>
      <c r="X2090" s="515"/>
      <c r="Y2090" s="515"/>
      <c r="Z2090" s="515"/>
      <c r="AA2090" s="515"/>
      <c r="AB2090" s="515"/>
      <c r="AC2090" s="515"/>
      <c r="AD2090" s="515"/>
      <c r="AE2090" s="515"/>
      <c r="AF2090" s="515"/>
      <c r="AG2090" s="515"/>
      <c r="AH2090" s="515"/>
      <c r="AI2090" s="515"/>
      <c r="AJ2090" s="515"/>
      <c r="AK2090" s="515"/>
      <c r="AL2090" s="515"/>
    </row>
    <row r="2091" spans="1:38">
      <c r="A2091" s="515">
        <v>18</v>
      </c>
      <c r="B2091" s="515">
        <v>356</v>
      </c>
      <c r="C2091" s="515">
        <v>2024</v>
      </c>
      <c r="D2091" s="515"/>
      <c r="E2091" s="515">
        <v>99</v>
      </c>
      <c r="F2091" s="515"/>
      <c r="G2091" s="515">
        <v>99</v>
      </c>
      <c r="H2091" s="515">
        <v>1</v>
      </c>
      <c r="I2091" s="515">
        <v>99</v>
      </c>
      <c r="J2091" s="515">
        <v>134</v>
      </c>
      <c r="K2091" s="515">
        <v>99</v>
      </c>
      <c r="L2091" s="515">
        <v>15</v>
      </c>
      <c r="M2091" s="515">
        <v>99</v>
      </c>
      <c r="N2091" s="515">
        <v>99</v>
      </c>
      <c r="O2091" s="515">
        <v>99</v>
      </c>
      <c r="P2091" s="515">
        <v>99</v>
      </c>
      <c r="Q2091" s="515"/>
      <c r="R2091" s="515">
        <v>0</v>
      </c>
      <c r="S2091" s="515"/>
      <c r="T2091" s="515"/>
      <c r="U2091" s="515"/>
      <c r="V2091" s="515"/>
      <c r="W2091" s="515"/>
      <c r="X2091" s="515"/>
      <c r="Y2091" s="515"/>
      <c r="Z2091" s="515"/>
      <c r="AA2091" s="515"/>
      <c r="AB2091" s="515"/>
      <c r="AC2091" s="515"/>
      <c r="AD2091" s="515"/>
      <c r="AE2091" s="515"/>
      <c r="AF2091" s="515"/>
      <c r="AG2091" s="515"/>
      <c r="AH2091" s="515"/>
      <c r="AI2091" s="515"/>
      <c r="AJ2091" s="515"/>
      <c r="AK2091" s="515"/>
      <c r="AL2091" s="515"/>
    </row>
    <row r="2092" spans="1:38">
      <c r="A2092" s="515">
        <v>18</v>
      </c>
      <c r="B2092" s="515">
        <v>357</v>
      </c>
      <c r="C2092" s="515">
        <v>2024</v>
      </c>
      <c r="D2092" s="515"/>
      <c r="E2092" s="515">
        <v>99</v>
      </c>
      <c r="F2092" s="515"/>
      <c r="G2092" s="515">
        <v>99</v>
      </c>
      <c r="H2092" s="515">
        <v>2</v>
      </c>
      <c r="I2092" s="515">
        <v>99</v>
      </c>
      <c r="J2092" s="515">
        <v>141</v>
      </c>
      <c r="K2092" s="515">
        <v>99</v>
      </c>
      <c r="L2092" s="515">
        <v>15</v>
      </c>
      <c r="M2092" s="515">
        <v>99</v>
      </c>
      <c r="N2092" s="515">
        <v>99</v>
      </c>
      <c r="O2092" s="515">
        <v>99</v>
      </c>
      <c r="P2092" s="515">
        <v>99</v>
      </c>
      <c r="Q2092" s="515"/>
      <c r="R2092" s="515">
        <v>0</v>
      </c>
      <c r="S2092" s="515"/>
      <c r="T2092" s="515"/>
      <c r="U2092" s="515"/>
      <c r="V2092" s="515"/>
      <c r="W2092" s="515"/>
      <c r="X2092" s="515"/>
      <c r="Y2092" s="515"/>
      <c r="Z2092" s="515"/>
      <c r="AA2092" s="515"/>
      <c r="AB2092" s="515"/>
      <c r="AC2092" s="515"/>
      <c r="AD2092" s="515"/>
      <c r="AE2092" s="515"/>
      <c r="AF2092" s="515"/>
      <c r="AG2092" s="515"/>
      <c r="AH2092" s="515"/>
      <c r="AI2092" s="515"/>
      <c r="AJ2092" s="515"/>
      <c r="AK2092" s="515"/>
      <c r="AL2092" s="515"/>
    </row>
    <row r="2093" spans="1:38">
      <c r="A2093" s="515">
        <v>18</v>
      </c>
      <c r="B2093" s="515">
        <v>358</v>
      </c>
      <c r="C2093" s="515">
        <v>2024</v>
      </c>
      <c r="D2093" s="515"/>
      <c r="E2093" s="515">
        <v>99</v>
      </c>
      <c r="F2093" s="515"/>
      <c r="G2093" s="515">
        <v>99</v>
      </c>
      <c r="H2093" s="515">
        <v>2</v>
      </c>
      <c r="I2093" s="515">
        <v>99</v>
      </c>
      <c r="J2093" s="515">
        <v>143</v>
      </c>
      <c r="K2093" s="515">
        <v>99</v>
      </c>
      <c r="L2093" s="515">
        <v>15</v>
      </c>
      <c r="M2093" s="515">
        <v>99</v>
      </c>
      <c r="N2093" s="515">
        <v>99</v>
      </c>
      <c r="O2093" s="515">
        <v>99</v>
      </c>
      <c r="P2093" s="515">
        <v>99</v>
      </c>
      <c r="Q2093" s="515"/>
      <c r="R2093" s="515">
        <v>0</v>
      </c>
      <c r="S2093" s="515"/>
      <c r="T2093" s="515"/>
      <c r="U2093" s="515"/>
      <c r="V2093" s="515"/>
      <c r="W2093" s="515"/>
      <c r="X2093" s="515"/>
      <c r="Y2093" s="515"/>
      <c r="Z2093" s="515"/>
      <c r="AA2093" s="515"/>
      <c r="AB2093" s="515"/>
      <c r="AC2093" s="515"/>
      <c r="AD2093" s="515"/>
      <c r="AE2093" s="515"/>
      <c r="AF2093" s="515"/>
      <c r="AG2093" s="515"/>
      <c r="AH2093" s="515"/>
      <c r="AI2093" s="515"/>
      <c r="AJ2093" s="515"/>
      <c r="AK2093" s="515"/>
      <c r="AL2093" s="515"/>
    </row>
    <row r="2094" spans="1:38">
      <c r="A2094" s="515">
        <v>18</v>
      </c>
      <c r="B2094" s="515">
        <v>359</v>
      </c>
      <c r="C2094" s="515">
        <v>2024</v>
      </c>
      <c r="D2094" s="515"/>
      <c r="E2094" s="515">
        <v>99</v>
      </c>
      <c r="F2094" s="515"/>
      <c r="G2094" s="515">
        <v>99</v>
      </c>
      <c r="H2094" s="515">
        <v>2</v>
      </c>
      <c r="I2094" s="515">
        <v>99</v>
      </c>
      <c r="J2094" s="515">
        <v>147</v>
      </c>
      <c r="K2094" s="515">
        <v>99</v>
      </c>
      <c r="L2094" s="515">
        <v>15</v>
      </c>
      <c r="M2094" s="515">
        <v>99</v>
      </c>
      <c r="N2094" s="515">
        <v>99</v>
      </c>
      <c r="O2094" s="515">
        <v>99</v>
      </c>
      <c r="P2094" s="515">
        <v>99</v>
      </c>
      <c r="Q2094" s="515"/>
      <c r="R2094" s="515">
        <v>0</v>
      </c>
      <c r="S2094" s="515"/>
      <c r="T2094" s="515"/>
      <c r="U2094" s="515"/>
      <c r="V2094" s="515"/>
      <c r="W2094" s="515"/>
      <c r="X2094" s="515"/>
      <c r="Y2094" s="515"/>
      <c r="Z2094" s="515"/>
      <c r="AA2094" s="515"/>
      <c r="AB2094" s="515"/>
      <c r="AC2094" s="515"/>
      <c r="AD2094" s="515"/>
      <c r="AE2094" s="515"/>
      <c r="AF2094" s="515"/>
      <c r="AG2094" s="515"/>
      <c r="AH2094" s="515"/>
      <c r="AI2094" s="515"/>
      <c r="AJ2094" s="515"/>
      <c r="AK2094" s="515"/>
      <c r="AL2094" s="515"/>
    </row>
    <row r="2095" spans="1:38">
      <c r="A2095" s="515">
        <v>18</v>
      </c>
      <c r="B2095" s="515">
        <v>360</v>
      </c>
      <c r="C2095" s="515">
        <v>2024</v>
      </c>
      <c r="D2095" s="515"/>
      <c r="E2095" s="515">
        <v>99</v>
      </c>
      <c r="F2095" s="515"/>
      <c r="G2095" s="515">
        <v>99</v>
      </c>
      <c r="H2095" s="515">
        <v>1</v>
      </c>
      <c r="I2095" s="515">
        <v>99</v>
      </c>
      <c r="J2095" s="515">
        <v>155</v>
      </c>
      <c r="K2095" s="515">
        <v>99</v>
      </c>
      <c r="L2095" s="515">
        <v>15</v>
      </c>
      <c r="M2095" s="515">
        <v>99</v>
      </c>
      <c r="N2095" s="515">
        <v>99</v>
      </c>
      <c r="O2095" s="515">
        <v>99</v>
      </c>
      <c r="P2095" s="515">
        <v>99</v>
      </c>
      <c r="Q2095" s="515"/>
      <c r="R2095" s="515">
        <v>0</v>
      </c>
      <c r="S2095" s="515"/>
      <c r="T2095" s="515"/>
      <c r="U2095" s="515"/>
      <c r="V2095" s="515"/>
      <c r="W2095" s="515"/>
      <c r="X2095" s="515"/>
      <c r="Y2095" s="515"/>
      <c r="Z2095" s="515"/>
      <c r="AA2095" s="515"/>
      <c r="AB2095" s="515"/>
      <c r="AC2095" s="515"/>
      <c r="AD2095" s="515"/>
      <c r="AE2095" s="515"/>
      <c r="AF2095" s="515"/>
      <c r="AG2095" s="515"/>
      <c r="AH2095" s="515"/>
      <c r="AI2095" s="515"/>
      <c r="AJ2095" s="515"/>
      <c r="AK2095" s="515"/>
      <c r="AL2095" s="515"/>
    </row>
    <row r="2096" spans="1:38">
      <c r="A2096" s="515">
        <v>18</v>
      </c>
      <c r="B2096" s="515">
        <v>361</v>
      </c>
      <c r="C2096" s="515">
        <v>2024</v>
      </c>
      <c r="D2096" s="515"/>
      <c r="E2096" s="515">
        <v>99</v>
      </c>
      <c r="F2096" s="515"/>
      <c r="G2096" s="515">
        <v>99</v>
      </c>
      <c r="H2096" s="515">
        <v>2</v>
      </c>
      <c r="I2096" s="515">
        <v>99</v>
      </c>
      <c r="J2096" s="515">
        <v>160</v>
      </c>
      <c r="K2096" s="515">
        <v>99</v>
      </c>
      <c r="L2096" s="515">
        <v>15</v>
      </c>
      <c r="M2096" s="515">
        <v>99</v>
      </c>
      <c r="N2096" s="515">
        <v>99</v>
      </c>
      <c r="O2096" s="515">
        <v>99</v>
      </c>
      <c r="P2096" s="515">
        <v>99</v>
      </c>
      <c r="Q2096" s="515"/>
      <c r="R2096" s="515">
        <v>0</v>
      </c>
      <c r="S2096" s="515"/>
      <c r="T2096" s="515"/>
      <c r="U2096" s="515"/>
      <c r="V2096" s="515"/>
      <c r="W2096" s="515"/>
      <c r="X2096" s="515"/>
      <c r="Y2096" s="515"/>
      <c r="Z2096" s="515"/>
      <c r="AA2096" s="515"/>
      <c r="AB2096" s="515"/>
      <c r="AC2096" s="515"/>
      <c r="AD2096" s="515"/>
      <c r="AE2096" s="515"/>
      <c r="AF2096" s="515"/>
      <c r="AG2096" s="515"/>
      <c r="AH2096" s="515"/>
      <c r="AI2096" s="515"/>
      <c r="AJ2096" s="515"/>
      <c r="AK2096" s="515"/>
      <c r="AL2096" s="515"/>
    </row>
    <row r="2097" spans="1:38">
      <c r="A2097" s="515">
        <v>18</v>
      </c>
      <c r="B2097" s="515">
        <v>362</v>
      </c>
      <c r="C2097" s="515">
        <v>2024</v>
      </c>
      <c r="D2097" s="515"/>
      <c r="E2097" s="515">
        <v>99</v>
      </c>
      <c r="F2097" s="515"/>
      <c r="G2097" s="515">
        <v>99</v>
      </c>
      <c r="H2097" s="515">
        <v>1</v>
      </c>
      <c r="I2097" s="515">
        <v>99</v>
      </c>
      <c r="J2097" s="515">
        <v>171</v>
      </c>
      <c r="K2097" s="515">
        <v>99</v>
      </c>
      <c r="L2097" s="515">
        <v>15</v>
      </c>
      <c r="M2097" s="515">
        <v>99</v>
      </c>
      <c r="N2097" s="515">
        <v>99</v>
      </c>
      <c r="O2097" s="515">
        <v>99</v>
      </c>
      <c r="P2097" s="515">
        <v>99</v>
      </c>
      <c r="Q2097" s="515"/>
      <c r="R2097" s="515">
        <v>0</v>
      </c>
      <c r="S2097" s="515"/>
      <c r="T2097" s="515"/>
      <c r="U2097" s="515"/>
      <c r="V2097" s="515"/>
      <c r="W2097" s="515"/>
      <c r="X2097" s="515"/>
      <c r="Y2097" s="515"/>
      <c r="Z2097" s="515"/>
      <c r="AA2097" s="515"/>
      <c r="AB2097" s="515"/>
      <c r="AC2097" s="515"/>
      <c r="AD2097" s="515"/>
      <c r="AE2097" s="515"/>
      <c r="AF2097" s="515"/>
      <c r="AG2097" s="515"/>
      <c r="AH2097" s="515"/>
      <c r="AI2097" s="515"/>
      <c r="AJ2097" s="515"/>
      <c r="AK2097" s="515"/>
      <c r="AL2097" s="515"/>
    </row>
    <row r="2098" spans="1:38">
      <c r="A2098" s="515">
        <v>18</v>
      </c>
      <c r="B2098" s="515">
        <v>363</v>
      </c>
      <c r="C2098" s="515">
        <v>2024</v>
      </c>
      <c r="D2098" s="515"/>
      <c r="E2098" s="515">
        <v>99</v>
      </c>
      <c r="F2098" s="515"/>
      <c r="G2098" s="515">
        <v>99</v>
      </c>
      <c r="H2098" s="515">
        <v>2</v>
      </c>
      <c r="I2098" s="515">
        <v>99</v>
      </c>
      <c r="J2098" s="515">
        <v>175</v>
      </c>
      <c r="K2098" s="515">
        <v>99</v>
      </c>
      <c r="L2098" s="515">
        <v>15</v>
      </c>
      <c r="M2098" s="515">
        <v>99</v>
      </c>
      <c r="N2098" s="515">
        <v>99</v>
      </c>
      <c r="O2098" s="515">
        <v>99</v>
      </c>
      <c r="P2098" s="515">
        <v>99</v>
      </c>
      <c r="Q2098" s="515"/>
      <c r="R2098" s="515">
        <v>0</v>
      </c>
      <c r="S2098" s="515"/>
      <c r="T2098" s="515"/>
      <c r="U2098" s="515"/>
      <c r="V2098" s="515"/>
      <c r="W2098" s="515"/>
      <c r="X2098" s="515"/>
      <c r="Y2098" s="515"/>
      <c r="Z2098" s="515"/>
      <c r="AA2098" s="515"/>
      <c r="AB2098" s="515"/>
      <c r="AC2098" s="515"/>
      <c r="AD2098" s="515"/>
      <c r="AE2098" s="515"/>
      <c r="AF2098" s="515"/>
      <c r="AG2098" s="515"/>
      <c r="AH2098" s="515"/>
      <c r="AI2098" s="515"/>
      <c r="AJ2098" s="515"/>
      <c r="AK2098" s="515"/>
      <c r="AL2098" s="515"/>
    </row>
    <row r="2099" spans="1:38">
      <c r="A2099" s="515">
        <v>18</v>
      </c>
      <c r="B2099" s="515">
        <v>364</v>
      </c>
      <c r="C2099" s="515">
        <v>2024</v>
      </c>
      <c r="D2099" s="515"/>
      <c r="E2099" s="515">
        <v>99</v>
      </c>
      <c r="F2099" s="515"/>
      <c r="G2099" s="515">
        <v>99</v>
      </c>
      <c r="H2099" s="515">
        <v>2</v>
      </c>
      <c r="I2099" s="515">
        <v>99</v>
      </c>
      <c r="J2099" s="515">
        <v>177</v>
      </c>
      <c r="K2099" s="515">
        <v>99</v>
      </c>
      <c r="L2099" s="515">
        <v>15</v>
      </c>
      <c r="M2099" s="515">
        <v>99</v>
      </c>
      <c r="N2099" s="515">
        <v>99</v>
      </c>
      <c r="O2099" s="515">
        <v>99</v>
      </c>
      <c r="P2099" s="515">
        <v>99</v>
      </c>
      <c r="Q2099" s="515"/>
      <c r="R2099" s="515">
        <v>0</v>
      </c>
      <c r="S2099" s="515"/>
      <c r="T2099" s="515"/>
      <c r="U2099" s="515"/>
      <c r="V2099" s="515"/>
      <c r="W2099" s="515"/>
      <c r="X2099" s="515"/>
      <c r="Y2099" s="515"/>
      <c r="Z2099" s="515"/>
      <c r="AA2099" s="515"/>
      <c r="AB2099" s="515"/>
      <c r="AC2099" s="515"/>
      <c r="AD2099" s="515"/>
      <c r="AE2099" s="515"/>
      <c r="AF2099" s="515"/>
      <c r="AG2099" s="515"/>
      <c r="AH2099" s="515"/>
      <c r="AI2099" s="515"/>
      <c r="AJ2099" s="515"/>
      <c r="AK2099" s="515"/>
      <c r="AL2099" s="515"/>
    </row>
    <row r="2100" spans="1:38">
      <c r="A2100" s="515">
        <v>18</v>
      </c>
      <c r="B2100" s="515">
        <v>365</v>
      </c>
      <c r="C2100" s="515">
        <v>2024</v>
      </c>
      <c r="D2100" s="515"/>
      <c r="E2100" s="515">
        <v>99</v>
      </c>
      <c r="F2100" s="515"/>
      <c r="G2100" s="515">
        <v>99</v>
      </c>
      <c r="H2100" s="515">
        <v>2</v>
      </c>
      <c r="I2100" s="515">
        <v>99</v>
      </c>
      <c r="J2100" s="515">
        <v>178</v>
      </c>
      <c r="K2100" s="515">
        <v>99</v>
      </c>
      <c r="L2100" s="515">
        <v>15</v>
      </c>
      <c r="M2100" s="515">
        <v>99</v>
      </c>
      <c r="N2100" s="515">
        <v>99</v>
      </c>
      <c r="O2100" s="515">
        <v>99</v>
      </c>
      <c r="P2100" s="515">
        <v>99</v>
      </c>
      <c r="Q2100" s="515"/>
      <c r="R2100" s="515">
        <v>0</v>
      </c>
      <c r="S2100" s="515"/>
      <c r="T2100" s="515"/>
      <c r="U2100" s="515"/>
      <c r="V2100" s="515"/>
      <c r="W2100" s="515"/>
      <c r="X2100" s="515"/>
      <c r="Y2100" s="515"/>
      <c r="Z2100" s="515"/>
      <c r="AA2100" s="515"/>
      <c r="AB2100" s="515"/>
      <c r="AC2100" s="515"/>
      <c r="AD2100" s="515"/>
      <c r="AE2100" s="515"/>
      <c r="AF2100" s="515"/>
      <c r="AG2100" s="515"/>
      <c r="AH2100" s="515"/>
      <c r="AI2100" s="515"/>
      <c r="AJ2100" s="515"/>
      <c r="AK2100" s="515"/>
      <c r="AL2100" s="515"/>
    </row>
    <row r="2101" spans="1:38">
      <c r="A2101" s="515">
        <v>18</v>
      </c>
      <c r="B2101" s="515">
        <v>366</v>
      </c>
      <c r="C2101" s="515">
        <v>2024</v>
      </c>
      <c r="D2101" s="515"/>
      <c r="E2101" s="515">
        <v>99</v>
      </c>
      <c r="F2101" s="515"/>
      <c r="G2101" s="515">
        <v>99</v>
      </c>
      <c r="H2101" s="515">
        <v>2</v>
      </c>
      <c r="I2101" s="515">
        <v>99</v>
      </c>
      <c r="J2101" s="515">
        <v>181</v>
      </c>
      <c r="K2101" s="515">
        <v>99</v>
      </c>
      <c r="L2101" s="515">
        <v>15</v>
      </c>
      <c r="M2101" s="515">
        <v>99</v>
      </c>
      <c r="N2101" s="515">
        <v>99</v>
      </c>
      <c r="O2101" s="515">
        <v>99</v>
      </c>
      <c r="P2101" s="515">
        <v>99</v>
      </c>
      <c r="Q2101" s="515"/>
      <c r="R2101" s="515">
        <v>0</v>
      </c>
      <c r="S2101" s="515"/>
      <c r="T2101" s="515"/>
      <c r="U2101" s="515"/>
      <c r="V2101" s="515"/>
      <c r="W2101" s="515"/>
      <c r="X2101" s="515"/>
      <c r="Y2101" s="515"/>
      <c r="Z2101" s="515"/>
      <c r="AA2101" s="515"/>
      <c r="AB2101" s="515"/>
      <c r="AC2101" s="515"/>
      <c r="AD2101" s="515"/>
      <c r="AE2101" s="515"/>
      <c r="AF2101" s="515"/>
      <c r="AG2101" s="515"/>
      <c r="AH2101" s="515"/>
      <c r="AI2101" s="515"/>
      <c r="AJ2101" s="515"/>
      <c r="AK2101" s="515"/>
      <c r="AL2101" s="515"/>
    </row>
    <row r="2102" spans="1:38">
      <c r="A2102" s="515">
        <v>18</v>
      </c>
      <c r="B2102" s="515">
        <v>367</v>
      </c>
      <c r="C2102" s="515">
        <v>2024</v>
      </c>
      <c r="D2102" s="515"/>
      <c r="E2102" s="515">
        <v>99</v>
      </c>
      <c r="F2102" s="515"/>
      <c r="G2102" s="515">
        <v>99</v>
      </c>
      <c r="H2102" s="515">
        <v>1</v>
      </c>
      <c r="I2102" s="515">
        <v>99</v>
      </c>
      <c r="J2102" s="515">
        <v>262</v>
      </c>
      <c r="K2102" s="515">
        <v>99</v>
      </c>
      <c r="L2102" s="515">
        <v>15</v>
      </c>
      <c r="M2102" s="515">
        <v>99</v>
      </c>
      <c r="N2102" s="515">
        <v>99</v>
      </c>
      <c r="O2102" s="515">
        <v>99</v>
      </c>
      <c r="P2102" s="515">
        <v>99</v>
      </c>
      <c r="Q2102" s="515"/>
      <c r="R2102" s="515">
        <v>0</v>
      </c>
      <c r="S2102" s="515"/>
      <c r="T2102" s="515"/>
      <c r="U2102" s="515"/>
      <c r="V2102" s="515"/>
      <c r="W2102" s="515"/>
      <c r="X2102" s="515"/>
      <c r="Y2102" s="515"/>
      <c r="Z2102" s="515"/>
      <c r="AA2102" s="515"/>
      <c r="AB2102" s="515"/>
      <c r="AC2102" s="515"/>
      <c r="AD2102" s="515"/>
      <c r="AE2102" s="515"/>
      <c r="AF2102" s="515"/>
      <c r="AG2102" s="515"/>
      <c r="AH2102" s="515"/>
      <c r="AI2102" s="515"/>
      <c r="AJ2102" s="515"/>
      <c r="AK2102" s="515"/>
      <c r="AL2102" s="515"/>
    </row>
    <row r="2103" spans="1:38">
      <c r="A2103" s="515">
        <v>18</v>
      </c>
      <c r="B2103" s="515">
        <v>368</v>
      </c>
      <c r="C2103" s="515">
        <v>2024</v>
      </c>
      <c r="D2103" s="515"/>
      <c r="E2103" s="515">
        <v>99</v>
      </c>
      <c r="F2103" s="515"/>
      <c r="G2103" s="515">
        <v>99</v>
      </c>
      <c r="H2103" s="515">
        <v>2</v>
      </c>
      <c r="I2103" s="515">
        <v>99</v>
      </c>
      <c r="J2103" s="515">
        <v>267</v>
      </c>
      <c r="K2103" s="515">
        <v>99</v>
      </c>
      <c r="L2103" s="515">
        <v>15</v>
      </c>
      <c r="M2103" s="515">
        <v>99</v>
      </c>
      <c r="N2103" s="515">
        <v>99</v>
      </c>
      <c r="O2103" s="515">
        <v>99</v>
      </c>
      <c r="P2103" s="515">
        <v>99</v>
      </c>
      <c r="Q2103" s="515"/>
      <c r="R2103" s="515">
        <v>0</v>
      </c>
      <c r="S2103" s="515"/>
      <c r="T2103" s="515"/>
      <c r="U2103" s="515"/>
      <c r="V2103" s="515"/>
      <c r="W2103" s="515"/>
      <c r="X2103" s="515"/>
      <c r="Y2103" s="515"/>
      <c r="Z2103" s="515"/>
      <c r="AA2103" s="515"/>
      <c r="AB2103" s="515"/>
      <c r="AC2103" s="515"/>
      <c r="AD2103" s="515"/>
      <c r="AE2103" s="515"/>
      <c r="AF2103" s="515"/>
      <c r="AG2103" s="515"/>
      <c r="AH2103" s="515"/>
      <c r="AI2103" s="515"/>
      <c r="AJ2103" s="515"/>
      <c r="AK2103" s="515"/>
      <c r="AL2103" s="515"/>
    </row>
    <row r="2104" spans="1:38">
      <c r="A2104" s="515">
        <v>18</v>
      </c>
      <c r="B2104" s="515">
        <v>369</v>
      </c>
      <c r="C2104" s="515">
        <v>2024</v>
      </c>
      <c r="D2104" s="515"/>
      <c r="E2104" s="515">
        <v>99</v>
      </c>
      <c r="F2104" s="515"/>
      <c r="G2104" s="515">
        <v>99</v>
      </c>
      <c r="H2104" s="515">
        <v>1</v>
      </c>
      <c r="I2104" s="515">
        <v>99</v>
      </c>
      <c r="J2104" s="515">
        <v>309</v>
      </c>
      <c r="K2104" s="515">
        <v>99</v>
      </c>
      <c r="L2104" s="515">
        <v>15</v>
      </c>
      <c r="M2104" s="515">
        <v>99</v>
      </c>
      <c r="N2104" s="515">
        <v>99</v>
      </c>
      <c r="O2104" s="515">
        <v>99</v>
      </c>
      <c r="P2104" s="515">
        <v>99</v>
      </c>
      <c r="Q2104" s="515"/>
      <c r="R2104" s="515">
        <v>0</v>
      </c>
      <c r="S2104" s="515"/>
      <c r="T2104" s="515"/>
      <c r="U2104" s="515"/>
      <c r="V2104" s="515"/>
      <c r="W2104" s="515"/>
      <c r="X2104" s="515"/>
      <c r="Y2104" s="515"/>
      <c r="Z2104" s="515"/>
      <c r="AA2104" s="515"/>
      <c r="AB2104" s="515"/>
      <c r="AC2104" s="515"/>
      <c r="AD2104" s="515"/>
      <c r="AE2104" s="515"/>
      <c r="AF2104" s="515"/>
      <c r="AG2104" s="515"/>
      <c r="AH2104" s="515"/>
      <c r="AI2104" s="515"/>
      <c r="AJ2104" s="515"/>
      <c r="AK2104" s="515"/>
      <c r="AL2104" s="515"/>
    </row>
    <row r="2105" spans="1:38">
      <c r="A2105" s="515">
        <v>18</v>
      </c>
      <c r="B2105" s="515">
        <v>370</v>
      </c>
      <c r="C2105" s="515">
        <v>2024</v>
      </c>
      <c r="D2105" s="515"/>
      <c r="E2105" s="515">
        <v>99</v>
      </c>
      <c r="F2105" s="515"/>
      <c r="G2105" s="515">
        <v>99</v>
      </c>
      <c r="H2105" s="515">
        <v>2</v>
      </c>
      <c r="I2105" s="515">
        <v>99</v>
      </c>
      <c r="J2105" s="515">
        <v>470</v>
      </c>
      <c r="K2105" s="515">
        <v>99</v>
      </c>
      <c r="L2105" s="515">
        <v>15</v>
      </c>
      <c r="M2105" s="515">
        <v>99</v>
      </c>
      <c r="N2105" s="515">
        <v>99</v>
      </c>
      <c r="O2105" s="515">
        <v>99</v>
      </c>
      <c r="P2105" s="515">
        <v>99</v>
      </c>
      <c r="Q2105" s="515"/>
      <c r="R2105" s="515">
        <v>0</v>
      </c>
      <c r="S2105" s="515"/>
      <c r="T2105" s="515"/>
      <c r="U2105" s="515"/>
      <c r="V2105" s="515"/>
      <c r="W2105" s="515"/>
      <c r="X2105" s="515"/>
      <c r="Y2105" s="515"/>
      <c r="Z2105" s="515"/>
      <c r="AA2105" s="515"/>
      <c r="AB2105" s="515"/>
      <c r="AC2105" s="515"/>
      <c r="AD2105" s="515"/>
      <c r="AE2105" s="515"/>
      <c r="AF2105" s="515"/>
      <c r="AG2105" s="515"/>
      <c r="AH2105" s="515"/>
      <c r="AI2105" s="515"/>
      <c r="AJ2105" s="515"/>
      <c r="AK2105" s="515"/>
      <c r="AL2105" s="515"/>
    </row>
    <row r="2106" spans="1:38">
      <c r="A2106" s="515">
        <v>18</v>
      </c>
      <c r="B2106" s="515">
        <v>371</v>
      </c>
      <c r="C2106" s="515">
        <v>2024</v>
      </c>
      <c r="D2106" s="515"/>
      <c r="E2106" s="515">
        <v>99</v>
      </c>
      <c r="F2106" s="515"/>
      <c r="G2106" s="515">
        <v>99</v>
      </c>
      <c r="H2106" s="515">
        <v>2</v>
      </c>
      <c r="I2106" s="515">
        <v>99</v>
      </c>
      <c r="J2106" s="515">
        <v>629</v>
      </c>
      <c r="K2106" s="515">
        <v>99</v>
      </c>
      <c r="L2106" s="515">
        <v>15</v>
      </c>
      <c r="M2106" s="515">
        <v>99</v>
      </c>
      <c r="N2106" s="515">
        <v>99</v>
      </c>
      <c r="O2106" s="515">
        <v>99</v>
      </c>
      <c r="P2106" s="515">
        <v>99</v>
      </c>
      <c r="Q2106" s="515"/>
      <c r="R2106" s="515">
        <v>0</v>
      </c>
      <c r="S2106" s="515"/>
      <c r="T2106" s="515"/>
      <c r="U2106" s="515"/>
      <c r="V2106" s="515"/>
      <c r="W2106" s="515"/>
      <c r="X2106" s="515"/>
      <c r="Y2106" s="515"/>
      <c r="Z2106" s="515"/>
      <c r="AA2106" s="515"/>
      <c r="AB2106" s="515"/>
      <c r="AC2106" s="515"/>
      <c r="AD2106" s="515"/>
      <c r="AE2106" s="515"/>
      <c r="AF2106" s="515"/>
      <c r="AG2106" s="515"/>
      <c r="AH2106" s="515"/>
      <c r="AI2106" s="515"/>
      <c r="AJ2106" s="515"/>
      <c r="AK2106" s="515"/>
      <c r="AL2106" s="515"/>
    </row>
    <row r="2107" spans="1:38">
      <c r="A2107" s="515">
        <v>18</v>
      </c>
      <c r="B2107" s="515">
        <v>372</v>
      </c>
      <c r="C2107" s="515">
        <v>2024</v>
      </c>
      <c r="D2107" s="515"/>
      <c r="E2107" s="515">
        <v>99</v>
      </c>
      <c r="F2107" s="515"/>
      <c r="G2107" s="515">
        <v>99</v>
      </c>
      <c r="H2107" s="515">
        <v>1</v>
      </c>
      <c r="I2107" s="515">
        <v>99</v>
      </c>
      <c r="J2107" s="515">
        <v>643</v>
      </c>
      <c r="K2107" s="515">
        <v>99</v>
      </c>
      <c r="L2107" s="515">
        <v>15</v>
      </c>
      <c r="M2107" s="515">
        <v>99</v>
      </c>
      <c r="N2107" s="515">
        <v>99</v>
      </c>
      <c r="O2107" s="515">
        <v>99</v>
      </c>
      <c r="P2107" s="515">
        <v>99</v>
      </c>
      <c r="Q2107" s="515"/>
      <c r="R2107" s="515">
        <v>0</v>
      </c>
      <c r="S2107" s="515"/>
      <c r="T2107" s="515"/>
      <c r="U2107" s="515"/>
      <c r="V2107" s="515"/>
      <c r="W2107" s="515"/>
      <c r="X2107" s="515"/>
      <c r="Y2107" s="515"/>
      <c r="Z2107" s="515"/>
      <c r="AA2107" s="515"/>
      <c r="AB2107" s="515"/>
      <c r="AC2107" s="515"/>
      <c r="AD2107" s="515"/>
      <c r="AE2107" s="515"/>
      <c r="AF2107" s="515"/>
      <c r="AG2107" s="515"/>
      <c r="AH2107" s="515"/>
      <c r="AI2107" s="515"/>
      <c r="AJ2107" s="515"/>
      <c r="AK2107" s="515"/>
      <c r="AL2107" s="515"/>
    </row>
    <row r="2108" spans="1:38">
      <c r="A2108" s="515">
        <v>18</v>
      </c>
      <c r="B2108" s="515">
        <v>373</v>
      </c>
      <c r="C2108" s="515">
        <v>2024</v>
      </c>
      <c r="D2108" s="515"/>
      <c r="E2108" s="515">
        <v>99</v>
      </c>
      <c r="F2108" s="515"/>
      <c r="G2108" s="515">
        <v>99</v>
      </c>
      <c r="H2108" s="515">
        <v>2</v>
      </c>
      <c r="I2108" s="515">
        <v>99</v>
      </c>
      <c r="J2108" s="515">
        <v>704</v>
      </c>
      <c r="K2108" s="515">
        <v>99</v>
      </c>
      <c r="L2108" s="515">
        <v>15</v>
      </c>
      <c r="M2108" s="515">
        <v>99</v>
      </c>
      <c r="N2108" s="515">
        <v>99</v>
      </c>
      <c r="O2108" s="515">
        <v>99</v>
      </c>
      <c r="P2108" s="515">
        <v>99</v>
      </c>
      <c r="Q2108" s="515"/>
      <c r="R2108" s="515">
        <v>0</v>
      </c>
      <c r="S2108" s="515"/>
      <c r="T2108" s="515"/>
      <c r="U2108" s="515"/>
      <c r="V2108" s="515"/>
      <c r="W2108" s="515"/>
      <c r="X2108" s="515"/>
      <c r="Y2108" s="515"/>
      <c r="Z2108" s="515"/>
      <c r="AA2108" s="515"/>
      <c r="AB2108" s="515"/>
      <c r="AC2108" s="515"/>
      <c r="AD2108" s="515"/>
      <c r="AE2108" s="515"/>
      <c r="AF2108" s="515"/>
      <c r="AG2108" s="515"/>
      <c r="AH2108" s="515"/>
      <c r="AI2108" s="515"/>
      <c r="AJ2108" s="515"/>
      <c r="AK2108" s="515"/>
      <c r="AL2108" s="515"/>
    </row>
    <row r="2109" spans="1:38">
      <c r="A2109" s="515">
        <v>18</v>
      </c>
      <c r="B2109" s="515">
        <v>374</v>
      </c>
      <c r="C2109" s="515">
        <v>2024</v>
      </c>
      <c r="D2109" s="515"/>
      <c r="E2109" s="515">
        <v>99</v>
      </c>
      <c r="F2109" s="515"/>
      <c r="G2109" s="515">
        <v>99</v>
      </c>
      <c r="H2109" s="515">
        <v>1</v>
      </c>
      <c r="I2109" s="515">
        <v>99</v>
      </c>
      <c r="J2109" s="515">
        <v>802</v>
      </c>
      <c r="K2109" s="515">
        <v>99</v>
      </c>
      <c r="L2109" s="515">
        <v>15</v>
      </c>
      <c r="M2109" s="515">
        <v>99</v>
      </c>
      <c r="N2109" s="515">
        <v>99</v>
      </c>
      <c r="O2109" s="515">
        <v>99</v>
      </c>
      <c r="P2109" s="515">
        <v>99</v>
      </c>
      <c r="Q2109" s="515"/>
      <c r="R2109" s="515">
        <v>0</v>
      </c>
      <c r="S2109" s="515"/>
      <c r="T2109" s="515"/>
      <c r="U2109" s="515"/>
      <c r="V2109" s="515"/>
      <c r="W2109" s="515"/>
      <c r="X2109" s="515"/>
      <c r="Y2109" s="515"/>
      <c r="Z2109" s="515"/>
      <c r="AA2109" s="515"/>
      <c r="AB2109" s="515"/>
      <c r="AC2109" s="515"/>
      <c r="AD2109" s="515"/>
      <c r="AE2109" s="515"/>
      <c r="AF2109" s="515"/>
      <c r="AG2109" s="515"/>
      <c r="AH2109" s="515"/>
      <c r="AI2109" s="515"/>
      <c r="AJ2109" s="515"/>
      <c r="AK2109" s="515"/>
      <c r="AL2109" s="515"/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366"/>
  <sheetViews>
    <sheetView zoomScale="80" zoomScaleNormal="80" workbookViewId="0">
      <pane xSplit="4" ySplit="15" topLeftCell="E63" activePane="bottomRight" state="frozen"/>
      <selection pane="topRight" activeCell="E1" sqref="E1"/>
      <selection pane="bottomLeft" activeCell="A16" sqref="A16"/>
      <selection pane="bottomRight" activeCell="G78" sqref="G78"/>
    </sheetView>
  </sheetViews>
  <sheetFormatPr baseColWidth="10" defaultRowHeight="15"/>
  <cols>
    <col min="1" max="1" width="2.90625" customWidth="1"/>
    <col min="2" max="2" width="6.08984375" customWidth="1"/>
    <col min="3" max="3" width="2.6328125" customWidth="1"/>
    <col min="4" max="4" width="7.36328125" customWidth="1"/>
    <col min="5" max="5" width="6.36328125" style="313" customWidth="1"/>
    <col min="6" max="6" width="6.08984375" customWidth="1"/>
    <col min="7" max="7" width="8.90625" style="313" customWidth="1"/>
    <col min="8" max="8" width="8.6328125" style="313" customWidth="1"/>
    <col min="9" max="9" width="5.81640625" style="92" customWidth="1"/>
    <col min="10" max="10" width="4.90625" style="11" customWidth="1"/>
    <col min="11" max="11" width="5.08984375" style="92" customWidth="1"/>
    <col min="12" max="12" width="5.6328125" style="11" customWidth="1"/>
    <col min="13" max="13" width="2.54296875" style="11" customWidth="1"/>
    <col min="14" max="14" width="7.08984375" style="477" customWidth="1"/>
    <col min="15" max="15" width="2.1796875" style="11" customWidth="1"/>
    <col min="16" max="16" width="6" customWidth="1"/>
    <col min="17" max="17" width="6.08984375" style="11" customWidth="1"/>
    <col min="18" max="18" width="1.1796875" style="11" customWidth="1"/>
    <col min="19" max="19" width="6.26953125" style="394" customWidth="1"/>
    <col min="20" max="20" width="1.1796875" style="400" customWidth="1"/>
    <col min="21" max="21" width="5.453125" style="400" customWidth="1"/>
    <col min="22" max="22" width="1.1796875" style="11" customWidth="1"/>
    <col min="23" max="23" width="6" customWidth="1"/>
    <col min="24" max="24" width="6.1796875" style="11" customWidth="1"/>
    <col min="25" max="25" width="7" style="92" customWidth="1"/>
    <col min="26" max="26" width="4.90625" style="92" customWidth="1"/>
    <col min="27" max="27" width="5.36328125" style="11" customWidth="1"/>
    <col min="28" max="28" width="5.08984375" style="11" customWidth="1"/>
    <col min="29" max="29" width="6" style="11" customWidth="1"/>
    <col min="30" max="30" width="5.90625" style="92" customWidth="1"/>
    <col min="31" max="31" width="6.08984375" style="92" customWidth="1"/>
    <col min="32" max="32" width="5.6328125" customWidth="1"/>
    <col min="33" max="33" width="6.81640625" customWidth="1"/>
    <col min="34" max="35" width="5.81640625" customWidth="1"/>
    <col min="36" max="36" width="6.81640625" customWidth="1"/>
    <col min="37" max="37" width="8.54296875" customWidth="1"/>
    <col min="38" max="38" width="9.6328125" customWidth="1"/>
    <col min="39" max="39" width="10.54296875" customWidth="1"/>
    <col min="42" max="42" width="9.453125" customWidth="1"/>
    <col min="43" max="43" width="8.1796875" customWidth="1"/>
    <col min="44" max="44" width="10.6328125" customWidth="1"/>
    <col min="51" max="51" width="14" customWidth="1"/>
    <col min="52" max="52" width="12.54296875" customWidth="1"/>
    <col min="53" max="53" width="10.90625" customWidth="1"/>
  </cols>
  <sheetData>
    <row r="1" spans="1:61">
      <c r="A1" s="46"/>
      <c r="B1" s="46"/>
      <c r="C1" s="46"/>
      <c r="D1" s="46"/>
      <c r="E1" s="316"/>
      <c r="F1" s="46"/>
      <c r="G1" s="316"/>
      <c r="H1" s="316"/>
      <c r="I1" s="46"/>
      <c r="J1" s="71"/>
      <c r="K1" s="46"/>
      <c r="L1" s="71"/>
      <c r="M1" s="71"/>
      <c r="N1" s="496"/>
      <c r="O1" s="71"/>
      <c r="P1" s="46"/>
      <c r="Q1" s="71"/>
      <c r="R1" s="71"/>
      <c r="S1" s="386"/>
      <c r="T1" s="395"/>
      <c r="U1" s="395"/>
      <c r="V1" s="71"/>
      <c r="W1" s="46"/>
      <c r="X1" s="71"/>
      <c r="Y1" s="89"/>
      <c r="Z1" s="89"/>
      <c r="AA1" s="71"/>
      <c r="AB1" s="71"/>
      <c r="AC1" s="71"/>
      <c r="AD1" s="89"/>
      <c r="AE1" s="89"/>
      <c r="AF1" s="46"/>
      <c r="AG1" s="46"/>
      <c r="AH1" s="46"/>
      <c r="AI1" s="46"/>
      <c r="AJ1" s="46"/>
      <c r="AK1" s="46"/>
      <c r="AL1" s="46"/>
      <c r="AM1" s="46"/>
      <c r="AN1" s="4"/>
      <c r="AO1" s="4"/>
      <c r="AP1" s="4"/>
      <c r="AQ1" s="4"/>
      <c r="AR1" s="4"/>
    </row>
    <row r="2" spans="1:61" ht="31.8">
      <c r="A2" s="46"/>
      <c r="B2" s="46"/>
      <c r="C2" s="46"/>
      <c r="D2" s="137" t="s">
        <v>431</v>
      </c>
      <c r="E2" s="317"/>
      <c r="F2" s="137"/>
      <c r="G2" s="317"/>
      <c r="H2" s="317"/>
      <c r="I2" s="137"/>
      <c r="J2" s="167"/>
      <c r="K2" s="137" t="str">
        <f>+År!B2</f>
        <v>VOKSEN SAU :</v>
      </c>
      <c r="L2" s="167"/>
      <c r="M2" s="167"/>
      <c r="N2" s="497"/>
      <c r="O2" s="167"/>
      <c r="P2" s="46"/>
      <c r="Q2" s="167"/>
      <c r="R2" s="167"/>
      <c r="S2" s="428"/>
      <c r="T2" s="439"/>
      <c r="U2" s="439"/>
      <c r="V2" s="167"/>
      <c r="W2" s="46"/>
      <c r="X2" s="167"/>
      <c r="Y2" s="89"/>
      <c r="Z2" s="170"/>
      <c r="AA2" s="71"/>
      <c r="AB2" s="71"/>
      <c r="AC2" s="71"/>
      <c r="AD2" s="89"/>
      <c r="AE2" s="89"/>
      <c r="AF2" s="46"/>
      <c r="AG2" s="46"/>
      <c r="AH2" s="46"/>
      <c r="AI2" s="46"/>
      <c r="AJ2" s="46"/>
      <c r="AK2" s="46"/>
      <c r="AL2" s="46"/>
      <c r="AM2" s="46"/>
      <c r="AN2" s="4"/>
      <c r="AO2" s="58"/>
      <c r="AP2" s="58"/>
      <c r="AQ2" s="1"/>
      <c r="AR2" s="5"/>
    </row>
    <row r="3" spans="1:61" ht="18.75" customHeight="1">
      <c r="A3" s="46"/>
      <c r="B3" s="46"/>
      <c r="C3" s="46"/>
      <c r="D3" s="137"/>
      <c r="E3" s="317"/>
      <c r="F3" s="137"/>
      <c r="G3" s="317"/>
      <c r="H3" s="317"/>
      <c r="I3" s="170"/>
      <c r="J3" s="167"/>
      <c r="K3" s="137"/>
      <c r="L3" s="167"/>
      <c r="M3" s="167"/>
      <c r="N3" s="497"/>
      <c r="O3" s="167"/>
      <c r="P3" s="137"/>
      <c r="Q3" s="167"/>
      <c r="R3" s="167"/>
      <c r="S3" s="428"/>
      <c r="T3" s="439"/>
      <c r="U3" s="439"/>
      <c r="V3" s="167"/>
      <c r="W3" s="46"/>
      <c r="X3" s="167"/>
      <c r="Y3" s="89"/>
      <c r="Z3" s="170"/>
      <c r="AA3" s="71"/>
      <c r="AB3" s="71"/>
      <c r="AC3" s="71"/>
      <c r="AD3" s="89"/>
      <c r="AE3" s="89"/>
      <c r="AF3" s="46"/>
      <c r="AG3" s="46"/>
      <c r="AH3" s="46"/>
      <c r="AI3" s="46"/>
      <c r="AJ3" s="46"/>
      <c r="AK3" s="46"/>
      <c r="AL3" s="46"/>
      <c r="AM3" s="46"/>
      <c r="AN3" s="4"/>
      <c r="AO3" s="4"/>
      <c r="AP3" s="4"/>
      <c r="AQ3" s="4"/>
      <c r="AR3" s="4"/>
    </row>
    <row r="4" spans="1:61" ht="15.6">
      <c r="A4" s="46"/>
      <c r="B4" s="46"/>
      <c r="C4" s="46"/>
      <c r="D4" s="46"/>
      <c r="E4" s="316"/>
      <c r="F4" s="46"/>
      <c r="G4" s="316"/>
      <c r="H4" s="316"/>
      <c r="I4" s="89"/>
      <c r="J4" s="71"/>
      <c r="K4" s="46"/>
      <c r="L4" s="71"/>
      <c r="M4" s="71"/>
      <c r="N4" s="496"/>
      <c r="O4" s="71"/>
      <c r="P4" s="46"/>
      <c r="Q4" s="71"/>
      <c r="R4" s="71"/>
      <c r="S4" s="386"/>
      <c r="T4" s="395"/>
      <c r="U4" s="395"/>
      <c r="V4" s="71"/>
      <c r="W4" s="46"/>
      <c r="X4" s="71"/>
      <c r="Y4" s="89"/>
      <c r="Z4" s="89"/>
      <c r="AA4" s="71"/>
      <c r="AB4" s="71"/>
      <c r="AC4" s="71"/>
      <c r="AD4" s="89"/>
      <c r="AE4" s="89"/>
      <c r="AF4" s="46"/>
      <c r="AG4" s="46"/>
      <c r="AH4" s="46"/>
      <c r="AI4" s="46"/>
      <c r="AJ4" s="46"/>
      <c r="AK4" s="46"/>
      <c r="AL4" s="46"/>
      <c r="AM4" s="46"/>
      <c r="AN4" s="4"/>
      <c r="AO4" s="58"/>
      <c r="AP4" s="58"/>
      <c r="AQ4" s="1"/>
      <c r="AR4" s="5"/>
    </row>
    <row r="5" spans="1:61" ht="24.6">
      <c r="A5" s="46"/>
      <c r="B5" s="46"/>
      <c r="C5" s="46"/>
      <c r="D5" s="46"/>
      <c r="E5" s="316"/>
      <c r="F5" s="46"/>
      <c r="G5" s="316"/>
      <c r="H5" s="316"/>
      <c r="I5" s="172" t="s">
        <v>5</v>
      </c>
      <c r="J5" s="71"/>
      <c r="K5" s="571">
        <f>+År!R2</f>
        <v>52</v>
      </c>
      <c r="L5" s="572"/>
      <c r="M5" s="71"/>
      <c r="N5" s="496"/>
      <c r="O5" s="71"/>
      <c r="P5" s="140"/>
      <c r="Q5" s="140"/>
      <c r="R5" s="140"/>
      <c r="S5" s="428"/>
      <c r="T5" s="443"/>
      <c r="U5" s="142" t="s">
        <v>425</v>
      </c>
      <c r="V5" s="288"/>
      <c r="W5" s="288"/>
      <c r="X5" s="288"/>
      <c r="Y5" s="142"/>
      <c r="Z5" s="142"/>
      <c r="AA5" s="142"/>
      <c r="AB5" s="573">
        <f>SUM(G10:G11)</f>
        <v>99137</v>
      </c>
      <c r="AC5" s="568"/>
      <c r="AD5" s="568"/>
      <c r="AE5" s="572"/>
      <c r="AF5" s="46"/>
      <c r="AG5" s="46"/>
      <c r="AH5" s="46"/>
      <c r="AI5" s="46"/>
      <c r="AJ5" s="46"/>
      <c r="AK5" s="46"/>
      <c r="AL5" s="46"/>
      <c r="AM5" s="46"/>
      <c r="AN5" s="4"/>
      <c r="BG5" s="2"/>
      <c r="BH5" s="5"/>
      <c r="BI5" s="5"/>
    </row>
    <row r="6" spans="1:61" ht="28.2">
      <c r="A6" s="46"/>
      <c r="B6" s="46"/>
      <c r="C6" s="46"/>
      <c r="D6" s="46"/>
      <c r="E6" s="316"/>
      <c r="F6" s="46"/>
      <c r="G6" s="316"/>
      <c r="H6" s="316"/>
      <c r="I6" s="94"/>
      <c r="J6" s="71"/>
      <c r="K6" s="46"/>
      <c r="L6" s="71"/>
      <c r="M6" s="71"/>
      <c r="N6" s="496"/>
      <c r="O6" s="71"/>
      <c r="P6" s="85"/>
      <c r="Q6" s="71"/>
      <c r="R6" s="71"/>
      <c r="S6" s="386"/>
      <c r="T6" s="395"/>
      <c r="U6" s="395"/>
      <c r="V6" s="71"/>
      <c r="W6" s="46"/>
      <c r="X6" s="71"/>
      <c r="Y6" s="89"/>
      <c r="Z6" s="89"/>
      <c r="AA6" s="71"/>
      <c r="AB6" s="71"/>
      <c r="AC6" s="71"/>
      <c r="AD6" s="175"/>
      <c r="AE6" s="89"/>
      <c r="AF6" s="46"/>
      <c r="AG6" s="46"/>
      <c r="AH6" s="46"/>
      <c r="AI6" s="46"/>
      <c r="AJ6" s="46"/>
      <c r="AK6" s="46"/>
      <c r="AL6" s="46"/>
      <c r="AM6" s="46"/>
      <c r="AN6" s="4"/>
      <c r="AO6" s="58"/>
      <c r="AP6" s="58"/>
      <c r="AQ6" s="1"/>
      <c r="AR6" s="5"/>
    </row>
    <row r="7" spans="1:61" ht="15.6">
      <c r="A7" s="46"/>
      <c r="B7" s="46"/>
      <c r="C7" s="46"/>
      <c r="D7" s="46"/>
      <c r="E7" s="324" t="s">
        <v>2</v>
      </c>
      <c r="F7" s="51"/>
      <c r="G7" s="316"/>
      <c r="H7" s="324"/>
      <c r="I7" s="71"/>
      <c r="J7" s="72"/>
      <c r="K7" s="89"/>
      <c r="L7" s="72"/>
      <c r="M7" s="72"/>
      <c r="N7" s="498"/>
      <c r="O7" s="71"/>
      <c r="P7" s="46"/>
      <c r="Q7" s="72"/>
      <c r="R7" s="72"/>
      <c r="S7" s="388"/>
      <c r="T7" s="395"/>
      <c r="U7" s="397"/>
      <c r="V7" s="72"/>
      <c r="W7" s="51" t="s">
        <v>22</v>
      </c>
      <c r="X7" s="72"/>
      <c r="Y7" s="89"/>
      <c r="Z7" s="94"/>
      <c r="AA7" s="72" t="s">
        <v>508</v>
      </c>
      <c r="AB7" s="71"/>
      <c r="AC7" s="71"/>
      <c r="AD7" s="89"/>
      <c r="AE7" s="94" t="s">
        <v>426</v>
      </c>
      <c r="AF7" s="46"/>
      <c r="AG7" s="46"/>
      <c r="AH7" s="51" t="s">
        <v>422</v>
      </c>
      <c r="AI7" s="46"/>
      <c r="AJ7" s="46"/>
      <c r="AK7" s="51" t="s">
        <v>77</v>
      </c>
      <c r="AL7" s="51" t="s">
        <v>2</v>
      </c>
      <c r="AM7" s="46"/>
      <c r="AN7" s="4"/>
      <c r="AO7" s="4"/>
      <c r="AP7" s="4"/>
      <c r="AQ7" s="4"/>
      <c r="AR7" s="4"/>
    </row>
    <row r="8" spans="1:61" ht="15.6">
      <c r="A8" s="46"/>
      <c r="B8" s="46"/>
      <c r="C8" s="51" t="s">
        <v>528</v>
      </c>
      <c r="D8" s="46"/>
      <c r="E8" s="324" t="s">
        <v>484</v>
      </c>
      <c r="F8" s="116"/>
      <c r="G8" s="324" t="s">
        <v>2</v>
      </c>
      <c r="H8" s="337"/>
      <c r="I8" s="94" t="s">
        <v>2</v>
      </c>
      <c r="J8" s="173"/>
      <c r="K8" s="94" t="s">
        <v>1</v>
      </c>
      <c r="L8" s="173"/>
      <c r="M8" s="173"/>
      <c r="N8" s="499" t="s">
        <v>2</v>
      </c>
      <c r="O8" s="71"/>
      <c r="P8" s="51" t="s">
        <v>22</v>
      </c>
      <c r="Q8" s="173"/>
      <c r="R8" s="173"/>
      <c r="S8" s="433" t="s">
        <v>22</v>
      </c>
      <c r="T8" s="395"/>
      <c r="U8" s="440" t="s">
        <v>22</v>
      </c>
      <c r="V8" s="72"/>
      <c r="W8" s="51" t="s">
        <v>486</v>
      </c>
      <c r="X8" s="173"/>
      <c r="Y8" s="94" t="s">
        <v>22</v>
      </c>
      <c r="Z8" s="176"/>
      <c r="AA8" s="72" t="s">
        <v>522</v>
      </c>
      <c r="AB8" s="72" t="s">
        <v>524</v>
      </c>
      <c r="AC8" s="72"/>
      <c r="AD8" s="94"/>
      <c r="AE8" s="94"/>
      <c r="AF8" s="51" t="s">
        <v>482</v>
      </c>
      <c r="AG8" s="51" t="s">
        <v>413</v>
      </c>
      <c r="AH8" s="51" t="s">
        <v>1</v>
      </c>
      <c r="AI8" s="51" t="s">
        <v>1</v>
      </c>
      <c r="AJ8" s="51" t="s">
        <v>0</v>
      </c>
      <c r="AK8" s="51" t="s">
        <v>575</v>
      </c>
      <c r="AL8" s="51" t="s">
        <v>430</v>
      </c>
      <c r="AM8" s="46"/>
      <c r="AN8" s="4"/>
      <c r="AO8" s="58"/>
      <c r="AP8" s="58"/>
      <c r="AQ8" s="1"/>
      <c r="AR8" s="5"/>
    </row>
    <row r="9" spans="1:61" ht="15.6">
      <c r="A9" s="46"/>
      <c r="B9" s="51" t="s">
        <v>89</v>
      </c>
      <c r="C9" s="51" t="s">
        <v>529</v>
      </c>
      <c r="D9" s="47"/>
      <c r="E9" s="325" t="s">
        <v>485</v>
      </c>
      <c r="F9" s="117" t="s">
        <v>487</v>
      </c>
      <c r="G9" s="325" t="s">
        <v>8</v>
      </c>
      <c r="H9" s="338" t="s">
        <v>487</v>
      </c>
      <c r="I9" s="95" t="s">
        <v>403</v>
      </c>
      <c r="J9" s="174" t="s">
        <v>487</v>
      </c>
      <c r="K9" s="95" t="s">
        <v>403</v>
      </c>
      <c r="L9" s="174" t="s">
        <v>487</v>
      </c>
      <c r="M9" s="174"/>
      <c r="N9" s="500" t="s">
        <v>655</v>
      </c>
      <c r="O9" s="71"/>
      <c r="P9" s="52" t="s">
        <v>0</v>
      </c>
      <c r="Q9" s="174" t="s">
        <v>487</v>
      </c>
      <c r="R9" s="174"/>
      <c r="S9" s="445" t="s">
        <v>655</v>
      </c>
      <c r="T9" s="395"/>
      <c r="U9" s="441" t="s">
        <v>659</v>
      </c>
      <c r="V9" s="72"/>
      <c r="W9" s="52" t="s">
        <v>527</v>
      </c>
      <c r="X9" s="174" t="s">
        <v>487</v>
      </c>
      <c r="Y9" s="95" t="s">
        <v>44</v>
      </c>
      <c r="Z9" s="279" t="s">
        <v>487</v>
      </c>
      <c r="AA9" s="73" t="s">
        <v>489</v>
      </c>
      <c r="AB9" s="73" t="s">
        <v>523</v>
      </c>
      <c r="AC9" s="73" t="s">
        <v>520</v>
      </c>
      <c r="AD9" s="95" t="s">
        <v>521</v>
      </c>
      <c r="AE9" s="95" t="s">
        <v>1</v>
      </c>
      <c r="AF9" s="52" t="s">
        <v>483</v>
      </c>
      <c r="AG9" s="52" t="s">
        <v>527</v>
      </c>
      <c r="AH9" s="52" t="s">
        <v>43</v>
      </c>
      <c r="AI9" s="52" t="s">
        <v>423</v>
      </c>
      <c r="AJ9" s="52" t="s">
        <v>423</v>
      </c>
      <c r="AK9" s="52" t="s">
        <v>43</v>
      </c>
      <c r="AL9" s="52" t="s">
        <v>68</v>
      </c>
      <c r="AM9" s="46"/>
      <c r="AN9" s="4"/>
      <c r="AO9" s="58"/>
      <c r="AP9" s="58"/>
      <c r="AQ9" s="1"/>
      <c r="AR9" s="5"/>
    </row>
    <row r="10" spans="1:61" ht="15.6">
      <c r="A10" s="46"/>
      <c r="B10" s="97">
        <f>+B44</f>
        <v>2024</v>
      </c>
      <c r="C10" s="97">
        <f>+C44</f>
        <v>1</v>
      </c>
      <c r="D10" s="97" t="s">
        <v>76</v>
      </c>
      <c r="E10" s="303">
        <f t="shared" ref="E10:Z10" si="0">+E44</f>
        <v>6570</v>
      </c>
      <c r="F10" s="97">
        <f t="shared" si="0"/>
        <v>-45</v>
      </c>
      <c r="G10" s="303">
        <f t="shared" si="0"/>
        <v>63234</v>
      </c>
      <c r="H10" s="303">
        <f t="shared" si="0"/>
        <v>-4968</v>
      </c>
      <c r="I10" s="99">
        <f t="shared" si="0"/>
        <v>65.190390155075136</v>
      </c>
      <c r="J10" s="98">
        <f t="shared" si="0"/>
        <v>1.3517823446906476</v>
      </c>
      <c r="K10" s="99">
        <f t="shared" si="0"/>
        <v>2.5492614732580563</v>
      </c>
      <c r="L10" s="99">
        <f t="shared" si="0"/>
        <v>-0.15740402042248114</v>
      </c>
      <c r="M10" s="174"/>
      <c r="N10" s="302">
        <f>+N44</f>
        <v>61383</v>
      </c>
      <c r="O10" s="71"/>
      <c r="P10" s="98">
        <f t="shared" si="0"/>
        <v>7.361451118069394</v>
      </c>
      <c r="Q10" s="98">
        <f t="shared" si="0"/>
        <v>9.9318042793008487E-2</v>
      </c>
      <c r="R10" s="174"/>
      <c r="S10" s="419">
        <f>+S44</f>
        <v>113.80825635762299</v>
      </c>
      <c r="T10" s="395"/>
      <c r="U10" s="408">
        <f>+U44</f>
        <v>21.456521972458663</v>
      </c>
      <c r="V10" s="72"/>
      <c r="W10" s="98">
        <f t="shared" si="0"/>
        <v>6.7104880285922155</v>
      </c>
      <c r="X10" s="98">
        <f t="shared" si="0"/>
        <v>-0.19530652288721306</v>
      </c>
      <c r="Y10" s="99">
        <f t="shared" si="0"/>
        <v>31.891177214789558</v>
      </c>
      <c r="Z10" s="99">
        <f t="shared" si="0"/>
        <v>9.7639635246441259E-2</v>
      </c>
      <c r="AA10" s="275">
        <f>+'Ark1'!W257</f>
        <v>23.351841285168767</v>
      </c>
      <c r="AB10" s="104">
        <f>+'Ark1'!X257</f>
        <v>96.203309485142398</v>
      </c>
      <c r="AC10" s="104">
        <f>+'Ark1'!Y257</f>
        <v>85.292762147215029</v>
      </c>
      <c r="AD10" s="99">
        <f>+'Ark1'!Z257</f>
        <v>7.9348753943325185</v>
      </c>
      <c r="AE10" s="289">
        <f>+'Ark1'!AA257</f>
        <v>2.0278478446934969</v>
      </c>
      <c r="AF10" s="278">
        <f>+'Ark1'!AB257</f>
        <v>2.3867553935432406</v>
      </c>
      <c r="AG10" s="278">
        <f>+'Ark1'!AC257</f>
        <v>74.871186237540144</v>
      </c>
      <c r="AH10" s="104">
        <f>+'Ark1'!AD257</f>
        <v>56.803206014900447</v>
      </c>
      <c r="AI10" s="104">
        <f>+'Ark1'!AE257</f>
        <v>63.369393484003631</v>
      </c>
      <c r="AJ10" s="104">
        <f>+'Ark1'!AF257</f>
        <v>66.416931463720402</v>
      </c>
      <c r="AK10" s="278">
        <f>+Y10/P10</f>
        <v>4.3321862365572974</v>
      </c>
      <c r="AL10" s="104">
        <f>+G10/E10</f>
        <v>9.624657534246575</v>
      </c>
      <c r="AM10" s="46"/>
      <c r="AN10" s="14"/>
      <c r="AO10" s="58"/>
      <c r="AP10" s="13"/>
      <c r="AT10" s="13"/>
      <c r="AU10" s="13"/>
      <c r="AV10" s="11"/>
      <c r="AW10" s="11"/>
      <c r="AX10" s="11"/>
    </row>
    <row r="11" spans="1:61" ht="15.6">
      <c r="A11" s="46"/>
      <c r="B11" s="97">
        <f>+B75</f>
        <v>2024</v>
      </c>
      <c r="C11" s="97">
        <f>+C75</f>
        <v>2</v>
      </c>
      <c r="D11" s="98" t="str">
        <f>+D53</f>
        <v>KLF</v>
      </c>
      <c r="E11" s="303">
        <f t="shared" ref="E11:AL11" si="1">+E75</f>
        <v>3832</v>
      </c>
      <c r="F11" s="97">
        <f t="shared" si="1"/>
        <v>-276</v>
      </c>
      <c r="G11" s="303">
        <f t="shared" si="1"/>
        <v>35903</v>
      </c>
      <c r="H11" s="303">
        <f t="shared" si="1"/>
        <v>-4893</v>
      </c>
      <c r="I11" s="99">
        <f t="shared" si="1"/>
        <v>34.809609844924857</v>
      </c>
      <c r="J11" s="98">
        <f t="shared" si="1"/>
        <v>-1.3517823446906334</v>
      </c>
      <c r="K11" s="99">
        <f t="shared" si="1"/>
        <v>3.4509651004094368</v>
      </c>
      <c r="L11" s="99">
        <f t="shared" si="1"/>
        <v>-0.21851229933563676</v>
      </c>
      <c r="M11" s="174"/>
      <c r="N11" s="302">
        <f>+N75</f>
        <v>35310</v>
      </c>
      <c r="O11" s="71"/>
      <c r="P11" s="98">
        <f t="shared" si="1"/>
        <v>6.9973261287357609</v>
      </c>
      <c r="Q11" s="98">
        <f t="shared" si="1"/>
        <v>2.311297058300088E-2</v>
      </c>
      <c r="R11" s="174"/>
      <c r="S11" s="419">
        <f>+S75</f>
        <v>113.1494165958657</v>
      </c>
      <c r="T11" s="395"/>
      <c r="U11" s="408">
        <f>+U75</f>
        <v>20.385252777246276</v>
      </c>
      <c r="V11" s="72"/>
      <c r="W11" s="98">
        <f t="shared" si="1"/>
        <v>6.8838258641339181</v>
      </c>
      <c r="X11" s="98">
        <f t="shared" si="1"/>
        <v>-0.25900676651614507</v>
      </c>
      <c r="Y11" s="99">
        <f t="shared" si="1"/>
        <v>29.992042447705863</v>
      </c>
      <c r="Z11" s="99">
        <f t="shared" si="1"/>
        <v>-0.11583332442868866</v>
      </c>
      <c r="AA11" s="275">
        <f t="shared" si="1"/>
        <v>21.196000334233904</v>
      </c>
      <c r="AB11" s="104">
        <f t="shared" si="1"/>
        <v>93.084143386346554</v>
      </c>
      <c r="AC11" s="104">
        <f t="shared" si="1"/>
        <v>77.921065092053595</v>
      </c>
      <c r="AD11" s="99">
        <f t="shared" si="1"/>
        <v>8.9484995545857515</v>
      </c>
      <c r="AE11" s="289">
        <f t="shared" si="1"/>
        <v>1.8948616327912753</v>
      </c>
      <c r="AF11" s="278">
        <f t="shared" si="1"/>
        <v>2.2416503240315047</v>
      </c>
      <c r="AG11" s="278">
        <f t="shared" si="1"/>
        <v>84.24138381909475</v>
      </c>
      <c r="AH11" s="104">
        <f t="shared" si="1"/>
        <v>55.466502978975967</v>
      </c>
      <c r="AI11" s="104">
        <f t="shared" si="1"/>
        <v>75.393566268948007</v>
      </c>
      <c r="AJ11" s="104">
        <f t="shared" si="1"/>
        <v>36.215540111159314</v>
      </c>
      <c r="AK11" s="278">
        <f t="shared" si="1"/>
        <v>4.2862147477360271</v>
      </c>
      <c r="AL11" s="104">
        <f t="shared" si="1"/>
        <v>9.3692588726513577</v>
      </c>
      <c r="AM11" s="46"/>
      <c r="AN11" s="14"/>
      <c r="AO11" s="58"/>
      <c r="AP11" s="13"/>
      <c r="AT11" s="13"/>
      <c r="AU11" s="13"/>
      <c r="AV11" s="11"/>
      <c r="AW11" s="11"/>
      <c r="AX11" s="11"/>
    </row>
    <row r="12" spans="1:61" ht="15.6">
      <c r="A12" s="46"/>
      <c r="B12" s="51"/>
      <c r="C12" s="51"/>
      <c r="D12" s="47"/>
      <c r="E12" s="325"/>
      <c r="F12" s="117"/>
      <c r="G12" s="325"/>
      <c r="H12" s="338"/>
      <c r="I12" s="95"/>
      <c r="J12" s="174"/>
      <c r="K12" s="95"/>
      <c r="L12" s="174"/>
      <c r="M12" s="174"/>
      <c r="N12" s="500"/>
      <c r="O12" s="71"/>
      <c r="P12" s="52"/>
      <c r="Q12" s="174"/>
      <c r="R12" s="174"/>
      <c r="S12" s="445"/>
      <c r="T12" s="395"/>
      <c r="U12" s="441"/>
      <c r="V12" s="72"/>
      <c r="W12" s="52"/>
      <c r="X12" s="174"/>
      <c r="Y12" s="95"/>
      <c r="Z12" s="279"/>
      <c r="AA12" s="73"/>
      <c r="AB12" s="73"/>
      <c r="AC12" s="73"/>
      <c r="AD12" s="95"/>
      <c r="AE12" s="95"/>
      <c r="AF12" s="52"/>
      <c r="AG12" s="52"/>
      <c r="AH12" s="52"/>
      <c r="AI12" s="52"/>
      <c r="AJ12" s="52"/>
      <c r="AK12" s="52"/>
      <c r="AL12" s="52"/>
      <c r="AM12" s="46"/>
      <c r="AN12" s="4"/>
      <c r="AO12" s="58"/>
      <c r="AP12" s="58"/>
      <c r="AQ12" s="1"/>
      <c r="AR12" s="5"/>
    </row>
    <row r="13" spans="1:61" ht="15.6">
      <c r="A13" s="46"/>
      <c r="B13" s="46"/>
      <c r="C13" s="46"/>
      <c r="D13" s="46"/>
      <c r="E13" s="324" t="s">
        <v>2</v>
      </c>
      <c r="F13" s="51"/>
      <c r="G13" s="316"/>
      <c r="H13" s="324"/>
      <c r="I13" s="71"/>
      <c r="J13" s="72"/>
      <c r="K13" s="89"/>
      <c r="L13" s="72"/>
      <c r="M13" s="174"/>
      <c r="N13" s="498"/>
      <c r="O13" s="71"/>
      <c r="P13" s="46"/>
      <c r="Q13" s="72"/>
      <c r="R13" s="174"/>
      <c r="S13" s="388"/>
      <c r="T13" s="395"/>
      <c r="U13" s="397"/>
      <c r="V13" s="72"/>
      <c r="W13" s="51" t="s">
        <v>22</v>
      </c>
      <c r="X13" s="72"/>
      <c r="Y13" s="89"/>
      <c r="Z13" s="94"/>
      <c r="AA13" s="72" t="s">
        <v>508</v>
      </c>
      <c r="AB13" s="71"/>
      <c r="AC13" s="71"/>
      <c r="AD13" s="89"/>
      <c r="AE13" s="94" t="s">
        <v>426</v>
      </c>
      <c r="AF13" s="46"/>
      <c r="AG13" s="46"/>
      <c r="AH13" s="51" t="s">
        <v>422</v>
      </c>
      <c r="AI13" s="46"/>
      <c r="AJ13" s="46"/>
      <c r="AK13" s="51" t="s">
        <v>77</v>
      </c>
      <c r="AL13" s="51" t="s">
        <v>2</v>
      </c>
      <c r="AM13" s="46"/>
      <c r="AN13" s="4"/>
      <c r="AO13" s="4"/>
      <c r="AP13" s="4"/>
      <c r="AQ13" s="4"/>
      <c r="AR13" s="4"/>
    </row>
    <row r="14" spans="1:61" ht="15.6">
      <c r="A14" s="46"/>
      <c r="B14" s="46"/>
      <c r="C14" s="51" t="s">
        <v>528</v>
      </c>
      <c r="D14" s="46"/>
      <c r="E14" s="324" t="s">
        <v>484</v>
      </c>
      <c r="F14" s="116"/>
      <c r="G14" s="324" t="s">
        <v>2</v>
      </c>
      <c r="H14" s="337"/>
      <c r="I14" s="94" t="s">
        <v>2</v>
      </c>
      <c r="J14" s="173"/>
      <c r="K14" s="94" t="s">
        <v>1</v>
      </c>
      <c r="L14" s="173"/>
      <c r="M14" s="174"/>
      <c r="N14" s="499"/>
      <c r="O14" s="71"/>
      <c r="P14" s="51" t="s">
        <v>22</v>
      </c>
      <c r="Q14" s="173"/>
      <c r="R14" s="174"/>
      <c r="S14" s="433"/>
      <c r="T14" s="395"/>
      <c r="U14" s="440"/>
      <c r="V14" s="72"/>
      <c r="W14" s="51" t="s">
        <v>486</v>
      </c>
      <c r="X14" s="173"/>
      <c r="Y14" s="94" t="s">
        <v>22</v>
      </c>
      <c r="Z14" s="176"/>
      <c r="AA14" s="72" t="s">
        <v>522</v>
      </c>
      <c r="AB14" s="72" t="s">
        <v>524</v>
      </c>
      <c r="AC14" s="72"/>
      <c r="AD14" s="94"/>
      <c r="AE14" s="94"/>
      <c r="AF14" s="51" t="s">
        <v>482</v>
      </c>
      <c r="AG14" s="51" t="s">
        <v>413</v>
      </c>
      <c r="AH14" s="51" t="s">
        <v>1</v>
      </c>
      <c r="AI14" s="51" t="s">
        <v>1</v>
      </c>
      <c r="AJ14" s="51" t="s">
        <v>0</v>
      </c>
      <c r="AK14" s="51" t="s">
        <v>428</v>
      </c>
      <c r="AL14" s="51" t="s">
        <v>430</v>
      </c>
      <c r="AM14" s="46"/>
      <c r="AN14" s="4"/>
      <c r="AO14" s="58"/>
      <c r="AP14" s="58"/>
      <c r="AQ14" s="1"/>
      <c r="AR14" s="5"/>
    </row>
    <row r="15" spans="1:61" ht="15.6">
      <c r="A15" s="46"/>
      <c r="B15" s="51" t="s">
        <v>89</v>
      </c>
      <c r="C15" s="51" t="s">
        <v>529</v>
      </c>
      <c r="D15" s="47"/>
      <c r="E15" s="325" t="s">
        <v>485</v>
      </c>
      <c r="F15" s="117" t="s">
        <v>487</v>
      </c>
      <c r="G15" s="325" t="s">
        <v>8</v>
      </c>
      <c r="H15" s="338" t="s">
        <v>487</v>
      </c>
      <c r="I15" s="95" t="s">
        <v>403</v>
      </c>
      <c r="J15" s="174" t="s">
        <v>487</v>
      </c>
      <c r="K15" s="95" t="s">
        <v>403</v>
      </c>
      <c r="L15" s="174" t="s">
        <v>487</v>
      </c>
      <c r="M15" s="174"/>
      <c r="N15" s="500"/>
      <c r="O15" s="71"/>
      <c r="P15" s="52" t="s">
        <v>0</v>
      </c>
      <c r="Q15" s="174" t="s">
        <v>487</v>
      </c>
      <c r="R15" s="174"/>
      <c r="S15" s="445"/>
      <c r="T15" s="395"/>
      <c r="U15" s="441"/>
      <c r="V15" s="72"/>
      <c r="W15" s="52" t="s">
        <v>527</v>
      </c>
      <c r="X15" s="174" t="s">
        <v>487</v>
      </c>
      <c r="Y15" s="95" t="s">
        <v>44</v>
      </c>
      <c r="Z15" s="279" t="s">
        <v>487</v>
      </c>
      <c r="AA15" s="73" t="s">
        <v>489</v>
      </c>
      <c r="AB15" s="73" t="s">
        <v>523</v>
      </c>
      <c r="AC15" s="73" t="s">
        <v>520</v>
      </c>
      <c r="AD15" s="95" t="s">
        <v>521</v>
      </c>
      <c r="AE15" s="95" t="s">
        <v>1</v>
      </c>
      <c r="AF15" s="52" t="s">
        <v>483</v>
      </c>
      <c r="AG15" s="52" t="s">
        <v>527</v>
      </c>
      <c r="AH15" s="52" t="s">
        <v>43</v>
      </c>
      <c r="AI15" s="52" t="s">
        <v>423</v>
      </c>
      <c r="AJ15" s="52" t="s">
        <v>423</v>
      </c>
      <c r="AK15" s="52" t="s">
        <v>429</v>
      </c>
      <c r="AL15" s="52" t="s">
        <v>68</v>
      </c>
      <c r="AM15" s="46"/>
      <c r="AN15" s="4"/>
      <c r="AO15" s="58"/>
      <c r="AP15" s="58"/>
      <c r="AQ15" s="1"/>
      <c r="AR15" s="5"/>
    </row>
    <row r="16" spans="1:61" ht="15.6">
      <c r="A16" s="46"/>
      <c r="B16" s="53">
        <f>+'Ark1'!C235</f>
        <v>1996</v>
      </c>
      <c r="C16" s="53">
        <f>+'Ark1'!H235</f>
        <v>1</v>
      </c>
      <c r="D16" s="65" t="s">
        <v>76</v>
      </c>
      <c r="E16" s="327">
        <f>+'Ark1'!Q235</f>
        <v>16481</v>
      </c>
      <c r="F16" s="65"/>
      <c r="G16" s="327">
        <f>+'Ark1'!R235</f>
        <v>139671</v>
      </c>
      <c r="H16" s="326"/>
      <c r="I16" s="155">
        <f>+'Ark1'!AG235</f>
        <v>71.212784452521234</v>
      </c>
      <c r="J16" s="135"/>
      <c r="K16" s="155">
        <f>+'Ark1'!AH235</f>
        <v>0</v>
      </c>
      <c r="L16" s="135"/>
      <c r="M16" s="174"/>
      <c r="N16" s="501"/>
      <c r="O16" s="71"/>
      <c r="P16" s="55">
        <f>+'Ark1'!S235</f>
        <v>5.1058129461377115</v>
      </c>
      <c r="Q16" s="135"/>
      <c r="R16" s="174"/>
      <c r="S16" s="423"/>
      <c r="T16" s="395"/>
      <c r="U16" s="423"/>
      <c r="V16" s="72"/>
      <c r="W16" s="55">
        <f>+'Ark1'!T235</f>
        <v>7.9234701548639315</v>
      </c>
      <c r="X16" s="135"/>
      <c r="Y16" s="155">
        <f>+'Ark1'!U235</f>
        <v>30.383955151748999</v>
      </c>
      <c r="Z16" s="135"/>
      <c r="AA16" s="74">
        <f>+'Ark1'!W235</f>
        <v>41.7724509740748</v>
      </c>
      <c r="AB16" s="74">
        <f>+'Ark1'!X235</f>
        <v>99.56683921501245</v>
      </c>
      <c r="AC16" s="74">
        <f>+'Ark1'!Y235</f>
        <v>87.7626708479212</v>
      </c>
      <c r="AD16" s="155">
        <f>+'Ark1'!Z235</f>
        <v>6.573896323324651</v>
      </c>
      <c r="AE16" s="155">
        <f>+'Ark1'!AA235</f>
        <v>1.9543898686864576</v>
      </c>
      <c r="AF16" s="55">
        <f>+'Ark1'!AB235</f>
        <v>3.4245445477360503</v>
      </c>
      <c r="AG16" s="55">
        <f>+'Ark1'!AC235</f>
        <v>70.327203014026068</v>
      </c>
      <c r="AH16" s="74">
        <f>+'Ark1'!AD235</f>
        <v>75.422190591160884</v>
      </c>
      <c r="AI16" s="74">
        <f>+'Ark1'!AE235</f>
        <v>69.959437954750896</v>
      </c>
      <c r="AJ16" s="74">
        <f>+'Ark1'!AF235</f>
        <v>70.443782058071434</v>
      </c>
      <c r="AK16" s="55">
        <f t="shared" ref="AK16" si="2">+Y16/P16</f>
        <v>5.9508555194394503</v>
      </c>
      <c r="AL16" s="74">
        <f t="shared" ref="AL16" si="3">+G16/E16</f>
        <v>8.474667799284024</v>
      </c>
      <c r="AM16" s="46"/>
      <c r="AN16" s="4"/>
      <c r="AO16" s="58"/>
      <c r="AP16" s="58"/>
      <c r="AQ16" s="1"/>
      <c r="AR16" s="5"/>
    </row>
    <row r="17" spans="1:50" ht="15.6">
      <c r="A17" s="46"/>
      <c r="B17" s="53">
        <f>+'Ark1'!C236</f>
        <v>1997</v>
      </c>
      <c r="C17" s="53">
        <f>+'Ark1'!H236</f>
        <v>1</v>
      </c>
      <c r="D17" s="54"/>
      <c r="E17" s="327">
        <f>+'Ark1'!Q236</f>
        <v>15501</v>
      </c>
      <c r="F17" s="65">
        <f t="shared" ref="F17:Z34" si="4">+E17-E16</f>
        <v>-980</v>
      </c>
      <c r="G17" s="327">
        <f>+'Ark1'!R236</f>
        <v>122375</v>
      </c>
      <c r="H17" s="326">
        <f t="shared" si="4"/>
        <v>-17296</v>
      </c>
      <c r="I17" s="155">
        <f>+'Ark1'!AG236</f>
        <v>72.712760377964059</v>
      </c>
      <c r="J17" s="135">
        <f t="shared" si="4"/>
        <v>1.4999759254428255</v>
      </c>
      <c r="K17" s="155">
        <f>+'Ark1'!AH236</f>
        <v>0</v>
      </c>
      <c r="L17" s="135">
        <f t="shared" ref="L17:L35" si="5">+K17-K16</f>
        <v>0</v>
      </c>
      <c r="M17" s="174"/>
      <c r="N17" s="501"/>
      <c r="O17" s="71"/>
      <c r="P17" s="55">
        <f>+'Ark1'!S236</f>
        <v>5.1322655771195116</v>
      </c>
      <c r="Q17" s="66">
        <f t="shared" si="4"/>
        <v>2.6452630981800063E-2</v>
      </c>
      <c r="R17" s="174"/>
      <c r="S17" s="423"/>
      <c r="T17" s="395"/>
      <c r="U17" s="424"/>
      <c r="V17" s="72"/>
      <c r="W17" s="55">
        <f>+'Ark1'!T236</f>
        <v>8.4625372829417742</v>
      </c>
      <c r="X17" s="66">
        <f t="shared" si="4"/>
        <v>0.53906712807784274</v>
      </c>
      <c r="Y17" s="155">
        <f>+'Ark1'!U236</f>
        <v>30.713243718079124</v>
      </c>
      <c r="Z17" s="135">
        <f t="shared" si="4"/>
        <v>0.32928856633012416</v>
      </c>
      <c r="AA17" s="74">
        <f>+'Ark1'!W236</f>
        <v>47.177936670071489</v>
      </c>
      <c r="AB17" s="74">
        <f>+'Ark1'!X236</f>
        <v>99.587334014300325</v>
      </c>
      <c r="AC17" s="74">
        <f>+'Ark1'!Y236</f>
        <v>89.233094994892753</v>
      </c>
      <c r="AD17" s="155">
        <f>+'Ark1'!Z236</f>
        <v>6.5175420684623022</v>
      </c>
      <c r="AE17" s="155">
        <f>+'Ark1'!AA236</f>
        <v>2.0077218641305401</v>
      </c>
      <c r="AF17" s="55">
        <f>+'Ark1'!AB236</f>
        <v>3.1268790905917574</v>
      </c>
      <c r="AG17" s="55">
        <f>+'Ark1'!AC236</f>
        <v>72.298028480905387</v>
      </c>
      <c r="AH17" s="74">
        <f>+'Ark1'!AD236</f>
        <v>76.509053173246798</v>
      </c>
      <c r="AI17" s="74">
        <f>+'Ark1'!AE236</f>
        <v>72.248782516087516</v>
      </c>
      <c r="AJ17" s="74">
        <f>+'Ark1'!AF236</f>
        <v>72.073902621458146</v>
      </c>
      <c r="AK17" s="55">
        <f t="shared" ref="AK17:AK35" si="6">+Y17/P17</f>
        <v>5.9843441958662158</v>
      </c>
      <c r="AL17" s="74">
        <f t="shared" ref="AL17:AL35" si="7">+G17/E17</f>
        <v>7.8946519579381977</v>
      </c>
      <c r="AM17" s="46"/>
      <c r="AN17" s="4"/>
      <c r="AO17" s="58"/>
      <c r="AP17" s="58"/>
      <c r="AQ17" s="1"/>
      <c r="AR17" s="5"/>
      <c r="AT17" s="2"/>
      <c r="AU17" s="2"/>
      <c r="AV17" s="2"/>
    </row>
    <row r="18" spans="1:50" ht="15.6">
      <c r="A18" s="46"/>
      <c r="B18" s="53">
        <f>+'Ark1'!C237</f>
        <v>1998</v>
      </c>
      <c r="C18" s="53">
        <f>+'Ark1'!H237</f>
        <v>1</v>
      </c>
      <c r="D18" s="54"/>
      <c r="E18" s="327">
        <f>+'Ark1'!Q237</f>
        <v>15003</v>
      </c>
      <c r="F18" s="65">
        <f t="shared" si="4"/>
        <v>-498</v>
      </c>
      <c r="G18" s="327">
        <f>+'Ark1'!R237</f>
        <v>117913</v>
      </c>
      <c r="H18" s="326">
        <f t="shared" si="4"/>
        <v>-4462</v>
      </c>
      <c r="I18" s="155">
        <f>+'Ark1'!AG237</f>
        <v>72.23870817026031</v>
      </c>
      <c r="J18" s="135">
        <f t="shared" si="4"/>
        <v>-0.47405220770374967</v>
      </c>
      <c r="K18" s="155">
        <f>+'Ark1'!AH237</f>
        <v>0</v>
      </c>
      <c r="L18" s="135">
        <f t="shared" si="5"/>
        <v>0</v>
      </c>
      <c r="M18" s="174"/>
      <c r="N18" s="501"/>
      <c r="O18" s="71"/>
      <c r="P18" s="55">
        <f>+'Ark1'!S237</f>
        <v>5.3871752902563754</v>
      </c>
      <c r="Q18" s="66">
        <f t="shared" si="4"/>
        <v>0.25490971313686384</v>
      </c>
      <c r="R18" s="174"/>
      <c r="S18" s="423"/>
      <c r="T18" s="395"/>
      <c r="U18" s="424"/>
      <c r="V18" s="72"/>
      <c r="W18" s="55">
        <f>+'Ark1'!T237</f>
        <v>8.4674378567248727</v>
      </c>
      <c r="X18" s="66">
        <f t="shared" si="4"/>
        <v>4.9005737830984941E-3</v>
      </c>
      <c r="Y18" s="155">
        <f>+'Ark1'!U237</f>
        <v>30.625696912129879</v>
      </c>
      <c r="Z18" s="135">
        <f t="shared" si="4"/>
        <v>-8.7546805949244799E-2</v>
      </c>
      <c r="AA18" s="74">
        <f>+'Ark1'!W237</f>
        <v>47.102524742818837</v>
      </c>
      <c r="AB18" s="74">
        <f>+'Ark1'!X237</f>
        <v>99.517440825015072</v>
      </c>
      <c r="AC18" s="74">
        <f>+'Ark1'!Y237</f>
        <v>88.684877833656998</v>
      </c>
      <c r="AD18" s="155">
        <f>+'Ark1'!Z237</f>
        <v>6.5830522263306452</v>
      </c>
      <c r="AE18" s="155">
        <f>+'Ark1'!AA237</f>
        <v>2.1949719969523529</v>
      </c>
      <c r="AF18" s="55">
        <f>+'Ark1'!AB237</f>
        <v>3.121332212097315</v>
      </c>
      <c r="AG18" s="55">
        <f>+'Ark1'!AC237</f>
        <v>73.771511452612359</v>
      </c>
      <c r="AH18" s="74">
        <f>+'Ark1'!AD237</f>
        <v>77.662035241697907</v>
      </c>
      <c r="AI18" s="74">
        <f>+'Ark1'!AE237</f>
        <v>71.963377178548882</v>
      </c>
      <c r="AJ18" s="74">
        <f>+'Ark1'!AF237</f>
        <v>71.586072913820843</v>
      </c>
      <c r="AK18" s="55">
        <f t="shared" si="6"/>
        <v>5.6849267495567988</v>
      </c>
      <c r="AL18" s="74">
        <f t="shared" si="7"/>
        <v>7.8592948077051252</v>
      </c>
      <c r="AM18" s="46"/>
      <c r="AN18" s="4"/>
      <c r="AO18" s="58"/>
      <c r="AP18" s="58"/>
      <c r="AQ18" s="13"/>
      <c r="AR18" s="5"/>
      <c r="AT18" s="2"/>
      <c r="AU18" s="2"/>
      <c r="AV18" s="4"/>
      <c r="AW18" s="4"/>
      <c r="AX18" s="4"/>
    </row>
    <row r="19" spans="1:50" ht="15.6">
      <c r="A19" s="46"/>
      <c r="B19" s="53">
        <f>+'Ark1'!C238</f>
        <v>1999</v>
      </c>
      <c r="C19" s="53">
        <f>+'Ark1'!H238</f>
        <v>1</v>
      </c>
      <c r="D19" s="54"/>
      <c r="E19" s="327">
        <f>+'Ark1'!Q238</f>
        <v>14967</v>
      </c>
      <c r="F19" s="65">
        <f t="shared" si="4"/>
        <v>-36</v>
      </c>
      <c r="G19" s="327">
        <f>+'Ark1'!R238</f>
        <v>111052</v>
      </c>
      <c r="H19" s="326">
        <f t="shared" si="4"/>
        <v>-6861</v>
      </c>
      <c r="I19" s="155">
        <f>+'Ark1'!AG238</f>
        <v>71.356186954020203</v>
      </c>
      <c r="J19" s="135">
        <f t="shared" si="4"/>
        <v>-0.88252121624010726</v>
      </c>
      <c r="K19" s="155">
        <f>+'Ark1'!AH238</f>
        <v>0</v>
      </c>
      <c r="L19" s="135">
        <f t="shared" si="5"/>
        <v>0</v>
      </c>
      <c r="M19" s="174"/>
      <c r="N19" s="501"/>
      <c r="O19" s="71"/>
      <c r="P19" s="55">
        <f>+'Ark1'!S238</f>
        <v>5.333087202391674</v>
      </c>
      <c r="Q19" s="66">
        <f t="shared" si="4"/>
        <v>-5.4088087864701428E-2</v>
      </c>
      <c r="R19" s="174"/>
      <c r="S19" s="423"/>
      <c r="T19" s="395"/>
      <c r="U19" s="424"/>
      <c r="V19" s="72"/>
      <c r="W19" s="55">
        <f>+'Ark1'!T238</f>
        <v>8.0920289594064059</v>
      </c>
      <c r="X19" s="66">
        <f t="shared" si="4"/>
        <v>-0.37540889731846683</v>
      </c>
      <c r="Y19" s="155">
        <f>+'Ark1'!U238</f>
        <v>30.364599466915799</v>
      </c>
      <c r="Z19" s="135">
        <f t="shared" si="4"/>
        <v>-0.26109744521408018</v>
      </c>
      <c r="AA19" s="74">
        <f>+'Ark1'!W238</f>
        <v>40.944782624356151</v>
      </c>
      <c r="AB19" s="74">
        <f>+'Ark1'!X238</f>
        <v>99.569571011778308</v>
      </c>
      <c r="AC19" s="74">
        <f>+'Ark1'!Y238</f>
        <v>88.553110254655493</v>
      </c>
      <c r="AD19" s="155">
        <f>+'Ark1'!Z238</f>
        <v>6.4501945074445901</v>
      </c>
      <c r="AE19" s="155">
        <f>+'Ark1'!AA238</f>
        <v>2.0670188545503323</v>
      </c>
      <c r="AF19" s="55">
        <f>+'Ark1'!AB238</f>
        <v>3.0531548191383626</v>
      </c>
      <c r="AG19" s="55">
        <f>+'Ark1'!AC238</f>
        <v>73.24516151186279</v>
      </c>
      <c r="AH19" s="74">
        <f>+'Ark1'!AD238</f>
        <v>77.278566663250487</v>
      </c>
      <c r="AI19" s="74">
        <f>+'Ark1'!AE238</f>
        <v>72.906218895900125</v>
      </c>
      <c r="AJ19" s="74">
        <f>+'Ark1'!AF238</f>
        <v>70.736911836833485</v>
      </c>
      <c r="AK19" s="55">
        <f t="shared" si="6"/>
        <v>5.693625158294525</v>
      </c>
      <c r="AL19" s="74">
        <f t="shared" si="7"/>
        <v>7.4197902051179261</v>
      </c>
      <c r="AM19" s="46"/>
      <c r="AN19" s="4"/>
      <c r="AO19" s="58"/>
      <c r="AP19" s="58"/>
      <c r="AQ19" s="13"/>
      <c r="AR19" s="5"/>
      <c r="AT19" s="1"/>
      <c r="AU19" s="1"/>
      <c r="AV19" s="11"/>
      <c r="AW19" s="11"/>
      <c r="AX19" s="11"/>
    </row>
    <row r="20" spans="1:50" ht="15.6">
      <c r="A20" s="46"/>
      <c r="B20" s="53">
        <f>+'Ark1'!C239</f>
        <v>2000</v>
      </c>
      <c r="C20" s="53">
        <f>+'Ark1'!H239</f>
        <v>1</v>
      </c>
      <c r="D20" s="54"/>
      <c r="E20" s="327">
        <f>+'Ark1'!Q239</f>
        <v>13539</v>
      </c>
      <c r="F20" s="65">
        <f t="shared" si="4"/>
        <v>-1428</v>
      </c>
      <c r="G20" s="327">
        <f>+'Ark1'!R239</f>
        <v>106172.5</v>
      </c>
      <c r="H20" s="326">
        <f t="shared" si="4"/>
        <v>-4879.5</v>
      </c>
      <c r="I20" s="155">
        <f>+'Ark1'!AG239</f>
        <v>70.356144325068954</v>
      </c>
      <c r="J20" s="135">
        <f t="shared" si="4"/>
        <v>-1.000042628951249</v>
      </c>
      <c r="K20" s="155">
        <f>+'Ark1'!AH239</f>
        <v>0</v>
      </c>
      <c r="L20" s="135">
        <f t="shared" si="5"/>
        <v>0</v>
      </c>
      <c r="M20" s="174"/>
      <c r="N20" s="501"/>
      <c r="O20" s="71"/>
      <c r="P20" s="55">
        <f>+'Ark1'!S239</f>
        <v>5.6287927664884956</v>
      </c>
      <c r="Q20" s="66">
        <f t="shared" si="4"/>
        <v>0.29570556409682158</v>
      </c>
      <c r="R20" s="174"/>
      <c r="S20" s="423"/>
      <c r="T20" s="395"/>
      <c r="U20" s="424"/>
      <c r="V20" s="72"/>
      <c r="W20" s="55">
        <f>+'Ark1'!T239</f>
        <v>8.6753632061032793</v>
      </c>
      <c r="X20" s="66">
        <f t="shared" si="4"/>
        <v>0.58333424669687339</v>
      </c>
      <c r="Y20" s="155">
        <f>+'Ark1'!U239</f>
        <v>31.197149921118559</v>
      </c>
      <c r="Z20" s="135">
        <f t="shared" si="4"/>
        <v>0.83255045420276019</v>
      </c>
      <c r="AA20" s="74">
        <f>+'Ark1'!W239</f>
        <v>48.217758835856735</v>
      </c>
      <c r="AB20" s="74">
        <f>+'Ark1'!X239</f>
        <v>99.525771739386386</v>
      </c>
      <c r="AC20" s="74">
        <f>+'Ark1'!Y239</f>
        <v>90.774918175610438</v>
      </c>
      <c r="AD20" s="155">
        <f>+'Ark1'!Z239</f>
        <v>6.5776184283243477</v>
      </c>
      <c r="AE20" s="155">
        <f>+'Ark1'!AA239</f>
        <v>2.1059617309763601</v>
      </c>
      <c r="AF20" s="55">
        <f>+'Ark1'!AB239</f>
        <v>3.0320803627937001</v>
      </c>
      <c r="AG20" s="55">
        <f>+'Ark1'!AC239</f>
        <v>74.145994366169148</v>
      </c>
      <c r="AH20" s="74">
        <f>+'Ark1'!AD239</f>
        <v>77.027364537237105</v>
      </c>
      <c r="AI20" s="74">
        <f>+'Ark1'!AE239</f>
        <v>75.521920238386315</v>
      </c>
      <c r="AJ20" s="74">
        <f>+'Ark1'!AF239</f>
        <v>69.653511951426708</v>
      </c>
      <c r="AK20" s="55">
        <f t="shared" si="6"/>
        <v>5.5424228987170192</v>
      </c>
      <c r="AL20" s="74">
        <f t="shared" si="7"/>
        <v>7.8419750350838315</v>
      </c>
      <c r="AM20" s="46"/>
      <c r="AN20" s="4"/>
      <c r="AO20" s="58"/>
      <c r="AP20" s="58"/>
      <c r="AQ20" s="13"/>
      <c r="AR20" s="5"/>
      <c r="AT20" s="1"/>
      <c r="AU20" s="1"/>
      <c r="AV20" s="11"/>
      <c r="AW20" s="11"/>
      <c r="AX20" s="11"/>
    </row>
    <row r="21" spans="1:50" ht="15.6">
      <c r="A21" s="46"/>
      <c r="B21" s="53">
        <f>+'Ark1'!C240</f>
        <v>2001</v>
      </c>
      <c r="C21" s="53">
        <f>+'Ark1'!H240</f>
        <v>1</v>
      </c>
      <c r="D21" s="54"/>
      <c r="E21" s="327">
        <f>+'Ark1'!Q240</f>
        <v>14033</v>
      </c>
      <c r="F21" s="65">
        <f t="shared" si="4"/>
        <v>494</v>
      </c>
      <c r="G21" s="327">
        <f>+'Ark1'!R240</f>
        <v>120784</v>
      </c>
      <c r="H21" s="326">
        <f t="shared" si="4"/>
        <v>14611.5</v>
      </c>
      <c r="I21" s="155">
        <f>+'Ark1'!AG240</f>
        <v>73.102481163253998</v>
      </c>
      <c r="J21" s="135">
        <f t="shared" si="4"/>
        <v>2.7463368381850444</v>
      </c>
      <c r="K21" s="155">
        <f>+'Ark1'!AH240</f>
        <v>0</v>
      </c>
      <c r="L21" s="135">
        <f t="shared" si="5"/>
        <v>0</v>
      </c>
      <c r="M21" s="174"/>
      <c r="N21" s="501"/>
      <c r="O21" s="71"/>
      <c r="P21" s="55">
        <f>+'Ark1'!S240</f>
        <v>5.4147734799311156</v>
      </c>
      <c r="Q21" s="66">
        <f t="shared" si="4"/>
        <v>-0.21401928655738001</v>
      </c>
      <c r="R21" s="174"/>
      <c r="S21" s="423"/>
      <c r="T21" s="395"/>
      <c r="U21" s="424"/>
      <c r="V21" s="72"/>
      <c r="W21" s="55">
        <f>+'Ark1'!T240</f>
        <v>8.2522602331434616</v>
      </c>
      <c r="X21" s="66">
        <f t="shared" si="4"/>
        <v>-0.42310297295981769</v>
      </c>
      <c r="Y21" s="155">
        <f>+'Ark1'!U240</f>
        <v>30.97479964233646</v>
      </c>
      <c r="Z21" s="135">
        <f t="shared" si="4"/>
        <v>-0.22235027878209834</v>
      </c>
      <c r="AA21" s="74">
        <f>+'Ark1'!W240</f>
        <v>43.615048350774927</v>
      </c>
      <c r="AB21" s="74">
        <f>+'Ark1'!X240</f>
        <v>99.41051794939726</v>
      </c>
      <c r="AC21" s="74">
        <f>+'Ark1'!Y240</f>
        <v>90.012750033116944</v>
      </c>
      <c r="AD21" s="155">
        <f>+'Ark1'!Z240</f>
        <v>6.6501862710992796</v>
      </c>
      <c r="AE21" s="155">
        <f>+'Ark1'!AA240</f>
        <v>2.1166154398805026</v>
      </c>
      <c r="AF21" s="55">
        <f>+'Ark1'!AB240</f>
        <v>3.0600863363390087</v>
      </c>
      <c r="AG21" s="55">
        <f>+'Ark1'!AC240</f>
        <v>76.47201483771299</v>
      </c>
      <c r="AH21" s="74">
        <f>+'Ark1'!AD240</f>
        <v>78.732010748006246</v>
      </c>
      <c r="AI21" s="74">
        <f>+'Ark1'!AE240</f>
        <v>78.721289952314137</v>
      </c>
      <c r="AJ21" s="74">
        <f>+'Ark1'!AF240</f>
        <v>72.440264849822512</v>
      </c>
      <c r="AK21" s="55">
        <f t="shared" si="6"/>
        <v>5.7204239027059929</v>
      </c>
      <c r="AL21" s="74">
        <f t="shared" si="7"/>
        <v>8.6071403121214285</v>
      </c>
      <c r="AM21" s="46"/>
      <c r="AN21" s="4"/>
      <c r="AO21" s="58"/>
      <c r="AP21" s="58"/>
      <c r="AQ21" s="13"/>
      <c r="AR21" s="5"/>
      <c r="AT21" s="1"/>
      <c r="AU21" s="1"/>
      <c r="AV21" s="11"/>
      <c r="AW21" s="11"/>
      <c r="AX21" s="11"/>
    </row>
    <row r="22" spans="1:50" ht="15.6">
      <c r="A22" s="46"/>
      <c r="B22" s="53">
        <f>+'Ark1'!C241</f>
        <v>2002</v>
      </c>
      <c r="C22" s="53">
        <f>+'Ark1'!H241</f>
        <v>1</v>
      </c>
      <c r="D22" s="54"/>
      <c r="E22" s="327">
        <f>+'Ark1'!Q241</f>
        <v>13410</v>
      </c>
      <c r="F22" s="65">
        <f t="shared" si="4"/>
        <v>-623</v>
      </c>
      <c r="G22" s="327">
        <f>+'Ark1'!R241</f>
        <v>111416</v>
      </c>
      <c r="H22" s="326">
        <f t="shared" si="4"/>
        <v>-9368</v>
      </c>
      <c r="I22" s="155">
        <f>+'Ark1'!AG241</f>
        <v>73.374265174784497</v>
      </c>
      <c r="J22" s="135">
        <f t="shared" si="4"/>
        <v>0.27178401153049947</v>
      </c>
      <c r="K22" s="155">
        <f>+'Ark1'!AH241</f>
        <v>0</v>
      </c>
      <c r="L22" s="135">
        <f t="shared" si="5"/>
        <v>0</v>
      </c>
      <c r="M22" s="174"/>
      <c r="N22" s="501"/>
      <c r="O22" s="71"/>
      <c r="P22" s="55">
        <f>+'Ark1'!S241</f>
        <v>5.448858332734976</v>
      </c>
      <c r="Q22" s="66">
        <f t="shared" si="4"/>
        <v>3.4084852803860421E-2</v>
      </c>
      <c r="R22" s="174"/>
      <c r="S22" s="423"/>
      <c r="T22" s="395"/>
      <c r="U22" s="424"/>
      <c r="V22" s="72"/>
      <c r="W22" s="55">
        <f>+'Ark1'!T241</f>
        <v>7.9077331801536577</v>
      </c>
      <c r="X22" s="66">
        <f t="shared" si="4"/>
        <v>-0.34452705298980391</v>
      </c>
      <c r="Y22" s="155">
        <f>+'Ark1'!U241</f>
        <v>31.027519386802432</v>
      </c>
      <c r="Z22" s="135">
        <f t="shared" si="4"/>
        <v>5.2719744465971274E-2</v>
      </c>
      <c r="AA22" s="74">
        <f>+'Ark1'!W241</f>
        <v>39.723199540460975</v>
      </c>
      <c r="AB22" s="74">
        <f>+'Ark1'!X241</f>
        <v>99.247863861563872</v>
      </c>
      <c r="AC22" s="74">
        <f>+'Ark1'!Y241</f>
        <v>89.952969052918746</v>
      </c>
      <c r="AD22" s="155">
        <f>+'Ark1'!Z241</f>
        <v>6.7008138043218386</v>
      </c>
      <c r="AE22" s="155">
        <f>+'Ark1'!AA241</f>
        <v>2.2460601163626777</v>
      </c>
      <c r="AF22" s="55">
        <f>+'Ark1'!AB241</f>
        <v>3.0799565339577142</v>
      </c>
      <c r="AG22" s="55">
        <f>+'Ark1'!AC241</f>
        <v>73.226628893323934</v>
      </c>
      <c r="AH22" s="74">
        <f>+'Ark1'!AD241</f>
        <v>77.5609182532815</v>
      </c>
      <c r="AI22" s="74">
        <f>+'Ark1'!AE241</f>
        <v>76.735078596126741</v>
      </c>
      <c r="AJ22" s="74">
        <f>+'Ark1'!AF241</f>
        <v>72.771924782662651</v>
      </c>
      <c r="AK22" s="55">
        <f t="shared" si="6"/>
        <v>5.6943156698347517</v>
      </c>
      <c r="AL22" s="74">
        <f t="shared" si="7"/>
        <v>8.3084265473527221</v>
      </c>
      <c r="AM22" s="46"/>
      <c r="AN22" s="4"/>
      <c r="AO22" s="58"/>
      <c r="AP22" s="58"/>
      <c r="AQ22" s="5"/>
      <c r="AR22" s="5"/>
      <c r="AT22" s="1"/>
      <c r="AU22" s="1"/>
      <c r="AV22" s="11"/>
      <c r="AW22" s="11"/>
      <c r="AX22" s="11"/>
    </row>
    <row r="23" spans="1:50" ht="15.6">
      <c r="A23" s="46"/>
      <c r="B23" s="53">
        <f>+'Ark1'!C242</f>
        <v>2003</v>
      </c>
      <c r="C23" s="53">
        <f>+'Ark1'!H242</f>
        <v>1</v>
      </c>
      <c r="D23" s="54"/>
      <c r="E23" s="327">
        <f>+'Ark1'!Q242</f>
        <v>11004</v>
      </c>
      <c r="F23" s="65">
        <f t="shared" si="4"/>
        <v>-2406</v>
      </c>
      <c r="G23" s="327">
        <f>+'Ark1'!R242</f>
        <v>84685.5</v>
      </c>
      <c r="H23" s="326">
        <f t="shared" si="4"/>
        <v>-26730.5</v>
      </c>
      <c r="I23" s="155">
        <f>+'Ark1'!AG242</f>
        <v>73.401191390793571</v>
      </c>
      <c r="J23" s="135">
        <f t="shared" si="4"/>
        <v>2.69262160090733E-2</v>
      </c>
      <c r="K23" s="155">
        <f>+'Ark1'!AH242</f>
        <v>0</v>
      </c>
      <c r="L23" s="135">
        <f t="shared" si="5"/>
        <v>0</v>
      </c>
      <c r="M23" s="174"/>
      <c r="N23" s="501"/>
      <c r="O23" s="71"/>
      <c r="P23" s="55">
        <f>+'Ark1'!S242</f>
        <v>5.7781320296863106</v>
      </c>
      <c r="Q23" s="66">
        <f t="shared" si="4"/>
        <v>0.32927369695133457</v>
      </c>
      <c r="R23" s="174"/>
      <c r="S23" s="423"/>
      <c r="T23" s="395"/>
      <c r="U23" s="424"/>
      <c r="V23" s="72"/>
      <c r="W23" s="55">
        <f>+'Ark1'!T242</f>
        <v>7.7974741838921631</v>
      </c>
      <c r="X23" s="66">
        <f t="shared" si="4"/>
        <v>-0.1102589962614946</v>
      </c>
      <c r="Y23" s="155">
        <f>+'Ark1'!U242</f>
        <v>31.521614680198944</v>
      </c>
      <c r="Z23" s="135">
        <f t="shared" si="4"/>
        <v>0.49409529339651215</v>
      </c>
      <c r="AA23" s="74">
        <f>+'Ark1'!W242</f>
        <v>38.475299785677592</v>
      </c>
      <c r="AB23" s="74">
        <f>+'Ark1'!X242</f>
        <v>99.306256679124516</v>
      </c>
      <c r="AC23" s="74">
        <f>+'Ark1'!Y242</f>
        <v>90.813657591913611</v>
      </c>
      <c r="AD23" s="155">
        <f>+'Ark1'!Z242</f>
        <v>6.8772199074693292</v>
      </c>
      <c r="AE23" s="155">
        <f>+'Ark1'!AA242</f>
        <v>2.1831717478008938</v>
      </c>
      <c r="AF23" s="55">
        <f>+'Ark1'!AB242</f>
        <v>3.0657296807245427</v>
      </c>
      <c r="AG23" s="55">
        <f>+'Ark1'!AC242</f>
        <v>77.239961004841305</v>
      </c>
      <c r="AH23" s="74">
        <f>+'Ark1'!AD242</f>
        <v>77.426823659204217</v>
      </c>
      <c r="AI23" s="74">
        <f>+'Ark1'!AE242</f>
        <v>76.697029992468657</v>
      </c>
      <c r="AJ23" s="74">
        <f>+'Ark1'!AF242</f>
        <v>72.76418048950238</v>
      </c>
      <c r="AK23" s="55">
        <f t="shared" si="6"/>
        <v>5.4553295975672302</v>
      </c>
      <c r="AL23" s="74">
        <f t="shared" si="7"/>
        <v>7.6958833151581247</v>
      </c>
      <c r="AM23" s="46"/>
      <c r="AN23" s="4"/>
      <c r="AO23" s="58"/>
      <c r="AP23" s="58"/>
      <c r="AQ23" s="5"/>
      <c r="AR23" s="5"/>
      <c r="AT23" s="1"/>
      <c r="AU23" s="1"/>
      <c r="AV23" s="11"/>
      <c r="AW23" s="11"/>
      <c r="AX23" s="11"/>
    </row>
    <row r="24" spans="1:50" ht="15.6">
      <c r="A24" s="46"/>
      <c r="B24" s="53">
        <f>+'Ark1'!C243</f>
        <v>2004</v>
      </c>
      <c r="C24" s="53">
        <f>+'Ark1'!H243</f>
        <v>1</v>
      </c>
      <c r="D24" s="54"/>
      <c r="E24" s="327">
        <f>+'Ark1'!Q243</f>
        <v>11436</v>
      </c>
      <c r="F24" s="65">
        <f t="shared" si="4"/>
        <v>432</v>
      </c>
      <c r="G24" s="327">
        <f>+'Ark1'!R243</f>
        <v>102187</v>
      </c>
      <c r="H24" s="326">
        <f t="shared" si="4"/>
        <v>17501.5</v>
      </c>
      <c r="I24" s="155">
        <f>+'Ark1'!AG243</f>
        <v>70.981596523814886</v>
      </c>
      <c r="J24" s="135">
        <f t="shared" si="4"/>
        <v>-2.4195948669786844</v>
      </c>
      <c r="K24" s="155">
        <f>+'Ark1'!AH243</f>
        <v>0</v>
      </c>
      <c r="L24" s="135">
        <f t="shared" si="5"/>
        <v>0</v>
      </c>
      <c r="M24" s="174"/>
      <c r="N24" s="501"/>
      <c r="O24" s="71"/>
      <c r="P24" s="55">
        <f>+'Ark1'!S243</f>
        <v>6.0739232974840238</v>
      </c>
      <c r="Q24" s="66">
        <f t="shared" si="4"/>
        <v>0.29579126779771325</v>
      </c>
      <c r="R24" s="174"/>
      <c r="S24" s="423"/>
      <c r="T24" s="395"/>
      <c r="U24" s="424"/>
      <c r="V24" s="72"/>
      <c r="W24" s="55">
        <f>+'Ark1'!T243</f>
        <v>8.1262195778327992</v>
      </c>
      <c r="X24" s="66">
        <f t="shared" si="4"/>
        <v>0.32874539394063618</v>
      </c>
      <c r="Y24" s="155">
        <f>+'Ark1'!U243</f>
        <v>31.936162134126494</v>
      </c>
      <c r="Z24" s="135">
        <f t="shared" si="4"/>
        <v>0.41454745392755044</v>
      </c>
      <c r="AA24" s="74">
        <f>+'Ark1'!W243</f>
        <v>42.885102801726248</v>
      </c>
      <c r="AB24" s="74">
        <f>+'Ark1'!X243</f>
        <v>99.458835272588502</v>
      </c>
      <c r="AC24" s="74">
        <f>+'Ark1'!Y243</f>
        <v>91.894272265552345</v>
      </c>
      <c r="AD24" s="155">
        <f>+'Ark1'!Z243</f>
        <v>6.8732537587222637</v>
      </c>
      <c r="AE24" s="155">
        <f>+'Ark1'!AA243</f>
        <v>2.1827905506189342</v>
      </c>
      <c r="AF24" s="55">
        <f>+'Ark1'!AB243</f>
        <v>3.1221805191304202</v>
      </c>
      <c r="AG24" s="55">
        <f>+'Ark1'!AC243</f>
        <v>77.923547506950698</v>
      </c>
      <c r="AH24" s="74">
        <f>+'Ark1'!AD243</f>
        <v>75.532733954488194</v>
      </c>
      <c r="AI24" s="74">
        <f>+'Ark1'!AE243</f>
        <v>73.83821003550095</v>
      </c>
      <c r="AJ24" s="74">
        <f>+'Ark1'!AF243</f>
        <v>70.260105472322095</v>
      </c>
      <c r="AK24" s="55">
        <f t="shared" si="6"/>
        <v>5.2579133074260715</v>
      </c>
      <c r="AL24" s="74">
        <f t="shared" si="7"/>
        <v>8.9355543896467289</v>
      </c>
      <c r="AM24" s="46"/>
      <c r="AN24" s="4"/>
      <c r="AO24" s="58"/>
      <c r="AP24" s="58"/>
      <c r="AQ24" s="5"/>
      <c r="AR24" s="5"/>
      <c r="AT24" s="1"/>
      <c r="AU24" s="1"/>
      <c r="AV24" s="11"/>
      <c r="AW24" s="11"/>
      <c r="AX24" s="11"/>
    </row>
    <row r="25" spans="1:50" ht="15.6">
      <c r="A25" s="46"/>
      <c r="B25" s="53">
        <f>+'Ark1'!C244</f>
        <v>2005</v>
      </c>
      <c r="C25" s="53">
        <f>+'Ark1'!H244</f>
        <v>1</v>
      </c>
      <c r="D25" s="54"/>
      <c r="E25" s="327">
        <f>+'Ark1'!Q244</f>
        <v>10788</v>
      </c>
      <c r="F25" s="65">
        <f t="shared" si="4"/>
        <v>-648</v>
      </c>
      <c r="G25" s="327">
        <f>+'Ark1'!R244</f>
        <v>102095</v>
      </c>
      <c r="H25" s="326">
        <f t="shared" si="4"/>
        <v>-92</v>
      </c>
      <c r="I25" s="155">
        <f>+'Ark1'!AG244</f>
        <v>69.57944682095885</v>
      </c>
      <c r="J25" s="135">
        <f t="shared" si="4"/>
        <v>-1.4021497028560361</v>
      </c>
      <c r="K25" s="155">
        <f>+'Ark1'!AH244</f>
        <v>0</v>
      </c>
      <c r="L25" s="135">
        <f t="shared" si="5"/>
        <v>0</v>
      </c>
      <c r="M25" s="174"/>
      <c r="N25" s="501"/>
      <c r="O25" s="71"/>
      <c r="P25" s="55">
        <f>+'Ark1'!S244</f>
        <v>6.2653313090748819</v>
      </c>
      <c r="Q25" s="66">
        <f t="shared" si="4"/>
        <v>0.19140801159085807</v>
      </c>
      <c r="R25" s="174"/>
      <c r="S25" s="423"/>
      <c r="T25" s="395"/>
      <c r="U25" s="424"/>
      <c r="V25" s="72"/>
      <c r="W25" s="55">
        <f>+'Ark1'!T244</f>
        <v>8.1746118810911383</v>
      </c>
      <c r="X25" s="66">
        <f t="shared" si="4"/>
        <v>4.8392303258339098E-2</v>
      </c>
      <c r="Y25" s="155">
        <f>+'Ark1'!U244</f>
        <v>32.424619227190391</v>
      </c>
      <c r="Z25" s="135">
        <f t="shared" si="4"/>
        <v>0.48845709306389651</v>
      </c>
      <c r="AA25" s="74">
        <f>+'Ark1'!W244</f>
        <v>43.306724129487243</v>
      </c>
      <c r="AB25" s="74">
        <f>+'Ark1'!X244</f>
        <v>99.33689211028944</v>
      </c>
      <c r="AC25" s="74">
        <f>+'Ark1'!Y244</f>
        <v>92.540281110730177</v>
      </c>
      <c r="AD25" s="155">
        <f>+'Ark1'!Z244</f>
        <v>7.0292074850845232</v>
      </c>
      <c r="AE25" s="155">
        <f>+'Ark1'!AA244</f>
        <v>2.2259713017327121</v>
      </c>
      <c r="AF25" s="55">
        <f>+'Ark1'!AB244</f>
        <v>3.1596099848458539</v>
      </c>
      <c r="AG25" s="55">
        <f>+'Ark1'!AC244</f>
        <v>77.294169412688092</v>
      </c>
      <c r="AH25" s="74">
        <f>+'Ark1'!AD244</f>
        <v>77.160984601817376</v>
      </c>
      <c r="AI25" s="74">
        <f>+'Ark1'!AE244</f>
        <v>74.233475514632559</v>
      </c>
      <c r="AJ25" s="74">
        <f>+'Ark1'!AF244</f>
        <v>68.908147218228819</v>
      </c>
      <c r="AK25" s="55">
        <f t="shared" si="6"/>
        <v>5.1752441535255542</v>
      </c>
      <c r="AL25" s="74">
        <f t="shared" si="7"/>
        <v>9.4637560252132005</v>
      </c>
      <c r="AM25" s="46"/>
      <c r="AN25" s="4"/>
      <c r="AO25" s="58"/>
      <c r="AP25" s="58"/>
      <c r="AQ25" s="5"/>
      <c r="AR25" s="5"/>
      <c r="AT25" s="1"/>
      <c r="AU25" s="1"/>
      <c r="AV25" s="11"/>
      <c r="AW25" s="11"/>
      <c r="AX25" s="11"/>
    </row>
    <row r="26" spans="1:50" ht="15.6">
      <c r="A26" s="46"/>
      <c r="B26" s="53">
        <f>+'Ark1'!C245</f>
        <v>2006</v>
      </c>
      <c r="C26" s="53">
        <f>+'Ark1'!H245</f>
        <v>1</v>
      </c>
      <c r="D26" s="54"/>
      <c r="E26" s="327">
        <f>+'Ark1'!Q245</f>
        <v>10342</v>
      </c>
      <c r="F26" s="65">
        <f t="shared" si="4"/>
        <v>-446</v>
      </c>
      <c r="G26" s="327">
        <f>+'Ark1'!R245</f>
        <v>105796</v>
      </c>
      <c r="H26" s="326">
        <f t="shared" si="4"/>
        <v>3701</v>
      </c>
      <c r="I26" s="155">
        <f>+'Ark1'!AG245</f>
        <v>69.179835481658571</v>
      </c>
      <c r="J26" s="135">
        <f t="shared" si="4"/>
        <v>-0.3996113393002787</v>
      </c>
      <c r="K26" s="155">
        <f>+'Ark1'!AH245</f>
        <v>0</v>
      </c>
      <c r="L26" s="135">
        <f t="shared" si="5"/>
        <v>0</v>
      </c>
      <c r="M26" s="174"/>
      <c r="N26" s="501"/>
      <c r="O26" s="71"/>
      <c r="P26" s="55">
        <f>+'Ark1'!S245</f>
        <v>6.5246890241597058</v>
      </c>
      <c r="Q26" s="66">
        <f t="shared" si="4"/>
        <v>0.25935771508482386</v>
      </c>
      <c r="R26" s="174"/>
      <c r="S26" s="423"/>
      <c r="T26" s="395"/>
      <c r="U26" s="424"/>
      <c r="V26" s="72"/>
      <c r="W26" s="55">
        <f>+'Ark1'!T245</f>
        <v>8.0143200120987554</v>
      </c>
      <c r="X26" s="66">
        <f t="shared" si="4"/>
        <v>-0.1602918689923829</v>
      </c>
      <c r="Y26" s="155">
        <f>+'Ark1'!U245</f>
        <v>32.272111421981599</v>
      </c>
      <c r="Z26" s="135">
        <f t="shared" si="4"/>
        <v>-0.15250780520879204</v>
      </c>
      <c r="AA26" s="74">
        <f>+'Ark1'!W245</f>
        <v>41.408937956066374</v>
      </c>
      <c r="AB26" s="74">
        <f>+'Ark1'!X245</f>
        <v>99.339294491285102</v>
      </c>
      <c r="AC26" s="74">
        <f>+'Ark1'!Y245</f>
        <v>92.307837725433828</v>
      </c>
      <c r="AD26" s="155">
        <f>+'Ark1'!Z245</f>
        <v>6.9661125948974787</v>
      </c>
      <c r="AE26" s="155">
        <f>+'Ark1'!AA245</f>
        <v>2.2810788362936525</v>
      </c>
      <c r="AF26" s="55">
        <f>+'Ark1'!AB245</f>
        <v>3.2025455529399496</v>
      </c>
      <c r="AG26" s="55">
        <f>+'Ark1'!AC245</f>
        <v>75.696686320385197</v>
      </c>
      <c r="AH26" s="74">
        <f>+'Ark1'!AD245</f>
        <v>75.748221865043391</v>
      </c>
      <c r="AI26" s="74">
        <f>+'Ark1'!AE245</f>
        <v>72.876571663307502</v>
      </c>
      <c r="AJ26" s="74">
        <f>+'Ark1'!AF245</f>
        <v>68.430312281700353</v>
      </c>
      <c r="AK26" s="55">
        <f t="shared" si="6"/>
        <v>4.9461531886782639</v>
      </c>
      <c r="AL26" s="74">
        <f t="shared" si="7"/>
        <v>10.22974279636434</v>
      </c>
      <c r="AM26" s="46"/>
      <c r="AN26" s="4"/>
      <c r="AO26" s="58"/>
      <c r="AP26" s="58"/>
      <c r="AQ26" s="5"/>
      <c r="AR26" s="5"/>
      <c r="AT26" s="1"/>
      <c r="AU26" s="1"/>
      <c r="AV26" s="11"/>
      <c r="AW26" s="11"/>
      <c r="AX26" s="11"/>
    </row>
    <row r="27" spans="1:50" ht="15.6">
      <c r="A27" s="46"/>
      <c r="B27" s="53">
        <f>+'Ark1'!C246</f>
        <v>2007</v>
      </c>
      <c r="C27" s="53">
        <f>+'Ark1'!H246</f>
        <v>1</v>
      </c>
      <c r="D27" s="54"/>
      <c r="E27" s="327">
        <f>+'Ark1'!Q246</f>
        <v>9656</v>
      </c>
      <c r="F27" s="65">
        <f t="shared" si="4"/>
        <v>-686</v>
      </c>
      <c r="G27" s="327">
        <f>+'Ark1'!R246</f>
        <v>92127</v>
      </c>
      <c r="H27" s="326">
        <f t="shared" si="4"/>
        <v>-13669</v>
      </c>
      <c r="I27" s="155">
        <f>+'Ark1'!AG246</f>
        <v>69.464831197404251</v>
      </c>
      <c r="J27" s="135">
        <f t="shared" si="4"/>
        <v>0.28499571574567995</v>
      </c>
      <c r="K27" s="155">
        <f>+'Ark1'!AH246</f>
        <v>0</v>
      </c>
      <c r="L27" s="135">
        <f t="shared" si="5"/>
        <v>0</v>
      </c>
      <c r="M27" s="174"/>
      <c r="N27" s="501"/>
      <c r="O27" s="71"/>
      <c r="P27" s="55">
        <f>+'Ark1'!S246</f>
        <v>6.6674481965113372</v>
      </c>
      <c r="Q27" s="66">
        <f t="shared" si="4"/>
        <v>0.14275917235163149</v>
      </c>
      <c r="R27" s="174"/>
      <c r="S27" s="423"/>
      <c r="T27" s="395"/>
      <c r="U27" s="424"/>
      <c r="V27" s="72"/>
      <c r="W27" s="55">
        <f>+'Ark1'!T246</f>
        <v>7.9512086576139458</v>
      </c>
      <c r="X27" s="66">
        <f t="shared" si="4"/>
        <v>-6.3111354484809645E-2</v>
      </c>
      <c r="Y27" s="155">
        <f>+'Ark1'!U246</f>
        <v>32.201006219674682</v>
      </c>
      <c r="Z27" s="135">
        <f t="shared" si="4"/>
        <v>-7.1105202306917192E-2</v>
      </c>
      <c r="AA27" s="74">
        <f>+'Ark1'!W246</f>
        <v>40.785003310647255</v>
      </c>
      <c r="AB27" s="74">
        <f>+'Ark1'!X246</f>
        <v>98.962302039575803</v>
      </c>
      <c r="AC27" s="74">
        <f>+'Ark1'!Y246</f>
        <v>91.765714719897517</v>
      </c>
      <c r="AD27" s="155">
        <f>+'Ark1'!Z246</f>
        <v>7.0989801822185932</v>
      </c>
      <c r="AE27" s="155">
        <f>+'Ark1'!AA246</f>
        <v>2.3489865014404678</v>
      </c>
      <c r="AF27" s="55">
        <f>+'Ark1'!AB246</f>
        <v>3.2331068556145697</v>
      </c>
      <c r="AG27" s="55">
        <f>+'Ark1'!AC246</f>
        <v>76.153623304175738</v>
      </c>
      <c r="AH27" s="74">
        <f>+'Ark1'!AD246</f>
        <v>75.261261990535516</v>
      </c>
      <c r="AI27" s="74">
        <f>+'Ark1'!AE246</f>
        <v>71.398200142208495</v>
      </c>
      <c r="AJ27" s="74">
        <f>+'Ark1'!AF246</f>
        <v>68.934116502674996</v>
      </c>
      <c r="AK27" s="55">
        <f t="shared" si="6"/>
        <v>4.8295847632567241</v>
      </c>
      <c r="AL27" s="74">
        <f t="shared" si="7"/>
        <v>9.5409072079536035</v>
      </c>
      <c r="AM27" s="46"/>
      <c r="AN27" s="4"/>
      <c r="AO27" s="58"/>
      <c r="AP27" s="58"/>
      <c r="AQ27" s="5"/>
      <c r="AR27" s="5"/>
      <c r="AT27" s="1"/>
      <c r="AU27" s="1"/>
      <c r="AV27" s="11"/>
      <c r="AW27" s="11"/>
      <c r="AX27" s="11"/>
    </row>
    <row r="28" spans="1:50" ht="15.6">
      <c r="A28" s="46"/>
      <c r="B28" s="53">
        <f>+'Ark1'!C247</f>
        <v>2008</v>
      </c>
      <c r="C28" s="53">
        <f>+'Ark1'!H247</f>
        <v>1</v>
      </c>
      <c r="D28" s="54"/>
      <c r="E28" s="327">
        <f>+'Ark1'!Q247</f>
        <v>9263</v>
      </c>
      <c r="F28" s="65">
        <f t="shared" si="4"/>
        <v>-393</v>
      </c>
      <c r="G28" s="327">
        <f>+'Ark1'!R247</f>
        <v>90968</v>
      </c>
      <c r="H28" s="326">
        <f t="shared" si="4"/>
        <v>-1159</v>
      </c>
      <c r="I28" s="155">
        <f>+'Ark1'!AG247</f>
        <v>70.33865465908049</v>
      </c>
      <c r="J28" s="135">
        <f t="shared" si="4"/>
        <v>0.87382346167623837</v>
      </c>
      <c r="K28" s="155">
        <f>+'Ark1'!AH247</f>
        <v>0</v>
      </c>
      <c r="L28" s="135">
        <f t="shared" si="5"/>
        <v>0</v>
      </c>
      <c r="M28" s="174"/>
      <c r="N28" s="501"/>
      <c r="O28" s="71"/>
      <c r="P28" s="55">
        <f>+'Ark1'!S247</f>
        <v>6.8829808284231833</v>
      </c>
      <c r="Q28" s="66">
        <f t="shared" si="4"/>
        <v>0.21553263191184602</v>
      </c>
      <c r="R28" s="174"/>
      <c r="S28" s="423"/>
      <c r="T28" s="395"/>
      <c r="U28" s="424"/>
      <c r="V28" s="72"/>
      <c r="W28" s="55">
        <f>+'Ark1'!T247</f>
        <v>8.1308701961129195</v>
      </c>
      <c r="X28" s="66">
        <f t="shared" si="4"/>
        <v>0.17966153849897371</v>
      </c>
      <c r="Y28" s="155">
        <f>+'Ark1'!U247</f>
        <v>32.676758860258246</v>
      </c>
      <c r="Z28" s="135">
        <f t="shared" si="4"/>
        <v>0.47575264058356481</v>
      </c>
      <c r="AA28" s="74">
        <f>+'Ark1'!W247</f>
        <v>41.856477002902125</v>
      </c>
      <c r="AB28" s="74">
        <f>+'Ark1'!X247</f>
        <v>98.856740831940897</v>
      </c>
      <c r="AC28" s="74">
        <f>+'Ark1'!Y247</f>
        <v>92.508354586228137</v>
      </c>
      <c r="AD28" s="155">
        <f>+'Ark1'!Z247</f>
        <v>7.1531877798353021</v>
      </c>
      <c r="AE28" s="155">
        <f>+'Ark1'!AA247</f>
        <v>2.3213859387292359</v>
      </c>
      <c r="AF28" s="55">
        <f>+'Ark1'!AB247</f>
        <v>3.0169525676842261</v>
      </c>
      <c r="AG28" s="55">
        <f>+'Ark1'!AC247</f>
        <v>73.144171558880132</v>
      </c>
      <c r="AH28" s="74">
        <f>+'Ark1'!AD247</f>
        <v>73.557747065341772</v>
      </c>
      <c r="AI28" s="74">
        <f>+'Ark1'!AE247</f>
        <v>68.106770875774458</v>
      </c>
      <c r="AJ28" s="74">
        <f>+'Ark1'!AF247</f>
        <v>69.728652460524302</v>
      </c>
      <c r="AK28" s="55">
        <f t="shared" si="6"/>
        <v>4.7474720146422582</v>
      </c>
      <c r="AL28" s="74">
        <f t="shared" si="7"/>
        <v>9.8205764870992116</v>
      </c>
      <c r="AM28" s="46"/>
      <c r="AN28" s="4"/>
      <c r="AO28" s="58"/>
      <c r="AP28" s="58"/>
      <c r="AQ28" s="5"/>
      <c r="AR28" s="5"/>
      <c r="AT28" s="13"/>
      <c r="AU28" s="13"/>
      <c r="AV28" s="11"/>
      <c r="AW28" s="11"/>
      <c r="AX28" s="11"/>
    </row>
    <row r="29" spans="1:50" ht="16.5" customHeight="1">
      <c r="A29" s="46"/>
      <c r="B29" s="53">
        <f>+'Ark1'!C248</f>
        <v>2009</v>
      </c>
      <c r="C29" s="53">
        <f>+'Ark1'!H248</f>
        <v>1</v>
      </c>
      <c r="D29" s="54"/>
      <c r="E29" s="327">
        <f>+'Ark1'!Q248</f>
        <v>8929</v>
      </c>
      <c r="F29" s="65">
        <f t="shared" si="4"/>
        <v>-334</v>
      </c>
      <c r="G29" s="327">
        <f>+'Ark1'!R248</f>
        <v>86704</v>
      </c>
      <c r="H29" s="326">
        <f t="shared" si="4"/>
        <v>-4264</v>
      </c>
      <c r="I29" s="155">
        <f>+'Ark1'!AG248</f>
        <v>69.637850432265623</v>
      </c>
      <c r="J29" s="135">
        <f t="shared" si="4"/>
        <v>-0.70080422681486709</v>
      </c>
      <c r="K29" s="155">
        <f>+'Ark1'!AH248</f>
        <v>0</v>
      </c>
      <c r="L29" s="135">
        <f t="shared" si="5"/>
        <v>0</v>
      </c>
      <c r="M29" s="174"/>
      <c r="N29" s="501"/>
      <c r="O29" s="71"/>
      <c r="P29" s="55">
        <f>+'Ark1'!S248</f>
        <v>7.2581195792581648</v>
      </c>
      <c r="Q29" s="66">
        <f t="shared" si="4"/>
        <v>0.37513875083498149</v>
      </c>
      <c r="R29" s="174"/>
      <c r="S29" s="423"/>
      <c r="T29" s="395"/>
      <c r="U29" s="424"/>
      <c r="V29" s="72"/>
      <c r="W29" s="55">
        <f>+'Ark1'!T248</f>
        <v>8.2060343236759561</v>
      </c>
      <c r="X29" s="66">
        <f t="shared" si="4"/>
        <v>7.5164127563036587E-2</v>
      </c>
      <c r="Y29" s="155">
        <f>+'Ark1'!U248</f>
        <v>33.21917904594924</v>
      </c>
      <c r="Z29" s="135">
        <f t="shared" si="4"/>
        <v>0.54242018569099315</v>
      </c>
      <c r="AA29" s="74">
        <f>+'Ark1'!W248</f>
        <v>43.69579258165713</v>
      </c>
      <c r="AB29" s="74">
        <f>+'Ark1'!X248</f>
        <v>98.779756412622234</v>
      </c>
      <c r="AC29" s="74">
        <f>+'Ark1'!Y248</f>
        <v>92.445561911791856</v>
      </c>
      <c r="AD29" s="155">
        <f>+'Ark1'!Z248</f>
        <v>7.4124856305102718</v>
      </c>
      <c r="AE29" s="155">
        <f>+'Ark1'!AA248</f>
        <v>2.3294008203928742</v>
      </c>
      <c r="AF29" s="55">
        <f>+'Ark1'!AB248</f>
        <v>3.0240878831366209</v>
      </c>
      <c r="AG29" s="55">
        <f>+'Ark1'!AC248</f>
        <v>73.247661006390686</v>
      </c>
      <c r="AH29" s="74">
        <f>+'Ark1'!AD248</f>
        <v>72.863491038858271</v>
      </c>
      <c r="AI29" s="74">
        <f>+'Ark1'!AE248</f>
        <v>65.059824312105391</v>
      </c>
      <c r="AJ29" s="74">
        <f>+'Ark1'!AF248</f>
        <v>68.956631699499781</v>
      </c>
      <c r="AK29" s="55">
        <f t="shared" si="6"/>
        <v>4.5768299465444313</v>
      </c>
      <c r="AL29" s="74">
        <f t="shared" si="7"/>
        <v>9.7103819016687201</v>
      </c>
      <c r="AM29" s="46"/>
      <c r="AN29" s="4"/>
      <c r="AO29" s="58"/>
      <c r="AP29" s="58"/>
      <c r="AQ29" s="5"/>
      <c r="AR29" s="5"/>
      <c r="AT29" s="13"/>
      <c r="AU29" s="13"/>
      <c r="AV29" s="11"/>
      <c r="AW29" s="11"/>
      <c r="AX29" s="11"/>
    </row>
    <row r="30" spans="1:50" ht="16.5" customHeight="1">
      <c r="A30" s="46"/>
      <c r="B30" s="53">
        <f>+'Ark1'!C249</f>
        <v>2010</v>
      </c>
      <c r="C30" s="53">
        <f>+'Ark1'!H249</f>
        <v>1</v>
      </c>
      <c r="D30" s="54"/>
      <c r="E30" s="327">
        <f>+'Ark1'!Q249</f>
        <v>8584</v>
      </c>
      <c r="F30" s="65">
        <f t="shared" si="4"/>
        <v>-345</v>
      </c>
      <c r="G30" s="327">
        <f>+'Ark1'!R249</f>
        <v>89909</v>
      </c>
      <c r="H30" s="326">
        <f t="shared" si="4"/>
        <v>3205</v>
      </c>
      <c r="I30" s="155">
        <f>+'Ark1'!AG249</f>
        <v>67.562528716976075</v>
      </c>
      <c r="J30" s="135">
        <f t="shared" si="4"/>
        <v>-2.0753217152895473</v>
      </c>
      <c r="K30" s="155">
        <f>+'Ark1'!AH249</f>
        <v>0</v>
      </c>
      <c r="L30" s="135">
        <f t="shared" si="5"/>
        <v>0</v>
      </c>
      <c r="M30" s="174"/>
      <c r="N30" s="501"/>
      <c r="O30" s="71"/>
      <c r="P30" s="55">
        <f>+'Ark1'!S249</f>
        <v>7.3133946545952018</v>
      </c>
      <c r="Q30" s="66">
        <f t="shared" si="4"/>
        <v>5.5275075337037016E-2</v>
      </c>
      <c r="R30" s="174"/>
      <c r="S30" s="423"/>
      <c r="T30" s="395"/>
      <c r="U30" s="424"/>
      <c r="V30" s="72"/>
      <c r="W30" s="55">
        <f>+'Ark1'!T249</f>
        <v>7.7064253856677292</v>
      </c>
      <c r="X30" s="66">
        <f t="shared" si="4"/>
        <v>-0.49960893800822692</v>
      </c>
      <c r="Y30" s="155">
        <f>+'Ark1'!U249</f>
        <v>32.936840583256107</v>
      </c>
      <c r="Z30" s="135">
        <f t="shared" si="4"/>
        <v>-0.2823384626931329</v>
      </c>
      <c r="AA30" s="74">
        <f>+'Ark1'!W249</f>
        <v>35.849581243257077</v>
      </c>
      <c r="AB30" s="74">
        <f>+'Ark1'!X249</f>
        <v>98.233769700474909</v>
      </c>
      <c r="AC30" s="74">
        <f>+'Ark1'!Y249</f>
        <v>91.683813633785277</v>
      </c>
      <c r="AD30" s="155">
        <f>+'Ark1'!Z249</f>
        <v>7.6111921137142637</v>
      </c>
      <c r="AE30" s="155">
        <f>+'Ark1'!AA249</f>
        <v>2.1922364678412718</v>
      </c>
      <c r="AF30" s="55">
        <f>+'Ark1'!AB249</f>
        <v>2.8470158812003494</v>
      </c>
      <c r="AG30" s="55">
        <f>+'Ark1'!AC249</f>
        <v>75.503173674791938</v>
      </c>
      <c r="AH30" s="74">
        <f>+'Ark1'!AD249</f>
        <v>70.207136180125062</v>
      </c>
      <c r="AI30" s="74">
        <f>+'Ark1'!AE249</f>
        <v>65.986774201318212</v>
      </c>
      <c r="AJ30" s="74">
        <f>+'Ark1'!AF249</f>
        <v>66.6644422694783</v>
      </c>
      <c r="AK30" s="55">
        <f t="shared" si="6"/>
        <v>4.5036323265504352</v>
      </c>
      <c r="AL30" s="74">
        <f t="shared" si="7"/>
        <v>10.474021435228332</v>
      </c>
      <c r="AM30" s="46"/>
      <c r="AN30" s="4"/>
      <c r="AO30" s="58"/>
      <c r="AP30" s="57"/>
      <c r="AQ30" s="5"/>
      <c r="AR30" s="5"/>
      <c r="AT30" s="13"/>
      <c r="AU30" s="13"/>
      <c r="AV30" s="11"/>
      <c r="AW30" s="11"/>
      <c r="AX30" s="11"/>
    </row>
    <row r="31" spans="1:50" ht="15.6">
      <c r="A31" s="46"/>
      <c r="B31" s="53">
        <f>+'Ark1'!C250</f>
        <v>2011</v>
      </c>
      <c r="C31" s="53">
        <f>+'Ark1'!H250</f>
        <v>1</v>
      </c>
      <c r="D31" s="54"/>
      <c r="E31" s="327">
        <f>+'Ark1'!Q250</f>
        <v>8093</v>
      </c>
      <c r="F31" s="65">
        <f t="shared" si="4"/>
        <v>-491</v>
      </c>
      <c r="G31" s="327">
        <f>+'Ark1'!R250</f>
        <v>84063</v>
      </c>
      <c r="H31" s="326">
        <f t="shared" si="4"/>
        <v>-5846</v>
      </c>
      <c r="I31" s="155">
        <f>+'Ark1'!AG250</f>
        <v>65.994135135522811</v>
      </c>
      <c r="J31" s="135">
        <f t="shared" si="4"/>
        <v>-1.5683935814532646</v>
      </c>
      <c r="K31" s="155">
        <f>+'Ark1'!AH250</f>
        <v>0</v>
      </c>
      <c r="L31" s="135">
        <f t="shared" si="5"/>
        <v>0</v>
      </c>
      <c r="M31" s="174"/>
      <c r="N31" s="501"/>
      <c r="O31" s="71"/>
      <c r="P31" s="55">
        <f>+'Ark1'!S250</f>
        <v>7.1235858820170606</v>
      </c>
      <c r="Q31" s="66">
        <f t="shared" si="4"/>
        <v>-0.18980877257814122</v>
      </c>
      <c r="R31" s="174"/>
      <c r="S31" s="423"/>
      <c r="T31" s="395"/>
      <c r="U31" s="424"/>
      <c r="V31" s="72"/>
      <c r="W31" s="55">
        <f>+'Ark1'!T250</f>
        <v>7.3477748831233747</v>
      </c>
      <c r="X31" s="66">
        <f t="shared" si="4"/>
        <v>-0.35865050254435449</v>
      </c>
      <c r="Y31" s="155">
        <f>+'Ark1'!U250</f>
        <v>32.209042028002202</v>
      </c>
      <c r="Z31" s="135">
        <f t="shared" si="4"/>
        <v>-0.72779855525390502</v>
      </c>
      <c r="AA31" s="74">
        <f>+'Ark1'!W250</f>
        <v>31.029109120540554</v>
      </c>
      <c r="AB31" s="74">
        <f>+'Ark1'!X250</f>
        <v>97.765961243353203</v>
      </c>
      <c r="AC31" s="74">
        <f>+'Ark1'!Y250</f>
        <v>89.977754779153742</v>
      </c>
      <c r="AD31" s="155">
        <f>+'Ark1'!Z250</f>
        <v>7.5812173457087182</v>
      </c>
      <c r="AE31" s="155">
        <f>+'Ark1'!AA250</f>
        <v>2.2181263568768159</v>
      </c>
      <c r="AF31" s="55">
        <f>+'Ark1'!AB250</f>
        <v>2.7865591767682076</v>
      </c>
      <c r="AG31" s="55">
        <f>+'Ark1'!AC250</f>
        <v>72.794226366132563</v>
      </c>
      <c r="AH31" s="74">
        <f>+'Ark1'!AD250</f>
        <v>69.306368973961355</v>
      </c>
      <c r="AI31" s="74">
        <f>+'Ark1'!AE250</f>
        <v>64.526069827114867</v>
      </c>
      <c r="AJ31" s="74">
        <f>+'Ark1'!AF250</f>
        <v>65.155014726399003</v>
      </c>
      <c r="AK31" s="55">
        <f t="shared" si="6"/>
        <v>4.5214646894777291</v>
      </c>
      <c r="AL31" s="74">
        <f t="shared" si="7"/>
        <v>10.387124675645619</v>
      </c>
      <c r="AM31" s="46"/>
      <c r="AO31" s="58"/>
      <c r="AT31" s="13"/>
      <c r="AU31" s="13"/>
      <c r="AV31" s="11"/>
      <c r="AW31" s="11"/>
      <c r="AX31" s="11"/>
    </row>
    <row r="32" spans="1:50" ht="17.25" customHeight="1">
      <c r="A32" s="46"/>
      <c r="B32" s="53">
        <f>+'Ark1'!C251</f>
        <v>2012</v>
      </c>
      <c r="C32" s="53">
        <f>+'Ark1'!H251</f>
        <v>1</v>
      </c>
      <c r="D32" s="54"/>
      <c r="E32" s="327">
        <f>+'Ark1'!Q251</f>
        <v>7767</v>
      </c>
      <c r="F32" s="65">
        <f t="shared" si="4"/>
        <v>-326</v>
      </c>
      <c r="G32" s="327">
        <f>+'Ark1'!R251</f>
        <v>79259.75</v>
      </c>
      <c r="H32" s="326">
        <f t="shared" si="4"/>
        <v>-4803.25</v>
      </c>
      <c r="I32" s="155">
        <f>+'Ark1'!AG251</f>
        <v>65.294699717678412</v>
      </c>
      <c r="J32" s="135">
        <f t="shared" si="4"/>
        <v>-0.69943541784439844</v>
      </c>
      <c r="K32" s="155">
        <f>+'Ark1'!AH251</f>
        <v>0</v>
      </c>
      <c r="L32" s="135">
        <f t="shared" si="5"/>
        <v>0</v>
      </c>
      <c r="M32" s="174"/>
      <c r="N32" s="501"/>
      <c r="O32" s="71"/>
      <c r="P32" s="55">
        <f>+'Ark1'!S251</f>
        <v>7.1915064077290154</v>
      </c>
      <c r="Q32" s="66">
        <f t="shared" si="4"/>
        <v>6.7920525711954838E-2</v>
      </c>
      <c r="R32" s="174"/>
      <c r="S32" s="423"/>
      <c r="T32" s="395"/>
      <c r="U32" s="424"/>
      <c r="V32" s="72"/>
      <c r="W32" s="55">
        <f>+'Ark1'!T251</f>
        <v>7.3240453067288254</v>
      </c>
      <c r="X32" s="66">
        <f t="shared" si="4"/>
        <v>-2.3729576394549312E-2</v>
      </c>
      <c r="Y32" s="155">
        <f>+'Ark1'!U251</f>
        <v>31.570423827983181</v>
      </c>
      <c r="Z32" s="135">
        <f t="shared" si="4"/>
        <v>-0.63861820001902103</v>
      </c>
      <c r="AA32" s="74">
        <f>+'Ark1'!W251</f>
        <v>29.461359643450809</v>
      </c>
      <c r="AB32" s="74">
        <f>+'Ark1'!X251</f>
        <v>97.540050277726081</v>
      </c>
      <c r="AC32" s="74">
        <f>+'Ark1'!Y251</f>
        <v>88.680572421689462</v>
      </c>
      <c r="AD32" s="155">
        <f>+'Ark1'!Z251</f>
        <v>7.4455264753093982</v>
      </c>
      <c r="AE32" s="155">
        <f>+'Ark1'!AA251</f>
        <v>2.2350479000806112</v>
      </c>
      <c r="AF32" s="55">
        <f>+'Ark1'!AB251</f>
        <v>2.55815780280476</v>
      </c>
      <c r="AG32" s="55">
        <f>+'Ark1'!AC251</f>
        <v>73.070004179415491</v>
      </c>
      <c r="AH32" s="74">
        <f>+'Ark1'!AD251</f>
        <v>66.5225701100685</v>
      </c>
      <c r="AI32" s="74">
        <f>+'Ark1'!AE251</f>
        <v>63.167475497365935</v>
      </c>
      <c r="AJ32" s="74">
        <f>+'Ark1'!AF251</f>
        <v>64.234237702277483</v>
      </c>
      <c r="AK32" s="55">
        <f t="shared" si="6"/>
        <v>4.3899597717180807</v>
      </c>
      <c r="AL32" s="74">
        <f t="shared" si="7"/>
        <v>10.204680056649929</v>
      </c>
      <c r="AM32" s="46"/>
      <c r="AN32" s="2"/>
      <c r="AO32" s="58"/>
      <c r="AP32" s="57"/>
      <c r="AR32" s="5"/>
      <c r="AT32" s="13"/>
      <c r="AU32" s="13"/>
      <c r="AV32" s="11"/>
      <c r="AW32" s="11"/>
      <c r="AX32" s="11"/>
    </row>
    <row r="33" spans="1:50" ht="15.6">
      <c r="A33" s="46"/>
      <c r="B33" s="54">
        <f>+'Ark1'!C252</f>
        <v>2013</v>
      </c>
      <c r="C33" s="54">
        <f>+'Ark1'!H252</f>
        <v>1</v>
      </c>
      <c r="D33" s="54"/>
      <c r="E33" s="342">
        <f>+'Ark1'!Q252</f>
        <v>7818</v>
      </c>
      <c r="F33" s="65">
        <f t="shared" si="4"/>
        <v>51</v>
      </c>
      <c r="G33" s="342">
        <f>+'Ark1'!R252</f>
        <v>82039</v>
      </c>
      <c r="H33" s="326">
        <f t="shared" si="4"/>
        <v>2779.25</v>
      </c>
      <c r="I33" s="171">
        <f>+'Ark1'!AG252</f>
        <v>66.203304281065556</v>
      </c>
      <c r="J33" s="135">
        <f t="shared" si="4"/>
        <v>0.90860456338714357</v>
      </c>
      <c r="K33" s="171">
        <f>+'Ark1'!AH252</f>
        <v>0</v>
      </c>
      <c r="L33" s="135">
        <f t="shared" si="5"/>
        <v>0</v>
      </c>
      <c r="M33" s="174"/>
      <c r="N33" s="501"/>
      <c r="O33" s="71"/>
      <c r="P33" s="86">
        <f>+'Ark1'!S252</f>
        <v>7.417984129499386</v>
      </c>
      <c r="Q33" s="66">
        <f t="shared" si="4"/>
        <v>0.22647772177037062</v>
      </c>
      <c r="R33" s="174"/>
      <c r="S33" s="423"/>
      <c r="T33" s="395"/>
      <c r="U33" s="424"/>
      <c r="V33" s="72"/>
      <c r="W33" s="55">
        <f>+'Ark1'!T252</f>
        <v>7.6598081400309619</v>
      </c>
      <c r="X33" s="66">
        <f t="shared" si="4"/>
        <v>0.33576283330213652</v>
      </c>
      <c r="Y33" s="155">
        <f>+'Ark1'!U252</f>
        <v>32.0038420751101</v>
      </c>
      <c r="Z33" s="135">
        <f t="shared" si="4"/>
        <v>0.43341824712691945</v>
      </c>
      <c r="AA33" s="74">
        <f>+'Ark1'!W252</f>
        <v>34.069162227720966</v>
      </c>
      <c r="AB33" s="74">
        <f>+'Ark1'!X252</f>
        <v>97.43049037652824</v>
      </c>
      <c r="AC33" s="74">
        <f>+'Ark1'!Y252</f>
        <v>89.611038652348284</v>
      </c>
      <c r="AD33" s="155">
        <f>+'Ark1'!Z252</f>
        <v>7.5527074105423058</v>
      </c>
      <c r="AE33" s="155">
        <f>+'Ark1'!AA252</f>
        <v>2.1517189394334375</v>
      </c>
      <c r="AF33" s="55">
        <f>+'Ark1'!AB252</f>
        <v>2.5057293297868486</v>
      </c>
      <c r="AG33" s="55">
        <f>+'Ark1'!AC252</f>
        <v>73.776659801860106</v>
      </c>
      <c r="AH33" s="74">
        <f>+'Ark1'!AD252</f>
        <v>67.977616735009391</v>
      </c>
      <c r="AI33" s="74">
        <f>+'Ark1'!AE252</f>
        <v>65.835410023350036</v>
      </c>
      <c r="AJ33" s="74">
        <f>+'Ark1'!AF252</f>
        <v>65.267269704129774</v>
      </c>
      <c r="AK33" s="55">
        <f t="shared" si="6"/>
        <v>4.3143583912291179</v>
      </c>
      <c r="AL33" s="74">
        <f t="shared" si="7"/>
        <v>10.493604502430289</v>
      </c>
      <c r="AM33" s="46"/>
      <c r="AN33" s="2"/>
      <c r="AO33" s="58"/>
      <c r="AP33" s="57"/>
      <c r="AT33" s="13"/>
      <c r="AU33" s="13"/>
      <c r="AV33" s="11"/>
      <c r="AW33" s="11"/>
      <c r="AX33" s="11"/>
    </row>
    <row r="34" spans="1:50" ht="15.6">
      <c r="A34" s="46"/>
      <c r="B34" s="54">
        <f>+'Ark1'!C253</f>
        <v>2014</v>
      </c>
      <c r="C34" s="54">
        <f>+'Ark1'!H253</f>
        <v>1</v>
      </c>
      <c r="D34" s="54"/>
      <c r="E34" s="342">
        <f>+'Ark1'!Q253</f>
        <v>7928</v>
      </c>
      <c r="F34" s="65">
        <f t="shared" si="4"/>
        <v>110</v>
      </c>
      <c r="G34" s="342">
        <f>+'Ark1'!R253</f>
        <v>80532</v>
      </c>
      <c r="H34" s="326">
        <f t="shared" si="4"/>
        <v>-1507</v>
      </c>
      <c r="I34" s="171">
        <f>+'Ark1'!AG253</f>
        <v>68.484135444602799</v>
      </c>
      <c r="J34" s="135">
        <f t="shared" si="4"/>
        <v>2.2808311635372434</v>
      </c>
      <c r="K34" s="171">
        <f>+'Ark1'!AH253</f>
        <v>0</v>
      </c>
      <c r="L34" s="135">
        <f t="shared" si="5"/>
        <v>0</v>
      </c>
      <c r="M34" s="174"/>
      <c r="N34" s="501"/>
      <c r="O34" s="71"/>
      <c r="P34" s="86">
        <f>+'Ark1'!S253</f>
        <v>7.4645234192619068</v>
      </c>
      <c r="Q34" s="66">
        <f t="shared" si="4"/>
        <v>4.6539289762520752E-2</v>
      </c>
      <c r="R34" s="174"/>
      <c r="S34" s="423"/>
      <c r="T34" s="395"/>
      <c r="U34" s="424"/>
      <c r="V34" s="72"/>
      <c r="W34" s="55">
        <f>+'Ark1'!T253</f>
        <v>7.6883474891968397</v>
      </c>
      <c r="X34" s="66">
        <f t="shared" si="4"/>
        <v>2.8539349165877859E-2</v>
      </c>
      <c r="Y34" s="155">
        <f>+'Ark1'!U253</f>
        <v>32.208365618635945</v>
      </c>
      <c r="Z34" s="135">
        <f t="shared" si="4"/>
        <v>0.20452354352584479</v>
      </c>
      <c r="AA34" s="74">
        <f>+'Ark1'!W253</f>
        <v>36.041573535985698</v>
      </c>
      <c r="AB34" s="74">
        <f>+'Ark1'!X253</f>
        <v>97.324045100084447</v>
      </c>
      <c r="AC34" s="74">
        <f>+'Ark1'!Y253</f>
        <v>89.441464262653341</v>
      </c>
      <c r="AD34" s="155">
        <f>+'Ark1'!Z253</f>
        <v>7.7043791173012419</v>
      </c>
      <c r="AE34" s="155">
        <f>+'Ark1'!AA253</f>
        <v>2.1498916289900114</v>
      </c>
      <c r="AF34" s="55">
        <f>+'Ark1'!AB253</f>
        <v>2.6086963398794003</v>
      </c>
      <c r="AG34" s="55">
        <f>+'Ark1'!AC253</f>
        <v>73.323040879397098</v>
      </c>
      <c r="AH34" s="74">
        <f>+'Ark1'!AD253</f>
        <v>65.481889565955598</v>
      </c>
      <c r="AI34" s="74">
        <f>+'Ark1'!AE253</f>
        <v>65.590197879927075</v>
      </c>
      <c r="AJ34" s="74">
        <f>+'Ark1'!AF253</f>
        <v>67.572874188189076</v>
      </c>
      <c r="AK34" s="55">
        <f t="shared" si="6"/>
        <v>4.3148589413657055</v>
      </c>
      <c r="AL34" s="74">
        <f t="shared" si="7"/>
        <v>10.157921291624621</v>
      </c>
      <c r="AM34" s="46"/>
      <c r="AN34" s="2"/>
      <c r="AO34" s="58"/>
      <c r="AP34" s="57"/>
      <c r="AT34" s="13"/>
      <c r="AU34" s="13"/>
      <c r="AV34" s="11"/>
      <c r="AW34" s="11"/>
      <c r="AX34" s="11"/>
    </row>
    <row r="35" spans="1:50" ht="15.6">
      <c r="A35" s="46"/>
      <c r="B35" s="54">
        <f>+'Ark1'!C254</f>
        <v>2015</v>
      </c>
      <c r="C35" s="54">
        <f>+'Ark1'!H254</f>
        <v>1</v>
      </c>
      <c r="D35" s="54"/>
      <c r="E35" s="342">
        <f>+'Ark1'!Q254</f>
        <v>8048</v>
      </c>
      <c r="F35" s="65">
        <f t="shared" ref="F35" si="8">+E35-E34</f>
        <v>120</v>
      </c>
      <c r="G35" s="342">
        <f>+'Ark1'!R254</f>
        <v>84666</v>
      </c>
      <c r="H35" s="326">
        <f t="shared" ref="H35" si="9">+G35-G34</f>
        <v>4134</v>
      </c>
      <c r="I35" s="171">
        <f>+'Ark1'!AG254</f>
        <v>69.34776935262559</v>
      </c>
      <c r="J35" s="135">
        <f t="shared" ref="J35" si="10">+I35-I34</f>
        <v>0.86363390802279127</v>
      </c>
      <c r="K35" s="171">
        <f>+'Ark1'!AH254</f>
        <v>0</v>
      </c>
      <c r="L35" s="135">
        <f t="shared" si="5"/>
        <v>0</v>
      </c>
      <c r="M35" s="174"/>
      <c r="N35" s="501"/>
      <c r="O35" s="71"/>
      <c r="P35" s="86">
        <f>+'Ark1'!S254</f>
        <v>7.6631941983795153</v>
      </c>
      <c r="Q35" s="66">
        <f t="shared" ref="Q35" si="11">+P35-P34</f>
        <v>0.19867077911760855</v>
      </c>
      <c r="R35" s="174"/>
      <c r="S35" s="423"/>
      <c r="T35" s="395"/>
      <c r="U35" s="424"/>
      <c r="V35" s="72"/>
      <c r="W35" s="55">
        <f>+'Ark1'!T254</f>
        <v>7.5466893440105807</v>
      </c>
      <c r="X35" s="66">
        <f t="shared" ref="X35" si="12">+W35-W34</f>
        <v>-0.14165814518625908</v>
      </c>
      <c r="Y35" s="155">
        <f>+'Ark1'!U254</f>
        <v>32.84955271301331</v>
      </c>
      <c r="Z35" s="135">
        <f t="shared" ref="Z35" si="13">+Y35-Y34</f>
        <v>0.64118709437736499</v>
      </c>
      <c r="AA35" s="74">
        <f>+'Ark1'!W254</f>
        <v>35.109725273427351</v>
      </c>
      <c r="AB35" s="74">
        <f>+'Ark1'!X254</f>
        <v>97.248009826849028</v>
      </c>
      <c r="AC35" s="74">
        <f>+'Ark1'!Y254</f>
        <v>89.89086528240378</v>
      </c>
      <c r="AD35" s="155">
        <f>+'Ark1'!Z254</f>
        <v>7.9076012385072945</v>
      </c>
      <c r="AE35" s="155">
        <f>+'Ark1'!AA254</f>
        <v>2.0232147998411243</v>
      </c>
      <c r="AF35" s="55">
        <f>+'Ark1'!AB254</f>
        <v>3.1738647036540724</v>
      </c>
      <c r="AG35" s="55">
        <f>+'Ark1'!AC254</f>
        <v>73.345259800734752</v>
      </c>
      <c r="AH35" s="74">
        <f>+'Ark1'!AD254</f>
        <v>50.544292116293583</v>
      </c>
      <c r="AI35" s="74">
        <f>+'Ark1'!AE254</f>
        <v>51.917660384678413</v>
      </c>
      <c r="AJ35" s="74">
        <f>+'Ark1'!AF254</f>
        <v>68.46454910078927</v>
      </c>
      <c r="AK35" s="55">
        <f t="shared" si="6"/>
        <v>4.2866658292386468</v>
      </c>
      <c r="AL35" s="74">
        <f t="shared" si="7"/>
        <v>10.520129224652088</v>
      </c>
      <c r="AM35" s="46"/>
      <c r="AN35" s="14"/>
      <c r="AO35" s="58"/>
      <c r="AP35" s="13"/>
      <c r="AT35" s="13"/>
      <c r="AU35" s="13"/>
      <c r="AV35" s="11"/>
      <c r="AW35" s="11"/>
      <c r="AX35" s="11"/>
    </row>
    <row r="36" spans="1:50" ht="15.6">
      <c r="A36" s="46"/>
      <c r="B36" s="54">
        <f>+'Ark1'!C255</f>
        <v>2016</v>
      </c>
      <c r="C36" s="54">
        <f>+'Ark1'!H255</f>
        <v>1</v>
      </c>
      <c r="D36" s="54"/>
      <c r="E36" s="342">
        <f>+'Ark1'!Q255</f>
        <v>8126</v>
      </c>
      <c r="F36" s="65">
        <f t="shared" ref="F36:F39" si="14">+E36-E35</f>
        <v>78</v>
      </c>
      <c r="G36" s="342">
        <f>+'Ark1'!R255</f>
        <v>87966</v>
      </c>
      <c r="H36" s="326">
        <f t="shared" ref="H36:H39" si="15">+G36-G35</f>
        <v>3300</v>
      </c>
      <c r="I36" s="171">
        <f>+'Ark1'!AG255</f>
        <v>68.471430846601677</v>
      </c>
      <c r="J36" s="135">
        <f t="shared" ref="J36:J39" si="16">+I36-I35</f>
        <v>-0.87633850602391306</v>
      </c>
      <c r="K36" s="171">
        <f>+'Ark1'!AH255</f>
        <v>0</v>
      </c>
      <c r="L36" s="135">
        <f t="shared" ref="L36:L39" si="17">+K36-K35</f>
        <v>0</v>
      </c>
      <c r="M36" s="174"/>
      <c r="N36" s="501"/>
      <c r="O36" s="71"/>
      <c r="P36" s="86">
        <f>+'Ark1'!S255</f>
        <v>7.5560330127549262</v>
      </c>
      <c r="Q36" s="66">
        <f t="shared" ref="Q36:Q39" si="18">+P36-P35</f>
        <v>-0.10716118562458909</v>
      </c>
      <c r="R36" s="174"/>
      <c r="S36" s="423"/>
      <c r="T36" s="395"/>
      <c r="U36" s="424"/>
      <c r="V36" s="72"/>
      <c r="W36" s="55">
        <f>+'Ark1'!T255</f>
        <v>7.7560648432348849</v>
      </c>
      <c r="X36" s="66">
        <f t="shared" ref="X36:X39" si="19">+W36-W35</f>
        <v>0.20937549922430421</v>
      </c>
      <c r="Y36" s="155">
        <f>+'Ark1'!U255</f>
        <v>32.662808357774345</v>
      </c>
      <c r="Z36" s="135">
        <f t="shared" ref="Z36:Z39" si="20">+Y36-Y35</f>
        <v>-0.18674435523896449</v>
      </c>
      <c r="AA36" s="74">
        <f>+'Ark1'!W255</f>
        <v>36.337903280813038</v>
      </c>
      <c r="AB36" s="74">
        <f>+'Ark1'!X255</f>
        <v>96.561171361662474</v>
      </c>
      <c r="AC36" s="74">
        <f>+'Ark1'!Y255</f>
        <v>88.440988563763284</v>
      </c>
      <c r="AD36" s="155">
        <f>+'Ark1'!Z255</f>
        <v>8.2427911386108992</v>
      </c>
      <c r="AE36" s="155">
        <f>+'Ark1'!AA255</f>
        <v>2.0278771115207901</v>
      </c>
      <c r="AF36" s="55">
        <f>+'Ark1'!AB255</f>
        <v>2.5726460305413235</v>
      </c>
      <c r="AG36" s="55">
        <f>+'Ark1'!AC255</f>
        <v>75.320134428236017</v>
      </c>
      <c r="AH36" s="74">
        <f>+'Ark1'!AD255</f>
        <v>64.102398545354603</v>
      </c>
      <c r="AI36" s="74">
        <f>+'Ark1'!AE255</f>
        <v>65.937131722038643</v>
      </c>
      <c r="AJ36" s="74">
        <f>+'Ark1'!AF255</f>
        <v>67.375919117647058</v>
      </c>
      <c r="AK36" s="55">
        <f t="shared" ref="AK36:AK39" si="21">+Y36/P36</f>
        <v>4.3227455865581907</v>
      </c>
      <c r="AL36" s="74">
        <f t="shared" ref="AL36:AL39" si="22">+G36/E36</f>
        <v>10.825252276642875</v>
      </c>
      <c r="AM36" s="46"/>
      <c r="AN36" s="14"/>
      <c r="AO36" s="58"/>
      <c r="AP36" s="13"/>
      <c r="AT36" s="13"/>
      <c r="AU36" s="13"/>
      <c r="AV36" s="11"/>
      <c r="AW36" s="11"/>
      <c r="AX36" s="11"/>
    </row>
    <row r="37" spans="1:50" ht="15.6">
      <c r="A37" s="46"/>
      <c r="B37" s="54">
        <f>+'Ark1'!C256</f>
        <v>2017</v>
      </c>
      <c r="C37" s="54">
        <f>+'Ark1'!H256</f>
        <v>1</v>
      </c>
      <c r="D37" s="54"/>
      <c r="E37" s="342">
        <f>+'Ark1'!Q256</f>
        <v>8351</v>
      </c>
      <c r="F37" s="65">
        <f t="shared" si="14"/>
        <v>225</v>
      </c>
      <c r="G37" s="342">
        <f>+'Ark1'!R256</f>
        <v>119415</v>
      </c>
      <c r="H37" s="326">
        <f t="shared" si="15"/>
        <v>31449</v>
      </c>
      <c r="I37" s="171">
        <f>+'Ark1'!AG256</f>
        <v>70.344872547319994</v>
      </c>
      <c r="J37" s="135">
        <f t="shared" si="16"/>
        <v>1.8734417007183168</v>
      </c>
      <c r="K37" s="171">
        <f>+'Ark1'!AH256</f>
        <v>2.7458861952016087</v>
      </c>
      <c r="L37" s="135">
        <f t="shared" si="17"/>
        <v>2.7458861952016087</v>
      </c>
      <c r="M37" s="174"/>
      <c r="N37" s="501"/>
      <c r="O37" s="71"/>
      <c r="P37" s="86">
        <f>+'Ark1'!S256</f>
        <v>7.2793200184231459</v>
      </c>
      <c r="Q37" s="66">
        <f t="shared" si="18"/>
        <v>-0.27671299433178032</v>
      </c>
      <c r="R37" s="174"/>
      <c r="S37" s="423"/>
      <c r="T37" s="395"/>
      <c r="U37" s="424"/>
      <c r="V37" s="72"/>
      <c r="W37" s="55">
        <f>+'Ark1'!T256</f>
        <v>7.2621362475400932</v>
      </c>
      <c r="X37" s="66">
        <f t="shared" si="19"/>
        <v>-0.49392859569479164</v>
      </c>
      <c r="Y37" s="155">
        <f>+'Ark1'!U256</f>
        <v>31.697724741447519</v>
      </c>
      <c r="Z37" s="135">
        <f t="shared" si="20"/>
        <v>-0.96508361632682593</v>
      </c>
      <c r="AA37" s="74">
        <f>+'Ark1'!W256</f>
        <v>28.761043420005858</v>
      </c>
      <c r="AB37" s="74">
        <f>+'Ark1'!X256</f>
        <v>96.813633128166487</v>
      </c>
      <c r="AC37" s="74">
        <f>+'Ark1'!Y256</f>
        <v>86.875183184692048</v>
      </c>
      <c r="AD37" s="155">
        <f>+'Ark1'!Z256</f>
        <v>7.9443757774038302</v>
      </c>
      <c r="AE37" s="155">
        <f>+'Ark1'!AA256</f>
        <v>2.0465836492310312</v>
      </c>
      <c r="AF37" s="55">
        <f>+'Ark1'!AB256</f>
        <v>2.4885103796084218</v>
      </c>
      <c r="AG37" s="55">
        <f>+'Ark1'!AC256</f>
        <v>74.501572566900862</v>
      </c>
      <c r="AH37" s="74">
        <f>+'Ark1'!AD256</f>
        <v>61.360573514057613</v>
      </c>
      <c r="AI37" s="74">
        <f>+'Ark1'!AE256</f>
        <v>65.007786368516477</v>
      </c>
      <c r="AJ37" s="74">
        <f>+'Ark1'!AF256</f>
        <v>69.347672522189086</v>
      </c>
      <c r="AK37" s="55">
        <f t="shared" si="21"/>
        <v>4.3544897959183162</v>
      </c>
      <c r="AL37" s="74">
        <f t="shared" si="22"/>
        <v>14.299485091605796</v>
      </c>
      <c r="AM37" s="46"/>
      <c r="AN37" s="14"/>
      <c r="AO37" s="58"/>
      <c r="AP37" s="13"/>
      <c r="AT37" s="13"/>
      <c r="AU37" s="13"/>
      <c r="AV37" s="11"/>
      <c r="AW37" s="11"/>
      <c r="AX37" s="11"/>
    </row>
    <row r="38" spans="1:50" ht="15.6">
      <c r="A38" s="46"/>
      <c r="B38" s="54">
        <f>+'Ark1'!C257</f>
        <v>2018</v>
      </c>
      <c r="C38" s="54">
        <f>+'Ark1'!H257</f>
        <v>1</v>
      </c>
      <c r="D38" s="54"/>
      <c r="E38" s="342">
        <f>+'Ark1'!Q257</f>
        <v>7894</v>
      </c>
      <c r="F38" s="65">
        <f t="shared" si="14"/>
        <v>-457</v>
      </c>
      <c r="G38" s="342">
        <f>+'Ark1'!R257</f>
        <v>91132</v>
      </c>
      <c r="H38" s="326">
        <f t="shared" si="15"/>
        <v>-28283</v>
      </c>
      <c r="I38" s="171">
        <f>+'Ark1'!AG257</f>
        <v>67.718922034248095</v>
      </c>
      <c r="J38" s="135">
        <f t="shared" si="16"/>
        <v>-2.6259505130718992</v>
      </c>
      <c r="K38" s="171">
        <f>+'Ark1'!AH257</f>
        <v>2.3976210332265286</v>
      </c>
      <c r="L38" s="135">
        <f t="shared" si="17"/>
        <v>-0.34826516197508006</v>
      </c>
      <c r="M38" s="174"/>
      <c r="N38" s="501"/>
      <c r="O38" s="71"/>
      <c r="P38" s="86">
        <f>+'Ark1'!S257</f>
        <v>6.9326800684721084</v>
      </c>
      <c r="Q38" s="66">
        <f t="shared" si="18"/>
        <v>-0.34663994995103753</v>
      </c>
      <c r="R38" s="174"/>
      <c r="S38" s="423"/>
      <c r="T38" s="395"/>
      <c r="U38" s="424"/>
      <c r="V38" s="72"/>
      <c r="W38" s="55">
        <f>+'Ark1'!T257</f>
        <v>6.9283895887284377</v>
      </c>
      <c r="X38" s="66">
        <f t="shared" si="19"/>
        <v>-0.33374665881165555</v>
      </c>
      <c r="Y38" s="155">
        <f>+'Ark1'!U257</f>
        <v>31.090342360531789</v>
      </c>
      <c r="Z38" s="135">
        <f t="shared" si="20"/>
        <v>-0.60738238091573038</v>
      </c>
      <c r="AA38" s="74">
        <f>+'Ark1'!W257</f>
        <v>23.351841285168767</v>
      </c>
      <c r="AB38" s="74">
        <f>+'Ark1'!X257</f>
        <v>96.203309485142398</v>
      </c>
      <c r="AC38" s="74">
        <f>+'Ark1'!Y257</f>
        <v>85.292762147215029</v>
      </c>
      <c r="AD38" s="155">
        <f>+'Ark1'!Z257</f>
        <v>7.9348753943325185</v>
      </c>
      <c r="AE38" s="155">
        <f>+'Ark1'!AA257</f>
        <v>2.0278478446934969</v>
      </c>
      <c r="AF38" s="55">
        <f>+'Ark1'!AB257</f>
        <v>2.3867553935432406</v>
      </c>
      <c r="AG38" s="55">
        <f>+'Ark1'!AC257</f>
        <v>74.871186237540144</v>
      </c>
      <c r="AH38" s="74">
        <f>+'Ark1'!AD257</f>
        <v>56.803206014900447</v>
      </c>
      <c r="AI38" s="74">
        <f>+'Ark1'!AE257</f>
        <v>63.369393484003631</v>
      </c>
      <c r="AJ38" s="74">
        <f>+'Ark1'!AF257</f>
        <v>66.416931463720402</v>
      </c>
      <c r="AK38" s="55">
        <f t="shared" si="21"/>
        <v>4.484606537942228</v>
      </c>
      <c r="AL38" s="74">
        <f t="shared" si="22"/>
        <v>11.544464149987332</v>
      </c>
      <c r="AM38" s="46"/>
      <c r="AN38" s="14"/>
      <c r="AO38" s="58"/>
      <c r="AP38" s="13"/>
      <c r="AT38" s="13"/>
      <c r="AU38" s="13"/>
      <c r="AV38" s="11"/>
      <c r="AW38" s="11"/>
      <c r="AX38" s="11"/>
    </row>
    <row r="39" spans="1:50" ht="15.6">
      <c r="A39" s="46"/>
      <c r="B39" s="54">
        <f>+'Ark1'!C258</f>
        <v>2019</v>
      </c>
      <c r="C39" s="54">
        <f>+'Ark1'!H258</f>
        <v>1</v>
      </c>
      <c r="D39" s="54"/>
      <c r="E39" s="342">
        <f>+'Ark1'!Q258</f>
        <v>7123</v>
      </c>
      <c r="F39" s="65">
        <f t="shared" si="14"/>
        <v>-771</v>
      </c>
      <c r="G39" s="342">
        <f>+'Ark1'!R258</f>
        <v>69686</v>
      </c>
      <c r="H39" s="326">
        <f t="shared" si="15"/>
        <v>-21446</v>
      </c>
      <c r="I39" s="171">
        <f>+'Ark1'!AG258</f>
        <v>68.018186601141011</v>
      </c>
      <c r="J39" s="135">
        <f t="shared" si="16"/>
        <v>0.2992645668929157</v>
      </c>
      <c r="K39" s="171">
        <f>+'Ark1'!AH258</f>
        <v>1.5081938983440004</v>
      </c>
      <c r="L39" s="135">
        <f t="shared" si="17"/>
        <v>-0.88942713488252823</v>
      </c>
      <c r="M39" s="174"/>
      <c r="N39" s="501"/>
      <c r="O39" s="71"/>
      <c r="P39" s="86">
        <f>+'Ark1'!S258</f>
        <v>7.3671899664208</v>
      </c>
      <c r="Q39" s="66">
        <f t="shared" si="18"/>
        <v>0.43450989794869166</v>
      </c>
      <c r="R39" s="174"/>
      <c r="S39" s="423"/>
      <c r="T39" s="395"/>
      <c r="U39" s="424"/>
      <c r="V39" s="72"/>
      <c r="W39" s="55">
        <f>+'Ark1'!T258</f>
        <v>7.3051545504118476</v>
      </c>
      <c r="X39" s="66">
        <f t="shared" si="19"/>
        <v>0.37676496168340989</v>
      </c>
      <c r="Y39" s="155">
        <f>+'Ark1'!U258</f>
        <v>32.560200901185503</v>
      </c>
      <c r="Z39" s="135">
        <f t="shared" si="20"/>
        <v>1.4698585406537141</v>
      </c>
      <c r="AA39" s="74">
        <f>+'Ark1'!W258</f>
        <v>28.272536807967168</v>
      </c>
      <c r="AB39" s="74">
        <f>+'Ark1'!X258</f>
        <v>96.972132135579599</v>
      </c>
      <c r="AC39" s="74">
        <f>+'Ark1'!Y258</f>
        <v>88.174095227161885</v>
      </c>
      <c r="AD39" s="155">
        <f>+'Ark1'!Z258</f>
        <v>8.2944486812128844</v>
      </c>
      <c r="AE39" s="155">
        <f>+'Ark1'!AA258</f>
        <v>1.894129613209488</v>
      </c>
      <c r="AF39" s="55">
        <f>+'Ark1'!AB258</f>
        <v>2.4384860636122303</v>
      </c>
      <c r="AG39" s="55">
        <f>+'Ark1'!AC258</f>
        <v>74.660671891924451</v>
      </c>
      <c r="AH39" s="74">
        <f>+'Ark1'!AD258</f>
        <v>57.838280778938767</v>
      </c>
      <c r="AI39" s="74">
        <f>+'Ark1'!AE258</f>
        <v>61.736101293522481</v>
      </c>
      <c r="AJ39" s="74">
        <f>+'Ark1'!AF258</f>
        <v>66.774626293599084</v>
      </c>
      <c r="AK39" s="55">
        <f t="shared" si="21"/>
        <v>4.4196228208574642</v>
      </c>
      <c r="AL39" s="74">
        <f t="shared" si="22"/>
        <v>9.783237399971922</v>
      </c>
      <c r="AM39" s="46"/>
      <c r="AN39" s="14"/>
      <c r="AO39" s="58"/>
      <c r="AP39" s="13"/>
      <c r="AT39" s="13"/>
      <c r="AU39" s="13"/>
      <c r="AV39" s="11"/>
      <c r="AW39" s="11"/>
      <c r="AX39" s="11"/>
    </row>
    <row r="40" spans="1:50" ht="15.6">
      <c r="A40" s="46"/>
      <c r="B40" s="54">
        <f>+'Ark1'!C259</f>
        <v>2020</v>
      </c>
      <c r="C40" s="54">
        <f>+'Ark1'!H259</f>
        <v>1</v>
      </c>
      <c r="D40" s="54"/>
      <c r="E40" s="342">
        <f>+'Ark1'!Q259</f>
        <v>7022</v>
      </c>
      <c r="F40" s="65">
        <f t="shared" ref="F40" si="23">+E40-E39</f>
        <v>-101</v>
      </c>
      <c r="G40" s="342">
        <f>+'Ark1'!R259</f>
        <v>72961</v>
      </c>
      <c r="H40" s="326">
        <f t="shared" ref="H40" si="24">+G40-G39</f>
        <v>3275</v>
      </c>
      <c r="I40" s="171">
        <f>+'Ark1'!AG259</f>
        <v>65.919920318506414</v>
      </c>
      <c r="J40" s="135">
        <f t="shared" ref="J40" si="25">+I40-I39</f>
        <v>-2.0982662826345972</v>
      </c>
      <c r="K40" s="171">
        <f>+'Ark1'!AH259</f>
        <v>2.5109304971148965</v>
      </c>
      <c r="L40" s="135">
        <f t="shared" ref="L40" si="26">+K40-K39</f>
        <v>1.002736598770896</v>
      </c>
      <c r="M40" s="174"/>
      <c r="N40" s="501"/>
      <c r="O40" s="71"/>
      <c r="P40" s="86">
        <f>+'Ark1'!S259</f>
        <v>7.2836309809350208</v>
      </c>
      <c r="Q40" s="66">
        <f t="shared" ref="Q40" si="27">+P40-P39</f>
        <v>-8.3558985485779225E-2</v>
      </c>
      <c r="R40" s="174"/>
      <c r="S40" s="423"/>
      <c r="T40" s="395"/>
      <c r="U40" s="424"/>
      <c r="V40" s="72"/>
      <c r="W40" s="55">
        <f>+'Ark1'!T259</f>
        <v>7.1017255794191421</v>
      </c>
      <c r="X40" s="66">
        <f t="shared" ref="X40" si="28">+W40-W39</f>
        <v>-0.20342897099270552</v>
      </c>
      <c r="Y40" s="155">
        <f>+'Ark1'!U259</f>
        <v>32.225512808212898</v>
      </c>
      <c r="Z40" s="135">
        <f t="shared" ref="Z40" si="29">+Y40-Y39</f>
        <v>-0.33468809297260549</v>
      </c>
      <c r="AA40" s="74">
        <f>+'Ark1'!W259</f>
        <v>24.935239374460327</v>
      </c>
      <c r="AB40" s="74">
        <f>+'Ark1'!X259</f>
        <v>96.766765806389699</v>
      </c>
      <c r="AC40" s="74">
        <f>+'Ark1'!Y259</f>
        <v>87.393264894943854</v>
      </c>
      <c r="AD40" s="155">
        <f>+'Ark1'!Z259</f>
        <v>8.3287910050833194</v>
      </c>
      <c r="AE40" s="155">
        <f>+'Ark1'!AA259</f>
        <v>1.9025639179208989</v>
      </c>
      <c r="AF40" s="55">
        <f>+'Ark1'!AB259</f>
        <v>2.369254880060284</v>
      </c>
      <c r="AG40" s="55">
        <f>+'Ark1'!AC259</f>
        <v>73.720612936691268</v>
      </c>
      <c r="AH40" s="74">
        <f>+'Ark1'!AD259</f>
        <v>52.928971550611003</v>
      </c>
      <c r="AI40" s="74">
        <f>+'Ark1'!AE259</f>
        <v>58.957658397721616</v>
      </c>
      <c r="AJ40" s="74">
        <f>+'Ark1'!AF259</f>
        <v>64.812281474743472</v>
      </c>
      <c r="AK40" s="55">
        <f t="shared" ref="AK40" si="30">+Y40/P40</f>
        <v>4.4243747236184134</v>
      </c>
      <c r="AL40" s="74">
        <f t="shared" ref="AL40" si="31">+G40/E40</f>
        <v>10.390344631159214</v>
      </c>
      <c r="AM40" s="46"/>
      <c r="AN40" s="14"/>
      <c r="AO40" s="58"/>
      <c r="AP40" s="13"/>
      <c r="AT40" s="13"/>
      <c r="AU40" s="13"/>
      <c r="AV40" s="11"/>
      <c r="AW40" s="11"/>
      <c r="AX40" s="11"/>
    </row>
    <row r="41" spans="1:50" ht="15.6">
      <c r="A41" s="46"/>
      <c r="B41" s="54">
        <f>+'Ark1'!C260</f>
        <v>2021</v>
      </c>
      <c r="C41" s="54">
        <f>+'Ark1'!H260</f>
        <v>1</v>
      </c>
      <c r="D41" s="54"/>
      <c r="E41" s="342">
        <f>+'Ark1'!Q260</f>
        <v>6872</v>
      </c>
      <c r="F41" s="65">
        <f t="shared" ref="F41" si="32">+E41-E40</f>
        <v>-150</v>
      </c>
      <c r="G41" s="342">
        <f>+'Ark1'!R260</f>
        <v>70090</v>
      </c>
      <c r="H41" s="326">
        <f t="shared" ref="H41" si="33">+G41-G40</f>
        <v>-2871</v>
      </c>
      <c r="I41" s="171">
        <f>+'Ark1'!AG260</f>
        <v>64.968305675382993</v>
      </c>
      <c r="J41" s="135">
        <f t="shared" ref="J41" si="34">+I41-I40</f>
        <v>-0.95161464312342048</v>
      </c>
      <c r="K41" s="171">
        <f>+'Ark1'!AH260</f>
        <v>2.4596946782707945</v>
      </c>
      <c r="L41" s="135">
        <f t="shared" ref="L41" si="35">+K41-K40</f>
        <v>-5.1235818844101999E-2</v>
      </c>
      <c r="M41" s="174"/>
      <c r="N41" s="501"/>
      <c r="O41" s="71"/>
      <c r="P41" s="86">
        <f>+'Ark1'!S260</f>
        <v>7.2825082037380495</v>
      </c>
      <c r="Q41" s="66">
        <f t="shared" ref="Q41" si="36">+P41-P40</f>
        <v>-1.1227771969712919E-3</v>
      </c>
      <c r="R41" s="174"/>
      <c r="S41" s="423"/>
      <c r="T41" s="395"/>
      <c r="U41" s="424"/>
      <c r="V41" s="72"/>
      <c r="W41" s="55">
        <f>+'Ark1'!T260</f>
        <v>7.0191610786132097</v>
      </c>
      <c r="X41" s="66">
        <f t="shared" ref="X41" si="37">+W41-W40</f>
        <v>-8.2564500805932362E-2</v>
      </c>
      <c r="Y41" s="155">
        <f>+'Ark1'!U260</f>
        <v>32.441041375374702</v>
      </c>
      <c r="Z41" s="135">
        <f t="shared" ref="Z41" si="38">+Y41-Y40</f>
        <v>0.21552856716180457</v>
      </c>
      <c r="AA41" s="74">
        <f>+'Ark1'!W260</f>
        <v>24.060493651020121</v>
      </c>
      <c r="AB41" s="74">
        <f>+'Ark1'!X260</f>
        <v>96.607219289484974</v>
      </c>
      <c r="AC41" s="74">
        <f>+'Ark1'!Y260</f>
        <v>87.611642174347281</v>
      </c>
      <c r="AD41" s="155">
        <f>+'Ark1'!Z260</f>
        <v>8.476401885645128</v>
      </c>
      <c r="AE41" s="155">
        <f>+'Ark1'!AA260</f>
        <v>1.9050025943670881</v>
      </c>
      <c r="AF41" s="55">
        <f>+'Ark1'!AB260</f>
        <v>2.4165904990408569</v>
      </c>
      <c r="AG41" s="55">
        <f>+'Ark1'!AC260</f>
        <v>74.114070533768285</v>
      </c>
      <c r="AH41" s="74">
        <f>+'Ark1'!AD260</f>
        <v>54.097748093045041</v>
      </c>
      <c r="AI41" s="74">
        <f>+'Ark1'!AE260</f>
        <v>59.048346545654994</v>
      </c>
      <c r="AJ41" s="74">
        <f>+'Ark1'!AF260</f>
        <v>63.793307136422293</v>
      </c>
      <c r="AK41" s="55">
        <f t="shared" ref="AK41" si="39">+Y41/P41</f>
        <v>4.4546522252763125</v>
      </c>
      <c r="AL41" s="74">
        <f t="shared" ref="AL41" si="40">+G41/E41</f>
        <v>10.199359720605354</v>
      </c>
      <c r="AM41" s="46"/>
      <c r="AN41" s="14"/>
      <c r="AO41" s="58"/>
      <c r="AP41" s="13"/>
      <c r="AT41" s="13"/>
      <c r="AU41" s="13"/>
      <c r="AV41" s="11"/>
      <c r="AW41" s="11"/>
      <c r="AX41" s="11"/>
    </row>
    <row r="42" spans="1:50" ht="15.6">
      <c r="A42" s="46"/>
      <c r="B42" s="54">
        <f>+'Ark1'!C261</f>
        <v>2022</v>
      </c>
      <c r="C42" s="54">
        <f>+'Ark1'!H261</f>
        <v>1</v>
      </c>
      <c r="D42" s="54"/>
      <c r="E42" s="342">
        <f>+'Ark1'!Q261</f>
        <v>6746</v>
      </c>
      <c r="F42" s="65">
        <f t="shared" ref="F42" si="41">+E42-E41</f>
        <v>-126</v>
      </c>
      <c r="G42" s="342">
        <f>+'Ark1'!R261</f>
        <v>68418</v>
      </c>
      <c r="H42" s="326">
        <f t="shared" ref="H42" si="42">+G42-G41</f>
        <v>-1672</v>
      </c>
      <c r="I42" s="171">
        <f>+'Ark1'!AG261</f>
        <v>64.963384625273491</v>
      </c>
      <c r="J42" s="135">
        <f t="shared" ref="J42" si="43">+I42-I41</f>
        <v>-4.9210501095018344E-3</v>
      </c>
      <c r="K42" s="171">
        <f>+'Ark1'!AH261</f>
        <v>2.7536613171972277</v>
      </c>
      <c r="L42" s="135">
        <f t="shared" ref="L42" si="44">+K42-K41</f>
        <v>0.29396663892643327</v>
      </c>
      <c r="M42" s="174"/>
      <c r="N42" s="370">
        <f>+'Ark1'!AI261</f>
        <v>1003</v>
      </c>
      <c r="O42" s="71"/>
      <c r="P42" s="86">
        <f>+'Ark1'!S261</f>
        <v>7.1556607910199084</v>
      </c>
      <c r="Q42" s="66">
        <f t="shared" ref="Q42" si="45">+P42-P41</f>
        <v>-0.12684741271814115</v>
      </c>
      <c r="R42" s="174"/>
      <c r="S42" s="408">
        <f>+IF(N42=0,"",'Ark1'!AJ261)</f>
        <v>114.5359920239282</v>
      </c>
      <c r="T42" s="395"/>
      <c r="U42" s="408">
        <f>+IF(N42=0,"",'Ark1'!AL261)</f>
        <v>20.508599347888264</v>
      </c>
      <c r="V42" s="72"/>
      <c r="W42" s="55">
        <f>+'Ark1'!T261</f>
        <v>6.9562688181472705</v>
      </c>
      <c r="X42" s="66">
        <f t="shared" ref="X42" si="46">+W42-W41</f>
        <v>-6.2892260465939209E-2</v>
      </c>
      <c r="Y42" s="155">
        <f>+'Ark1'!U261</f>
        <v>32.147252038937204</v>
      </c>
      <c r="Z42" s="135">
        <f t="shared" ref="Z42" si="47">+Y42-Y41</f>
        <v>-0.2937893364374986</v>
      </c>
      <c r="AA42" s="74">
        <f>+'Ark1'!W261</f>
        <v>22.248531088310095</v>
      </c>
      <c r="AB42" s="74">
        <f>+'Ark1'!X261</f>
        <v>96.652927592154143</v>
      </c>
      <c r="AC42" s="74">
        <f>+'Ark1'!Y261</f>
        <v>86.649712064076681</v>
      </c>
      <c r="AD42" s="155">
        <f>+'Ark1'!Z261</f>
        <v>8.3759862996245946</v>
      </c>
      <c r="AE42" s="155">
        <f>+'Ark1'!AA261</f>
        <v>1.9049216630524719</v>
      </c>
      <c r="AF42" s="55">
        <f>+'Ark1'!AB261</f>
        <v>2.3190173457038807</v>
      </c>
      <c r="AG42" s="55">
        <f>+'Ark1'!AC261</f>
        <v>74.276801281391059</v>
      </c>
      <c r="AH42" s="74">
        <f>+'Ark1'!AD261</f>
        <v>51.548425788713438</v>
      </c>
      <c r="AI42" s="74">
        <f>+'Ark1'!AE261</f>
        <v>57.252817506500115</v>
      </c>
      <c r="AJ42" s="74">
        <f>+'Ark1'!AF261</f>
        <v>63.817998656816656</v>
      </c>
      <c r="AK42" s="55">
        <f t="shared" ref="AK42" si="48">+Y42/P42</f>
        <v>4.4925623192313457</v>
      </c>
      <c r="AL42" s="74">
        <f t="shared" ref="AL42" si="49">+G42/E42</f>
        <v>10.142010080047436</v>
      </c>
      <c r="AM42" s="46"/>
      <c r="AN42" s="14"/>
      <c r="AO42" s="58"/>
      <c r="AP42" s="13"/>
      <c r="AT42" s="13"/>
      <c r="AU42" s="13"/>
      <c r="AV42" s="11"/>
      <c r="AW42" s="11"/>
      <c r="AX42" s="11"/>
    </row>
    <row r="43" spans="1:50" s="517" customFormat="1" ht="15.6">
      <c r="A43" s="46"/>
      <c r="B43" s="54">
        <f>+'Ark1'!C262</f>
        <v>2023</v>
      </c>
      <c r="C43" s="54">
        <f>+'Ark1'!H262</f>
        <v>1</v>
      </c>
      <c r="D43" s="54"/>
      <c r="E43" s="342">
        <f>+'Ark1'!Q262</f>
        <v>6615</v>
      </c>
      <c r="F43" s="65">
        <f t="shared" ref="F43:F44" si="50">+E43-E42</f>
        <v>-131</v>
      </c>
      <c r="G43" s="342">
        <f>+'Ark1'!R262</f>
        <v>68202</v>
      </c>
      <c r="H43" s="326">
        <f t="shared" ref="H43:H44" si="51">+G43-G42</f>
        <v>-216</v>
      </c>
      <c r="I43" s="171">
        <f>+'Ark1'!AG262</f>
        <v>63.838607810384488</v>
      </c>
      <c r="J43" s="135">
        <f t="shared" ref="J43:J44" si="52">+I43-I42</f>
        <v>-1.1247768148890032</v>
      </c>
      <c r="K43" s="171">
        <f>+'Ark1'!AH262</f>
        <v>2.7066654936805374</v>
      </c>
      <c r="L43" s="135">
        <f t="shared" ref="L43:L44" si="53">+K43-K42</f>
        <v>-4.6995823516690294E-2</v>
      </c>
      <c r="M43" s="174"/>
      <c r="N43" s="370">
        <f>+'Ark1'!AI262</f>
        <v>19678</v>
      </c>
      <c r="O43" s="71"/>
      <c r="P43" s="86">
        <f>+'Ark1'!S262</f>
        <v>7.2621330752763855</v>
      </c>
      <c r="Q43" s="66">
        <f t="shared" ref="Q43:Q44" si="54">+P43-P42</f>
        <v>0.10647228425647715</v>
      </c>
      <c r="R43" s="174"/>
      <c r="S43" s="408">
        <f>+IF(N43=0,"",'Ark1'!AJ262)</f>
        <v>115.02935257648132</v>
      </c>
      <c r="T43" s="395"/>
      <c r="U43" s="408">
        <f>+IF(N43=0,"",'Ark1'!AL262)</f>
        <v>21.401870649277235</v>
      </c>
      <c r="V43" s="72"/>
      <c r="W43" s="55">
        <f>+'Ark1'!T262</f>
        <v>6.9057945514794286</v>
      </c>
      <c r="X43" s="66">
        <f t="shared" ref="X43:X44" si="55">+W43-W42</f>
        <v>-5.0474266667841938E-2</v>
      </c>
      <c r="Y43" s="155">
        <f>+'Ark1'!U262</f>
        <v>31.793537579543116</v>
      </c>
      <c r="Z43" s="135">
        <f t="shared" ref="Z43:Z44" si="56">+Y43-Y42</f>
        <v>-0.3537144593940873</v>
      </c>
      <c r="AA43" s="74">
        <f>+'Ark1'!W262</f>
        <v>21.250109967449639</v>
      </c>
      <c r="AB43" s="74">
        <f>+'Ark1'!X262</f>
        <v>96.483974077006565</v>
      </c>
      <c r="AC43" s="74">
        <f>+'Ark1'!Y262</f>
        <v>85.752617225301279</v>
      </c>
      <c r="AD43" s="155">
        <f>+'Ark1'!Z262</f>
        <v>8.331998559583095</v>
      </c>
      <c r="AE43" s="155">
        <f>+'Ark1'!AA262</f>
        <v>1.8622608246494905</v>
      </c>
      <c r="AF43" s="55">
        <f>+'Ark1'!AB262</f>
        <v>2.3094446620300113</v>
      </c>
      <c r="AG43" s="55">
        <f>+'Ark1'!AC262</f>
        <v>74.305414842866483</v>
      </c>
      <c r="AH43" s="74">
        <f>+'Ark1'!AD262</f>
        <v>48.156066930961558</v>
      </c>
      <c r="AI43" s="74">
        <f>+'Ark1'!AE262</f>
        <v>54.814505869200595</v>
      </c>
      <c r="AJ43" s="74">
        <f>+'Ark1'!AF262</f>
        <v>62.571790308079024</v>
      </c>
      <c r="AK43" s="55">
        <f t="shared" ref="AK43:AK44" si="57">+Y43/P43</f>
        <v>4.3779888429451708</v>
      </c>
      <c r="AL43" s="74">
        <f t="shared" ref="AL43:AL44" si="58">+G43/E43</f>
        <v>10.310204081632653</v>
      </c>
      <c r="AM43" s="46"/>
      <c r="AN43" s="14"/>
      <c r="AO43" s="58"/>
      <c r="AP43" s="13"/>
      <c r="AT43" s="13"/>
      <c r="AU43" s="13"/>
      <c r="AV43" s="519"/>
      <c r="AW43" s="519"/>
      <c r="AX43" s="519"/>
    </row>
    <row r="44" spans="1:50" ht="15.6">
      <c r="A44" s="46"/>
      <c r="B44" s="97">
        <f>+'Ark1'!C263</f>
        <v>2024</v>
      </c>
      <c r="C44" s="97">
        <f>+'Ark1'!H263</f>
        <v>1</v>
      </c>
      <c r="D44" s="97"/>
      <c r="E44" s="303">
        <f>+'Ark1'!Q263</f>
        <v>6570</v>
      </c>
      <c r="F44" s="97">
        <f t="shared" si="50"/>
        <v>-45</v>
      </c>
      <c r="G44" s="303">
        <f>+'Ark1'!R263</f>
        <v>63234</v>
      </c>
      <c r="H44" s="303">
        <f t="shared" si="51"/>
        <v>-4968</v>
      </c>
      <c r="I44" s="99">
        <f>+'Ark1'!AG263</f>
        <v>65.190390155075136</v>
      </c>
      <c r="J44" s="99">
        <f t="shared" si="52"/>
        <v>1.3517823446906476</v>
      </c>
      <c r="K44" s="99">
        <f>+'Ark1'!AH263</f>
        <v>2.5492614732580563</v>
      </c>
      <c r="L44" s="99">
        <f t="shared" si="53"/>
        <v>-0.15740402042248114</v>
      </c>
      <c r="M44" s="521"/>
      <c r="N44" s="303">
        <f>+'Ark1'!AI263</f>
        <v>61383</v>
      </c>
      <c r="O44" s="104"/>
      <c r="P44" s="98">
        <f>+'Ark1'!S263</f>
        <v>7.361451118069394</v>
      </c>
      <c r="Q44" s="98">
        <f t="shared" si="54"/>
        <v>9.9318042793008487E-2</v>
      </c>
      <c r="R44" s="521"/>
      <c r="S44" s="407">
        <f>+IF(N44=0,"",'Ark1'!AJ263)</f>
        <v>113.80825635762299</v>
      </c>
      <c r="T44" s="403"/>
      <c r="U44" s="407">
        <f>+IF(N44=0,"",'Ark1'!AL263)</f>
        <v>21.456521972458663</v>
      </c>
      <c r="V44" s="104"/>
      <c r="W44" s="98">
        <f>+'Ark1'!T263</f>
        <v>6.7104880285922155</v>
      </c>
      <c r="X44" s="98">
        <f t="shared" si="55"/>
        <v>-0.19530652288721306</v>
      </c>
      <c r="Y44" s="99">
        <f>+'Ark1'!U263</f>
        <v>31.891177214789558</v>
      </c>
      <c r="Z44" s="99">
        <f t="shared" si="56"/>
        <v>9.7639635246441259E-2</v>
      </c>
      <c r="AA44" s="104">
        <f>+'Ark1'!W263</f>
        <v>19.212765284498847</v>
      </c>
      <c r="AB44" s="104">
        <f>+'Ark1'!X263</f>
        <v>96.326343422842172</v>
      </c>
      <c r="AC44" s="104">
        <f>+'Ark1'!Y263</f>
        <v>85.646962077363426</v>
      </c>
      <c r="AD44" s="99">
        <f>+'Ark1'!Z263</f>
        <v>8.5195569234475812</v>
      </c>
      <c r="AE44" s="99">
        <f>+'Ark1'!AA263</f>
        <v>1.7677777919960438</v>
      </c>
      <c r="AF44" s="98">
        <f>+'Ark1'!AB263</f>
        <v>2.3158253058589766</v>
      </c>
      <c r="AG44" s="98">
        <f>+'Ark1'!AC263</f>
        <v>81.72814523863488</v>
      </c>
      <c r="AH44" s="104">
        <f>+'Ark1'!AD263</f>
        <v>45.998332879247528</v>
      </c>
      <c r="AI44" s="104">
        <f>+'Ark1'!AE263</f>
        <v>64.770023161891245</v>
      </c>
      <c r="AJ44" s="104">
        <f>+'Ark1'!AF263</f>
        <v>63.784459888840686</v>
      </c>
      <c r="AK44" s="98">
        <f t="shared" si="57"/>
        <v>4.3321862365572974</v>
      </c>
      <c r="AL44" s="104">
        <f t="shared" si="58"/>
        <v>9.624657534246575</v>
      </c>
      <c r="AM44" s="46"/>
      <c r="AN44" s="14"/>
      <c r="AO44" s="58"/>
      <c r="AP44" s="13"/>
      <c r="AT44" s="13"/>
      <c r="AU44" s="13"/>
      <c r="AV44" s="11"/>
      <c r="AW44" s="11"/>
      <c r="AX44" s="11"/>
    </row>
    <row r="45" spans="1:50" ht="15.6">
      <c r="A45" s="46"/>
      <c r="B45" s="46"/>
      <c r="C45" s="46"/>
      <c r="D45" s="46"/>
      <c r="E45" s="316"/>
      <c r="F45" s="46"/>
      <c r="G45" s="316"/>
      <c r="H45" s="316"/>
      <c r="I45" s="46"/>
      <c r="J45" s="46"/>
      <c r="K45" s="46"/>
      <c r="L45" s="46"/>
      <c r="M45" s="174"/>
      <c r="N45" s="496"/>
      <c r="O45" s="71"/>
      <c r="P45" s="46"/>
      <c r="Q45" s="46"/>
      <c r="R45" s="174"/>
      <c r="S45" s="386"/>
      <c r="T45" s="395"/>
      <c r="U45" s="392"/>
      <c r="V45" s="72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14"/>
      <c r="AO45" s="58"/>
      <c r="AP45" s="13"/>
      <c r="AT45" s="13"/>
      <c r="AU45" s="13"/>
      <c r="AV45" s="11"/>
      <c r="AW45" s="11"/>
      <c r="AX45" s="11"/>
    </row>
    <row r="46" spans="1:50" ht="15.6">
      <c r="A46" s="46"/>
      <c r="B46" s="46"/>
      <c r="C46" s="46"/>
      <c r="D46" s="46"/>
      <c r="E46" s="316"/>
      <c r="F46" s="46"/>
      <c r="G46" s="316"/>
      <c r="H46" s="316"/>
      <c r="I46" s="46"/>
      <c r="J46" s="46"/>
      <c r="K46" s="46"/>
      <c r="L46" s="46"/>
      <c r="M46" s="174"/>
      <c r="N46" s="496"/>
      <c r="O46" s="71"/>
      <c r="P46" s="46"/>
      <c r="Q46" s="46"/>
      <c r="R46" s="174"/>
      <c r="S46" s="386"/>
      <c r="T46" s="395"/>
      <c r="U46" s="392"/>
      <c r="V46" s="72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14"/>
      <c r="AO46" s="58"/>
      <c r="AP46" s="13"/>
      <c r="AT46" s="13"/>
      <c r="AU46" s="13"/>
      <c r="AV46" s="11"/>
      <c r="AW46" s="11"/>
      <c r="AX46" s="11"/>
    </row>
    <row r="47" spans="1:50" ht="15.6">
      <c r="A47" s="46"/>
      <c r="B47" s="246">
        <f>+'Ark1'!C264</f>
        <v>1996</v>
      </c>
      <c r="C47" s="246">
        <f>+'Ark1'!H264</f>
        <v>2</v>
      </c>
      <c r="D47" s="252" t="s">
        <v>7</v>
      </c>
      <c r="E47" s="343">
        <f>+'Ark1'!Q264</f>
        <v>7281</v>
      </c>
      <c r="F47" s="247"/>
      <c r="G47" s="343">
        <f>+'Ark1'!R264</f>
        <v>58602</v>
      </c>
      <c r="H47" s="339"/>
      <c r="I47" s="249">
        <f>+'Ark1'!AG264</f>
        <v>28.787215547478755</v>
      </c>
      <c r="J47" s="250"/>
      <c r="K47" s="249">
        <f>+'Ark1'!AH264</f>
        <v>0</v>
      </c>
      <c r="L47" s="250"/>
      <c r="M47" s="174"/>
      <c r="N47" s="502"/>
      <c r="O47" s="71"/>
      <c r="P47" s="251">
        <f>+'Ark1'!S264</f>
        <v>4.805296747551278</v>
      </c>
      <c r="Q47" s="252"/>
      <c r="R47" s="174"/>
      <c r="S47" s="442"/>
      <c r="T47" s="395"/>
      <c r="U47" s="444"/>
      <c r="V47" s="72"/>
      <c r="W47" s="251">
        <f>+'Ark1'!T264</f>
        <v>7.4739428688440688</v>
      </c>
      <c r="X47" s="252"/>
      <c r="Y47" s="249">
        <f>+'Ark1'!U264</f>
        <v>29.273847308965383</v>
      </c>
      <c r="Z47" s="250"/>
      <c r="AA47" s="248">
        <f>+'Ark1'!W264</f>
        <v>34.853759257363222</v>
      </c>
      <c r="AB47" s="248">
        <f>+'Ark1'!X264</f>
        <v>99.24917238319513</v>
      </c>
      <c r="AC47" s="248">
        <f>+'Ark1'!Y264</f>
        <v>82.951093819323546</v>
      </c>
      <c r="AD47" s="249">
        <f>+'Ark1'!Z264</f>
        <v>6.6524863160284688</v>
      </c>
      <c r="AE47" s="249">
        <f>+'Ark1'!AA264</f>
        <v>2.0399512855015813</v>
      </c>
      <c r="AF47" s="251">
        <f>+'Ark1'!AB264</f>
        <v>3.367339702059776</v>
      </c>
      <c r="AG47" s="251">
        <f>+'Ark1'!AC264</f>
        <v>73.128650925030755</v>
      </c>
      <c r="AH47" s="248">
        <f>+'Ark1'!AD264</f>
        <v>79.438679619378021</v>
      </c>
      <c r="AI47" s="248">
        <f>+'Ark1'!AE264</f>
        <v>73.769505205276388</v>
      </c>
      <c r="AJ47" s="248">
        <f>+'Ark1'!AF264</f>
        <v>29.556217941928555</v>
      </c>
      <c r="AK47" s="251">
        <f t="shared" ref="AK47" si="59">+Y47/P47</f>
        <v>6.0919957386363262</v>
      </c>
      <c r="AL47" s="248">
        <f t="shared" ref="AL47" si="60">+G47/E47</f>
        <v>8.0486196950968267</v>
      </c>
      <c r="AM47" s="46"/>
      <c r="AN47" s="4"/>
      <c r="AO47" s="58"/>
      <c r="AP47" s="16"/>
      <c r="AQ47" s="13"/>
      <c r="AR47" s="18"/>
    </row>
    <row r="48" spans="1:50" ht="15.6">
      <c r="A48" s="46"/>
      <c r="B48" s="246">
        <f>+'Ark1'!C265</f>
        <v>1997</v>
      </c>
      <c r="C48" s="246">
        <f>+'Ark1'!H265</f>
        <v>2</v>
      </c>
      <c r="D48" s="252" t="s">
        <v>7</v>
      </c>
      <c r="E48" s="343">
        <f>+'Ark1'!Q265</f>
        <v>6856</v>
      </c>
      <c r="F48" s="247">
        <f t="shared" ref="F48:F57" si="61">+E48-E47</f>
        <v>-425</v>
      </c>
      <c r="G48" s="343">
        <f>+'Ark1'!R265</f>
        <v>47416</v>
      </c>
      <c r="H48" s="339">
        <f t="shared" ref="H48:H57" si="62">+G48-G47</f>
        <v>-11186</v>
      </c>
      <c r="I48" s="249">
        <f>+'Ark1'!AG265</f>
        <v>27.287239622035941</v>
      </c>
      <c r="J48" s="250">
        <f t="shared" ref="J48:J57" si="63">+I48-I47</f>
        <v>-1.4999759254428149</v>
      </c>
      <c r="K48" s="249">
        <f>+'Ark1'!AH265</f>
        <v>0</v>
      </c>
      <c r="L48" s="250">
        <f t="shared" ref="L48:L57" si="64">+K48-K47</f>
        <v>0</v>
      </c>
      <c r="M48" s="174"/>
      <c r="N48" s="502"/>
      <c r="O48" s="71"/>
      <c r="P48" s="251">
        <f>+'Ark1'!S265</f>
        <v>4.8229500590517969</v>
      </c>
      <c r="Q48" s="252">
        <f t="shared" ref="Q48:Q57" si="65">+P48-P47</f>
        <v>1.7653311500518853E-2</v>
      </c>
      <c r="R48" s="174"/>
      <c r="S48" s="442"/>
      <c r="T48" s="395"/>
      <c r="U48" s="444"/>
      <c r="V48" s="72"/>
      <c r="W48" s="251">
        <f>+'Ark1'!T265</f>
        <v>8.0003374388392103</v>
      </c>
      <c r="X48" s="252">
        <f t="shared" ref="X48:X57" si="66">+W48-W47</f>
        <v>0.52639456999514156</v>
      </c>
      <c r="Y48" s="249">
        <f>+'Ark1'!U265</f>
        <v>29.746950396490753</v>
      </c>
      <c r="Z48" s="250">
        <f t="shared" ref="Z48:Z57" si="67">+Y48-Y47</f>
        <v>0.47310308752537011</v>
      </c>
      <c r="AA48" s="248">
        <f>+'Ark1'!W265</f>
        <v>40.861734435633551</v>
      </c>
      <c r="AB48" s="248">
        <f>+'Ark1'!X265</f>
        <v>99.17960182216973</v>
      </c>
      <c r="AC48" s="248">
        <f>+'Ark1'!Y265</f>
        <v>85.293993588662048</v>
      </c>
      <c r="AD48" s="249">
        <f>+'Ark1'!Z265</f>
        <v>6.5652208324444645</v>
      </c>
      <c r="AE48" s="249">
        <f>+'Ark1'!AA265</f>
        <v>1.9995394787084595</v>
      </c>
      <c r="AF48" s="251">
        <f>+'Ark1'!AB265</f>
        <v>3.1834813684502987</v>
      </c>
      <c r="AG48" s="251">
        <f>+'Ark1'!AC265</f>
        <v>76.905326935527214</v>
      </c>
      <c r="AH48" s="248">
        <f>+'Ark1'!AD265</f>
        <v>79.05949515906066</v>
      </c>
      <c r="AI48" s="248">
        <f>+'Ark1'!AE265</f>
        <v>75.06495124853015</v>
      </c>
      <c r="AJ48" s="248">
        <f>+'Ark1'!AF265</f>
        <v>27.926097378541854</v>
      </c>
      <c r="AK48" s="251">
        <f t="shared" ref="AK48:AK57" si="68">+Y48/P48</f>
        <v>6.1677915035966748</v>
      </c>
      <c r="AL48" s="248">
        <f t="shared" ref="AL48:AL57" si="69">+G48/E48</f>
        <v>6.9159859976662776</v>
      </c>
      <c r="AM48" s="46"/>
      <c r="AN48" s="4"/>
      <c r="AO48" s="58"/>
      <c r="AP48" s="16"/>
      <c r="AQ48" s="13"/>
      <c r="AR48" s="18"/>
    </row>
    <row r="49" spans="1:44" ht="15.6">
      <c r="A49" s="46"/>
      <c r="B49" s="246">
        <f>+'Ark1'!C266</f>
        <v>1998</v>
      </c>
      <c r="C49" s="246">
        <f>+'Ark1'!H266</f>
        <v>2</v>
      </c>
      <c r="D49" s="252" t="s">
        <v>7</v>
      </c>
      <c r="E49" s="343">
        <f>+'Ark1'!Q266</f>
        <v>6597</v>
      </c>
      <c r="F49" s="247">
        <f t="shared" si="61"/>
        <v>-259</v>
      </c>
      <c r="G49" s="343">
        <f>+'Ark1'!R266</f>
        <v>46802</v>
      </c>
      <c r="H49" s="339">
        <f t="shared" si="62"/>
        <v>-614</v>
      </c>
      <c r="I49" s="249">
        <f>+'Ark1'!AG266</f>
        <v>27.761291829739687</v>
      </c>
      <c r="J49" s="250">
        <f t="shared" si="63"/>
        <v>0.47405220770374612</v>
      </c>
      <c r="K49" s="249">
        <f>+'Ark1'!AH266</f>
        <v>0</v>
      </c>
      <c r="L49" s="250">
        <f t="shared" si="64"/>
        <v>0</v>
      </c>
      <c r="M49" s="174"/>
      <c r="N49" s="502"/>
      <c r="O49" s="71"/>
      <c r="P49" s="251">
        <f>+'Ark1'!S266</f>
        <v>5.088158625699756</v>
      </c>
      <c r="Q49" s="252">
        <f t="shared" si="65"/>
        <v>0.26520856664795911</v>
      </c>
      <c r="R49" s="174"/>
      <c r="S49" s="442"/>
      <c r="T49" s="395"/>
      <c r="U49" s="444"/>
      <c r="V49" s="72"/>
      <c r="W49" s="251">
        <f>+'Ark1'!T266</f>
        <v>7.8098799196615518</v>
      </c>
      <c r="X49" s="252">
        <f t="shared" si="66"/>
        <v>-0.19045751917765852</v>
      </c>
      <c r="Y49" s="249">
        <f>+'Ark1'!U266</f>
        <v>29.651929404726111</v>
      </c>
      <c r="Z49" s="250">
        <f t="shared" si="67"/>
        <v>-9.5020991764641849E-2</v>
      </c>
      <c r="AA49" s="248">
        <f>+'Ark1'!W266</f>
        <v>37.778300072646473</v>
      </c>
      <c r="AB49" s="248">
        <f>+'Ark1'!X266</f>
        <v>99.081235844622014</v>
      </c>
      <c r="AC49" s="248">
        <f>+'Ark1'!Y266</f>
        <v>84.128883381052091</v>
      </c>
      <c r="AD49" s="249">
        <f>+'Ark1'!Z266</f>
        <v>6.746968277078838</v>
      </c>
      <c r="AE49" s="249">
        <f>+'Ark1'!AA266</f>
        <v>2.1908438606122358</v>
      </c>
      <c r="AF49" s="251">
        <f>+'Ark1'!AB266</f>
        <v>3.2371101622998344</v>
      </c>
      <c r="AG49" s="251">
        <f>+'Ark1'!AC266</f>
        <v>77.156256853692</v>
      </c>
      <c r="AH49" s="248">
        <f>+'Ark1'!AD266</f>
        <v>69.067277568676474</v>
      </c>
      <c r="AI49" s="248">
        <f>+'Ark1'!AE266</f>
        <v>64.415015586204092</v>
      </c>
      <c r="AJ49" s="248">
        <f>+'Ark1'!AF266</f>
        <v>28.413927086179154</v>
      </c>
      <c r="AK49" s="251">
        <f t="shared" si="68"/>
        <v>5.827634628951488</v>
      </c>
      <c r="AL49" s="248">
        <f t="shared" si="69"/>
        <v>7.0944368652417769</v>
      </c>
      <c r="AM49" s="46"/>
      <c r="AN49" s="4"/>
      <c r="AO49" s="58"/>
      <c r="AP49" s="16"/>
      <c r="AQ49" s="5"/>
      <c r="AR49" s="18"/>
    </row>
    <row r="50" spans="1:44" ht="15.6">
      <c r="A50" s="46"/>
      <c r="B50" s="246">
        <f>+'Ark1'!C267</f>
        <v>1999</v>
      </c>
      <c r="C50" s="246">
        <f>+'Ark1'!H267</f>
        <v>2</v>
      </c>
      <c r="D50" s="252" t="s">
        <v>7</v>
      </c>
      <c r="E50" s="343">
        <f>+'Ark1'!Q267</f>
        <v>6534</v>
      </c>
      <c r="F50" s="247">
        <f t="shared" si="61"/>
        <v>-63</v>
      </c>
      <c r="G50" s="343">
        <f>+'Ark1'!R267</f>
        <v>45941</v>
      </c>
      <c r="H50" s="339">
        <f t="shared" si="62"/>
        <v>-861</v>
      </c>
      <c r="I50" s="249">
        <f>+'Ark1'!AG267</f>
        <v>28.643813045979805</v>
      </c>
      <c r="J50" s="250">
        <f t="shared" si="63"/>
        <v>0.88252121624011792</v>
      </c>
      <c r="K50" s="249">
        <f>+'Ark1'!AH267</f>
        <v>0</v>
      </c>
      <c r="L50" s="250">
        <f t="shared" si="64"/>
        <v>0</v>
      </c>
      <c r="M50" s="174"/>
      <c r="N50" s="502"/>
      <c r="O50" s="71"/>
      <c r="P50" s="251">
        <f>+'Ark1'!S267</f>
        <v>5.0024379094926115</v>
      </c>
      <c r="Q50" s="252">
        <f t="shared" si="65"/>
        <v>-8.5720716207144498E-2</v>
      </c>
      <c r="R50" s="174"/>
      <c r="S50" s="442"/>
      <c r="T50" s="395"/>
      <c r="U50" s="444"/>
      <c r="V50" s="72"/>
      <c r="W50" s="251">
        <f>+'Ark1'!T267</f>
        <v>8.002503210639734</v>
      </c>
      <c r="X50" s="252">
        <f t="shared" si="66"/>
        <v>0.1926232909781822</v>
      </c>
      <c r="Y50" s="249">
        <f>+'Ark1'!U267</f>
        <v>29.4640669554427</v>
      </c>
      <c r="Z50" s="250">
        <f t="shared" si="67"/>
        <v>-0.18786244928341134</v>
      </c>
      <c r="AA50" s="248">
        <f>+'Ark1'!W267</f>
        <v>39.208985437844191</v>
      </c>
      <c r="AB50" s="248">
        <f>+'Ark1'!X267</f>
        <v>98.896410613613114</v>
      </c>
      <c r="AC50" s="248">
        <f>+'Ark1'!Y267</f>
        <v>84.26242354324026</v>
      </c>
      <c r="AD50" s="249">
        <f>+'Ark1'!Z267</f>
        <v>6.660225154631819</v>
      </c>
      <c r="AE50" s="249">
        <f>+'Ark1'!AA267</f>
        <v>2.0799298029818196</v>
      </c>
      <c r="AF50" s="251">
        <f>+'Ark1'!AB267</f>
        <v>3.1010450007828423</v>
      </c>
      <c r="AG50" s="251">
        <f>+'Ark1'!AC267</f>
        <v>76.662302331195079</v>
      </c>
      <c r="AH50" s="248">
        <f>+'Ark1'!AD267</f>
        <v>79.283403208372349</v>
      </c>
      <c r="AI50" s="248">
        <f>+'Ark1'!AE267</f>
        <v>77.156015981721509</v>
      </c>
      <c r="AJ50" s="248">
        <f>+'Ark1'!AF267</f>
        <v>29.263088163166504</v>
      </c>
      <c r="AK50" s="251">
        <f t="shared" si="68"/>
        <v>5.8899415621994571</v>
      </c>
      <c r="AL50" s="248">
        <f t="shared" si="69"/>
        <v>7.0310682583409854</v>
      </c>
      <c r="AM50" s="46"/>
      <c r="AN50" s="4"/>
      <c r="AO50" s="58"/>
      <c r="AP50" s="16"/>
      <c r="AQ50" s="5"/>
      <c r="AR50" s="18"/>
    </row>
    <row r="51" spans="1:44" ht="15.6">
      <c r="A51" s="46"/>
      <c r="B51" s="246">
        <f>+'Ark1'!C268</f>
        <v>2000</v>
      </c>
      <c r="C51" s="246">
        <f>+'Ark1'!H268</f>
        <v>2</v>
      </c>
      <c r="D51" s="252" t="s">
        <v>7</v>
      </c>
      <c r="E51" s="343">
        <f>+'Ark1'!Q268</f>
        <v>6577</v>
      </c>
      <c r="F51" s="247">
        <f t="shared" si="61"/>
        <v>43</v>
      </c>
      <c r="G51" s="343">
        <f>+'Ark1'!R268</f>
        <v>46257</v>
      </c>
      <c r="H51" s="339">
        <f t="shared" si="62"/>
        <v>316</v>
      </c>
      <c r="I51" s="249">
        <f>+'Ark1'!AG268</f>
        <v>29.643855674931039</v>
      </c>
      <c r="J51" s="250">
        <f t="shared" si="63"/>
        <v>1.0000426289512347</v>
      </c>
      <c r="K51" s="249">
        <f>+'Ark1'!AH268</f>
        <v>0</v>
      </c>
      <c r="L51" s="250">
        <f t="shared" si="64"/>
        <v>0</v>
      </c>
      <c r="M51" s="174"/>
      <c r="N51" s="502"/>
      <c r="O51" s="71"/>
      <c r="P51" s="251">
        <f>+'Ark1'!S268</f>
        <v>5.3455044641892036</v>
      </c>
      <c r="Q51" s="252">
        <f t="shared" si="65"/>
        <v>0.34306655469659209</v>
      </c>
      <c r="R51" s="174"/>
      <c r="S51" s="442"/>
      <c r="T51" s="395"/>
      <c r="U51" s="444"/>
      <c r="V51" s="72"/>
      <c r="W51" s="251">
        <f>+'Ark1'!T268</f>
        <v>8.3389324858940252</v>
      </c>
      <c r="X51" s="252">
        <f t="shared" si="66"/>
        <v>0.33642927525429123</v>
      </c>
      <c r="Y51" s="249">
        <f>+'Ark1'!U268</f>
        <v>30.170475819876007</v>
      </c>
      <c r="Z51" s="250">
        <f t="shared" si="67"/>
        <v>0.70640886443330686</v>
      </c>
      <c r="AA51" s="248">
        <f>+'Ark1'!W268</f>
        <v>43.052943338305553</v>
      </c>
      <c r="AB51" s="248">
        <f>+'Ark1'!X268</f>
        <v>98.966642886482063</v>
      </c>
      <c r="AC51" s="248">
        <f>+'Ark1'!Y268</f>
        <v>86.198845580128406</v>
      </c>
      <c r="AD51" s="249">
        <f>+'Ark1'!Z268</f>
        <v>6.7822101798222869</v>
      </c>
      <c r="AE51" s="249">
        <f>+'Ark1'!AA268</f>
        <v>2.1422192278394694</v>
      </c>
      <c r="AF51" s="251">
        <f>+'Ark1'!AB268</f>
        <v>3.1454160932649011</v>
      </c>
      <c r="AG51" s="251">
        <f>+'Ark1'!AC268</f>
        <v>75.628456312805483</v>
      </c>
      <c r="AH51" s="248">
        <f>+'Ark1'!AD268</f>
        <v>78.458758785452346</v>
      </c>
      <c r="AI51" s="248">
        <f>+'Ark1'!AE268</f>
        <v>75.680971911008143</v>
      </c>
      <c r="AJ51" s="248">
        <f>+'Ark1'!AF268</f>
        <v>30.34648804857326</v>
      </c>
      <c r="AK51" s="251">
        <f t="shared" si="68"/>
        <v>5.644083925473292</v>
      </c>
      <c r="AL51" s="248">
        <f t="shared" si="69"/>
        <v>7.0331458111601037</v>
      </c>
      <c r="AM51" s="46"/>
      <c r="AN51" s="4"/>
      <c r="AO51" s="58"/>
      <c r="AP51" s="16"/>
      <c r="AQ51" s="5"/>
      <c r="AR51" s="18"/>
    </row>
    <row r="52" spans="1:44" ht="15.6">
      <c r="A52" s="46"/>
      <c r="B52" s="246">
        <f>+'Ark1'!C269</f>
        <v>2001</v>
      </c>
      <c r="C52" s="246">
        <f>+'Ark1'!H269</f>
        <v>2</v>
      </c>
      <c r="D52" s="252" t="s">
        <v>7</v>
      </c>
      <c r="E52" s="343">
        <f>+'Ark1'!Q269</f>
        <v>5639</v>
      </c>
      <c r="F52" s="247">
        <f t="shared" si="61"/>
        <v>-938</v>
      </c>
      <c r="G52" s="343">
        <f>+'Ark1'!R269</f>
        <v>45952</v>
      </c>
      <c r="H52" s="339">
        <f t="shared" si="62"/>
        <v>-305</v>
      </c>
      <c r="I52" s="249">
        <f>+'Ark1'!AG269</f>
        <v>26.897518836745999</v>
      </c>
      <c r="J52" s="250">
        <f t="shared" si="63"/>
        <v>-2.7463368381850408</v>
      </c>
      <c r="K52" s="249">
        <f>+'Ark1'!AH269</f>
        <v>0</v>
      </c>
      <c r="L52" s="250">
        <f t="shared" si="64"/>
        <v>0</v>
      </c>
      <c r="M52" s="174"/>
      <c r="N52" s="502"/>
      <c r="O52" s="71"/>
      <c r="P52" s="251">
        <f>+'Ark1'!S269</f>
        <v>5.1335306406685239</v>
      </c>
      <c r="Q52" s="252">
        <f t="shared" si="65"/>
        <v>-0.21197382352067962</v>
      </c>
      <c r="R52" s="174"/>
      <c r="S52" s="442"/>
      <c r="T52" s="395"/>
      <c r="U52" s="444"/>
      <c r="V52" s="72"/>
      <c r="W52" s="251">
        <f>+'Ark1'!T269</f>
        <v>7.9389798050139282</v>
      </c>
      <c r="X52" s="252">
        <f t="shared" si="66"/>
        <v>-0.39995268088009706</v>
      </c>
      <c r="Y52" s="249">
        <f>+'Ark1'!U269</f>
        <v>29.956674355849497</v>
      </c>
      <c r="Z52" s="250">
        <f t="shared" si="67"/>
        <v>-0.21380146402650979</v>
      </c>
      <c r="AA52" s="248">
        <f>+'Ark1'!W269</f>
        <v>37.846013231197773</v>
      </c>
      <c r="AB52" s="248">
        <f>+'Ark1'!X269</f>
        <v>99.040302924791121</v>
      </c>
      <c r="AC52" s="248">
        <f>+'Ark1'!Y269</f>
        <v>85.554491643454085</v>
      </c>
      <c r="AD52" s="249">
        <f>+'Ark1'!Z269</f>
        <v>6.6165410418866877</v>
      </c>
      <c r="AE52" s="249">
        <f>+'Ark1'!AA269</f>
        <v>2.1437028009782213</v>
      </c>
      <c r="AF52" s="251">
        <f>+'Ark1'!AB269</f>
        <v>3.173971781548429</v>
      </c>
      <c r="AG52" s="251">
        <f>+'Ark1'!AC269</f>
        <v>80.112703548464822</v>
      </c>
      <c r="AH52" s="248">
        <f>+'Ark1'!AD269</f>
        <v>79.867210317329452</v>
      </c>
      <c r="AI52" s="248">
        <f>+'Ark1'!AE269</f>
        <v>77.325711459944287</v>
      </c>
      <c r="AJ52" s="248">
        <f>+'Ark1'!AF269</f>
        <v>27.559735150177534</v>
      </c>
      <c r="AK52" s="251">
        <f t="shared" si="68"/>
        <v>5.8354914877742567</v>
      </c>
      <c r="AL52" s="248">
        <f t="shared" si="69"/>
        <v>8.148962582018088</v>
      </c>
      <c r="AM52" s="46"/>
      <c r="AN52" s="4"/>
      <c r="AO52" s="58"/>
      <c r="AP52" s="16"/>
      <c r="AQ52" s="5"/>
      <c r="AR52" s="18"/>
    </row>
    <row r="53" spans="1:44" ht="15.6">
      <c r="A53" s="46"/>
      <c r="B53" s="246">
        <f>+'Ark1'!C270</f>
        <v>2002</v>
      </c>
      <c r="C53" s="246">
        <f>+'Ark1'!H270</f>
        <v>2</v>
      </c>
      <c r="D53" s="252" t="s">
        <v>7</v>
      </c>
      <c r="E53" s="343">
        <f>+'Ark1'!Q270</f>
        <v>5438</v>
      </c>
      <c r="F53" s="247">
        <f t="shared" si="61"/>
        <v>-201</v>
      </c>
      <c r="G53" s="343">
        <f>+'Ark1'!R270</f>
        <v>41687</v>
      </c>
      <c r="H53" s="339">
        <f t="shared" si="62"/>
        <v>-4265</v>
      </c>
      <c r="I53" s="249">
        <f>+'Ark1'!AG270</f>
        <v>26.625734825215503</v>
      </c>
      <c r="J53" s="250">
        <f t="shared" si="63"/>
        <v>-0.27178401153049592</v>
      </c>
      <c r="K53" s="249">
        <f>+'Ark1'!AH270</f>
        <v>0</v>
      </c>
      <c r="L53" s="250">
        <f t="shared" si="64"/>
        <v>0</v>
      </c>
      <c r="M53" s="174"/>
      <c r="N53" s="502"/>
      <c r="O53" s="71"/>
      <c r="P53" s="251">
        <f>+'Ark1'!S270</f>
        <v>5.0806486434619913</v>
      </c>
      <c r="Q53" s="252">
        <f t="shared" si="65"/>
        <v>-5.2881997206532638E-2</v>
      </c>
      <c r="R53" s="174"/>
      <c r="S53" s="442"/>
      <c r="T53" s="395"/>
      <c r="U53" s="444"/>
      <c r="V53" s="72"/>
      <c r="W53" s="251">
        <f>+'Ark1'!T270</f>
        <v>7.7093338450836004</v>
      </c>
      <c r="X53" s="252">
        <f t="shared" si="66"/>
        <v>-0.22964595993032777</v>
      </c>
      <c r="Y53" s="249">
        <f>+'Ark1'!U270</f>
        <v>30.092052678293204</v>
      </c>
      <c r="Z53" s="250">
        <f t="shared" si="67"/>
        <v>0.13537832244370662</v>
      </c>
      <c r="AA53" s="248">
        <f>+'Ark1'!W270</f>
        <v>34.315254155971878</v>
      </c>
      <c r="AB53" s="248">
        <f>+'Ark1'!X270</f>
        <v>98.949312735385135</v>
      </c>
      <c r="AC53" s="248">
        <f>+'Ark1'!Y270</f>
        <v>85.856502027010848</v>
      </c>
      <c r="AD53" s="249">
        <f>+'Ark1'!Z270</f>
        <v>6.8416065182322319</v>
      </c>
      <c r="AE53" s="249">
        <f>+'Ark1'!AA270</f>
        <v>2.203507015189953</v>
      </c>
      <c r="AF53" s="251">
        <f>+'Ark1'!AB270</f>
        <v>3.1577115193610994</v>
      </c>
      <c r="AG53" s="251">
        <f>+'Ark1'!AC270</f>
        <v>79.151153107239395</v>
      </c>
      <c r="AH53" s="248">
        <f>+'Ark1'!AD270</f>
        <v>78.938345518656192</v>
      </c>
      <c r="AI53" s="248">
        <f>+'Ark1'!AE270</f>
        <v>78.760733445145618</v>
      </c>
      <c r="AJ53" s="248">
        <f>+'Ark1'!AF270</f>
        <v>27.228075217337345</v>
      </c>
      <c r="AK53" s="251">
        <f t="shared" si="68"/>
        <v>5.9228761502760126</v>
      </c>
      <c r="AL53" s="248">
        <f t="shared" si="69"/>
        <v>7.6658698050753955</v>
      </c>
      <c r="AM53" s="46"/>
      <c r="AN53" s="4"/>
      <c r="AO53" s="58"/>
      <c r="AP53" s="16"/>
      <c r="AQ53" s="5"/>
      <c r="AR53" s="18"/>
    </row>
    <row r="54" spans="1:44" ht="15.6">
      <c r="A54" s="46"/>
      <c r="B54" s="246">
        <f>+'Ark1'!C271</f>
        <v>2003</v>
      </c>
      <c r="C54" s="246">
        <f>+'Ark1'!H271</f>
        <v>2</v>
      </c>
      <c r="D54" s="252" t="s">
        <v>7</v>
      </c>
      <c r="E54" s="343">
        <f>+'Ark1'!Q271</f>
        <v>4750</v>
      </c>
      <c r="F54" s="247">
        <f t="shared" si="61"/>
        <v>-688</v>
      </c>
      <c r="G54" s="343">
        <f>+'Ark1'!R271</f>
        <v>31698</v>
      </c>
      <c r="H54" s="339">
        <f t="shared" si="62"/>
        <v>-9989</v>
      </c>
      <c r="I54" s="249">
        <f>+'Ark1'!AG271</f>
        <v>26.598808609206444</v>
      </c>
      <c r="J54" s="250">
        <f t="shared" si="63"/>
        <v>-2.692621600905909E-2</v>
      </c>
      <c r="K54" s="249">
        <f>+'Ark1'!AH271</f>
        <v>0</v>
      </c>
      <c r="L54" s="250">
        <f t="shared" si="64"/>
        <v>0</v>
      </c>
      <c r="M54" s="174"/>
      <c r="N54" s="502"/>
      <c r="O54" s="71"/>
      <c r="P54" s="251">
        <f>+'Ark1'!S271</f>
        <v>5.3630197488800553</v>
      </c>
      <c r="Q54" s="252">
        <f t="shared" si="65"/>
        <v>0.28237110541806398</v>
      </c>
      <c r="R54" s="174"/>
      <c r="S54" s="442"/>
      <c r="T54" s="395"/>
      <c r="U54" s="444"/>
      <c r="V54" s="72"/>
      <c r="W54" s="251">
        <f>+'Ark1'!T271</f>
        <v>7.5648621364123922</v>
      </c>
      <c r="X54" s="252">
        <f t="shared" si="66"/>
        <v>-0.14447170867120818</v>
      </c>
      <c r="Y54" s="249">
        <f>+'Ark1'!U271</f>
        <v>30.517202978105907</v>
      </c>
      <c r="Z54" s="250">
        <f t="shared" si="67"/>
        <v>0.42515029981270303</v>
      </c>
      <c r="AA54" s="248">
        <f>+'Ark1'!W271</f>
        <v>32.632973689191751</v>
      </c>
      <c r="AB54" s="248">
        <f>+'Ark1'!X271</f>
        <v>98.996782131364725</v>
      </c>
      <c r="AC54" s="248">
        <f>+'Ark1'!Y271</f>
        <v>87.156918417565763</v>
      </c>
      <c r="AD54" s="249">
        <f>+'Ark1'!Z271</f>
        <v>6.9928816668404492</v>
      </c>
      <c r="AE54" s="249">
        <f>+'Ark1'!AA271</f>
        <v>2.2773061178608054</v>
      </c>
      <c r="AF54" s="251">
        <f>+'Ark1'!AB271</f>
        <v>3.2453616898871442</v>
      </c>
      <c r="AG54" s="251">
        <f>+'Ark1'!AC271</f>
        <v>78.994577848918567</v>
      </c>
      <c r="AH54" s="248">
        <f>+'Ark1'!AD271</f>
        <v>77.836940394319583</v>
      </c>
      <c r="AI54" s="248">
        <f>+'Ark1'!AE271</f>
        <v>78.858692253734091</v>
      </c>
      <c r="AJ54" s="248">
        <f>+'Ark1'!AF271</f>
        <v>27.23581951049762</v>
      </c>
      <c r="AK54" s="251">
        <f t="shared" si="68"/>
        <v>5.6903021818032142</v>
      </c>
      <c r="AL54" s="248">
        <f t="shared" si="69"/>
        <v>6.6732631578947368</v>
      </c>
      <c r="AM54" s="46"/>
      <c r="AN54" s="4"/>
      <c r="AO54" s="58"/>
      <c r="AP54" s="16"/>
      <c r="AQ54" s="5"/>
      <c r="AR54" s="18"/>
    </row>
    <row r="55" spans="1:44" ht="15.6">
      <c r="A55" s="46"/>
      <c r="B55" s="246">
        <f>+'Ark1'!C272</f>
        <v>2004</v>
      </c>
      <c r="C55" s="246">
        <f>+'Ark1'!H272</f>
        <v>2</v>
      </c>
      <c r="D55" s="252" t="s">
        <v>7</v>
      </c>
      <c r="E55" s="343">
        <f>+'Ark1'!Q272</f>
        <v>5305</v>
      </c>
      <c r="F55" s="247">
        <f t="shared" si="61"/>
        <v>555</v>
      </c>
      <c r="G55" s="343">
        <f>+'Ark1'!R272</f>
        <v>43254</v>
      </c>
      <c r="H55" s="339">
        <f t="shared" si="62"/>
        <v>11556</v>
      </c>
      <c r="I55" s="249">
        <f>+'Ark1'!AG272</f>
        <v>29.018403476185128</v>
      </c>
      <c r="J55" s="250">
        <f t="shared" si="63"/>
        <v>2.4195948669786844</v>
      </c>
      <c r="K55" s="249">
        <f>+'Ark1'!AH272</f>
        <v>0</v>
      </c>
      <c r="L55" s="250">
        <f t="shared" si="64"/>
        <v>0</v>
      </c>
      <c r="M55" s="174"/>
      <c r="N55" s="502"/>
      <c r="O55" s="71"/>
      <c r="P55" s="251">
        <f>+'Ark1'!S272</f>
        <v>5.9608591112960641</v>
      </c>
      <c r="Q55" s="252">
        <f t="shared" si="65"/>
        <v>0.59783936241600877</v>
      </c>
      <c r="R55" s="174"/>
      <c r="S55" s="442"/>
      <c r="T55" s="395"/>
      <c r="U55" s="444"/>
      <c r="V55" s="72"/>
      <c r="W55" s="251">
        <f>+'Ark1'!T272</f>
        <v>7.8049891339529278</v>
      </c>
      <c r="X55" s="252">
        <f t="shared" si="66"/>
        <v>0.24012699754053557</v>
      </c>
      <c r="Y55" s="249">
        <f>+'Ark1'!U272</f>
        <v>30.844650205761567</v>
      </c>
      <c r="Z55" s="250">
        <f t="shared" si="67"/>
        <v>0.32744722765566081</v>
      </c>
      <c r="AA55" s="248">
        <f>+'Ark1'!W272</f>
        <v>35.700744439820596</v>
      </c>
      <c r="AB55" s="248">
        <f>+'Ark1'!X272</f>
        <v>99.146899708697475</v>
      </c>
      <c r="AC55" s="248">
        <f>+'Ark1'!Y272</f>
        <v>88.179127941924449</v>
      </c>
      <c r="AD55" s="249">
        <f>+'Ark1'!Z272</f>
        <v>6.9507145344448258</v>
      </c>
      <c r="AE55" s="249">
        <f>+'Ark1'!AA272</f>
        <v>2.3658570669903982</v>
      </c>
      <c r="AF55" s="251">
        <f>+'Ark1'!AB272</f>
        <v>3.1860587915806056</v>
      </c>
      <c r="AG55" s="251">
        <f>+'Ark1'!AC272</f>
        <v>78.117315693140881</v>
      </c>
      <c r="AH55" s="248">
        <f>+'Ark1'!AD272</f>
        <v>78.11428016586369</v>
      </c>
      <c r="AI55" s="248">
        <f>+'Ark1'!AE272</f>
        <v>78.824137958643178</v>
      </c>
      <c r="AJ55" s="248">
        <f>+'Ark1'!AF272</f>
        <v>29.739894527677887</v>
      </c>
      <c r="AK55" s="251">
        <f t="shared" si="68"/>
        <v>5.1745309912307329</v>
      </c>
      <c r="AL55" s="248">
        <f t="shared" si="69"/>
        <v>8.1534401508011314</v>
      </c>
      <c r="AM55" s="46"/>
      <c r="AN55" s="4"/>
      <c r="AO55" s="58"/>
      <c r="AP55" s="16"/>
      <c r="AQ55" s="5"/>
      <c r="AR55" s="18"/>
    </row>
    <row r="56" spans="1:44" ht="15.6">
      <c r="A56" s="46"/>
      <c r="B56" s="246">
        <f>+'Ark1'!C273</f>
        <v>2005</v>
      </c>
      <c r="C56" s="246">
        <f>+'Ark1'!H273</f>
        <v>2</v>
      </c>
      <c r="D56" s="252" t="s">
        <v>7</v>
      </c>
      <c r="E56" s="343">
        <f>+'Ark1'!Q273</f>
        <v>5258</v>
      </c>
      <c r="F56" s="247">
        <f t="shared" si="61"/>
        <v>-47</v>
      </c>
      <c r="G56" s="343">
        <f>+'Ark1'!R273</f>
        <v>46066</v>
      </c>
      <c r="H56" s="339">
        <f t="shared" si="62"/>
        <v>2812</v>
      </c>
      <c r="I56" s="249">
        <f>+'Ark1'!AG273</f>
        <v>30.420553179041153</v>
      </c>
      <c r="J56" s="250">
        <f t="shared" si="63"/>
        <v>1.4021497028560255</v>
      </c>
      <c r="K56" s="249">
        <f>+'Ark1'!AH273</f>
        <v>0</v>
      </c>
      <c r="L56" s="250">
        <f t="shared" si="64"/>
        <v>0</v>
      </c>
      <c r="M56" s="174"/>
      <c r="N56" s="502"/>
      <c r="O56" s="71"/>
      <c r="P56" s="251">
        <f>+'Ark1'!S273</f>
        <v>6.2934051144010752</v>
      </c>
      <c r="Q56" s="252">
        <f t="shared" si="65"/>
        <v>0.33254600310501115</v>
      </c>
      <c r="R56" s="174"/>
      <c r="S56" s="442"/>
      <c r="T56" s="395"/>
      <c r="U56" s="444"/>
      <c r="V56" s="72"/>
      <c r="W56" s="251">
        <f>+'Ark1'!T273</f>
        <v>7.8757869144271249</v>
      </c>
      <c r="X56" s="252">
        <f t="shared" si="66"/>
        <v>7.0797780474197047E-2</v>
      </c>
      <c r="Y56" s="249">
        <f>+'Ark1'!U273</f>
        <v>31.418466982156225</v>
      </c>
      <c r="Z56" s="250">
        <f t="shared" si="67"/>
        <v>0.57381677639465778</v>
      </c>
      <c r="AA56" s="248">
        <f>+'Ark1'!W273</f>
        <v>37.118482177744966</v>
      </c>
      <c r="AB56" s="248">
        <f>+'Ark1'!X273</f>
        <v>98.699691746624396</v>
      </c>
      <c r="AC56" s="248">
        <f>+'Ark1'!Y273</f>
        <v>89.330525767377253</v>
      </c>
      <c r="AD56" s="249">
        <f>+'Ark1'!Z273</f>
        <v>7.2466389674056995</v>
      </c>
      <c r="AE56" s="249">
        <f>+'Ark1'!AA273</f>
        <v>2.471661714866944</v>
      </c>
      <c r="AF56" s="251">
        <f>+'Ark1'!AB273</f>
        <v>3.1715220193961176</v>
      </c>
      <c r="AG56" s="251">
        <f>+'Ark1'!AC273</f>
        <v>78.540896781310067</v>
      </c>
      <c r="AH56" s="248">
        <f>+'Ark1'!AD273</f>
        <v>76.54940731569495</v>
      </c>
      <c r="AI56" s="248">
        <f>+'Ark1'!AE273</f>
        <v>78.024514430822364</v>
      </c>
      <c r="AJ56" s="248">
        <f>+'Ark1'!AF273</f>
        <v>31.091852781771191</v>
      </c>
      <c r="AK56" s="251">
        <f t="shared" si="68"/>
        <v>4.9922842103811123</v>
      </c>
      <c r="AL56" s="248">
        <f t="shared" si="69"/>
        <v>8.7611259033853184</v>
      </c>
      <c r="AM56" s="46"/>
      <c r="AN56" s="4"/>
      <c r="AO56" s="58"/>
      <c r="AP56" s="16"/>
      <c r="AQ56" s="5"/>
      <c r="AR56" s="18"/>
    </row>
    <row r="57" spans="1:44" ht="15.6">
      <c r="A57" s="46"/>
      <c r="B57" s="246">
        <f>+'Ark1'!C274</f>
        <v>2006</v>
      </c>
      <c r="C57" s="246">
        <f>+'Ark1'!H274</f>
        <v>2</v>
      </c>
      <c r="D57" s="252" t="s">
        <v>7</v>
      </c>
      <c r="E57" s="343">
        <f>+'Ark1'!Q274</f>
        <v>5106</v>
      </c>
      <c r="F57" s="247">
        <f t="shared" si="61"/>
        <v>-152</v>
      </c>
      <c r="G57" s="343">
        <f>+'Ark1'!R274</f>
        <v>48808</v>
      </c>
      <c r="H57" s="339">
        <f t="shared" si="62"/>
        <v>2742</v>
      </c>
      <c r="I57" s="249">
        <f>+'Ark1'!AG274</f>
        <v>30.820164518341429</v>
      </c>
      <c r="J57" s="250">
        <f t="shared" si="63"/>
        <v>0.39961133930027515</v>
      </c>
      <c r="K57" s="249">
        <f>+'Ark1'!AH274</f>
        <v>0</v>
      </c>
      <c r="L57" s="250">
        <f t="shared" si="64"/>
        <v>0</v>
      </c>
      <c r="M57" s="174"/>
      <c r="N57" s="502"/>
      <c r="O57" s="71"/>
      <c r="P57" s="251">
        <f>+'Ark1'!S274</f>
        <v>6.1725331912801176</v>
      </c>
      <c r="Q57" s="252">
        <f t="shared" si="65"/>
        <v>-0.12087192312095763</v>
      </c>
      <c r="R57" s="174"/>
      <c r="S57" s="442"/>
      <c r="T57" s="395"/>
      <c r="U57" s="444"/>
      <c r="V57" s="72"/>
      <c r="W57" s="251">
        <f>+'Ark1'!T274</f>
        <v>7.7003564989345987</v>
      </c>
      <c r="X57" s="252">
        <f t="shared" si="66"/>
        <v>-0.17543041549252614</v>
      </c>
      <c r="Y57" s="249">
        <f>+'Ark1'!U274</f>
        <v>31.164563186362741</v>
      </c>
      <c r="Z57" s="250">
        <f t="shared" si="67"/>
        <v>-0.25390379579348377</v>
      </c>
      <c r="AA57" s="248">
        <f>+'Ark1'!W274</f>
        <v>34.471807900344203</v>
      </c>
      <c r="AB57" s="248">
        <f>+'Ark1'!X274</f>
        <v>98.617029995082788</v>
      </c>
      <c r="AC57" s="248">
        <f>+'Ark1'!Y274</f>
        <v>88.690378626454702</v>
      </c>
      <c r="AD57" s="249">
        <f>+'Ark1'!Z274</f>
        <v>7.1417365886423809</v>
      </c>
      <c r="AE57" s="249">
        <f>+'Ark1'!AA274</f>
        <v>2.3811621462254</v>
      </c>
      <c r="AF57" s="251">
        <f>+'Ark1'!AB274</f>
        <v>3.1267110175628288</v>
      </c>
      <c r="AG57" s="251">
        <f>+'Ark1'!AC274</f>
        <v>78.892276262586535</v>
      </c>
      <c r="AH57" s="248">
        <f>+'Ark1'!AD274</f>
        <v>75.928148404687647</v>
      </c>
      <c r="AI57" s="248">
        <f>+'Ark1'!AE274</f>
        <v>77.423345852178144</v>
      </c>
      <c r="AJ57" s="248">
        <f>+'Ark1'!AF274</f>
        <v>31.569687718299654</v>
      </c>
      <c r="AK57" s="251">
        <f t="shared" si="68"/>
        <v>5.0489097783044148</v>
      </c>
      <c r="AL57" s="248">
        <f t="shared" si="69"/>
        <v>9.5589502546024292</v>
      </c>
      <c r="AM57" s="46"/>
      <c r="AN57" s="4"/>
      <c r="AO57" s="58"/>
      <c r="AP57" s="16"/>
      <c r="AQ57" s="5"/>
      <c r="AR57" s="18"/>
    </row>
    <row r="58" spans="1:44" ht="15.6">
      <c r="A58" s="46"/>
      <c r="B58" s="246">
        <f>+'Ark1'!C275</f>
        <v>2007</v>
      </c>
      <c r="C58" s="246">
        <f>+'Ark1'!H275</f>
        <v>2</v>
      </c>
      <c r="D58" s="252" t="s">
        <v>7</v>
      </c>
      <c r="E58" s="343">
        <f>+'Ark1'!Q275</f>
        <v>4697</v>
      </c>
      <c r="F58" s="247">
        <f t="shared" ref="F58:F65" si="70">+E58-E57</f>
        <v>-409</v>
      </c>
      <c r="G58" s="343">
        <f>+'Ark1'!R275</f>
        <v>41518</v>
      </c>
      <c r="H58" s="339">
        <f t="shared" ref="H58:H65" si="71">+G58-G57</f>
        <v>-7290</v>
      </c>
      <c r="I58" s="249">
        <f>+'Ark1'!AG275</f>
        <v>30.535168802595763</v>
      </c>
      <c r="J58" s="250">
        <f t="shared" ref="J58:J65" si="72">+I58-I57</f>
        <v>-0.28499571574566573</v>
      </c>
      <c r="K58" s="249">
        <f>+'Ark1'!AH275</f>
        <v>0</v>
      </c>
      <c r="L58" s="250">
        <f t="shared" ref="L58:L65" si="73">+K58-K57</f>
        <v>0</v>
      </c>
      <c r="M58" s="174"/>
      <c r="N58" s="502"/>
      <c r="O58" s="71"/>
      <c r="P58" s="251">
        <f>+'Ark1'!S275</f>
        <v>6.3327954140372844</v>
      </c>
      <c r="Q58" s="252">
        <f t="shared" ref="Q58:Q65" si="74">+P58-P57</f>
        <v>0.16026222275716684</v>
      </c>
      <c r="R58" s="174"/>
      <c r="S58" s="442"/>
      <c r="T58" s="395"/>
      <c r="U58" s="444"/>
      <c r="V58" s="72"/>
      <c r="W58" s="251">
        <f>+'Ark1'!T275</f>
        <v>7.6298954670263504</v>
      </c>
      <c r="X58" s="252">
        <f t="shared" ref="X58:X65" si="75">+W58-W57</f>
        <v>-7.0461031908248373E-2</v>
      </c>
      <c r="Y58" s="249">
        <f>+'Ark1'!U275</f>
        <v>31.409085216050919</v>
      </c>
      <c r="Z58" s="250">
        <f t="shared" ref="Z58:Z65" si="76">+Y58-Y57</f>
        <v>0.24452202968817716</v>
      </c>
      <c r="AA58" s="248">
        <f>+'Ark1'!W275</f>
        <v>34.609085216050872</v>
      </c>
      <c r="AB58" s="248">
        <f>+'Ark1'!X275</f>
        <v>98.484994460234091</v>
      </c>
      <c r="AC58" s="248">
        <f>+'Ark1'!Y275</f>
        <v>88.845801820896938</v>
      </c>
      <c r="AD58" s="249">
        <f>+'Ark1'!Z275</f>
        <v>7.3153130767629388</v>
      </c>
      <c r="AE58" s="249">
        <f>+'Ark1'!AA275</f>
        <v>2.4244088392162126</v>
      </c>
      <c r="AF58" s="251">
        <f>+'Ark1'!AB275</f>
        <v>3.13118206374123</v>
      </c>
      <c r="AG58" s="251">
        <f>+'Ark1'!AC275</f>
        <v>78.068975616382204</v>
      </c>
      <c r="AH58" s="248">
        <f>+'Ark1'!AD275</f>
        <v>76.007187587509989</v>
      </c>
      <c r="AI58" s="248">
        <f>+'Ark1'!AE275</f>
        <v>76.825376299177776</v>
      </c>
      <c r="AJ58" s="248">
        <f>+'Ark1'!AF275</f>
        <v>31.065883497325</v>
      </c>
      <c r="AK58" s="251">
        <f t="shared" ref="AK58:AK65" si="77">+Y58/P58</f>
        <v>4.9597504991917933</v>
      </c>
      <c r="AL58" s="248">
        <f t="shared" ref="AL58:AL65" si="78">+G58/E58</f>
        <v>8.8392591015541839</v>
      </c>
      <c r="AM58" s="46"/>
      <c r="AN58" s="4"/>
      <c r="AO58" s="58"/>
      <c r="AP58" s="16"/>
      <c r="AQ58" s="5"/>
      <c r="AR58" s="18"/>
    </row>
    <row r="59" spans="1:44" ht="15.6">
      <c r="A59" s="46"/>
      <c r="B59" s="246">
        <f>+'Ark1'!C276</f>
        <v>2008</v>
      </c>
      <c r="C59" s="246">
        <f>+'Ark1'!H276</f>
        <v>2</v>
      </c>
      <c r="D59" s="252" t="s">
        <v>7</v>
      </c>
      <c r="E59" s="343">
        <f>+'Ark1'!Q276</f>
        <v>4417</v>
      </c>
      <c r="F59" s="247">
        <f t="shared" si="70"/>
        <v>-280</v>
      </c>
      <c r="G59" s="343">
        <f>+'Ark1'!R276</f>
        <v>39492</v>
      </c>
      <c r="H59" s="339">
        <f t="shared" si="71"/>
        <v>-2026</v>
      </c>
      <c r="I59" s="249">
        <f>+'Ark1'!AG276</f>
        <v>29.661345340919528</v>
      </c>
      <c r="J59" s="250">
        <f t="shared" si="72"/>
        <v>-0.87382346167623481</v>
      </c>
      <c r="K59" s="249">
        <f>+'Ark1'!AH276</f>
        <v>0</v>
      </c>
      <c r="L59" s="250">
        <f t="shared" si="73"/>
        <v>0</v>
      </c>
      <c r="M59" s="174"/>
      <c r="N59" s="502"/>
      <c r="O59" s="71"/>
      <c r="P59" s="251">
        <f>+'Ark1'!S276</f>
        <v>6.6904183125696362</v>
      </c>
      <c r="Q59" s="252">
        <f t="shared" si="74"/>
        <v>0.35762289853235174</v>
      </c>
      <c r="R59" s="174"/>
      <c r="S59" s="442"/>
      <c r="T59" s="395"/>
      <c r="U59" s="444"/>
      <c r="V59" s="72"/>
      <c r="W59" s="251">
        <f>+'Ark1'!T276</f>
        <v>7.7407069786285856</v>
      </c>
      <c r="X59" s="252">
        <f t="shared" si="75"/>
        <v>0.11081151160223524</v>
      </c>
      <c r="Y59" s="249">
        <f>+'Ark1'!U276</f>
        <v>31.74061075660914</v>
      </c>
      <c r="Z59" s="250">
        <f t="shared" si="76"/>
        <v>0.33152554055822137</v>
      </c>
      <c r="AA59" s="248">
        <f>+'Ark1'!W276</f>
        <v>35.115972855261809</v>
      </c>
      <c r="AB59" s="248">
        <f>+'Ark1'!X276</f>
        <v>98.270535804719941</v>
      </c>
      <c r="AC59" s="248">
        <f>+'Ark1'!Y276</f>
        <v>89.410513521725903</v>
      </c>
      <c r="AD59" s="249">
        <f>+'Ark1'!Z276</f>
        <v>7.4556786371016228</v>
      </c>
      <c r="AE59" s="249">
        <f>+'Ark1'!AA276</f>
        <v>2.3909787653453405</v>
      </c>
      <c r="AF59" s="251">
        <f>+'Ark1'!AB276</f>
        <v>2.9745912388281099</v>
      </c>
      <c r="AG59" s="251">
        <f>+'Ark1'!AC276</f>
        <v>76.720439253808607</v>
      </c>
      <c r="AH59" s="248">
        <f>+'Ark1'!AD276</f>
        <v>74.348466882936478</v>
      </c>
      <c r="AI59" s="248">
        <f>+'Ark1'!AE276</f>
        <v>73.388635994340603</v>
      </c>
      <c r="AJ59" s="248">
        <f>+'Ark1'!AF276</f>
        <v>30.271347539475698</v>
      </c>
      <c r="AK59" s="251">
        <f t="shared" si="77"/>
        <v>4.7441892679530078</v>
      </c>
      <c r="AL59" s="248">
        <f t="shared" si="78"/>
        <v>8.940910119990944</v>
      </c>
      <c r="AM59" s="46"/>
      <c r="AN59" s="4"/>
      <c r="AO59" s="16"/>
      <c r="AP59" s="16"/>
      <c r="AQ59" s="5"/>
      <c r="AR59" s="18"/>
    </row>
    <row r="60" spans="1:44" ht="15.6">
      <c r="A60" s="46"/>
      <c r="B60" s="246">
        <f>+'Ark1'!C277</f>
        <v>2009</v>
      </c>
      <c r="C60" s="246">
        <f>+'Ark1'!H277</f>
        <v>2</v>
      </c>
      <c r="D60" s="252" t="s">
        <v>7</v>
      </c>
      <c r="E60" s="343">
        <f>+'Ark1'!Q277</f>
        <v>4380</v>
      </c>
      <c r="F60" s="247">
        <f t="shared" si="70"/>
        <v>-37</v>
      </c>
      <c r="G60" s="343">
        <f>+'Ark1'!R277</f>
        <v>39033</v>
      </c>
      <c r="H60" s="339">
        <f t="shared" si="71"/>
        <v>-459</v>
      </c>
      <c r="I60" s="249">
        <f>+'Ark1'!AG277</f>
        <v>30.362149567734377</v>
      </c>
      <c r="J60" s="250">
        <f t="shared" si="72"/>
        <v>0.70080422681484933</v>
      </c>
      <c r="K60" s="249">
        <f>+'Ark1'!AH277</f>
        <v>0</v>
      </c>
      <c r="L60" s="250">
        <f t="shared" si="73"/>
        <v>0</v>
      </c>
      <c r="M60" s="174"/>
      <c r="N60" s="502"/>
      <c r="O60" s="71"/>
      <c r="P60" s="251">
        <f>+'Ark1'!S277</f>
        <v>6.9568826377680404</v>
      </c>
      <c r="Q60" s="252">
        <f t="shared" si="74"/>
        <v>0.26646432519840424</v>
      </c>
      <c r="R60" s="174"/>
      <c r="S60" s="442"/>
      <c r="T60" s="395"/>
      <c r="U60" s="444"/>
      <c r="V60" s="72"/>
      <c r="W60" s="251">
        <f>+'Ark1'!T277</f>
        <v>7.8226372556554704</v>
      </c>
      <c r="X60" s="252">
        <f t="shared" si="75"/>
        <v>8.1930277026884823E-2</v>
      </c>
      <c r="Y60" s="249">
        <f>+'Ark1'!U277</f>
        <v>32.172384905080321</v>
      </c>
      <c r="Z60" s="250">
        <f t="shared" si="76"/>
        <v>0.43177414847118101</v>
      </c>
      <c r="AA60" s="248">
        <f>+'Ark1'!W277</f>
        <v>36.579304690902561</v>
      </c>
      <c r="AB60" s="248">
        <f>+'Ark1'!X277</f>
        <v>97.061460815207653</v>
      </c>
      <c r="AC60" s="248">
        <f>+'Ark1'!Y277</f>
        <v>88.819716650014101</v>
      </c>
      <c r="AD60" s="249">
        <f>+'Ark1'!Z277</f>
        <v>7.9410557516731597</v>
      </c>
      <c r="AE60" s="249">
        <f>+'Ark1'!AA277</f>
        <v>2.4292960079174311</v>
      </c>
      <c r="AF60" s="251">
        <f>+'Ark1'!AB277</f>
        <v>3.0610702951673781</v>
      </c>
      <c r="AG60" s="251">
        <f>+'Ark1'!AC277</f>
        <v>76.603800628036083</v>
      </c>
      <c r="AH60" s="248">
        <f>+'Ark1'!AD277</f>
        <v>72.978455363441185</v>
      </c>
      <c r="AI60" s="248">
        <f>+'Ark1'!AE277</f>
        <v>74.305882075187242</v>
      </c>
      <c r="AJ60" s="248">
        <f>+'Ark1'!AF277</f>
        <v>31.043368300500255</v>
      </c>
      <c r="AK60" s="251">
        <f t="shared" si="77"/>
        <v>4.6245404127447101</v>
      </c>
      <c r="AL60" s="248">
        <f t="shared" si="78"/>
        <v>8.911643835616438</v>
      </c>
      <c r="AM60" s="46"/>
      <c r="AN60" s="4"/>
      <c r="AO60" s="16"/>
      <c r="AP60" s="16"/>
      <c r="AQ60" s="5"/>
      <c r="AR60" s="18"/>
    </row>
    <row r="61" spans="1:44" ht="15.6">
      <c r="A61" s="46"/>
      <c r="B61" s="246">
        <f>+'Ark1'!C278</f>
        <v>2010</v>
      </c>
      <c r="C61" s="246">
        <f>+'Ark1'!H278</f>
        <v>2</v>
      </c>
      <c r="D61" s="252" t="s">
        <v>7</v>
      </c>
      <c r="E61" s="343">
        <f>+'Ark1'!Q278</f>
        <v>4735</v>
      </c>
      <c r="F61" s="247">
        <f t="shared" si="70"/>
        <v>355</v>
      </c>
      <c r="G61" s="343">
        <f>+'Ark1'!R278</f>
        <v>44959</v>
      </c>
      <c r="H61" s="339">
        <f t="shared" si="71"/>
        <v>5926</v>
      </c>
      <c r="I61" s="249">
        <f>+'Ark1'!AG278</f>
        <v>32.437471283023903</v>
      </c>
      <c r="J61" s="250">
        <f t="shared" si="72"/>
        <v>2.075321715289526</v>
      </c>
      <c r="K61" s="249">
        <f>+'Ark1'!AH278</f>
        <v>0</v>
      </c>
      <c r="L61" s="250">
        <f t="shared" si="73"/>
        <v>0</v>
      </c>
      <c r="M61" s="174"/>
      <c r="N61" s="502"/>
      <c r="O61" s="71"/>
      <c r="P61" s="251">
        <f>+'Ark1'!S278</f>
        <v>6.8499521786516606</v>
      </c>
      <c r="Q61" s="252">
        <f t="shared" si="74"/>
        <v>-0.10693045911637977</v>
      </c>
      <c r="R61" s="174"/>
      <c r="S61" s="442"/>
      <c r="T61" s="395"/>
      <c r="U61" s="444"/>
      <c r="V61" s="72"/>
      <c r="W61" s="251">
        <f>+'Ark1'!T278</f>
        <v>7.6700104539691694</v>
      </c>
      <c r="X61" s="252">
        <f t="shared" si="75"/>
        <v>-0.15262680168630105</v>
      </c>
      <c r="Y61" s="249">
        <f>+'Ark1'!U278</f>
        <v>31.623472497164119</v>
      </c>
      <c r="Z61" s="250">
        <f t="shared" si="76"/>
        <v>-0.54891240791620177</v>
      </c>
      <c r="AA61" s="248">
        <f>+'Ark1'!W278</f>
        <v>34.435819302030737</v>
      </c>
      <c r="AB61" s="248">
        <f>+'Ark1'!X278</f>
        <v>95.673836161836391</v>
      </c>
      <c r="AC61" s="248">
        <f>+'Ark1'!Y278</f>
        <v>86.518828265753243</v>
      </c>
      <c r="AD61" s="249">
        <f>+'Ark1'!Z278</f>
        <v>8.3052295838894938</v>
      </c>
      <c r="AE61" s="249">
        <f>+'Ark1'!AA278</f>
        <v>2.4131977026639784</v>
      </c>
      <c r="AF61" s="251">
        <f>+'Ark1'!AB278</f>
        <v>2.9690166443465089</v>
      </c>
      <c r="AG61" s="251">
        <f>+'Ark1'!AC278</f>
        <v>75.745066277033317</v>
      </c>
      <c r="AH61" s="248">
        <f>+'Ark1'!AD278</f>
        <v>70.828694913280302</v>
      </c>
      <c r="AI61" s="248">
        <f>+'Ark1'!AE278</f>
        <v>72.64388190427502</v>
      </c>
      <c r="AJ61" s="248">
        <f>+'Ark1'!AF278</f>
        <v>33.335557730521685</v>
      </c>
      <c r="AK61" s="251">
        <f t="shared" si="77"/>
        <v>4.61659755753052</v>
      </c>
      <c r="AL61" s="248">
        <f t="shared" si="78"/>
        <v>9.4950369588173178</v>
      </c>
      <c r="AM61" s="46"/>
      <c r="AN61" s="4"/>
      <c r="AO61" s="16"/>
      <c r="AP61" s="16"/>
      <c r="AQ61" s="5"/>
      <c r="AR61" s="18"/>
    </row>
    <row r="62" spans="1:44" ht="15.6">
      <c r="A62" s="46"/>
      <c r="B62" s="246">
        <f>+'Ark1'!C279</f>
        <v>2011</v>
      </c>
      <c r="C62" s="246">
        <f>+'Ark1'!H279</f>
        <v>2</v>
      </c>
      <c r="D62" s="252" t="s">
        <v>7</v>
      </c>
      <c r="E62" s="343">
        <f>+'Ark1'!Q279</f>
        <v>4693</v>
      </c>
      <c r="F62" s="247">
        <f t="shared" si="70"/>
        <v>-42</v>
      </c>
      <c r="G62" s="343">
        <f>+'Ark1'!R279</f>
        <v>44957</v>
      </c>
      <c r="H62" s="339">
        <f t="shared" si="71"/>
        <v>-2</v>
      </c>
      <c r="I62" s="249">
        <f>+'Ark1'!AG279</f>
        <v>34.005864864477161</v>
      </c>
      <c r="J62" s="250">
        <f t="shared" si="72"/>
        <v>1.5683935814532575</v>
      </c>
      <c r="K62" s="249">
        <f>+'Ark1'!AH279</f>
        <v>0</v>
      </c>
      <c r="L62" s="250">
        <f t="shared" si="73"/>
        <v>0</v>
      </c>
      <c r="M62" s="174"/>
      <c r="N62" s="502"/>
      <c r="O62" s="71"/>
      <c r="P62" s="251">
        <f>+'Ark1'!S279</f>
        <v>6.7323664835287023</v>
      </c>
      <c r="Q62" s="252">
        <f t="shared" si="74"/>
        <v>-0.11758569512295836</v>
      </c>
      <c r="R62" s="174"/>
      <c r="S62" s="442"/>
      <c r="T62" s="395"/>
      <c r="U62" s="444"/>
      <c r="V62" s="72"/>
      <c r="W62" s="251">
        <f>+'Ark1'!T279</f>
        <v>7.3617679115599364</v>
      </c>
      <c r="X62" s="252">
        <f t="shared" si="75"/>
        <v>-0.30824254240923299</v>
      </c>
      <c r="Y62" s="249">
        <f>+'Ark1'!U279</f>
        <v>31.033721111283977</v>
      </c>
      <c r="Z62" s="250">
        <f t="shared" si="76"/>
        <v>-0.58975138588014175</v>
      </c>
      <c r="AA62" s="248">
        <f>+'Ark1'!W279</f>
        <v>29.310229775118454</v>
      </c>
      <c r="AB62" s="248">
        <f>+'Ark1'!X279</f>
        <v>95.122005471895363</v>
      </c>
      <c r="AC62" s="248">
        <f>+'Ark1'!Y279</f>
        <v>84.934492959939519</v>
      </c>
      <c r="AD62" s="249">
        <f>+'Ark1'!Z279</f>
        <v>8.2504388269174367</v>
      </c>
      <c r="AE62" s="249">
        <f>+'Ark1'!AA279</f>
        <v>2.3566107439869404</v>
      </c>
      <c r="AF62" s="251">
        <f>+'Ark1'!AB279</f>
        <v>2.800370673680816</v>
      </c>
      <c r="AG62" s="251">
        <f>+'Ark1'!AC279</f>
        <v>74.931743121961091</v>
      </c>
      <c r="AH62" s="248">
        <f>+'Ark1'!AD279</f>
        <v>69.664567101451112</v>
      </c>
      <c r="AI62" s="248">
        <f>+'Ark1'!AE279</f>
        <v>72.091031251968388</v>
      </c>
      <c r="AJ62" s="248">
        <f>+'Ark1'!AF279</f>
        <v>34.844985273600997</v>
      </c>
      <c r="AK62" s="251">
        <f t="shared" si="77"/>
        <v>4.6096303858696004</v>
      </c>
      <c r="AL62" s="248">
        <f t="shared" si="78"/>
        <v>9.5795866183677809</v>
      </c>
      <c r="AM62" s="46"/>
      <c r="AN62" s="4"/>
      <c r="AO62" s="16"/>
      <c r="AP62" s="16"/>
      <c r="AQ62" s="5"/>
      <c r="AR62" s="18"/>
    </row>
    <row r="63" spans="1:44" ht="15.6">
      <c r="A63" s="46"/>
      <c r="B63" s="246">
        <f>+'Ark1'!C280</f>
        <v>2012</v>
      </c>
      <c r="C63" s="246">
        <f>+'Ark1'!H280</f>
        <v>2</v>
      </c>
      <c r="D63" s="252" t="s">
        <v>7</v>
      </c>
      <c r="E63" s="343">
        <f>+'Ark1'!Q280</f>
        <v>4669</v>
      </c>
      <c r="F63" s="247">
        <f t="shared" si="70"/>
        <v>-24</v>
      </c>
      <c r="G63" s="343">
        <f>+'Ark1'!R280</f>
        <v>44132</v>
      </c>
      <c r="H63" s="339">
        <f t="shared" si="71"/>
        <v>-825</v>
      </c>
      <c r="I63" s="249">
        <f>+'Ark1'!AG280</f>
        <v>34.705300282321581</v>
      </c>
      <c r="J63" s="250">
        <f t="shared" si="72"/>
        <v>0.69943541784441976</v>
      </c>
      <c r="K63" s="249">
        <f>+'Ark1'!AH280</f>
        <v>0</v>
      </c>
      <c r="L63" s="250">
        <f t="shared" si="73"/>
        <v>0</v>
      </c>
      <c r="M63" s="174"/>
      <c r="N63" s="502"/>
      <c r="O63" s="71"/>
      <c r="P63" s="251">
        <f>+'Ark1'!S280</f>
        <v>6.8160291851717583</v>
      </c>
      <c r="Q63" s="252">
        <f t="shared" si="74"/>
        <v>8.3662701643056003E-2</v>
      </c>
      <c r="R63" s="174"/>
      <c r="S63" s="442"/>
      <c r="T63" s="395"/>
      <c r="U63" s="444"/>
      <c r="V63" s="72"/>
      <c r="W63" s="251">
        <f>+'Ark1'!T280</f>
        <v>7.1682905827970638</v>
      </c>
      <c r="X63" s="252">
        <f t="shared" si="75"/>
        <v>-0.1934773287628726</v>
      </c>
      <c r="Y63" s="249">
        <f>+'Ark1'!U280</f>
        <v>30.136816822260471</v>
      </c>
      <c r="Z63" s="250">
        <f t="shared" si="76"/>
        <v>-0.89690428902350661</v>
      </c>
      <c r="AA63" s="248">
        <f>+'Ark1'!W280</f>
        <v>26.055923139671901</v>
      </c>
      <c r="AB63" s="248">
        <f>+'Ark1'!X280</f>
        <v>94.554971449288502</v>
      </c>
      <c r="AC63" s="248">
        <f>+'Ark1'!Y280</f>
        <v>83.164143931840812</v>
      </c>
      <c r="AD63" s="249">
        <f>+'Ark1'!Z280</f>
        <v>7.9896438055673888</v>
      </c>
      <c r="AE63" s="249">
        <f>+'Ark1'!AA280</f>
        <v>2.2882415956719626</v>
      </c>
      <c r="AF63" s="251">
        <f>+'Ark1'!AB280</f>
        <v>2.5646587545641601</v>
      </c>
      <c r="AG63" s="251">
        <f>+'Ark1'!AC280</f>
        <v>73.734582284443945</v>
      </c>
      <c r="AH63" s="248">
        <f>+'Ark1'!AD280</f>
        <v>66.352383993146958</v>
      </c>
      <c r="AI63" s="248">
        <f>+'Ark1'!AE280</f>
        <v>72.101802412737428</v>
      </c>
      <c r="AJ63" s="248">
        <f>+'Ark1'!AF280</f>
        <v>35.765762297722503</v>
      </c>
      <c r="AK63" s="251">
        <f t="shared" si="77"/>
        <v>4.421462409201971</v>
      </c>
      <c r="AL63" s="248">
        <f t="shared" si="78"/>
        <v>9.4521310773184837</v>
      </c>
      <c r="AM63" s="46"/>
      <c r="AN63" s="4"/>
      <c r="AO63" s="16"/>
      <c r="AP63" s="16"/>
      <c r="AQ63" s="5"/>
      <c r="AR63" s="18"/>
    </row>
    <row r="64" spans="1:44" ht="15.6">
      <c r="A64" s="46"/>
      <c r="B64" s="246">
        <f>+'Ark1'!C281</f>
        <v>2013</v>
      </c>
      <c r="C64" s="246">
        <f>+'Ark1'!H281</f>
        <v>2</v>
      </c>
      <c r="D64" s="252" t="s">
        <v>7</v>
      </c>
      <c r="E64" s="343">
        <f>+'Ark1'!Q281</f>
        <v>4548</v>
      </c>
      <c r="F64" s="247">
        <f t="shared" si="70"/>
        <v>-121</v>
      </c>
      <c r="G64" s="343">
        <f>+'Ark1'!R281</f>
        <v>43658</v>
      </c>
      <c r="H64" s="339">
        <f t="shared" si="71"/>
        <v>-474</v>
      </c>
      <c r="I64" s="249">
        <f>+'Ark1'!AG281</f>
        <v>33.796695718934423</v>
      </c>
      <c r="J64" s="250">
        <f t="shared" si="72"/>
        <v>-0.90860456338715778</v>
      </c>
      <c r="K64" s="249">
        <f>+'Ark1'!AH281</f>
        <v>0</v>
      </c>
      <c r="L64" s="250">
        <f t="shared" si="73"/>
        <v>0</v>
      </c>
      <c r="M64" s="174"/>
      <c r="N64" s="502"/>
      <c r="O64" s="71"/>
      <c r="P64" s="251">
        <f>+'Ark1'!S281</f>
        <v>7.0147968299051753</v>
      </c>
      <c r="Q64" s="252">
        <f t="shared" si="74"/>
        <v>0.19876764473341701</v>
      </c>
      <c r="R64" s="174"/>
      <c r="S64" s="442"/>
      <c r="T64" s="395"/>
      <c r="U64" s="444"/>
      <c r="V64" s="72"/>
      <c r="W64" s="251">
        <f>+'Ark1'!T281</f>
        <v>7.5553621329424177</v>
      </c>
      <c r="X64" s="252">
        <f t="shared" si="75"/>
        <v>0.38707155014535388</v>
      </c>
      <c r="Y64" s="249">
        <f>+'Ark1'!U281</f>
        <v>30.701049063172661</v>
      </c>
      <c r="Z64" s="250">
        <f t="shared" si="76"/>
        <v>0.56423224091219026</v>
      </c>
      <c r="AA64" s="248">
        <f>+'Ark1'!W281</f>
        <v>31.066471208026009</v>
      </c>
      <c r="AB64" s="248">
        <f>+'Ark1'!X281</f>
        <v>94.793623161848927</v>
      </c>
      <c r="AC64" s="248">
        <f>+'Ark1'!Y281</f>
        <v>83.954830729763188</v>
      </c>
      <c r="AD64" s="249">
        <f>+'Ark1'!Z281</f>
        <v>8.1866880422506902</v>
      </c>
      <c r="AE64" s="249">
        <f>+'Ark1'!AA281</f>
        <v>2.245902919162464</v>
      </c>
      <c r="AF64" s="251">
        <f>+'Ark1'!AB281</f>
        <v>2.5650932478052888</v>
      </c>
      <c r="AG64" s="251">
        <f>+'Ark1'!AC281</f>
        <v>72.899230680834364</v>
      </c>
      <c r="AH64" s="248">
        <f>+'Ark1'!AD281</f>
        <v>66.146006022261119</v>
      </c>
      <c r="AI64" s="248">
        <f>+'Ark1'!AE281</f>
        <v>71.449688704145075</v>
      </c>
      <c r="AJ64" s="248">
        <f>+'Ark1'!AF281</f>
        <v>34.732730295870205</v>
      </c>
      <c r="AK64" s="251">
        <f t="shared" si="77"/>
        <v>4.3766127241617729</v>
      </c>
      <c r="AL64" s="248">
        <f t="shared" si="78"/>
        <v>9.5993843447669303</v>
      </c>
      <c r="AM64" s="46"/>
      <c r="AN64" s="4"/>
      <c r="AO64" s="16"/>
      <c r="AP64" s="16"/>
      <c r="AQ64" s="5"/>
      <c r="AR64" s="18"/>
    </row>
    <row r="65" spans="1:55" ht="15.6">
      <c r="A65" s="46"/>
      <c r="B65" s="246">
        <f>+'Ark1'!C282</f>
        <v>2014</v>
      </c>
      <c r="C65" s="246">
        <f>+'Ark1'!H282</f>
        <v>2</v>
      </c>
      <c r="D65" s="252" t="s">
        <v>7</v>
      </c>
      <c r="E65" s="343">
        <f>+'Ark1'!Q282</f>
        <v>4243</v>
      </c>
      <c r="F65" s="247">
        <f t="shared" si="70"/>
        <v>-305</v>
      </c>
      <c r="G65" s="343">
        <f>+'Ark1'!R282</f>
        <v>38646</v>
      </c>
      <c r="H65" s="339">
        <f t="shared" si="71"/>
        <v>-5012</v>
      </c>
      <c r="I65" s="249">
        <f>+'Ark1'!AG282</f>
        <v>31.515864555397194</v>
      </c>
      <c r="J65" s="250">
        <f t="shared" si="72"/>
        <v>-2.2808311635372291</v>
      </c>
      <c r="K65" s="249">
        <f>+'Ark1'!AH282</f>
        <v>0</v>
      </c>
      <c r="L65" s="250">
        <f t="shared" si="73"/>
        <v>0</v>
      </c>
      <c r="M65" s="174"/>
      <c r="N65" s="502"/>
      <c r="O65" s="71"/>
      <c r="P65" s="251">
        <f>+'Ark1'!S282</f>
        <v>7.0391243595714963</v>
      </c>
      <c r="Q65" s="252">
        <f t="shared" si="74"/>
        <v>2.4327529666321013E-2</v>
      </c>
      <c r="R65" s="174"/>
      <c r="S65" s="442"/>
      <c r="T65" s="395"/>
      <c r="U65" s="444"/>
      <c r="V65" s="72"/>
      <c r="W65" s="251">
        <f>+'Ark1'!T282</f>
        <v>7.617243699218549</v>
      </c>
      <c r="X65" s="252">
        <f t="shared" si="75"/>
        <v>6.1881566276131394E-2</v>
      </c>
      <c r="Y65" s="249">
        <f>+'Ark1'!U282</f>
        <v>30.886725663716877</v>
      </c>
      <c r="Z65" s="250">
        <f t="shared" si="76"/>
        <v>0.18567660054421609</v>
      </c>
      <c r="AA65" s="248">
        <f>+'Ark1'!W282</f>
        <v>32.256895927133478</v>
      </c>
      <c r="AB65" s="248">
        <f>+'Ark1'!X282</f>
        <v>94.804119443150626</v>
      </c>
      <c r="AC65" s="248">
        <f>+'Ark1'!Y282</f>
        <v>84.003519122289518</v>
      </c>
      <c r="AD65" s="249">
        <f>+'Ark1'!Z282</f>
        <v>8.2619981869974897</v>
      </c>
      <c r="AE65" s="249">
        <f>+'Ark1'!AA282</f>
        <v>2.1962459912728955</v>
      </c>
      <c r="AF65" s="251">
        <f>+'Ark1'!AB282</f>
        <v>2.5496176868884919</v>
      </c>
      <c r="AG65" s="251">
        <f>+'Ark1'!AC282</f>
        <v>72.458039272245983</v>
      </c>
      <c r="AH65" s="248">
        <f>+'Ark1'!AD282</f>
        <v>64.041678918315185</v>
      </c>
      <c r="AI65" s="248">
        <f>+'Ark1'!AE282</f>
        <v>70.078817879348719</v>
      </c>
      <c r="AJ65" s="248">
        <f>+'Ark1'!AF282</f>
        <v>32.427125811810903</v>
      </c>
      <c r="AK65" s="251">
        <f t="shared" si="77"/>
        <v>4.3878647522001009</v>
      </c>
      <c r="AL65" s="248">
        <f t="shared" si="78"/>
        <v>9.1081781758189955</v>
      </c>
      <c r="AM65" s="46"/>
      <c r="AN65" s="4"/>
      <c r="AO65" s="16"/>
      <c r="AP65" s="16"/>
      <c r="AQ65" s="5"/>
      <c r="AR65" s="18"/>
    </row>
    <row r="66" spans="1:55" ht="15.6">
      <c r="A66" s="46"/>
      <c r="B66" s="246">
        <f>+'Ark1'!C283</f>
        <v>2015</v>
      </c>
      <c r="C66" s="246">
        <f>+'Ark1'!H283</f>
        <v>2</v>
      </c>
      <c r="D66" s="252" t="s">
        <v>7</v>
      </c>
      <c r="E66" s="343">
        <f>+'Ark1'!Q283</f>
        <v>4139</v>
      </c>
      <c r="F66" s="247">
        <f t="shared" ref="F66:F67" si="79">+E66-E65</f>
        <v>-104</v>
      </c>
      <c r="G66" s="343">
        <f>+'Ark1'!R283</f>
        <v>38998</v>
      </c>
      <c r="H66" s="339">
        <f t="shared" ref="H66:H67" si="80">+G66-G65</f>
        <v>352</v>
      </c>
      <c r="I66" s="249">
        <f>+'Ark1'!AG283</f>
        <v>30.65223064737442</v>
      </c>
      <c r="J66" s="250">
        <f t="shared" ref="J66:J67" si="81">+I66-I65</f>
        <v>-0.86363390802277351</v>
      </c>
      <c r="K66" s="249">
        <f>+'Ark1'!AH283</f>
        <v>0</v>
      </c>
      <c r="L66" s="250">
        <f t="shared" ref="L66:L67" si="82">+K66-K65</f>
        <v>0</v>
      </c>
      <c r="M66" s="174"/>
      <c r="N66" s="502"/>
      <c r="O66" s="71"/>
      <c r="P66" s="251">
        <f>+'Ark1'!S283</f>
        <v>7.3157341402123155</v>
      </c>
      <c r="Q66" s="252">
        <f t="shared" ref="Q66:Q67" si="83">+P66-P65</f>
        <v>0.2766097806408192</v>
      </c>
      <c r="R66" s="174"/>
      <c r="S66" s="442"/>
      <c r="T66" s="395"/>
      <c r="U66" s="444"/>
      <c r="V66" s="72"/>
      <c r="W66" s="251">
        <f>+'Ark1'!T283</f>
        <v>7.7183445304887428</v>
      </c>
      <c r="X66" s="252">
        <f t="shared" ref="X66:X67" si="84">+W66-W65</f>
        <v>0.10110083127019376</v>
      </c>
      <c r="Y66" s="249">
        <f>+'Ark1'!U283</f>
        <v>31.522870403610177</v>
      </c>
      <c r="Z66" s="250">
        <f t="shared" ref="Z66:Z67" si="85">+Y66-Y65</f>
        <v>0.63614473989330023</v>
      </c>
      <c r="AA66" s="248">
        <f>+'Ark1'!W283</f>
        <v>33.442740653366847</v>
      </c>
      <c r="AB66" s="248">
        <f>+'Ark1'!X283</f>
        <v>94.984358172213987</v>
      </c>
      <c r="AC66" s="248">
        <f>+'Ark1'!Y283</f>
        <v>84.701779578439925</v>
      </c>
      <c r="AD66" s="249">
        <f>+'Ark1'!Z283</f>
        <v>8.5340324002101546</v>
      </c>
      <c r="AE66" s="249">
        <f>+'Ark1'!AA283</f>
        <v>2.0991217831303834</v>
      </c>
      <c r="AF66" s="251">
        <f>+'Ark1'!AB283</f>
        <v>2.5260745793061283</v>
      </c>
      <c r="AG66" s="251">
        <f>+'Ark1'!AC283</f>
        <v>73.134228278186185</v>
      </c>
      <c r="AH66" s="248">
        <f>+'Ark1'!AD283</f>
        <v>65.077270411947751</v>
      </c>
      <c r="AI66" s="248">
        <f>+'Ark1'!AE283</f>
        <v>70.684833035555954</v>
      </c>
      <c r="AJ66" s="248">
        <f>+'Ark1'!AF283</f>
        <v>31.535450899210758</v>
      </c>
      <c r="AK66" s="251">
        <f t="shared" ref="AK66:AK67" si="86">+Y66/P66</f>
        <v>4.3089141567267681</v>
      </c>
      <c r="AL66" s="248">
        <f t="shared" ref="AL66:AL67" si="87">+G66/E66</f>
        <v>9.4220826286542643</v>
      </c>
      <c r="AM66" s="46"/>
      <c r="AN66" s="4"/>
      <c r="AO66" s="16"/>
      <c r="AP66" s="16"/>
      <c r="AQ66" s="5"/>
      <c r="AR66" s="18"/>
    </row>
    <row r="67" spans="1:55" ht="15.6">
      <c r="A67" s="46"/>
      <c r="B67" s="246">
        <f>+'Ark1'!C284</f>
        <v>2016</v>
      </c>
      <c r="C67" s="246">
        <f>+'Ark1'!H284</f>
        <v>2</v>
      </c>
      <c r="D67" s="252" t="s">
        <v>7</v>
      </c>
      <c r="E67" s="343">
        <f>+'Ark1'!Q284</f>
        <v>4268</v>
      </c>
      <c r="F67" s="247">
        <f t="shared" si="79"/>
        <v>129</v>
      </c>
      <c r="G67" s="343">
        <f>+'Ark1'!R284</f>
        <v>42594</v>
      </c>
      <c r="H67" s="339">
        <f t="shared" si="80"/>
        <v>3596</v>
      </c>
      <c r="I67" s="249">
        <f>+'Ark1'!AG284</f>
        <v>31.528569153398344</v>
      </c>
      <c r="J67" s="250">
        <f t="shared" si="81"/>
        <v>0.87633850602392371</v>
      </c>
      <c r="K67" s="249">
        <f>+'Ark1'!AH284</f>
        <v>0</v>
      </c>
      <c r="L67" s="250">
        <f t="shared" si="82"/>
        <v>0</v>
      </c>
      <c r="M67" s="174"/>
      <c r="N67" s="502"/>
      <c r="O67" s="71"/>
      <c r="P67" s="251">
        <f>+'Ark1'!S284</f>
        <v>7.1217072827158763</v>
      </c>
      <c r="Q67" s="252">
        <f t="shared" si="83"/>
        <v>-0.19402685749643922</v>
      </c>
      <c r="R67" s="174"/>
      <c r="S67" s="442"/>
      <c r="T67" s="395"/>
      <c r="U67" s="444"/>
      <c r="V67" s="72"/>
      <c r="W67" s="251">
        <f>+'Ark1'!T284</f>
        <v>7.5210827816124324</v>
      </c>
      <c r="X67" s="252">
        <f t="shared" si="84"/>
        <v>-0.19726174887631043</v>
      </c>
      <c r="Y67" s="249">
        <f>+'Ark1'!U284</f>
        <v>31.06095459454372</v>
      </c>
      <c r="Z67" s="250">
        <f t="shared" si="85"/>
        <v>-0.46191580906645768</v>
      </c>
      <c r="AA67" s="248">
        <f>+'Ark1'!W284</f>
        <v>30.879936141240552</v>
      </c>
      <c r="AB67" s="248">
        <f>+'Ark1'!X284</f>
        <v>94.057848523266173</v>
      </c>
      <c r="AC67" s="248">
        <f>+'Ark1'!Y284</f>
        <v>82.887261116589187</v>
      </c>
      <c r="AD67" s="249">
        <f>+'Ark1'!Z284</f>
        <v>8.7358978902985243</v>
      </c>
      <c r="AE67" s="249">
        <f>+'Ark1'!AA284</f>
        <v>2.0660267840595719</v>
      </c>
      <c r="AF67" s="251">
        <f>+'Ark1'!AB284</f>
        <v>2.4965373383996443</v>
      </c>
      <c r="AG67" s="251">
        <f>+'Ark1'!AC284</f>
        <v>73.914188207372447</v>
      </c>
      <c r="AH67" s="248">
        <f>+'Ark1'!AD284</f>
        <v>65.077511494041204</v>
      </c>
      <c r="AI67" s="248">
        <f>+'Ark1'!AE284</f>
        <v>70.670200275404397</v>
      </c>
      <c r="AJ67" s="248">
        <f>+'Ark1'!AF284</f>
        <v>32.624080882352942</v>
      </c>
      <c r="AK67" s="251">
        <f t="shared" si="86"/>
        <v>4.3614478047879786</v>
      </c>
      <c r="AL67" s="248">
        <f t="shared" si="87"/>
        <v>9.9798500468603564</v>
      </c>
      <c r="AM67" s="46"/>
      <c r="AN67" s="4"/>
      <c r="AO67" s="16"/>
      <c r="AP67" s="16"/>
      <c r="AQ67" s="5"/>
      <c r="AR67" s="18"/>
    </row>
    <row r="68" spans="1:55" ht="15.6">
      <c r="A68" s="46"/>
      <c r="B68" s="246">
        <f>+'Ark1'!C285</f>
        <v>2017</v>
      </c>
      <c r="C68" s="246">
        <f>+'Ark1'!H285</f>
        <v>2</v>
      </c>
      <c r="D68" s="252" t="s">
        <v>7</v>
      </c>
      <c r="E68" s="343">
        <f>+'Ark1'!Q285</f>
        <v>4459</v>
      </c>
      <c r="F68" s="247">
        <f t="shared" ref="F68:F69" si="88">+E68-E67</f>
        <v>191</v>
      </c>
      <c r="G68" s="343">
        <f>+'Ark1'!R285</f>
        <v>52782.559999999918</v>
      </c>
      <c r="H68" s="339">
        <f t="shared" ref="H68:H69" si="89">+G68-G67</f>
        <v>10188.559999999918</v>
      </c>
      <c r="I68" s="249">
        <f>+'Ark1'!AG285</f>
        <v>29.655127452679999</v>
      </c>
      <c r="J68" s="250">
        <f t="shared" ref="J68:J69" si="90">+I68-I67</f>
        <v>-1.8734417007183453</v>
      </c>
      <c r="K68" s="249">
        <f>+'Ark1'!AH285</f>
        <v>2.6561803747298378</v>
      </c>
      <c r="L68" s="250">
        <f t="shared" ref="L68:L69" si="91">+K68-K67</f>
        <v>2.6561803747298378</v>
      </c>
      <c r="M68" s="174"/>
      <c r="N68" s="502"/>
      <c r="O68" s="71"/>
      <c r="P68" s="251">
        <f>+'Ark1'!S285</f>
        <v>6.8140863194206718</v>
      </c>
      <c r="Q68" s="252">
        <f t="shared" ref="Q68:Q69" si="92">+P68-P67</f>
        <v>-0.3076209632952045</v>
      </c>
      <c r="R68" s="174"/>
      <c r="S68" s="442"/>
      <c r="T68" s="395"/>
      <c r="U68" s="444"/>
      <c r="V68" s="72"/>
      <c r="W68" s="251">
        <f>+'Ark1'!T285</f>
        <v>7.2495346947931392</v>
      </c>
      <c r="X68" s="252">
        <f t="shared" ref="X68:X69" si="93">+W68-W67</f>
        <v>-0.27154808681929321</v>
      </c>
      <c r="Y68" s="249">
        <f>+'Ark1'!U285</f>
        <v>30.231790576281298</v>
      </c>
      <c r="Z68" s="250">
        <f t="shared" ref="Z68:Z69" si="94">+Y68-Y67</f>
        <v>-0.82916401826242137</v>
      </c>
      <c r="AA68" s="248">
        <f>+'Ark1'!W285</f>
        <v>26.357190708446161</v>
      </c>
      <c r="AB68" s="248">
        <f>+'Ark1'!X285</f>
        <v>93.430481583310979</v>
      </c>
      <c r="AC68" s="248">
        <f>+'Ark1'!Y285</f>
        <v>80.63079926399945</v>
      </c>
      <c r="AD68" s="249">
        <f>+'Ark1'!Z285</f>
        <v>8.5431679121789799</v>
      </c>
      <c r="AE68" s="249">
        <f>+'Ark1'!AA285</f>
        <v>2.0873545857079514</v>
      </c>
      <c r="AF68" s="251">
        <f>+'Ark1'!AB285</f>
        <v>0</v>
      </c>
      <c r="AG68" s="251">
        <f>+'Ark1'!AC285</f>
        <v>75.680522903493213</v>
      </c>
      <c r="AH68" s="248">
        <f>+'Ark1'!AD285</f>
        <v>0</v>
      </c>
      <c r="AI68" s="248">
        <f>+'Ark1'!AE285</f>
        <v>0</v>
      </c>
      <c r="AJ68" s="248">
        <f>+'Ark1'!AF285</f>
        <v>30.65232747781091</v>
      </c>
      <c r="AK68" s="251">
        <f t="shared" ref="AK68:AK69" si="95">+Y68/P68</f>
        <v>4.4366609342940615</v>
      </c>
      <c r="AL68" s="248">
        <f t="shared" ref="AL68:AL69" si="96">+G68/E68</f>
        <v>11.837308813635326</v>
      </c>
      <c r="AM68" s="46"/>
      <c r="AN68" s="4"/>
      <c r="AO68" s="16"/>
      <c r="AP68" s="16"/>
      <c r="AQ68" s="5"/>
      <c r="AR68" s="18"/>
    </row>
    <row r="69" spans="1:55" ht="15.6">
      <c r="A69" s="46"/>
      <c r="B69" s="246">
        <f>+'Ark1'!C286</f>
        <v>2018</v>
      </c>
      <c r="C69" s="246">
        <f>+'Ark1'!H286</f>
        <v>2</v>
      </c>
      <c r="D69" s="252" t="s">
        <v>7</v>
      </c>
      <c r="E69" s="343">
        <f>+'Ark1'!Q286</f>
        <v>4382</v>
      </c>
      <c r="F69" s="247">
        <f t="shared" si="88"/>
        <v>-77</v>
      </c>
      <c r="G69" s="343">
        <f>+'Ark1'!R286</f>
        <v>46080</v>
      </c>
      <c r="H69" s="339">
        <f t="shared" si="89"/>
        <v>-6702.5599999999176</v>
      </c>
      <c r="I69" s="249">
        <f>+'Ark1'!AG286</f>
        <v>32.281077965751926</v>
      </c>
      <c r="J69" s="250">
        <f t="shared" si="90"/>
        <v>2.6259505130719276</v>
      </c>
      <c r="K69" s="249">
        <f>+'Ark1'!AH286</f>
        <v>2.2612847222222219</v>
      </c>
      <c r="L69" s="250">
        <f t="shared" si="91"/>
        <v>-0.39489565250761594</v>
      </c>
      <c r="M69" s="174"/>
      <c r="N69" s="502"/>
      <c r="O69" s="71"/>
      <c r="P69" s="251">
        <f>+'Ark1'!S286</f>
        <v>6.6029513888888882</v>
      </c>
      <c r="Q69" s="252">
        <f t="shared" si="92"/>
        <v>-0.21113493053178356</v>
      </c>
      <c r="R69" s="174"/>
      <c r="S69" s="442"/>
      <c r="T69" s="395"/>
      <c r="U69" s="444"/>
      <c r="V69" s="72"/>
      <c r="W69" s="251">
        <f>+'Ark1'!T286</f>
        <v>7.0487196180555562</v>
      </c>
      <c r="X69" s="252">
        <f t="shared" si="93"/>
        <v>-0.20081507673758292</v>
      </c>
      <c r="Y69" s="249">
        <f>+'Ark1'!U286</f>
        <v>29.310412326388853</v>
      </c>
      <c r="Z69" s="250">
        <f t="shared" si="94"/>
        <v>-0.92137824989244521</v>
      </c>
      <c r="AA69" s="248">
        <f>+'Ark1'!W286</f>
        <v>21.462673611111111</v>
      </c>
      <c r="AB69" s="248">
        <f>+'Ark1'!X286</f>
        <v>92.562934027777771</v>
      </c>
      <c r="AC69" s="248">
        <f>+'Ark1'!Y286</f>
        <v>77.5368923611111</v>
      </c>
      <c r="AD69" s="249">
        <f>+'Ark1'!Z286</f>
        <v>8.4874508878128196</v>
      </c>
      <c r="AE69" s="249">
        <f>+'Ark1'!AA286</f>
        <v>2.0023510411717029</v>
      </c>
      <c r="AF69" s="251">
        <f>+'Ark1'!AB286</f>
        <v>2.215993125161035</v>
      </c>
      <c r="AG69" s="251">
        <f>+'Ark1'!AC286</f>
        <v>72.750018282068609</v>
      </c>
      <c r="AH69" s="248">
        <f>+'Ark1'!AD286</f>
        <v>58.49213660106539</v>
      </c>
      <c r="AI69" s="248">
        <f>+'Ark1'!AE286</f>
        <v>67.813414140068886</v>
      </c>
      <c r="AJ69" s="248">
        <f>+'Ark1'!AF286</f>
        <v>33.583068536279626</v>
      </c>
      <c r="AK69" s="251">
        <f t="shared" si="95"/>
        <v>4.4389865380064633</v>
      </c>
      <c r="AL69" s="248">
        <f t="shared" si="96"/>
        <v>10.515746234596074</v>
      </c>
      <c r="AM69" s="46"/>
      <c r="AN69" s="4"/>
      <c r="AO69" s="16"/>
      <c r="AP69" s="16"/>
      <c r="AQ69" s="5"/>
      <c r="AR69" s="18"/>
    </row>
    <row r="70" spans="1:55" ht="15.6">
      <c r="A70" s="46"/>
      <c r="B70" s="246">
        <f>+'Ark1'!C287</f>
        <v>2019</v>
      </c>
      <c r="C70" s="246">
        <f>+'Ark1'!H287</f>
        <v>2</v>
      </c>
      <c r="D70" s="252" t="s">
        <v>7</v>
      </c>
      <c r="E70" s="343">
        <f>+'Ark1'!Q287</f>
        <v>3897</v>
      </c>
      <c r="F70" s="247">
        <f t="shared" ref="F70:F71" si="97">+E70-E69</f>
        <v>-485</v>
      </c>
      <c r="G70" s="343">
        <f>+'Ark1'!R287</f>
        <v>34674</v>
      </c>
      <c r="H70" s="339">
        <f t="shared" ref="H70:H71" si="98">+G70-G69</f>
        <v>-11406</v>
      </c>
      <c r="I70" s="249">
        <f>+'Ark1'!AG287</f>
        <v>31.981813398859</v>
      </c>
      <c r="J70" s="250">
        <f t="shared" ref="J70:J71" si="99">+I70-I69</f>
        <v>-0.29926456689292635</v>
      </c>
      <c r="K70" s="249">
        <f>+'Ark1'!AH287</f>
        <v>2.1601199746207524</v>
      </c>
      <c r="L70" s="250">
        <f t="shared" ref="L70:L71" si="100">+K70-K69</f>
        <v>-0.10116474760146943</v>
      </c>
      <c r="M70" s="174"/>
      <c r="N70" s="502"/>
      <c r="O70" s="71"/>
      <c r="P70" s="251">
        <f>+'Ark1'!S287</f>
        <v>6.9244102209148055</v>
      </c>
      <c r="Q70" s="252">
        <f t="shared" ref="Q70:Q71" si="101">+P70-P69</f>
        <v>0.3214588320259173</v>
      </c>
      <c r="R70" s="174"/>
      <c r="S70" s="442"/>
      <c r="T70" s="395"/>
      <c r="U70" s="444"/>
      <c r="V70" s="72"/>
      <c r="W70" s="251">
        <f>+'Ark1'!T287</f>
        <v>7.4433004556728388</v>
      </c>
      <c r="X70" s="252">
        <f t="shared" ref="X70:X71" si="102">+W70-W69</f>
        <v>0.39458083761728258</v>
      </c>
      <c r="Y70" s="249">
        <f>+'Ark1'!U287</f>
        <v>30.768526850089483</v>
      </c>
      <c r="Z70" s="250">
        <f t="shared" ref="Z70:Z71" si="103">+Y70-Y69</f>
        <v>1.4581145237006297</v>
      </c>
      <c r="AA70" s="248">
        <f>+'Ark1'!W287</f>
        <v>27.971967468420154</v>
      </c>
      <c r="AB70" s="248">
        <f>+'Ark1'!X287</f>
        <v>93.150487396896807</v>
      </c>
      <c r="AC70" s="248">
        <f>+'Ark1'!Y287</f>
        <v>80.65120839822346</v>
      </c>
      <c r="AD70" s="249">
        <f>+'Ark1'!Z287</f>
        <v>8.9792656947613363</v>
      </c>
      <c r="AE70" s="249">
        <f>+'Ark1'!AA287</f>
        <v>1.9321931128157153</v>
      </c>
      <c r="AF70" s="251">
        <f>+'Ark1'!AB287</f>
        <v>2.2951772045772505</v>
      </c>
      <c r="AG70" s="251">
        <f>+'Ark1'!AC287</f>
        <v>74.226029362597487</v>
      </c>
      <c r="AH70" s="248">
        <f>+'Ark1'!AD287</f>
        <v>58.494167445596176</v>
      </c>
      <c r="AI70" s="248">
        <f>+'Ark1'!AE287</f>
        <v>64.841712440057194</v>
      </c>
      <c r="AJ70" s="248">
        <f>+'Ark1'!AF287</f>
        <v>33.22537370640093</v>
      </c>
      <c r="AK70" s="251">
        <f t="shared" ref="AK70:AK71" si="104">+Y70/P70</f>
        <v>4.4434870073345474</v>
      </c>
      <c r="AL70" s="248">
        <f t="shared" ref="AL70:AL71" si="105">+G70/E70</f>
        <v>8.897613548883756</v>
      </c>
      <c r="AM70" s="46"/>
      <c r="AN70" s="4"/>
      <c r="AO70" s="16"/>
      <c r="AP70" s="16"/>
      <c r="AQ70" s="5"/>
      <c r="AR70" s="18"/>
    </row>
    <row r="71" spans="1:55" ht="15.6">
      <c r="A71" s="46"/>
      <c r="B71" s="246">
        <f>+'Ark1'!C288</f>
        <v>2020</v>
      </c>
      <c r="C71" s="246">
        <f>+'Ark1'!H288</f>
        <v>2</v>
      </c>
      <c r="D71" s="252" t="s">
        <v>7</v>
      </c>
      <c r="E71" s="343">
        <f>+'Ark1'!Q288</f>
        <v>4114</v>
      </c>
      <c r="F71" s="247">
        <f t="shared" si="97"/>
        <v>217</v>
      </c>
      <c r="G71" s="343">
        <f>+'Ark1'!R288</f>
        <v>39611.800000000003</v>
      </c>
      <c r="H71" s="339">
        <f t="shared" si="98"/>
        <v>4937.8000000000029</v>
      </c>
      <c r="I71" s="249">
        <f>+'Ark1'!AG288</f>
        <v>34.080079681493579</v>
      </c>
      <c r="J71" s="250">
        <f t="shared" si="99"/>
        <v>2.0982662826345795</v>
      </c>
      <c r="K71" s="249">
        <f>+'Ark1'!AH288</f>
        <v>2.721411296633832</v>
      </c>
      <c r="L71" s="250">
        <f t="shared" si="100"/>
        <v>0.56129132201307952</v>
      </c>
      <c r="M71" s="174"/>
      <c r="N71" s="502"/>
      <c r="O71" s="71"/>
      <c r="P71" s="251">
        <f>+'Ark1'!S288</f>
        <v>6.9141137236883941</v>
      </c>
      <c r="Q71" s="252">
        <f t="shared" si="101"/>
        <v>-1.0296497226411461E-2</v>
      </c>
      <c r="R71" s="174"/>
      <c r="S71" s="442"/>
      <c r="T71" s="395"/>
      <c r="U71" s="444"/>
      <c r="V71" s="72"/>
      <c r="W71" s="251">
        <f>+'Ark1'!T288</f>
        <v>7.2911859597392672</v>
      </c>
      <c r="X71" s="252">
        <f t="shared" si="102"/>
        <v>-0.15211449593357163</v>
      </c>
      <c r="Y71" s="249">
        <f>+'Ark1'!U288</f>
        <v>30.686684270848513</v>
      </c>
      <c r="Z71" s="250">
        <f t="shared" si="103"/>
        <v>-8.1842579240969826E-2</v>
      </c>
      <c r="AA71" s="248">
        <f>+'Ark1'!W288</f>
        <v>24.926915717033808</v>
      </c>
      <c r="AB71" s="248">
        <f>+'Ark1'!X288</f>
        <v>94.168909264411127</v>
      </c>
      <c r="AC71" s="248">
        <f>+'Ark1'!Y288</f>
        <v>81.091997839027769</v>
      </c>
      <c r="AD71" s="249">
        <f>+'Ark1'!Z288</f>
        <v>8.6351838418022613</v>
      </c>
      <c r="AE71" s="249">
        <f>+'Ark1'!AA288</f>
        <v>1.8950048714499681</v>
      </c>
      <c r="AF71" s="251">
        <f>+'Ark1'!AB288</f>
        <v>2.2131703389056172</v>
      </c>
      <c r="AG71" s="251">
        <f>+'Ark1'!AC288</f>
        <v>75.017650179104692</v>
      </c>
      <c r="AH71" s="248">
        <f>+'Ark1'!AD288</f>
        <v>56.423704873379485</v>
      </c>
      <c r="AI71" s="248">
        <f>+'Ark1'!AE288</f>
        <v>65.533614882566397</v>
      </c>
      <c r="AJ71" s="248">
        <f>+'Ark1'!AF288</f>
        <v>35.18771852525655</v>
      </c>
      <c r="AK71" s="251">
        <f t="shared" si="104"/>
        <v>4.438267216478244</v>
      </c>
      <c r="AL71" s="248">
        <f t="shared" si="105"/>
        <v>9.6285367039377743</v>
      </c>
      <c r="AM71" s="46"/>
      <c r="AN71" s="4"/>
      <c r="AO71" s="16"/>
      <c r="AP71" s="16"/>
      <c r="AQ71" s="5"/>
      <c r="AR71" s="18"/>
    </row>
    <row r="72" spans="1:55" s="517" customFormat="1" ht="15.6">
      <c r="A72" s="46"/>
      <c r="B72" s="246">
        <f>+'Ark1'!C289</f>
        <v>2021</v>
      </c>
      <c r="C72" s="246">
        <f>+'Ark1'!H289</f>
        <v>2</v>
      </c>
      <c r="D72" s="252" t="s">
        <v>7</v>
      </c>
      <c r="E72" s="343">
        <f>+'Ark1'!Q289</f>
        <v>4046</v>
      </c>
      <c r="F72" s="247">
        <f t="shared" ref="F72:F75" si="106">+E72-E71</f>
        <v>-68</v>
      </c>
      <c r="G72" s="343">
        <f>+'Ark1'!R289</f>
        <v>39780.46</v>
      </c>
      <c r="H72" s="339">
        <f t="shared" ref="H72:H75" si="107">+G72-G71</f>
        <v>168.65999999999622</v>
      </c>
      <c r="I72" s="249">
        <f>+'Ark1'!AG289</f>
        <v>35.031694324617</v>
      </c>
      <c r="J72" s="250">
        <f t="shared" ref="J72:J75" si="108">+I72-I71</f>
        <v>0.95161464312342048</v>
      </c>
      <c r="K72" s="249">
        <f>+'Ark1'!AH289</f>
        <v>3.0743737000527394</v>
      </c>
      <c r="L72" s="250">
        <f t="shared" ref="L72:L75" si="109">+K72-K71</f>
        <v>0.35296240341890739</v>
      </c>
      <c r="M72" s="174"/>
      <c r="N72" s="502"/>
      <c r="O72" s="71"/>
      <c r="P72" s="251">
        <f>+'Ark1'!S289</f>
        <v>6.985066789071821</v>
      </c>
      <c r="Q72" s="252">
        <f t="shared" ref="Q72:Q75" si="110">+P72-P71</f>
        <v>7.0953065383426939E-2</v>
      </c>
      <c r="R72" s="174"/>
      <c r="S72" s="442"/>
      <c r="T72" s="395"/>
      <c r="U72" s="444"/>
      <c r="V72" s="72"/>
      <c r="W72" s="251">
        <f>+'Ark1'!T289</f>
        <v>7.3082865306233264</v>
      </c>
      <c r="X72" s="252">
        <f t="shared" ref="X72:X75" si="111">+W72-W71</f>
        <v>1.7100570884059252E-2</v>
      </c>
      <c r="Y72" s="249">
        <f>+'Ark1'!U289</f>
        <v>30.820568691262004</v>
      </c>
      <c r="Z72" s="250">
        <f t="shared" ref="Z72:Z75" si="112">+Y72-Y71</f>
        <v>0.1338844204134908</v>
      </c>
      <c r="AA72" s="248">
        <f>+'Ark1'!W289</f>
        <v>26.211361055151198</v>
      </c>
      <c r="AB72" s="248">
        <f>+'Ark1'!X289</f>
        <v>93.739489186399553</v>
      </c>
      <c r="AC72" s="248">
        <f>+'Ark1'!Y289</f>
        <v>81.240890628212938</v>
      </c>
      <c r="AD72" s="249">
        <f>+'Ark1'!Z289</f>
        <v>8.8745376290598266</v>
      </c>
      <c r="AE72" s="249">
        <f>+'Ark1'!AA289</f>
        <v>1.8847640346627803</v>
      </c>
      <c r="AF72" s="251">
        <f>+'Ark1'!AB289</f>
        <v>2.3171329588815546</v>
      </c>
      <c r="AG72" s="251">
        <f>+'Ark1'!AC289</f>
        <v>75.516929172193556</v>
      </c>
      <c r="AH72" s="248">
        <f>+'Ark1'!AD289</f>
        <v>57.567176856434337</v>
      </c>
      <c r="AI72" s="248">
        <f>+'Ark1'!AE289</f>
        <v>65.376574867457393</v>
      </c>
      <c r="AJ72" s="248">
        <f>+'Ark1'!AF289</f>
        <v>36.206692863577715</v>
      </c>
      <c r="AK72" s="251">
        <f t="shared" ref="AK72:AK75" si="113">+Y72/P72</f>
        <v>4.4123513234663649</v>
      </c>
      <c r="AL72" s="248">
        <f t="shared" ref="AL72:AL75" si="114">+G72/E72</f>
        <v>9.8320464656450817</v>
      </c>
      <c r="AM72" s="46"/>
      <c r="AN72" s="4"/>
      <c r="AO72" s="16"/>
      <c r="AP72" s="16"/>
      <c r="AQ72" s="5"/>
      <c r="AR72" s="520"/>
    </row>
    <row r="73" spans="1:55" s="517" customFormat="1" ht="15.6">
      <c r="A73" s="46"/>
      <c r="B73" s="246">
        <f>+'Ark1'!C290</f>
        <v>2022</v>
      </c>
      <c r="C73" s="246">
        <f>+'Ark1'!H290</f>
        <v>2</v>
      </c>
      <c r="D73" s="252" t="s">
        <v>7</v>
      </c>
      <c r="E73" s="343">
        <f>+'Ark1'!Q290</f>
        <v>3987</v>
      </c>
      <c r="F73" s="247">
        <f t="shared" si="106"/>
        <v>-59</v>
      </c>
      <c r="G73" s="343">
        <f>+'Ark1'!R290</f>
        <v>38790</v>
      </c>
      <c r="H73" s="339">
        <f t="shared" si="107"/>
        <v>-990.45999999999913</v>
      </c>
      <c r="I73" s="249">
        <f>+'Ark1'!AG290</f>
        <v>35.03661537472653</v>
      </c>
      <c r="J73" s="250">
        <f t="shared" si="108"/>
        <v>4.9210501095302561E-3</v>
      </c>
      <c r="K73" s="249">
        <f>+'Ark1'!AH290</f>
        <v>3.3591131734983244</v>
      </c>
      <c r="L73" s="250">
        <f t="shared" si="109"/>
        <v>0.28473947344558503</v>
      </c>
      <c r="M73" s="174"/>
      <c r="N73" s="303">
        <f>+'Ark1'!AI290</f>
        <v>8883</v>
      </c>
      <c r="O73" s="71"/>
      <c r="P73" s="98">
        <f>+'Ark1'!S290</f>
        <v>7.0475380252642479</v>
      </c>
      <c r="Q73" s="98">
        <f t="shared" ref="Q73:Q74" si="115">+P73-P72</f>
        <v>6.2471236192426893E-2</v>
      </c>
      <c r="R73" s="174"/>
      <c r="S73" s="407">
        <f>+IF(N73=0,"",'Ark1'!AJ290)</f>
        <v>115.28471237194604</v>
      </c>
      <c r="T73" s="395"/>
      <c r="U73" s="407">
        <f>+IF(N73=0,"",'Ark1'!AL290)</f>
        <v>20.310943929961219</v>
      </c>
      <c r="V73" s="72"/>
      <c r="W73" s="251">
        <f>+'Ark1'!T290</f>
        <v>7.1985305491105942</v>
      </c>
      <c r="X73" s="252">
        <f t="shared" si="111"/>
        <v>-0.10975598151273225</v>
      </c>
      <c r="Y73" s="249">
        <f>+'Ark1'!U290</f>
        <v>30.580737303428595</v>
      </c>
      <c r="Z73" s="250">
        <f t="shared" si="112"/>
        <v>-0.23983138783340863</v>
      </c>
      <c r="AA73" s="248">
        <f>+'Ark1'!W290</f>
        <v>24.307811291569998</v>
      </c>
      <c r="AB73" s="248">
        <f>+'Ark1'!X290</f>
        <v>94.944573343645317</v>
      </c>
      <c r="AC73" s="248">
        <f>+'Ark1'!Y290</f>
        <v>80.85846867749423</v>
      </c>
      <c r="AD73" s="249">
        <f>+'Ark1'!Z290</f>
        <v>8.6101428926556398</v>
      </c>
      <c r="AE73" s="249">
        <f>+'Ark1'!AA290</f>
        <v>1.9530473401585935</v>
      </c>
      <c r="AF73" s="251">
        <f>+'Ark1'!AB290</f>
        <v>2.216429060187235</v>
      </c>
      <c r="AG73" s="251">
        <f>+'Ark1'!AC290</f>
        <v>74.106576011225471</v>
      </c>
      <c r="AH73" s="248">
        <f>+'Ark1'!AD290</f>
        <v>56.352894720473877</v>
      </c>
      <c r="AI73" s="248">
        <f>+'Ark1'!AE290</f>
        <v>62.487961534131991</v>
      </c>
      <c r="AJ73" s="248">
        <f>+'Ark1'!AF290</f>
        <v>36.182001343183352</v>
      </c>
      <c r="AK73" s="251">
        <f t="shared" si="113"/>
        <v>4.3392085567756791</v>
      </c>
      <c r="AL73" s="248">
        <f t="shared" si="114"/>
        <v>9.7291196388261856</v>
      </c>
      <c r="AM73" s="46"/>
      <c r="AN73" s="4"/>
      <c r="AO73" s="16"/>
      <c r="AP73" s="16"/>
      <c r="AQ73" s="5"/>
      <c r="AR73" s="520"/>
    </row>
    <row r="74" spans="1:55" ht="15.6">
      <c r="A74" s="46"/>
      <c r="B74" s="246">
        <f>+'Ark1'!C291</f>
        <v>2023</v>
      </c>
      <c r="C74" s="246">
        <f>+'Ark1'!H291</f>
        <v>2</v>
      </c>
      <c r="D74" s="252" t="s">
        <v>7</v>
      </c>
      <c r="E74" s="343">
        <f>+'Ark1'!Q291</f>
        <v>4108</v>
      </c>
      <c r="F74" s="247">
        <f t="shared" si="106"/>
        <v>121</v>
      </c>
      <c r="G74" s="343">
        <f>+'Ark1'!R291</f>
        <v>40796</v>
      </c>
      <c r="H74" s="339">
        <f t="shared" si="107"/>
        <v>2006</v>
      </c>
      <c r="I74" s="249">
        <f>+'Ark1'!AG291</f>
        <v>36.161392189615491</v>
      </c>
      <c r="J74" s="250">
        <f t="shared" si="108"/>
        <v>1.1247768148889605</v>
      </c>
      <c r="K74" s="249">
        <f>+'Ark1'!AH291</f>
        <v>3.6694773997450736</v>
      </c>
      <c r="L74" s="250">
        <f t="shared" si="109"/>
        <v>0.3103642262467492</v>
      </c>
      <c r="M74" s="174"/>
      <c r="N74" s="303">
        <f>+'Ark1'!AI291</f>
        <v>15369</v>
      </c>
      <c r="O74" s="71"/>
      <c r="P74" s="98">
        <f>+'Ark1'!S291</f>
        <v>6.97421315815276</v>
      </c>
      <c r="Q74" s="98">
        <f t="shared" si="115"/>
        <v>-7.332486711148789E-2</v>
      </c>
      <c r="R74" s="174"/>
      <c r="S74" s="407">
        <f>+IF(N74=0,"",'Ark1'!AJ291)</f>
        <v>114.9215758995384</v>
      </c>
      <c r="T74" s="395"/>
      <c r="U74" s="407">
        <f>+IF(N74=0,"",'Ark1'!AL291)</f>
        <v>20.491441983303275</v>
      </c>
      <c r="V74" s="72"/>
      <c r="W74" s="251">
        <f>+'Ark1'!T291</f>
        <v>7.1428326306500631</v>
      </c>
      <c r="X74" s="252">
        <f t="shared" si="111"/>
        <v>-5.5697918460531071E-2</v>
      </c>
      <c r="Y74" s="249">
        <f>+'Ark1'!U291</f>
        <v>30.107875772134552</v>
      </c>
      <c r="Z74" s="250">
        <f t="shared" si="112"/>
        <v>-0.4728615312940434</v>
      </c>
      <c r="AA74" s="248">
        <f>+'Ark1'!W291</f>
        <v>23.34297480145112</v>
      </c>
      <c r="AB74" s="248">
        <f>+'Ark1'!X291</f>
        <v>94.01902147269341</v>
      </c>
      <c r="AC74" s="248">
        <f>+'Ark1'!Y291</f>
        <v>79.412197274242573</v>
      </c>
      <c r="AD74" s="249">
        <f>+'Ark1'!Z291</f>
        <v>8.6223556895365299</v>
      </c>
      <c r="AE74" s="249">
        <f>+'Ark1'!AA291</f>
        <v>1.8806224147314343</v>
      </c>
      <c r="AF74" s="251">
        <f>+'Ark1'!AB291</f>
        <v>2.2049863396059517</v>
      </c>
      <c r="AG74" s="251">
        <f>+'Ark1'!AC291</f>
        <v>75.302035172033811</v>
      </c>
      <c r="AH74" s="248">
        <f>+'Ark1'!AD291</f>
        <v>53.0635115578918</v>
      </c>
      <c r="AI74" s="248">
        <f>+'Ark1'!AE291</f>
        <v>63.99765022484555</v>
      </c>
      <c r="AJ74" s="248">
        <f>+'Ark1'!AF291</f>
        <v>37.428209691920955</v>
      </c>
      <c r="AK74" s="251">
        <f t="shared" si="113"/>
        <v>4.3170283284127695</v>
      </c>
      <c r="AL74" s="248">
        <f t="shared" si="114"/>
        <v>9.9308666017526779</v>
      </c>
      <c r="AM74" s="46"/>
      <c r="AN74" s="4"/>
      <c r="AO74" s="16"/>
      <c r="AP74" s="16"/>
      <c r="AQ74" s="5"/>
      <c r="AR74" s="18"/>
    </row>
    <row r="75" spans="1:55" ht="15.6">
      <c r="A75" s="46"/>
      <c r="B75" s="97">
        <f>+'Ark1'!C292</f>
        <v>2024</v>
      </c>
      <c r="C75" s="97">
        <f>+'Ark1'!H292</f>
        <v>2</v>
      </c>
      <c r="D75" s="98" t="s">
        <v>7</v>
      </c>
      <c r="E75" s="303">
        <f>+'Ark1'!Q292</f>
        <v>3832</v>
      </c>
      <c r="F75" s="97">
        <f t="shared" si="106"/>
        <v>-276</v>
      </c>
      <c r="G75" s="303">
        <f>+'Ark1'!R292</f>
        <v>35903</v>
      </c>
      <c r="H75" s="303">
        <f t="shared" si="107"/>
        <v>-4893</v>
      </c>
      <c r="I75" s="99">
        <f>+'Ark1'!AG292</f>
        <v>34.809609844924857</v>
      </c>
      <c r="J75" s="99">
        <f t="shared" si="108"/>
        <v>-1.3517823446906334</v>
      </c>
      <c r="K75" s="99">
        <f>+'Ark1'!AH292</f>
        <v>3.4509651004094368</v>
      </c>
      <c r="L75" s="99">
        <f t="shared" si="109"/>
        <v>-0.21851229933563676</v>
      </c>
      <c r="M75" s="174"/>
      <c r="N75" s="303">
        <f>+'Ark1'!AI292</f>
        <v>35310</v>
      </c>
      <c r="O75" s="71"/>
      <c r="P75" s="98">
        <f>+'Ark1'!S292</f>
        <v>6.9973261287357609</v>
      </c>
      <c r="Q75" s="98">
        <f t="shared" si="110"/>
        <v>2.311297058300088E-2</v>
      </c>
      <c r="R75" s="174"/>
      <c r="S75" s="407">
        <f>+IF(N75=0,"",'Ark1'!AJ292)</f>
        <v>113.1494165958657</v>
      </c>
      <c r="T75" s="395"/>
      <c r="U75" s="407">
        <f>+IF(N75=0,"",'Ark1'!AL292)</f>
        <v>20.385252777246276</v>
      </c>
      <c r="V75" s="72"/>
      <c r="W75" s="98">
        <f>+'Ark1'!T292</f>
        <v>6.8838258641339181</v>
      </c>
      <c r="X75" s="98">
        <f t="shared" si="111"/>
        <v>-0.25900676651614507</v>
      </c>
      <c r="Y75" s="99">
        <f>+'Ark1'!U292</f>
        <v>29.992042447705863</v>
      </c>
      <c r="Z75" s="99">
        <f t="shared" si="112"/>
        <v>-0.11583332442868866</v>
      </c>
      <c r="AA75" s="104">
        <f>+'Ark1'!W292</f>
        <v>21.196000334233904</v>
      </c>
      <c r="AB75" s="104">
        <f>+'Ark1'!X292</f>
        <v>93.084143386346554</v>
      </c>
      <c r="AC75" s="104">
        <f>+'Ark1'!Y292</f>
        <v>77.921065092053595</v>
      </c>
      <c r="AD75" s="99">
        <f>+'Ark1'!Z292</f>
        <v>8.9484995545857515</v>
      </c>
      <c r="AE75" s="99">
        <f>+'Ark1'!AA292</f>
        <v>1.8948616327912753</v>
      </c>
      <c r="AF75" s="98">
        <f>+'Ark1'!AB292</f>
        <v>2.2416503240315047</v>
      </c>
      <c r="AG75" s="98">
        <f>+'Ark1'!AC292</f>
        <v>84.24138381909475</v>
      </c>
      <c r="AH75" s="104">
        <f>+'Ark1'!AD292</f>
        <v>55.466502978975967</v>
      </c>
      <c r="AI75" s="104">
        <f>+'Ark1'!AE292</f>
        <v>75.393566268948007</v>
      </c>
      <c r="AJ75" s="104">
        <f>+'Ark1'!AF292</f>
        <v>36.215540111159314</v>
      </c>
      <c r="AK75" s="98">
        <f t="shared" si="113"/>
        <v>4.2862147477360271</v>
      </c>
      <c r="AL75" s="104">
        <f t="shared" si="114"/>
        <v>9.3692588726513577</v>
      </c>
      <c r="AM75" s="46"/>
      <c r="AN75" s="4"/>
      <c r="AO75" s="16"/>
      <c r="AP75" s="16"/>
      <c r="AQ75" s="5"/>
      <c r="AR75" s="18"/>
    </row>
    <row r="76" spans="1:55" ht="15.6">
      <c r="A76" s="46"/>
      <c r="B76" s="46"/>
      <c r="C76" s="46"/>
      <c r="D76" s="46"/>
      <c r="E76" s="316"/>
      <c r="F76" s="46"/>
      <c r="G76" s="316"/>
      <c r="H76" s="316"/>
      <c r="I76" s="89"/>
      <c r="J76" s="71"/>
      <c r="K76" s="89"/>
      <c r="L76" s="71"/>
      <c r="M76" s="174"/>
      <c r="N76" s="496"/>
      <c r="O76" s="71"/>
      <c r="P76" s="46"/>
      <c r="Q76" s="71"/>
      <c r="R76" s="71"/>
      <c r="S76" s="386"/>
      <c r="T76" s="395"/>
      <c r="U76" s="395"/>
      <c r="V76" s="72"/>
      <c r="W76" s="46"/>
      <c r="X76" s="71"/>
      <c r="Y76" s="89"/>
      <c r="Z76" s="89"/>
      <c r="AA76" s="71"/>
      <c r="AB76" s="71"/>
      <c r="AC76" s="71"/>
      <c r="AD76" s="89"/>
      <c r="AE76" s="89"/>
      <c r="AF76" s="46"/>
      <c r="AG76" s="46"/>
      <c r="AH76" s="46"/>
      <c r="AI76" s="46"/>
      <c r="AJ76" s="46"/>
      <c r="AK76" s="46"/>
      <c r="AL76" s="46"/>
      <c r="AM76" s="46"/>
      <c r="AN76" s="4"/>
      <c r="AO76" s="16"/>
      <c r="AP76" s="16"/>
      <c r="AQ76" s="5"/>
      <c r="AR76" s="18"/>
    </row>
    <row r="77" spans="1:55" ht="15.6">
      <c r="A77" s="46"/>
      <c r="B77" s="46"/>
      <c r="C77" s="46"/>
      <c r="D77" s="46"/>
      <c r="E77" s="316"/>
      <c r="F77" s="46"/>
      <c r="G77" s="316"/>
      <c r="H77" s="316"/>
      <c r="I77" s="71"/>
      <c r="J77" s="71"/>
      <c r="K77" s="89"/>
      <c r="L77" s="71"/>
      <c r="M77" s="174"/>
      <c r="N77" s="496"/>
      <c r="O77" s="71"/>
      <c r="P77" s="46"/>
      <c r="Q77" s="71"/>
      <c r="R77" s="71"/>
      <c r="S77" s="386"/>
      <c r="T77" s="395"/>
      <c r="U77" s="395"/>
      <c r="V77" s="71"/>
      <c r="W77" s="46"/>
      <c r="X77" s="71"/>
      <c r="Y77" s="89"/>
      <c r="Z77" s="89"/>
      <c r="AA77" s="71"/>
      <c r="AB77" s="71"/>
      <c r="AC77" s="71"/>
      <c r="AD77" s="89"/>
      <c r="AE77" s="89"/>
      <c r="AF77" s="46"/>
      <c r="AG77" s="46"/>
      <c r="AH77" s="46"/>
      <c r="AI77" s="46"/>
      <c r="AJ77" s="46"/>
      <c r="AK77" s="46"/>
      <c r="AL77" s="46"/>
      <c r="AM77" s="46"/>
      <c r="AN77" s="4"/>
      <c r="AO77" s="18"/>
      <c r="AP77" s="18"/>
      <c r="AQ77" s="5"/>
      <c r="AR77" s="18"/>
    </row>
    <row r="78" spans="1:55">
      <c r="AY78" s="13"/>
      <c r="AZ78" s="13"/>
    </row>
    <row r="79" spans="1:55" ht="15.6">
      <c r="AY79" s="5"/>
      <c r="AZ79" s="18"/>
      <c r="BA79" s="18"/>
      <c r="BC79" s="18"/>
    </row>
    <row r="80" spans="1:55">
      <c r="AY80" s="13"/>
      <c r="AZ80" s="13"/>
    </row>
    <row r="81" spans="51:55">
      <c r="AY81" s="13"/>
      <c r="AZ81" s="13"/>
    </row>
    <row r="82" spans="51:55" ht="15.6">
      <c r="AY82" s="2"/>
      <c r="AZ82" s="5"/>
      <c r="BA82" s="5"/>
    </row>
    <row r="83" spans="51:55">
      <c r="AY83" s="4"/>
      <c r="AZ83" s="4"/>
      <c r="BA83" s="4"/>
      <c r="BB83" s="4"/>
      <c r="BC83" s="4"/>
    </row>
    <row r="84" spans="51:55" ht="15.6">
      <c r="AY84" s="4"/>
      <c r="AZ84" s="13"/>
      <c r="BA84" s="13"/>
      <c r="BB84" s="1"/>
      <c r="BC84" s="5"/>
    </row>
    <row r="85" spans="51:55" ht="15.6">
      <c r="AY85" s="4"/>
      <c r="AZ85" s="13"/>
      <c r="BA85" s="13"/>
      <c r="BB85" s="1"/>
      <c r="BC85" s="5"/>
    </row>
    <row r="86" spans="51:55" ht="15.6">
      <c r="AY86" s="4"/>
      <c r="AZ86" s="13"/>
      <c r="BA86" s="13"/>
      <c r="BB86" s="1"/>
      <c r="BC86" s="5"/>
    </row>
    <row r="87" spans="51:55" ht="15.6">
      <c r="AY87" s="4"/>
      <c r="AZ87" s="13"/>
      <c r="BA87" s="13"/>
      <c r="BB87" s="1"/>
      <c r="BC87" s="5"/>
    </row>
    <row r="88" spans="51:55" ht="15.6">
      <c r="AY88" s="4"/>
      <c r="AZ88" s="13"/>
      <c r="BA88" s="13"/>
      <c r="BB88" s="13"/>
      <c r="BC88" s="5"/>
    </row>
    <row r="89" spans="51:55" ht="15.6">
      <c r="AY89" s="4"/>
      <c r="AZ89" s="13"/>
      <c r="BA89" s="13"/>
      <c r="BB89" s="13"/>
      <c r="BC89" s="5"/>
    </row>
    <row r="90" spans="51:55" ht="15.6">
      <c r="AY90" s="4"/>
      <c r="AZ90" s="13"/>
      <c r="BA90" s="13"/>
      <c r="BB90" s="13"/>
      <c r="BC90" s="5"/>
    </row>
    <row r="91" spans="51:55" ht="15.6">
      <c r="AY91" s="4"/>
      <c r="AZ91" s="13"/>
      <c r="BA91" s="13"/>
      <c r="BB91" s="13"/>
      <c r="BC91" s="5"/>
    </row>
    <row r="92" spans="51:55" ht="15.6">
      <c r="AY92" s="4"/>
      <c r="AZ92" s="13"/>
      <c r="BA92" s="13"/>
      <c r="BB92" s="5"/>
      <c r="BC92" s="5"/>
    </row>
    <row r="93" spans="51:55" ht="15.6">
      <c r="AY93" s="4"/>
      <c r="AZ93" s="13"/>
      <c r="BA93" s="13"/>
      <c r="BB93" s="5"/>
      <c r="BC93" s="5"/>
    </row>
    <row r="94" spans="51:55" ht="15.6">
      <c r="AY94" s="4"/>
      <c r="AZ94" s="13"/>
      <c r="BA94" s="13"/>
      <c r="BB94" s="5"/>
      <c r="BC94" s="5"/>
    </row>
    <row r="95" spans="51:55" ht="15.6">
      <c r="AY95" s="4"/>
      <c r="AZ95" s="13"/>
      <c r="BA95" s="13"/>
      <c r="BB95" s="5"/>
      <c r="BC95" s="5"/>
    </row>
    <row r="96" spans="51:55" ht="15.6">
      <c r="AY96" s="4"/>
      <c r="AZ96" s="13"/>
      <c r="BA96" s="13"/>
      <c r="BB96" s="5"/>
      <c r="BC96" s="5"/>
    </row>
    <row r="97" spans="51:55" ht="15.6">
      <c r="AY97" s="4"/>
      <c r="AZ97" s="13"/>
      <c r="BA97" s="13"/>
      <c r="BB97" s="5"/>
      <c r="BC97" s="5"/>
    </row>
    <row r="98" spans="51:55" ht="15.6">
      <c r="AY98" s="4"/>
      <c r="AZ98" s="13"/>
      <c r="BA98" s="13"/>
      <c r="BB98" s="5"/>
      <c r="BC98" s="5"/>
    </row>
    <row r="99" spans="51:55" ht="15.6">
      <c r="AY99" s="4"/>
      <c r="AZ99" s="13"/>
      <c r="BA99" s="13"/>
      <c r="BB99" s="5"/>
      <c r="BC99" s="5"/>
    </row>
    <row r="100" spans="51:55" ht="15.6">
      <c r="AY100" s="4"/>
      <c r="AZ100" s="5"/>
      <c r="BA100" s="5"/>
      <c r="BB100" s="5"/>
      <c r="BC100" s="5"/>
    </row>
    <row r="101" spans="51:55">
      <c r="AY101" s="13"/>
      <c r="AZ101" s="13"/>
    </row>
    <row r="102" spans="51:55" ht="15.6">
      <c r="AY102" s="5"/>
      <c r="AZ102" s="5"/>
      <c r="BA102" s="5"/>
      <c r="BC102" s="5"/>
    </row>
    <row r="103" spans="51:55">
      <c r="AY103" s="13"/>
      <c r="AZ103" s="13"/>
    </row>
    <row r="104" spans="51:55">
      <c r="AY104" s="13"/>
      <c r="AZ104" s="13"/>
    </row>
    <row r="105" spans="51:55" ht="15.6">
      <c r="AY105" s="2"/>
      <c r="AZ105" s="5"/>
      <c r="BA105" s="5"/>
      <c r="BC105" s="2"/>
    </row>
    <row r="106" spans="51:55">
      <c r="AY106" s="4"/>
      <c r="AZ106" s="4"/>
      <c r="BA106" s="4"/>
      <c r="BB106" s="4"/>
      <c r="BC106" s="4"/>
    </row>
    <row r="107" spans="51:55" ht="15.6">
      <c r="AY107" s="4"/>
      <c r="AZ107" s="13"/>
      <c r="BA107" s="13"/>
      <c r="BB107" s="1"/>
      <c r="BC107" s="5"/>
    </row>
    <row r="108" spans="51:55" ht="15.6">
      <c r="AY108" s="4"/>
      <c r="AZ108" s="13"/>
      <c r="BA108" s="13"/>
      <c r="BB108" s="1"/>
      <c r="BC108" s="5"/>
    </row>
    <row r="109" spans="51:55" ht="15.6">
      <c r="AY109" s="4"/>
      <c r="AZ109" s="13"/>
      <c r="BA109" s="13"/>
      <c r="BB109" s="1"/>
      <c r="BC109" s="5"/>
    </row>
    <row r="110" spans="51:55" ht="15.6">
      <c r="AY110" s="4"/>
      <c r="AZ110" s="13"/>
      <c r="BA110" s="13"/>
      <c r="BB110" s="1"/>
      <c r="BC110" s="5"/>
    </row>
    <row r="111" spans="51:55" ht="15.6">
      <c r="AY111" s="4"/>
      <c r="AZ111" s="13"/>
      <c r="BA111" s="13"/>
      <c r="BB111" s="13"/>
      <c r="BC111" s="5"/>
    </row>
    <row r="112" spans="51:55" ht="15.6">
      <c r="AY112" s="4"/>
      <c r="AZ112" s="13"/>
      <c r="BA112" s="13"/>
      <c r="BB112" s="13"/>
      <c r="BC112" s="5"/>
    </row>
    <row r="113" spans="51:55" ht="15.6">
      <c r="AY113" s="4"/>
      <c r="AZ113" s="13"/>
      <c r="BA113" s="13"/>
      <c r="BB113" s="13"/>
      <c r="BC113" s="5"/>
    </row>
    <row r="114" spans="51:55" ht="15.6">
      <c r="AY114" s="4"/>
      <c r="AZ114" s="13"/>
      <c r="BA114" s="13"/>
      <c r="BB114" s="13"/>
      <c r="BC114" s="5"/>
    </row>
    <row r="115" spans="51:55" ht="15.6">
      <c r="AY115" s="4"/>
      <c r="AZ115" s="13"/>
      <c r="BA115" s="13"/>
      <c r="BB115" s="5"/>
      <c r="BC115" s="5"/>
    </row>
    <row r="116" spans="51:55" ht="15.6">
      <c r="AY116" s="4"/>
      <c r="AZ116" s="13"/>
      <c r="BA116" s="13"/>
      <c r="BB116" s="5"/>
      <c r="BC116" s="5"/>
    </row>
    <row r="117" spans="51:55" ht="15.6">
      <c r="AY117" s="4"/>
      <c r="AZ117" s="13"/>
      <c r="BA117" s="13"/>
      <c r="BB117" s="5"/>
      <c r="BC117" s="5"/>
    </row>
    <row r="118" spans="51:55" ht="15.6">
      <c r="AY118" s="4"/>
      <c r="AZ118" s="13"/>
      <c r="BA118" s="13"/>
      <c r="BB118" s="5"/>
      <c r="BC118" s="5"/>
    </row>
    <row r="119" spans="51:55" ht="15.6">
      <c r="AY119" s="4"/>
      <c r="AZ119" s="13"/>
      <c r="BA119" s="13"/>
      <c r="BB119" s="5"/>
      <c r="BC119" s="5"/>
    </row>
    <row r="120" spans="51:55" ht="15.6">
      <c r="AY120" s="4"/>
      <c r="AZ120" s="13"/>
      <c r="BA120" s="13"/>
      <c r="BB120" s="5"/>
      <c r="BC120" s="5"/>
    </row>
    <row r="121" spans="51:55" ht="15.6">
      <c r="AY121" s="4"/>
      <c r="AZ121" s="13"/>
      <c r="BA121" s="13"/>
      <c r="BB121" s="5"/>
      <c r="BC121" s="5"/>
    </row>
    <row r="122" spans="51:55" ht="15.6">
      <c r="AY122" s="4"/>
      <c r="AZ122" s="13"/>
      <c r="BA122" s="13"/>
      <c r="BB122" s="5"/>
      <c r="BC122" s="5"/>
    </row>
    <row r="123" spans="51:55" ht="15.6">
      <c r="AY123" s="4"/>
      <c r="AZ123" s="5"/>
      <c r="BA123" s="5"/>
      <c r="BB123" s="5"/>
      <c r="BC123" s="5"/>
    </row>
    <row r="124" spans="51:55">
      <c r="AY124" s="13"/>
      <c r="AZ124" s="13"/>
    </row>
    <row r="125" spans="51:55" ht="15.6">
      <c r="AY125" s="5"/>
      <c r="AZ125" s="5"/>
      <c r="BA125" s="5"/>
      <c r="BC125" s="5"/>
    </row>
    <row r="126" spans="51:55">
      <c r="AY126" s="13"/>
      <c r="AZ126" s="13"/>
    </row>
    <row r="127" spans="51:55">
      <c r="AY127" s="13"/>
      <c r="AZ127" s="13"/>
    </row>
    <row r="128" spans="51:55">
      <c r="AY128" s="13"/>
      <c r="AZ128" s="13"/>
    </row>
    <row r="129" spans="51:52">
      <c r="AY129" s="13"/>
      <c r="AZ129" s="13"/>
    </row>
    <row r="130" spans="51:52">
      <c r="AY130" s="13"/>
      <c r="AZ130" s="13"/>
    </row>
    <row r="131" spans="51:52">
      <c r="AY131" s="13"/>
      <c r="AZ131" s="13"/>
    </row>
    <row r="132" spans="51:52">
      <c r="AY132" s="13"/>
      <c r="AZ132" s="13"/>
    </row>
    <row r="133" spans="51:52">
      <c r="AY133" s="13"/>
      <c r="AZ133" s="13"/>
    </row>
    <row r="134" spans="51:52">
      <c r="AY134" s="13"/>
      <c r="AZ134" s="13"/>
    </row>
    <row r="135" spans="51:52">
      <c r="AY135" s="13"/>
      <c r="AZ135" s="13"/>
    </row>
    <row r="136" spans="51:52">
      <c r="AY136" s="13"/>
      <c r="AZ136" s="13"/>
    </row>
    <row r="137" spans="51:52">
      <c r="AY137" s="13"/>
      <c r="AZ137" s="13"/>
    </row>
    <row r="138" spans="51:52">
      <c r="AY138" s="13"/>
      <c r="AZ138" s="13"/>
    </row>
    <row r="139" spans="51:52">
      <c r="AY139" s="13"/>
      <c r="AZ139" s="13"/>
    </row>
    <row r="140" spans="51:52">
      <c r="AY140" s="13"/>
      <c r="AZ140" s="13"/>
    </row>
    <row r="141" spans="51:52">
      <c r="AY141" s="13"/>
      <c r="AZ141" s="13"/>
    </row>
    <row r="142" spans="51:52">
      <c r="AY142" s="13"/>
      <c r="AZ142" s="13"/>
    </row>
    <row r="143" spans="51:52">
      <c r="AY143" s="13"/>
      <c r="AZ143" s="13"/>
    </row>
    <row r="144" spans="51:52">
      <c r="AY144" s="13"/>
      <c r="AZ144" s="13"/>
    </row>
    <row r="145" spans="51:52">
      <c r="AY145" s="13"/>
      <c r="AZ145" s="13"/>
    </row>
    <row r="146" spans="51:52">
      <c r="AY146" s="13"/>
      <c r="AZ146" s="13"/>
    </row>
    <row r="147" spans="51:52">
      <c r="AY147" s="13"/>
      <c r="AZ147" s="13"/>
    </row>
    <row r="148" spans="51:52">
      <c r="AY148" s="13"/>
      <c r="AZ148" s="13"/>
    </row>
    <row r="149" spans="51:52">
      <c r="AY149" s="13"/>
      <c r="AZ149" s="13"/>
    </row>
    <row r="150" spans="51:52">
      <c r="AY150" s="13"/>
      <c r="AZ150" s="13"/>
    </row>
    <row r="151" spans="51:52">
      <c r="AY151" s="13"/>
      <c r="AZ151" s="13"/>
    </row>
    <row r="152" spans="51:52">
      <c r="AY152" s="13"/>
      <c r="AZ152" s="13"/>
    </row>
    <row r="153" spans="51:52">
      <c r="AY153" s="13"/>
      <c r="AZ153" s="13"/>
    </row>
    <row r="154" spans="51:52">
      <c r="AY154" s="13"/>
      <c r="AZ154" s="13"/>
    </row>
    <row r="155" spans="51:52">
      <c r="AY155" s="13"/>
      <c r="AZ155" s="13"/>
    </row>
    <row r="156" spans="51:52">
      <c r="AY156" s="13"/>
      <c r="AZ156" s="13"/>
    </row>
    <row r="157" spans="51:52">
      <c r="AY157" s="13"/>
      <c r="AZ157" s="13"/>
    </row>
    <row r="158" spans="51:52">
      <c r="AY158" s="13"/>
      <c r="AZ158" s="13"/>
    </row>
    <row r="159" spans="51:52">
      <c r="AY159" s="13"/>
      <c r="AZ159" s="13"/>
    </row>
    <row r="160" spans="51:52">
      <c r="AY160" s="13"/>
      <c r="AZ160" s="13"/>
    </row>
    <row r="161" spans="51:52">
      <c r="AY161" s="13"/>
      <c r="AZ161" s="13"/>
    </row>
    <row r="162" spans="51:52">
      <c r="AY162" s="13"/>
      <c r="AZ162" s="13"/>
    </row>
    <row r="163" spans="51:52">
      <c r="AY163" s="13"/>
      <c r="AZ163" s="13"/>
    </row>
    <row r="164" spans="51:52">
      <c r="AY164" s="13"/>
      <c r="AZ164" s="13"/>
    </row>
    <row r="165" spans="51:52">
      <c r="AY165" s="13"/>
      <c r="AZ165" s="13"/>
    </row>
    <row r="166" spans="51:52">
      <c r="AY166" s="13"/>
      <c r="AZ166" s="13"/>
    </row>
    <row r="167" spans="51:52">
      <c r="AY167" s="13"/>
      <c r="AZ167" s="13"/>
    </row>
    <row r="168" spans="51:52">
      <c r="AY168" s="13"/>
      <c r="AZ168" s="13"/>
    </row>
    <row r="169" spans="51:52">
      <c r="AY169" s="13"/>
      <c r="AZ169" s="13"/>
    </row>
    <row r="170" spans="51:52">
      <c r="AY170" s="13"/>
      <c r="AZ170" s="13"/>
    </row>
    <row r="171" spans="51:52">
      <c r="AY171" s="13"/>
      <c r="AZ171" s="13"/>
    </row>
    <row r="172" spans="51:52">
      <c r="AY172" s="13"/>
      <c r="AZ172" s="13"/>
    </row>
    <row r="173" spans="51:52">
      <c r="AY173" s="13"/>
      <c r="AZ173" s="13"/>
    </row>
    <row r="174" spans="51:52">
      <c r="AY174" s="13"/>
      <c r="AZ174" s="13"/>
    </row>
    <row r="175" spans="51:52">
      <c r="AY175" s="13"/>
      <c r="AZ175" s="13"/>
    </row>
    <row r="176" spans="51:52">
      <c r="AY176" s="13"/>
      <c r="AZ176" s="13"/>
    </row>
    <row r="177" spans="51:52">
      <c r="AY177" s="13"/>
      <c r="AZ177" s="13"/>
    </row>
    <row r="178" spans="51:52">
      <c r="AY178" s="13"/>
      <c r="AZ178" s="13"/>
    </row>
    <row r="179" spans="51:52">
      <c r="AY179" s="13"/>
      <c r="AZ179" s="13"/>
    </row>
    <row r="180" spans="51:52">
      <c r="AY180" s="13"/>
      <c r="AZ180" s="13"/>
    </row>
    <row r="202" spans="9:50">
      <c r="I202" s="157"/>
      <c r="K202" s="157"/>
      <c r="P202" s="14"/>
      <c r="W202" s="14"/>
      <c r="Y202" s="157"/>
      <c r="AX202" s="14"/>
    </row>
    <row r="203" spans="9:50">
      <c r="I203" s="157"/>
      <c r="K203" s="157"/>
      <c r="P203" s="14"/>
      <c r="W203" s="14"/>
      <c r="Y203" s="157"/>
      <c r="AA203" s="75"/>
      <c r="AB203" s="75"/>
      <c r="AC203" s="75"/>
      <c r="AD203" s="157"/>
      <c r="AE203" s="157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</row>
    <row r="204" spans="9:50">
      <c r="I204" s="157"/>
      <c r="K204" s="157"/>
      <c r="P204" s="14"/>
      <c r="W204" s="14"/>
      <c r="Y204" s="157"/>
      <c r="AA204" s="75"/>
      <c r="AB204" s="75"/>
      <c r="AC204" s="75"/>
      <c r="AD204" s="157"/>
      <c r="AE204" s="157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</row>
    <row r="205" spans="9:50">
      <c r="I205" s="157"/>
      <c r="K205" s="157"/>
      <c r="P205" s="14"/>
      <c r="W205" s="14"/>
      <c r="Y205" s="157"/>
      <c r="AA205" s="75"/>
      <c r="AB205" s="75"/>
      <c r="AC205" s="75"/>
      <c r="AD205" s="157"/>
      <c r="AE205" s="157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</row>
    <row r="206" spans="9:50">
      <c r="I206" s="157"/>
      <c r="K206" s="157"/>
      <c r="P206" s="14"/>
      <c r="W206" s="14"/>
      <c r="Y206" s="157"/>
      <c r="AA206" s="75"/>
      <c r="AB206" s="75"/>
      <c r="AC206" s="75"/>
      <c r="AD206" s="157"/>
      <c r="AE206" s="157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</row>
    <row r="207" spans="9:50">
      <c r="I207" s="157"/>
      <c r="K207" s="157"/>
      <c r="P207" s="14"/>
      <c r="W207" s="14"/>
      <c r="Y207" s="157"/>
      <c r="AA207" s="75"/>
      <c r="AB207" s="75"/>
      <c r="AC207" s="75"/>
      <c r="AD207" s="157"/>
      <c r="AE207" s="157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</row>
    <row r="208" spans="9:50">
      <c r="I208" s="157"/>
      <c r="K208" s="157"/>
      <c r="P208" s="14"/>
      <c r="W208" s="14"/>
      <c r="Y208" s="157"/>
      <c r="AA208" s="75"/>
      <c r="AB208" s="75"/>
      <c r="AC208" s="75"/>
      <c r="AD208" s="157"/>
      <c r="AE208" s="157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</row>
    <row r="209" spans="9:50">
      <c r="I209" s="157"/>
      <c r="K209" s="157"/>
      <c r="P209" s="14"/>
      <c r="W209" s="14"/>
      <c r="Y209" s="157"/>
      <c r="AA209" s="75"/>
      <c r="AB209" s="75"/>
      <c r="AC209" s="75"/>
      <c r="AD209" s="157"/>
      <c r="AE209" s="157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</row>
    <row r="210" spans="9:50">
      <c r="I210" s="157"/>
      <c r="K210" s="157"/>
      <c r="P210" s="14"/>
      <c r="W210" s="14"/>
      <c r="Y210" s="157"/>
      <c r="AA210" s="75"/>
      <c r="AB210" s="75"/>
      <c r="AC210" s="75"/>
      <c r="AD210" s="157"/>
      <c r="AE210" s="157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</row>
    <row r="211" spans="9:50">
      <c r="I211" s="157"/>
      <c r="K211" s="157"/>
      <c r="P211" s="14"/>
      <c r="W211" s="14"/>
      <c r="Y211" s="157"/>
      <c r="AA211" s="75"/>
      <c r="AB211" s="75"/>
      <c r="AC211" s="75"/>
      <c r="AD211" s="157"/>
      <c r="AE211" s="157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</row>
    <row r="212" spans="9:50">
      <c r="I212" s="157"/>
      <c r="K212" s="157"/>
      <c r="P212" s="14"/>
      <c r="W212" s="14"/>
      <c r="Y212" s="157"/>
      <c r="AA212" s="75"/>
      <c r="AB212" s="75"/>
      <c r="AC212" s="75"/>
      <c r="AD212" s="157"/>
      <c r="AE212" s="157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</row>
    <row r="213" spans="9:50">
      <c r="I213" s="157"/>
      <c r="K213" s="157"/>
      <c r="P213" s="14"/>
      <c r="W213" s="14"/>
      <c r="Y213" s="157"/>
      <c r="AA213" s="75"/>
      <c r="AB213" s="75"/>
      <c r="AC213" s="75"/>
      <c r="AD213" s="157"/>
      <c r="AE213" s="157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</row>
    <row r="214" spans="9:50">
      <c r="I214" s="157"/>
      <c r="K214" s="157"/>
      <c r="P214" s="14"/>
      <c r="W214" s="14"/>
      <c r="Y214" s="157"/>
      <c r="AA214" s="75"/>
      <c r="AB214" s="75"/>
      <c r="AC214" s="75"/>
      <c r="AD214" s="157"/>
      <c r="AE214" s="157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</row>
    <row r="215" spans="9:50">
      <c r="I215" s="157"/>
      <c r="K215" s="157"/>
      <c r="P215" s="14"/>
      <c r="W215" s="14"/>
      <c r="Y215" s="157"/>
      <c r="AA215" s="75"/>
      <c r="AB215" s="75"/>
      <c r="AC215" s="75"/>
      <c r="AD215" s="157"/>
      <c r="AE215" s="157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</row>
    <row r="216" spans="9:50">
      <c r="I216" s="157"/>
      <c r="K216" s="157"/>
      <c r="P216" s="14"/>
      <c r="W216" s="14"/>
      <c r="Y216" s="157"/>
      <c r="AA216" s="75"/>
      <c r="AB216" s="75"/>
      <c r="AC216" s="75"/>
      <c r="AD216" s="157"/>
      <c r="AE216" s="157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</row>
    <row r="217" spans="9:50">
      <c r="I217" s="157"/>
      <c r="K217" s="157"/>
      <c r="P217" s="14"/>
      <c r="W217" s="14"/>
      <c r="Y217" s="157"/>
      <c r="AA217" s="75"/>
      <c r="AB217" s="75"/>
      <c r="AC217" s="75"/>
      <c r="AD217" s="157"/>
      <c r="AE217" s="157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</row>
    <row r="218" spans="9:50">
      <c r="I218" s="157"/>
      <c r="K218" s="157"/>
      <c r="P218" s="14"/>
      <c r="W218" s="14"/>
      <c r="Y218" s="157"/>
      <c r="AA218" s="75"/>
      <c r="AB218" s="75"/>
      <c r="AC218" s="75"/>
      <c r="AD218" s="157"/>
      <c r="AE218" s="157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</row>
    <row r="219" spans="9:50">
      <c r="I219" s="157"/>
      <c r="K219" s="157"/>
      <c r="P219" s="14"/>
      <c r="W219" s="14"/>
      <c r="Y219" s="157"/>
      <c r="AA219" s="75"/>
      <c r="AB219" s="75"/>
      <c r="AC219" s="75"/>
      <c r="AD219" s="157"/>
      <c r="AE219" s="157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</row>
    <row r="220" spans="9:50">
      <c r="I220" s="157"/>
      <c r="K220" s="157"/>
      <c r="P220" s="14"/>
      <c r="W220" s="14"/>
      <c r="Y220" s="157"/>
      <c r="AA220" s="75"/>
      <c r="AB220" s="75"/>
      <c r="AC220" s="75"/>
      <c r="AD220" s="157"/>
      <c r="AE220" s="157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</row>
    <row r="221" spans="9:50">
      <c r="I221" s="157"/>
      <c r="K221" s="157"/>
      <c r="P221" s="14"/>
      <c r="W221" s="14"/>
      <c r="Y221" s="157"/>
      <c r="AA221" s="75"/>
      <c r="AB221" s="75"/>
      <c r="AC221" s="75"/>
      <c r="AD221" s="157"/>
      <c r="AE221" s="157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</row>
    <row r="222" spans="9:50">
      <c r="I222" s="157"/>
      <c r="K222" s="157"/>
      <c r="P222" s="14"/>
      <c r="W222" s="14"/>
      <c r="Y222" s="157"/>
      <c r="AA222" s="75"/>
      <c r="AB222" s="75"/>
      <c r="AC222" s="75"/>
      <c r="AD222" s="157"/>
      <c r="AE222" s="157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</row>
    <row r="223" spans="9:50">
      <c r="I223" s="157"/>
      <c r="K223" s="157"/>
      <c r="P223" s="14"/>
      <c r="W223" s="14"/>
      <c r="Y223" s="157"/>
      <c r="AA223" s="75"/>
      <c r="AB223" s="75"/>
      <c r="AC223" s="75"/>
      <c r="AD223" s="157"/>
      <c r="AE223" s="157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</row>
    <row r="224" spans="9:50">
      <c r="I224" s="157"/>
      <c r="K224" s="157"/>
      <c r="P224" s="14"/>
      <c r="W224" s="14"/>
      <c r="Y224" s="157"/>
      <c r="AA224" s="75"/>
      <c r="AB224" s="75"/>
      <c r="AC224" s="75"/>
      <c r="AD224" s="157"/>
      <c r="AE224" s="157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</row>
    <row r="225" spans="9:50">
      <c r="I225" s="157"/>
      <c r="K225" s="157"/>
      <c r="P225" s="14"/>
      <c r="W225" s="14"/>
      <c r="Y225" s="157"/>
      <c r="AA225" s="75"/>
      <c r="AB225" s="75"/>
      <c r="AC225" s="75"/>
      <c r="AD225" s="157"/>
      <c r="AE225" s="157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</row>
    <row r="226" spans="9:50">
      <c r="I226" s="157"/>
      <c r="K226" s="157"/>
      <c r="P226" s="14"/>
      <c r="W226" s="14"/>
      <c r="Y226" s="157"/>
      <c r="AA226" s="75"/>
      <c r="AB226" s="75"/>
      <c r="AC226" s="75"/>
      <c r="AD226" s="157"/>
      <c r="AE226" s="157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</row>
    <row r="227" spans="9:50">
      <c r="I227" s="157"/>
      <c r="K227" s="157"/>
      <c r="P227" s="14"/>
      <c r="W227" s="14"/>
      <c r="Y227" s="157"/>
      <c r="AA227" s="75"/>
      <c r="AB227" s="75"/>
      <c r="AC227" s="75"/>
      <c r="AD227" s="157"/>
      <c r="AE227" s="157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</row>
    <row r="228" spans="9:50">
      <c r="I228" s="157"/>
      <c r="K228" s="157"/>
      <c r="P228" s="14"/>
      <c r="W228" s="14"/>
      <c r="Y228" s="157"/>
      <c r="AA228" s="75"/>
      <c r="AB228" s="75"/>
      <c r="AC228" s="75"/>
      <c r="AD228" s="157"/>
      <c r="AE228" s="157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</row>
    <row r="229" spans="9:50">
      <c r="I229" s="157"/>
      <c r="K229" s="157"/>
      <c r="P229" s="14"/>
      <c r="W229" s="14"/>
      <c r="Y229" s="157"/>
      <c r="AA229" s="75"/>
      <c r="AB229" s="75"/>
      <c r="AC229" s="75"/>
      <c r="AD229" s="157"/>
      <c r="AE229" s="157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</row>
    <row r="230" spans="9:50">
      <c r="I230" s="157"/>
      <c r="K230" s="157"/>
      <c r="P230" s="14"/>
      <c r="W230" s="14"/>
      <c r="Y230" s="157"/>
      <c r="AA230" s="75"/>
      <c r="AB230" s="75"/>
      <c r="AC230" s="75"/>
      <c r="AD230" s="157"/>
      <c r="AE230" s="157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</row>
    <row r="231" spans="9:50">
      <c r="I231" s="157"/>
      <c r="K231" s="157"/>
      <c r="P231" s="14"/>
      <c r="W231" s="14"/>
      <c r="Y231" s="157"/>
      <c r="AA231" s="75"/>
      <c r="AB231" s="75"/>
      <c r="AC231" s="75"/>
      <c r="AD231" s="157"/>
      <c r="AE231" s="157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</row>
    <row r="232" spans="9:50">
      <c r="I232" s="157"/>
      <c r="K232" s="157"/>
      <c r="P232" s="14"/>
      <c r="W232" s="14"/>
      <c r="Y232" s="157"/>
      <c r="AA232" s="75"/>
      <c r="AB232" s="75"/>
      <c r="AC232" s="75"/>
      <c r="AD232" s="157"/>
      <c r="AE232" s="157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</row>
    <row r="233" spans="9:50">
      <c r="I233" s="157"/>
      <c r="K233" s="157"/>
      <c r="P233" s="14"/>
      <c r="W233" s="14"/>
      <c r="Y233" s="157"/>
      <c r="AA233" s="75"/>
      <c r="AB233" s="75"/>
      <c r="AC233" s="75"/>
      <c r="AD233" s="157"/>
      <c r="AE233" s="157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</row>
    <row r="234" spans="9:50">
      <c r="I234" s="157"/>
      <c r="K234" s="157"/>
      <c r="P234" s="14"/>
      <c r="W234" s="14"/>
      <c r="Y234" s="157"/>
      <c r="AA234" s="75"/>
      <c r="AB234" s="75"/>
      <c r="AC234" s="75"/>
      <c r="AD234" s="157"/>
      <c r="AE234" s="157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</row>
    <row r="235" spans="9:50">
      <c r="I235" s="157"/>
      <c r="K235" s="157"/>
      <c r="P235" s="14"/>
      <c r="W235" s="14"/>
      <c r="Y235" s="157"/>
      <c r="AA235" s="75"/>
      <c r="AB235" s="75"/>
      <c r="AC235" s="75"/>
      <c r="AD235" s="157"/>
      <c r="AE235" s="157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</row>
    <row r="236" spans="9:50">
      <c r="I236" s="157"/>
      <c r="K236" s="157"/>
      <c r="P236" s="14"/>
      <c r="W236" s="14"/>
      <c r="Y236" s="157"/>
      <c r="AA236" s="75"/>
      <c r="AB236" s="75"/>
      <c r="AC236" s="75"/>
      <c r="AD236" s="157"/>
      <c r="AE236" s="157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</row>
    <row r="237" spans="9:50">
      <c r="I237" s="157"/>
      <c r="K237" s="157"/>
      <c r="P237" s="14"/>
      <c r="W237" s="14"/>
      <c r="Y237" s="157"/>
      <c r="AA237" s="75"/>
      <c r="AB237" s="75"/>
      <c r="AC237" s="75"/>
      <c r="AD237" s="157"/>
      <c r="AE237" s="157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</row>
    <row r="238" spans="9:50">
      <c r="I238" s="157"/>
      <c r="K238" s="157"/>
      <c r="P238" s="14"/>
      <c r="W238" s="14"/>
      <c r="Y238" s="157"/>
      <c r="AA238" s="75"/>
      <c r="AB238" s="75"/>
      <c r="AC238" s="75"/>
      <c r="AD238" s="157"/>
      <c r="AE238" s="157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</row>
    <row r="239" spans="9:50">
      <c r="I239" s="157"/>
      <c r="K239" s="157"/>
      <c r="P239" s="14"/>
      <c r="W239" s="14"/>
      <c r="Y239" s="157"/>
      <c r="AA239" s="75"/>
      <c r="AB239" s="75"/>
      <c r="AC239" s="75"/>
      <c r="AD239" s="157"/>
      <c r="AE239" s="157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</row>
    <row r="240" spans="9:50">
      <c r="I240" s="157"/>
      <c r="K240" s="157"/>
      <c r="P240" s="14"/>
      <c r="W240" s="14"/>
      <c r="Y240" s="157"/>
      <c r="AA240" s="75"/>
      <c r="AB240" s="75"/>
      <c r="AC240" s="75"/>
      <c r="AD240" s="157"/>
      <c r="AE240" s="157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</row>
    <row r="241" spans="9:50">
      <c r="I241" s="157"/>
      <c r="K241" s="157"/>
      <c r="P241" s="14"/>
      <c r="W241" s="14"/>
      <c r="Y241" s="157"/>
      <c r="AA241" s="75"/>
      <c r="AB241" s="75"/>
      <c r="AC241" s="75"/>
      <c r="AD241" s="157"/>
      <c r="AE241" s="157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</row>
    <row r="242" spans="9:50">
      <c r="I242" s="157"/>
      <c r="K242" s="157"/>
      <c r="P242" s="14"/>
      <c r="W242" s="14"/>
      <c r="Y242" s="157"/>
      <c r="AA242" s="75"/>
      <c r="AB242" s="75"/>
      <c r="AC242" s="75"/>
      <c r="AD242" s="157"/>
      <c r="AE242" s="157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</row>
    <row r="243" spans="9:50">
      <c r="I243" s="157"/>
      <c r="K243" s="157"/>
      <c r="P243" s="14"/>
      <c r="W243" s="14"/>
      <c r="Y243" s="157"/>
      <c r="AA243" s="75"/>
      <c r="AB243" s="75"/>
      <c r="AC243" s="75"/>
      <c r="AD243" s="157"/>
      <c r="AE243" s="157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</row>
    <row r="244" spans="9:50">
      <c r="I244" s="157"/>
      <c r="K244" s="157"/>
      <c r="P244" s="14"/>
      <c r="W244" s="14"/>
      <c r="Y244" s="157"/>
      <c r="AA244" s="75"/>
      <c r="AB244" s="75"/>
      <c r="AC244" s="75"/>
      <c r="AD244" s="157"/>
      <c r="AE244" s="157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</row>
    <row r="245" spans="9:50">
      <c r="I245" s="157"/>
      <c r="K245" s="157"/>
      <c r="P245" s="14"/>
      <c r="W245" s="14"/>
      <c r="Y245" s="157"/>
      <c r="AA245" s="75"/>
      <c r="AB245" s="75"/>
      <c r="AC245" s="75"/>
      <c r="AD245" s="157"/>
      <c r="AE245" s="157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</row>
    <row r="246" spans="9:50">
      <c r="I246" s="157"/>
      <c r="K246" s="157"/>
      <c r="P246" s="14"/>
      <c r="W246" s="14"/>
      <c r="Y246" s="157"/>
      <c r="AA246" s="75"/>
      <c r="AB246" s="75"/>
      <c r="AC246" s="75"/>
      <c r="AD246" s="157"/>
      <c r="AE246" s="157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</row>
    <row r="247" spans="9:50">
      <c r="I247" s="157"/>
      <c r="K247" s="157"/>
      <c r="P247" s="14"/>
      <c r="W247" s="14"/>
      <c r="Y247" s="157"/>
      <c r="AA247" s="75"/>
      <c r="AB247" s="75"/>
      <c r="AC247" s="75"/>
      <c r="AD247" s="157"/>
      <c r="AE247" s="157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</row>
    <row r="248" spans="9:50">
      <c r="I248" s="157"/>
      <c r="K248" s="157"/>
      <c r="P248" s="14"/>
      <c r="W248" s="14"/>
      <c r="Y248" s="157"/>
      <c r="AA248" s="75"/>
      <c r="AB248" s="75"/>
      <c r="AC248" s="75"/>
      <c r="AD248" s="157"/>
      <c r="AE248" s="157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</row>
    <row r="249" spans="9:50">
      <c r="I249" s="157"/>
      <c r="K249" s="157"/>
      <c r="P249" s="14"/>
      <c r="W249" s="14"/>
      <c r="Y249" s="157"/>
      <c r="AA249" s="75"/>
      <c r="AB249" s="75"/>
      <c r="AC249" s="75"/>
      <c r="AD249" s="157"/>
      <c r="AE249" s="157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</row>
    <row r="250" spans="9:50">
      <c r="I250" s="157"/>
      <c r="K250" s="157"/>
      <c r="P250" s="14"/>
      <c r="W250" s="14"/>
      <c r="Y250" s="157"/>
      <c r="AA250" s="75"/>
      <c r="AB250" s="75"/>
      <c r="AC250" s="75"/>
      <c r="AD250" s="157"/>
      <c r="AE250" s="157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</row>
    <row r="251" spans="9:50">
      <c r="I251" s="157"/>
      <c r="K251" s="157"/>
      <c r="P251" s="14"/>
      <c r="W251" s="14"/>
      <c r="Y251" s="157"/>
      <c r="AA251" s="75"/>
      <c r="AB251" s="75"/>
      <c r="AC251" s="75"/>
      <c r="AD251" s="157"/>
      <c r="AE251" s="157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spans="9:50">
      <c r="I252" s="157"/>
      <c r="K252" s="157"/>
      <c r="P252" s="14"/>
      <c r="W252" s="14"/>
      <c r="Y252" s="157"/>
      <c r="AA252" s="75"/>
      <c r="AB252" s="75"/>
      <c r="AC252" s="75"/>
      <c r="AD252" s="157"/>
      <c r="AE252" s="157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9:50">
      <c r="I253" s="157"/>
      <c r="K253" s="157"/>
      <c r="P253" s="14"/>
      <c r="W253" s="14"/>
      <c r="Y253" s="157"/>
      <c r="AA253" s="75"/>
      <c r="AB253" s="75"/>
      <c r="AC253" s="75"/>
      <c r="AD253" s="157"/>
      <c r="AE253" s="157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spans="9:50">
      <c r="I254" s="157"/>
      <c r="K254" s="157"/>
      <c r="P254" s="14"/>
      <c r="W254" s="14"/>
      <c r="Y254" s="157"/>
      <c r="AA254" s="75"/>
      <c r="AB254" s="75"/>
      <c r="AC254" s="75"/>
      <c r="AD254" s="157"/>
      <c r="AE254" s="157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spans="9:50">
      <c r="I255" s="157"/>
      <c r="K255" s="157"/>
      <c r="P255" s="14"/>
      <c r="W255" s="14"/>
      <c r="Y255" s="157"/>
      <c r="AA255" s="75"/>
      <c r="AB255" s="75"/>
      <c r="AC255" s="75"/>
      <c r="AD255" s="157"/>
      <c r="AE255" s="157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spans="9:50">
      <c r="I256" s="157"/>
      <c r="K256" s="157"/>
      <c r="P256" s="14"/>
      <c r="W256" s="14"/>
      <c r="Y256" s="157"/>
      <c r="AA256" s="75"/>
      <c r="AB256" s="75"/>
      <c r="AC256" s="75"/>
      <c r="AD256" s="157"/>
      <c r="AE256" s="157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spans="9:50">
      <c r="I257" s="157"/>
      <c r="K257" s="157"/>
      <c r="P257" s="14"/>
      <c r="W257" s="14"/>
      <c r="Y257" s="157"/>
      <c r="AA257" s="75"/>
      <c r="AB257" s="75"/>
      <c r="AC257" s="75"/>
      <c r="AD257" s="157"/>
      <c r="AE257" s="157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spans="9:50">
      <c r="I258" s="157"/>
      <c r="K258" s="157"/>
      <c r="P258" s="14"/>
      <c r="W258" s="14"/>
      <c r="Y258" s="157"/>
      <c r="AA258" s="75"/>
      <c r="AB258" s="75"/>
      <c r="AC258" s="75"/>
      <c r="AD258" s="157"/>
      <c r="AE258" s="157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spans="9:50">
      <c r="I259" s="157"/>
      <c r="K259" s="157"/>
      <c r="P259" s="14"/>
      <c r="W259" s="14"/>
      <c r="Y259" s="157"/>
      <c r="AA259" s="75"/>
      <c r="AB259" s="75"/>
      <c r="AC259" s="75"/>
      <c r="AD259" s="157"/>
      <c r="AE259" s="157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spans="9:50">
      <c r="I260" s="157"/>
      <c r="K260" s="157"/>
      <c r="P260" s="14"/>
      <c r="W260" s="14"/>
      <c r="Y260" s="157"/>
      <c r="AA260" s="75"/>
      <c r="AB260" s="75"/>
      <c r="AC260" s="75"/>
      <c r="AD260" s="157"/>
      <c r="AE260" s="157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spans="9:50">
      <c r="I261" s="157"/>
      <c r="K261" s="157"/>
      <c r="P261" s="14"/>
      <c r="W261" s="14"/>
      <c r="Y261" s="157"/>
      <c r="AA261" s="75"/>
      <c r="AB261" s="75"/>
      <c r="AC261" s="75"/>
      <c r="AD261" s="157"/>
      <c r="AE261" s="157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spans="9:50">
      <c r="I262" s="157"/>
      <c r="K262" s="157"/>
      <c r="P262" s="14"/>
      <c r="W262" s="14"/>
      <c r="Y262" s="157"/>
      <c r="AA262" s="75"/>
      <c r="AB262" s="75"/>
      <c r="AC262" s="75"/>
      <c r="AD262" s="157"/>
      <c r="AE262" s="157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spans="9:50">
      <c r="I263" s="157"/>
      <c r="K263" s="157"/>
      <c r="P263" s="14"/>
      <c r="W263" s="14"/>
      <c r="Y263" s="157"/>
      <c r="AA263" s="75"/>
      <c r="AB263" s="75"/>
      <c r="AC263" s="75"/>
      <c r="AD263" s="157"/>
      <c r="AE263" s="157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spans="9:50">
      <c r="I264" s="157"/>
      <c r="K264" s="157"/>
      <c r="P264" s="14"/>
      <c r="W264" s="14"/>
      <c r="Y264" s="157"/>
      <c r="AA264" s="75"/>
      <c r="AB264" s="75"/>
      <c r="AC264" s="75"/>
      <c r="AD264" s="157"/>
      <c r="AE264" s="157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spans="9:50">
      <c r="I265" s="157"/>
      <c r="K265" s="157"/>
      <c r="P265" s="14"/>
      <c r="W265" s="14"/>
      <c r="Y265" s="157"/>
      <c r="AA265" s="75"/>
      <c r="AB265" s="75"/>
      <c r="AC265" s="75"/>
      <c r="AD265" s="157"/>
      <c r="AE265" s="157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spans="9:50">
      <c r="I266" s="157"/>
      <c r="K266" s="157"/>
      <c r="P266" s="14"/>
      <c r="W266" s="14"/>
      <c r="Y266" s="157"/>
      <c r="AA266" s="75"/>
      <c r="AB266" s="75"/>
      <c r="AC266" s="75"/>
      <c r="AD266" s="157"/>
      <c r="AE266" s="157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spans="9:50">
      <c r="I267" s="157"/>
      <c r="K267" s="157"/>
      <c r="P267" s="14"/>
      <c r="W267" s="14"/>
      <c r="Y267" s="157"/>
      <c r="AA267" s="75"/>
      <c r="AB267" s="75"/>
      <c r="AC267" s="75"/>
      <c r="AD267" s="157"/>
      <c r="AE267" s="157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spans="9:50">
      <c r="I268" s="157"/>
      <c r="K268" s="157"/>
      <c r="P268" s="14"/>
      <c r="W268" s="14"/>
      <c r="Y268" s="157"/>
      <c r="AA268" s="75"/>
      <c r="AB268" s="75"/>
      <c r="AC268" s="75"/>
      <c r="AD268" s="157"/>
      <c r="AE268" s="157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spans="9:50">
      <c r="I269" s="157"/>
      <c r="K269" s="157"/>
      <c r="P269" s="14"/>
      <c r="W269" s="14"/>
      <c r="Y269" s="157"/>
      <c r="AA269" s="75"/>
      <c r="AB269" s="75"/>
      <c r="AC269" s="75"/>
      <c r="AD269" s="157"/>
      <c r="AE269" s="157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spans="9:50">
      <c r="I270" s="157"/>
      <c r="K270" s="157"/>
      <c r="P270" s="14"/>
      <c r="W270" s="14"/>
      <c r="Y270" s="157"/>
      <c r="AA270" s="75"/>
      <c r="AB270" s="75"/>
      <c r="AC270" s="75"/>
      <c r="AD270" s="157"/>
      <c r="AE270" s="157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spans="9:50">
      <c r="I271" s="157"/>
      <c r="K271" s="157"/>
      <c r="P271" s="14"/>
      <c r="W271" s="14"/>
      <c r="Y271" s="157"/>
      <c r="AA271" s="75"/>
      <c r="AB271" s="75"/>
      <c r="AC271" s="75"/>
      <c r="AD271" s="157"/>
      <c r="AE271" s="157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spans="9:50">
      <c r="I272" s="157"/>
      <c r="K272" s="157"/>
      <c r="P272" s="14"/>
      <c r="W272" s="14"/>
      <c r="Y272" s="157"/>
      <c r="AA272" s="75"/>
      <c r="AB272" s="75"/>
      <c r="AC272" s="75"/>
      <c r="AD272" s="157"/>
      <c r="AE272" s="157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spans="9:50">
      <c r="I273" s="157"/>
      <c r="K273" s="157"/>
      <c r="P273" s="14"/>
      <c r="W273" s="14"/>
      <c r="Y273" s="157"/>
      <c r="AA273" s="75"/>
      <c r="AB273" s="75"/>
      <c r="AC273" s="75"/>
      <c r="AD273" s="157"/>
      <c r="AE273" s="157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spans="9:50">
      <c r="I274" s="157"/>
      <c r="K274" s="157"/>
      <c r="P274" s="14"/>
      <c r="W274" s="14"/>
      <c r="Y274" s="157"/>
      <c r="AA274" s="75"/>
      <c r="AB274" s="75"/>
      <c r="AC274" s="75"/>
      <c r="AD274" s="157"/>
      <c r="AE274" s="157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spans="9:50">
      <c r="I275" s="157"/>
      <c r="K275" s="157"/>
      <c r="P275" s="14"/>
      <c r="W275" s="14"/>
      <c r="Y275" s="157"/>
      <c r="AA275" s="75"/>
      <c r="AB275" s="75"/>
      <c r="AC275" s="75"/>
      <c r="AD275" s="157"/>
      <c r="AE275" s="157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spans="9:50">
      <c r="I276" s="157"/>
      <c r="K276" s="157"/>
      <c r="P276" s="14"/>
      <c r="W276" s="14"/>
      <c r="Y276" s="157"/>
      <c r="AA276" s="75"/>
      <c r="AB276" s="75"/>
      <c r="AC276" s="75"/>
      <c r="AD276" s="157"/>
      <c r="AE276" s="157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spans="9:50">
      <c r="I277" s="157"/>
      <c r="K277" s="157"/>
      <c r="P277" s="14"/>
      <c r="W277" s="14"/>
      <c r="Y277" s="157"/>
      <c r="AA277" s="75"/>
      <c r="AB277" s="75"/>
      <c r="AC277" s="75"/>
      <c r="AD277" s="157"/>
      <c r="AE277" s="157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spans="9:50">
      <c r="I278" s="157"/>
      <c r="K278" s="157"/>
      <c r="P278" s="14"/>
      <c r="W278" s="14"/>
      <c r="Y278" s="157"/>
      <c r="AA278" s="75"/>
      <c r="AB278" s="75"/>
      <c r="AC278" s="75"/>
      <c r="AD278" s="157"/>
      <c r="AE278" s="157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spans="9:50">
      <c r="I279" s="157"/>
      <c r="K279" s="157"/>
      <c r="P279" s="14"/>
      <c r="W279" s="14"/>
      <c r="Y279" s="157"/>
      <c r="AA279" s="75"/>
      <c r="AB279" s="75"/>
      <c r="AC279" s="75"/>
      <c r="AD279" s="157"/>
      <c r="AE279" s="157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spans="9:50">
      <c r="I280" s="157"/>
      <c r="K280" s="157"/>
      <c r="P280" s="14"/>
      <c r="W280" s="14"/>
      <c r="Y280" s="157"/>
      <c r="AA280" s="75"/>
      <c r="AB280" s="75"/>
      <c r="AC280" s="75"/>
      <c r="AD280" s="157"/>
      <c r="AE280" s="157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spans="9:50">
      <c r="I281" s="157"/>
      <c r="K281" s="157"/>
      <c r="P281" s="14"/>
      <c r="W281" s="14"/>
      <c r="Y281" s="157"/>
      <c r="AA281" s="75"/>
      <c r="AB281" s="75"/>
      <c r="AC281" s="75"/>
      <c r="AD281" s="157"/>
      <c r="AE281" s="157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spans="9:50">
      <c r="I282" s="157"/>
      <c r="K282" s="157"/>
      <c r="P282" s="14"/>
      <c r="W282" s="14"/>
      <c r="Y282" s="157"/>
      <c r="AA282" s="75"/>
      <c r="AB282" s="75"/>
      <c r="AC282" s="75"/>
      <c r="AD282" s="157"/>
      <c r="AE282" s="157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spans="9:50">
      <c r="I283" s="157"/>
      <c r="K283" s="157"/>
      <c r="P283" s="14"/>
      <c r="W283" s="14"/>
      <c r="Y283" s="157"/>
      <c r="AA283" s="75"/>
      <c r="AB283" s="75"/>
      <c r="AC283" s="75"/>
      <c r="AD283" s="157"/>
      <c r="AE283" s="157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spans="9:50">
      <c r="I284" s="157"/>
      <c r="K284" s="157"/>
      <c r="P284" s="14"/>
      <c r="W284" s="14"/>
      <c r="Y284" s="157"/>
      <c r="AA284" s="75"/>
      <c r="AB284" s="75"/>
      <c r="AC284" s="75"/>
      <c r="AD284" s="157"/>
      <c r="AE284" s="157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spans="9:50">
      <c r="I285" s="157"/>
      <c r="K285" s="157"/>
      <c r="P285" s="14"/>
      <c r="W285" s="14"/>
      <c r="Y285" s="157"/>
      <c r="AA285" s="75"/>
      <c r="AB285" s="75"/>
      <c r="AC285" s="75"/>
      <c r="AD285" s="157"/>
      <c r="AE285" s="157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spans="9:50">
      <c r="I286" s="157"/>
      <c r="K286" s="157"/>
      <c r="P286" s="14"/>
      <c r="W286" s="14"/>
      <c r="Y286" s="157"/>
      <c r="AA286" s="75"/>
      <c r="AB286" s="75"/>
      <c r="AC286" s="75"/>
      <c r="AD286" s="157"/>
      <c r="AE286" s="157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spans="9:50">
      <c r="I287" s="157"/>
      <c r="K287" s="157"/>
      <c r="P287" s="14"/>
      <c r="W287" s="14"/>
      <c r="Y287" s="157"/>
      <c r="AA287" s="75"/>
      <c r="AB287" s="75"/>
      <c r="AC287" s="75"/>
      <c r="AD287" s="157"/>
      <c r="AE287" s="157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spans="9:50">
      <c r="I288" s="157"/>
      <c r="K288" s="157"/>
      <c r="P288" s="14"/>
      <c r="W288" s="14"/>
      <c r="Y288" s="157"/>
      <c r="AA288" s="75"/>
      <c r="AB288" s="75"/>
      <c r="AC288" s="75"/>
      <c r="AD288" s="157"/>
      <c r="AE288" s="157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spans="9:50">
      <c r="I289" s="157"/>
      <c r="K289" s="157"/>
      <c r="P289" s="14"/>
      <c r="W289" s="14"/>
      <c r="Y289" s="157"/>
      <c r="AA289" s="75"/>
      <c r="AB289" s="75"/>
      <c r="AC289" s="75"/>
      <c r="AD289" s="157"/>
      <c r="AE289" s="157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spans="9:50">
      <c r="I290" s="157"/>
      <c r="K290" s="157"/>
      <c r="P290" s="14"/>
      <c r="W290" s="14"/>
      <c r="Y290" s="157"/>
      <c r="AA290" s="75"/>
      <c r="AB290" s="75"/>
      <c r="AC290" s="75"/>
      <c r="AD290" s="157"/>
      <c r="AE290" s="157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spans="9:50">
      <c r="I291" s="157"/>
      <c r="K291" s="157"/>
      <c r="P291" s="14"/>
      <c r="W291" s="14"/>
      <c r="Y291" s="157"/>
      <c r="AA291" s="75"/>
      <c r="AB291" s="75"/>
      <c r="AC291" s="75"/>
      <c r="AD291" s="157"/>
      <c r="AE291" s="157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spans="9:50">
      <c r="I292" s="157"/>
      <c r="K292" s="157"/>
      <c r="P292" s="14"/>
      <c r="W292" s="14"/>
      <c r="Y292" s="157"/>
      <c r="AA292" s="75"/>
      <c r="AB292" s="75"/>
      <c r="AC292" s="75"/>
      <c r="AD292" s="157"/>
      <c r="AE292" s="157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spans="9:50">
      <c r="I293" s="157"/>
      <c r="K293" s="157"/>
      <c r="P293" s="14"/>
      <c r="W293" s="14"/>
      <c r="Y293" s="157"/>
      <c r="AA293" s="75"/>
      <c r="AB293" s="75"/>
      <c r="AC293" s="75"/>
      <c r="AD293" s="157"/>
      <c r="AE293" s="157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spans="9:50">
      <c r="I294" s="157"/>
      <c r="K294" s="157"/>
      <c r="P294" s="14"/>
      <c r="W294" s="14"/>
      <c r="Y294" s="157"/>
      <c r="AA294" s="75"/>
      <c r="AB294" s="75"/>
      <c r="AC294" s="75"/>
      <c r="AD294" s="157"/>
      <c r="AE294" s="157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spans="9:50">
      <c r="I295" s="157"/>
      <c r="K295" s="157"/>
      <c r="P295" s="14"/>
      <c r="W295" s="14"/>
      <c r="Y295" s="157"/>
      <c r="AA295" s="75"/>
      <c r="AB295" s="75"/>
      <c r="AC295" s="75"/>
      <c r="AD295" s="157"/>
      <c r="AE295" s="157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spans="9:50">
      <c r="I296" s="157"/>
      <c r="K296" s="157"/>
      <c r="P296" s="14"/>
      <c r="W296" s="14"/>
      <c r="Y296" s="157"/>
      <c r="AA296" s="75"/>
      <c r="AB296" s="75"/>
      <c r="AC296" s="75"/>
      <c r="AD296" s="157"/>
      <c r="AE296" s="157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spans="9:50">
      <c r="I297" s="157"/>
      <c r="K297" s="157"/>
      <c r="P297" s="14"/>
      <c r="W297" s="14"/>
      <c r="Y297" s="157"/>
      <c r="AA297" s="75"/>
      <c r="AB297" s="75"/>
      <c r="AC297" s="75"/>
      <c r="AD297" s="157"/>
      <c r="AE297" s="157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spans="9:50">
      <c r="I298" s="157"/>
      <c r="K298" s="157"/>
      <c r="P298" s="14"/>
      <c r="W298" s="14"/>
      <c r="Y298" s="157"/>
      <c r="AA298" s="75"/>
      <c r="AB298" s="75"/>
      <c r="AC298" s="75"/>
      <c r="AD298" s="157"/>
      <c r="AE298" s="157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spans="9:50">
      <c r="I299" s="157"/>
      <c r="K299" s="157"/>
      <c r="P299" s="14"/>
      <c r="W299" s="14"/>
      <c r="Y299" s="157"/>
      <c r="AA299" s="75"/>
      <c r="AB299" s="75"/>
      <c r="AC299" s="75"/>
      <c r="AD299" s="157"/>
      <c r="AE299" s="157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spans="9:50">
      <c r="I300" s="157"/>
      <c r="K300" s="157"/>
      <c r="P300" s="14"/>
      <c r="W300" s="14"/>
      <c r="Y300" s="157"/>
      <c r="AA300" s="75"/>
      <c r="AB300" s="75"/>
      <c r="AC300" s="75"/>
      <c r="AD300" s="157"/>
      <c r="AE300" s="157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spans="9:50">
      <c r="I301" s="157"/>
      <c r="K301" s="157"/>
      <c r="P301" s="14"/>
      <c r="W301" s="14"/>
      <c r="Y301" s="157"/>
      <c r="AA301" s="75"/>
      <c r="AB301" s="75"/>
      <c r="AC301" s="75"/>
      <c r="AD301" s="157"/>
      <c r="AE301" s="157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spans="9:50">
      <c r="I302" s="157"/>
      <c r="K302" s="157"/>
      <c r="P302" s="14"/>
      <c r="W302" s="14"/>
      <c r="Y302" s="157"/>
      <c r="AA302" s="75"/>
      <c r="AB302" s="75"/>
      <c r="AC302" s="75"/>
      <c r="AD302" s="157"/>
      <c r="AE302" s="157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spans="9:50">
      <c r="I303" s="157"/>
      <c r="K303" s="157"/>
      <c r="P303" s="14"/>
      <c r="W303" s="14"/>
      <c r="Y303" s="157"/>
      <c r="AA303" s="75"/>
      <c r="AB303" s="75"/>
      <c r="AC303" s="75"/>
      <c r="AD303" s="157"/>
      <c r="AE303" s="157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spans="9:50">
      <c r="I304" s="157"/>
      <c r="K304" s="157"/>
      <c r="P304" s="14"/>
      <c r="W304" s="14"/>
      <c r="Y304" s="157"/>
      <c r="AA304" s="75"/>
      <c r="AB304" s="75"/>
      <c r="AC304" s="75"/>
      <c r="AD304" s="157"/>
      <c r="AE304" s="157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spans="1:50">
      <c r="I305" s="157"/>
      <c r="K305" s="157"/>
      <c r="P305" s="14"/>
      <c r="W305" s="14"/>
      <c r="Y305" s="157"/>
      <c r="AA305" s="75"/>
      <c r="AB305" s="75"/>
      <c r="AC305" s="75"/>
      <c r="AD305" s="157"/>
      <c r="AE305" s="157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spans="1:50">
      <c r="I306" s="157"/>
      <c r="K306" s="157"/>
      <c r="P306" s="14"/>
      <c r="W306" s="14"/>
      <c r="Y306" s="157"/>
      <c r="AA306" s="75"/>
      <c r="AB306" s="75"/>
      <c r="AC306" s="75"/>
      <c r="AD306" s="157"/>
      <c r="AE306" s="157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0">
      <c r="I307" s="157"/>
      <c r="K307" s="157"/>
      <c r="P307" s="14"/>
      <c r="W307" s="14"/>
      <c r="Y307" s="157"/>
      <c r="AA307" s="75"/>
      <c r="AB307" s="75"/>
      <c r="AC307" s="75"/>
      <c r="AD307" s="157"/>
      <c r="AE307" s="157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spans="1:50">
      <c r="A308" s="31"/>
      <c r="B308" s="31"/>
      <c r="C308" s="31"/>
      <c r="D308" s="31"/>
      <c r="E308" s="340"/>
      <c r="F308" s="31"/>
      <c r="G308" s="340"/>
      <c r="H308" s="340"/>
      <c r="I308" s="158"/>
      <c r="J308" s="76"/>
      <c r="K308" s="158"/>
      <c r="L308" s="76"/>
      <c r="M308" s="76"/>
      <c r="N308" s="340"/>
      <c r="O308" s="76"/>
      <c r="P308" s="31"/>
      <c r="Q308" s="76"/>
      <c r="R308" s="76"/>
      <c r="S308" s="158"/>
      <c r="T308" s="76"/>
      <c r="U308" s="76"/>
      <c r="V308" s="76"/>
      <c r="W308" s="31"/>
      <c r="X308" s="76"/>
      <c r="Y308" s="158"/>
      <c r="Z308" s="158"/>
      <c r="AA308" s="75"/>
      <c r="AB308" s="75"/>
      <c r="AC308" s="75"/>
      <c r="AD308" s="157"/>
      <c r="AE308" s="157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spans="1:50">
      <c r="A309" s="35"/>
      <c r="B309" s="35"/>
      <c r="C309" s="35"/>
      <c r="D309" s="35"/>
      <c r="E309" s="341"/>
      <c r="F309" s="35"/>
      <c r="G309" s="341"/>
      <c r="H309" s="341"/>
      <c r="I309" s="159"/>
      <c r="J309" s="77"/>
      <c r="K309" s="159"/>
      <c r="L309" s="77"/>
      <c r="M309" s="77"/>
      <c r="N309" s="341"/>
      <c r="O309" s="77"/>
      <c r="P309" s="35"/>
      <c r="Q309" s="77"/>
      <c r="R309" s="77"/>
      <c r="S309" s="159"/>
      <c r="T309" s="77"/>
      <c r="U309" s="77"/>
      <c r="V309" s="77"/>
      <c r="W309" s="35"/>
      <c r="X309" s="77"/>
      <c r="Y309" s="159"/>
      <c r="Z309" s="159"/>
      <c r="AA309" s="76"/>
      <c r="AB309" s="76"/>
      <c r="AC309" s="76"/>
      <c r="AD309" s="158"/>
      <c r="AE309" s="158"/>
      <c r="AF309" s="31"/>
      <c r="AG309" s="31"/>
      <c r="AH309" s="31"/>
      <c r="AI309" s="31"/>
    </row>
    <row r="310" spans="1:50">
      <c r="A310" s="35"/>
      <c r="B310" s="35"/>
      <c r="C310" s="35"/>
      <c r="D310" s="35"/>
      <c r="E310" s="341"/>
      <c r="F310" s="35"/>
      <c r="G310" s="341"/>
      <c r="H310" s="341"/>
      <c r="I310" s="159"/>
      <c r="J310" s="77"/>
      <c r="K310" s="159"/>
      <c r="L310" s="77"/>
      <c r="M310" s="77"/>
      <c r="N310" s="341"/>
      <c r="O310" s="77"/>
      <c r="P310" s="35"/>
      <c r="Q310" s="77"/>
      <c r="R310" s="77"/>
      <c r="S310" s="159"/>
      <c r="T310" s="77"/>
      <c r="U310" s="77"/>
      <c r="V310" s="77"/>
      <c r="W310" s="35"/>
      <c r="X310" s="77"/>
      <c r="Y310" s="159"/>
      <c r="Z310" s="159"/>
      <c r="AA310" s="77"/>
      <c r="AB310" s="77"/>
      <c r="AC310" s="77"/>
      <c r="AD310" s="159"/>
      <c r="AE310" s="159"/>
      <c r="AF310" s="35"/>
      <c r="AG310" s="35"/>
      <c r="AH310" s="35"/>
      <c r="AI310" s="35"/>
    </row>
    <row r="311" spans="1:50">
      <c r="A311" s="35"/>
      <c r="B311" s="35"/>
      <c r="C311" s="35"/>
      <c r="D311" s="35"/>
      <c r="E311" s="341"/>
      <c r="F311" s="35"/>
      <c r="G311" s="341"/>
      <c r="H311" s="341"/>
      <c r="I311" s="159"/>
      <c r="J311" s="77"/>
      <c r="K311" s="159"/>
      <c r="L311" s="77"/>
      <c r="M311" s="77"/>
      <c r="N311" s="341"/>
      <c r="O311" s="77"/>
      <c r="P311" s="35"/>
      <c r="Q311" s="77"/>
      <c r="R311" s="77"/>
      <c r="S311" s="159"/>
      <c r="T311" s="77"/>
      <c r="U311" s="77"/>
      <c r="V311" s="77"/>
      <c r="W311" s="35"/>
      <c r="X311" s="77"/>
      <c r="Y311" s="159"/>
      <c r="Z311" s="159"/>
      <c r="AA311" s="77"/>
      <c r="AB311" s="77"/>
      <c r="AC311" s="77"/>
      <c r="AD311" s="159"/>
      <c r="AE311" s="159"/>
      <c r="AF311" s="35"/>
      <c r="AG311" s="35"/>
      <c r="AH311" s="35"/>
      <c r="AI311" s="35"/>
    </row>
    <row r="312" spans="1:50">
      <c r="A312" s="35"/>
      <c r="B312" s="35"/>
      <c r="C312" s="35"/>
      <c r="D312" s="35"/>
      <c r="E312" s="341"/>
      <c r="F312" s="35"/>
      <c r="G312" s="341"/>
      <c r="H312" s="341"/>
      <c r="I312" s="159"/>
      <c r="J312" s="77"/>
      <c r="K312" s="159"/>
      <c r="L312" s="77"/>
      <c r="M312" s="77"/>
      <c r="N312" s="341"/>
      <c r="O312" s="77"/>
      <c r="P312" s="35"/>
      <c r="Q312" s="77"/>
      <c r="R312" s="77"/>
      <c r="S312" s="159"/>
      <c r="T312" s="77"/>
      <c r="U312" s="77"/>
      <c r="V312" s="77"/>
      <c r="W312" s="35"/>
      <c r="X312" s="77"/>
      <c r="Y312" s="159"/>
      <c r="Z312" s="159"/>
      <c r="AA312" s="77"/>
      <c r="AB312" s="77"/>
      <c r="AC312" s="77"/>
      <c r="AD312" s="159"/>
      <c r="AE312" s="159"/>
      <c r="AF312" s="35"/>
      <c r="AG312" s="35"/>
      <c r="AH312" s="35"/>
      <c r="AI312" s="35"/>
    </row>
    <row r="313" spans="1:50">
      <c r="A313" s="35"/>
      <c r="B313" s="35"/>
      <c r="C313" s="35"/>
      <c r="D313" s="35"/>
      <c r="E313" s="341"/>
      <c r="F313" s="35"/>
      <c r="G313" s="341"/>
      <c r="H313" s="341"/>
      <c r="I313" s="159"/>
      <c r="J313" s="77"/>
      <c r="K313" s="159"/>
      <c r="L313" s="77"/>
      <c r="M313" s="77"/>
      <c r="N313" s="341"/>
      <c r="O313" s="77"/>
      <c r="P313" s="35"/>
      <c r="Q313" s="77"/>
      <c r="R313" s="77"/>
      <c r="S313" s="159"/>
      <c r="T313" s="77"/>
      <c r="U313" s="77"/>
      <c r="V313" s="77"/>
      <c r="W313" s="35"/>
      <c r="X313" s="77"/>
      <c r="Y313" s="159"/>
      <c r="Z313" s="159"/>
      <c r="AA313" s="77"/>
      <c r="AB313" s="77"/>
      <c r="AC313" s="77"/>
      <c r="AD313" s="159"/>
      <c r="AE313" s="159"/>
      <c r="AF313" s="35"/>
      <c r="AG313" s="35"/>
      <c r="AH313" s="35"/>
      <c r="AI313" s="35"/>
    </row>
    <row r="314" spans="1:50">
      <c r="A314" s="35"/>
      <c r="B314" s="35"/>
      <c r="C314" s="35"/>
      <c r="D314" s="35"/>
      <c r="E314" s="341"/>
      <c r="F314" s="35"/>
      <c r="G314" s="341"/>
      <c r="H314" s="341"/>
      <c r="I314" s="159"/>
      <c r="J314" s="77"/>
      <c r="K314" s="159"/>
      <c r="L314" s="77"/>
      <c r="M314" s="77"/>
      <c r="N314" s="341"/>
      <c r="O314" s="77"/>
      <c r="P314" s="35"/>
      <c r="Q314" s="77"/>
      <c r="R314" s="77"/>
      <c r="S314" s="159"/>
      <c r="T314" s="77"/>
      <c r="U314" s="77"/>
      <c r="V314" s="77"/>
      <c r="W314" s="35"/>
      <c r="X314" s="77"/>
      <c r="Y314" s="159"/>
      <c r="Z314" s="159"/>
      <c r="AA314" s="77"/>
      <c r="AB314" s="77"/>
      <c r="AC314" s="77"/>
      <c r="AD314" s="159"/>
      <c r="AE314" s="159"/>
      <c r="AF314" s="35"/>
      <c r="AG314" s="35"/>
      <c r="AH314" s="35"/>
      <c r="AI314" s="35"/>
    </row>
    <row r="315" spans="1:50">
      <c r="A315" s="35"/>
      <c r="B315" s="35"/>
      <c r="C315" s="35"/>
      <c r="D315" s="35"/>
      <c r="E315" s="341"/>
      <c r="F315" s="35"/>
      <c r="G315" s="341"/>
      <c r="H315" s="341"/>
      <c r="I315" s="159"/>
      <c r="J315" s="77"/>
      <c r="K315" s="159"/>
      <c r="L315" s="77"/>
      <c r="M315" s="77"/>
      <c r="N315" s="341"/>
      <c r="O315" s="77"/>
      <c r="P315" s="35"/>
      <c r="Q315" s="77"/>
      <c r="R315" s="77"/>
      <c r="S315" s="159"/>
      <c r="T315" s="77"/>
      <c r="U315" s="77"/>
      <c r="V315" s="77"/>
      <c r="W315" s="35"/>
      <c r="X315" s="77"/>
      <c r="Y315" s="159"/>
      <c r="Z315" s="159"/>
      <c r="AA315" s="77"/>
      <c r="AB315" s="77"/>
      <c r="AC315" s="77"/>
      <c r="AD315" s="159"/>
      <c r="AE315" s="159"/>
      <c r="AF315" s="35"/>
      <c r="AG315" s="35"/>
      <c r="AH315" s="35"/>
      <c r="AI315" s="35"/>
    </row>
    <row r="316" spans="1:50">
      <c r="A316" s="35"/>
      <c r="B316" s="35"/>
      <c r="C316" s="35"/>
      <c r="D316" s="35"/>
      <c r="E316" s="341"/>
      <c r="F316" s="35"/>
      <c r="G316" s="341"/>
      <c r="H316" s="341"/>
      <c r="I316" s="159"/>
      <c r="J316" s="77"/>
      <c r="K316" s="159"/>
      <c r="L316" s="77"/>
      <c r="M316" s="77"/>
      <c r="N316" s="341"/>
      <c r="O316" s="77"/>
      <c r="P316" s="35"/>
      <c r="Q316" s="77"/>
      <c r="R316" s="77"/>
      <c r="S316" s="159"/>
      <c r="T316" s="77"/>
      <c r="U316" s="77"/>
      <c r="V316" s="77"/>
      <c r="W316" s="35"/>
      <c r="X316" s="77"/>
      <c r="Y316" s="159"/>
      <c r="Z316" s="159"/>
      <c r="AA316" s="77"/>
      <c r="AB316" s="77"/>
      <c r="AC316" s="77"/>
      <c r="AD316" s="159"/>
      <c r="AE316" s="159"/>
      <c r="AF316" s="35"/>
      <c r="AG316" s="35"/>
      <c r="AH316" s="35"/>
      <c r="AI316" s="35"/>
    </row>
    <row r="317" spans="1:50">
      <c r="A317" s="35"/>
      <c r="B317" s="35"/>
      <c r="C317" s="35"/>
      <c r="D317" s="35"/>
      <c r="E317" s="341"/>
      <c r="F317" s="35"/>
      <c r="G317" s="341"/>
      <c r="H317" s="341"/>
      <c r="I317" s="159"/>
      <c r="J317" s="77"/>
      <c r="K317" s="159"/>
      <c r="L317" s="77"/>
      <c r="M317" s="77"/>
      <c r="N317" s="341"/>
      <c r="O317" s="77"/>
      <c r="P317" s="35"/>
      <c r="Q317" s="77"/>
      <c r="R317" s="77"/>
      <c r="S317" s="159"/>
      <c r="T317" s="77"/>
      <c r="U317" s="77"/>
      <c r="V317" s="77"/>
      <c r="W317" s="35"/>
      <c r="X317" s="77"/>
      <c r="Y317" s="159"/>
      <c r="Z317" s="159"/>
      <c r="AA317" s="77"/>
      <c r="AB317" s="77"/>
      <c r="AC317" s="77"/>
      <c r="AD317" s="159"/>
      <c r="AE317" s="159"/>
      <c r="AF317" s="35"/>
      <c r="AG317" s="35"/>
      <c r="AH317" s="35"/>
      <c r="AI317" s="35"/>
    </row>
    <row r="318" spans="1:50">
      <c r="A318" s="35"/>
      <c r="B318" s="35"/>
      <c r="C318" s="35"/>
      <c r="D318" s="35"/>
      <c r="E318" s="341"/>
      <c r="F318" s="35"/>
      <c r="G318" s="341"/>
      <c r="H318" s="341"/>
      <c r="I318" s="159"/>
      <c r="J318" s="77"/>
      <c r="K318" s="159"/>
      <c r="L318" s="77"/>
      <c r="M318" s="77"/>
      <c r="N318" s="341"/>
      <c r="O318" s="77"/>
      <c r="P318" s="35"/>
      <c r="Q318" s="77"/>
      <c r="R318" s="77"/>
      <c r="S318" s="159"/>
      <c r="T318" s="77"/>
      <c r="U318" s="77"/>
      <c r="V318" s="77"/>
      <c r="W318" s="35"/>
      <c r="X318" s="77"/>
      <c r="Y318" s="159"/>
      <c r="Z318" s="159"/>
      <c r="AA318" s="77"/>
      <c r="AB318" s="77"/>
      <c r="AC318" s="77"/>
      <c r="AD318" s="159"/>
      <c r="AE318" s="159"/>
      <c r="AF318" s="35"/>
      <c r="AG318" s="35"/>
      <c r="AH318" s="35"/>
      <c r="AI318" s="35"/>
    </row>
    <row r="319" spans="1:50">
      <c r="A319" s="35"/>
      <c r="B319" s="35"/>
      <c r="C319" s="35"/>
      <c r="D319" s="35"/>
      <c r="E319" s="341"/>
      <c r="F319" s="35"/>
      <c r="G319" s="341"/>
      <c r="H319" s="341"/>
      <c r="I319" s="159"/>
      <c r="J319" s="77"/>
      <c r="K319" s="159"/>
      <c r="L319" s="77"/>
      <c r="M319" s="77"/>
      <c r="N319" s="341"/>
      <c r="O319" s="77"/>
      <c r="P319" s="35"/>
      <c r="Q319" s="77"/>
      <c r="R319" s="77"/>
      <c r="S319" s="159"/>
      <c r="T319" s="77"/>
      <c r="U319" s="77"/>
      <c r="V319" s="77"/>
      <c r="W319" s="35"/>
      <c r="X319" s="77"/>
      <c r="Y319" s="159"/>
      <c r="Z319" s="159"/>
      <c r="AA319" s="77"/>
      <c r="AB319" s="77"/>
      <c r="AC319" s="77"/>
      <c r="AD319" s="159"/>
      <c r="AE319" s="159"/>
      <c r="AF319" s="35"/>
      <c r="AG319" s="35"/>
      <c r="AH319" s="35"/>
      <c r="AI319" s="35"/>
    </row>
    <row r="320" spans="1:50">
      <c r="A320" s="35"/>
      <c r="B320" s="35"/>
      <c r="C320" s="35"/>
      <c r="D320" s="35"/>
      <c r="E320" s="341"/>
      <c r="F320" s="35"/>
      <c r="G320" s="341"/>
      <c r="H320" s="341"/>
      <c r="I320" s="159"/>
      <c r="J320" s="77"/>
      <c r="K320" s="159"/>
      <c r="L320" s="77"/>
      <c r="M320" s="77"/>
      <c r="N320" s="341"/>
      <c r="O320" s="77"/>
      <c r="P320" s="35"/>
      <c r="Q320" s="77"/>
      <c r="R320" s="77"/>
      <c r="S320" s="159"/>
      <c r="T320" s="77"/>
      <c r="U320" s="77"/>
      <c r="V320" s="77"/>
      <c r="W320" s="35"/>
      <c r="X320" s="77"/>
      <c r="Y320" s="159"/>
      <c r="Z320" s="159"/>
      <c r="AA320" s="77"/>
      <c r="AB320" s="77"/>
      <c r="AC320" s="77"/>
      <c r="AD320" s="159"/>
      <c r="AE320" s="159"/>
      <c r="AF320" s="35"/>
      <c r="AG320" s="35"/>
      <c r="AH320" s="35"/>
      <c r="AI320" s="35"/>
    </row>
    <row r="321" spans="1:35">
      <c r="A321" s="35"/>
      <c r="B321" s="35"/>
      <c r="C321" s="35"/>
      <c r="D321" s="35"/>
      <c r="E321" s="341"/>
      <c r="F321" s="35"/>
      <c r="G321" s="341"/>
      <c r="H321" s="341"/>
      <c r="I321" s="159"/>
      <c r="J321" s="77"/>
      <c r="K321" s="159"/>
      <c r="L321" s="77"/>
      <c r="M321" s="77"/>
      <c r="N321" s="341"/>
      <c r="O321" s="77"/>
      <c r="P321" s="35"/>
      <c r="Q321" s="77"/>
      <c r="R321" s="77"/>
      <c r="S321" s="159"/>
      <c r="T321" s="77"/>
      <c r="U321" s="77"/>
      <c r="V321" s="77"/>
      <c r="W321" s="35"/>
      <c r="X321" s="77"/>
      <c r="Y321" s="159"/>
      <c r="Z321" s="159"/>
      <c r="AA321" s="77"/>
      <c r="AB321" s="77"/>
      <c r="AC321" s="77"/>
      <c r="AD321" s="159"/>
      <c r="AE321" s="159"/>
      <c r="AF321" s="35"/>
      <c r="AG321" s="35"/>
      <c r="AH321" s="35"/>
      <c r="AI321" s="35"/>
    </row>
    <row r="322" spans="1:35">
      <c r="A322" s="35"/>
      <c r="B322" s="35"/>
      <c r="C322" s="35"/>
      <c r="D322" s="35"/>
      <c r="E322" s="341"/>
      <c r="F322" s="35"/>
      <c r="G322" s="341"/>
      <c r="H322" s="341"/>
      <c r="I322" s="159"/>
      <c r="J322" s="77"/>
      <c r="K322" s="159"/>
      <c r="L322" s="77"/>
      <c r="M322" s="77"/>
      <c r="N322" s="341"/>
      <c r="O322" s="77"/>
      <c r="P322" s="35"/>
      <c r="Q322" s="77"/>
      <c r="R322" s="77"/>
      <c r="S322" s="159"/>
      <c r="T322" s="77"/>
      <c r="U322" s="77"/>
      <c r="V322" s="77"/>
      <c r="W322" s="35"/>
      <c r="X322" s="77"/>
      <c r="Y322" s="159"/>
      <c r="Z322" s="159"/>
      <c r="AA322" s="77"/>
      <c r="AB322" s="77"/>
      <c r="AC322" s="77"/>
      <c r="AD322" s="159"/>
      <c r="AE322" s="159"/>
      <c r="AF322" s="35"/>
      <c r="AG322" s="35"/>
      <c r="AH322" s="35"/>
      <c r="AI322" s="35"/>
    </row>
    <row r="323" spans="1:35">
      <c r="A323" s="35"/>
      <c r="B323" s="35"/>
      <c r="C323" s="35"/>
      <c r="D323" s="35"/>
      <c r="E323" s="341"/>
      <c r="F323" s="35"/>
      <c r="G323" s="341"/>
      <c r="H323" s="341"/>
      <c r="I323" s="159"/>
      <c r="J323" s="77"/>
      <c r="K323" s="159"/>
      <c r="L323" s="77"/>
      <c r="M323" s="77"/>
      <c r="N323" s="341"/>
      <c r="O323" s="77"/>
      <c r="P323" s="35"/>
      <c r="Q323" s="77"/>
      <c r="R323" s="77"/>
      <c r="S323" s="159"/>
      <c r="T323" s="77"/>
      <c r="U323" s="77"/>
      <c r="V323" s="77"/>
      <c r="W323" s="35"/>
      <c r="X323" s="77"/>
      <c r="Y323" s="159"/>
      <c r="Z323" s="159"/>
      <c r="AA323" s="77"/>
      <c r="AB323" s="77"/>
      <c r="AC323" s="77"/>
      <c r="AD323" s="159"/>
      <c r="AE323" s="159"/>
      <c r="AF323" s="35"/>
      <c r="AG323" s="35"/>
      <c r="AH323" s="35"/>
      <c r="AI323" s="35"/>
    </row>
    <row r="324" spans="1:35">
      <c r="A324" s="35"/>
      <c r="B324" s="35"/>
      <c r="C324" s="35"/>
      <c r="D324" s="35"/>
      <c r="E324" s="341"/>
      <c r="F324" s="35"/>
      <c r="G324" s="341"/>
      <c r="H324" s="341"/>
      <c r="I324" s="159"/>
      <c r="J324" s="77"/>
      <c r="K324" s="159"/>
      <c r="L324" s="77"/>
      <c r="M324" s="77"/>
      <c r="N324" s="341"/>
      <c r="O324" s="77"/>
      <c r="P324" s="35"/>
      <c r="Q324" s="77"/>
      <c r="R324" s="77"/>
      <c r="S324" s="159"/>
      <c r="T324" s="77"/>
      <c r="U324" s="77"/>
      <c r="V324" s="77"/>
      <c r="W324" s="35"/>
      <c r="X324" s="77"/>
      <c r="Y324" s="159"/>
      <c r="Z324" s="159"/>
      <c r="AA324" s="77"/>
      <c r="AB324" s="77"/>
      <c r="AC324" s="77"/>
      <c r="AD324" s="159"/>
      <c r="AE324" s="159"/>
      <c r="AF324" s="35"/>
      <c r="AG324" s="35"/>
      <c r="AH324" s="35"/>
      <c r="AI324" s="35"/>
    </row>
    <row r="325" spans="1:35">
      <c r="A325" s="35"/>
      <c r="B325" s="35"/>
      <c r="C325" s="35"/>
      <c r="D325" s="35"/>
      <c r="E325" s="341"/>
      <c r="F325" s="35"/>
      <c r="G325" s="341"/>
      <c r="H325" s="341"/>
      <c r="I325" s="159"/>
      <c r="J325" s="77"/>
      <c r="K325" s="159"/>
      <c r="L325" s="77"/>
      <c r="M325" s="77"/>
      <c r="N325" s="341"/>
      <c r="O325" s="77"/>
      <c r="P325" s="35"/>
      <c r="Q325" s="77"/>
      <c r="R325" s="77"/>
      <c r="S325" s="159"/>
      <c r="T325" s="77"/>
      <c r="U325" s="77"/>
      <c r="V325" s="77"/>
      <c r="W325" s="35"/>
      <c r="X325" s="77"/>
      <c r="Y325" s="159"/>
      <c r="Z325" s="159"/>
      <c r="AA325" s="77"/>
      <c r="AB325" s="77"/>
      <c r="AC325" s="77"/>
      <c r="AD325" s="159"/>
      <c r="AE325" s="159"/>
      <c r="AF325" s="35"/>
      <c r="AG325" s="35"/>
      <c r="AH325" s="35"/>
      <c r="AI325" s="35"/>
    </row>
    <row r="326" spans="1:35">
      <c r="A326" s="35"/>
      <c r="B326" s="35"/>
      <c r="C326" s="35"/>
      <c r="D326" s="35"/>
      <c r="E326" s="341"/>
      <c r="F326" s="35"/>
      <c r="G326" s="341"/>
      <c r="H326" s="341"/>
      <c r="I326" s="159"/>
      <c r="J326" s="77"/>
      <c r="K326" s="159"/>
      <c r="L326" s="77"/>
      <c r="M326" s="77"/>
      <c r="N326" s="341"/>
      <c r="O326" s="77"/>
      <c r="P326" s="35"/>
      <c r="Q326" s="77"/>
      <c r="R326" s="77"/>
      <c r="S326" s="159"/>
      <c r="T326" s="77"/>
      <c r="U326" s="77"/>
      <c r="V326" s="77"/>
      <c r="W326" s="35"/>
      <c r="X326" s="77"/>
      <c r="Y326" s="159"/>
      <c r="Z326" s="159"/>
      <c r="AA326" s="77"/>
      <c r="AB326" s="77"/>
      <c r="AC326" s="77"/>
      <c r="AD326" s="159"/>
      <c r="AE326" s="159"/>
      <c r="AF326" s="35"/>
      <c r="AG326" s="35"/>
      <c r="AH326" s="35"/>
      <c r="AI326" s="35"/>
    </row>
    <row r="327" spans="1:35">
      <c r="A327" s="35"/>
      <c r="B327" s="35"/>
      <c r="C327" s="35"/>
      <c r="D327" s="35"/>
      <c r="E327" s="341"/>
      <c r="F327" s="35"/>
      <c r="G327" s="341"/>
      <c r="H327" s="341"/>
      <c r="I327" s="159"/>
      <c r="J327" s="77"/>
      <c r="K327" s="159"/>
      <c r="L327" s="77"/>
      <c r="M327" s="77"/>
      <c r="N327" s="341"/>
      <c r="O327" s="77"/>
      <c r="P327" s="35"/>
      <c r="Q327" s="77"/>
      <c r="R327" s="77"/>
      <c r="S327" s="159"/>
      <c r="T327" s="77"/>
      <c r="U327" s="77"/>
      <c r="V327" s="77"/>
      <c r="W327" s="35"/>
      <c r="X327" s="77"/>
      <c r="Y327" s="159"/>
      <c r="Z327" s="159"/>
      <c r="AA327" s="77"/>
      <c r="AB327" s="77"/>
      <c r="AC327" s="77"/>
      <c r="AD327" s="159"/>
      <c r="AE327" s="159"/>
      <c r="AF327" s="35"/>
      <c r="AG327" s="35"/>
      <c r="AH327" s="35"/>
      <c r="AI327" s="35"/>
    </row>
    <row r="328" spans="1:35">
      <c r="A328" s="35"/>
      <c r="B328" s="35"/>
      <c r="C328" s="35"/>
      <c r="D328" s="35"/>
      <c r="E328" s="341"/>
      <c r="F328" s="35"/>
      <c r="G328" s="341"/>
      <c r="H328" s="341"/>
      <c r="I328" s="159"/>
      <c r="J328" s="77"/>
      <c r="K328" s="159"/>
      <c r="L328" s="77"/>
      <c r="M328" s="77"/>
      <c r="N328" s="341"/>
      <c r="O328" s="77"/>
      <c r="P328" s="35"/>
      <c r="Q328" s="77"/>
      <c r="R328" s="77"/>
      <c r="S328" s="159"/>
      <c r="T328" s="77"/>
      <c r="U328" s="77"/>
      <c r="V328" s="77"/>
      <c r="W328" s="35"/>
      <c r="X328" s="77"/>
      <c r="Y328" s="159"/>
      <c r="Z328" s="159"/>
      <c r="AA328" s="77"/>
      <c r="AB328" s="77"/>
      <c r="AC328" s="77"/>
      <c r="AD328" s="159"/>
      <c r="AE328" s="159"/>
      <c r="AF328" s="35"/>
      <c r="AG328" s="35"/>
      <c r="AH328" s="35"/>
      <c r="AI328" s="35"/>
    </row>
    <row r="329" spans="1:35">
      <c r="A329" s="35"/>
      <c r="B329" s="35"/>
      <c r="C329" s="35"/>
      <c r="D329" s="35"/>
      <c r="E329" s="341"/>
      <c r="F329" s="35"/>
      <c r="G329" s="341"/>
      <c r="H329" s="341"/>
      <c r="I329" s="159"/>
      <c r="J329" s="77"/>
      <c r="K329" s="159"/>
      <c r="L329" s="77"/>
      <c r="M329" s="77"/>
      <c r="N329" s="341"/>
      <c r="O329" s="77"/>
      <c r="P329" s="35"/>
      <c r="Q329" s="77"/>
      <c r="R329" s="77"/>
      <c r="S329" s="159"/>
      <c r="T329" s="77"/>
      <c r="U329" s="77"/>
      <c r="V329" s="77"/>
      <c r="W329" s="35"/>
      <c r="X329" s="77"/>
      <c r="Y329" s="159"/>
      <c r="Z329" s="159"/>
      <c r="AA329" s="77"/>
      <c r="AB329" s="77"/>
      <c r="AC329" s="77"/>
      <c r="AD329" s="159"/>
      <c r="AE329" s="159"/>
      <c r="AF329" s="35"/>
      <c r="AG329" s="35"/>
      <c r="AH329" s="35"/>
      <c r="AI329" s="35"/>
    </row>
    <row r="330" spans="1:35">
      <c r="A330" s="35"/>
      <c r="B330" s="35"/>
      <c r="C330" s="35"/>
      <c r="D330" s="35"/>
      <c r="E330" s="341"/>
      <c r="F330" s="35"/>
      <c r="G330" s="341"/>
      <c r="H330" s="341"/>
      <c r="I330" s="159"/>
      <c r="J330" s="77"/>
      <c r="K330" s="159"/>
      <c r="L330" s="77"/>
      <c r="M330" s="77"/>
      <c r="N330" s="341"/>
      <c r="O330" s="77"/>
      <c r="P330" s="35"/>
      <c r="Q330" s="77"/>
      <c r="R330" s="77"/>
      <c r="S330" s="159"/>
      <c r="T330" s="77"/>
      <c r="U330" s="77"/>
      <c r="V330" s="77"/>
      <c r="W330" s="35"/>
      <c r="X330" s="77"/>
      <c r="Y330" s="159"/>
      <c r="Z330" s="159"/>
      <c r="AA330" s="77"/>
      <c r="AB330" s="77"/>
      <c r="AC330" s="77"/>
      <c r="AD330" s="159"/>
      <c r="AE330" s="159"/>
      <c r="AF330" s="35"/>
      <c r="AG330" s="35"/>
      <c r="AH330" s="35"/>
      <c r="AI330" s="35"/>
    </row>
    <row r="331" spans="1:35">
      <c r="A331" s="35"/>
      <c r="B331" s="35"/>
      <c r="C331" s="35"/>
      <c r="D331" s="35"/>
      <c r="E331" s="341"/>
      <c r="F331" s="35"/>
      <c r="G331" s="341"/>
      <c r="H331" s="341"/>
      <c r="I331" s="159"/>
      <c r="J331" s="77"/>
      <c r="K331" s="159"/>
      <c r="L331" s="77"/>
      <c r="M331" s="77"/>
      <c r="N331" s="341"/>
      <c r="O331" s="77"/>
      <c r="P331" s="35"/>
      <c r="Q331" s="77"/>
      <c r="R331" s="77"/>
      <c r="S331" s="159"/>
      <c r="T331" s="77"/>
      <c r="U331" s="77"/>
      <c r="V331" s="77"/>
      <c r="W331" s="35"/>
      <c r="X331" s="77"/>
      <c r="Y331" s="159"/>
      <c r="Z331" s="159"/>
      <c r="AA331" s="77"/>
      <c r="AB331" s="77"/>
      <c r="AC331" s="77"/>
      <c r="AD331" s="159"/>
      <c r="AE331" s="159"/>
      <c r="AF331" s="35"/>
      <c r="AG331" s="35"/>
      <c r="AH331" s="35"/>
      <c r="AI331" s="35"/>
    </row>
    <row r="332" spans="1:35">
      <c r="A332" s="35"/>
      <c r="B332" s="35"/>
      <c r="C332" s="35"/>
      <c r="D332" s="35"/>
      <c r="E332" s="341"/>
      <c r="F332" s="35"/>
      <c r="G332" s="341"/>
      <c r="H332" s="341"/>
      <c r="I332" s="159"/>
      <c r="J332" s="77"/>
      <c r="K332" s="159"/>
      <c r="L332" s="77"/>
      <c r="M332" s="77"/>
      <c r="N332" s="341"/>
      <c r="O332" s="77"/>
      <c r="P332" s="35"/>
      <c r="Q332" s="77"/>
      <c r="R332" s="77"/>
      <c r="S332" s="159"/>
      <c r="T332" s="77"/>
      <c r="U332" s="77"/>
      <c r="V332" s="77"/>
      <c r="W332" s="35"/>
      <c r="X332" s="77"/>
      <c r="Y332" s="159"/>
      <c r="Z332" s="159"/>
      <c r="AA332" s="77"/>
      <c r="AB332" s="77"/>
      <c r="AC332" s="77"/>
      <c r="AD332" s="159"/>
      <c r="AE332" s="159"/>
      <c r="AF332" s="35"/>
      <c r="AG332" s="35"/>
      <c r="AH332" s="35"/>
      <c r="AI332" s="35"/>
    </row>
    <row r="333" spans="1:35">
      <c r="A333" s="35"/>
      <c r="B333" s="35"/>
      <c r="C333" s="35"/>
      <c r="D333" s="35"/>
      <c r="E333" s="341"/>
      <c r="F333" s="35"/>
      <c r="G333" s="341"/>
      <c r="H333" s="341"/>
      <c r="I333" s="159"/>
      <c r="J333" s="77"/>
      <c r="K333" s="159"/>
      <c r="L333" s="77"/>
      <c r="M333" s="77"/>
      <c r="N333" s="341"/>
      <c r="O333" s="77"/>
      <c r="P333" s="35"/>
      <c r="Q333" s="77"/>
      <c r="R333" s="77"/>
      <c r="S333" s="159"/>
      <c r="T333" s="77"/>
      <c r="U333" s="77"/>
      <c r="V333" s="77"/>
      <c r="W333" s="35"/>
      <c r="X333" s="77"/>
      <c r="Y333" s="159"/>
      <c r="Z333" s="159"/>
      <c r="AA333" s="77"/>
      <c r="AB333" s="77"/>
      <c r="AC333" s="77"/>
      <c r="AD333" s="159"/>
      <c r="AE333" s="159"/>
      <c r="AF333" s="35"/>
      <c r="AG333" s="35"/>
      <c r="AH333" s="35"/>
      <c r="AI333" s="35"/>
    </row>
    <row r="334" spans="1:35">
      <c r="A334" s="35"/>
      <c r="B334" s="35"/>
      <c r="C334" s="35"/>
      <c r="D334" s="35"/>
      <c r="E334" s="341"/>
      <c r="F334" s="35"/>
      <c r="G334" s="341"/>
      <c r="H334" s="341"/>
      <c r="I334" s="159"/>
      <c r="J334" s="77"/>
      <c r="K334" s="159"/>
      <c r="L334" s="77"/>
      <c r="M334" s="77"/>
      <c r="N334" s="341"/>
      <c r="O334" s="77"/>
      <c r="P334" s="35"/>
      <c r="Q334" s="77"/>
      <c r="R334" s="77"/>
      <c r="S334" s="159"/>
      <c r="T334" s="77"/>
      <c r="U334" s="77"/>
      <c r="V334" s="77"/>
      <c r="W334" s="35"/>
      <c r="X334" s="77"/>
      <c r="Y334" s="159"/>
      <c r="Z334" s="159"/>
      <c r="AA334" s="77"/>
      <c r="AB334" s="77"/>
      <c r="AC334" s="77"/>
      <c r="AD334" s="159"/>
      <c r="AE334" s="159"/>
      <c r="AF334" s="35"/>
      <c r="AG334" s="35"/>
      <c r="AH334" s="35"/>
      <c r="AI334" s="35"/>
    </row>
    <row r="335" spans="1:35">
      <c r="A335" s="35"/>
      <c r="B335" s="35"/>
      <c r="C335" s="35"/>
      <c r="D335" s="35"/>
      <c r="E335" s="341"/>
      <c r="F335" s="35"/>
      <c r="G335" s="341"/>
      <c r="H335" s="341"/>
      <c r="I335" s="159"/>
      <c r="J335" s="77"/>
      <c r="K335" s="159"/>
      <c r="L335" s="77"/>
      <c r="M335" s="77"/>
      <c r="N335" s="341"/>
      <c r="O335" s="77"/>
      <c r="P335" s="35"/>
      <c r="Q335" s="77"/>
      <c r="R335" s="77"/>
      <c r="S335" s="159"/>
      <c r="T335" s="77"/>
      <c r="U335" s="77"/>
      <c r="V335" s="77"/>
      <c r="W335" s="35"/>
      <c r="X335" s="77"/>
      <c r="Y335" s="159"/>
      <c r="Z335" s="159"/>
      <c r="AA335" s="77"/>
      <c r="AB335" s="77"/>
      <c r="AC335" s="77"/>
      <c r="AD335" s="159"/>
      <c r="AE335" s="159"/>
      <c r="AF335" s="35"/>
      <c r="AG335" s="35"/>
      <c r="AH335" s="35"/>
      <c r="AI335" s="35"/>
    </row>
    <row r="336" spans="1:35">
      <c r="A336" s="35"/>
      <c r="B336" s="35"/>
      <c r="C336" s="35"/>
      <c r="D336" s="35"/>
      <c r="E336" s="341"/>
      <c r="F336" s="35"/>
      <c r="G336" s="341"/>
      <c r="H336" s="341"/>
      <c r="I336" s="159"/>
      <c r="J336" s="77"/>
      <c r="K336" s="159"/>
      <c r="L336" s="77"/>
      <c r="M336" s="77"/>
      <c r="N336" s="341"/>
      <c r="O336" s="77"/>
      <c r="P336" s="35"/>
      <c r="Q336" s="77"/>
      <c r="R336" s="77"/>
      <c r="S336" s="159"/>
      <c r="T336" s="77"/>
      <c r="U336" s="77"/>
      <c r="V336" s="77"/>
      <c r="W336" s="35"/>
      <c r="X336" s="77"/>
      <c r="Y336" s="159"/>
      <c r="Z336" s="159"/>
      <c r="AA336" s="77"/>
      <c r="AB336" s="77"/>
      <c r="AC336" s="77"/>
      <c r="AD336" s="159"/>
      <c r="AE336" s="159"/>
      <c r="AF336" s="35"/>
      <c r="AG336" s="35"/>
      <c r="AH336" s="35"/>
      <c r="AI336" s="35"/>
    </row>
    <row r="337" spans="1:35">
      <c r="A337" s="35"/>
      <c r="B337" s="35"/>
      <c r="C337" s="35"/>
      <c r="D337" s="35"/>
      <c r="E337" s="341"/>
      <c r="F337" s="35"/>
      <c r="G337" s="341"/>
      <c r="H337" s="341"/>
      <c r="I337" s="159"/>
      <c r="J337" s="77"/>
      <c r="K337" s="159"/>
      <c r="L337" s="77"/>
      <c r="M337" s="77"/>
      <c r="N337" s="341"/>
      <c r="O337" s="77"/>
      <c r="P337" s="35"/>
      <c r="Q337" s="77"/>
      <c r="R337" s="77"/>
      <c r="S337" s="159"/>
      <c r="T337" s="77"/>
      <c r="U337" s="77"/>
      <c r="V337" s="77"/>
      <c r="W337" s="35"/>
      <c r="X337" s="77"/>
      <c r="Y337" s="159"/>
      <c r="Z337" s="159"/>
      <c r="AA337" s="77"/>
      <c r="AB337" s="77"/>
      <c r="AC337" s="77"/>
      <c r="AD337" s="159"/>
      <c r="AE337" s="159"/>
      <c r="AF337" s="35"/>
      <c r="AG337" s="35"/>
      <c r="AH337" s="35"/>
      <c r="AI337" s="35"/>
    </row>
    <row r="338" spans="1:35">
      <c r="A338" s="35"/>
      <c r="B338" s="35"/>
      <c r="C338" s="35"/>
      <c r="D338" s="35"/>
      <c r="E338" s="341"/>
      <c r="F338" s="35"/>
      <c r="G338" s="341"/>
      <c r="H338" s="341"/>
      <c r="I338" s="159"/>
      <c r="J338" s="77"/>
      <c r="K338" s="159"/>
      <c r="L338" s="77"/>
      <c r="M338" s="77"/>
      <c r="N338" s="341"/>
      <c r="O338" s="77"/>
      <c r="P338" s="35"/>
      <c r="Q338" s="77"/>
      <c r="R338" s="77"/>
      <c r="S338" s="159"/>
      <c r="T338" s="77"/>
      <c r="U338" s="77"/>
      <c r="V338" s="77"/>
      <c r="W338" s="35"/>
      <c r="X338" s="77"/>
      <c r="Y338" s="159"/>
      <c r="Z338" s="159"/>
      <c r="AA338" s="77"/>
      <c r="AB338" s="77"/>
      <c r="AC338" s="77"/>
      <c r="AD338" s="159"/>
      <c r="AE338" s="159"/>
      <c r="AF338" s="35"/>
      <c r="AG338" s="35"/>
      <c r="AH338" s="35"/>
      <c r="AI338" s="35"/>
    </row>
    <row r="339" spans="1:35">
      <c r="A339" s="35"/>
      <c r="B339" s="35"/>
      <c r="C339" s="35"/>
      <c r="D339" s="35"/>
      <c r="E339" s="341"/>
      <c r="F339" s="35"/>
      <c r="G339" s="341"/>
      <c r="H339" s="341"/>
      <c r="I339" s="159"/>
      <c r="J339" s="77"/>
      <c r="K339" s="159"/>
      <c r="L339" s="77"/>
      <c r="M339" s="77"/>
      <c r="N339" s="341"/>
      <c r="O339" s="77"/>
      <c r="P339" s="35"/>
      <c r="Q339" s="77"/>
      <c r="R339" s="77"/>
      <c r="S339" s="159"/>
      <c r="T339" s="77"/>
      <c r="U339" s="77"/>
      <c r="V339" s="77"/>
      <c r="W339" s="35"/>
      <c r="X339" s="77"/>
      <c r="Y339" s="159"/>
      <c r="Z339" s="159"/>
      <c r="AA339" s="77"/>
      <c r="AB339" s="77"/>
      <c r="AC339" s="77"/>
      <c r="AD339" s="159"/>
      <c r="AE339" s="159"/>
      <c r="AF339" s="35"/>
      <c r="AG339" s="35"/>
      <c r="AH339" s="35"/>
      <c r="AI339" s="35"/>
    </row>
    <row r="340" spans="1:35">
      <c r="A340" s="35"/>
      <c r="B340" s="35"/>
      <c r="C340" s="35"/>
      <c r="D340" s="35"/>
      <c r="E340" s="341"/>
      <c r="F340" s="35"/>
      <c r="G340" s="341"/>
      <c r="H340" s="341"/>
      <c r="I340" s="159"/>
      <c r="J340" s="77"/>
      <c r="K340" s="159"/>
      <c r="L340" s="77"/>
      <c r="M340" s="77"/>
      <c r="N340" s="341"/>
      <c r="O340" s="77"/>
      <c r="P340" s="35"/>
      <c r="Q340" s="77"/>
      <c r="R340" s="77"/>
      <c r="S340" s="159"/>
      <c r="T340" s="77"/>
      <c r="U340" s="77"/>
      <c r="V340" s="77"/>
      <c r="W340" s="35"/>
      <c r="X340" s="77"/>
      <c r="Y340" s="159"/>
      <c r="Z340" s="159"/>
      <c r="AA340" s="77"/>
      <c r="AB340" s="77"/>
      <c r="AC340" s="77"/>
      <c r="AD340" s="159"/>
      <c r="AE340" s="159"/>
      <c r="AF340" s="35"/>
      <c r="AG340" s="35"/>
      <c r="AH340" s="35"/>
      <c r="AI340" s="35"/>
    </row>
    <row r="341" spans="1:35">
      <c r="A341" s="35"/>
      <c r="B341" s="35"/>
      <c r="C341" s="35"/>
      <c r="D341" s="35"/>
      <c r="E341" s="341"/>
      <c r="F341" s="35"/>
      <c r="G341" s="341"/>
      <c r="H341" s="341"/>
      <c r="I341" s="159"/>
      <c r="J341" s="77"/>
      <c r="K341" s="159"/>
      <c r="L341" s="77"/>
      <c r="M341" s="77"/>
      <c r="N341" s="341"/>
      <c r="O341" s="77"/>
      <c r="P341" s="35"/>
      <c r="Q341" s="77"/>
      <c r="R341" s="77"/>
      <c r="S341" s="159"/>
      <c r="T341" s="77"/>
      <c r="U341" s="77"/>
      <c r="V341" s="77"/>
      <c r="W341" s="35"/>
      <c r="X341" s="77"/>
      <c r="Y341" s="159"/>
      <c r="Z341" s="159"/>
      <c r="AA341" s="77"/>
      <c r="AB341" s="77"/>
      <c r="AC341" s="77"/>
      <c r="AD341" s="159"/>
      <c r="AE341" s="159"/>
      <c r="AF341" s="35"/>
      <c r="AG341" s="35"/>
      <c r="AH341" s="35"/>
      <c r="AI341" s="35"/>
    </row>
    <row r="342" spans="1:35">
      <c r="A342" s="35"/>
      <c r="B342" s="35"/>
      <c r="C342" s="35"/>
      <c r="D342" s="35"/>
      <c r="E342" s="341"/>
      <c r="F342" s="35"/>
      <c r="G342" s="341"/>
      <c r="H342" s="341"/>
      <c r="I342" s="159"/>
      <c r="J342" s="77"/>
      <c r="K342" s="159"/>
      <c r="L342" s="77"/>
      <c r="M342" s="77"/>
      <c r="N342" s="341"/>
      <c r="O342" s="77"/>
      <c r="P342" s="35"/>
      <c r="Q342" s="77"/>
      <c r="R342" s="77"/>
      <c r="S342" s="159"/>
      <c r="T342" s="77"/>
      <c r="U342" s="77"/>
      <c r="V342" s="77"/>
      <c r="W342" s="35"/>
      <c r="X342" s="77"/>
      <c r="Y342" s="159"/>
      <c r="Z342" s="159"/>
      <c r="AA342" s="77"/>
      <c r="AB342" s="77"/>
      <c r="AC342" s="77"/>
      <c r="AD342" s="159"/>
      <c r="AE342" s="159"/>
      <c r="AF342" s="35"/>
      <c r="AG342" s="35"/>
      <c r="AH342" s="35"/>
      <c r="AI342" s="35"/>
    </row>
    <row r="343" spans="1:35">
      <c r="AA343" s="77"/>
      <c r="AB343" s="77"/>
      <c r="AC343" s="77"/>
      <c r="AD343" s="159"/>
      <c r="AE343" s="159"/>
      <c r="AF343" s="35"/>
      <c r="AG343" s="35"/>
      <c r="AH343" s="35"/>
      <c r="AI343" s="35"/>
    </row>
    <row r="344" spans="1:35">
      <c r="AA344" s="77"/>
      <c r="AB344" s="77"/>
      <c r="AC344" s="77"/>
      <c r="AD344" s="159"/>
      <c r="AE344" s="159"/>
    </row>
    <row r="345" spans="1:35">
      <c r="AA345" s="77"/>
      <c r="AB345" s="77"/>
      <c r="AC345" s="77"/>
      <c r="AD345" s="159"/>
      <c r="AE345" s="159"/>
    </row>
    <row r="346" spans="1:35">
      <c r="AA346" s="77"/>
      <c r="AB346" s="77"/>
      <c r="AC346" s="77"/>
      <c r="AD346" s="159"/>
      <c r="AE346" s="159"/>
    </row>
    <row r="347" spans="1:35">
      <c r="AA347" s="77"/>
      <c r="AB347" s="77"/>
      <c r="AC347" s="77"/>
      <c r="AD347" s="159"/>
      <c r="AE347" s="159"/>
    </row>
    <row r="348" spans="1:35">
      <c r="AA348" s="77"/>
      <c r="AB348" s="77"/>
      <c r="AC348" s="77"/>
      <c r="AD348" s="159"/>
      <c r="AE348" s="159"/>
    </row>
    <row r="349" spans="1:35">
      <c r="AA349" s="77"/>
      <c r="AB349" s="77"/>
      <c r="AC349" s="77"/>
      <c r="AD349" s="159"/>
      <c r="AE349" s="159"/>
    </row>
    <row r="350" spans="1:35">
      <c r="AA350" s="77"/>
      <c r="AB350" s="77"/>
      <c r="AC350" s="77"/>
      <c r="AD350" s="159"/>
      <c r="AE350" s="159"/>
    </row>
    <row r="351" spans="1:35">
      <c r="AA351" s="77"/>
      <c r="AB351" s="77"/>
      <c r="AC351" s="77"/>
      <c r="AD351" s="159"/>
      <c r="AE351" s="159"/>
    </row>
    <row r="352" spans="1:35">
      <c r="AA352" s="77"/>
      <c r="AB352" s="77"/>
      <c r="AC352" s="77"/>
      <c r="AD352" s="159"/>
      <c r="AE352" s="159"/>
    </row>
    <row r="353" spans="27:31">
      <c r="AA353" s="77"/>
      <c r="AB353" s="77"/>
      <c r="AC353" s="77"/>
      <c r="AD353" s="159"/>
      <c r="AE353" s="159"/>
    </row>
    <row r="354" spans="27:31">
      <c r="AA354" s="77"/>
      <c r="AB354" s="77"/>
      <c r="AC354" s="77"/>
      <c r="AD354" s="159"/>
      <c r="AE354" s="159"/>
    </row>
    <row r="355" spans="27:31">
      <c r="AA355" s="77"/>
      <c r="AB355" s="77"/>
      <c r="AC355" s="77"/>
      <c r="AD355" s="159"/>
      <c r="AE355" s="159"/>
    </row>
    <row r="356" spans="27:31">
      <c r="AA356" s="77"/>
      <c r="AB356" s="77"/>
      <c r="AC356" s="77"/>
      <c r="AD356" s="159"/>
      <c r="AE356" s="159"/>
    </row>
    <row r="357" spans="27:31">
      <c r="AA357" s="77"/>
      <c r="AB357" s="77"/>
      <c r="AC357" s="77"/>
      <c r="AD357" s="159"/>
      <c r="AE357" s="159"/>
    </row>
    <row r="358" spans="27:31">
      <c r="AA358" s="77"/>
      <c r="AB358" s="77"/>
      <c r="AC358" s="77"/>
      <c r="AD358" s="159"/>
      <c r="AE358" s="159"/>
    </row>
    <row r="359" spans="27:31">
      <c r="AA359" s="77"/>
      <c r="AB359" s="77"/>
      <c r="AC359" s="77"/>
      <c r="AD359" s="159"/>
      <c r="AE359" s="159"/>
    </row>
    <row r="360" spans="27:31">
      <c r="AA360" s="77"/>
      <c r="AB360" s="77"/>
      <c r="AC360" s="77"/>
      <c r="AD360" s="159"/>
      <c r="AE360" s="159"/>
    </row>
    <row r="361" spans="27:31">
      <c r="AA361" s="77"/>
      <c r="AB361" s="77"/>
      <c r="AC361" s="77"/>
      <c r="AD361" s="159"/>
      <c r="AE361" s="159"/>
    </row>
    <row r="362" spans="27:31">
      <c r="AA362" s="77"/>
      <c r="AB362" s="77"/>
      <c r="AC362" s="77"/>
      <c r="AD362" s="159"/>
      <c r="AE362" s="159"/>
    </row>
    <row r="363" spans="27:31">
      <c r="AA363" s="77"/>
      <c r="AB363" s="77"/>
      <c r="AC363" s="77"/>
      <c r="AD363" s="159"/>
      <c r="AE363" s="159"/>
    </row>
    <row r="364" spans="27:31">
      <c r="AA364" s="77"/>
      <c r="AB364" s="77"/>
      <c r="AC364" s="77"/>
      <c r="AD364" s="159"/>
      <c r="AE364" s="159"/>
    </row>
    <row r="365" spans="27:31">
      <c r="AA365" s="77"/>
      <c r="AB365" s="77"/>
      <c r="AC365" s="77"/>
      <c r="AD365" s="159"/>
      <c r="AE365" s="159"/>
    </row>
    <row r="366" spans="27:31">
      <c r="AA366" s="77"/>
      <c r="AB366" s="77"/>
      <c r="AC366" s="77"/>
      <c r="AD366" s="159"/>
      <c r="AE366" s="159"/>
    </row>
  </sheetData>
  <mergeCells count="2">
    <mergeCell ref="K5:L5"/>
    <mergeCell ref="AB5:AE5"/>
  </mergeCells>
  <phoneticPr fontId="11" type="noConversion"/>
  <conditionalFormatting sqref="AP32:AP34 AZ125:BA125">
    <cfRule type="cellIs" dxfId="152" priority="59" stopIfTrue="1" operator="lessThan">
      <formula>0</formula>
    </cfRule>
  </conditionalFormatting>
  <conditionalFormatting sqref="AZ102:BA102">
    <cfRule type="cellIs" dxfId="151" priority="60" stopIfTrue="1" operator="greaterThan">
      <formula>0</formula>
    </cfRule>
  </conditionalFormatting>
  <conditionalFormatting sqref="AZ79:BA79">
    <cfRule type="cellIs" dxfId="150" priority="61" stopIfTrue="1" operator="greaterThan">
      <formula>0</formula>
    </cfRule>
    <cfRule type="cellIs" dxfId="149" priority="62" stopIfTrue="1" operator="lessThan">
      <formula>0</formula>
    </cfRule>
  </conditionalFormatting>
  <conditionalFormatting sqref="AZ102:BA102">
    <cfRule type="cellIs" dxfId="148" priority="53" operator="lessThan">
      <formula>0</formula>
    </cfRule>
  </conditionalFormatting>
  <conditionalFormatting sqref="H17:H44">
    <cfRule type="cellIs" dxfId="147" priority="47" operator="lessThan">
      <formula>0</formula>
    </cfRule>
    <cfRule type="cellIs" dxfId="146" priority="48" operator="greaterThan">
      <formula>0</formula>
    </cfRule>
  </conditionalFormatting>
  <conditionalFormatting sqref="J17:J44">
    <cfRule type="cellIs" dxfId="145" priority="43" operator="lessThan">
      <formula>0</formula>
    </cfRule>
    <cfRule type="cellIs" dxfId="144" priority="44" operator="greaterThan">
      <formula>0</formula>
    </cfRule>
  </conditionalFormatting>
  <conditionalFormatting sqref="S17:S41 U17:U41 Q17:Q44">
    <cfRule type="cellIs" dxfId="143" priority="35" operator="lessThan">
      <formula>0</formula>
    </cfRule>
    <cfRule type="cellIs" dxfId="142" priority="36" operator="greaterThan">
      <formula>0</formula>
    </cfRule>
  </conditionalFormatting>
  <conditionalFormatting sqref="X17:X44">
    <cfRule type="cellIs" dxfId="141" priority="31" operator="lessThan">
      <formula>0</formula>
    </cfRule>
    <cfRule type="cellIs" dxfId="140" priority="32" operator="greaterThan">
      <formula>0</formula>
    </cfRule>
  </conditionalFormatting>
  <conditionalFormatting sqref="Z17:Z44">
    <cfRule type="cellIs" dxfId="139" priority="27" operator="lessThan">
      <formula>0</formula>
    </cfRule>
    <cfRule type="cellIs" dxfId="138" priority="28" operator="greaterThan">
      <formula>0</formula>
    </cfRule>
  </conditionalFormatting>
  <conditionalFormatting sqref="Z10">
    <cfRule type="cellIs" dxfId="137" priority="11" operator="lessThan">
      <formula>0</formula>
    </cfRule>
    <cfRule type="cellIs" dxfId="136" priority="12" operator="greaterThan">
      <formula>0</formula>
    </cfRule>
  </conditionalFormatting>
  <conditionalFormatting sqref="F10">
    <cfRule type="cellIs" dxfId="135" priority="23" operator="lessThan">
      <formula>0</formula>
    </cfRule>
    <cfRule type="cellIs" dxfId="134" priority="24" operator="greaterThan">
      <formula>0</formula>
    </cfRule>
  </conditionalFormatting>
  <conditionalFormatting sqref="H10">
    <cfRule type="cellIs" dxfId="133" priority="21" operator="lessThan">
      <formula>0</formula>
    </cfRule>
    <cfRule type="cellIs" dxfId="132" priority="22" operator="greaterThan">
      <formula>0</formula>
    </cfRule>
  </conditionalFormatting>
  <conditionalFormatting sqref="J10">
    <cfRule type="cellIs" dxfId="131" priority="19" operator="lessThan">
      <formula>0</formula>
    </cfRule>
    <cfRule type="cellIs" dxfId="130" priority="20" operator="greaterThan">
      <formula>0</formula>
    </cfRule>
  </conditionalFormatting>
  <conditionalFormatting sqref="X10">
    <cfRule type="cellIs" dxfId="129" priority="13" operator="lessThan">
      <formula>0</formula>
    </cfRule>
    <cfRule type="cellIs" dxfId="128" priority="14" operator="greaterThan">
      <formula>0</formula>
    </cfRule>
  </conditionalFormatting>
  <conditionalFormatting sqref="F10:F11">
    <cfRule type="cellIs" dxfId="127" priority="10" operator="greaterThan">
      <formula>0</formula>
    </cfRule>
  </conditionalFormatting>
  <conditionalFormatting sqref="H10:H11">
    <cfRule type="cellIs" dxfId="126" priority="9" operator="greaterThan">
      <formula>0</formula>
    </cfRule>
  </conditionalFormatting>
  <conditionalFormatting sqref="J10:J11">
    <cfRule type="cellIs" dxfId="125" priority="7" operator="lessThan">
      <formula>0</formula>
    </cfRule>
    <cfRule type="cellIs" dxfId="124" priority="8" operator="greaterThan">
      <formula>0</formula>
    </cfRule>
  </conditionalFormatting>
  <conditionalFormatting sqref="X10:X11">
    <cfRule type="cellIs" dxfId="123" priority="4" operator="greaterThan">
      <formula>0</formula>
    </cfRule>
  </conditionalFormatting>
  <conditionalFormatting sqref="Z10:Z11">
    <cfRule type="cellIs" dxfId="122" priority="3" operator="greaterThan">
      <formula>0</formula>
    </cfRule>
  </conditionalFormatting>
  <conditionalFormatting sqref="Q73:Q75">
    <cfRule type="cellIs" dxfId="121" priority="1" operator="lessThan">
      <formula>0</formula>
    </cfRule>
    <cfRule type="cellIs" dxfId="1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34"/>
  <sheetViews>
    <sheetView zoomScale="88" zoomScaleNormal="88" workbookViewId="0">
      <selection activeCell="Q20" sqref="Q20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92" customWidth="1"/>
    <col min="42" max="42" width="4.90625" style="11" customWidth="1"/>
    <col min="43" max="43" width="5.08984375" style="92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92" customWidth="1"/>
    <col min="52" max="52" width="5.36328125" style="92" customWidth="1"/>
    <col min="53" max="53" width="5.08984375" style="92" customWidth="1"/>
    <col min="54" max="54" width="6" style="92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4"/>
      <c r="BO1" s="4"/>
      <c r="BP1" s="4"/>
      <c r="BQ1" s="4"/>
    </row>
    <row r="2" spans="12:91" ht="15.6"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1"/>
      <c r="BQ2" s="5"/>
    </row>
    <row r="3" spans="12:91" ht="18.75" customHeight="1"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4"/>
      <c r="BO3" s="4"/>
      <c r="BP3" s="4"/>
      <c r="BQ3" s="4"/>
    </row>
    <row r="4" spans="12:91" ht="15.6"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1"/>
      <c r="BQ4" s="5"/>
    </row>
    <row r="5" spans="12:91" ht="15.6"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4"/>
      <c r="BO5" s="4"/>
      <c r="BP5" s="4"/>
      <c r="BQ5" s="4"/>
      <c r="CK5" s="2"/>
      <c r="CL5" s="5"/>
      <c r="CM5" s="5"/>
    </row>
    <row r="6" spans="12:91" ht="15.6"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1"/>
      <c r="BQ6" s="5"/>
    </row>
    <row r="7" spans="12:91"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4"/>
      <c r="BO7" s="4"/>
      <c r="BP7" s="4"/>
      <c r="BQ7" s="4"/>
    </row>
    <row r="8" spans="12:91" ht="15.6"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1"/>
      <c r="BQ8" s="5"/>
    </row>
    <row r="9" spans="12:91" ht="15.6"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1"/>
      <c r="BQ9" s="5"/>
    </row>
    <row r="10" spans="12:91" ht="15.6">
      <c r="L10" s="33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1"/>
      <c r="BQ10" s="5"/>
    </row>
    <row r="11" spans="12:91" ht="15.6"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1"/>
      <c r="BQ11" s="5"/>
      <c r="BS11" s="2"/>
      <c r="BT11" s="2"/>
      <c r="BU11" s="2"/>
    </row>
    <row r="12" spans="12:91" ht="15.6"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13"/>
      <c r="BQ12" s="5"/>
      <c r="BS12" s="2"/>
      <c r="BT12" s="2"/>
      <c r="BU12" s="4"/>
      <c r="BV12" s="4"/>
      <c r="BW12" s="4"/>
    </row>
    <row r="13" spans="12:91" ht="15.6"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13"/>
      <c r="BQ13" s="5"/>
      <c r="BS13" s="1"/>
      <c r="BT13" s="1"/>
      <c r="BU13" s="11"/>
      <c r="BV13" s="11"/>
      <c r="BW13" s="11"/>
    </row>
    <row r="14" spans="12:91" ht="15.6"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13"/>
      <c r="BQ14" s="5"/>
      <c r="BS14" s="1"/>
      <c r="BT14" s="1"/>
      <c r="BU14" s="11"/>
      <c r="BV14" s="11"/>
      <c r="BW14" s="11"/>
    </row>
    <row r="15" spans="12:91" ht="15.6"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13"/>
      <c r="BQ15" s="5"/>
      <c r="BS15" s="1"/>
      <c r="BT15" s="1"/>
      <c r="BU15" s="11"/>
      <c r="BV15" s="11"/>
      <c r="BW15" s="11"/>
    </row>
    <row r="16" spans="12:91" ht="15.6"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"/>
      <c r="BQ16" s="5"/>
      <c r="BS16" s="1"/>
      <c r="BT16" s="1"/>
      <c r="BU16" s="11"/>
      <c r="BV16" s="11"/>
      <c r="BW16" s="11"/>
    </row>
    <row r="17" spans="37:75" ht="15.6"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"/>
      <c r="BQ17" s="5"/>
      <c r="BS17" s="1"/>
      <c r="BT17" s="1"/>
      <c r="BU17" s="11"/>
      <c r="BV17" s="11"/>
      <c r="BW17" s="11"/>
    </row>
    <row r="18" spans="37:75" ht="15.6"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"/>
      <c r="BQ18" s="5"/>
      <c r="BS18" s="1"/>
      <c r="BT18" s="1"/>
      <c r="BU18" s="11"/>
      <c r="BV18" s="11"/>
      <c r="BW18" s="11"/>
    </row>
    <row r="19" spans="37:75" ht="15.6"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"/>
      <c r="BQ19" s="5"/>
      <c r="BS19" s="1"/>
      <c r="BT19" s="1"/>
      <c r="BU19" s="11"/>
      <c r="BV19" s="11"/>
      <c r="BW19" s="11"/>
    </row>
    <row r="20" spans="37:75" ht="15.6"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"/>
      <c r="BQ20" s="5"/>
      <c r="BS20" s="1"/>
      <c r="BT20" s="1"/>
      <c r="BU20" s="11"/>
      <c r="BV20" s="11"/>
      <c r="BW20" s="11"/>
    </row>
    <row r="21" spans="37:75" ht="15.6"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"/>
      <c r="BQ21" s="5"/>
      <c r="BS21" s="1"/>
      <c r="BT21" s="1"/>
      <c r="BU21" s="11"/>
      <c r="BV21" s="11"/>
      <c r="BW21" s="11"/>
    </row>
    <row r="22" spans="37:75" ht="15.6"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57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57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57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401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76:80" ht="15.6">
      <c r="BX97" s="4"/>
      <c r="BY97" s="13"/>
      <c r="BZ97" s="13"/>
      <c r="CA97" s="5"/>
      <c r="CB97" s="5"/>
    </row>
    <row r="98" spans="76:80" ht="15.6">
      <c r="BX98" s="4"/>
      <c r="BY98" s="13"/>
      <c r="BZ98" s="13"/>
      <c r="CA98" s="5"/>
      <c r="CB98" s="5"/>
    </row>
    <row r="99" spans="76:80" ht="15.6">
      <c r="BX99" s="4"/>
      <c r="BY99" s="13"/>
      <c r="BZ99" s="13"/>
      <c r="CA99" s="5"/>
      <c r="CB99" s="5"/>
    </row>
    <row r="100" spans="76:80" ht="15.6">
      <c r="BX100" s="4"/>
      <c r="BY100" s="13"/>
      <c r="BZ100" s="13"/>
      <c r="CA100" s="5"/>
      <c r="CB100" s="5"/>
    </row>
    <row r="101" spans="76:80" ht="15.6">
      <c r="BX101" s="4"/>
      <c r="BY101" s="5"/>
      <c r="BZ101" s="5"/>
      <c r="CA101" s="5"/>
      <c r="CB101" s="5"/>
    </row>
    <row r="102" spans="76:80">
      <c r="BX102" s="13"/>
      <c r="BY102" s="13"/>
    </row>
    <row r="103" spans="76:80" ht="15.6">
      <c r="BX103" s="5"/>
      <c r="BY103" s="5"/>
      <c r="BZ103" s="5"/>
      <c r="CB103" s="5"/>
    </row>
    <row r="104" spans="76:80">
      <c r="BX104" s="13"/>
      <c r="BY104" s="13"/>
    </row>
    <row r="105" spans="76:80">
      <c r="BX105" s="13"/>
      <c r="BY105" s="13"/>
    </row>
    <row r="106" spans="76:80">
      <c r="BX106" s="13"/>
      <c r="BY106" s="13"/>
    </row>
    <row r="107" spans="76:80">
      <c r="BX107" s="13"/>
      <c r="BY107" s="13"/>
    </row>
    <row r="108" spans="76:80">
      <c r="BX108" s="13"/>
      <c r="BY108" s="13"/>
    </row>
    <row r="109" spans="76:80">
      <c r="BX109" s="13"/>
      <c r="BY109" s="13"/>
    </row>
    <row r="110" spans="76:80">
      <c r="BX110" s="13"/>
      <c r="BY110" s="13"/>
    </row>
    <row r="111" spans="76:80">
      <c r="BX111" s="13"/>
      <c r="BY111" s="13"/>
    </row>
    <row r="112" spans="76:80">
      <c r="BX112" s="13"/>
      <c r="BY112" s="13"/>
    </row>
    <row r="113" spans="17:77">
      <c r="BX113" s="13"/>
      <c r="BY113" s="13"/>
    </row>
    <row r="114" spans="17:77">
      <c r="BX114" s="13"/>
      <c r="BY114" s="13"/>
    </row>
    <row r="115" spans="17:77">
      <c r="Q115" s="287" t="s">
        <v>96</v>
      </c>
      <c r="BX115" s="13"/>
      <c r="BY115" s="13"/>
    </row>
    <row r="116" spans="17:77">
      <c r="Q116" s="3" t="s">
        <v>97</v>
      </c>
      <c r="BX116" s="13"/>
      <c r="BY116" s="13"/>
    </row>
    <row r="117" spans="17:77">
      <c r="Q117" s="3" t="s">
        <v>98</v>
      </c>
      <c r="BX117" s="13"/>
      <c r="BY117" s="13"/>
    </row>
    <row r="118" spans="17:77">
      <c r="BX118" s="13"/>
      <c r="BY118" s="13"/>
    </row>
    <row r="119" spans="17:77">
      <c r="BX119" s="13"/>
      <c r="BY119" s="13"/>
    </row>
    <row r="120" spans="17:77">
      <c r="BX120" s="13"/>
      <c r="BY120" s="13"/>
    </row>
    <row r="121" spans="17:77">
      <c r="BX121" s="13"/>
      <c r="BY121" s="13"/>
    </row>
    <row r="122" spans="17:77">
      <c r="BX122" s="13"/>
      <c r="BY122" s="13"/>
    </row>
    <row r="123" spans="17:77">
      <c r="BX123" s="13"/>
      <c r="BY123" s="13"/>
    </row>
    <row r="124" spans="17:77">
      <c r="BX124" s="13"/>
      <c r="BY124" s="13"/>
    </row>
    <row r="125" spans="17:77">
      <c r="BX125" s="13"/>
      <c r="BY125" s="13"/>
    </row>
    <row r="126" spans="17:77">
      <c r="BX126" s="13"/>
      <c r="BY126" s="13"/>
    </row>
    <row r="127" spans="17:77">
      <c r="BX127" s="13"/>
      <c r="BY127" s="13"/>
    </row>
    <row r="128" spans="17:77">
      <c r="BX128" s="13"/>
      <c r="BY128" s="13"/>
    </row>
    <row r="129" spans="76:77">
      <c r="BX129" s="13"/>
      <c r="BY129" s="13"/>
    </row>
    <row r="130" spans="76:77">
      <c r="BX130" s="13"/>
      <c r="BY130" s="13"/>
    </row>
    <row r="131" spans="76:77">
      <c r="BX131" s="13"/>
      <c r="BY131" s="13"/>
    </row>
    <row r="132" spans="76:77">
      <c r="BX132" s="13"/>
      <c r="BY132" s="13"/>
    </row>
    <row r="133" spans="76:77">
      <c r="BX133" s="13"/>
      <c r="BY133" s="13"/>
    </row>
    <row r="134" spans="76:77">
      <c r="BX134" s="13"/>
      <c r="BY134" s="13"/>
    </row>
    <row r="135" spans="76:77">
      <c r="BX135" s="13"/>
      <c r="BY135" s="13"/>
    </row>
    <row r="136" spans="76:77">
      <c r="BX136" s="13"/>
      <c r="BY136" s="13"/>
    </row>
    <row r="137" spans="76:77">
      <c r="BX137" s="13"/>
      <c r="BY137" s="13"/>
    </row>
    <row r="138" spans="76:77">
      <c r="BX138" s="13"/>
      <c r="BY138" s="13"/>
    </row>
    <row r="139" spans="76:77">
      <c r="BX139" s="13"/>
      <c r="BY139" s="13"/>
    </row>
    <row r="140" spans="76:77">
      <c r="BX140" s="13"/>
      <c r="BY140" s="13"/>
    </row>
    <row r="141" spans="76:77">
      <c r="BX141" s="13"/>
      <c r="BY141" s="13"/>
    </row>
    <row r="142" spans="76:77">
      <c r="BX142" s="13"/>
      <c r="BY142" s="13"/>
    </row>
    <row r="143" spans="76:77">
      <c r="BX143" s="13"/>
      <c r="BY143" s="13"/>
    </row>
    <row r="144" spans="76:77">
      <c r="BX144" s="13"/>
      <c r="BY144" s="13"/>
    </row>
    <row r="145" spans="76:77">
      <c r="BX145" s="13"/>
      <c r="BY145" s="13"/>
    </row>
    <row r="146" spans="76:77">
      <c r="BX146" s="13"/>
      <c r="BY146" s="13"/>
    </row>
    <row r="147" spans="76:77">
      <c r="BX147" s="13"/>
      <c r="BY147" s="13"/>
    </row>
    <row r="148" spans="76:77">
      <c r="BX148" s="13"/>
      <c r="BY148" s="13"/>
    </row>
    <row r="149" spans="76:77">
      <c r="BX149" s="13"/>
      <c r="BY149" s="13"/>
    </row>
    <row r="150" spans="76:77">
      <c r="BX150" s="13"/>
      <c r="BY150" s="13"/>
    </row>
    <row r="151" spans="76:77">
      <c r="BX151" s="13"/>
      <c r="BY151" s="13"/>
    </row>
    <row r="152" spans="76:77">
      <c r="BX152" s="13"/>
      <c r="BY152" s="13"/>
    </row>
    <row r="153" spans="76:77">
      <c r="BX153" s="13"/>
      <c r="BY153" s="13"/>
    </row>
    <row r="154" spans="76:77">
      <c r="BX154" s="13"/>
      <c r="BY154" s="13"/>
    </row>
    <row r="155" spans="76:77">
      <c r="BX155" s="13"/>
      <c r="BY155" s="13"/>
    </row>
    <row r="156" spans="76:77">
      <c r="BX156" s="13"/>
      <c r="BY156" s="13"/>
    </row>
    <row r="157" spans="76:77">
      <c r="BX157" s="13"/>
      <c r="BY157" s="13"/>
    </row>
    <row r="158" spans="76:77">
      <c r="BX158" s="13"/>
      <c r="BY158" s="13"/>
    </row>
    <row r="180" spans="41:75">
      <c r="AO180" s="157"/>
      <c r="AQ180" s="157"/>
      <c r="AS180" s="14"/>
      <c r="AU180" s="14"/>
      <c r="AW180" s="14"/>
      <c r="AY180" s="157"/>
      <c r="BW180" s="14"/>
    </row>
    <row r="181" spans="41:75">
      <c r="AO181" s="157"/>
      <c r="AQ181" s="157"/>
      <c r="AS181" s="14"/>
      <c r="AU181" s="14"/>
      <c r="AW181" s="14"/>
      <c r="AY181" s="157"/>
      <c r="AZ181" s="157"/>
      <c r="BA181" s="157"/>
      <c r="BB181" s="157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</row>
    <row r="182" spans="41:75">
      <c r="AO182" s="157"/>
      <c r="AQ182" s="157"/>
      <c r="AS182" s="14"/>
      <c r="AU182" s="14"/>
      <c r="AW182" s="14"/>
      <c r="AY182" s="157"/>
      <c r="AZ182" s="157"/>
      <c r="BA182" s="157"/>
      <c r="BB182" s="157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</row>
    <row r="183" spans="41:75">
      <c r="AO183" s="157"/>
      <c r="AQ183" s="157"/>
      <c r="AS183" s="14"/>
      <c r="AU183" s="14"/>
      <c r="AW183" s="14"/>
      <c r="AY183" s="157"/>
      <c r="AZ183" s="157"/>
      <c r="BA183" s="157"/>
      <c r="BB183" s="157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</row>
    <row r="184" spans="41:75">
      <c r="AO184" s="157"/>
      <c r="AQ184" s="157"/>
      <c r="AS184" s="14"/>
      <c r="AU184" s="14"/>
      <c r="AW184" s="14"/>
      <c r="AY184" s="157"/>
      <c r="AZ184" s="157"/>
      <c r="BA184" s="157"/>
      <c r="BB184" s="157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</row>
    <row r="185" spans="41:75">
      <c r="AO185" s="157"/>
      <c r="AQ185" s="157"/>
      <c r="AS185" s="14"/>
      <c r="AU185" s="14"/>
      <c r="AW185" s="14"/>
      <c r="AY185" s="157"/>
      <c r="AZ185" s="157"/>
      <c r="BA185" s="157"/>
      <c r="BB185" s="157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</row>
    <row r="186" spans="41:75">
      <c r="AO186" s="157"/>
      <c r="AQ186" s="157"/>
      <c r="AS186" s="14"/>
      <c r="AU186" s="14"/>
      <c r="AW186" s="14"/>
      <c r="AY186" s="157"/>
      <c r="AZ186" s="157"/>
      <c r="BA186" s="157"/>
      <c r="BB186" s="157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</row>
    <row r="187" spans="41:75">
      <c r="AO187" s="157"/>
      <c r="AQ187" s="157"/>
      <c r="AS187" s="14"/>
      <c r="AU187" s="14"/>
      <c r="AW187" s="14"/>
      <c r="AY187" s="157"/>
      <c r="AZ187" s="157"/>
      <c r="BA187" s="157"/>
      <c r="BB187" s="157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</row>
    <row r="188" spans="41:75">
      <c r="AO188" s="157"/>
      <c r="AQ188" s="157"/>
      <c r="AS188" s="14"/>
      <c r="AU188" s="14"/>
      <c r="AW188" s="14"/>
      <c r="AY188" s="157"/>
      <c r="AZ188" s="157"/>
      <c r="BA188" s="157"/>
      <c r="BB188" s="157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</row>
    <row r="189" spans="41:75">
      <c r="AO189" s="157"/>
      <c r="AQ189" s="157"/>
      <c r="AS189" s="14"/>
      <c r="AU189" s="14"/>
      <c r="AW189" s="14"/>
      <c r="AY189" s="157"/>
      <c r="AZ189" s="157"/>
      <c r="BA189" s="157"/>
      <c r="BB189" s="157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</row>
    <row r="190" spans="41:75">
      <c r="AO190" s="157"/>
      <c r="AQ190" s="157"/>
      <c r="AS190" s="14"/>
      <c r="AU190" s="14"/>
      <c r="AW190" s="14"/>
      <c r="AY190" s="157"/>
      <c r="AZ190" s="157"/>
      <c r="BA190" s="157"/>
      <c r="BB190" s="157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</row>
    <row r="191" spans="41:75">
      <c r="AO191" s="157"/>
      <c r="AQ191" s="157"/>
      <c r="AS191" s="14"/>
      <c r="AU191" s="14"/>
      <c r="AW191" s="14"/>
      <c r="AY191" s="157"/>
      <c r="AZ191" s="157"/>
      <c r="BA191" s="157"/>
      <c r="BB191" s="157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</row>
    <row r="192" spans="41:75">
      <c r="AO192" s="157"/>
      <c r="AQ192" s="157"/>
      <c r="AS192" s="14"/>
      <c r="AU192" s="14"/>
      <c r="AW192" s="14"/>
      <c r="AY192" s="157"/>
      <c r="AZ192" s="157"/>
      <c r="BA192" s="157"/>
      <c r="BB192" s="157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</row>
    <row r="193" spans="41:75">
      <c r="AO193" s="157"/>
      <c r="AQ193" s="157"/>
      <c r="AS193" s="14"/>
      <c r="AU193" s="14"/>
      <c r="AW193" s="14"/>
      <c r="AY193" s="157"/>
      <c r="AZ193" s="157"/>
      <c r="BA193" s="157"/>
      <c r="BB193" s="157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</row>
    <row r="194" spans="41:75">
      <c r="AO194" s="157"/>
      <c r="AQ194" s="157"/>
      <c r="AS194" s="14"/>
      <c r="AU194" s="14"/>
      <c r="AW194" s="14"/>
      <c r="AY194" s="157"/>
      <c r="AZ194" s="157"/>
      <c r="BA194" s="157"/>
      <c r="BB194" s="157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</row>
    <row r="195" spans="41:75">
      <c r="AO195" s="157"/>
      <c r="AQ195" s="157"/>
      <c r="AS195" s="14"/>
      <c r="AU195" s="14"/>
      <c r="AW195" s="14"/>
      <c r="AY195" s="157"/>
      <c r="AZ195" s="157"/>
      <c r="BA195" s="157"/>
      <c r="BB195" s="157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</row>
    <row r="196" spans="41:75">
      <c r="AO196" s="157"/>
      <c r="AQ196" s="157"/>
      <c r="AS196" s="14"/>
      <c r="AU196" s="14"/>
      <c r="AW196" s="14"/>
      <c r="AY196" s="157"/>
      <c r="AZ196" s="157"/>
      <c r="BA196" s="157"/>
      <c r="BB196" s="157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</row>
    <row r="197" spans="41:75">
      <c r="AO197" s="157"/>
      <c r="AQ197" s="157"/>
      <c r="AS197" s="14"/>
      <c r="AU197" s="14"/>
      <c r="AW197" s="14"/>
      <c r="AY197" s="157"/>
      <c r="AZ197" s="157"/>
      <c r="BA197" s="157"/>
      <c r="BB197" s="157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</row>
    <row r="198" spans="41:75">
      <c r="AO198" s="157"/>
      <c r="AQ198" s="157"/>
      <c r="AS198" s="14"/>
      <c r="AU198" s="14"/>
      <c r="AW198" s="14"/>
      <c r="AY198" s="157"/>
      <c r="AZ198" s="157"/>
      <c r="BA198" s="157"/>
      <c r="BB198" s="157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</row>
    <row r="199" spans="41:75">
      <c r="AO199" s="157"/>
      <c r="AQ199" s="157"/>
      <c r="AS199" s="14"/>
      <c r="AU199" s="14"/>
      <c r="AW199" s="14"/>
      <c r="AY199" s="157"/>
      <c r="AZ199" s="157"/>
      <c r="BA199" s="157"/>
      <c r="BB199" s="157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</row>
    <row r="200" spans="41:75">
      <c r="AO200" s="157"/>
      <c r="AQ200" s="157"/>
      <c r="AS200" s="14"/>
      <c r="AU200" s="14"/>
      <c r="AW200" s="14"/>
      <c r="AY200" s="157"/>
      <c r="AZ200" s="157"/>
      <c r="BA200" s="157"/>
      <c r="BB200" s="157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</row>
    <row r="201" spans="41:75">
      <c r="AO201" s="157"/>
      <c r="AQ201" s="157"/>
      <c r="AS201" s="14"/>
      <c r="AU201" s="14"/>
      <c r="AW201" s="14"/>
      <c r="AY201" s="157"/>
      <c r="AZ201" s="157"/>
      <c r="BA201" s="157"/>
      <c r="BB201" s="157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</row>
    <row r="202" spans="41:75">
      <c r="AO202" s="157"/>
      <c r="AQ202" s="157"/>
      <c r="AS202" s="14"/>
      <c r="AU202" s="14"/>
      <c r="AW202" s="14"/>
      <c r="AY202" s="157"/>
      <c r="AZ202" s="157"/>
      <c r="BA202" s="157"/>
      <c r="BB202" s="157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</row>
    <row r="203" spans="41:75">
      <c r="AO203" s="157"/>
      <c r="AQ203" s="157"/>
      <c r="AS203" s="14"/>
      <c r="AU203" s="14"/>
      <c r="AW203" s="14"/>
      <c r="AY203" s="157"/>
      <c r="AZ203" s="157"/>
      <c r="BA203" s="157"/>
      <c r="BB203" s="157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</row>
    <row r="204" spans="41:75">
      <c r="AO204" s="157"/>
      <c r="AQ204" s="157"/>
      <c r="AS204" s="14"/>
      <c r="AU204" s="14"/>
      <c r="AW204" s="14"/>
      <c r="AY204" s="157"/>
      <c r="AZ204" s="157"/>
      <c r="BA204" s="157"/>
      <c r="BB204" s="157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</row>
    <row r="205" spans="41:75">
      <c r="AO205" s="157"/>
      <c r="AQ205" s="157"/>
      <c r="AS205" s="14"/>
      <c r="AU205" s="14"/>
      <c r="AW205" s="14"/>
      <c r="AY205" s="157"/>
      <c r="AZ205" s="157"/>
      <c r="BA205" s="157"/>
      <c r="BB205" s="157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</row>
    <row r="206" spans="41:75">
      <c r="AO206" s="157"/>
      <c r="AQ206" s="157"/>
      <c r="AS206" s="14"/>
      <c r="AU206" s="14"/>
      <c r="AW206" s="14"/>
      <c r="AY206" s="157"/>
      <c r="AZ206" s="157"/>
      <c r="BA206" s="157"/>
      <c r="BB206" s="157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</row>
    <row r="207" spans="41:75">
      <c r="AO207" s="157"/>
      <c r="AQ207" s="157"/>
      <c r="AS207" s="14"/>
      <c r="AU207" s="14"/>
      <c r="AW207" s="14"/>
      <c r="AY207" s="157"/>
      <c r="AZ207" s="157"/>
      <c r="BA207" s="157"/>
      <c r="BB207" s="157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</row>
    <row r="208" spans="41:75">
      <c r="AO208" s="157"/>
      <c r="AQ208" s="157"/>
      <c r="AS208" s="14"/>
      <c r="AU208" s="14"/>
      <c r="AW208" s="14"/>
      <c r="AY208" s="157"/>
      <c r="AZ208" s="157"/>
      <c r="BA208" s="157"/>
      <c r="BB208" s="157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</row>
    <row r="209" spans="41:75">
      <c r="AO209" s="157"/>
      <c r="AQ209" s="157"/>
      <c r="AS209" s="14"/>
      <c r="AU209" s="14"/>
      <c r="AW209" s="14"/>
      <c r="AY209" s="157"/>
      <c r="AZ209" s="157"/>
      <c r="BA209" s="157"/>
      <c r="BB209" s="157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</row>
    <row r="210" spans="41:75">
      <c r="AO210" s="157"/>
      <c r="AQ210" s="157"/>
      <c r="AS210" s="14"/>
      <c r="AU210" s="14"/>
      <c r="AW210" s="14"/>
      <c r="AY210" s="157"/>
      <c r="AZ210" s="157"/>
      <c r="BA210" s="157"/>
      <c r="BB210" s="157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</row>
    <row r="211" spans="41:75">
      <c r="AO211" s="157"/>
      <c r="AQ211" s="157"/>
      <c r="AS211" s="14"/>
      <c r="AU211" s="14"/>
      <c r="AW211" s="14"/>
      <c r="AY211" s="157"/>
      <c r="AZ211" s="157"/>
      <c r="BA211" s="157"/>
      <c r="BB211" s="157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</row>
    <row r="212" spans="41:75">
      <c r="AO212" s="157"/>
      <c r="AQ212" s="157"/>
      <c r="AS212" s="14"/>
      <c r="AU212" s="14"/>
      <c r="AW212" s="14"/>
      <c r="AY212" s="157"/>
      <c r="AZ212" s="157"/>
      <c r="BA212" s="157"/>
      <c r="BB212" s="157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</row>
    <row r="213" spans="41:75">
      <c r="AO213" s="157"/>
      <c r="AQ213" s="157"/>
      <c r="AS213" s="14"/>
      <c r="AU213" s="14"/>
      <c r="AW213" s="14"/>
      <c r="AY213" s="157"/>
      <c r="AZ213" s="157"/>
      <c r="BA213" s="157"/>
      <c r="BB213" s="157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</row>
    <row r="214" spans="41:75">
      <c r="AO214" s="157"/>
      <c r="AQ214" s="157"/>
      <c r="AS214" s="14"/>
      <c r="AU214" s="14"/>
      <c r="AW214" s="14"/>
      <c r="AY214" s="157"/>
      <c r="AZ214" s="157"/>
      <c r="BA214" s="157"/>
      <c r="BB214" s="157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</row>
    <row r="215" spans="41:75">
      <c r="AO215" s="157"/>
      <c r="AQ215" s="157"/>
      <c r="AS215" s="14"/>
      <c r="AU215" s="14"/>
      <c r="AW215" s="14"/>
      <c r="AY215" s="157"/>
      <c r="AZ215" s="157"/>
      <c r="BA215" s="157"/>
      <c r="BB215" s="157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</row>
    <row r="216" spans="41:75">
      <c r="AO216" s="157"/>
      <c r="AQ216" s="157"/>
      <c r="AS216" s="14"/>
      <c r="AU216" s="14"/>
      <c r="AW216" s="14"/>
      <c r="AY216" s="157"/>
      <c r="AZ216" s="157"/>
      <c r="BA216" s="157"/>
      <c r="BB216" s="157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</row>
    <row r="217" spans="41:75">
      <c r="AO217" s="157"/>
      <c r="AQ217" s="157"/>
      <c r="AS217" s="14"/>
      <c r="AU217" s="14"/>
      <c r="AW217" s="14"/>
      <c r="AY217" s="157"/>
      <c r="AZ217" s="157"/>
      <c r="BA217" s="157"/>
      <c r="BB217" s="157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</row>
    <row r="218" spans="41:75">
      <c r="AO218" s="157"/>
      <c r="AQ218" s="157"/>
      <c r="AS218" s="14"/>
      <c r="AU218" s="14"/>
      <c r="AW218" s="14"/>
      <c r="AY218" s="157"/>
      <c r="AZ218" s="157"/>
      <c r="BA218" s="157"/>
      <c r="BB218" s="157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</row>
    <row r="219" spans="41:75">
      <c r="AO219" s="157"/>
      <c r="AQ219" s="157"/>
      <c r="AS219" s="14"/>
      <c r="AU219" s="14"/>
      <c r="AW219" s="14"/>
      <c r="AY219" s="157"/>
      <c r="AZ219" s="157"/>
      <c r="BA219" s="157"/>
      <c r="BB219" s="157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</row>
    <row r="220" spans="41:75">
      <c r="AO220" s="157"/>
      <c r="AQ220" s="157"/>
      <c r="AS220" s="14"/>
      <c r="AU220" s="14"/>
      <c r="AW220" s="14"/>
      <c r="AY220" s="157"/>
      <c r="AZ220" s="157"/>
      <c r="BA220" s="157"/>
      <c r="BB220" s="157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</row>
    <row r="221" spans="41:75">
      <c r="AO221" s="157"/>
      <c r="AQ221" s="157"/>
      <c r="AS221" s="14"/>
      <c r="AU221" s="14"/>
      <c r="AW221" s="14"/>
      <c r="AY221" s="157"/>
      <c r="AZ221" s="157"/>
      <c r="BA221" s="157"/>
      <c r="BB221" s="157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</row>
    <row r="222" spans="41:75">
      <c r="AO222" s="157"/>
      <c r="AQ222" s="157"/>
      <c r="AS222" s="14"/>
      <c r="AU222" s="14"/>
      <c r="AW222" s="14"/>
      <c r="AY222" s="157"/>
      <c r="AZ222" s="157"/>
      <c r="BA222" s="157"/>
      <c r="BB222" s="157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</row>
    <row r="223" spans="41:75">
      <c r="AO223" s="157"/>
      <c r="AQ223" s="157"/>
      <c r="AS223" s="14"/>
      <c r="AU223" s="14"/>
      <c r="AW223" s="14"/>
      <c r="AY223" s="157"/>
      <c r="AZ223" s="157"/>
      <c r="BA223" s="157"/>
      <c r="BB223" s="157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</row>
    <row r="224" spans="41:75">
      <c r="AO224" s="157"/>
      <c r="AQ224" s="157"/>
      <c r="AS224" s="14"/>
      <c r="AU224" s="14"/>
      <c r="AW224" s="14"/>
      <c r="AY224" s="157"/>
      <c r="AZ224" s="157"/>
      <c r="BA224" s="157"/>
      <c r="BB224" s="157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</row>
    <row r="225" spans="41:75">
      <c r="AO225" s="157"/>
      <c r="AQ225" s="157"/>
      <c r="AS225" s="14"/>
      <c r="AU225" s="14"/>
      <c r="AW225" s="14"/>
      <c r="AY225" s="157"/>
      <c r="AZ225" s="157"/>
      <c r="BA225" s="157"/>
      <c r="BB225" s="157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</row>
    <row r="226" spans="41:75">
      <c r="AO226" s="157"/>
      <c r="AQ226" s="157"/>
      <c r="AS226" s="14"/>
      <c r="AU226" s="14"/>
      <c r="AW226" s="14"/>
      <c r="AY226" s="157"/>
      <c r="AZ226" s="157"/>
      <c r="BA226" s="157"/>
      <c r="BB226" s="157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</row>
    <row r="227" spans="41:75">
      <c r="AO227" s="157"/>
      <c r="AQ227" s="157"/>
      <c r="AS227" s="14"/>
      <c r="AU227" s="14"/>
      <c r="AW227" s="14"/>
      <c r="AY227" s="157"/>
      <c r="AZ227" s="157"/>
      <c r="BA227" s="157"/>
      <c r="BB227" s="157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</row>
    <row r="228" spans="41:75">
      <c r="AO228" s="157"/>
      <c r="AQ228" s="157"/>
      <c r="AS228" s="14"/>
      <c r="AU228" s="14"/>
      <c r="AW228" s="14"/>
      <c r="AY228" s="157"/>
      <c r="AZ228" s="157"/>
      <c r="BA228" s="157"/>
      <c r="BB228" s="157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</row>
    <row r="229" spans="41:75">
      <c r="AO229" s="157"/>
      <c r="AQ229" s="157"/>
      <c r="AS229" s="14"/>
      <c r="AU229" s="14"/>
      <c r="AW229" s="14"/>
      <c r="AY229" s="157"/>
      <c r="AZ229" s="157"/>
      <c r="BA229" s="157"/>
      <c r="BB229" s="157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</row>
    <row r="230" spans="41:75">
      <c r="AO230" s="157"/>
      <c r="AQ230" s="157"/>
      <c r="AS230" s="14"/>
      <c r="AU230" s="14"/>
      <c r="AW230" s="14"/>
      <c r="AY230" s="157"/>
      <c r="AZ230" s="157"/>
      <c r="BA230" s="157"/>
      <c r="BB230" s="157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</row>
    <row r="231" spans="41:75">
      <c r="AO231" s="157"/>
      <c r="AQ231" s="157"/>
      <c r="AS231" s="14"/>
      <c r="AU231" s="14"/>
      <c r="AW231" s="14"/>
      <c r="AY231" s="157"/>
      <c r="AZ231" s="157"/>
      <c r="BA231" s="157"/>
      <c r="BB231" s="157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</row>
    <row r="232" spans="41:75">
      <c r="AO232" s="157"/>
      <c r="AQ232" s="157"/>
      <c r="AS232" s="14"/>
      <c r="AU232" s="14"/>
      <c r="AW232" s="14"/>
      <c r="AY232" s="157"/>
      <c r="AZ232" s="157"/>
      <c r="BA232" s="157"/>
      <c r="BB232" s="157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</row>
    <row r="233" spans="41:75">
      <c r="AO233" s="157"/>
      <c r="AQ233" s="157"/>
      <c r="AS233" s="14"/>
      <c r="AU233" s="14"/>
      <c r="AW233" s="14"/>
      <c r="AY233" s="157"/>
      <c r="AZ233" s="157"/>
      <c r="BA233" s="157"/>
      <c r="BB233" s="157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</row>
    <row r="234" spans="41:75">
      <c r="AO234" s="157"/>
      <c r="AQ234" s="157"/>
      <c r="AS234" s="14"/>
      <c r="AU234" s="14"/>
      <c r="AW234" s="14"/>
      <c r="AY234" s="157"/>
      <c r="AZ234" s="157"/>
      <c r="BA234" s="157"/>
      <c r="BB234" s="157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</row>
    <row r="235" spans="41:75">
      <c r="AO235" s="157"/>
      <c r="AQ235" s="157"/>
      <c r="AS235" s="14"/>
      <c r="AU235" s="14"/>
      <c r="AW235" s="14"/>
      <c r="AY235" s="157"/>
      <c r="AZ235" s="157"/>
      <c r="BA235" s="157"/>
      <c r="BB235" s="157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</row>
    <row r="236" spans="41:75">
      <c r="AO236" s="157"/>
      <c r="AQ236" s="157"/>
      <c r="AS236" s="14"/>
      <c r="AU236" s="14"/>
      <c r="AW236" s="14"/>
      <c r="AY236" s="157"/>
      <c r="AZ236" s="157"/>
      <c r="BA236" s="157"/>
      <c r="BB236" s="157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</row>
    <row r="237" spans="41:75">
      <c r="AO237" s="157"/>
      <c r="AQ237" s="157"/>
      <c r="AS237" s="14"/>
      <c r="AU237" s="14"/>
      <c r="AW237" s="14"/>
      <c r="AY237" s="157"/>
      <c r="AZ237" s="157"/>
      <c r="BA237" s="157"/>
      <c r="BB237" s="157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</row>
    <row r="238" spans="41:75">
      <c r="AO238" s="157"/>
      <c r="AQ238" s="157"/>
      <c r="AS238" s="14"/>
      <c r="AU238" s="14"/>
      <c r="AW238" s="14"/>
      <c r="AY238" s="157"/>
      <c r="AZ238" s="157"/>
      <c r="BA238" s="157"/>
      <c r="BB238" s="157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</row>
    <row r="239" spans="41:75">
      <c r="AO239" s="157"/>
      <c r="AQ239" s="157"/>
      <c r="AS239" s="14"/>
      <c r="AU239" s="14"/>
      <c r="AW239" s="14"/>
      <c r="AY239" s="157"/>
      <c r="AZ239" s="157"/>
      <c r="BA239" s="157"/>
      <c r="BB239" s="157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</row>
    <row r="240" spans="41:75">
      <c r="AO240" s="157"/>
      <c r="AQ240" s="157"/>
      <c r="AS240" s="14"/>
      <c r="AU240" s="14"/>
      <c r="AW240" s="14"/>
      <c r="AY240" s="157"/>
      <c r="AZ240" s="157"/>
      <c r="BA240" s="157"/>
      <c r="BB240" s="157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</row>
    <row r="241" spans="41:75">
      <c r="AO241" s="157"/>
      <c r="AQ241" s="157"/>
      <c r="AS241" s="14"/>
      <c r="AU241" s="14"/>
      <c r="AW241" s="14"/>
      <c r="AY241" s="157"/>
      <c r="AZ241" s="157"/>
      <c r="BA241" s="157"/>
      <c r="BB241" s="157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</row>
    <row r="242" spans="41:75">
      <c r="AO242" s="157"/>
      <c r="AQ242" s="157"/>
      <c r="AS242" s="14"/>
      <c r="AU242" s="14"/>
      <c r="AW242" s="14"/>
      <c r="AY242" s="157"/>
      <c r="AZ242" s="157"/>
      <c r="BA242" s="157"/>
      <c r="BB242" s="157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</row>
    <row r="243" spans="41:75">
      <c r="AO243" s="157"/>
      <c r="AQ243" s="157"/>
      <c r="AS243" s="14"/>
      <c r="AU243" s="14"/>
      <c r="AW243" s="14"/>
      <c r="AY243" s="157"/>
      <c r="AZ243" s="157"/>
      <c r="BA243" s="157"/>
      <c r="BB243" s="157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</row>
    <row r="244" spans="41:75">
      <c r="AO244" s="157"/>
      <c r="AQ244" s="157"/>
      <c r="AS244" s="14"/>
      <c r="AU244" s="14"/>
      <c r="AW244" s="14"/>
      <c r="AY244" s="157"/>
      <c r="AZ244" s="157"/>
      <c r="BA244" s="157"/>
      <c r="BB244" s="157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</row>
    <row r="245" spans="41:75">
      <c r="AO245" s="157"/>
      <c r="AQ245" s="157"/>
      <c r="AS245" s="14"/>
      <c r="AU245" s="14"/>
      <c r="AW245" s="14"/>
      <c r="AY245" s="157"/>
      <c r="AZ245" s="157"/>
      <c r="BA245" s="157"/>
      <c r="BB245" s="157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</row>
    <row r="246" spans="41:75">
      <c r="AO246" s="157"/>
      <c r="AQ246" s="157"/>
      <c r="AS246" s="14"/>
      <c r="AU246" s="14"/>
      <c r="AW246" s="14"/>
      <c r="AY246" s="157"/>
      <c r="AZ246" s="157"/>
      <c r="BA246" s="157"/>
      <c r="BB246" s="157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</row>
    <row r="247" spans="41:75">
      <c r="AO247" s="157"/>
      <c r="AQ247" s="157"/>
      <c r="AS247" s="14"/>
      <c r="AU247" s="14"/>
      <c r="AW247" s="14"/>
      <c r="AY247" s="157"/>
      <c r="AZ247" s="157"/>
      <c r="BA247" s="157"/>
      <c r="BB247" s="157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</row>
    <row r="248" spans="41:75">
      <c r="AO248" s="157"/>
      <c r="AQ248" s="157"/>
      <c r="AS248" s="14"/>
      <c r="AU248" s="14"/>
      <c r="AW248" s="14"/>
      <c r="AY248" s="157"/>
      <c r="AZ248" s="157"/>
      <c r="BA248" s="157"/>
      <c r="BB248" s="157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</row>
    <row r="249" spans="41:75">
      <c r="AO249" s="157"/>
      <c r="AQ249" s="157"/>
      <c r="AS249" s="14"/>
      <c r="AU249" s="14"/>
      <c r="AW249" s="14"/>
      <c r="AY249" s="157"/>
      <c r="AZ249" s="157"/>
      <c r="BA249" s="157"/>
      <c r="BB249" s="157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</row>
    <row r="250" spans="41:75">
      <c r="AO250" s="157"/>
      <c r="AQ250" s="157"/>
      <c r="AS250" s="14"/>
      <c r="AU250" s="14"/>
      <c r="AW250" s="14"/>
      <c r="AY250" s="157"/>
      <c r="AZ250" s="157"/>
      <c r="BA250" s="157"/>
      <c r="BB250" s="157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</row>
    <row r="251" spans="41:75">
      <c r="AO251" s="157"/>
      <c r="AQ251" s="157"/>
      <c r="AS251" s="14"/>
      <c r="AU251" s="14"/>
      <c r="AW251" s="14"/>
      <c r="AY251" s="157"/>
      <c r="AZ251" s="157"/>
      <c r="BA251" s="157"/>
      <c r="BB251" s="157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</row>
    <row r="252" spans="41:75">
      <c r="AO252" s="157"/>
      <c r="AQ252" s="157"/>
      <c r="AS252" s="14"/>
      <c r="AU252" s="14"/>
      <c r="AW252" s="14"/>
      <c r="AY252" s="157"/>
      <c r="AZ252" s="157"/>
      <c r="BA252" s="157"/>
      <c r="BB252" s="157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</row>
    <row r="253" spans="41:75">
      <c r="AO253" s="157"/>
      <c r="AQ253" s="157"/>
      <c r="AS253" s="14"/>
      <c r="AU253" s="14"/>
      <c r="AW253" s="14"/>
      <c r="AY253" s="157"/>
      <c r="AZ253" s="157"/>
      <c r="BA253" s="157"/>
      <c r="BB253" s="157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57"/>
      <c r="AQ254" s="157"/>
      <c r="AS254" s="14"/>
      <c r="AU254" s="14"/>
      <c r="AW254" s="14"/>
      <c r="AY254" s="157"/>
      <c r="AZ254" s="157"/>
      <c r="BA254" s="157"/>
      <c r="BB254" s="157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57"/>
      <c r="AQ255" s="157"/>
      <c r="AS255" s="14"/>
      <c r="AU255" s="14"/>
      <c r="AW255" s="14"/>
      <c r="AY255" s="157"/>
      <c r="AZ255" s="157"/>
      <c r="BA255" s="157"/>
      <c r="BB255" s="157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57"/>
      <c r="AQ256" s="157"/>
      <c r="AS256" s="14"/>
      <c r="AU256" s="14"/>
      <c r="AW256" s="14"/>
      <c r="AY256" s="157"/>
      <c r="AZ256" s="157"/>
      <c r="BA256" s="157"/>
      <c r="BB256" s="157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57"/>
      <c r="AQ257" s="157"/>
      <c r="AS257" s="14"/>
      <c r="AU257" s="14"/>
      <c r="AW257" s="14"/>
      <c r="AY257" s="157"/>
      <c r="AZ257" s="157"/>
      <c r="BA257" s="157"/>
      <c r="BB257" s="157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57"/>
      <c r="AQ258" s="157"/>
      <c r="AS258" s="14"/>
      <c r="AU258" s="14"/>
      <c r="AW258" s="14"/>
      <c r="AY258" s="157"/>
      <c r="AZ258" s="157"/>
      <c r="BA258" s="157"/>
      <c r="BB258" s="157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57"/>
      <c r="AQ259" s="157"/>
      <c r="AS259" s="14"/>
      <c r="AU259" s="14"/>
      <c r="AW259" s="14"/>
      <c r="AY259" s="157"/>
      <c r="AZ259" s="157"/>
      <c r="BA259" s="157"/>
      <c r="BB259" s="157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57"/>
      <c r="AQ260" s="157"/>
      <c r="AS260" s="14"/>
      <c r="AU260" s="14"/>
      <c r="AW260" s="14"/>
      <c r="AY260" s="157"/>
      <c r="AZ260" s="157"/>
      <c r="BA260" s="157"/>
      <c r="BB260" s="157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57"/>
      <c r="AQ261" s="157"/>
      <c r="AS261" s="14"/>
      <c r="AU261" s="14"/>
      <c r="AW261" s="14"/>
      <c r="AY261" s="157"/>
      <c r="AZ261" s="157"/>
      <c r="BA261" s="157"/>
      <c r="BB261" s="157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57"/>
      <c r="AQ262" s="157"/>
      <c r="AS262" s="14"/>
      <c r="AU262" s="14"/>
      <c r="AW262" s="14"/>
      <c r="AY262" s="157"/>
      <c r="AZ262" s="157"/>
      <c r="BA262" s="157"/>
      <c r="BB262" s="157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57"/>
      <c r="AQ263" s="157"/>
      <c r="AS263" s="14"/>
      <c r="AU263" s="14"/>
      <c r="AW263" s="14"/>
      <c r="AY263" s="157"/>
      <c r="AZ263" s="157"/>
      <c r="BA263" s="157"/>
      <c r="BB263" s="157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57"/>
      <c r="AQ264" s="157"/>
      <c r="AS264" s="14"/>
      <c r="AU264" s="14"/>
      <c r="AW264" s="14"/>
      <c r="AY264" s="157"/>
      <c r="AZ264" s="157"/>
      <c r="BA264" s="157"/>
      <c r="BB264" s="157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57"/>
      <c r="AQ265" s="157"/>
      <c r="AS265" s="14"/>
      <c r="AU265" s="14"/>
      <c r="AW265" s="14"/>
      <c r="AY265" s="157"/>
      <c r="AZ265" s="157"/>
      <c r="BA265" s="157"/>
      <c r="BB265" s="157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57"/>
      <c r="AQ266" s="157"/>
      <c r="AS266" s="14"/>
      <c r="AU266" s="14"/>
      <c r="AW266" s="14"/>
      <c r="AY266" s="157"/>
      <c r="AZ266" s="157"/>
      <c r="BA266" s="157"/>
      <c r="BB266" s="157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57"/>
      <c r="AQ267" s="157"/>
      <c r="AS267" s="14"/>
      <c r="AU267" s="14"/>
      <c r="AW267" s="14"/>
      <c r="AY267" s="157"/>
      <c r="AZ267" s="157"/>
      <c r="BA267" s="157"/>
      <c r="BB267" s="157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57"/>
      <c r="AQ268" s="157"/>
      <c r="AS268" s="14"/>
      <c r="AU268" s="14"/>
      <c r="AW268" s="14"/>
      <c r="AY268" s="157"/>
      <c r="AZ268" s="157"/>
      <c r="BA268" s="157"/>
      <c r="BB268" s="157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57"/>
      <c r="AQ269" s="157"/>
      <c r="AS269" s="14"/>
      <c r="AU269" s="14"/>
      <c r="AW269" s="14"/>
      <c r="AY269" s="157"/>
      <c r="AZ269" s="157"/>
      <c r="BA269" s="157"/>
      <c r="BB269" s="157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57"/>
      <c r="AQ270" s="157"/>
      <c r="AS270" s="14"/>
      <c r="AU270" s="14"/>
      <c r="AW270" s="14"/>
      <c r="AY270" s="157"/>
      <c r="AZ270" s="157"/>
      <c r="BA270" s="157"/>
      <c r="BB270" s="157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57"/>
      <c r="AQ271" s="157"/>
      <c r="AS271" s="14"/>
      <c r="AU271" s="14"/>
      <c r="AW271" s="14"/>
      <c r="AY271" s="157"/>
      <c r="AZ271" s="157"/>
      <c r="BA271" s="157"/>
      <c r="BB271" s="157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57"/>
      <c r="AQ272" s="157"/>
      <c r="AS272" s="14"/>
      <c r="AU272" s="14"/>
      <c r="AW272" s="14"/>
      <c r="AY272" s="157"/>
      <c r="AZ272" s="157"/>
      <c r="BA272" s="157"/>
      <c r="BB272" s="157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33:75">
      <c r="AO273" s="157"/>
      <c r="AQ273" s="157"/>
      <c r="AS273" s="14"/>
      <c r="AU273" s="14"/>
      <c r="AW273" s="14"/>
      <c r="AY273" s="157"/>
      <c r="AZ273" s="157"/>
      <c r="BA273" s="157"/>
      <c r="BB273" s="157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33:75">
      <c r="AO274" s="157"/>
      <c r="AQ274" s="157"/>
      <c r="AS274" s="14"/>
      <c r="AU274" s="14"/>
      <c r="AW274" s="14"/>
      <c r="AY274" s="157"/>
      <c r="AZ274" s="157"/>
      <c r="BA274" s="157"/>
      <c r="BB274" s="157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33:75">
      <c r="AO275" s="157"/>
      <c r="AQ275" s="157"/>
      <c r="AS275" s="14"/>
      <c r="AU275" s="14"/>
      <c r="AW275" s="14"/>
      <c r="AY275" s="157"/>
      <c r="AZ275" s="157"/>
      <c r="BA275" s="157"/>
      <c r="BB275" s="157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33:75">
      <c r="AO276" s="157"/>
      <c r="AQ276" s="157"/>
      <c r="AS276" s="14"/>
      <c r="AU276" s="14"/>
      <c r="AW276" s="14"/>
      <c r="AY276" s="157"/>
      <c r="AZ276" s="157"/>
      <c r="BA276" s="157"/>
      <c r="BB276" s="157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33:75">
      <c r="AO277" s="157"/>
      <c r="AQ277" s="157"/>
      <c r="AS277" s="14"/>
      <c r="AU277" s="14"/>
      <c r="AW277" s="14"/>
      <c r="AY277" s="157"/>
      <c r="AZ277" s="157"/>
      <c r="BA277" s="157"/>
      <c r="BB277" s="157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33:75">
      <c r="AO278" s="157"/>
      <c r="AQ278" s="157"/>
      <c r="AS278" s="14"/>
      <c r="AU278" s="14"/>
      <c r="AW278" s="14"/>
      <c r="AY278" s="157"/>
      <c r="AZ278" s="157"/>
      <c r="BA278" s="157"/>
      <c r="BB278" s="157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33:75">
      <c r="AO279" s="157"/>
      <c r="AQ279" s="157"/>
      <c r="AS279" s="14"/>
      <c r="AU279" s="14"/>
      <c r="AW279" s="14"/>
      <c r="AY279" s="157"/>
      <c r="AZ279" s="157"/>
      <c r="BA279" s="157"/>
      <c r="BB279" s="157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33:75">
      <c r="AO280" s="157"/>
      <c r="AQ280" s="157"/>
      <c r="AS280" s="14"/>
      <c r="AU280" s="14"/>
      <c r="AW280" s="14"/>
      <c r="AY280" s="157"/>
      <c r="AZ280" s="157"/>
      <c r="BA280" s="157"/>
      <c r="BB280" s="157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33:75">
      <c r="AO281" s="157"/>
      <c r="AQ281" s="157"/>
      <c r="AS281" s="14"/>
      <c r="AU281" s="14"/>
      <c r="AW281" s="14"/>
      <c r="AY281" s="157"/>
      <c r="AZ281" s="157"/>
      <c r="BA281" s="157"/>
      <c r="BB281" s="157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33:75">
      <c r="AO282" s="157"/>
      <c r="AQ282" s="157"/>
      <c r="AS282" s="14"/>
      <c r="AU282" s="14"/>
      <c r="AW282" s="14"/>
      <c r="AY282" s="157"/>
      <c r="AZ282" s="157"/>
      <c r="BA282" s="157"/>
      <c r="BB282" s="157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33:75">
      <c r="AO283" s="157"/>
      <c r="AQ283" s="157"/>
      <c r="AS283" s="14"/>
      <c r="AU283" s="14"/>
      <c r="AW283" s="14"/>
      <c r="AY283" s="157"/>
      <c r="AZ283" s="157"/>
      <c r="BA283" s="157"/>
      <c r="BB283" s="157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33:75">
      <c r="AO284" s="157"/>
      <c r="AQ284" s="157"/>
      <c r="AS284" s="14"/>
      <c r="AU284" s="14"/>
      <c r="AW284" s="14"/>
      <c r="AY284" s="157"/>
      <c r="AZ284" s="157"/>
      <c r="BA284" s="157"/>
      <c r="BB284" s="157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33:75">
      <c r="AO285" s="157"/>
      <c r="AQ285" s="157"/>
      <c r="AS285" s="14"/>
      <c r="AU285" s="14"/>
      <c r="AW285" s="14"/>
      <c r="AY285" s="157"/>
      <c r="AZ285" s="157"/>
      <c r="BA285" s="157"/>
      <c r="BB285" s="157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33:75">
      <c r="AG286" s="31"/>
      <c r="AH286" s="31"/>
      <c r="AI286" s="31"/>
      <c r="AJ286" s="31"/>
      <c r="AK286" s="31"/>
      <c r="AL286" s="31"/>
      <c r="AM286" s="76"/>
      <c r="AN286" s="76"/>
      <c r="AO286" s="158"/>
      <c r="AP286" s="76"/>
      <c r="AQ286" s="158"/>
      <c r="AR286" s="76"/>
      <c r="AS286" s="31"/>
      <c r="AT286" s="76"/>
      <c r="AU286" s="31"/>
      <c r="AV286" s="76"/>
      <c r="AW286" s="31"/>
      <c r="AX286" s="76"/>
      <c r="AY286" s="158"/>
      <c r="AZ286" s="157"/>
      <c r="BA286" s="157"/>
      <c r="BB286" s="157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</row>
    <row r="287" spans="33:75">
      <c r="AG287" s="35"/>
      <c r="AH287" s="35"/>
      <c r="AI287" s="35"/>
      <c r="AJ287" s="35"/>
      <c r="AK287" s="35"/>
      <c r="AL287" s="35"/>
      <c r="AM287" s="77"/>
      <c r="AN287" s="77"/>
      <c r="AO287" s="159"/>
      <c r="AP287" s="77"/>
      <c r="AQ287" s="159"/>
      <c r="AR287" s="77"/>
      <c r="AS287" s="35"/>
      <c r="AT287" s="77"/>
      <c r="AU287" s="35"/>
      <c r="AV287" s="77"/>
      <c r="AW287" s="35"/>
      <c r="AX287" s="77"/>
      <c r="AY287" s="159"/>
      <c r="AZ287" s="158"/>
      <c r="BA287" s="158"/>
      <c r="BB287" s="158"/>
      <c r="BC287" s="31"/>
      <c r="BD287" s="31"/>
      <c r="BE287" s="31"/>
      <c r="BF287" s="31"/>
      <c r="BG287" s="31"/>
      <c r="BH287" s="31"/>
    </row>
    <row r="288" spans="33:75">
      <c r="AG288" s="35"/>
      <c r="AH288" s="35"/>
      <c r="AI288" s="35"/>
      <c r="AJ288" s="35"/>
      <c r="AK288" s="35"/>
      <c r="AL288" s="35"/>
      <c r="AM288" s="77"/>
      <c r="AN288" s="77"/>
      <c r="AO288" s="159"/>
      <c r="AP288" s="77"/>
      <c r="AQ288" s="159"/>
      <c r="AR288" s="77"/>
      <c r="AS288" s="35"/>
      <c r="AT288" s="77"/>
      <c r="AU288" s="35"/>
      <c r="AV288" s="77"/>
      <c r="AW288" s="35"/>
      <c r="AX288" s="77"/>
      <c r="AY288" s="159"/>
      <c r="AZ288" s="159"/>
      <c r="BA288" s="159"/>
      <c r="BB288" s="159"/>
      <c r="BC288" s="35"/>
      <c r="BD288" s="35"/>
      <c r="BE288" s="35"/>
      <c r="BF288" s="35"/>
      <c r="BG288" s="35"/>
      <c r="BH288" s="35"/>
    </row>
    <row r="289" spans="17:60">
      <c r="AG289" s="35"/>
      <c r="AH289" s="35"/>
      <c r="AI289" s="35"/>
      <c r="AJ289" s="35"/>
      <c r="AK289" s="35"/>
      <c r="AL289" s="35"/>
      <c r="AM289" s="77"/>
      <c r="AN289" s="77"/>
      <c r="AO289" s="159"/>
      <c r="AP289" s="77"/>
      <c r="AQ289" s="159"/>
      <c r="AR289" s="77"/>
      <c r="AS289" s="35"/>
      <c r="AT289" s="77"/>
      <c r="AU289" s="35"/>
      <c r="AV289" s="77"/>
      <c r="AW289" s="35"/>
      <c r="AX289" s="77"/>
      <c r="AY289" s="159"/>
      <c r="AZ289" s="159"/>
      <c r="BA289" s="159"/>
      <c r="BB289" s="159"/>
      <c r="BC289" s="35"/>
      <c r="BD289" s="35"/>
      <c r="BE289" s="35"/>
      <c r="BF289" s="35"/>
      <c r="BG289" s="35"/>
      <c r="BH289" s="35"/>
    </row>
    <row r="290" spans="17:60">
      <c r="AG290" s="35"/>
      <c r="AH290" s="35"/>
      <c r="AI290" s="35"/>
      <c r="AJ290" s="35"/>
      <c r="AK290" s="35"/>
      <c r="AL290" s="35"/>
      <c r="AM290" s="77"/>
      <c r="AN290" s="77"/>
      <c r="AO290" s="159"/>
      <c r="AP290" s="77"/>
      <c r="AQ290" s="159"/>
      <c r="AR290" s="77"/>
      <c r="AS290" s="35"/>
      <c r="AT290" s="77"/>
      <c r="AU290" s="35"/>
      <c r="AV290" s="77"/>
      <c r="AW290" s="35"/>
      <c r="AX290" s="77"/>
      <c r="AY290" s="159"/>
      <c r="AZ290" s="159"/>
      <c r="BA290" s="159"/>
      <c r="BB290" s="159"/>
      <c r="BC290" s="35"/>
      <c r="BD290" s="35"/>
      <c r="BE290" s="35"/>
      <c r="BF290" s="35"/>
      <c r="BG290" s="35"/>
      <c r="BH290" s="35"/>
    </row>
    <row r="291" spans="17:60">
      <c r="AG291" s="35"/>
      <c r="AH291" s="35"/>
      <c r="AI291" s="35"/>
      <c r="AJ291" s="35"/>
      <c r="AK291" s="35"/>
      <c r="AL291" s="35"/>
      <c r="AM291" s="77"/>
      <c r="AN291" s="77"/>
      <c r="AO291" s="159"/>
      <c r="AP291" s="77"/>
      <c r="AQ291" s="159"/>
      <c r="AR291" s="77"/>
      <c r="AS291" s="35"/>
      <c r="AT291" s="77"/>
      <c r="AU291" s="35"/>
      <c r="AV291" s="77"/>
      <c r="AW291" s="35"/>
      <c r="AX291" s="77"/>
      <c r="AY291" s="159"/>
      <c r="AZ291" s="159"/>
      <c r="BA291" s="159"/>
      <c r="BB291" s="159"/>
      <c r="BC291" s="35"/>
      <c r="BD291" s="35"/>
      <c r="BE291" s="35"/>
      <c r="BF291" s="35"/>
      <c r="BG291" s="35"/>
      <c r="BH291" s="35"/>
    </row>
    <row r="292" spans="17:60">
      <c r="AG292" s="35"/>
      <c r="AH292" s="35"/>
      <c r="AI292" s="35"/>
      <c r="AJ292" s="35"/>
      <c r="AK292" s="35"/>
      <c r="AL292" s="35"/>
      <c r="AM292" s="77"/>
      <c r="AN292" s="77"/>
      <c r="AO292" s="159"/>
      <c r="AP292" s="77"/>
      <c r="AQ292" s="159"/>
      <c r="AR292" s="77"/>
      <c r="AS292" s="35"/>
      <c r="AT292" s="77"/>
      <c r="AU292" s="35"/>
      <c r="AV292" s="77"/>
      <c r="AW292" s="35"/>
      <c r="AX292" s="77"/>
      <c r="AY292" s="159"/>
      <c r="AZ292" s="159"/>
      <c r="BA292" s="159"/>
      <c r="BB292" s="159"/>
      <c r="BC292" s="35"/>
      <c r="BD292" s="35"/>
      <c r="BE292" s="35"/>
      <c r="BF292" s="35"/>
      <c r="BG292" s="35"/>
      <c r="BH292" s="35"/>
    </row>
    <row r="293" spans="17:60">
      <c r="AG293" s="35"/>
      <c r="AH293" s="35"/>
      <c r="AI293" s="35"/>
      <c r="AJ293" s="35"/>
      <c r="AK293" s="35"/>
      <c r="AL293" s="35"/>
      <c r="AM293" s="77"/>
      <c r="AN293" s="77"/>
      <c r="AO293" s="159"/>
      <c r="AP293" s="77"/>
      <c r="AQ293" s="159"/>
      <c r="AR293" s="77"/>
      <c r="AS293" s="35"/>
      <c r="AT293" s="77"/>
      <c r="AU293" s="35"/>
      <c r="AV293" s="77"/>
      <c r="AW293" s="35"/>
      <c r="AX293" s="77"/>
      <c r="AY293" s="159"/>
      <c r="AZ293" s="159"/>
      <c r="BA293" s="159"/>
      <c r="BB293" s="159"/>
      <c r="BC293" s="35"/>
      <c r="BD293" s="35"/>
      <c r="BE293" s="35"/>
      <c r="BF293" s="35"/>
      <c r="BG293" s="35"/>
      <c r="BH293" s="35"/>
    </row>
    <row r="294" spans="17:60">
      <c r="AG294" s="35"/>
      <c r="AH294" s="35"/>
      <c r="AI294" s="35"/>
      <c r="AJ294" s="35"/>
      <c r="AK294" s="35"/>
      <c r="AL294" s="35"/>
      <c r="AM294" s="77"/>
      <c r="AN294" s="77"/>
      <c r="AO294" s="159"/>
      <c r="AP294" s="77"/>
      <c r="AQ294" s="159"/>
      <c r="AR294" s="77"/>
      <c r="AS294" s="35"/>
      <c r="AT294" s="77"/>
      <c r="AU294" s="35"/>
      <c r="AV294" s="77"/>
      <c r="AW294" s="35"/>
      <c r="AX294" s="77"/>
      <c r="AY294" s="159"/>
      <c r="AZ294" s="159"/>
      <c r="BA294" s="159"/>
      <c r="BB294" s="159"/>
      <c r="BC294" s="35"/>
      <c r="BD294" s="35"/>
      <c r="BE294" s="35"/>
      <c r="BF294" s="35"/>
      <c r="BG294" s="35"/>
      <c r="BH294" s="35"/>
    </row>
    <row r="295" spans="17:60">
      <c r="AG295" s="35"/>
      <c r="AH295" s="35"/>
      <c r="AI295" s="35"/>
      <c r="AJ295" s="35"/>
      <c r="AK295" s="35"/>
      <c r="AL295" s="35"/>
      <c r="AM295" s="77"/>
      <c r="AN295" s="77"/>
      <c r="AO295" s="159"/>
      <c r="AP295" s="77"/>
      <c r="AQ295" s="159"/>
      <c r="AR295" s="77"/>
      <c r="AS295" s="35"/>
      <c r="AT295" s="77"/>
      <c r="AU295" s="35"/>
      <c r="AV295" s="77"/>
      <c r="AW295" s="35"/>
      <c r="AX295" s="77"/>
      <c r="AY295" s="159"/>
      <c r="AZ295" s="159"/>
      <c r="BA295" s="159"/>
      <c r="BB295" s="159"/>
      <c r="BC295" s="35"/>
      <c r="BD295" s="35"/>
      <c r="BE295" s="35"/>
      <c r="BF295" s="35"/>
      <c r="BG295" s="35"/>
      <c r="BH295" s="35"/>
    </row>
    <row r="296" spans="17:60">
      <c r="AG296" s="35"/>
      <c r="AH296" s="35"/>
      <c r="AI296" s="35"/>
      <c r="AJ296" s="35"/>
      <c r="AK296" s="35"/>
      <c r="AL296" s="35"/>
      <c r="AM296" s="77"/>
      <c r="AN296" s="77"/>
      <c r="AO296" s="159"/>
      <c r="AP296" s="77"/>
      <c r="AQ296" s="159"/>
      <c r="AR296" s="77"/>
      <c r="AS296" s="35"/>
      <c r="AT296" s="77"/>
      <c r="AU296" s="35"/>
      <c r="AV296" s="77"/>
      <c r="AW296" s="35"/>
      <c r="AX296" s="77"/>
      <c r="AY296" s="159"/>
      <c r="AZ296" s="159"/>
      <c r="BA296" s="159"/>
      <c r="BB296" s="159"/>
      <c r="BC296" s="35"/>
      <c r="BD296" s="35"/>
      <c r="BE296" s="35"/>
      <c r="BF296" s="35"/>
      <c r="BG296" s="35"/>
      <c r="BH296" s="35"/>
    </row>
    <row r="297" spans="17:60">
      <c r="AG297" s="35"/>
      <c r="AH297" s="35"/>
      <c r="AI297" s="35"/>
      <c r="AJ297" s="35"/>
      <c r="AK297" s="35"/>
      <c r="AL297" s="35"/>
      <c r="AM297" s="77"/>
      <c r="AN297" s="77"/>
      <c r="AO297" s="159"/>
      <c r="AP297" s="77"/>
      <c r="AQ297" s="159"/>
      <c r="AR297" s="77"/>
      <c r="AS297" s="35"/>
      <c r="AT297" s="77"/>
      <c r="AU297" s="35"/>
      <c r="AV297" s="77"/>
      <c r="AW297" s="35"/>
      <c r="AX297" s="77"/>
      <c r="AY297" s="159"/>
      <c r="AZ297" s="159"/>
      <c r="BA297" s="159"/>
      <c r="BB297" s="159"/>
      <c r="BC297" s="35"/>
      <c r="BD297" s="35"/>
      <c r="BE297" s="35"/>
      <c r="BF297" s="35"/>
      <c r="BG297" s="35"/>
      <c r="BH297" s="35"/>
    </row>
    <row r="298" spans="17:60">
      <c r="AG298" s="35"/>
      <c r="AH298" s="35"/>
      <c r="AI298" s="35"/>
      <c r="AJ298" s="35"/>
      <c r="AK298" s="35"/>
      <c r="AL298" s="35"/>
      <c r="AM298" s="77"/>
      <c r="AN298" s="77"/>
      <c r="AO298" s="159"/>
      <c r="AP298" s="77"/>
      <c r="AQ298" s="159"/>
      <c r="AR298" s="77"/>
      <c r="AS298" s="35"/>
      <c r="AT298" s="77"/>
      <c r="AU298" s="35"/>
      <c r="AV298" s="77"/>
      <c r="AW298" s="35"/>
      <c r="AX298" s="77"/>
      <c r="AY298" s="159"/>
      <c r="AZ298" s="159"/>
      <c r="BA298" s="159"/>
      <c r="BB298" s="159"/>
      <c r="BC298" s="35"/>
      <c r="BD298" s="35"/>
      <c r="BE298" s="35"/>
      <c r="BF298" s="35"/>
      <c r="BG298" s="35"/>
      <c r="BH298" s="35"/>
    </row>
    <row r="299" spans="17:60">
      <c r="AG299" s="35"/>
      <c r="AH299" s="35"/>
      <c r="AI299" s="35"/>
      <c r="AJ299" s="35"/>
      <c r="AK299" s="35"/>
      <c r="AL299" s="35"/>
      <c r="AM299" s="77"/>
      <c r="AN299" s="77"/>
      <c r="AO299" s="159"/>
      <c r="AP299" s="77"/>
      <c r="AQ299" s="159"/>
      <c r="AR299" s="77"/>
      <c r="AS299" s="35"/>
      <c r="AT299" s="77"/>
      <c r="AU299" s="35"/>
      <c r="AV299" s="77"/>
      <c r="AW299" s="35"/>
      <c r="AX299" s="77"/>
      <c r="AY299" s="159"/>
      <c r="AZ299" s="159"/>
      <c r="BA299" s="159"/>
      <c r="BB299" s="159"/>
      <c r="BC299" s="35"/>
      <c r="BD299" s="35"/>
      <c r="BE299" s="35"/>
      <c r="BF299" s="35"/>
      <c r="BG299" s="35"/>
      <c r="BH299" s="35"/>
    </row>
    <row r="300" spans="17:60">
      <c r="AG300" s="35"/>
      <c r="AH300" s="35"/>
      <c r="AI300" s="35"/>
      <c r="AJ300" s="35"/>
      <c r="AK300" s="35"/>
      <c r="AL300" s="35"/>
      <c r="AM300" s="77"/>
      <c r="AN300" s="77"/>
      <c r="AO300" s="159"/>
      <c r="AP300" s="77"/>
      <c r="AQ300" s="159"/>
      <c r="AR300" s="77"/>
      <c r="AS300" s="35"/>
      <c r="AT300" s="77"/>
      <c r="AU300" s="35"/>
      <c r="AV300" s="77"/>
      <c r="AW300" s="35"/>
      <c r="AX300" s="77"/>
      <c r="AY300" s="159"/>
      <c r="AZ300" s="159"/>
      <c r="BA300" s="159"/>
      <c r="BB300" s="159"/>
      <c r="BC300" s="35"/>
      <c r="BD300" s="35"/>
      <c r="BE300" s="35"/>
      <c r="BF300" s="35"/>
      <c r="BG300" s="35"/>
      <c r="BH300" s="35"/>
    </row>
    <row r="301" spans="17:60">
      <c r="AG301" s="35"/>
      <c r="AH301" s="35"/>
      <c r="AI301" s="35"/>
      <c r="AJ301" s="35"/>
      <c r="AK301" s="35"/>
      <c r="AL301" s="35"/>
      <c r="AM301" s="77"/>
      <c r="AN301" s="77"/>
      <c r="AO301" s="159"/>
      <c r="AP301" s="77"/>
      <c r="AQ301" s="159"/>
      <c r="AR301" s="77"/>
      <c r="AS301" s="35"/>
      <c r="AT301" s="77"/>
      <c r="AU301" s="35"/>
      <c r="AV301" s="77"/>
      <c r="AW301" s="35"/>
      <c r="AX301" s="77"/>
      <c r="AY301" s="159"/>
      <c r="AZ301" s="159"/>
      <c r="BA301" s="159"/>
      <c r="BB301" s="159"/>
      <c r="BC301" s="35"/>
      <c r="BD301" s="35"/>
      <c r="BE301" s="35"/>
      <c r="BF301" s="35"/>
      <c r="BG301" s="35"/>
      <c r="BH301" s="35"/>
    </row>
    <row r="302" spans="17:60">
      <c r="Q302" s="3" t="s">
        <v>644</v>
      </c>
      <c r="AG302" s="35"/>
      <c r="AH302" s="35"/>
      <c r="AI302" s="35"/>
      <c r="AJ302" s="35"/>
      <c r="AK302" s="35"/>
      <c r="AL302" s="35"/>
      <c r="AM302" s="77"/>
      <c r="AN302" s="77"/>
      <c r="AO302" s="159"/>
      <c r="AP302" s="77"/>
      <c r="AQ302" s="159"/>
      <c r="AR302" s="77"/>
      <c r="AS302" s="35"/>
      <c r="AT302" s="77"/>
      <c r="AU302" s="35"/>
      <c r="AV302" s="77"/>
      <c r="AW302" s="35"/>
      <c r="AX302" s="77"/>
      <c r="AY302" s="159"/>
      <c r="AZ302" s="159"/>
      <c r="BA302" s="159"/>
      <c r="BB302" s="159"/>
      <c r="BC302" s="35"/>
      <c r="BD302" s="35"/>
      <c r="BE302" s="35"/>
      <c r="BF302" s="35"/>
      <c r="BG302" s="35"/>
      <c r="BH302" s="35"/>
    </row>
    <row r="303" spans="17:60">
      <c r="AG303" s="35"/>
      <c r="AH303" s="35"/>
      <c r="AI303" s="35"/>
      <c r="AJ303" s="35"/>
      <c r="AK303" s="35"/>
      <c r="AL303" s="35"/>
      <c r="AM303" s="77"/>
      <c r="AN303" s="77"/>
      <c r="AO303" s="159"/>
      <c r="AP303" s="77"/>
      <c r="AQ303" s="159"/>
      <c r="AR303" s="77"/>
      <c r="AS303" s="35"/>
      <c r="AT303" s="77"/>
      <c r="AU303" s="35"/>
      <c r="AV303" s="77"/>
      <c r="AW303" s="35"/>
      <c r="AX303" s="77"/>
      <c r="AY303" s="159"/>
      <c r="AZ303" s="159"/>
      <c r="BA303" s="159"/>
      <c r="BB303" s="159"/>
      <c r="BC303" s="35"/>
      <c r="BD303" s="35"/>
      <c r="BE303" s="35"/>
      <c r="BF303" s="35"/>
      <c r="BG303" s="35"/>
      <c r="BH303" s="35"/>
    </row>
    <row r="304" spans="17:60">
      <c r="AG304" s="35"/>
      <c r="AH304" s="35"/>
      <c r="AI304" s="35"/>
      <c r="AJ304" s="35"/>
      <c r="AK304" s="35"/>
      <c r="AL304" s="35"/>
      <c r="AM304" s="77"/>
      <c r="AN304" s="77"/>
      <c r="AO304" s="159"/>
      <c r="AP304" s="77"/>
      <c r="AQ304" s="159"/>
      <c r="AR304" s="77"/>
      <c r="AS304" s="35"/>
      <c r="AT304" s="77"/>
      <c r="AU304" s="35"/>
      <c r="AV304" s="77"/>
      <c r="AW304" s="35"/>
      <c r="AX304" s="77"/>
      <c r="AY304" s="159"/>
      <c r="AZ304" s="159"/>
      <c r="BA304" s="159"/>
      <c r="BB304" s="159"/>
      <c r="BC304" s="35"/>
      <c r="BD304" s="35"/>
      <c r="BE304" s="35"/>
      <c r="BF304" s="35"/>
      <c r="BG304" s="35"/>
      <c r="BH304" s="35"/>
    </row>
    <row r="305" spans="33:60">
      <c r="AG305" s="35"/>
      <c r="AH305" s="35"/>
      <c r="AI305" s="35"/>
      <c r="AJ305" s="35"/>
      <c r="AK305" s="35"/>
      <c r="AL305" s="35"/>
      <c r="AM305" s="77"/>
      <c r="AN305" s="77"/>
      <c r="AO305" s="159"/>
      <c r="AP305" s="77"/>
      <c r="AQ305" s="159"/>
      <c r="AR305" s="77"/>
      <c r="AS305" s="35"/>
      <c r="AT305" s="77"/>
      <c r="AU305" s="35"/>
      <c r="AV305" s="77"/>
      <c r="AW305" s="35"/>
      <c r="AX305" s="77"/>
      <c r="AY305" s="159"/>
      <c r="AZ305" s="159"/>
      <c r="BA305" s="159"/>
      <c r="BB305" s="159"/>
      <c r="BC305" s="35"/>
      <c r="BD305" s="35"/>
      <c r="BE305" s="35"/>
      <c r="BF305" s="35"/>
      <c r="BG305" s="35"/>
      <c r="BH305" s="35"/>
    </row>
    <row r="306" spans="33:60">
      <c r="AG306" s="35"/>
      <c r="AH306" s="35"/>
      <c r="AI306" s="35"/>
      <c r="AJ306" s="35"/>
      <c r="AK306" s="35"/>
      <c r="AL306" s="35"/>
      <c r="AM306" s="77"/>
      <c r="AN306" s="77"/>
      <c r="AO306" s="159"/>
      <c r="AP306" s="77"/>
      <c r="AQ306" s="159"/>
      <c r="AR306" s="77"/>
      <c r="AS306" s="35"/>
      <c r="AT306" s="77"/>
      <c r="AU306" s="35"/>
      <c r="AV306" s="77"/>
      <c r="AW306" s="35"/>
      <c r="AX306" s="77"/>
      <c r="AY306" s="159"/>
      <c r="AZ306" s="159"/>
      <c r="BA306" s="159"/>
      <c r="BB306" s="159"/>
      <c r="BC306" s="35"/>
      <c r="BD306" s="35"/>
      <c r="BE306" s="35"/>
      <c r="BF306" s="35"/>
      <c r="BG306" s="35"/>
      <c r="BH306" s="35"/>
    </row>
    <row r="307" spans="33:60">
      <c r="AG307" s="35"/>
      <c r="AH307" s="35"/>
      <c r="AI307" s="35"/>
      <c r="AJ307" s="35"/>
      <c r="AK307" s="35"/>
      <c r="AL307" s="35"/>
      <c r="AM307" s="77"/>
      <c r="AN307" s="77"/>
      <c r="AO307" s="159"/>
      <c r="AP307" s="77"/>
      <c r="AQ307" s="159"/>
      <c r="AR307" s="77"/>
      <c r="AS307" s="35"/>
      <c r="AT307" s="77"/>
      <c r="AU307" s="35"/>
      <c r="AV307" s="77"/>
      <c r="AW307" s="35"/>
      <c r="AX307" s="77"/>
      <c r="AY307" s="159"/>
      <c r="AZ307" s="159"/>
      <c r="BA307" s="159"/>
      <c r="BB307" s="159"/>
      <c r="BC307" s="35"/>
      <c r="BD307" s="35"/>
      <c r="BE307" s="35"/>
      <c r="BF307" s="35"/>
      <c r="BG307" s="35"/>
      <c r="BH307" s="35"/>
    </row>
    <row r="308" spans="33:60">
      <c r="AG308" s="35"/>
      <c r="AH308" s="35"/>
      <c r="AI308" s="35"/>
      <c r="AJ308" s="35"/>
      <c r="AK308" s="35"/>
      <c r="AL308" s="35"/>
      <c r="AM308" s="77"/>
      <c r="AN308" s="77"/>
      <c r="AO308" s="159"/>
      <c r="AP308" s="77"/>
      <c r="AQ308" s="159"/>
      <c r="AR308" s="77"/>
      <c r="AS308" s="35"/>
      <c r="AT308" s="77"/>
      <c r="AU308" s="35"/>
      <c r="AV308" s="77"/>
      <c r="AW308" s="35"/>
      <c r="AX308" s="77"/>
      <c r="AY308" s="159"/>
      <c r="AZ308" s="159"/>
      <c r="BA308" s="159"/>
      <c r="BB308" s="159"/>
      <c r="BC308" s="35"/>
      <c r="BD308" s="35"/>
      <c r="BE308" s="35"/>
      <c r="BF308" s="35"/>
      <c r="BG308" s="35"/>
      <c r="BH308" s="35"/>
    </row>
    <row r="309" spans="33:60">
      <c r="AG309" s="35"/>
      <c r="AH309" s="35"/>
      <c r="AI309" s="35"/>
      <c r="AJ309" s="35"/>
      <c r="AK309" s="35"/>
      <c r="AL309" s="35"/>
      <c r="AM309" s="77"/>
      <c r="AN309" s="77"/>
      <c r="AO309" s="159"/>
      <c r="AP309" s="77"/>
      <c r="AQ309" s="159"/>
      <c r="AR309" s="77"/>
      <c r="AS309" s="35"/>
      <c r="AT309" s="77"/>
      <c r="AU309" s="35"/>
      <c r="AV309" s="77"/>
      <c r="AW309" s="35"/>
      <c r="AX309" s="77"/>
      <c r="AY309" s="159"/>
      <c r="AZ309" s="159"/>
      <c r="BA309" s="159"/>
      <c r="BB309" s="159"/>
      <c r="BC309" s="35"/>
      <c r="BD309" s="35"/>
      <c r="BE309" s="35"/>
      <c r="BF309" s="35"/>
      <c r="BG309" s="35"/>
      <c r="BH309" s="35"/>
    </row>
    <row r="310" spans="33:60">
      <c r="AG310" s="35"/>
      <c r="AH310" s="35"/>
      <c r="AI310" s="35"/>
      <c r="AJ310" s="35"/>
      <c r="AK310" s="35"/>
      <c r="AL310" s="35"/>
      <c r="AM310" s="77"/>
      <c r="AN310" s="77"/>
      <c r="AO310" s="159"/>
      <c r="AP310" s="77"/>
      <c r="AQ310" s="159"/>
      <c r="AR310" s="77"/>
      <c r="AS310" s="35"/>
      <c r="AT310" s="77"/>
      <c r="AU310" s="35"/>
      <c r="AV310" s="77"/>
      <c r="AW310" s="35"/>
      <c r="AX310" s="77"/>
      <c r="AY310" s="159"/>
      <c r="AZ310" s="159"/>
      <c r="BA310" s="159"/>
      <c r="BB310" s="159"/>
      <c r="BC310" s="35"/>
      <c r="BD310" s="35"/>
      <c r="BE310" s="35"/>
      <c r="BF310" s="35"/>
      <c r="BG310" s="35"/>
      <c r="BH310" s="35"/>
    </row>
    <row r="311" spans="33:60">
      <c r="AG311" s="35"/>
      <c r="AH311" s="35"/>
      <c r="AI311" s="35"/>
      <c r="AJ311" s="35"/>
      <c r="AK311" s="35"/>
      <c r="AL311" s="35"/>
      <c r="AM311" s="77"/>
      <c r="AN311" s="77"/>
      <c r="AO311" s="159"/>
      <c r="AP311" s="77"/>
      <c r="AQ311" s="159"/>
      <c r="AR311" s="77"/>
      <c r="AS311" s="35"/>
      <c r="AT311" s="77"/>
      <c r="AU311" s="35"/>
      <c r="AV311" s="77"/>
      <c r="AW311" s="35"/>
      <c r="AX311" s="77"/>
      <c r="AY311" s="159"/>
      <c r="AZ311" s="159"/>
      <c r="BA311" s="159"/>
      <c r="BB311" s="159"/>
      <c r="BC311" s="35"/>
      <c r="BD311" s="35"/>
      <c r="BE311" s="35"/>
      <c r="BF311" s="35"/>
      <c r="BG311" s="35"/>
      <c r="BH311" s="35"/>
    </row>
    <row r="312" spans="33:60">
      <c r="AG312" s="35"/>
      <c r="AH312" s="35"/>
      <c r="AI312" s="35"/>
      <c r="AJ312" s="35"/>
      <c r="AK312" s="35"/>
      <c r="AL312" s="35"/>
      <c r="AM312" s="77"/>
      <c r="AN312" s="77"/>
      <c r="AO312" s="159"/>
      <c r="AP312" s="77"/>
      <c r="AQ312" s="159"/>
      <c r="AR312" s="77"/>
      <c r="AS312" s="35"/>
      <c r="AT312" s="77"/>
      <c r="AU312" s="35"/>
      <c r="AV312" s="77"/>
      <c r="AW312" s="35"/>
      <c r="AX312" s="77"/>
      <c r="AY312" s="159"/>
      <c r="AZ312" s="159"/>
      <c r="BA312" s="159"/>
      <c r="BB312" s="159"/>
      <c r="BC312" s="35"/>
      <c r="BD312" s="35"/>
      <c r="BE312" s="35"/>
      <c r="BF312" s="35"/>
      <c r="BG312" s="35"/>
      <c r="BH312" s="35"/>
    </row>
    <row r="313" spans="33:60">
      <c r="AG313" s="35"/>
      <c r="AH313" s="35"/>
      <c r="AI313" s="35"/>
      <c r="AJ313" s="35"/>
      <c r="AK313" s="35"/>
      <c r="AL313" s="35"/>
      <c r="AM313" s="77"/>
      <c r="AN313" s="77"/>
      <c r="AO313" s="159"/>
      <c r="AP313" s="77"/>
      <c r="AQ313" s="159"/>
      <c r="AR313" s="77"/>
      <c r="AS313" s="35"/>
      <c r="AT313" s="77"/>
      <c r="AU313" s="35"/>
      <c r="AV313" s="77"/>
      <c r="AW313" s="35"/>
      <c r="AX313" s="77"/>
      <c r="AY313" s="159"/>
      <c r="AZ313" s="159"/>
      <c r="BA313" s="159"/>
      <c r="BB313" s="159"/>
      <c r="BC313" s="35"/>
      <c r="BD313" s="35"/>
      <c r="BE313" s="35"/>
      <c r="BF313" s="35"/>
      <c r="BG313" s="35"/>
      <c r="BH313" s="35"/>
    </row>
    <row r="314" spans="33:60">
      <c r="AG314" s="35"/>
      <c r="AH314" s="35"/>
      <c r="AI314" s="35"/>
      <c r="AJ314" s="35"/>
      <c r="AK314" s="35"/>
      <c r="AL314" s="35"/>
      <c r="AM314" s="77"/>
      <c r="AN314" s="77"/>
      <c r="AO314" s="159"/>
      <c r="AP314" s="77"/>
      <c r="AQ314" s="159"/>
      <c r="AR314" s="77"/>
      <c r="AS314" s="35"/>
      <c r="AT314" s="77"/>
      <c r="AU314" s="35"/>
      <c r="AV314" s="77"/>
      <c r="AW314" s="35"/>
      <c r="AX314" s="77"/>
      <c r="AY314" s="159"/>
      <c r="AZ314" s="159"/>
      <c r="BA314" s="159"/>
      <c r="BB314" s="159"/>
      <c r="BC314" s="35"/>
      <c r="BD314" s="35"/>
      <c r="BE314" s="35"/>
      <c r="BF314" s="35"/>
      <c r="BG314" s="35"/>
      <c r="BH314" s="35"/>
    </row>
    <row r="315" spans="33:60">
      <c r="AG315" s="35"/>
      <c r="AH315" s="35"/>
      <c r="AI315" s="35"/>
      <c r="AJ315" s="35"/>
      <c r="AK315" s="35"/>
      <c r="AL315" s="35"/>
      <c r="AM315" s="77"/>
      <c r="AN315" s="77"/>
      <c r="AO315" s="159"/>
      <c r="AP315" s="77"/>
      <c r="AQ315" s="159"/>
      <c r="AR315" s="77"/>
      <c r="AS315" s="35"/>
      <c r="AT315" s="77"/>
      <c r="AU315" s="35"/>
      <c r="AV315" s="77"/>
      <c r="AW315" s="35"/>
      <c r="AX315" s="77"/>
      <c r="AY315" s="159"/>
      <c r="AZ315" s="159"/>
      <c r="BA315" s="159"/>
      <c r="BB315" s="159"/>
      <c r="BC315" s="35"/>
      <c r="BD315" s="35"/>
      <c r="BE315" s="35"/>
      <c r="BF315" s="35"/>
      <c r="BG315" s="35"/>
      <c r="BH315" s="35"/>
    </row>
    <row r="316" spans="33:60">
      <c r="AG316" s="35"/>
      <c r="AH316" s="35"/>
      <c r="AI316" s="35"/>
      <c r="AJ316" s="35"/>
      <c r="AK316" s="35"/>
      <c r="AL316" s="35"/>
      <c r="AM316" s="77"/>
      <c r="AN316" s="77"/>
      <c r="AO316" s="159"/>
      <c r="AP316" s="77"/>
      <c r="AQ316" s="159"/>
      <c r="AR316" s="77"/>
      <c r="AS316" s="35"/>
      <c r="AT316" s="77"/>
      <c r="AU316" s="35"/>
      <c r="AV316" s="77"/>
      <c r="AW316" s="35"/>
      <c r="AX316" s="77"/>
      <c r="AY316" s="159"/>
      <c r="AZ316" s="159"/>
      <c r="BA316" s="159"/>
      <c r="BB316" s="159"/>
      <c r="BC316" s="35"/>
      <c r="BD316" s="35"/>
      <c r="BE316" s="35"/>
      <c r="BF316" s="35"/>
      <c r="BG316" s="35"/>
      <c r="BH316" s="35"/>
    </row>
    <row r="317" spans="33:60">
      <c r="AG317" s="35"/>
      <c r="AH317" s="35"/>
      <c r="AI317" s="35"/>
      <c r="AJ317" s="35"/>
      <c r="AK317" s="35"/>
      <c r="AL317" s="35"/>
      <c r="AM317" s="77"/>
      <c r="AN317" s="77"/>
      <c r="AO317" s="159"/>
      <c r="AP317" s="77"/>
      <c r="AQ317" s="159"/>
      <c r="AR317" s="77"/>
      <c r="AS317" s="35"/>
      <c r="AT317" s="77"/>
      <c r="AU317" s="35"/>
      <c r="AV317" s="77"/>
      <c r="AW317" s="35"/>
      <c r="AX317" s="77"/>
      <c r="AY317" s="159"/>
      <c r="AZ317" s="159"/>
      <c r="BA317" s="159"/>
      <c r="BB317" s="159"/>
      <c r="BC317" s="35"/>
      <c r="BD317" s="35"/>
      <c r="BE317" s="35"/>
      <c r="BF317" s="35"/>
      <c r="BG317" s="35"/>
      <c r="BH317" s="35"/>
    </row>
    <row r="318" spans="33:60">
      <c r="AG318" s="35"/>
      <c r="AH318" s="35"/>
      <c r="AI318" s="35"/>
      <c r="AJ318" s="35"/>
      <c r="AK318" s="35"/>
      <c r="AL318" s="35"/>
      <c r="AM318" s="77"/>
      <c r="AN318" s="77"/>
      <c r="AO318" s="159"/>
      <c r="AP318" s="77"/>
      <c r="AQ318" s="159"/>
      <c r="AR318" s="77"/>
      <c r="AS318" s="35"/>
      <c r="AT318" s="77"/>
      <c r="AU318" s="35"/>
      <c r="AV318" s="77"/>
      <c r="AW318" s="35"/>
      <c r="AX318" s="77"/>
      <c r="AY318" s="159"/>
      <c r="AZ318" s="159"/>
      <c r="BA318" s="159"/>
      <c r="BB318" s="159"/>
      <c r="BC318" s="35"/>
      <c r="BD318" s="35"/>
      <c r="BE318" s="35"/>
      <c r="BF318" s="35"/>
      <c r="BG318" s="35"/>
      <c r="BH318" s="35"/>
    </row>
    <row r="319" spans="33:60">
      <c r="AG319" s="35"/>
      <c r="AH319" s="35"/>
      <c r="AI319" s="35"/>
      <c r="AJ319" s="35"/>
      <c r="AK319" s="35"/>
      <c r="AL319" s="35"/>
      <c r="AM319" s="77"/>
      <c r="AN319" s="77"/>
      <c r="AO319" s="159"/>
      <c r="AP319" s="77"/>
      <c r="AQ319" s="159"/>
      <c r="AR319" s="77"/>
      <c r="AS319" s="35"/>
      <c r="AT319" s="77"/>
      <c r="AU319" s="35"/>
      <c r="AV319" s="77"/>
      <c r="AW319" s="35"/>
      <c r="AX319" s="77"/>
      <c r="AY319" s="159"/>
      <c r="AZ319" s="159"/>
      <c r="BA319" s="159"/>
      <c r="BB319" s="159"/>
      <c r="BC319" s="35"/>
      <c r="BD319" s="35"/>
      <c r="BE319" s="35"/>
      <c r="BF319" s="35"/>
      <c r="BG319" s="35"/>
      <c r="BH319" s="35"/>
    </row>
    <row r="320" spans="33:60">
      <c r="AG320" s="35"/>
      <c r="AH320" s="35"/>
      <c r="AI320" s="35"/>
      <c r="AJ320" s="35"/>
      <c r="AK320" s="35"/>
      <c r="AL320" s="35"/>
      <c r="AM320" s="77"/>
      <c r="AN320" s="77"/>
      <c r="AO320" s="159"/>
      <c r="AP320" s="77"/>
      <c r="AQ320" s="159"/>
      <c r="AR320" s="77"/>
      <c r="AS320" s="35"/>
      <c r="AT320" s="77"/>
      <c r="AU320" s="35"/>
      <c r="AV320" s="77"/>
      <c r="AW320" s="35"/>
      <c r="AX320" s="77"/>
      <c r="AY320" s="159"/>
      <c r="AZ320" s="159"/>
      <c r="BA320" s="159"/>
      <c r="BB320" s="159"/>
      <c r="BC320" s="35"/>
      <c r="BD320" s="35"/>
      <c r="BE320" s="35"/>
      <c r="BF320" s="35"/>
      <c r="BG320" s="35"/>
      <c r="BH320" s="35"/>
    </row>
    <row r="321" spans="51:60">
      <c r="AY321" s="159"/>
      <c r="AZ321" s="159"/>
      <c r="BA321" s="159"/>
      <c r="BB321" s="159"/>
      <c r="BC321" s="35"/>
      <c r="BD321" s="35"/>
      <c r="BE321" s="35"/>
      <c r="BF321" s="35"/>
      <c r="BG321" s="35"/>
      <c r="BH321" s="35"/>
    </row>
    <row r="322" spans="51:60">
      <c r="AY322" s="159"/>
      <c r="AZ322" s="159"/>
      <c r="BA322" s="159"/>
      <c r="BB322" s="159"/>
      <c r="BC322" s="35"/>
      <c r="BD322" s="35"/>
    </row>
    <row r="323" spans="51:60">
      <c r="AY323" s="159"/>
      <c r="AZ323" s="159"/>
      <c r="BA323" s="159"/>
      <c r="BB323" s="159"/>
      <c r="BC323" s="35"/>
      <c r="BD323" s="35"/>
    </row>
    <row r="324" spans="51:60">
      <c r="AY324" s="159"/>
      <c r="AZ324" s="159"/>
      <c r="BA324" s="159"/>
      <c r="BB324" s="159"/>
      <c r="BC324" s="35"/>
      <c r="BD324" s="35"/>
    </row>
    <row r="325" spans="51:60">
      <c r="AY325" s="159"/>
      <c r="AZ325" s="159"/>
      <c r="BA325" s="159"/>
      <c r="BB325" s="159"/>
      <c r="BC325" s="35"/>
      <c r="BD325" s="35"/>
    </row>
    <row r="326" spans="51:60">
      <c r="AY326" s="159"/>
      <c r="AZ326" s="159"/>
      <c r="BA326" s="159"/>
      <c r="BB326" s="159"/>
      <c r="BC326" s="35"/>
      <c r="BD326" s="35"/>
    </row>
    <row r="327" spans="51:60">
      <c r="AY327" s="159"/>
      <c r="AZ327" s="159"/>
      <c r="BA327" s="159"/>
      <c r="BB327" s="159"/>
      <c r="BC327" s="35"/>
      <c r="BD327" s="35"/>
    </row>
    <row r="328" spans="51:60">
      <c r="AY328" s="159"/>
      <c r="AZ328" s="159"/>
      <c r="BA328" s="159"/>
      <c r="BB328" s="159"/>
      <c r="BC328" s="35"/>
      <c r="BD328" s="35"/>
    </row>
    <row r="329" spans="51:60">
      <c r="AY329" s="159"/>
      <c r="AZ329" s="159"/>
      <c r="BA329" s="159"/>
      <c r="BB329" s="159"/>
      <c r="BC329" s="35"/>
      <c r="BD329" s="35"/>
    </row>
    <row r="330" spans="51:60">
      <c r="AY330" s="159"/>
      <c r="AZ330" s="159"/>
      <c r="BA330" s="159"/>
      <c r="BB330" s="159"/>
      <c r="BC330" s="35"/>
      <c r="BD330" s="35"/>
    </row>
    <row r="331" spans="51:60">
      <c r="AY331" s="159"/>
      <c r="AZ331" s="159"/>
      <c r="BA331" s="159"/>
      <c r="BB331" s="159"/>
      <c r="BC331" s="35"/>
      <c r="BD331" s="35"/>
    </row>
    <row r="332" spans="51:60">
      <c r="AY332" s="159"/>
      <c r="AZ332" s="159"/>
      <c r="BA332" s="159"/>
      <c r="BB332" s="159"/>
      <c r="BC332" s="35"/>
      <c r="BD332" s="35"/>
    </row>
    <row r="333" spans="51:60">
      <c r="AY333" s="159"/>
      <c r="AZ333" s="159"/>
      <c r="BA333" s="159"/>
      <c r="BB333" s="159"/>
      <c r="BC333" s="35"/>
      <c r="BD333" s="35"/>
    </row>
    <row r="334" spans="51:60">
      <c r="AY334" s="159"/>
      <c r="AZ334" s="159"/>
      <c r="BA334" s="159"/>
      <c r="BB334" s="159"/>
      <c r="BC334" s="35"/>
      <c r="BD334" s="35"/>
    </row>
    <row r="335" spans="51:60">
      <c r="AY335" s="159"/>
      <c r="AZ335" s="159"/>
      <c r="BA335" s="159"/>
      <c r="BB335" s="159"/>
      <c r="BC335" s="35"/>
      <c r="BD335" s="35"/>
    </row>
    <row r="336" spans="51:60">
      <c r="AY336" s="159"/>
      <c r="AZ336" s="159"/>
      <c r="BA336" s="159"/>
      <c r="BB336" s="159"/>
      <c r="BC336" s="35"/>
      <c r="BD336" s="35"/>
    </row>
    <row r="337" spans="51:56">
      <c r="AY337" s="159"/>
      <c r="AZ337" s="159"/>
      <c r="BA337" s="159"/>
      <c r="BB337" s="159"/>
      <c r="BC337" s="35"/>
      <c r="BD337" s="35"/>
    </row>
    <row r="338" spans="51:56">
      <c r="AY338" s="159"/>
      <c r="AZ338" s="159"/>
      <c r="BA338" s="159"/>
      <c r="BB338" s="159"/>
      <c r="BC338" s="35"/>
      <c r="BD338" s="35"/>
    </row>
    <row r="339" spans="51:56">
      <c r="AY339" s="159"/>
      <c r="AZ339" s="159"/>
      <c r="BA339" s="159"/>
      <c r="BB339" s="159"/>
      <c r="BC339" s="35"/>
      <c r="BD339" s="35"/>
    </row>
    <row r="340" spans="51:56">
      <c r="AY340" s="159"/>
      <c r="AZ340" s="159"/>
      <c r="BA340" s="159"/>
      <c r="BB340" s="159"/>
      <c r="BC340" s="35"/>
      <c r="BD340" s="35"/>
    </row>
    <row r="341" spans="51:56">
      <c r="AY341" s="159"/>
      <c r="AZ341" s="159"/>
      <c r="BA341" s="159"/>
      <c r="BB341" s="159"/>
      <c r="BC341" s="35"/>
      <c r="BD341" s="35"/>
    </row>
    <row r="342" spans="51:56">
      <c r="AY342" s="159"/>
      <c r="AZ342" s="159"/>
      <c r="BA342" s="159"/>
      <c r="BB342" s="159"/>
      <c r="BC342" s="35"/>
      <c r="BD342" s="35"/>
    </row>
    <row r="343" spans="51:56">
      <c r="AY343" s="159"/>
      <c r="AZ343" s="159"/>
      <c r="BA343" s="159"/>
      <c r="BB343" s="159"/>
      <c r="BC343" s="35"/>
      <c r="BD343" s="35"/>
    </row>
    <row r="344" spans="51:56">
      <c r="AZ344" s="159"/>
      <c r="BA344" s="159"/>
      <c r="BB344" s="159"/>
      <c r="BC344" s="35"/>
      <c r="BD344" s="35"/>
    </row>
    <row r="1930" spans="39:39">
      <c r="AM1930" s="92"/>
    </row>
    <row r="1931" spans="39:39">
      <c r="AM1931" s="92"/>
    </row>
    <row r="1932" spans="39:39">
      <c r="AM1932" s="92"/>
    </row>
    <row r="1933" spans="39:39">
      <c r="AM1933" s="92"/>
    </row>
    <row r="1934" spans="39:39">
      <c r="AM1934" s="92"/>
    </row>
  </sheetData>
  <conditionalFormatting sqref="BO26:BO28 BY103:BZ103">
    <cfRule type="cellIs" dxfId="119" priority="16" stopIfTrue="1" operator="lessThan">
      <formula>0</formula>
    </cfRule>
  </conditionalFormatting>
  <conditionalFormatting sqref="BY80:BZ80">
    <cfRule type="cellIs" dxfId="118" priority="17" stopIfTrue="1" operator="greaterThan">
      <formula>0</formula>
    </cfRule>
  </conditionalFormatting>
  <conditionalFormatting sqref="BY57:BZ57">
    <cfRule type="cellIs" dxfId="117" priority="18" stopIfTrue="1" operator="greaterThan">
      <formula>0</formula>
    </cfRule>
    <cfRule type="cellIs" dxfId="116" priority="19" stopIfTrue="1" operator="lessThan">
      <formula>0</formula>
    </cfRule>
  </conditionalFormatting>
  <conditionalFormatting sqref="BY80:BZ80">
    <cfRule type="cellIs" dxfId="11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02"/>
  <sheetViews>
    <sheetView zoomScale="86" zoomScaleNormal="86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10" sqref="A10"/>
    </sheetView>
  </sheetViews>
  <sheetFormatPr baseColWidth="10" defaultRowHeight="15.6"/>
  <cols>
    <col min="1" max="1" width="1.36328125" customWidth="1"/>
    <col min="2" max="2" width="4.90625" customWidth="1"/>
    <col min="3" max="3" width="2.90625" customWidth="1"/>
    <col min="4" max="4" width="5.08984375" customWidth="1"/>
    <col min="5" max="5" width="2.90625" customWidth="1"/>
    <col min="6" max="6" width="7.1796875" customWidth="1"/>
    <col min="7" max="7" width="6.54296875" customWidth="1"/>
    <col min="8" max="8" width="3.81640625" style="33" customWidth="1"/>
    <col min="9" max="9" width="6" style="302" customWidth="1"/>
    <col min="10" max="10" width="5.54296875" style="33" customWidth="1"/>
    <col min="11" max="11" width="5.453125" style="92" customWidth="1"/>
    <col min="12" max="12" width="3.90625" style="394" customWidth="1"/>
    <col min="13" max="13" width="5.36328125" style="92" customWidth="1"/>
    <col min="14" max="14" width="1.54296875" style="92" customWidth="1"/>
    <col min="15" max="15" width="5.6328125" style="92" customWidth="1"/>
    <col min="16" max="16" width="4.453125" style="394" customWidth="1"/>
    <col min="17" max="17" width="1.453125" style="394" customWidth="1"/>
    <col min="18" max="18" width="7.453125" style="477" customWidth="1"/>
    <col min="19" max="19" width="1.54296875" style="92" customWidth="1"/>
    <col min="20" max="20" width="6.6328125" customWidth="1"/>
    <col min="21" max="21" width="4.81640625" style="33" customWidth="1"/>
    <col min="22" max="22" width="1.81640625" customWidth="1"/>
    <col min="23" max="23" width="5.36328125" style="394" customWidth="1"/>
    <col min="24" max="24" width="1.81640625" style="33" customWidth="1"/>
    <col min="25" max="25" width="5.1796875" style="33" customWidth="1"/>
    <col min="26" max="26" width="1.81640625" customWidth="1"/>
    <col min="27" max="27" width="6.1796875" customWidth="1"/>
    <col min="28" max="28" width="4.453125" style="33" customWidth="1"/>
    <col min="29" max="29" width="5.26953125" style="11" customWidth="1"/>
    <col min="30" max="30" width="3.81640625" style="400" customWidth="1"/>
    <col min="31" max="31" width="4.6328125" style="11" customWidth="1"/>
    <col min="32" max="32" width="4.453125" style="11" customWidth="1"/>
    <col min="33" max="33" width="4.90625" style="11" customWidth="1"/>
    <col min="34" max="34" width="6.36328125" style="92" customWidth="1"/>
    <col min="35" max="35" width="4.81640625" customWidth="1"/>
    <col min="36" max="36" width="6.90625" customWidth="1"/>
    <col min="37" max="37" width="6.6328125" style="11" customWidth="1"/>
    <col min="38" max="38" width="5.6328125" style="11" customWidth="1"/>
    <col min="39" max="39" width="6.81640625" style="11" customWidth="1"/>
    <col min="40" max="40" width="2.7265625" style="92" customWidth="1"/>
    <col min="41" max="41" width="5.1796875" style="11" customWidth="1"/>
    <col min="50" max="50" width="14" customWidth="1"/>
    <col min="51" max="51" width="12.54296875" customWidth="1"/>
    <col min="52" max="52" width="10.90625" customWidth="1"/>
  </cols>
  <sheetData>
    <row r="1" spans="1:67">
      <c r="A1" s="46"/>
      <c r="B1" s="46"/>
      <c r="C1" s="46"/>
      <c r="D1" s="46"/>
      <c r="E1" s="46"/>
      <c r="F1" s="46"/>
      <c r="G1" s="46"/>
      <c r="H1" s="392"/>
      <c r="I1" s="324"/>
      <c r="J1" s="392"/>
      <c r="K1" s="89"/>
      <c r="L1" s="386"/>
      <c r="M1" s="89"/>
      <c r="N1" s="89"/>
      <c r="O1" s="89"/>
      <c r="P1" s="386"/>
      <c r="Q1" s="386"/>
      <c r="R1" s="496"/>
      <c r="S1" s="89"/>
      <c r="T1" s="46"/>
      <c r="U1" s="392"/>
      <c r="V1" s="46"/>
      <c r="W1" s="386"/>
      <c r="X1" s="392"/>
      <c r="Y1" s="392"/>
      <c r="Z1" s="46"/>
      <c r="AA1" s="46"/>
      <c r="AB1" s="392"/>
      <c r="AC1" s="71"/>
      <c r="AD1" s="395"/>
      <c r="AE1" s="71"/>
      <c r="AF1" s="71"/>
      <c r="AG1" s="71"/>
      <c r="AH1" s="89"/>
      <c r="AI1" s="46"/>
      <c r="AJ1" s="46"/>
      <c r="AK1" s="71"/>
      <c r="AL1" s="71"/>
      <c r="AM1" s="71"/>
      <c r="AN1" s="89"/>
      <c r="AO1" s="71"/>
      <c r="AP1" s="46"/>
      <c r="AQ1" s="4"/>
    </row>
    <row r="2" spans="1:67" s="181" customFormat="1" ht="31.8">
      <c r="A2" s="180"/>
      <c r="B2" s="180"/>
      <c r="C2" s="137" t="s">
        <v>424</v>
      </c>
      <c r="D2" s="137"/>
      <c r="E2" s="180"/>
      <c r="F2" s="180"/>
      <c r="G2" s="137" t="s">
        <v>431</v>
      </c>
      <c r="H2" s="427"/>
      <c r="I2" s="317"/>
      <c r="J2" s="427"/>
      <c r="K2" s="180"/>
      <c r="L2" s="427"/>
      <c r="M2" s="180"/>
      <c r="N2" s="137" t="str">
        <f>+År!B2</f>
        <v>VOKSEN SAU :</v>
      </c>
      <c r="O2" s="180"/>
      <c r="P2" s="427"/>
      <c r="Q2" s="427"/>
      <c r="R2" s="497"/>
      <c r="S2" s="137"/>
      <c r="T2" s="191"/>
      <c r="U2" s="387"/>
      <c r="V2" s="191"/>
      <c r="W2" s="387"/>
      <c r="X2" s="387"/>
      <c r="Y2" s="387"/>
      <c r="Z2" s="191"/>
      <c r="AA2" s="191"/>
      <c r="AB2" s="387"/>
      <c r="AC2" s="180"/>
      <c r="AD2" s="387"/>
      <c r="AE2" s="196"/>
      <c r="AF2" s="196"/>
      <c r="AG2" s="196"/>
      <c r="AH2" s="196"/>
      <c r="AI2" s="196"/>
      <c r="AJ2" s="196"/>
      <c r="AK2" s="196"/>
      <c r="AL2" s="191"/>
      <c r="AM2" s="180"/>
      <c r="AN2" s="180"/>
      <c r="AO2" s="196"/>
      <c r="AP2" s="196"/>
      <c r="AQ2" s="4"/>
      <c r="AR2" s="4"/>
      <c r="AS2" s="4"/>
      <c r="AT2" s="4"/>
      <c r="AU2" s="4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6"/>
      <c r="B3" s="46"/>
      <c r="C3" s="46"/>
      <c r="D3" s="46"/>
      <c r="E3" s="46"/>
      <c r="F3" s="46"/>
      <c r="G3" s="46"/>
      <c r="H3" s="392"/>
      <c r="I3" s="324"/>
      <c r="J3" s="392"/>
      <c r="K3" s="89"/>
      <c r="L3" s="386"/>
      <c r="M3" s="89"/>
      <c r="N3" s="89"/>
      <c r="O3" s="89"/>
      <c r="P3" s="386"/>
      <c r="Q3" s="386"/>
      <c r="R3" s="496"/>
      <c r="S3" s="89"/>
      <c r="T3" s="46"/>
      <c r="U3" s="392"/>
      <c r="V3" s="46"/>
      <c r="W3" s="386"/>
      <c r="X3" s="392"/>
      <c r="Y3" s="392"/>
      <c r="Z3" s="46"/>
      <c r="AA3" s="46"/>
      <c r="AB3" s="392"/>
      <c r="AC3" s="71"/>
      <c r="AD3" s="395"/>
      <c r="AE3" s="71"/>
      <c r="AF3" s="71"/>
      <c r="AG3" s="71"/>
      <c r="AH3" s="89"/>
      <c r="AI3" s="46"/>
      <c r="AJ3" s="46"/>
      <c r="AK3" s="71"/>
      <c r="AL3" s="71"/>
      <c r="AM3" s="71"/>
      <c r="AN3" s="89"/>
      <c r="AO3" s="71"/>
      <c r="AP3" s="46"/>
      <c r="AQ3" s="4"/>
    </row>
    <row r="4" spans="1:67">
      <c r="A4" s="46"/>
      <c r="B4" s="46"/>
      <c r="C4" s="46"/>
      <c r="D4" s="46"/>
      <c r="E4" s="46"/>
      <c r="F4" s="46"/>
      <c r="G4" s="46"/>
      <c r="H4" s="392"/>
      <c r="I4" s="324"/>
      <c r="J4" s="392"/>
      <c r="K4" s="89"/>
      <c r="L4" s="386"/>
      <c r="M4" s="89"/>
      <c r="N4" s="89"/>
      <c r="O4" s="89"/>
      <c r="P4" s="386"/>
      <c r="Q4" s="386"/>
      <c r="R4" s="496"/>
      <c r="S4" s="89"/>
      <c r="T4" s="46"/>
      <c r="U4" s="392"/>
      <c r="V4" s="46"/>
      <c r="W4" s="386"/>
      <c r="X4" s="392"/>
      <c r="Y4" s="392"/>
      <c r="Z4" s="46"/>
      <c r="AA4" s="46"/>
      <c r="AB4" s="392"/>
      <c r="AC4" s="71"/>
      <c r="AD4" s="395"/>
      <c r="AE4" s="71"/>
      <c r="AF4" s="71"/>
      <c r="AG4" s="71"/>
      <c r="AH4" s="89"/>
      <c r="AI4" s="46"/>
      <c r="AJ4" s="46"/>
      <c r="AK4" s="71"/>
      <c r="AL4" s="71"/>
      <c r="AM4" s="71"/>
      <c r="AN4" s="89"/>
      <c r="AO4" s="71"/>
      <c r="AP4" s="46"/>
      <c r="AQ4" s="4"/>
    </row>
    <row r="5" spans="1:67" s="185" customFormat="1" ht="19.8">
      <c r="A5" s="183"/>
      <c r="B5" s="183"/>
      <c r="C5" s="183"/>
      <c r="D5" s="183"/>
      <c r="E5" s="179" t="s">
        <v>5</v>
      </c>
      <c r="F5" s="183"/>
      <c r="G5" s="182">
        <f>+År!R2</f>
        <v>52</v>
      </c>
      <c r="H5" s="443"/>
      <c r="I5" s="323"/>
      <c r="J5" s="427"/>
      <c r="K5" s="179" t="s">
        <v>425</v>
      </c>
      <c r="L5" s="387"/>
      <c r="M5" s="200"/>
      <c r="N5" s="200"/>
      <c r="O5" s="179"/>
      <c r="P5" s="387"/>
      <c r="Q5" s="387"/>
      <c r="R5" s="566">
        <f>SUM(I10:I17)</f>
        <v>99137</v>
      </c>
      <c r="S5" s="572"/>
      <c r="T5" s="572"/>
      <c r="U5" s="392"/>
      <c r="V5" s="392"/>
      <c r="W5" s="46"/>
      <c r="X5" s="46"/>
      <c r="Y5" s="392"/>
      <c r="Z5" s="202"/>
      <c r="AA5" s="396"/>
      <c r="AB5" s="202"/>
      <c r="AC5" s="202"/>
      <c r="AD5" s="202"/>
      <c r="AE5" s="202"/>
      <c r="AF5" s="200"/>
      <c r="AG5" s="183"/>
      <c r="AH5" s="183"/>
      <c r="AI5" s="202"/>
      <c r="AJ5" s="202"/>
      <c r="AK5" s="202"/>
      <c r="AL5" s="200"/>
      <c r="AM5" s="202"/>
      <c r="AN5" s="202"/>
      <c r="AO5" s="202"/>
      <c r="AP5" s="202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7" ht="15" customHeight="1">
      <c r="A6" s="51"/>
      <c r="B6" s="51"/>
      <c r="C6" s="51"/>
      <c r="D6" s="51"/>
      <c r="E6" s="51"/>
      <c r="F6" s="51"/>
      <c r="G6" s="51"/>
      <c r="H6" s="426"/>
      <c r="I6" s="324"/>
      <c r="J6" s="392"/>
      <c r="K6" s="201"/>
      <c r="L6" s="388"/>
      <c r="M6" s="89"/>
      <c r="N6" s="89"/>
      <c r="O6" s="89"/>
      <c r="P6" s="386"/>
      <c r="Q6" s="386"/>
      <c r="R6" s="496"/>
      <c r="S6" s="89"/>
      <c r="T6" s="46"/>
      <c r="U6" s="392"/>
      <c r="V6" s="46"/>
      <c r="W6" s="386"/>
      <c r="X6" s="392"/>
      <c r="Y6" s="392"/>
      <c r="Z6" s="46"/>
      <c r="AA6" s="46"/>
      <c r="AB6" s="392"/>
      <c r="AC6" s="71"/>
      <c r="AD6" s="395"/>
      <c r="AE6" s="71"/>
      <c r="AF6" s="71"/>
      <c r="AG6" s="71"/>
      <c r="AH6" s="89"/>
      <c r="AI6" s="46"/>
      <c r="AJ6" s="46"/>
      <c r="AK6" s="71"/>
      <c r="AL6" s="71"/>
      <c r="AM6" s="71"/>
      <c r="AN6" s="202"/>
      <c r="AO6" s="199" t="s">
        <v>2</v>
      </c>
      <c r="AP6" s="46"/>
      <c r="AQ6" s="4"/>
    </row>
    <row r="7" spans="1:67" ht="19.8">
      <c r="A7" s="61"/>
      <c r="B7" s="46"/>
      <c r="C7" s="46"/>
      <c r="D7" s="46"/>
      <c r="E7" s="46"/>
      <c r="F7" s="46"/>
      <c r="G7" s="51" t="s">
        <v>2</v>
      </c>
      <c r="H7" s="426"/>
      <c r="I7" s="324"/>
      <c r="J7" s="426"/>
      <c r="K7" s="94" t="s">
        <v>505</v>
      </c>
      <c r="L7" s="388"/>
      <c r="M7" s="89"/>
      <c r="N7" s="94"/>
      <c r="O7" s="89"/>
      <c r="P7" s="388"/>
      <c r="Q7" s="388"/>
      <c r="R7" s="498"/>
      <c r="S7" s="94"/>
      <c r="T7" s="46"/>
      <c r="U7" s="426"/>
      <c r="V7" s="51"/>
      <c r="W7" s="388"/>
      <c r="X7" s="426"/>
      <c r="Y7" s="426"/>
      <c r="Z7" s="51"/>
      <c r="AA7" s="51" t="s">
        <v>22</v>
      </c>
      <c r="AB7" s="426"/>
      <c r="AC7" s="199" t="s">
        <v>403</v>
      </c>
      <c r="AD7" s="397"/>
      <c r="AE7" s="72" t="s">
        <v>508</v>
      </c>
      <c r="AF7" s="71"/>
      <c r="AG7" s="71"/>
      <c r="AH7" s="94" t="s">
        <v>426</v>
      </c>
      <c r="AI7" s="46"/>
      <c r="AJ7" s="46"/>
      <c r="AK7" s="72" t="s">
        <v>422</v>
      </c>
      <c r="AL7" s="199"/>
      <c r="AM7" s="199"/>
      <c r="AN7" s="202"/>
      <c r="AO7" s="72" t="s">
        <v>8</v>
      </c>
      <c r="AP7" s="46"/>
      <c r="AQ7" s="4"/>
    </row>
    <row r="8" spans="1:67" ht="19.8">
      <c r="A8" s="46"/>
      <c r="B8" s="46"/>
      <c r="C8" s="46"/>
      <c r="D8" s="46"/>
      <c r="E8" s="46"/>
      <c r="F8" s="46"/>
      <c r="G8" s="51" t="s">
        <v>484</v>
      </c>
      <c r="H8" s="447"/>
      <c r="I8" s="324" t="s">
        <v>2</v>
      </c>
      <c r="J8" s="447"/>
      <c r="K8" s="94" t="s">
        <v>534</v>
      </c>
      <c r="L8" s="433"/>
      <c r="M8" s="94" t="s">
        <v>1</v>
      </c>
      <c r="N8" s="94"/>
      <c r="O8" s="94" t="s">
        <v>22</v>
      </c>
      <c r="P8" s="433"/>
      <c r="Q8" s="433"/>
      <c r="R8" s="498" t="s">
        <v>2</v>
      </c>
      <c r="S8" s="94"/>
      <c r="T8" s="51" t="s">
        <v>22</v>
      </c>
      <c r="U8" s="447"/>
      <c r="V8" s="116"/>
      <c r="W8" s="433" t="s">
        <v>22</v>
      </c>
      <c r="X8" s="447"/>
      <c r="Y8" s="447" t="s">
        <v>22</v>
      </c>
      <c r="Z8" s="116"/>
      <c r="AA8" s="51" t="s">
        <v>486</v>
      </c>
      <c r="AB8" s="447"/>
      <c r="AC8" s="72" t="s">
        <v>488</v>
      </c>
      <c r="AD8" s="440"/>
      <c r="AE8" s="72" t="s">
        <v>535</v>
      </c>
      <c r="AF8" s="72"/>
      <c r="AG8" s="72"/>
      <c r="AH8" s="94" t="s">
        <v>415</v>
      </c>
      <c r="AI8" s="51" t="s">
        <v>482</v>
      </c>
      <c r="AJ8" s="51" t="s">
        <v>413</v>
      </c>
      <c r="AK8" s="72" t="s">
        <v>1</v>
      </c>
      <c r="AL8" s="72" t="s">
        <v>1</v>
      </c>
      <c r="AM8" s="72" t="s">
        <v>0</v>
      </c>
      <c r="AN8" s="202"/>
      <c r="AO8" s="72" t="s">
        <v>69</v>
      </c>
      <c r="AP8" s="46"/>
      <c r="AQ8" s="5"/>
    </row>
    <row r="9" spans="1:67" ht="19.8">
      <c r="A9" s="46"/>
      <c r="B9" s="51" t="s">
        <v>89</v>
      </c>
      <c r="C9" s="51" t="s">
        <v>424</v>
      </c>
      <c r="D9" s="47"/>
      <c r="E9" s="51" t="s">
        <v>432</v>
      </c>
      <c r="F9" s="51"/>
      <c r="G9" s="52" t="s">
        <v>485</v>
      </c>
      <c r="H9" s="447" t="s">
        <v>487</v>
      </c>
      <c r="I9" s="325" t="s">
        <v>8</v>
      </c>
      <c r="J9" s="447" t="s">
        <v>487</v>
      </c>
      <c r="K9" s="95" t="s">
        <v>403</v>
      </c>
      <c r="L9" s="433" t="s">
        <v>487</v>
      </c>
      <c r="M9" s="95" t="s">
        <v>403</v>
      </c>
      <c r="N9" s="94"/>
      <c r="O9" s="95" t="s">
        <v>44</v>
      </c>
      <c r="P9" s="433" t="s">
        <v>487</v>
      </c>
      <c r="Q9" s="433"/>
      <c r="R9" s="498" t="s">
        <v>655</v>
      </c>
      <c r="S9" s="94"/>
      <c r="T9" s="52" t="s">
        <v>0</v>
      </c>
      <c r="U9" s="447" t="s">
        <v>487</v>
      </c>
      <c r="V9" s="116"/>
      <c r="W9" s="433" t="s">
        <v>655</v>
      </c>
      <c r="X9" s="447"/>
      <c r="Y9" s="447" t="s">
        <v>659</v>
      </c>
      <c r="Z9" s="116"/>
      <c r="AA9" s="52" t="s">
        <v>414</v>
      </c>
      <c r="AB9" s="447" t="s">
        <v>487</v>
      </c>
      <c r="AC9" s="73" t="s">
        <v>489</v>
      </c>
      <c r="AD9" s="440" t="s">
        <v>487</v>
      </c>
      <c r="AE9" s="73" t="s">
        <v>523</v>
      </c>
      <c r="AF9" s="73" t="s">
        <v>525</v>
      </c>
      <c r="AG9" s="73" t="s">
        <v>521</v>
      </c>
      <c r="AH9" s="95" t="s">
        <v>1</v>
      </c>
      <c r="AI9" s="52" t="s">
        <v>483</v>
      </c>
      <c r="AJ9" s="52" t="s">
        <v>414</v>
      </c>
      <c r="AK9" s="73" t="s">
        <v>0</v>
      </c>
      <c r="AL9" s="73" t="s">
        <v>509</v>
      </c>
      <c r="AM9" s="73" t="s">
        <v>509</v>
      </c>
      <c r="AN9" s="202"/>
      <c r="AO9" s="73" t="s">
        <v>540</v>
      </c>
      <c r="AP9" s="46"/>
      <c r="AQ9" s="5"/>
    </row>
    <row r="10" spans="1:67" ht="19.8">
      <c r="A10" s="46"/>
      <c r="B10" s="53">
        <f>+'Ark1'!C293</f>
        <v>2024</v>
      </c>
      <c r="C10" s="53">
        <f>+'Ark1'!G293</f>
        <v>1</v>
      </c>
      <c r="D10" s="54" t="s">
        <v>435</v>
      </c>
      <c r="E10" s="54">
        <f>+'Ark1'!H293</f>
        <v>1</v>
      </c>
      <c r="F10" s="54" t="s">
        <v>76</v>
      </c>
      <c r="G10" s="53">
        <f>+'Ark1'!Q293</f>
        <v>1804</v>
      </c>
      <c r="H10" s="449">
        <f t="shared" ref="H10:H17" si="0">+G10-G19</f>
        <v>-63</v>
      </c>
      <c r="I10" s="326">
        <f>+'Ark1'!R293</f>
        <v>17118</v>
      </c>
      <c r="J10" s="449">
        <f t="shared" ref="J10:J17" si="1">+I10-I19</f>
        <v>-2607</v>
      </c>
      <c r="K10" s="177">
        <f>+'Ark1'!AG293</f>
        <v>60.146472413183361</v>
      </c>
      <c r="L10" s="450">
        <f t="shared" ref="L10:L17" si="2">+K10-K19</f>
        <v>-0.26358531188625278</v>
      </c>
      <c r="M10" s="177">
        <f>+'Ark1'!AH293</f>
        <v>4.1184717840869265</v>
      </c>
      <c r="N10" s="94"/>
      <c r="O10" s="155">
        <f>+'Ark1'!U293</f>
        <v>32.787346652646399</v>
      </c>
      <c r="P10" s="450">
        <f t="shared" ref="P10:P17" si="3">+O10-O19</f>
        <v>-0.24374586953365451</v>
      </c>
      <c r="Q10" s="433"/>
      <c r="R10" s="508">
        <f>+'Ark1'!AI293</f>
        <v>17025</v>
      </c>
      <c r="S10" s="94"/>
      <c r="T10" s="55">
        <f>+'Ark1'!S293</f>
        <v>7.3700198621334252</v>
      </c>
      <c r="U10" s="448">
        <f t="shared" ref="U10:U17" si="4">+T10-T19</f>
        <v>9.6306300663210997E-2</v>
      </c>
      <c r="V10" s="116"/>
      <c r="W10" s="419">
        <f>+IF(R10=0,"",'Ark1'!AJ293)</f>
        <v>115.32920411160109</v>
      </c>
      <c r="X10" s="447"/>
      <c r="Y10" s="408">
        <f>+IF(R10=0,"",'Ark1'!AL293)</f>
        <v>21.361404875261876</v>
      </c>
      <c r="Z10" s="116"/>
      <c r="AA10" s="55">
        <f>+'Ark1'!T293</f>
        <v>6.581843673326321</v>
      </c>
      <c r="AB10" s="448">
        <f t="shared" ref="AB10:AB17" si="5">+AA10-AA19</f>
        <v>-0.28882806304883868</v>
      </c>
      <c r="AC10" s="74">
        <f>+'Ark1'!W293</f>
        <v>17.116485570744249</v>
      </c>
      <c r="AD10" s="451">
        <f t="shared" ref="AD10:AD17" si="6">+AC10-AC19</f>
        <v>-3.4513217803330676</v>
      </c>
      <c r="AE10" s="74">
        <f>+'Ark1'!X293</f>
        <v>99.538497488024305</v>
      </c>
      <c r="AF10" s="74">
        <f>+'Ark1'!Y293</f>
        <v>91.827316275265787</v>
      </c>
      <c r="AG10" s="74">
        <f>+'Ark1'!Z293</f>
        <v>7.523567750447774</v>
      </c>
      <c r="AH10" s="155">
        <f>+'Ark1'!AA293</f>
        <v>1.6330341971123437</v>
      </c>
      <c r="AI10" s="55">
        <f>+'Ark1'!AB293</f>
        <v>2.1198304956748655</v>
      </c>
      <c r="AJ10" s="55">
        <f>+'Ark1'!AC293</f>
        <v>77.838496624488613</v>
      </c>
      <c r="AK10" s="74">
        <f>+'Ark1'!AD293</f>
        <v>52.74202900749092</v>
      </c>
      <c r="AL10" s="74">
        <f>+'Ark1'!AE293</f>
        <v>72.556211630612054</v>
      </c>
      <c r="AM10" s="74">
        <f>+'Ark1'!AF293</f>
        <v>58.899631834291007</v>
      </c>
      <c r="AN10" s="202"/>
      <c r="AO10" s="74">
        <f>+'Ark1'!AF293</f>
        <v>58.899631834291007</v>
      </c>
      <c r="AP10" s="46"/>
      <c r="AQ10" s="5"/>
    </row>
    <row r="11" spans="1:67" ht="19.8">
      <c r="A11" s="46"/>
      <c r="B11" s="53">
        <f>+'Ark1'!C294</f>
        <v>2024</v>
      </c>
      <c r="C11" s="53">
        <f>+'Ark1'!G294</f>
        <v>1</v>
      </c>
      <c r="D11" s="54" t="s">
        <v>435</v>
      </c>
      <c r="E11" s="54">
        <f>+'Ark1'!H294</f>
        <v>2</v>
      </c>
      <c r="F11" s="54" t="s">
        <v>7</v>
      </c>
      <c r="G11" s="53">
        <f>+'Ark1'!Q294</f>
        <v>1182</v>
      </c>
      <c r="H11" s="449">
        <f t="shared" si="0"/>
        <v>-61</v>
      </c>
      <c r="I11" s="326">
        <f>+'Ark1'!R294</f>
        <v>11945</v>
      </c>
      <c r="J11" s="449">
        <f t="shared" si="1"/>
        <v>-1586</v>
      </c>
      <c r="K11" s="177">
        <f>+'Ark1'!AG294</f>
        <v>39.853527586816639</v>
      </c>
      <c r="L11" s="450">
        <f t="shared" si="2"/>
        <v>0.2635853118862812</v>
      </c>
      <c r="M11" s="177">
        <f>+'Ark1'!AH294</f>
        <v>6.9233989116785262</v>
      </c>
      <c r="N11" s="94"/>
      <c r="O11" s="155">
        <f>+'Ark1'!U294</f>
        <v>31.133629133528757</v>
      </c>
      <c r="P11" s="450">
        <f t="shared" si="3"/>
        <v>-0.42264165207475557</v>
      </c>
      <c r="Q11" s="433"/>
      <c r="R11" s="508">
        <f>+'Ark1'!AI294</f>
        <v>11884</v>
      </c>
      <c r="S11" s="94"/>
      <c r="T11" s="55">
        <f>+'Ark1'!S294</f>
        <v>7.1307660108832156</v>
      </c>
      <c r="U11" s="448">
        <f t="shared" si="4"/>
        <v>6.6912637148826448E-2</v>
      </c>
      <c r="V11" s="116"/>
      <c r="W11" s="419">
        <f>+IF(R11=0,"",'Ark1'!AJ294)</f>
        <v>114.32279535509824</v>
      </c>
      <c r="X11" s="447"/>
      <c r="Y11" s="408">
        <f>+IF(R11=0,"",'Ark1'!AL294)</f>
        <v>20.645808650242078</v>
      </c>
      <c r="Z11" s="116"/>
      <c r="AA11" s="55">
        <f>+'Ark1'!T294</f>
        <v>6.9084135621598994</v>
      </c>
      <c r="AB11" s="448">
        <f t="shared" si="5"/>
        <v>-0.42592979753265769</v>
      </c>
      <c r="AC11" s="74">
        <f>+'Ark1'!W294</f>
        <v>22.109669317706153</v>
      </c>
      <c r="AD11" s="451">
        <f t="shared" si="6"/>
        <v>-6.6686914834171915</v>
      </c>
      <c r="AE11" s="74">
        <f>+'Ark1'!X294</f>
        <v>96.676433654248626</v>
      </c>
      <c r="AF11" s="74">
        <f>+'Ark1'!Y294</f>
        <v>83.65843449141903</v>
      </c>
      <c r="AG11" s="74">
        <f>+'Ark1'!Z294</f>
        <v>8.1694201630019361</v>
      </c>
      <c r="AH11" s="155">
        <f>+'Ark1'!AA294</f>
        <v>1.7454058213029204</v>
      </c>
      <c r="AI11" s="55">
        <f>+'Ark1'!AB294</f>
        <v>2.2389266032224562</v>
      </c>
      <c r="AJ11" s="55">
        <f>+'Ark1'!AC294</f>
        <v>81.642883391828619</v>
      </c>
      <c r="AK11" s="74">
        <f>+'Ark1'!AD294</f>
        <v>50.907939953542176</v>
      </c>
      <c r="AL11" s="74">
        <f>+'Ark1'!AE294</f>
        <v>71.856701061374451</v>
      </c>
      <c r="AM11" s="74">
        <f>+'Ark1'!AF294</f>
        <v>41.100368165708979</v>
      </c>
      <c r="AN11" s="202"/>
      <c r="AO11" s="74">
        <f>+'Ark1'!AF294</f>
        <v>41.100368165708979</v>
      </c>
      <c r="AP11" s="46"/>
      <c r="AQ11" s="5"/>
      <c r="AS11" s="2"/>
      <c r="AT11" s="2"/>
      <c r="AU11" s="2"/>
    </row>
    <row r="12" spans="1:67" ht="19.8">
      <c r="A12" s="46"/>
      <c r="B12" s="53">
        <f>+'Ark1'!C295</f>
        <v>2024</v>
      </c>
      <c r="C12" s="53">
        <f>+'Ark1'!G295</f>
        <v>2</v>
      </c>
      <c r="D12" s="54" t="s">
        <v>109</v>
      </c>
      <c r="E12" s="54">
        <f>+'Ark1'!H295</f>
        <v>1</v>
      </c>
      <c r="F12" s="54" t="s">
        <v>76</v>
      </c>
      <c r="G12" s="53">
        <f>+'Ark1'!Q295</f>
        <v>2987</v>
      </c>
      <c r="H12" s="449">
        <f t="shared" si="0"/>
        <v>18</v>
      </c>
      <c r="I12" s="326">
        <f>+'Ark1'!R295</f>
        <v>26321</v>
      </c>
      <c r="J12" s="449">
        <f t="shared" si="1"/>
        <v>-574</v>
      </c>
      <c r="K12" s="177">
        <f>+'Ark1'!AG295</f>
        <v>65.92779122411919</v>
      </c>
      <c r="L12" s="450">
        <f t="shared" si="2"/>
        <v>2.8704504037956298</v>
      </c>
      <c r="M12" s="177">
        <f>+'Ark1'!AH295</f>
        <v>1.4475133923483152</v>
      </c>
      <c r="N12" s="94"/>
      <c r="O12" s="155">
        <f>+'Ark1'!U295</f>
        <v>32.343068272482114</v>
      </c>
      <c r="P12" s="450">
        <f t="shared" si="3"/>
        <v>0.19476189583218684</v>
      </c>
      <c r="Q12" s="433"/>
      <c r="R12" s="508">
        <f>+'Ark1'!AI295</f>
        <v>25470</v>
      </c>
      <c r="S12" s="94"/>
      <c r="T12" s="55">
        <f>+'Ark1'!S295</f>
        <v>7.4741461190684255</v>
      </c>
      <c r="U12" s="448">
        <f t="shared" si="4"/>
        <v>7.1469041544722778E-2</v>
      </c>
      <c r="V12" s="116"/>
      <c r="W12" s="419">
        <f>+IF(R12=0,"",'Ark1'!AJ295)</f>
        <v>113.6977463682768</v>
      </c>
      <c r="X12" s="447"/>
      <c r="Y12" s="408">
        <f>+IF(R12=0,"",'Ark1'!AL295)</f>
        <v>21.816090095533351</v>
      </c>
      <c r="Z12" s="116"/>
      <c r="AA12" s="55">
        <f>+'Ark1'!T295</f>
        <v>6.7616351962311452</v>
      </c>
      <c r="AB12" s="448">
        <f t="shared" si="5"/>
        <v>-0.17980373293784258</v>
      </c>
      <c r="AC12" s="74">
        <f>+'Ark1'!W295</f>
        <v>20.751491204741463</v>
      </c>
      <c r="AD12" s="451">
        <f t="shared" si="6"/>
        <v>-1.7062146885472558</v>
      </c>
      <c r="AE12" s="74">
        <f>+'Ark1'!X295</f>
        <v>96.303331940275811</v>
      </c>
      <c r="AF12" s="74">
        <f>+'Ark1'!Y295</f>
        <v>86.607651684966399</v>
      </c>
      <c r="AG12" s="74">
        <f>+'Ark1'!Z295</f>
        <v>8.697500844810806</v>
      </c>
      <c r="AH12" s="155">
        <f>+'Ark1'!AA295</f>
        <v>1.8226176783196</v>
      </c>
      <c r="AI12" s="55">
        <f>+'Ark1'!AB295</f>
        <v>2.4590603223234342</v>
      </c>
      <c r="AJ12" s="55">
        <f>+'Ark1'!AC295</f>
        <v>82.91856599500008</v>
      </c>
      <c r="AK12" s="74">
        <f>+'Ark1'!AD295</f>
        <v>50.245842411911681</v>
      </c>
      <c r="AL12" s="74">
        <f>+'Ark1'!AE295</f>
        <v>66.137652995929884</v>
      </c>
      <c r="AM12" s="74">
        <f>+'Ark1'!AF295</f>
        <v>64.03045709976405</v>
      </c>
      <c r="AN12" s="202"/>
      <c r="AO12" s="74">
        <f>+'Ark1'!AF295</f>
        <v>64.03045709976405</v>
      </c>
      <c r="AP12" s="46"/>
      <c r="AQ12" s="5"/>
      <c r="AS12" s="2"/>
      <c r="AT12" s="2"/>
      <c r="AU12" s="4"/>
      <c r="AV12" s="4"/>
      <c r="AW12" s="4"/>
    </row>
    <row r="13" spans="1:67" ht="16.05" customHeight="1">
      <c r="A13" s="46"/>
      <c r="B13" s="53">
        <f>+'Ark1'!C296</f>
        <v>2024</v>
      </c>
      <c r="C13" s="53">
        <f>+'Ark1'!G296</f>
        <v>2</v>
      </c>
      <c r="D13" s="54" t="s">
        <v>109</v>
      </c>
      <c r="E13" s="54">
        <f>+'Ark1'!H296</f>
        <v>2</v>
      </c>
      <c r="F13" s="54" t="s">
        <v>7</v>
      </c>
      <c r="G13" s="53">
        <f>+'Ark1'!Q296</f>
        <v>1785</v>
      </c>
      <c r="H13" s="449">
        <f t="shared" si="0"/>
        <v>-129</v>
      </c>
      <c r="I13" s="326">
        <f>+'Ark1'!R296</f>
        <v>14786</v>
      </c>
      <c r="J13" s="449">
        <f t="shared" si="1"/>
        <v>-2148</v>
      </c>
      <c r="K13" s="177">
        <f>+'Ark1'!AG296</f>
        <v>34.07220877588081</v>
      </c>
      <c r="L13" s="450">
        <f t="shared" si="2"/>
        <v>-2.8704504037956511</v>
      </c>
      <c r="M13" s="177">
        <f>+'Ark1'!AH296</f>
        <v>1.0212363046124711</v>
      </c>
      <c r="N13" s="94"/>
      <c r="O13" s="155">
        <f>+'Ark1'!U296</f>
        <v>29.755322602461657</v>
      </c>
      <c r="P13" s="450">
        <f t="shared" si="3"/>
        <v>-0.15785798097993364</v>
      </c>
      <c r="Q13" s="433"/>
      <c r="R13" s="508">
        <f>+'Ark1'!AI296</f>
        <v>14697</v>
      </c>
      <c r="S13" s="94"/>
      <c r="T13" s="55">
        <f>+'Ark1'!S296</f>
        <v>7.0018936832138516</v>
      </c>
      <c r="U13" s="448">
        <f t="shared" si="4"/>
        <v>2.0967735416518529E-2</v>
      </c>
      <c r="V13" s="116"/>
      <c r="W13" s="419">
        <f>+IF(R13=0,"",'Ark1'!AJ296)</f>
        <v>112.6582023542221</v>
      </c>
      <c r="X13" s="447"/>
      <c r="Y13" s="408">
        <f>+IF(R13=0,"",'Ark1'!AL296)</f>
        <v>20.473743089048284</v>
      </c>
      <c r="Z13" s="116"/>
      <c r="AA13" s="55">
        <f>+'Ark1'!T296</f>
        <v>7.0507912890572175</v>
      </c>
      <c r="AB13" s="448">
        <f t="shared" si="5"/>
        <v>-0.22091061244272137</v>
      </c>
      <c r="AC13" s="74">
        <f>+'Ark1'!W296</f>
        <v>24.44880292168267</v>
      </c>
      <c r="AD13" s="451">
        <f t="shared" si="6"/>
        <v>0.46746360433295209</v>
      </c>
      <c r="AE13" s="74">
        <f>+'Ark1'!X296</f>
        <v>91.464899229000451</v>
      </c>
      <c r="AF13" s="74">
        <f>+'Ark1'!Y296</f>
        <v>75.280670904910068</v>
      </c>
      <c r="AG13" s="74">
        <f>+'Ark1'!Z296</f>
        <v>9.5360701400046324</v>
      </c>
      <c r="AH13" s="155">
        <f>+'Ark1'!AA296</f>
        <v>2.0151587537910074</v>
      </c>
      <c r="AI13" s="55">
        <f>+'Ark1'!AB296</f>
        <v>2.3841031943941151</v>
      </c>
      <c r="AJ13" s="55">
        <f>+'Ark1'!AC296</f>
        <v>85.633390616047677</v>
      </c>
      <c r="AK13" s="74">
        <f>+'Ark1'!AD296</f>
        <v>58.683524922065743</v>
      </c>
      <c r="AL13" s="74">
        <f>+'Ark1'!AE296</f>
        <v>78.762512078308191</v>
      </c>
      <c r="AM13" s="74">
        <f>+'Ark1'!AF296</f>
        <v>35.969542900235979</v>
      </c>
      <c r="AN13" s="202"/>
      <c r="AO13" s="74">
        <f>+'Ark1'!AF296</f>
        <v>35.969542900235979</v>
      </c>
      <c r="AP13" s="46"/>
      <c r="AQ13" s="5"/>
      <c r="AS13" s="1"/>
      <c r="AT13" s="1"/>
      <c r="AU13" s="11"/>
      <c r="AV13" s="11"/>
      <c r="AW13" s="11"/>
    </row>
    <row r="14" spans="1:67" ht="16.05" customHeight="1">
      <c r="A14" s="46"/>
      <c r="B14" s="53">
        <f>+'Ark1'!C297</f>
        <v>2024</v>
      </c>
      <c r="C14" s="53">
        <f>+'Ark1'!G297</f>
        <v>3</v>
      </c>
      <c r="D14" s="54" t="s">
        <v>585</v>
      </c>
      <c r="E14" s="54">
        <f>+'Ark1'!H297</f>
        <v>1</v>
      </c>
      <c r="F14" s="54" t="s">
        <v>76</v>
      </c>
      <c r="G14" s="53">
        <f>+'Ark1'!Q297</f>
        <v>973</v>
      </c>
      <c r="H14" s="449">
        <f t="shared" si="0"/>
        <v>1</v>
      </c>
      <c r="I14" s="326">
        <f>+'Ark1'!R297</f>
        <v>9274</v>
      </c>
      <c r="J14" s="449">
        <f t="shared" si="1"/>
        <v>-848</v>
      </c>
      <c r="K14" s="177">
        <f>+'Ark1'!AG297</f>
        <v>60.126391394011442</v>
      </c>
      <c r="L14" s="450">
        <f t="shared" si="2"/>
        <v>-0.31383846564799711</v>
      </c>
      <c r="M14" s="177">
        <f>+'Ark1'!AH297</f>
        <v>3.644597800301919</v>
      </c>
      <c r="N14" s="94"/>
      <c r="O14" s="155">
        <f>+'Ark1'!U297</f>
        <v>29.686844942851</v>
      </c>
      <c r="P14" s="450">
        <f t="shared" si="3"/>
        <v>0.23150014933179008</v>
      </c>
      <c r="Q14" s="433"/>
      <c r="R14" s="508">
        <f>+'Ark1'!AI297</f>
        <v>9146</v>
      </c>
      <c r="S14" s="94"/>
      <c r="T14" s="55">
        <f>+'Ark1'!S297</f>
        <v>7.0232909208540004</v>
      </c>
      <c r="U14" s="448">
        <f t="shared" si="4"/>
        <v>8.2271359502489538E-2</v>
      </c>
      <c r="V14" s="116"/>
      <c r="W14" s="419">
        <f>+IF(R14=0,"",'Ark1'!AJ297)</f>
        <v>112.22000874699344</v>
      </c>
      <c r="X14" s="447"/>
      <c r="Y14" s="408">
        <f>+IF(R14=0,"",'Ark1'!AL297)</f>
        <v>20.614125539646245</v>
      </c>
      <c r="Z14" s="116"/>
      <c r="AA14" s="55">
        <f>+'Ark1'!T297</f>
        <v>6.7833728703903402</v>
      </c>
      <c r="AB14" s="448">
        <f t="shared" si="5"/>
        <v>-0.17325625428857805</v>
      </c>
      <c r="AC14" s="74">
        <f>+'Ark1'!W297</f>
        <v>18.481777010998488</v>
      </c>
      <c r="AD14" s="451">
        <f t="shared" si="6"/>
        <v>-1.9390884306138396</v>
      </c>
      <c r="AE14" s="74">
        <f>+'Ark1'!X297</f>
        <v>93.034289411257319</v>
      </c>
      <c r="AF14" s="74">
        <f>+'Ark1'!Y297</f>
        <v>76.665947811084749</v>
      </c>
      <c r="AG14" s="74">
        <f>+'Ark1'!Z297</f>
        <v>8.8649423237120502</v>
      </c>
      <c r="AH14" s="155">
        <f>+'Ark1'!AA297</f>
        <v>1.8199932329030124</v>
      </c>
      <c r="AI14" s="55">
        <f>+'Ark1'!AB297</f>
        <v>2.3972028326389903</v>
      </c>
      <c r="AJ14" s="55">
        <f>+'Ark1'!AC297</f>
        <v>84.090523233466897</v>
      </c>
      <c r="AK14" s="74">
        <f>+'Ark1'!AD297</f>
        <v>39.355407264017913</v>
      </c>
      <c r="AL14" s="74">
        <f>+'Ark1'!AE297</f>
        <v>54.181896919355005</v>
      </c>
      <c r="AM14" s="74">
        <f>+'Ark1'!AF297</f>
        <v>59.205822267620007</v>
      </c>
      <c r="AN14" s="202"/>
      <c r="AO14" s="74">
        <f>+'Ark1'!AF297</f>
        <v>59.205822267620007</v>
      </c>
      <c r="AP14" s="46"/>
      <c r="AQ14" s="5"/>
      <c r="AS14" s="1"/>
      <c r="AT14" s="1"/>
      <c r="AU14" s="11"/>
      <c r="AV14" s="11"/>
      <c r="AW14" s="11"/>
    </row>
    <row r="15" spans="1:67" ht="16.05" customHeight="1">
      <c r="A15" s="46"/>
      <c r="B15" s="53">
        <f>+'Ark1'!C298</f>
        <v>2024</v>
      </c>
      <c r="C15" s="53">
        <f>+'Ark1'!G298</f>
        <v>3</v>
      </c>
      <c r="D15" s="54" t="s">
        <v>585</v>
      </c>
      <c r="E15" s="54">
        <f>+'Ark1'!H298</f>
        <v>2</v>
      </c>
      <c r="F15" s="54" t="s">
        <v>7</v>
      </c>
      <c r="G15" s="53">
        <f>+'Ark1'!Q298</f>
        <v>627</v>
      </c>
      <c r="H15" s="449">
        <f t="shared" si="0"/>
        <v>-50</v>
      </c>
      <c r="I15" s="326">
        <f>+'Ark1'!R298</f>
        <v>6390</v>
      </c>
      <c r="J15" s="449">
        <f t="shared" si="1"/>
        <v>-540</v>
      </c>
      <c r="K15" s="177">
        <f>+'Ark1'!AG298</f>
        <v>39.873608605988551</v>
      </c>
      <c r="L15" s="450">
        <f t="shared" si="2"/>
        <v>0.31383846564799001</v>
      </c>
      <c r="M15" s="177">
        <f>+'Ark1'!AH298</f>
        <v>3.8967136150234727</v>
      </c>
      <c r="N15" s="94"/>
      <c r="O15" s="155">
        <f>+'Ark1'!U298</f>
        <v>28.572660406885777</v>
      </c>
      <c r="P15" s="450">
        <f t="shared" si="3"/>
        <v>0.41316545739087829</v>
      </c>
      <c r="Q15" s="433"/>
      <c r="R15" s="508">
        <f>+'Ark1'!AI298</f>
        <v>6162</v>
      </c>
      <c r="S15" s="94"/>
      <c r="T15" s="55">
        <f>+'Ark1'!S298</f>
        <v>6.7006259780907662</v>
      </c>
      <c r="U15" s="448">
        <f t="shared" si="4"/>
        <v>-3.3428855964066528E-2</v>
      </c>
      <c r="V15" s="116"/>
      <c r="W15" s="419">
        <f>+IF(R15=0,"",'Ark1'!AJ298)</f>
        <v>112.44935086011019</v>
      </c>
      <c r="X15" s="447"/>
      <c r="Y15" s="408">
        <f>+IF(R15=0,"",'Ark1'!AL298)</f>
        <v>19.52299956179068</v>
      </c>
      <c r="Z15" s="116"/>
      <c r="AA15" s="55">
        <f>+'Ark1'!T298</f>
        <v>6.4527386541471055</v>
      </c>
      <c r="AB15" s="448">
        <f t="shared" si="5"/>
        <v>-0.15043594902749557</v>
      </c>
      <c r="AC15" s="74">
        <f>+'Ark1'!W298</f>
        <v>14.178403755868549</v>
      </c>
      <c r="AD15" s="451">
        <f t="shared" si="6"/>
        <v>-2.574842997378207</v>
      </c>
      <c r="AE15" s="74">
        <f>+'Ark1'!X298</f>
        <v>90.892018779342749</v>
      </c>
      <c r="AF15" s="74">
        <f>+'Ark1'!Y298</f>
        <v>74.350547730829433</v>
      </c>
      <c r="AG15" s="74">
        <f>+'Ark1'!Z298</f>
        <v>8.6499272593493099</v>
      </c>
      <c r="AH15" s="155">
        <f>+'Ark1'!AA298</f>
        <v>1.8883672181441409</v>
      </c>
      <c r="AI15" s="55">
        <f>+'Ark1'!AB298</f>
        <v>1.962609289384456</v>
      </c>
      <c r="AJ15" s="55">
        <f>+'Ark1'!AC298</f>
        <v>83.836300823079654</v>
      </c>
      <c r="AK15" s="74">
        <f>+'Ark1'!AD298</f>
        <v>55.039213604344049</v>
      </c>
      <c r="AL15" s="74">
        <f>+'Ark1'!AE298</f>
        <v>73.524100275018483</v>
      </c>
      <c r="AM15" s="74">
        <f>+'Ark1'!AF298</f>
        <v>40.794177732379978</v>
      </c>
      <c r="AN15" s="202"/>
      <c r="AO15" s="74">
        <f>+'Ark1'!AF298</f>
        <v>40.794177732379978</v>
      </c>
      <c r="AP15" s="46"/>
      <c r="AQ15" s="5"/>
      <c r="AS15" s="1"/>
      <c r="AT15" s="1"/>
      <c r="AU15" s="11"/>
      <c r="AV15" s="11"/>
      <c r="AW15" s="11"/>
    </row>
    <row r="16" spans="1:67" ht="16.05" customHeight="1">
      <c r="A16" s="46"/>
      <c r="B16" s="53">
        <f>+'Ark1'!C299</f>
        <v>2024</v>
      </c>
      <c r="C16" s="53">
        <f>+'Ark1'!G299</f>
        <v>4</v>
      </c>
      <c r="D16" s="54" t="s">
        <v>110</v>
      </c>
      <c r="E16" s="54">
        <f>+'Ark1'!H299</f>
        <v>1</v>
      </c>
      <c r="F16" s="54" t="s">
        <v>76</v>
      </c>
      <c r="G16" s="53">
        <f>+'Ark1'!Q299</f>
        <v>807</v>
      </c>
      <c r="H16" s="449">
        <f t="shared" si="0"/>
        <v>0</v>
      </c>
      <c r="I16" s="326">
        <f>+'Ark1'!R299</f>
        <v>10521</v>
      </c>
      <c r="J16" s="449">
        <f t="shared" si="1"/>
        <v>-939</v>
      </c>
      <c r="K16" s="177">
        <f>+'Ark1'!AG299</f>
        <v>79.963454751903811</v>
      </c>
      <c r="L16" s="450">
        <f t="shared" si="2"/>
        <v>1.9174330851186312</v>
      </c>
      <c r="M16" s="177">
        <f>+'Ark1'!AH299</f>
        <v>1.7869023857047812</v>
      </c>
      <c r="N16" s="94"/>
      <c r="O16" s="155">
        <f>+'Ark1'!U299</f>
        <v>31.245623039634847</v>
      </c>
      <c r="P16" s="450">
        <f t="shared" si="3"/>
        <v>0.3495628302106546</v>
      </c>
      <c r="Q16" s="433"/>
      <c r="R16" s="508">
        <f>+'Ark1'!AI299</f>
        <v>9742</v>
      </c>
      <c r="S16" s="94"/>
      <c r="T16" s="55">
        <f>+'Ark1'!S299</f>
        <v>7.3636536450907712</v>
      </c>
      <c r="U16" s="448">
        <f t="shared" si="4"/>
        <v>0.16766760669635694</v>
      </c>
      <c r="V16" s="116"/>
      <c r="W16" s="419">
        <f>+IF(R16=0,"",'Ark1'!AJ299)</f>
        <v>112.93027099158299</v>
      </c>
      <c r="X16" s="447"/>
      <c r="Y16" s="408">
        <f>+IF(R16=0,"",'Ark1'!AL299)</f>
        <v>21.413594818152017</v>
      </c>
      <c r="Z16" s="116"/>
      <c r="AA16" s="55">
        <f>+'Ark1'!T299</f>
        <v>6.7275924341792592</v>
      </c>
      <c r="AB16" s="448">
        <f t="shared" si="5"/>
        <v>-0.11010390089927657</v>
      </c>
      <c r="AC16" s="74">
        <f>+'Ark1'!W299</f>
        <v>19.418306244653547</v>
      </c>
      <c r="AD16" s="451">
        <f t="shared" si="6"/>
        <v>-0.90455588449130175</v>
      </c>
      <c r="AE16" s="74">
        <f>+'Ark1'!X299</f>
        <v>94.059500047523983</v>
      </c>
      <c r="AF16" s="74">
        <f>+'Ark1'!Y299</f>
        <v>81.104457751164304</v>
      </c>
      <c r="AG16" s="74">
        <f>+'Ark1'!Z299</f>
        <v>8.8941612348752894</v>
      </c>
      <c r="AH16" s="155">
        <f>+'Ark1'!AA299</f>
        <v>1.7550465249424956</v>
      </c>
      <c r="AI16" s="55">
        <f>+'Ark1'!AB299</f>
        <v>2.1656361725761175</v>
      </c>
      <c r="AJ16" s="55">
        <f>+'Ark1'!AC299</f>
        <v>81.874271476025626</v>
      </c>
      <c r="AK16" s="74">
        <f>+'Ark1'!AD299</f>
        <v>35.743352712888097</v>
      </c>
      <c r="AL16" s="74">
        <f>+'Ark1'!AE299</f>
        <v>62.083993804824111</v>
      </c>
      <c r="AM16" s="74">
        <f>+'Ark1'!AF299</f>
        <v>79.087423889348258</v>
      </c>
      <c r="AN16" s="202"/>
      <c r="AO16" s="74">
        <f>+'Ark1'!AF299</f>
        <v>79.087423889348258</v>
      </c>
      <c r="AP16" s="46"/>
      <c r="AQ16" s="5"/>
      <c r="AS16" s="1"/>
      <c r="AT16" s="1"/>
      <c r="AU16" s="11"/>
      <c r="AV16" s="11"/>
      <c r="AW16" s="11"/>
    </row>
    <row r="17" spans="1:49" ht="16.05" customHeight="1">
      <c r="A17" s="46"/>
      <c r="B17" s="53">
        <f>+'Ark1'!C300</f>
        <v>2024</v>
      </c>
      <c r="C17" s="53">
        <f>+'Ark1'!G300</f>
        <v>4</v>
      </c>
      <c r="D17" s="54" t="s">
        <v>110</v>
      </c>
      <c r="E17" s="54">
        <f>+'Ark1'!H300</f>
        <v>2</v>
      </c>
      <c r="F17" s="54" t="s">
        <v>7</v>
      </c>
      <c r="G17" s="53">
        <f>+'Ark1'!Q300</f>
        <v>238</v>
      </c>
      <c r="H17" s="449">
        <f t="shared" si="0"/>
        <v>-36</v>
      </c>
      <c r="I17" s="326">
        <f>+'Ark1'!R300</f>
        <v>2782</v>
      </c>
      <c r="J17" s="449">
        <f t="shared" si="1"/>
        <v>-619</v>
      </c>
      <c r="K17" s="177">
        <f>+'Ark1'!AG300</f>
        <v>20.036545248096164</v>
      </c>
      <c r="L17" s="450">
        <f t="shared" si="2"/>
        <v>-1.9174330851186348</v>
      </c>
      <c r="M17" s="177">
        <f>+'Ark1'!AH300</f>
        <v>0.43134435657800146</v>
      </c>
      <c r="N17" s="94"/>
      <c r="O17" s="155">
        <f>+'Ark1'!U300</f>
        <v>29.608770668583691</v>
      </c>
      <c r="P17" s="450">
        <f t="shared" si="3"/>
        <v>0.3238838705830851</v>
      </c>
      <c r="Q17" s="433"/>
      <c r="R17" s="508">
        <f>+'Ark1'!AI300</f>
        <v>2567</v>
      </c>
      <c r="S17" s="94"/>
      <c r="T17" s="55">
        <f>+'Ark1'!S300</f>
        <v>7.0815959741193364</v>
      </c>
      <c r="U17" s="448">
        <f t="shared" si="4"/>
        <v>8.0881822934051328E-3</v>
      </c>
      <c r="V17" s="116"/>
      <c r="W17" s="419">
        <f>+IF(R17=0,"",'Ark1'!AJ300)</f>
        <v>112.21008959875321</v>
      </c>
      <c r="X17" s="447"/>
      <c r="Y17" s="408">
        <f>+IF(R17=0,"",'Ark1'!AL300)</f>
        <v>20.385452046061431</v>
      </c>
      <c r="Z17" s="116"/>
      <c r="AA17" s="55">
        <f>+'Ark1'!T300</f>
        <v>6.8810208483105688</v>
      </c>
      <c r="AB17" s="448">
        <f t="shared" si="5"/>
        <v>4.2149927993013314E-2</v>
      </c>
      <c r="AC17" s="74">
        <f>+'Ark1'!W300</f>
        <v>16.103522645578725</v>
      </c>
      <c r="AD17" s="451">
        <f t="shared" si="6"/>
        <v>4.1364541363167451</v>
      </c>
      <c r="AE17" s="74">
        <f>+'Ark1'!X300</f>
        <v>91.301222142343619</v>
      </c>
      <c r="AF17" s="74">
        <f>+'Ark1'!Y300</f>
        <v>75.521207764198422</v>
      </c>
      <c r="AG17" s="74">
        <f>+'Ark1'!Z300</f>
        <v>9.0007357714201781</v>
      </c>
      <c r="AH17" s="155">
        <f>+'Ark1'!AA300</f>
        <v>1.7880582500272812</v>
      </c>
      <c r="AI17" s="55">
        <f>+'Ark1'!AB300</f>
        <v>1.9215021065197244</v>
      </c>
      <c r="AJ17" s="55">
        <f>+'Ark1'!AC300</f>
        <v>86.120999841361311</v>
      </c>
      <c r="AK17" s="74">
        <f>+'Ark1'!AD300</f>
        <v>57.364414946998643</v>
      </c>
      <c r="AL17" s="74">
        <f>+'Ark1'!AE300</f>
        <v>75.379773838435298</v>
      </c>
      <c r="AM17" s="74">
        <f>+'Ark1'!AF300</f>
        <v>20.912576110651734</v>
      </c>
      <c r="AN17" s="202"/>
      <c r="AO17" s="74">
        <f>+'Ark1'!AF300</f>
        <v>20.912576110651734</v>
      </c>
      <c r="AP17" s="46"/>
      <c r="AQ17" s="5"/>
      <c r="AS17" s="1"/>
      <c r="AT17" s="1"/>
      <c r="AU17" s="11"/>
      <c r="AV17" s="11"/>
      <c r="AW17" s="11"/>
    </row>
    <row r="18" spans="1:49" ht="16.05" customHeight="1">
      <c r="A18" s="46"/>
      <c r="B18" s="46"/>
      <c r="C18" s="46"/>
      <c r="D18" s="46"/>
      <c r="E18" s="46"/>
      <c r="F18" s="46"/>
      <c r="G18" s="46"/>
      <c r="H18" s="46"/>
      <c r="I18" s="324"/>
      <c r="J18" s="46"/>
      <c r="K18" s="46"/>
      <c r="L18" s="46"/>
      <c r="M18" s="46"/>
      <c r="N18" s="46"/>
      <c r="O18" s="46"/>
      <c r="P18" s="46"/>
      <c r="Q18" s="433"/>
      <c r="R18" s="31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202"/>
      <c r="AO18" s="46"/>
      <c r="AP18" s="46"/>
      <c r="AQ18" s="5"/>
      <c r="AS18" s="1"/>
      <c r="AT18" s="1"/>
      <c r="AU18" s="11"/>
      <c r="AV18" s="11"/>
      <c r="AW18" s="11"/>
    </row>
    <row r="19" spans="1:49" ht="16.05" customHeight="1">
      <c r="A19" s="46"/>
      <c r="B19">
        <f>+'Ark1'!C301</f>
        <v>2023</v>
      </c>
      <c r="C19">
        <f>+'Ark1'!G301</f>
        <v>1</v>
      </c>
      <c r="D19" s="3" t="str">
        <f t="shared" ref="D19:D26" si="7">+D10</f>
        <v>Øst</v>
      </c>
      <c r="E19" s="3">
        <f>+'Ark1'!H301</f>
        <v>1</v>
      </c>
      <c r="F19" s="3" t="s">
        <v>76</v>
      </c>
      <c r="G19">
        <f>+'Ark1'!Q301</f>
        <v>1867</v>
      </c>
      <c r="I19" s="302">
        <f>+'Ark1'!R301</f>
        <v>19725</v>
      </c>
      <c r="K19" s="195">
        <f>+'Ark1'!AG301</f>
        <v>60.410057725069613</v>
      </c>
      <c r="M19" s="195">
        <f>+'Ark1'!AH301</f>
        <v>4.2129277566539924</v>
      </c>
      <c r="N19" s="94"/>
      <c r="O19" s="92">
        <f>+'Ark1'!U301</f>
        <v>33.031092522180053</v>
      </c>
      <c r="Q19" s="433"/>
      <c r="R19" s="508">
        <f>+'Ark1'!AI301</f>
        <v>11423</v>
      </c>
      <c r="S19" s="94"/>
      <c r="T19" s="1">
        <f>+'Ark1'!S301</f>
        <v>7.2737135614702142</v>
      </c>
      <c r="V19" s="116"/>
      <c r="W19" s="419">
        <f>+IF(R19=0,"",'Ark1'!AJ301)</f>
        <v>114.85826840584762</v>
      </c>
      <c r="X19" s="447"/>
      <c r="Y19" s="408">
        <f>+IF(R19=0,"",'Ark1'!AL301)</f>
        <v>21.124969947321919</v>
      </c>
      <c r="Z19" s="116"/>
      <c r="AA19" s="1">
        <f>+'Ark1'!T301</f>
        <v>6.8706717363751597</v>
      </c>
      <c r="AC19" s="11">
        <f>+'Ark1'!W301</f>
        <v>20.567807351077317</v>
      </c>
      <c r="AE19" s="11">
        <f>+'Ark1'!X301</f>
        <v>99.508238276299124</v>
      </c>
      <c r="AF19" s="11">
        <f>+'Ark1'!Y301</f>
        <v>91.827629911280098</v>
      </c>
      <c r="AG19" s="11">
        <f>+'Ark1'!Z301</f>
        <v>7.5064370211943459</v>
      </c>
      <c r="AH19" s="92">
        <f>+'Ark1'!AA301</f>
        <v>1.7912789786341061</v>
      </c>
      <c r="AI19" s="1">
        <f>+'Ark1'!AB301</f>
        <v>2.2813853394698431</v>
      </c>
      <c r="AJ19" s="1">
        <f>+'Ark1'!AC301</f>
        <v>71.318802279488196</v>
      </c>
      <c r="AK19" s="11">
        <f>+'Ark1'!AD301</f>
        <v>55.790236210871569</v>
      </c>
      <c r="AL19" s="11">
        <f>+'Ark1'!AE301</f>
        <v>59.266030295815597</v>
      </c>
      <c r="AM19" s="11">
        <f>+'Ark1'!AF301</f>
        <v>59.312605244166491</v>
      </c>
      <c r="AN19" s="202"/>
      <c r="AO19" s="11">
        <f>+'Ark1'!AF301</f>
        <v>59.312605244166491</v>
      </c>
      <c r="AP19" s="46"/>
      <c r="AQ19" s="5"/>
      <c r="AS19" s="1"/>
      <c r="AT19" s="1"/>
      <c r="AU19" s="11"/>
      <c r="AV19" s="11"/>
      <c r="AW19" s="11"/>
    </row>
    <row r="20" spans="1:49" ht="16.05" customHeight="1">
      <c r="A20" s="46"/>
      <c r="B20">
        <f>+'Ark1'!C302</f>
        <v>2023</v>
      </c>
      <c r="C20">
        <f>+'Ark1'!G302</f>
        <v>1</v>
      </c>
      <c r="D20" s="3" t="str">
        <f t="shared" si="7"/>
        <v>Øst</v>
      </c>
      <c r="E20" s="3">
        <f>+'Ark1'!H302</f>
        <v>2</v>
      </c>
      <c r="F20" s="3" t="s">
        <v>7</v>
      </c>
      <c r="G20">
        <f>+'Ark1'!Q302</f>
        <v>1243</v>
      </c>
      <c r="I20" s="302">
        <f>+'Ark1'!R302</f>
        <v>13531</v>
      </c>
      <c r="K20" s="195">
        <f>+'Ark1'!AG302</f>
        <v>39.589942274930358</v>
      </c>
      <c r="M20" s="195">
        <f>+'Ark1'!AH302</f>
        <v>6.4888034882861554</v>
      </c>
      <c r="N20" s="94"/>
      <c r="O20" s="92">
        <f>+'Ark1'!U302</f>
        <v>31.556270785603513</v>
      </c>
      <c r="Q20" s="433"/>
      <c r="R20" s="508">
        <f>+'Ark1'!AI302</f>
        <v>6270</v>
      </c>
      <c r="S20" s="94"/>
      <c r="T20" s="1">
        <f>+'Ark1'!S302</f>
        <v>7.0638533737343892</v>
      </c>
      <c r="V20" s="116"/>
      <c r="W20" s="419">
        <f>+IF(R20=0,"",'Ark1'!AJ302)</f>
        <v>114.95065390749588</v>
      </c>
      <c r="X20" s="447"/>
      <c r="Y20" s="408">
        <f>+IF(R20=0,"",'Ark1'!AL302)</f>
        <v>20.690293416426396</v>
      </c>
      <c r="Z20" s="116"/>
      <c r="AA20" s="1">
        <f>+'Ark1'!T302</f>
        <v>7.3343433596925571</v>
      </c>
      <c r="AC20" s="11">
        <f>+'Ark1'!W302</f>
        <v>28.778360801123345</v>
      </c>
      <c r="AE20" s="11">
        <f>+'Ark1'!X302</f>
        <v>98.196733426945499</v>
      </c>
      <c r="AF20" s="11">
        <f>+'Ark1'!Y302</f>
        <v>86.120759736900453</v>
      </c>
      <c r="AG20" s="11">
        <f>+'Ark1'!Z302</f>
        <v>7.8684780122294242</v>
      </c>
      <c r="AH20" s="92">
        <f>+'Ark1'!AA302</f>
        <v>1.9027193039875123</v>
      </c>
      <c r="AI20" s="1">
        <f>+'Ark1'!AB302</f>
        <v>2.3281117354012042</v>
      </c>
      <c r="AJ20" s="1">
        <f>+'Ark1'!AC302</f>
        <v>75.160779575906318</v>
      </c>
      <c r="AK20" s="11">
        <f>+'Ark1'!AD302</f>
        <v>51.472985483764461</v>
      </c>
      <c r="AL20" s="11">
        <f>+'Ark1'!AE302</f>
        <v>57.291931351052646</v>
      </c>
      <c r="AM20" s="11">
        <f>+'Ark1'!AF302</f>
        <v>40.68739475583353</v>
      </c>
      <c r="AN20" s="202"/>
      <c r="AO20" s="11">
        <f>+'Ark1'!AF302</f>
        <v>40.68739475583353</v>
      </c>
      <c r="AP20" s="46"/>
      <c r="AQ20" s="5"/>
      <c r="AS20" s="1"/>
      <c r="AT20" s="1"/>
      <c r="AU20" s="11"/>
      <c r="AV20" s="11"/>
      <c r="AW20" s="11"/>
    </row>
    <row r="21" spans="1:49" ht="16.05" customHeight="1">
      <c r="A21" s="46"/>
      <c r="B21">
        <f>+'Ark1'!C303</f>
        <v>2023</v>
      </c>
      <c r="C21">
        <f>+'Ark1'!G303</f>
        <v>2</v>
      </c>
      <c r="D21" s="3" t="str">
        <f t="shared" si="7"/>
        <v>Vest</v>
      </c>
      <c r="E21" s="3">
        <f>+'Ark1'!H303</f>
        <v>1</v>
      </c>
      <c r="F21" s="3" t="s">
        <v>76</v>
      </c>
      <c r="G21">
        <f>+'Ark1'!Q303</f>
        <v>2969</v>
      </c>
      <c r="I21" s="302">
        <f>+'Ark1'!R303</f>
        <v>26895</v>
      </c>
      <c r="K21" s="195">
        <f>+'Ark1'!AG303</f>
        <v>63.05734082032356</v>
      </c>
      <c r="M21" s="195">
        <f>+'Ark1'!AH303</f>
        <v>1.5281650864472951</v>
      </c>
      <c r="N21" s="94"/>
      <c r="O21" s="92">
        <f>+'Ark1'!U303</f>
        <v>32.148306376649927</v>
      </c>
      <c r="Q21" s="433"/>
      <c r="R21" s="508">
        <f>+'Ark1'!AI303</f>
        <v>7151</v>
      </c>
      <c r="S21" s="94"/>
      <c r="T21" s="1">
        <f>+'Ark1'!S303</f>
        <v>7.4026770775237027</v>
      </c>
      <c r="V21" s="116"/>
      <c r="W21" s="419">
        <f>+IF(R21=0,"",'Ark1'!AJ303)</f>
        <v>115.4748846315203</v>
      </c>
      <c r="X21" s="447"/>
      <c r="Y21" s="408">
        <f>+IF(R21=0,"",'Ark1'!AL303)</f>
        <v>21.900690530511607</v>
      </c>
      <c r="Z21" s="116"/>
      <c r="AA21" s="1">
        <f>+'Ark1'!T303</f>
        <v>6.9414389291689877</v>
      </c>
      <c r="AC21" s="11">
        <f>+'Ark1'!W303</f>
        <v>22.457705893288718</v>
      </c>
      <c r="AE21" s="11">
        <f>+'Ark1'!X303</f>
        <v>96.266964119724861</v>
      </c>
      <c r="AF21" s="11">
        <f>+'Ark1'!Y303</f>
        <v>86.39524075106894</v>
      </c>
      <c r="AG21" s="11">
        <f>+'Ark1'!Z303</f>
        <v>8.5363794185280941</v>
      </c>
      <c r="AH21" s="92">
        <f>+'Ark1'!AA303</f>
        <v>1.8263629657010705</v>
      </c>
      <c r="AI21" s="1">
        <f>+'Ark1'!AB303</f>
        <v>2.3843447878666169</v>
      </c>
      <c r="AJ21" s="1">
        <f>+'Ark1'!AC303</f>
        <v>74.718898128401506</v>
      </c>
      <c r="AK21" s="11">
        <f>+'Ark1'!AD303</f>
        <v>51.90691495981212</v>
      </c>
      <c r="AL21" s="11">
        <f>+'Ark1'!AE303</f>
        <v>56.989185238040449</v>
      </c>
      <c r="AM21" s="11">
        <f>+'Ark1'!AF303</f>
        <v>61.363480800383314</v>
      </c>
      <c r="AN21" s="202"/>
      <c r="AO21" s="11">
        <f>+'Ark1'!AF303</f>
        <v>61.363480800383314</v>
      </c>
      <c r="AP21" s="46"/>
      <c r="AQ21" s="5"/>
      <c r="AS21" s="1"/>
      <c r="AT21" s="1"/>
      <c r="AU21" s="11"/>
      <c r="AV21" s="11"/>
      <c r="AW21" s="11"/>
    </row>
    <row r="22" spans="1:49" ht="16.05" customHeight="1">
      <c r="A22" s="46"/>
      <c r="B22">
        <f>+'Ark1'!C304</f>
        <v>2023</v>
      </c>
      <c r="C22">
        <f>+'Ark1'!G304</f>
        <v>2</v>
      </c>
      <c r="D22" s="3" t="str">
        <f t="shared" si="7"/>
        <v>Vest</v>
      </c>
      <c r="E22" s="3">
        <f>+'Ark1'!H304</f>
        <v>2</v>
      </c>
      <c r="F22" s="3" t="s">
        <v>7</v>
      </c>
      <c r="G22">
        <f>+'Ark1'!Q304</f>
        <v>1914</v>
      </c>
      <c r="I22" s="302">
        <f>+'Ark1'!R304</f>
        <v>16934</v>
      </c>
      <c r="K22" s="195">
        <f>+'Ark1'!AG304</f>
        <v>36.942659179676461</v>
      </c>
      <c r="M22" s="195">
        <f>+'Ark1'!AH304</f>
        <v>1.3700248021731429</v>
      </c>
      <c r="N22" s="94"/>
      <c r="O22" s="92">
        <f>+'Ark1'!U304</f>
        <v>29.913180583441591</v>
      </c>
      <c r="Q22" s="433"/>
      <c r="R22" s="508">
        <f>+'Ark1'!AI304</f>
        <v>5489</v>
      </c>
      <c r="S22" s="94"/>
      <c r="T22" s="1">
        <f>+'Ark1'!S304</f>
        <v>6.9809259477973331</v>
      </c>
      <c r="V22" s="116"/>
      <c r="W22" s="419">
        <f>+IF(R22=0,"",'Ark1'!AJ304)</f>
        <v>115.56192384769548</v>
      </c>
      <c r="X22" s="447"/>
      <c r="Y22" s="408">
        <f>+IF(R22=0,"",'Ark1'!AL304)</f>
        <v>20.702339820890849</v>
      </c>
      <c r="Z22" s="116"/>
      <c r="AA22" s="1">
        <f>+'Ark1'!T304</f>
        <v>7.2717019014999389</v>
      </c>
      <c r="AC22" s="11">
        <f>+'Ark1'!W304</f>
        <v>23.981339317349718</v>
      </c>
      <c r="AE22" s="11">
        <f>+'Ark1'!X304</f>
        <v>92.642021967639053</v>
      </c>
      <c r="AF22" s="11">
        <f>+'Ark1'!Y304</f>
        <v>77.725286406047005</v>
      </c>
      <c r="AG22" s="11">
        <f>+'Ark1'!Z304</f>
        <v>9.015395995284825</v>
      </c>
      <c r="AH22" s="92">
        <f>+'Ark1'!AA304</f>
        <v>1.9044873610113444</v>
      </c>
      <c r="AI22" s="1">
        <f>+'Ark1'!AB304</f>
        <v>2.1768250625013654</v>
      </c>
      <c r="AJ22" s="1">
        <f>+'Ark1'!AC304</f>
        <v>75.331995961206175</v>
      </c>
      <c r="AK22" s="11">
        <f>+'Ark1'!AD304</f>
        <v>56.384578718627182</v>
      </c>
      <c r="AL22" s="11">
        <f>+'Ark1'!AE304</f>
        <v>69.934528509895912</v>
      </c>
      <c r="AM22" s="11">
        <f>+'Ark1'!AF304</f>
        <v>38.636519199616693</v>
      </c>
      <c r="AN22" s="202"/>
      <c r="AO22" s="11">
        <f>+'Ark1'!AF304</f>
        <v>38.636519199616693</v>
      </c>
      <c r="AP22" s="46"/>
      <c r="AQ22" s="5"/>
      <c r="AS22" s="1"/>
      <c r="AT22" s="1"/>
      <c r="AU22" s="11"/>
      <c r="AV22" s="11"/>
      <c r="AW22" s="11"/>
    </row>
    <row r="23" spans="1:49" ht="16.05" customHeight="1">
      <c r="A23" s="46"/>
      <c r="B23">
        <f>+'Ark1'!C305</f>
        <v>2023</v>
      </c>
      <c r="C23">
        <f>+'Ark1'!G305</f>
        <v>3</v>
      </c>
      <c r="D23" s="3" t="str">
        <f t="shared" si="7"/>
        <v>Midt</v>
      </c>
      <c r="E23" s="3">
        <f>+'Ark1'!H305</f>
        <v>1</v>
      </c>
      <c r="F23" s="3" t="s">
        <v>76</v>
      </c>
      <c r="G23">
        <f>+'Ark1'!Q305</f>
        <v>972</v>
      </c>
      <c r="I23" s="302">
        <f>+'Ark1'!R305</f>
        <v>10122</v>
      </c>
      <c r="K23" s="195">
        <f>+'Ark1'!AG305</f>
        <v>60.440229859659439</v>
      </c>
      <c r="M23" s="195">
        <f>+'Ark1'!AH305</f>
        <v>3.8035961272475776</v>
      </c>
      <c r="N23" s="94"/>
      <c r="O23" s="92">
        <f>+'Ark1'!U305</f>
        <v>29.45534479351921</v>
      </c>
      <c r="Q23" s="433"/>
      <c r="R23" s="508">
        <f>+'Ark1'!AI305</f>
        <v>23</v>
      </c>
      <c r="S23" s="94"/>
      <c r="T23" s="1">
        <f>+'Ark1'!S305</f>
        <v>6.9410195613515109</v>
      </c>
      <c r="V23" s="116"/>
      <c r="W23" s="419">
        <f>+IF(R23=0,"",'Ark1'!AJ305)</f>
        <v>113.09130434782608</v>
      </c>
      <c r="X23" s="447"/>
      <c r="Y23" s="408">
        <f>+IF(R23=0,"",'Ark1'!AL305)</f>
        <v>20.112265510717776</v>
      </c>
      <c r="Z23" s="116"/>
      <c r="AA23" s="1">
        <f>+'Ark1'!T305</f>
        <v>6.9566291246789183</v>
      </c>
      <c r="AC23" s="11">
        <f>+'Ark1'!W305</f>
        <v>20.420865441612328</v>
      </c>
      <c r="AE23" s="11">
        <f>+'Ark1'!X305</f>
        <v>93.212803793716645</v>
      </c>
      <c r="AF23" s="11">
        <f>+'Ark1'!Y305</f>
        <v>77.059869590989933</v>
      </c>
      <c r="AG23" s="11">
        <f>+'Ark1'!Z305</f>
        <v>8.471129275602383</v>
      </c>
      <c r="AH23" s="92">
        <f>+'Ark1'!AA305</f>
        <v>1.9417466953798737</v>
      </c>
      <c r="AI23" s="1">
        <f>+'Ark1'!AB305</f>
        <v>2.1958530049746128</v>
      </c>
      <c r="AJ23" s="1">
        <f>+'Ark1'!AC305</f>
        <v>76.125004624108541</v>
      </c>
      <c r="AK23" s="11">
        <f>+'Ark1'!AD305</f>
        <v>42.962473596135609</v>
      </c>
      <c r="AL23" s="11">
        <f>+'Ark1'!AE305</f>
        <v>52.44465152770848</v>
      </c>
      <c r="AM23" s="11">
        <f>+'Ark1'!AF305</f>
        <v>59.359605911330064</v>
      </c>
      <c r="AN23" s="202"/>
      <c r="AO23" s="11">
        <f>+'Ark1'!AF305</f>
        <v>59.359605911330064</v>
      </c>
      <c r="AP23" s="46"/>
      <c r="AQ23" s="5"/>
      <c r="AS23" s="13"/>
      <c r="AT23" s="13"/>
      <c r="AU23" s="11"/>
      <c r="AV23" s="11"/>
      <c r="AW23" s="11"/>
    </row>
    <row r="24" spans="1:49" ht="16.05" customHeight="1">
      <c r="A24" s="46"/>
      <c r="B24">
        <f>+'Ark1'!C306</f>
        <v>2023</v>
      </c>
      <c r="C24">
        <f>+'Ark1'!G306</f>
        <v>3</v>
      </c>
      <c r="D24" s="3" t="str">
        <f t="shared" si="7"/>
        <v>Midt</v>
      </c>
      <c r="E24" s="3">
        <f>+'Ark1'!H306</f>
        <v>2</v>
      </c>
      <c r="F24" s="3" t="s">
        <v>7</v>
      </c>
      <c r="G24">
        <f>+'Ark1'!Q306</f>
        <v>677</v>
      </c>
      <c r="I24" s="302">
        <f>+'Ark1'!R306</f>
        <v>6930</v>
      </c>
      <c r="K24" s="195">
        <f>+'Ark1'!AG306</f>
        <v>39.559770140340561</v>
      </c>
      <c r="M24" s="195">
        <f>+'Ark1'!AH306</f>
        <v>4.6897546897546913</v>
      </c>
      <c r="N24" s="94"/>
      <c r="O24" s="92">
        <f>+'Ark1'!U306</f>
        <v>28.159494949494899</v>
      </c>
      <c r="Q24" s="433"/>
      <c r="R24" s="508">
        <f>+'Ark1'!AI306</f>
        <v>3610</v>
      </c>
      <c r="S24" s="94"/>
      <c r="T24" s="1">
        <f>+'Ark1'!S306</f>
        <v>6.7340548340548327</v>
      </c>
      <c r="V24" s="116"/>
      <c r="W24" s="419">
        <f>+IF(R24=0,"",'Ark1'!AJ306)</f>
        <v>113.89742382271444</v>
      </c>
      <c r="X24" s="447"/>
      <c r="Y24" s="408">
        <f>+IF(R24=0,"",'Ark1'!AL306)</f>
        <v>19.392130108421597</v>
      </c>
      <c r="Z24" s="116"/>
      <c r="AA24" s="1">
        <f>+'Ark1'!T306</f>
        <v>6.603174603174601</v>
      </c>
      <c r="AC24" s="11">
        <f>+'Ark1'!W306</f>
        <v>16.753246753246756</v>
      </c>
      <c r="AE24" s="11">
        <f>+'Ark1'!X306</f>
        <v>90.995670995670963</v>
      </c>
      <c r="AF24" s="11">
        <f>+'Ark1'!Y306</f>
        <v>72.987012987012974</v>
      </c>
      <c r="AG24" s="11">
        <f>+'Ark1'!Z306</f>
        <v>8.3615888096517317</v>
      </c>
      <c r="AH24" s="92">
        <f>+'Ark1'!AA306</f>
        <v>1.8951164953384176</v>
      </c>
      <c r="AI24" s="1">
        <f>+'Ark1'!AB306</f>
        <v>2.1189289869565751</v>
      </c>
      <c r="AJ24" s="1">
        <f>+'Ark1'!AC306</f>
        <v>76.701333376819903</v>
      </c>
      <c r="AK24" s="11">
        <f>+'Ark1'!AD306</f>
        <v>46.516606039383838</v>
      </c>
      <c r="AL24" s="11">
        <f>+'Ark1'!AE306</f>
        <v>65.823993456831019</v>
      </c>
      <c r="AM24" s="11">
        <f>+'Ark1'!AF306</f>
        <v>40.64039408866995</v>
      </c>
      <c r="AN24" s="202"/>
      <c r="AO24" s="11">
        <f>+'Ark1'!AF306</f>
        <v>40.64039408866995</v>
      </c>
      <c r="AP24" s="46"/>
      <c r="AQ24" s="5"/>
      <c r="AS24" s="13"/>
      <c r="AT24" s="13"/>
      <c r="AU24" s="11"/>
      <c r="AV24" s="11"/>
      <c r="AW24" s="11"/>
    </row>
    <row r="25" spans="1:49" ht="16.05" customHeight="1">
      <c r="A25" s="46"/>
      <c r="B25">
        <f>+'Ark1'!C307</f>
        <v>2023</v>
      </c>
      <c r="C25">
        <f>+'Ark1'!G307</f>
        <v>4</v>
      </c>
      <c r="D25" s="3" t="str">
        <f t="shared" si="7"/>
        <v>Nord</v>
      </c>
      <c r="E25" s="3">
        <f>+'Ark1'!H307</f>
        <v>1</v>
      </c>
      <c r="F25" s="3" t="s">
        <v>76</v>
      </c>
      <c r="G25">
        <f>+'Ark1'!Q307</f>
        <v>807</v>
      </c>
      <c r="I25" s="302">
        <f>+'Ark1'!R307</f>
        <v>11460</v>
      </c>
      <c r="K25" s="195">
        <f>+'Ark1'!AG307</f>
        <v>78.04602166678518</v>
      </c>
      <c r="M25" s="195">
        <f>+'Ark1'!AH307</f>
        <v>1.9109947643979059</v>
      </c>
      <c r="N25" s="94"/>
      <c r="O25" s="92">
        <f>+'Ark1'!U307</f>
        <v>30.896060209424192</v>
      </c>
      <c r="Q25" s="433"/>
      <c r="R25" s="508">
        <f>+'Ark1'!AI307</f>
        <v>1081</v>
      </c>
      <c r="S25" s="94"/>
      <c r="T25" s="1">
        <f>+'Ark1'!S307</f>
        <v>7.1959860383944143</v>
      </c>
      <c r="V25" s="116"/>
      <c r="W25" s="419">
        <f>+IF(R25=0,"",'Ark1'!AJ307)</f>
        <v>113.93117483811272</v>
      </c>
      <c r="X25" s="447"/>
      <c r="Y25" s="408">
        <f>+IF(R25=0,"",'Ark1'!AL307)</f>
        <v>20.887169768798142</v>
      </c>
      <c r="Z25" s="116"/>
      <c r="AA25" s="1">
        <f>+'Ark1'!T307</f>
        <v>6.8376963350785358</v>
      </c>
      <c r="AC25" s="11">
        <f>+'Ark1'!W307</f>
        <v>20.322862129144848</v>
      </c>
      <c r="AE25" s="11">
        <f>+'Ark1'!X307</f>
        <v>94.677137870855162</v>
      </c>
      <c r="AF25" s="11">
        <f>+'Ark1'!Y307</f>
        <v>81.465968586387461</v>
      </c>
      <c r="AG25" s="11">
        <f>+'Ark1'!Z307</f>
        <v>8.5560715234470379</v>
      </c>
      <c r="AH25" s="92">
        <f>+'Ark1'!AA307</f>
        <v>1.9534686418098903</v>
      </c>
      <c r="AI25" s="1">
        <f>+'Ark1'!AB307</f>
        <v>2.2738001493000444</v>
      </c>
      <c r="AJ25" s="1">
        <f>+'Ark1'!AC307</f>
        <v>76.86518211714467</v>
      </c>
      <c r="AK25" s="11">
        <f>+'Ark1'!AD307</f>
        <v>35.663072138013945</v>
      </c>
      <c r="AL25" s="11">
        <f>+'Ark1'!AE307</f>
        <v>46.397138582750195</v>
      </c>
      <c r="AM25" s="11">
        <f>+'Ark1'!AF307</f>
        <v>77.114595249310256</v>
      </c>
      <c r="AN25" s="202"/>
      <c r="AO25" s="11">
        <f>+'Ark1'!AF307</f>
        <v>77.114595249310256</v>
      </c>
      <c r="AP25" s="46"/>
      <c r="AQ25" s="5"/>
      <c r="AS25" s="13"/>
      <c r="AT25" s="13"/>
      <c r="AU25" s="11"/>
      <c r="AV25" s="11"/>
      <c r="AW25" s="11"/>
    </row>
    <row r="26" spans="1:49" ht="16.05" customHeight="1">
      <c r="A26" s="46"/>
      <c r="B26">
        <f>+'Ark1'!C308</f>
        <v>2023</v>
      </c>
      <c r="C26">
        <f>+'Ark1'!G308</f>
        <v>4</v>
      </c>
      <c r="D26" s="3" t="str">
        <f t="shared" si="7"/>
        <v>Nord</v>
      </c>
      <c r="E26" s="3">
        <f>+'Ark1'!H308</f>
        <v>2</v>
      </c>
      <c r="F26" s="3" t="s">
        <v>7</v>
      </c>
      <c r="G26">
        <f>+'Ark1'!Q308</f>
        <v>274</v>
      </c>
      <c r="I26" s="302">
        <f>+'Ark1'!R308</f>
        <v>3401</v>
      </c>
      <c r="K26" s="195">
        <f>+'Ark1'!AG308</f>
        <v>21.953978333214799</v>
      </c>
      <c r="M26" s="195">
        <f>+'Ark1'!AH308</f>
        <v>1.8229932372831521</v>
      </c>
      <c r="N26" s="94"/>
      <c r="O26" s="92">
        <f>+'Ark1'!U308</f>
        <v>29.284886798000606</v>
      </c>
      <c r="Q26" s="433"/>
      <c r="R26" s="508">
        <f>+'Ark1'!AI308</f>
        <v>0</v>
      </c>
      <c r="S26" s="94"/>
      <c r="T26" s="1">
        <f>+'Ark1'!S308</f>
        <v>7.0735077918259313</v>
      </c>
      <c r="V26" s="116"/>
      <c r="W26" s="419" t="str">
        <f>+IF(R26=0,"",'Ark1'!AJ308)</f>
        <v/>
      </c>
      <c r="X26" s="447"/>
      <c r="Y26" s="408" t="str">
        <f>+IF(R26=0,"",'Ark1'!AL308)</f>
        <v/>
      </c>
      <c r="Z26" s="116"/>
      <c r="AA26" s="1">
        <f>+'Ark1'!T308</f>
        <v>6.8388709203175555</v>
      </c>
      <c r="AC26" s="11">
        <f>+'Ark1'!W308</f>
        <v>11.96706850926198</v>
      </c>
      <c r="AE26" s="11">
        <f>+'Ark1'!X308</f>
        <v>90.414583945898258</v>
      </c>
      <c r="AF26" s="11">
        <f>+'Ark1'!Y308</f>
        <v>74.213466627462495</v>
      </c>
      <c r="AG26" s="11">
        <f>+'Ark1'!Z308</f>
        <v>9.0203194970410703</v>
      </c>
      <c r="AH26" s="92">
        <f>+'Ark1'!AA308</f>
        <v>1.5758414909500515</v>
      </c>
      <c r="AI26" s="1">
        <f>+'Ark1'!AB308</f>
        <v>1.7605648889261036</v>
      </c>
      <c r="AJ26" s="1">
        <f>+'Ark1'!AC308</f>
        <v>78.44387948588448</v>
      </c>
      <c r="AK26" s="11">
        <f>+'Ark1'!AD308</f>
        <v>51.883918285735533</v>
      </c>
      <c r="AL26" s="11">
        <f>+'Ark1'!AE308</f>
        <v>57.953507420803803</v>
      </c>
      <c r="AM26" s="11">
        <f>+'Ark1'!AF308</f>
        <v>22.88540475068972</v>
      </c>
      <c r="AN26" s="202"/>
      <c r="AO26" s="11">
        <f>+'Ark1'!AF308</f>
        <v>22.88540475068972</v>
      </c>
      <c r="AP26" s="46"/>
      <c r="AS26" s="13"/>
      <c r="AT26" s="13"/>
      <c r="AU26" s="11"/>
      <c r="AV26" s="11"/>
      <c r="AW26" s="11"/>
    </row>
    <row r="27" spans="1:49" s="553" customFormat="1" ht="16.05" customHeight="1">
      <c r="A27" s="46"/>
      <c r="B27" s="46"/>
      <c r="C27" s="46"/>
      <c r="D27" s="46"/>
      <c r="E27" s="46"/>
      <c r="F27" s="46"/>
      <c r="G27" s="46"/>
      <c r="H27" s="392"/>
      <c r="I27" s="324"/>
      <c r="J27" s="392"/>
      <c r="K27" s="89"/>
      <c r="L27" s="386"/>
      <c r="M27" s="89"/>
      <c r="N27" s="94"/>
      <c r="O27" s="89"/>
      <c r="P27" s="386"/>
      <c r="Q27" s="433"/>
      <c r="R27" s="498"/>
      <c r="S27" s="94"/>
      <c r="T27" s="46"/>
      <c r="U27" s="392"/>
      <c r="V27" s="46"/>
      <c r="W27" s="386"/>
      <c r="X27" s="392"/>
      <c r="Y27" s="392"/>
      <c r="Z27" s="46"/>
      <c r="AA27" s="46"/>
      <c r="AB27" s="392"/>
      <c r="AC27" s="71"/>
      <c r="AD27" s="395"/>
      <c r="AE27" s="71"/>
      <c r="AF27" s="71"/>
      <c r="AG27" s="71"/>
      <c r="AH27" s="89"/>
      <c r="AI27" s="46"/>
      <c r="AJ27" s="46"/>
      <c r="AK27" s="71"/>
      <c r="AL27" s="71"/>
      <c r="AM27" s="71"/>
      <c r="AN27" s="202"/>
      <c r="AO27" s="71"/>
      <c r="AP27" s="46"/>
    </row>
    <row r="28" spans="1:49" ht="16.05" customHeight="1">
      <c r="A28" s="46"/>
      <c r="B28" s="53">
        <f>+'Ark1'!C309</f>
        <v>2022</v>
      </c>
      <c r="C28" s="53">
        <f>+'Ark1'!G309</f>
        <v>1</v>
      </c>
      <c r="D28" s="54" t="str">
        <f>+D19</f>
        <v>Øst</v>
      </c>
      <c r="E28" s="54">
        <f>+'Ark1'!H309</f>
        <v>1</v>
      </c>
      <c r="F28" s="54" t="s">
        <v>76</v>
      </c>
      <c r="G28" s="53">
        <f>+'Ark1'!Q309</f>
        <v>1986</v>
      </c>
      <c r="H28" s="449"/>
      <c r="I28" s="326">
        <f>+'Ark1'!R309</f>
        <v>19873</v>
      </c>
      <c r="J28" s="449"/>
      <c r="K28" s="177">
        <f>+'Ark1'!AG309</f>
        <v>61.257001683293694</v>
      </c>
      <c r="L28" s="450"/>
      <c r="M28" s="177">
        <f>+'Ark1'!AH309</f>
        <v>3.8796356866099746</v>
      </c>
      <c r="N28" s="94"/>
      <c r="O28" s="155">
        <f>+'Ark1'!U309</f>
        <v>32.808251396366614</v>
      </c>
      <c r="P28" s="450"/>
      <c r="Q28" s="433"/>
      <c r="R28" s="508">
        <f>+'Ark1'!AI309</f>
        <v>0</v>
      </c>
      <c r="S28" s="94"/>
      <c r="T28" s="1">
        <f>+'Ark1'!S309</f>
        <v>6.967091028027979</v>
      </c>
      <c r="V28" s="116"/>
      <c r="W28" s="419" t="str">
        <f>+IF(R28=0,"",'Ark1'!AJ309)</f>
        <v/>
      </c>
      <c r="X28" s="447"/>
      <c r="Y28" s="408" t="str">
        <f>+IF(R28=0,"",'Ark1'!AL309)</f>
        <v/>
      </c>
      <c r="Z28" s="116"/>
      <c r="AA28" s="55">
        <f>+'Ark1'!T309</f>
        <v>6.9617571579530004</v>
      </c>
      <c r="AB28" s="449"/>
      <c r="AC28" s="74">
        <f>+'Ark1'!W309</f>
        <v>21.793388013888187</v>
      </c>
      <c r="AD28" s="451"/>
      <c r="AE28" s="74">
        <f>+'Ark1'!X309</f>
        <v>98.772203492175322</v>
      </c>
      <c r="AF28" s="74">
        <f>+'Ark1'!Y309</f>
        <v>90.192723796105284</v>
      </c>
      <c r="AG28" s="74">
        <f>+'Ark1'!Z309</f>
        <v>7.7898038735701789</v>
      </c>
      <c r="AH28" s="155">
        <f>+'Ark1'!AA309</f>
        <v>1.9193007762854828</v>
      </c>
      <c r="AI28" s="55">
        <f>+'Ark1'!AB309</f>
        <v>2.3261786911969327</v>
      </c>
      <c r="AJ28" s="55">
        <f>+'Ark1'!AC309</f>
        <v>72.371707574257584</v>
      </c>
      <c r="AK28" s="74">
        <f>+'Ark1'!AD309</f>
        <v>57.11111060566332</v>
      </c>
      <c r="AL28" s="74">
        <f>+'Ark1'!AE309</f>
        <v>61.276468246399219</v>
      </c>
      <c r="AM28" s="74">
        <f>+'Ark1'!AF309</f>
        <v>60.135564499046808</v>
      </c>
      <c r="AN28" s="202"/>
      <c r="AO28" s="74">
        <f>+'Ark1'!AF309</f>
        <v>60.135564499046808</v>
      </c>
      <c r="AP28" s="46"/>
      <c r="AQ28" s="5"/>
      <c r="AS28" s="13"/>
      <c r="AT28" s="13"/>
      <c r="AU28" s="11"/>
      <c r="AV28" s="11"/>
      <c r="AW28" s="11"/>
    </row>
    <row r="29" spans="1:49" ht="16.05" customHeight="1">
      <c r="A29" s="46"/>
      <c r="B29" s="53">
        <f>+'Ark1'!C310</f>
        <v>2022</v>
      </c>
      <c r="C29" s="53">
        <f>+'Ark1'!G310</f>
        <v>1</v>
      </c>
      <c r="D29" s="54" t="str">
        <f t="shared" ref="D29:D35" si="8">+D20</f>
        <v>Øst</v>
      </c>
      <c r="E29" s="54">
        <f>+'Ark1'!H310</f>
        <v>2</v>
      </c>
      <c r="F29" s="54" t="s">
        <v>7</v>
      </c>
      <c r="G29" s="53">
        <f>+'Ark1'!Q310</f>
        <v>1194</v>
      </c>
      <c r="H29" s="449"/>
      <c r="I29" s="326">
        <f>+'Ark1'!R310</f>
        <v>13174</v>
      </c>
      <c r="J29" s="449"/>
      <c r="K29" s="177">
        <f>+'Ark1'!AG310</f>
        <v>38.742998316706306</v>
      </c>
      <c r="L29" s="450"/>
      <c r="M29" s="177">
        <f>+'Ark1'!AH310</f>
        <v>5.1009564293304992</v>
      </c>
      <c r="N29" s="94"/>
      <c r="O29" s="155">
        <f>+'Ark1'!U310</f>
        <v>31.301586458175255</v>
      </c>
      <c r="P29" s="450"/>
      <c r="Q29" s="433"/>
      <c r="R29" s="508">
        <f>+'Ark1'!AI310</f>
        <v>970</v>
      </c>
      <c r="S29" s="94"/>
      <c r="T29" s="1">
        <f>+'Ark1'!S310</f>
        <v>6.81584940033399</v>
      </c>
      <c r="V29" s="116"/>
      <c r="W29" s="419">
        <f>+IF(R29=0,"",'Ark1'!AJ310)</f>
        <v>114.14835051546396</v>
      </c>
      <c r="X29" s="447"/>
      <c r="Y29" s="408">
        <f>+IF(R29=0,"",'Ark1'!AL310)</f>
        <v>19.643801365346675</v>
      </c>
      <c r="Z29" s="116"/>
      <c r="AA29" s="55">
        <f>+'Ark1'!T310</f>
        <v>7.2501897677243052</v>
      </c>
      <c r="AB29" s="449"/>
      <c r="AC29" s="74">
        <f>+'Ark1'!W310</f>
        <v>26.446030059207526</v>
      </c>
      <c r="AD29" s="451"/>
      <c r="AE29" s="74">
        <f>+'Ark1'!X310</f>
        <v>97.517838166084715</v>
      </c>
      <c r="AF29" s="74">
        <f>+'Ark1'!Y310</f>
        <v>85.425838773341411</v>
      </c>
      <c r="AG29" s="74">
        <f>+'Ark1'!Z310</f>
        <v>7.8916044273302353</v>
      </c>
      <c r="AH29" s="155">
        <f>+'Ark1'!AA310</f>
        <v>1.9701979273341004</v>
      </c>
      <c r="AI29" s="55">
        <f>+'Ark1'!AB310</f>
        <v>2.3038731905142482</v>
      </c>
      <c r="AJ29" s="55">
        <f>+'Ark1'!AC310</f>
        <v>74.157939587911855</v>
      </c>
      <c r="AK29" s="74">
        <f>+'Ark1'!AD310</f>
        <v>53.392344356061088</v>
      </c>
      <c r="AL29" s="74">
        <f>+'Ark1'!AE310</f>
        <v>58.603977457667007</v>
      </c>
      <c r="AM29" s="74">
        <f>+'Ark1'!AF310</f>
        <v>39.864435500953192</v>
      </c>
      <c r="AN29" s="202"/>
      <c r="AO29" s="74">
        <f>+'Ark1'!AF310</f>
        <v>39.864435500953192</v>
      </c>
      <c r="AP29" s="46"/>
      <c r="AS29" s="13"/>
      <c r="AT29" s="13"/>
      <c r="AU29" s="11"/>
      <c r="AV29" s="11"/>
      <c r="AW29" s="11"/>
    </row>
    <row r="30" spans="1:49" ht="16.05" customHeight="1">
      <c r="A30" s="46"/>
      <c r="B30" s="53">
        <f>+'Ark1'!C311</f>
        <v>2022</v>
      </c>
      <c r="C30" s="53">
        <f>+'Ark1'!G311</f>
        <v>2</v>
      </c>
      <c r="D30" s="54" t="str">
        <f t="shared" si="8"/>
        <v>Vest</v>
      </c>
      <c r="E30" s="54">
        <f>+'Ark1'!H311</f>
        <v>1</v>
      </c>
      <c r="F30" s="54" t="s">
        <v>76</v>
      </c>
      <c r="G30" s="53">
        <f>+'Ark1'!Q311</f>
        <v>2927</v>
      </c>
      <c r="H30" s="449"/>
      <c r="I30" s="326">
        <f>+'Ark1'!R311</f>
        <v>25912</v>
      </c>
      <c r="J30" s="449"/>
      <c r="K30" s="177">
        <f>+'Ark1'!AG311</f>
        <v>64.550151629038353</v>
      </c>
      <c r="L30" s="450"/>
      <c r="M30" s="177">
        <f>+'Ark1'!AH311</f>
        <v>1.4433467119481325</v>
      </c>
      <c r="N30" s="94"/>
      <c r="O30" s="155">
        <f>+'Ark1'!U311</f>
        <v>32.718812519296122</v>
      </c>
      <c r="P30" s="450"/>
      <c r="Q30" s="433"/>
      <c r="R30" s="508">
        <f>+'Ark1'!AI311</f>
        <v>0</v>
      </c>
      <c r="S30" s="94"/>
      <c r="T30" s="1">
        <f>+'Ark1'!S311</f>
        <v>7.4181846248842236</v>
      </c>
      <c r="V30" s="116"/>
      <c r="W30" s="419" t="str">
        <f>+IF(R30=0,"",'Ark1'!AJ311)</f>
        <v/>
      </c>
      <c r="X30" s="447"/>
      <c r="Y30" s="408" t="str">
        <f>+IF(R30=0,"",'Ark1'!AL311)</f>
        <v/>
      </c>
      <c r="Z30" s="116"/>
      <c r="AA30" s="55">
        <f>+'Ark1'!T311</f>
        <v>6.9849490583513392</v>
      </c>
      <c r="AB30" s="449"/>
      <c r="AC30" s="74">
        <f>+'Ark1'!W311</f>
        <v>22.916023464032119</v>
      </c>
      <c r="AD30" s="451"/>
      <c r="AE30" s="74">
        <f>+'Ark1'!X311</f>
        <v>96.812287743130597</v>
      </c>
      <c r="AF30" s="74">
        <f>+'Ark1'!Y311</f>
        <v>88.322012966965119</v>
      </c>
      <c r="AG30" s="74">
        <f>+'Ark1'!Z311</f>
        <v>8.4987958401933881</v>
      </c>
      <c r="AH30" s="155">
        <f>+'Ark1'!AA311</f>
        <v>1.7737772010593471</v>
      </c>
      <c r="AI30" s="55">
        <f>+'Ark1'!AB311</f>
        <v>2.2874623892730073</v>
      </c>
      <c r="AJ30" s="55">
        <f>+'Ark1'!AC311</f>
        <v>75.256210136290633</v>
      </c>
      <c r="AK30" s="74">
        <f>+'Ark1'!AD311</f>
        <v>57.006119196337359</v>
      </c>
      <c r="AL30" s="74">
        <f>+'Ark1'!AE311</f>
        <v>59.781357410346288</v>
      </c>
      <c r="AM30" s="74">
        <f>+'Ark1'!AF311</f>
        <v>63.095354046946518</v>
      </c>
      <c r="AN30" s="202"/>
      <c r="AO30" s="74">
        <f>+'Ark1'!AF311</f>
        <v>63.095354046946518</v>
      </c>
      <c r="AP30" s="46"/>
      <c r="AS30" s="13"/>
      <c r="AT30" s="13"/>
      <c r="AU30" s="11"/>
      <c r="AV30" s="11"/>
      <c r="AW30" s="11"/>
    </row>
    <row r="31" spans="1:49" ht="16.05" customHeight="1">
      <c r="A31" s="46"/>
      <c r="B31" s="53">
        <f>+'Ark1'!C312</f>
        <v>2022</v>
      </c>
      <c r="C31" s="53">
        <f>+'Ark1'!G312</f>
        <v>2</v>
      </c>
      <c r="D31" s="54" t="str">
        <f t="shared" si="8"/>
        <v>Vest</v>
      </c>
      <c r="E31" s="54">
        <f>+'Ark1'!H312</f>
        <v>2</v>
      </c>
      <c r="F31" s="54" t="s">
        <v>7</v>
      </c>
      <c r="G31" s="53">
        <f>+'Ark1'!Q312</f>
        <v>1859</v>
      </c>
      <c r="H31" s="449"/>
      <c r="I31" s="326">
        <f>+'Ark1'!R312</f>
        <v>15156</v>
      </c>
      <c r="J31" s="449"/>
      <c r="K31" s="177">
        <f>+'Ark1'!AG312</f>
        <v>35.449848370961675</v>
      </c>
      <c r="L31" s="450"/>
      <c r="M31" s="177">
        <f>+'Ark1'!AH312</f>
        <v>1.8012668250197941</v>
      </c>
      <c r="N31" s="94"/>
      <c r="O31" s="155">
        <f>+'Ark1'!U312</f>
        <v>30.720691475323239</v>
      </c>
      <c r="P31" s="450"/>
      <c r="Q31" s="433"/>
      <c r="R31" s="508">
        <f>+'Ark1'!AI312</f>
        <v>4621</v>
      </c>
      <c r="S31" s="94"/>
      <c r="T31" s="1">
        <f>+'Ark1'!S312</f>
        <v>7.2076405384006348</v>
      </c>
      <c r="V31" s="116"/>
      <c r="W31" s="419">
        <f>+IF(R31=0,"",'Ark1'!AJ312)</f>
        <v>116.11949794416788</v>
      </c>
      <c r="X31" s="447"/>
      <c r="Y31" s="408">
        <f>+IF(R31=0,"",'Ark1'!AL312)</f>
        <v>21.021052270152435</v>
      </c>
      <c r="Z31" s="116"/>
      <c r="AA31" s="55">
        <f>+'Ark1'!T312</f>
        <v>7.2881367115333857</v>
      </c>
      <c r="AB31" s="449"/>
      <c r="AC31" s="74">
        <f>+'Ark1'!W312</f>
        <v>25.039588281868561</v>
      </c>
      <c r="AD31" s="451"/>
      <c r="AE31" s="74">
        <f>+'Ark1'!X312</f>
        <v>93.355766693058811</v>
      </c>
      <c r="AF31" s="74">
        <f>+'Ark1'!Y312</f>
        <v>79.790182106096609</v>
      </c>
      <c r="AG31" s="74">
        <f>+'Ark1'!Z312</f>
        <v>9.2072754545208344</v>
      </c>
      <c r="AH31" s="155">
        <f>+'Ark1'!AA312</f>
        <v>2.0063825846170662</v>
      </c>
      <c r="AI31" s="55">
        <f>+'Ark1'!AB312</f>
        <v>2.2013142230433829</v>
      </c>
      <c r="AJ31" s="55">
        <f>+'Ark1'!AC312</f>
        <v>75.763903136897355</v>
      </c>
      <c r="AK31" s="74">
        <f>+'Ark1'!AD312</f>
        <v>63.367332722023342</v>
      </c>
      <c r="AL31" s="74">
        <f>+'Ark1'!AE312</f>
        <v>68.366887680294994</v>
      </c>
      <c r="AM31" s="74">
        <f>+'Ark1'!AF312</f>
        <v>36.904645953053475</v>
      </c>
      <c r="AN31" s="202"/>
      <c r="AO31" s="74">
        <f>+'Ark1'!AF312</f>
        <v>36.904645953053475</v>
      </c>
      <c r="AP31" s="46"/>
      <c r="AS31" s="56"/>
      <c r="AT31" s="56"/>
      <c r="AU31" s="11"/>
      <c r="AV31" s="11"/>
      <c r="AW31" s="11"/>
    </row>
    <row r="32" spans="1:49" ht="16.05" customHeight="1">
      <c r="A32" s="46"/>
      <c r="B32" s="53">
        <f>+'Ark1'!C313</f>
        <v>2022</v>
      </c>
      <c r="C32" s="53">
        <f>+'Ark1'!G313</f>
        <v>3</v>
      </c>
      <c r="D32" s="54" t="str">
        <f t="shared" si="8"/>
        <v>Midt</v>
      </c>
      <c r="E32" s="54">
        <f>+'Ark1'!H313</f>
        <v>1</v>
      </c>
      <c r="F32" s="54" t="s">
        <v>76</v>
      </c>
      <c r="G32" s="53">
        <f>+'Ark1'!Q313</f>
        <v>1004</v>
      </c>
      <c r="H32" s="449"/>
      <c r="I32" s="326">
        <f>+'Ark1'!R313</f>
        <v>10337</v>
      </c>
      <c r="J32" s="449"/>
      <c r="K32" s="177">
        <f>+'Ark1'!AG313</f>
        <v>60.440068080999659</v>
      </c>
      <c r="L32" s="450"/>
      <c r="M32" s="177">
        <f>+'Ark1'!AH313</f>
        <v>5.069169004546775</v>
      </c>
      <c r="N32" s="94"/>
      <c r="O32" s="155">
        <f>+'Ark1'!U313</f>
        <v>30.680652026700045</v>
      </c>
      <c r="P32" s="450"/>
      <c r="Q32" s="433"/>
      <c r="R32" s="508">
        <f>+'Ark1'!AI313</f>
        <v>0</v>
      </c>
      <c r="S32" s="94"/>
      <c r="T32" s="1">
        <f>+'Ark1'!S313</f>
        <v>7.0397600851310811</v>
      </c>
      <c r="V32" s="116"/>
      <c r="W32" s="419" t="str">
        <f>+IF(R32=0,"",'Ark1'!AJ313)</f>
        <v/>
      </c>
      <c r="X32" s="447"/>
      <c r="Y32" s="408" t="str">
        <f>+IF(R32=0,"",'Ark1'!AL313)</f>
        <v/>
      </c>
      <c r="Z32" s="116"/>
      <c r="AA32" s="55">
        <f>+'Ark1'!T313</f>
        <v>6.91902873174035</v>
      </c>
      <c r="AB32" s="449"/>
      <c r="AC32" s="74">
        <f>+'Ark1'!W313</f>
        <v>20.644287510883235</v>
      </c>
      <c r="AD32" s="451"/>
      <c r="AE32" s="74">
        <f>+'Ark1'!X313</f>
        <v>94.234303956660511</v>
      </c>
      <c r="AF32" s="74">
        <f>+'Ark1'!Y313</f>
        <v>80.913224339750428</v>
      </c>
      <c r="AG32" s="74">
        <f>+'Ark1'!Z313</f>
        <v>8.708640586086748</v>
      </c>
      <c r="AH32" s="155">
        <f>+'Ark1'!AA313</f>
        <v>1.9669971871157363</v>
      </c>
      <c r="AI32" s="55">
        <f>+'Ark1'!AB313</f>
        <v>2.3463981987211899</v>
      </c>
      <c r="AJ32" s="55">
        <f>+'Ark1'!AC313</f>
        <v>76.655738365454113</v>
      </c>
      <c r="AK32" s="74">
        <f>+'Ark1'!AD313</f>
        <v>43.489896906112122</v>
      </c>
      <c r="AL32" s="74">
        <f>+'Ark1'!AE313</f>
        <v>54.097339103904865</v>
      </c>
      <c r="AM32" s="74">
        <f>+'Ark1'!AF313</f>
        <v>59.220853623603581</v>
      </c>
      <c r="AN32" s="202"/>
      <c r="AO32" s="74">
        <f>+'Ark1'!AF313</f>
        <v>59.220853623603581</v>
      </c>
      <c r="AP32" s="46"/>
      <c r="AQ32" s="4"/>
    </row>
    <row r="33" spans="1:49" ht="16.05" customHeight="1">
      <c r="A33" s="46"/>
      <c r="B33" s="53">
        <f>+'Ark1'!C314</f>
        <v>2022</v>
      </c>
      <c r="C33" s="53">
        <f>+'Ark1'!G314</f>
        <v>3</v>
      </c>
      <c r="D33" s="54" t="str">
        <f t="shared" si="8"/>
        <v>Midt</v>
      </c>
      <c r="E33" s="54">
        <f>+'Ark1'!H314</f>
        <v>2</v>
      </c>
      <c r="F33" s="54" t="s">
        <v>7</v>
      </c>
      <c r="G33" s="53">
        <f>+'Ark1'!Q314</f>
        <v>661</v>
      </c>
      <c r="H33" s="449"/>
      <c r="I33" s="326">
        <f>+'Ark1'!R314</f>
        <v>7118</v>
      </c>
      <c r="J33" s="449"/>
      <c r="K33" s="177">
        <f>+'Ark1'!AG314</f>
        <v>39.559931919000334</v>
      </c>
      <c r="L33" s="450"/>
      <c r="M33" s="177">
        <f>+'Ark1'!AH314</f>
        <v>4.2708626018544527</v>
      </c>
      <c r="N33" s="94"/>
      <c r="O33" s="155">
        <f>+'Ark1'!U314</f>
        <v>29.162967125596978</v>
      </c>
      <c r="P33" s="450"/>
      <c r="Q33" s="433"/>
      <c r="R33" s="508">
        <f>+'Ark1'!AI314</f>
        <v>3292</v>
      </c>
      <c r="S33" s="94"/>
      <c r="T33" s="1">
        <f>+'Ark1'!S314</f>
        <v>7.0143298679404307</v>
      </c>
      <c r="V33" s="116"/>
      <c r="W33" s="419">
        <f>+IF(R33=0,"",'Ark1'!AJ314)</f>
        <v>114.44775212636679</v>
      </c>
      <c r="X33" s="447"/>
      <c r="Y33" s="408">
        <f>+IF(R33=0,"",'Ark1'!AL314)</f>
        <v>18.727952867834286</v>
      </c>
      <c r="Z33" s="116"/>
      <c r="AA33" s="55">
        <f>+'Ark1'!T314</f>
        <v>6.8937903905591451</v>
      </c>
      <c r="AB33" s="449"/>
      <c r="AC33" s="74">
        <f>+'Ark1'!W314</f>
        <v>22.000561955605512</v>
      </c>
      <c r="AD33" s="451"/>
      <c r="AE33" s="74">
        <f>+'Ark1'!X314</f>
        <v>93.748243888732787</v>
      </c>
      <c r="AF33" s="74">
        <f>+'Ark1'!Y314</f>
        <v>75.597077830851376</v>
      </c>
      <c r="AG33" s="74">
        <f>+'Ark1'!Z314</f>
        <v>8.4362556839803773</v>
      </c>
      <c r="AH33" s="155">
        <f>+'Ark1'!AA314</f>
        <v>1.8885994442553311</v>
      </c>
      <c r="AI33" s="55">
        <f>+'Ark1'!AB314</f>
        <v>2.2064589321543888</v>
      </c>
      <c r="AJ33" s="55">
        <f>+'Ark1'!AC314</f>
        <v>76.1525686849035</v>
      </c>
      <c r="AK33" s="74">
        <f>+'Ark1'!AD314</f>
        <v>48.060006374242242</v>
      </c>
      <c r="AL33" s="74">
        <f>+'Ark1'!AE314</f>
        <v>60.208720162907134</v>
      </c>
      <c r="AM33" s="74">
        <f>+'Ark1'!AF314</f>
        <v>40.779146376396447</v>
      </c>
      <c r="AN33" s="202"/>
      <c r="AO33" s="74">
        <f>+'Ark1'!AF314</f>
        <v>40.779146376396447</v>
      </c>
      <c r="AP33" s="46"/>
      <c r="AQ33" s="18"/>
      <c r="AS33" s="1"/>
      <c r="AT33" s="5"/>
    </row>
    <row r="34" spans="1:49" ht="16.05" customHeight="1">
      <c r="A34" s="46"/>
      <c r="B34" s="53">
        <f>+'Ark1'!C315</f>
        <v>2022</v>
      </c>
      <c r="C34" s="53">
        <f>+'Ark1'!G315</f>
        <v>4</v>
      </c>
      <c r="D34" s="54" t="str">
        <f t="shared" si="8"/>
        <v>Nord</v>
      </c>
      <c r="E34" s="54">
        <f>+'Ark1'!H315</f>
        <v>1</v>
      </c>
      <c r="F34" s="54" t="s">
        <v>76</v>
      </c>
      <c r="G34" s="53">
        <f>+'Ark1'!Q315</f>
        <v>839</v>
      </c>
      <c r="H34" s="449"/>
      <c r="I34" s="326">
        <f>+'Ark1'!R315</f>
        <v>12296</v>
      </c>
      <c r="J34" s="449"/>
      <c r="K34" s="177">
        <f>+'Ark1'!AG315</f>
        <v>79.163731200668678</v>
      </c>
      <c r="L34" s="450"/>
      <c r="M34" s="177">
        <f>+'Ark1'!AH315</f>
        <v>1.7485361093038387</v>
      </c>
      <c r="N34" s="94"/>
      <c r="O34" s="155">
        <f>+'Ark1'!U315</f>
        <v>31.107395901106099</v>
      </c>
      <c r="P34" s="450"/>
      <c r="Q34" s="433"/>
      <c r="R34" s="508">
        <f>+'Ark1'!AI315</f>
        <v>1003</v>
      </c>
      <c r="S34" s="94"/>
      <c r="T34" s="1">
        <f>+'Ark1'!S315</f>
        <v>7.0046356538711789</v>
      </c>
      <c r="V34" s="116"/>
      <c r="W34" s="419">
        <f>+IF(R34=0,"",'Ark1'!AJ315)</f>
        <v>114.5359920239282</v>
      </c>
      <c r="X34" s="447"/>
      <c r="Y34" s="408">
        <f>+IF(R34=0,"",'Ark1'!AL315)</f>
        <v>20.508599347888264</v>
      </c>
      <c r="Z34" s="116"/>
      <c r="AA34" s="55">
        <f>+'Ark1'!T315</f>
        <v>6.9182661027976557</v>
      </c>
      <c r="AB34" s="449"/>
      <c r="AC34" s="74">
        <f>+'Ark1'!W315</f>
        <v>22.926154847104755</v>
      </c>
      <c r="AD34" s="451"/>
      <c r="AE34" s="74">
        <f>+'Ark1'!X315</f>
        <v>94.925178919973987</v>
      </c>
      <c r="AF34" s="74">
        <f>+'Ark1'!Y315</f>
        <v>82.221860767729339</v>
      </c>
      <c r="AG34" s="74">
        <f>+'Ark1'!Z315</f>
        <v>8.487838383490999</v>
      </c>
      <c r="AH34" s="155">
        <f>+'Ark1'!AA315</f>
        <v>2.0292015812216322</v>
      </c>
      <c r="AI34" s="55">
        <f>+'Ark1'!AB315</f>
        <v>2.3491726944154956</v>
      </c>
      <c r="AJ34" s="55">
        <f>+'Ark1'!AC315</f>
        <v>76.026358485732132</v>
      </c>
      <c r="AK34" s="74">
        <f>+'Ark1'!AD315</f>
        <v>40.305127942913273</v>
      </c>
      <c r="AL34" s="74">
        <f>+'Ark1'!AE315</f>
        <v>50.707132754930392</v>
      </c>
      <c r="AM34" s="74">
        <f>+'Ark1'!AF315</f>
        <v>78.628980688067514</v>
      </c>
      <c r="AN34" s="202"/>
      <c r="AO34" s="74">
        <f>+'Ark1'!AF315</f>
        <v>78.628980688067514</v>
      </c>
      <c r="AP34" s="46"/>
      <c r="AQ34" s="18"/>
    </row>
    <row r="35" spans="1:49" ht="16.05" customHeight="1">
      <c r="A35" s="46"/>
      <c r="B35" s="53">
        <f>+'Ark1'!C316</f>
        <v>2022</v>
      </c>
      <c r="C35" s="53">
        <f>+'Ark1'!G316</f>
        <v>4</v>
      </c>
      <c r="D35" s="54" t="str">
        <f t="shared" si="8"/>
        <v>Nord</v>
      </c>
      <c r="E35" s="54">
        <f>+'Ark1'!H316</f>
        <v>2</v>
      </c>
      <c r="F35" s="54" t="s">
        <v>7</v>
      </c>
      <c r="G35" s="53">
        <f>+'Ark1'!Q316</f>
        <v>274</v>
      </c>
      <c r="H35" s="449"/>
      <c r="I35" s="326">
        <f>+'Ark1'!R316</f>
        <v>3342</v>
      </c>
      <c r="J35" s="449"/>
      <c r="K35" s="177">
        <f>+'Ark1'!AG316</f>
        <v>20.836268799331336</v>
      </c>
      <c r="L35" s="450"/>
      <c r="M35" s="177">
        <f>+'Ark1'!AH316</f>
        <v>1.6157989228007184</v>
      </c>
      <c r="N35" s="94"/>
      <c r="O35" s="155">
        <f>+'Ark1'!U316</f>
        <v>30.124147217235201</v>
      </c>
      <c r="P35" s="450"/>
      <c r="Q35" s="433"/>
      <c r="R35" s="508">
        <f>+'Ark1'!AI316</f>
        <v>0</v>
      </c>
      <c r="S35" s="94"/>
      <c r="T35" s="1">
        <f>+'Ark1'!S316</f>
        <v>7.3055056852184306</v>
      </c>
      <c r="V35" s="116"/>
      <c r="W35" s="419" t="str">
        <f>+IF(R35=0,"",'Ark1'!AJ316)</f>
        <v/>
      </c>
      <c r="X35" s="447"/>
      <c r="Y35" s="408" t="str">
        <f>+IF(R35=0,"",'Ark1'!AL316)</f>
        <v/>
      </c>
      <c r="Z35" s="116"/>
      <c r="AA35" s="55">
        <f>+'Ark1'!T316</f>
        <v>7.2375822860562513</v>
      </c>
      <c r="AB35" s="449"/>
      <c r="AC35" s="74">
        <f>+'Ark1'!W316</f>
        <v>17.474566128067021</v>
      </c>
      <c r="AD35" s="451"/>
      <c r="AE35" s="74">
        <f>+'Ark1'!X316</f>
        <v>94.554159186116095</v>
      </c>
      <c r="AF35" s="74">
        <f>+'Ark1'!Y316</f>
        <v>78.904847396768389</v>
      </c>
      <c r="AG35" s="74">
        <f>+'Ark1'!Z316</f>
        <v>8.5036258208137188</v>
      </c>
      <c r="AH35" s="155">
        <f>+'Ark1'!AA316</f>
        <v>1.6498625058677148</v>
      </c>
      <c r="AI35" s="55">
        <f>+'Ark1'!AB316</f>
        <v>1.8721365260082288</v>
      </c>
      <c r="AJ35" s="55">
        <f>+'Ark1'!AC316</f>
        <v>74.486684276225574</v>
      </c>
      <c r="AK35" s="74">
        <f>+'Ark1'!AD316</f>
        <v>51.206840678946243</v>
      </c>
      <c r="AL35" s="74">
        <f>+'Ark1'!AE316</f>
        <v>59.029622152121519</v>
      </c>
      <c r="AM35" s="74">
        <f>+'Ark1'!AF316</f>
        <v>21.371019311932471</v>
      </c>
      <c r="AN35" s="202"/>
      <c r="AO35" s="74">
        <f>+'Ark1'!AF316</f>
        <v>21.371019311932471</v>
      </c>
      <c r="AP35" s="46"/>
      <c r="AQ35" s="18"/>
    </row>
    <row r="36" spans="1:49" ht="19.8">
      <c r="A36" s="46"/>
      <c r="B36" s="46"/>
      <c r="C36" s="46"/>
      <c r="D36" s="46"/>
      <c r="E36" s="46"/>
      <c r="F36" s="46"/>
      <c r="G36" s="46"/>
      <c r="H36" s="392"/>
      <c r="I36" s="324"/>
      <c r="J36" s="392"/>
      <c r="K36" s="89"/>
      <c r="L36" s="386"/>
      <c r="M36" s="89"/>
      <c r="N36" s="94"/>
      <c r="O36" s="89"/>
      <c r="P36" s="386"/>
      <c r="Q36" s="433"/>
      <c r="R36" s="498"/>
      <c r="S36" s="94"/>
      <c r="T36" s="46"/>
      <c r="U36" s="392"/>
      <c r="V36" s="46"/>
      <c r="W36" s="386"/>
      <c r="X36" s="392"/>
      <c r="Y36" s="392"/>
      <c r="Z36" s="46"/>
      <c r="AA36" s="46"/>
      <c r="AB36" s="392"/>
      <c r="AC36" s="71"/>
      <c r="AD36" s="395"/>
      <c r="AE36" s="71"/>
      <c r="AF36" s="71"/>
      <c r="AG36" s="71"/>
      <c r="AH36" s="89"/>
      <c r="AI36" s="46"/>
      <c r="AJ36" s="46"/>
      <c r="AK36" s="71"/>
      <c r="AL36" s="71"/>
      <c r="AM36" s="71"/>
      <c r="AN36" s="202"/>
      <c r="AO36" s="71"/>
      <c r="AP36" s="46"/>
    </row>
    <row r="37" spans="1:49">
      <c r="A37" s="46"/>
      <c r="B37" s="46"/>
      <c r="C37" s="46"/>
      <c r="D37" s="46"/>
      <c r="E37" s="46"/>
      <c r="F37" s="46"/>
      <c r="G37" s="46"/>
      <c r="H37" s="392"/>
      <c r="I37" s="324"/>
      <c r="J37" s="392"/>
      <c r="K37" s="89"/>
      <c r="L37" s="386"/>
      <c r="M37" s="89"/>
      <c r="N37" s="94"/>
      <c r="O37" s="89"/>
      <c r="P37" s="386"/>
      <c r="Q37" s="386"/>
      <c r="R37" s="498"/>
      <c r="S37" s="94"/>
      <c r="T37" s="46"/>
      <c r="U37" s="392"/>
      <c r="V37" s="46"/>
      <c r="W37" s="386"/>
      <c r="X37" s="392"/>
      <c r="Y37" s="392"/>
      <c r="Z37" s="46"/>
      <c r="AA37" s="46"/>
      <c r="AB37" s="392"/>
      <c r="AC37" s="71"/>
      <c r="AD37" s="395"/>
      <c r="AE37" s="71"/>
      <c r="AF37" s="71"/>
      <c r="AG37" s="71"/>
      <c r="AH37" s="89"/>
      <c r="AI37" s="46"/>
      <c r="AJ37" s="46"/>
      <c r="AK37" s="71"/>
      <c r="AL37" s="71"/>
      <c r="AM37" s="71"/>
      <c r="AN37" s="89"/>
      <c r="AO37" s="71"/>
      <c r="AP37" s="46"/>
    </row>
    <row r="38" spans="1:49" ht="15">
      <c r="G38" s="14"/>
      <c r="I38" s="355"/>
      <c r="K38" s="157"/>
      <c r="T38" s="3"/>
      <c r="V38" s="3"/>
      <c r="Z38" s="3"/>
      <c r="AA38" s="3"/>
      <c r="AD38" s="399"/>
      <c r="AJ38" s="1"/>
      <c r="AP38" s="1"/>
      <c r="AQ38" s="1"/>
      <c r="AR38" s="1"/>
      <c r="AS38" s="1"/>
      <c r="AT38" s="1"/>
      <c r="AU38" s="1"/>
      <c r="AV38" s="1"/>
    </row>
    <row r="39" spans="1:49" ht="15">
      <c r="G39" s="14"/>
      <c r="I39" s="355"/>
      <c r="K39" s="157"/>
      <c r="T39" s="3"/>
      <c r="V39" s="3"/>
      <c r="Z39" s="3"/>
      <c r="AA39" s="3"/>
      <c r="AD39" s="399"/>
      <c r="AJ39" s="1"/>
      <c r="AP39" s="1"/>
      <c r="AQ39" s="1"/>
      <c r="AR39" s="1"/>
      <c r="AS39" s="1"/>
      <c r="AT39" s="1"/>
      <c r="AU39" s="1"/>
      <c r="AV39" s="1"/>
      <c r="AW39" s="14"/>
    </row>
    <row r="40" spans="1:49" ht="15">
      <c r="G40" s="14"/>
      <c r="I40" s="355"/>
      <c r="K40" s="157"/>
      <c r="T40" s="3"/>
      <c r="V40" s="3"/>
      <c r="Z40" s="3"/>
      <c r="AA40" s="3"/>
      <c r="AD40" s="399"/>
      <c r="AJ40" s="1"/>
      <c r="AP40" s="1"/>
      <c r="AQ40" s="1"/>
      <c r="AR40" s="1"/>
      <c r="AS40" s="1"/>
      <c r="AT40" s="1"/>
      <c r="AU40" s="1"/>
      <c r="AV40" s="1"/>
      <c r="AW40" s="14"/>
    </row>
    <row r="41" spans="1:49" ht="15">
      <c r="G41" s="14"/>
      <c r="I41" s="355"/>
      <c r="K41" s="157"/>
      <c r="T41" s="3"/>
      <c r="V41" s="3"/>
      <c r="Z41" s="3"/>
      <c r="AA41" s="3"/>
      <c r="AD41" s="399"/>
      <c r="AJ41" s="1"/>
      <c r="AP41" s="1"/>
      <c r="AQ41" s="1"/>
      <c r="AR41" s="1"/>
      <c r="AS41" s="1"/>
      <c r="AT41" s="1"/>
      <c r="AU41" s="1"/>
      <c r="AV41" s="1"/>
      <c r="AW41" s="14"/>
    </row>
    <row r="42" spans="1:49" ht="15">
      <c r="G42" s="14"/>
      <c r="I42" s="355"/>
      <c r="K42" s="157"/>
      <c r="T42" s="3"/>
      <c r="V42" s="3"/>
      <c r="Z42" s="3"/>
      <c r="AA42" s="3"/>
      <c r="AD42" s="399"/>
      <c r="AJ42" s="1"/>
      <c r="AP42" s="1"/>
      <c r="AQ42" s="1"/>
      <c r="AR42" s="1"/>
      <c r="AS42" s="1"/>
      <c r="AT42" s="1"/>
      <c r="AU42" s="1"/>
      <c r="AV42" s="1"/>
      <c r="AW42" s="14"/>
    </row>
    <row r="43" spans="1:49" ht="15">
      <c r="G43" s="14"/>
      <c r="I43" s="355"/>
      <c r="K43" s="157"/>
      <c r="T43" s="3"/>
      <c r="V43" s="3"/>
      <c r="Z43" s="3"/>
      <c r="AA43" s="3"/>
      <c r="AD43" s="399"/>
      <c r="AJ43" s="1"/>
      <c r="AP43" s="1"/>
      <c r="AQ43" s="1"/>
      <c r="AR43" s="1"/>
      <c r="AS43" s="1"/>
      <c r="AT43" s="1"/>
      <c r="AU43" s="1"/>
      <c r="AV43" s="1"/>
      <c r="AW43" s="14"/>
    </row>
    <row r="44" spans="1:49" ht="15">
      <c r="G44" s="14"/>
      <c r="I44" s="355"/>
      <c r="K44" s="157"/>
      <c r="T44" s="3"/>
      <c r="V44" s="3"/>
      <c r="Z44" s="3"/>
      <c r="AA44" s="3"/>
      <c r="AD44" s="399"/>
      <c r="AJ44" s="1"/>
      <c r="AP44" s="1"/>
      <c r="AQ44" s="1"/>
      <c r="AR44" s="1"/>
      <c r="AS44" s="1"/>
      <c r="AT44" s="1"/>
      <c r="AU44" s="1"/>
      <c r="AV44" s="1"/>
      <c r="AW44" s="14"/>
    </row>
    <row r="45" spans="1:49" ht="15">
      <c r="G45" s="14"/>
      <c r="I45" s="355"/>
      <c r="K45" s="157"/>
      <c r="T45" s="3"/>
      <c r="V45" s="3"/>
      <c r="Z45" s="3"/>
      <c r="AA45" s="3"/>
      <c r="AD45" s="399"/>
      <c r="AJ45" s="1"/>
      <c r="AP45" s="1"/>
      <c r="AQ45" s="1"/>
      <c r="AR45" s="1"/>
      <c r="AS45" s="1"/>
      <c r="AT45" s="1"/>
      <c r="AU45" s="1"/>
      <c r="AV45" s="1"/>
      <c r="AW45" s="14"/>
    </row>
    <row r="46" spans="1:49" ht="15">
      <c r="G46" s="14"/>
      <c r="I46" s="355"/>
      <c r="K46" s="157"/>
      <c r="T46" s="3"/>
      <c r="V46" s="3"/>
      <c r="Z46" s="3"/>
      <c r="AA46" s="3"/>
      <c r="AD46" s="399"/>
      <c r="AJ46" s="1"/>
      <c r="AP46" s="1"/>
      <c r="AQ46" s="1"/>
      <c r="AR46" s="1"/>
      <c r="AS46" s="1"/>
      <c r="AT46" s="1"/>
      <c r="AU46" s="1"/>
      <c r="AV46" s="1"/>
      <c r="AW46" s="14"/>
    </row>
    <row r="47" spans="1:49" ht="15">
      <c r="G47" s="14"/>
      <c r="I47" s="355"/>
      <c r="K47" s="157"/>
      <c r="T47" s="3"/>
      <c r="V47" s="3"/>
      <c r="Z47" s="3"/>
      <c r="AA47" s="3"/>
      <c r="AD47" s="399"/>
      <c r="AJ47" s="1"/>
      <c r="AP47" s="1"/>
      <c r="AQ47" s="1"/>
      <c r="AR47" s="1"/>
      <c r="AS47" s="1"/>
      <c r="AT47" s="1"/>
      <c r="AU47" s="1"/>
      <c r="AV47" s="1"/>
      <c r="AW47" s="14"/>
    </row>
    <row r="48" spans="1:49" ht="15">
      <c r="G48" s="14"/>
      <c r="I48" s="355"/>
      <c r="K48" s="157"/>
      <c r="T48" s="3"/>
      <c r="V48" s="3"/>
      <c r="Z48" s="3"/>
      <c r="AA48" s="3"/>
      <c r="AD48" s="399"/>
      <c r="AJ48" s="1"/>
      <c r="AP48" s="1"/>
      <c r="AQ48" s="1"/>
      <c r="AR48" s="1"/>
      <c r="AS48" s="1"/>
      <c r="AT48" s="1"/>
      <c r="AU48" s="1"/>
      <c r="AV48" s="1"/>
      <c r="AW48" s="14"/>
    </row>
    <row r="49" spans="7:49" ht="15">
      <c r="G49" s="14"/>
      <c r="I49" s="355"/>
      <c r="K49" s="157"/>
      <c r="T49" s="3"/>
      <c r="V49" s="3"/>
      <c r="Z49" s="3"/>
      <c r="AA49" s="3"/>
      <c r="AD49" s="399"/>
      <c r="AJ49" s="1"/>
      <c r="AP49" s="1"/>
      <c r="AQ49" s="1"/>
      <c r="AR49" s="1"/>
      <c r="AS49" s="1"/>
      <c r="AT49" s="1"/>
      <c r="AU49" s="1"/>
      <c r="AV49" s="1"/>
      <c r="AW49" s="14"/>
    </row>
    <row r="50" spans="7:49" ht="15">
      <c r="G50" s="14"/>
      <c r="I50" s="355"/>
      <c r="K50" s="157"/>
      <c r="T50" s="3"/>
      <c r="V50" s="3"/>
      <c r="Z50" s="3"/>
      <c r="AA50" s="3"/>
      <c r="AD50" s="399"/>
      <c r="AJ50" s="1"/>
      <c r="AP50" s="1"/>
      <c r="AQ50" s="1"/>
      <c r="AR50" s="1"/>
      <c r="AS50" s="1"/>
      <c r="AT50" s="1"/>
      <c r="AU50" s="1"/>
      <c r="AV50" s="1"/>
      <c r="AW50" s="14"/>
    </row>
    <row r="51" spans="7:49" ht="15">
      <c r="G51" s="14"/>
      <c r="I51" s="355"/>
      <c r="K51" s="157"/>
      <c r="T51" s="3"/>
      <c r="V51" s="3"/>
      <c r="Z51" s="3"/>
      <c r="AA51" s="3"/>
      <c r="AD51" s="399"/>
      <c r="AJ51" s="1"/>
      <c r="AP51" s="1"/>
      <c r="AQ51" s="1"/>
      <c r="AR51" s="1"/>
      <c r="AS51" s="1"/>
      <c r="AT51" s="1"/>
      <c r="AU51" s="1"/>
      <c r="AV51" s="1"/>
      <c r="AW51" s="14"/>
    </row>
    <row r="52" spans="7:49" ht="15">
      <c r="G52" s="14"/>
      <c r="I52" s="355"/>
      <c r="K52" s="157"/>
      <c r="T52" s="3"/>
      <c r="V52" s="3"/>
      <c r="Z52" s="3"/>
      <c r="AA52" s="3"/>
      <c r="AD52" s="399"/>
      <c r="AJ52" s="1"/>
      <c r="AP52" s="1"/>
      <c r="AQ52" s="1"/>
      <c r="AR52" s="1"/>
      <c r="AS52" s="1"/>
      <c r="AT52" s="1"/>
      <c r="AU52" s="1"/>
      <c r="AV52" s="1"/>
      <c r="AW52" s="14"/>
    </row>
    <row r="53" spans="7:49" ht="15">
      <c r="G53" s="14"/>
      <c r="I53" s="355"/>
      <c r="K53" s="157"/>
      <c r="T53" s="3"/>
      <c r="V53" s="3"/>
      <c r="Z53" s="3"/>
      <c r="AA53" s="3"/>
      <c r="AD53" s="399"/>
      <c r="AJ53" s="1"/>
      <c r="AP53" s="1"/>
      <c r="AQ53" s="1"/>
      <c r="AR53" s="1"/>
      <c r="AS53" s="1"/>
      <c r="AT53" s="1"/>
      <c r="AU53" s="1"/>
      <c r="AV53" s="1"/>
      <c r="AW53" s="14"/>
    </row>
    <row r="54" spans="7:49" ht="15">
      <c r="G54" s="14"/>
      <c r="I54" s="355"/>
      <c r="K54" s="157"/>
      <c r="T54" s="3"/>
      <c r="V54" s="3"/>
      <c r="Z54" s="3"/>
      <c r="AA54" s="3"/>
      <c r="AD54" s="399"/>
      <c r="AJ54" s="1"/>
      <c r="AP54" s="1"/>
      <c r="AQ54" s="1"/>
      <c r="AR54" s="1"/>
      <c r="AS54" s="1"/>
      <c r="AT54" s="1"/>
      <c r="AU54" s="1"/>
      <c r="AV54" s="1"/>
      <c r="AW54" s="14"/>
    </row>
    <row r="55" spans="7:49" ht="15">
      <c r="G55" s="14"/>
      <c r="I55" s="355"/>
      <c r="K55" s="157"/>
      <c r="T55" s="3"/>
      <c r="V55" s="3"/>
      <c r="Z55" s="3"/>
      <c r="AA55" s="3"/>
      <c r="AD55" s="399"/>
      <c r="AJ55" s="1"/>
      <c r="AP55" s="1"/>
      <c r="AQ55" s="1"/>
      <c r="AR55" s="1"/>
      <c r="AS55" s="1"/>
      <c r="AT55" s="1"/>
      <c r="AU55" s="1"/>
      <c r="AV55" s="1"/>
      <c r="AW55" s="14"/>
    </row>
    <row r="56" spans="7:49" ht="15">
      <c r="G56" s="14"/>
      <c r="I56" s="355"/>
      <c r="K56" s="157"/>
      <c r="T56" s="3"/>
      <c r="V56" s="3"/>
      <c r="Z56" s="3"/>
      <c r="AA56" s="3"/>
      <c r="AD56" s="399"/>
      <c r="AJ56" s="1"/>
      <c r="AP56" s="1"/>
      <c r="AQ56" s="1"/>
      <c r="AR56" s="1"/>
      <c r="AS56" s="1"/>
      <c r="AT56" s="1"/>
      <c r="AU56" s="1"/>
      <c r="AV56" s="1"/>
      <c r="AW56" s="14"/>
    </row>
    <row r="57" spans="7:49" ht="15">
      <c r="G57" s="14"/>
      <c r="I57" s="355"/>
      <c r="K57" s="157"/>
      <c r="T57" s="3"/>
      <c r="V57" s="3"/>
      <c r="Z57" s="3"/>
      <c r="AA57" s="3"/>
      <c r="AD57" s="399"/>
      <c r="AJ57" s="1"/>
      <c r="AP57" s="1"/>
      <c r="AQ57" s="1"/>
      <c r="AR57" s="1"/>
      <c r="AS57" s="1"/>
      <c r="AT57" s="1"/>
      <c r="AU57" s="1"/>
      <c r="AV57" s="1"/>
      <c r="AW57" s="14"/>
    </row>
    <row r="58" spans="7:49" ht="15">
      <c r="G58" s="14"/>
      <c r="I58" s="355"/>
      <c r="K58" s="157"/>
      <c r="T58" s="3"/>
      <c r="V58" s="3"/>
      <c r="Z58" s="3"/>
      <c r="AA58" s="3"/>
      <c r="AD58" s="399"/>
      <c r="AJ58" s="1"/>
      <c r="AP58" s="1"/>
      <c r="AQ58" s="1"/>
      <c r="AR58" s="1"/>
      <c r="AS58" s="1"/>
      <c r="AT58" s="1"/>
      <c r="AU58" s="1"/>
      <c r="AV58" s="1"/>
      <c r="AW58" s="14"/>
    </row>
    <row r="59" spans="7:49" ht="15">
      <c r="G59" s="14"/>
      <c r="I59" s="355"/>
      <c r="K59" s="157"/>
      <c r="T59" s="3"/>
      <c r="V59" s="3"/>
      <c r="Z59" s="3"/>
      <c r="AA59" s="3"/>
      <c r="AD59" s="399"/>
      <c r="AJ59" s="1"/>
      <c r="AP59" s="1"/>
      <c r="AQ59" s="1"/>
      <c r="AR59" s="1"/>
      <c r="AS59" s="1"/>
      <c r="AT59" s="1"/>
      <c r="AU59" s="1"/>
      <c r="AV59" s="1"/>
      <c r="AW59" s="14"/>
    </row>
    <row r="60" spans="7:49" ht="15">
      <c r="G60" s="14"/>
      <c r="I60" s="355"/>
      <c r="K60" s="157"/>
      <c r="T60" s="3"/>
      <c r="V60" s="3"/>
      <c r="Z60" s="3"/>
      <c r="AA60" s="3"/>
      <c r="AD60" s="399"/>
      <c r="AJ60" s="1"/>
      <c r="AP60" s="1"/>
      <c r="AQ60" s="1"/>
      <c r="AR60" s="1"/>
      <c r="AS60" s="1"/>
      <c r="AT60" s="1"/>
      <c r="AU60" s="1"/>
      <c r="AV60" s="1"/>
      <c r="AW60" s="14"/>
    </row>
    <row r="61" spans="7:49" ht="15">
      <c r="G61" s="14"/>
      <c r="I61" s="355"/>
      <c r="K61" s="157"/>
      <c r="T61" s="3"/>
      <c r="V61" s="3"/>
      <c r="Z61" s="3"/>
      <c r="AA61" s="3"/>
      <c r="AD61" s="399"/>
      <c r="AJ61" s="1"/>
      <c r="AP61" s="1"/>
      <c r="AQ61" s="1"/>
      <c r="AR61" s="1"/>
      <c r="AS61" s="1"/>
      <c r="AT61" s="1"/>
      <c r="AU61" s="1"/>
      <c r="AV61" s="1"/>
      <c r="AW61" s="14"/>
    </row>
    <row r="62" spans="7:49" ht="15">
      <c r="G62" s="14"/>
      <c r="I62" s="355"/>
      <c r="K62" s="157"/>
      <c r="T62" s="3"/>
      <c r="V62" s="3"/>
      <c r="Z62" s="3"/>
      <c r="AA62" s="3"/>
      <c r="AD62" s="399"/>
      <c r="AJ62" s="1"/>
      <c r="AP62" s="1"/>
      <c r="AQ62" s="1"/>
      <c r="AR62" s="1"/>
      <c r="AS62" s="1"/>
      <c r="AT62" s="1"/>
      <c r="AU62" s="1"/>
      <c r="AV62" s="1"/>
      <c r="AW62" s="14"/>
    </row>
    <row r="63" spans="7:49" ht="15">
      <c r="G63" s="14"/>
      <c r="I63" s="355"/>
      <c r="K63" s="157"/>
      <c r="T63" s="3"/>
      <c r="V63" s="3"/>
      <c r="Z63" s="3"/>
      <c r="AA63" s="3"/>
      <c r="AD63" s="399"/>
      <c r="AJ63" s="1"/>
      <c r="AP63" s="1"/>
      <c r="AQ63" s="1"/>
      <c r="AR63" s="1"/>
      <c r="AS63" s="1"/>
      <c r="AT63" s="1"/>
      <c r="AU63" s="1"/>
      <c r="AV63" s="1"/>
      <c r="AW63" s="14"/>
    </row>
    <row r="64" spans="7:49" ht="15">
      <c r="G64" s="14"/>
      <c r="I64" s="355"/>
      <c r="K64" s="157"/>
      <c r="T64" s="3"/>
      <c r="V64" s="3"/>
      <c r="Z64" s="3"/>
      <c r="AA64" s="3"/>
      <c r="AD64" s="399"/>
      <c r="AJ64" s="1"/>
      <c r="AP64" s="1"/>
      <c r="AQ64" s="1"/>
      <c r="AR64" s="1"/>
      <c r="AS64" s="1"/>
      <c r="AT64" s="1"/>
      <c r="AU64" s="1"/>
      <c r="AV64" s="1"/>
      <c r="AW64" s="14"/>
    </row>
    <row r="65" spans="7:49" ht="15">
      <c r="G65" s="14"/>
      <c r="I65" s="355"/>
      <c r="K65" s="157"/>
      <c r="T65" s="3"/>
      <c r="V65" s="3"/>
      <c r="Z65" s="3"/>
      <c r="AA65" s="3"/>
      <c r="AD65" s="399"/>
      <c r="AJ65" s="1"/>
      <c r="AP65" s="1"/>
      <c r="AQ65" s="1"/>
      <c r="AR65" s="1"/>
      <c r="AS65" s="1"/>
      <c r="AT65" s="1"/>
      <c r="AU65" s="1"/>
      <c r="AV65" s="1"/>
      <c r="AW65" s="14"/>
    </row>
    <row r="66" spans="7:49" ht="15">
      <c r="G66" s="14"/>
      <c r="I66" s="355"/>
      <c r="K66" s="157"/>
      <c r="T66" s="3"/>
      <c r="V66" s="3"/>
      <c r="Z66" s="3"/>
      <c r="AA66" s="3"/>
      <c r="AD66" s="399"/>
      <c r="AJ66" s="1"/>
      <c r="AP66" s="1"/>
      <c r="AQ66" s="1"/>
      <c r="AR66" s="1"/>
      <c r="AS66" s="1"/>
      <c r="AT66" s="1"/>
      <c r="AU66" s="1"/>
      <c r="AV66" s="1"/>
      <c r="AW66" s="14"/>
    </row>
    <row r="67" spans="7:49" ht="15">
      <c r="G67" s="14"/>
      <c r="I67" s="355"/>
      <c r="K67" s="157"/>
      <c r="T67" s="3"/>
      <c r="V67" s="3"/>
      <c r="Z67" s="3"/>
      <c r="AA67" s="3"/>
      <c r="AD67" s="399"/>
      <c r="AJ67" s="1"/>
      <c r="AP67" s="1"/>
      <c r="AQ67" s="1"/>
      <c r="AR67" s="1"/>
      <c r="AS67" s="1"/>
      <c r="AT67" s="1"/>
      <c r="AU67" s="1"/>
      <c r="AV67" s="1"/>
      <c r="AW67" s="14"/>
    </row>
    <row r="68" spans="7:49" ht="15">
      <c r="G68" s="14"/>
      <c r="I68" s="355"/>
      <c r="K68" s="157"/>
      <c r="T68" s="3"/>
      <c r="V68" s="3"/>
      <c r="Z68" s="3"/>
      <c r="AA68" s="3"/>
      <c r="AD68" s="399"/>
      <c r="AJ68" s="1"/>
      <c r="AP68" s="1"/>
      <c r="AQ68" s="1"/>
      <c r="AR68" s="1"/>
      <c r="AS68" s="1"/>
      <c r="AT68" s="1"/>
      <c r="AU68" s="1"/>
      <c r="AV68" s="1"/>
      <c r="AW68" s="14"/>
    </row>
    <row r="69" spans="7:49" ht="15">
      <c r="G69" s="14"/>
      <c r="I69" s="355"/>
      <c r="K69" s="157"/>
      <c r="T69" s="3"/>
      <c r="V69" s="3"/>
      <c r="Z69" s="3"/>
      <c r="AA69" s="3"/>
      <c r="AD69" s="399"/>
      <c r="AJ69" s="1"/>
      <c r="AP69" s="1"/>
      <c r="AQ69" s="1"/>
      <c r="AR69" s="1"/>
      <c r="AS69" s="1"/>
      <c r="AT69" s="1"/>
      <c r="AU69" s="1"/>
      <c r="AV69" s="1"/>
      <c r="AW69" s="14"/>
    </row>
    <row r="70" spans="7:49" ht="15">
      <c r="G70" s="14"/>
      <c r="I70" s="355"/>
      <c r="K70" s="157"/>
      <c r="T70" s="3"/>
      <c r="V70" s="3"/>
      <c r="Z70" s="3"/>
      <c r="AA70" s="3"/>
      <c r="AD70" s="399"/>
      <c r="AJ70" s="1"/>
      <c r="AP70" s="1"/>
      <c r="AQ70" s="1"/>
      <c r="AR70" s="1"/>
      <c r="AS70" s="1"/>
      <c r="AT70" s="1"/>
      <c r="AU70" s="1"/>
      <c r="AV70" s="1"/>
      <c r="AW70" s="14"/>
    </row>
    <row r="71" spans="7:49" ht="15">
      <c r="G71" s="14"/>
      <c r="I71" s="355"/>
      <c r="K71" s="157"/>
      <c r="T71" s="3"/>
      <c r="V71" s="3"/>
      <c r="Z71" s="3"/>
      <c r="AA71" s="3"/>
      <c r="AD71" s="399"/>
      <c r="AJ71" s="1"/>
      <c r="AP71" s="1"/>
      <c r="AQ71" s="1"/>
      <c r="AR71" s="1"/>
      <c r="AS71" s="1"/>
      <c r="AT71" s="1"/>
      <c r="AU71" s="1"/>
      <c r="AV71" s="1"/>
      <c r="AW71" s="14"/>
    </row>
    <row r="72" spans="7:49" ht="15">
      <c r="G72" s="14"/>
      <c r="I72" s="355"/>
      <c r="K72" s="157"/>
      <c r="T72" s="3"/>
      <c r="V72" s="3"/>
      <c r="Z72" s="3"/>
      <c r="AA72" s="3"/>
      <c r="AD72" s="399"/>
      <c r="AJ72" s="1"/>
      <c r="AP72" s="1"/>
      <c r="AQ72" s="1"/>
      <c r="AR72" s="1"/>
      <c r="AS72" s="1"/>
      <c r="AT72" s="1"/>
      <c r="AU72" s="1"/>
      <c r="AV72" s="1"/>
      <c r="AW72" s="14"/>
    </row>
    <row r="73" spans="7:49" ht="15">
      <c r="G73" s="14"/>
      <c r="I73" s="355"/>
      <c r="K73" s="157"/>
      <c r="T73" s="3"/>
      <c r="V73" s="3"/>
      <c r="Z73" s="3"/>
      <c r="AA73" s="3"/>
      <c r="AD73" s="399"/>
      <c r="AJ73" s="1"/>
      <c r="AP73" s="1"/>
      <c r="AQ73" s="1"/>
      <c r="AR73" s="1"/>
      <c r="AS73" s="1"/>
      <c r="AT73" s="1"/>
      <c r="AU73" s="1"/>
      <c r="AV73" s="1"/>
      <c r="AW73" s="14"/>
    </row>
    <row r="74" spans="7:49" ht="15">
      <c r="G74" s="14"/>
      <c r="I74" s="355"/>
      <c r="K74" s="157"/>
      <c r="T74" s="3"/>
      <c r="V74" s="3"/>
      <c r="Z74" s="3"/>
      <c r="AA74" s="3"/>
      <c r="AD74" s="399"/>
      <c r="AJ74" s="1"/>
      <c r="AP74" s="1"/>
      <c r="AQ74" s="1"/>
      <c r="AR74" s="1"/>
      <c r="AS74" s="1"/>
      <c r="AT74" s="1"/>
      <c r="AU74" s="1"/>
      <c r="AV74" s="1"/>
      <c r="AW74" s="14"/>
    </row>
    <row r="75" spans="7:49" ht="15">
      <c r="G75" s="14"/>
      <c r="I75" s="355"/>
      <c r="K75" s="157"/>
      <c r="M75" s="157"/>
      <c r="N75" s="157"/>
      <c r="O75" s="157"/>
      <c r="S75" s="157"/>
      <c r="T75" s="14"/>
      <c r="V75" s="14"/>
      <c r="Z75" s="14"/>
      <c r="AA75" s="14"/>
      <c r="AC75" s="75"/>
      <c r="AE75" s="75"/>
      <c r="AF75" s="75"/>
      <c r="AG75" s="75"/>
      <c r="AH75" s="157"/>
      <c r="AI75" s="14"/>
      <c r="AJ75" s="14"/>
      <c r="AK75" s="75"/>
      <c r="AL75" s="75"/>
      <c r="AM75" s="75"/>
      <c r="AN75" s="157"/>
      <c r="AO75" s="75"/>
      <c r="AP75" s="14"/>
      <c r="AQ75" s="14"/>
      <c r="AR75" s="14"/>
      <c r="AS75" s="14"/>
      <c r="AT75" s="14"/>
      <c r="AU75" s="14"/>
      <c r="AV75" s="14"/>
      <c r="AW75" s="14"/>
    </row>
    <row r="76" spans="7:49" ht="15">
      <c r="G76" s="14"/>
      <c r="I76" s="355"/>
      <c r="K76" s="157"/>
      <c r="M76" s="157"/>
      <c r="N76" s="157"/>
      <c r="O76" s="157"/>
      <c r="S76" s="157"/>
      <c r="T76" s="14"/>
      <c r="V76" s="14"/>
      <c r="Z76" s="14"/>
      <c r="AA76" s="14"/>
      <c r="AC76" s="75"/>
      <c r="AE76" s="75"/>
      <c r="AF76" s="75"/>
      <c r="AG76" s="75"/>
      <c r="AH76" s="157"/>
      <c r="AI76" s="14"/>
      <c r="AJ76" s="14"/>
      <c r="AK76" s="75"/>
      <c r="AL76" s="75"/>
      <c r="AM76" s="75"/>
      <c r="AN76" s="157"/>
      <c r="AO76" s="75"/>
      <c r="AP76" s="14"/>
      <c r="AQ76" s="14"/>
      <c r="AR76" s="14"/>
      <c r="AS76" s="14"/>
      <c r="AT76" s="14"/>
      <c r="AU76" s="14"/>
      <c r="AV76" s="14"/>
      <c r="AW76" s="14"/>
    </row>
    <row r="77" spans="7:49" ht="15">
      <c r="G77" s="14"/>
      <c r="I77" s="355"/>
      <c r="K77" s="157"/>
      <c r="M77" s="157"/>
      <c r="N77" s="157"/>
      <c r="O77" s="157"/>
      <c r="S77" s="157"/>
      <c r="T77" s="14"/>
      <c r="V77" s="14"/>
      <c r="Z77" s="14"/>
      <c r="AA77" s="14"/>
      <c r="AC77" s="75"/>
      <c r="AE77" s="75"/>
      <c r="AF77" s="75"/>
      <c r="AG77" s="75"/>
      <c r="AH77" s="157"/>
      <c r="AI77" s="14"/>
      <c r="AJ77" s="14"/>
      <c r="AK77" s="75"/>
      <c r="AL77" s="75"/>
      <c r="AM77" s="75"/>
      <c r="AN77" s="157"/>
      <c r="AO77" s="75"/>
      <c r="AP77" s="14"/>
      <c r="AQ77" s="14"/>
      <c r="AR77" s="14"/>
      <c r="AS77" s="14"/>
      <c r="AT77" s="14"/>
      <c r="AU77" s="14"/>
      <c r="AV77" s="14"/>
      <c r="AW77" s="14"/>
    </row>
    <row r="78" spans="7:49" ht="15">
      <c r="G78" s="14"/>
      <c r="I78" s="355"/>
      <c r="K78" s="157"/>
      <c r="M78" s="157"/>
      <c r="N78" s="157"/>
      <c r="O78" s="157"/>
      <c r="S78" s="157"/>
      <c r="T78" s="14"/>
      <c r="V78" s="14"/>
      <c r="Z78" s="14"/>
      <c r="AA78" s="14"/>
      <c r="AC78" s="75"/>
      <c r="AE78" s="75"/>
      <c r="AF78" s="75"/>
      <c r="AG78" s="75"/>
      <c r="AH78" s="157"/>
      <c r="AI78" s="14"/>
      <c r="AJ78" s="14"/>
      <c r="AK78" s="75"/>
      <c r="AL78" s="75"/>
      <c r="AM78" s="75"/>
      <c r="AN78" s="157"/>
      <c r="AO78" s="75"/>
      <c r="AP78" s="14"/>
      <c r="AQ78" s="14"/>
      <c r="AR78" s="14"/>
      <c r="AS78" s="14"/>
      <c r="AT78" s="14"/>
      <c r="AU78" s="14"/>
      <c r="AV78" s="14"/>
      <c r="AW78" s="14"/>
    </row>
    <row r="79" spans="7:49" ht="15">
      <c r="G79" s="14"/>
      <c r="I79" s="355"/>
      <c r="K79" s="157"/>
      <c r="M79" s="157"/>
      <c r="N79" s="157"/>
      <c r="O79" s="157"/>
      <c r="S79" s="157"/>
      <c r="T79" s="14"/>
      <c r="V79" s="14"/>
      <c r="Z79" s="14"/>
      <c r="AA79" s="14"/>
      <c r="AC79" s="75"/>
      <c r="AE79" s="75"/>
      <c r="AF79" s="75"/>
      <c r="AG79" s="75"/>
      <c r="AH79" s="157"/>
      <c r="AI79" s="14"/>
      <c r="AJ79" s="14"/>
      <c r="AK79" s="75"/>
      <c r="AL79" s="75"/>
      <c r="AM79" s="75"/>
      <c r="AN79" s="157"/>
      <c r="AO79" s="75"/>
      <c r="AP79" s="14"/>
      <c r="AQ79" s="14"/>
      <c r="AR79" s="14"/>
      <c r="AS79" s="14"/>
      <c r="AT79" s="14"/>
      <c r="AU79" s="14"/>
      <c r="AV79" s="14"/>
      <c r="AW79" s="14"/>
    </row>
    <row r="80" spans="7:49" ht="15">
      <c r="G80" s="14"/>
      <c r="I80" s="355"/>
      <c r="K80" s="157"/>
      <c r="M80" s="157"/>
      <c r="N80" s="157"/>
      <c r="O80" s="157"/>
      <c r="S80" s="157"/>
      <c r="T80" s="14"/>
      <c r="V80" s="14"/>
      <c r="Z80" s="14"/>
      <c r="AA80" s="14"/>
      <c r="AC80" s="75"/>
      <c r="AE80" s="75"/>
      <c r="AF80" s="75"/>
      <c r="AG80" s="75"/>
      <c r="AH80" s="157"/>
      <c r="AI80" s="14"/>
      <c r="AJ80" s="14"/>
      <c r="AK80" s="75"/>
      <c r="AL80" s="75"/>
      <c r="AM80" s="75"/>
      <c r="AN80" s="157"/>
      <c r="AO80" s="75"/>
      <c r="AP80" s="14"/>
      <c r="AQ80" s="14"/>
      <c r="AR80" s="14"/>
      <c r="AS80" s="14"/>
      <c r="AT80" s="14"/>
      <c r="AU80" s="14"/>
      <c r="AV80" s="14"/>
      <c r="AW80" s="14"/>
    </row>
    <row r="81" spans="7:49" ht="15">
      <c r="G81" s="14"/>
      <c r="I81" s="355"/>
      <c r="K81" s="157"/>
      <c r="M81" s="157"/>
      <c r="N81" s="157"/>
      <c r="O81" s="157"/>
      <c r="S81" s="157"/>
      <c r="T81" s="14"/>
      <c r="V81" s="14"/>
      <c r="Z81" s="14"/>
      <c r="AA81" s="14"/>
      <c r="AC81" s="75"/>
      <c r="AE81" s="75"/>
      <c r="AF81" s="75"/>
      <c r="AG81" s="75"/>
      <c r="AH81" s="157"/>
      <c r="AI81" s="14"/>
      <c r="AJ81" s="14"/>
      <c r="AK81" s="75"/>
      <c r="AL81" s="75"/>
      <c r="AM81" s="75"/>
      <c r="AN81" s="157"/>
      <c r="AO81" s="75"/>
      <c r="AP81" s="14"/>
      <c r="AQ81" s="14"/>
      <c r="AR81" s="14"/>
      <c r="AS81" s="14"/>
      <c r="AT81" s="14"/>
      <c r="AU81" s="14"/>
      <c r="AV81" s="14"/>
      <c r="AW81" s="14"/>
    </row>
    <row r="82" spans="7:49" ht="15">
      <c r="G82" s="14"/>
      <c r="I82" s="355"/>
      <c r="K82" s="157"/>
      <c r="M82" s="157"/>
      <c r="N82" s="157"/>
      <c r="O82" s="157"/>
      <c r="S82" s="157"/>
      <c r="T82" s="14"/>
      <c r="V82" s="14"/>
      <c r="Z82" s="14"/>
      <c r="AA82" s="14"/>
      <c r="AC82" s="75"/>
      <c r="AE82" s="75"/>
      <c r="AF82" s="75"/>
      <c r="AG82" s="75"/>
      <c r="AH82" s="157"/>
      <c r="AI82" s="14"/>
      <c r="AJ82" s="14"/>
      <c r="AK82" s="75"/>
      <c r="AL82" s="75"/>
      <c r="AM82" s="75"/>
      <c r="AN82" s="157"/>
      <c r="AO82" s="75"/>
      <c r="AP82" s="14"/>
      <c r="AQ82" s="14"/>
      <c r="AR82" s="14"/>
      <c r="AS82" s="14"/>
      <c r="AT82" s="14"/>
      <c r="AU82" s="14"/>
      <c r="AV82" s="14"/>
      <c r="AW82" s="14"/>
    </row>
    <row r="83" spans="7:49" ht="15">
      <c r="G83" s="14"/>
      <c r="I83" s="355"/>
      <c r="K83" s="157"/>
      <c r="M83" s="157"/>
      <c r="N83" s="157"/>
      <c r="O83" s="157"/>
      <c r="S83" s="157"/>
      <c r="T83" s="14"/>
      <c r="V83" s="14"/>
      <c r="Z83" s="14"/>
      <c r="AA83" s="14"/>
      <c r="AC83" s="75"/>
      <c r="AE83" s="75"/>
      <c r="AF83" s="75"/>
      <c r="AG83" s="75"/>
      <c r="AH83" s="157"/>
      <c r="AI83" s="14"/>
      <c r="AJ83" s="14"/>
      <c r="AK83" s="75"/>
      <c r="AL83" s="75"/>
      <c r="AM83" s="75"/>
      <c r="AN83" s="157"/>
      <c r="AO83" s="75"/>
      <c r="AP83" s="14"/>
      <c r="AQ83" s="14"/>
      <c r="AR83" s="14"/>
      <c r="AS83" s="14"/>
      <c r="AT83" s="14"/>
      <c r="AU83" s="14"/>
      <c r="AV83" s="14"/>
      <c r="AW83" s="14"/>
    </row>
    <row r="84" spans="7:49" ht="15">
      <c r="G84" s="14"/>
      <c r="I84" s="355"/>
      <c r="K84" s="157"/>
      <c r="M84" s="157"/>
      <c r="N84" s="157"/>
      <c r="O84" s="157"/>
      <c r="S84" s="157"/>
      <c r="T84" s="14"/>
      <c r="V84" s="14"/>
      <c r="Z84" s="14"/>
      <c r="AA84" s="14"/>
      <c r="AC84" s="75"/>
      <c r="AE84" s="75"/>
      <c r="AF84" s="75"/>
      <c r="AG84" s="75"/>
      <c r="AH84" s="157"/>
      <c r="AI84" s="14"/>
      <c r="AJ84" s="14"/>
      <c r="AK84" s="75"/>
      <c r="AL84" s="75"/>
      <c r="AM84" s="75"/>
      <c r="AN84" s="157"/>
      <c r="AO84" s="75"/>
      <c r="AP84" s="14"/>
      <c r="AQ84" s="14"/>
      <c r="AR84" s="14"/>
      <c r="AS84" s="14"/>
      <c r="AT84" s="14"/>
      <c r="AU84" s="14"/>
      <c r="AV84" s="14"/>
      <c r="AW84" s="14"/>
    </row>
    <row r="85" spans="7:49" ht="15">
      <c r="G85" s="14"/>
      <c r="I85" s="355"/>
      <c r="K85" s="157"/>
      <c r="M85" s="157"/>
      <c r="N85" s="157"/>
      <c r="O85" s="157"/>
      <c r="S85" s="157"/>
      <c r="T85" s="14"/>
      <c r="V85" s="14"/>
      <c r="Z85" s="14"/>
      <c r="AA85" s="14"/>
      <c r="AC85" s="75"/>
      <c r="AE85" s="75"/>
      <c r="AF85" s="75"/>
      <c r="AG85" s="75"/>
      <c r="AH85" s="157"/>
      <c r="AI85" s="14"/>
      <c r="AJ85" s="14"/>
      <c r="AK85" s="75"/>
      <c r="AL85" s="75"/>
      <c r="AM85" s="75"/>
      <c r="AN85" s="157"/>
      <c r="AO85" s="75"/>
      <c r="AP85" s="14"/>
      <c r="AQ85" s="14"/>
      <c r="AR85" s="14"/>
      <c r="AS85" s="14"/>
      <c r="AT85" s="14"/>
      <c r="AU85" s="14"/>
      <c r="AV85" s="14"/>
      <c r="AW85" s="14"/>
    </row>
    <row r="86" spans="7:49" ht="15">
      <c r="G86" s="14"/>
      <c r="I86" s="355"/>
      <c r="K86" s="157"/>
      <c r="M86" s="157"/>
      <c r="N86" s="157"/>
      <c r="O86" s="157"/>
      <c r="S86" s="157"/>
      <c r="T86" s="14"/>
      <c r="V86" s="14"/>
      <c r="Z86" s="14"/>
      <c r="AA86" s="14"/>
      <c r="AC86" s="75"/>
      <c r="AE86" s="75"/>
      <c r="AF86" s="75"/>
      <c r="AG86" s="75"/>
      <c r="AH86" s="157"/>
      <c r="AI86" s="14"/>
      <c r="AJ86" s="14"/>
      <c r="AK86" s="75"/>
      <c r="AL86" s="75"/>
      <c r="AM86" s="75"/>
      <c r="AN86" s="157"/>
      <c r="AO86" s="75"/>
      <c r="AP86" s="14"/>
      <c r="AQ86" s="14"/>
      <c r="AR86" s="14"/>
      <c r="AS86" s="14"/>
      <c r="AT86" s="14"/>
      <c r="AU86" s="14"/>
      <c r="AV86" s="14"/>
      <c r="AW86" s="14"/>
    </row>
    <row r="87" spans="7:49" ht="15">
      <c r="G87" s="14"/>
      <c r="I87" s="355"/>
      <c r="K87" s="157"/>
      <c r="M87" s="157"/>
      <c r="N87" s="157"/>
      <c r="O87" s="157"/>
      <c r="S87" s="157"/>
      <c r="T87" s="14"/>
      <c r="V87" s="14"/>
      <c r="Z87" s="14"/>
      <c r="AA87" s="14"/>
      <c r="AC87" s="75"/>
      <c r="AE87" s="75"/>
      <c r="AF87" s="75"/>
      <c r="AG87" s="75"/>
      <c r="AH87" s="157"/>
      <c r="AI87" s="14"/>
      <c r="AJ87" s="14"/>
      <c r="AK87" s="75"/>
      <c r="AL87" s="75"/>
      <c r="AM87" s="75"/>
      <c r="AN87" s="157"/>
      <c r="AO87" s="75"/>
      <c r="AP87" s="14"/>
      <c r="AQ87" s="14"/>
      <c r="AR87" s="14"/>
      <c r="AS87" s="14"/>
      <c r="AT87" s="14"/>
      <c r="AU87" s="14"/>
      <c r="AV87" s="14"/>
      <c r="AW87" s="14"/>
    </row>
    <row r="88" spans="7:49" ht="15">
      <c r="G88" s="14"/>
      <c r="I88" s="355"/>
      <c r="K88" s="157"/>
      <c r="M88" s="157"/>
      <c r="N88" s="157"/>
      <c r="O88" s="157"/>
      <c r="S88" s="157"/>
      <c r="T88" s="14"/>
      <c r="V88" s="14"/>
      <c r="Z88" s="14"/>
      <c r="AA88" s="14"/>
      <c r="AC88" s="75"/>
      <c r="AE88" s="75"/>
      <c r="AF88" s="75"/>
      <c r="AG88" s="75"/>
      <c r="AH88" s="157"/>
      <c r="AI88" s="14"/>
      <c r="AJ88" s="14"/>
      <c r="AK88" s="75"/>
      <c r="AL88" s="75"/>
      <c r="AM88" s="75"/>
      <c r="AN88" s="157"/>
      <c r="AO88" s="75"/>
      <c r="AP88" s="14"/>
      <c r="AQ88" s="14"/>
      <c r="AR88" s="14"/>
      <c r="AS88" s="14"/>
      <c r="AT88" s="14"/>
      <c r="AU88" s="14"/>
      <c r="AV88" s="14"/>
      <c r="AW88" s="14"/>
    </row>
    <row r="89" spans="7:49" ht="15">
      <c r="G89" s="14"/>
      <c r="I89" s="355"/>
      <c r="K89" s="157"/>
      <c r="M89" s="157"/>
      <c r="N89" s="157"/>
      <c r="O89" s="157"/>
      <c r="S89" s="157"/>
      <c r="T89" s="14"/>
      <c r="V89" s="14"/>
      <c r="Z89" s="14"/>
      <c r="AA89" s="14"/>
      <c r="AC89" s="75"/>
      <c r="AE89" s="75"/>
      <c r="AF89" s="75"/>
      <c r="AG89" s="75"/>
      <c r="AH89" s="157"/>
      <c r="AI89" s="14"/>
      <c r="AJ89" s="14"/>
      <c r="AK89" s="75"/>
      <c r="AL89" s="75"/>
      <c r="AM89" s="75"/>
      <c r="AN89" s="157"/>
      <c r="AO89" s="75"/>
      <c r="AP89" s="14"/>
      <c r="AQ89" s="14"/>
      <c r="AR89" s="14"/>
      <c r="AS89" s="14"/>
      <c r="AT89" s="14"/>
      <c r="AU89" s="14"/>
      <c r="AV89" s="14"/>
      <c r="AW89" s="14"/>
    </row>
    <row r="90" spans="7:49" ht="15">
      <c r="G90" s="14"/>
      <c r="I90" s="355"/>
      <c r="K90" s="157"/>
      <c r="M90" s="157"/>
      <c r="N90" s="157"/>
      <c r="O90" s="157"/>
      <c r="S90" s="157"/>
      <c r="T90" s="14"/>
      <c r="V90" s="14"/>
      <c r="Z90" s="14"/>
      <c r="AA90" s="14"/>
      <c r="AC90" s="75"/>
      <c r="AE90" s="75"/>
      <c r="AF90" s="75"/>
      <c r="AG90" s="75"/>
      <c r="AH90" s="157"/>
      <c r="AI90" s="14"/>
      <c r="AJ90" s="14"/>
      <c r="AK90" s="75"/>
      <c r="AL90" s="75"/>
      <c r="AM90" s="75"/>
      <c r="AN90" s="157"/>
      <c r="AO90" s="75"/>
      <c r="AP90" s="14"/>
      <c r="AQ90" s="14"/>
      <c r="AR90" s="14"/>
      <c r="AS90" s="14"/>
      <c r="AT90" s="14"/>
      <c r="AU90" s="14"/>
      <c r="AV90" s="14"/>
      <c r="AW90" s="14"/>
    </row>
    <row r="91" spans="7:49" ht="15">
      <c r="G91" s="14"/>
      <c r="I91" s="355"/>
      <c r="K91" s="157"/>
      <c r="M91" s="157"/>
      <c r="N91" s="157"/>
      <c r="O91" s="157"/>
      <c r="S91" s="157"/>
      <c r="T91" s="14"/>
      <c r="V91" s="14"/>
      <c r="Z91" s="14"/>
      <c r="AA91" s="14"/>
      <c r="AC91" s="75"/>
      <c r="AE91" s="75"/>
      <c r="AF91" s="75"/>
      <c r="AG91" s="75"/>
      <c r="AH91" s="157"/>
      <c r="AI91" s="14"/>
      <c r="AJ91" s="14"/>
      <c r="AK91" s="75"/>
      <c r="AL91" s="75"/>
      <c r="AM91" s="75"/>
      <c r="AN91" s="157"/>
      <c r="AO91" s="75"/>
      <c r="AP91" s="14"/>
      <c r="AQ91" s="14"/>
      <c r="AR91" s="14"/>
      <c r="AS91" s="14"/>
      <c r="AT91" s="14"/>
      <c r="AU91" s="14"/>
      <c r="AV91" s="14"/>
      <c r="AW91" s="14"/>
    </row>
    <row r="92" spans="7:49" ht="15">
      <c r="G92" s="14"/>
      <c r="I92" s="355"/>
      <c r="K92" s="157"/>
      <c r="M92" s="157"/>
      <c r="N92" s="157"/>
      <c r="O92" s="157"/>
      <c r="S92" s="157"/>
      <c r="T92" s="14"/>
      <c r="V92" s="14"/>
      <c r="Z92" s="14"/>
      <c r="AA92" s="14"/>
      <c r="AC92" s="75"/>
      <c r="AE92" s="75"/>
      <c r="AF92" s="75"/>
      <c r="AG92" s="75"/>
      <c r="AH92" s="157"/>
      <c r="AI92" s="14"/>
      <c r="AJ92" s="14"/>
      <c r="AK92" s="75"/>
      <c r="AL92" s="75"/>
      <c r="AM92" s="75"/>
      <c r="AN92" s="157"/>
      <c r="AO92" s="75"/>
      <c r="AP92" s="14"/>
      <c r="AQ92" s="14"/>
      <c r="AR92" s="14"/>
      <c r="AS92" s="14"/>
      <c r="AT92" s="14"/>
      <c r="AU92" s="14"/>
      <c r="AV92" s="14"/>
      <c r="AW92" s="14"/>
    </row>
    <row r="93" spans="7:49" ht="15">
      <c r="G93" s="14"/>
      <c r="I93" s="355"/>
      <c r="K93" s="157"/>
      <c r="M93" s="157"/>
      <c r="N93" s="157"/>
      <c r="O93" s="157"/>
      <c r="S93" s="157"/>
      <c r="T93" s="14"/>
      <c r="V93" s="14"/>
      <c r="Z93" s="14"/>
      <c r="AA93" s="14"/>
      <c r="AC93" s="75"/>
      <c r="AE93" s="75"/>
      <c r="AF93" s="75"/>
      <c r="AG93" s="75"/>
      <c r="AH93" s="157"/>
      <c r="AI93" s="14"/>
      <c r="AJ93" s="14"/>
      <c r="AK93" s="75"/>
      <c r="AL93" s="75"/>
      <c r="AM93" s="75"/>
      <c r="AN93" s="157"/>
      <c r="AO93" s="75"/>
      <c r="AP93" s="14"/>
      <c r="AQ93" s="14"/>
      <c r="AR93" s="14"/>
      <c r="AS93" s="14"/>
      <c r="AT93" s="14"/>
      <c r="AU93" s="14"/>
      <c r="AV93" s="14"/>
      <c r="AW93" s="14"/>
    </row>
    <row r="94" spans="7:49" ht="15">
      <c r="G94" s="14"/>
      <c r="I94" s="355"/>
      <c r="K94" s="157"/>
      <c r="M94" s="157"/>
      <c r="N94" s="157"/>
      <c r="O94" s="157"/>
      <c r="S94" s="157"/>
      <c r="T94" s="14"/>
      <c r="V94" s="14"/>
      <c r="Z94" s="14"/>
      <c r="AA94" s="14"/>
      <c r="AC94" s="75"/>
      <c r="AE94" s="75"/>
      <c r="AF94" s="75"/>
      <c r="AG94" s="75"/>
      <c r="AH94" s="157"/>
      <c r="AI94" s="14"/>
      <c r="AJ94" s="14"/>
      <c r="AK94" s="75"/>
      <c r="AL94" s="75"/>
      <c r="AM94" s="75"/>
      <c r="AN94" s="157"/>
      <c r="AO94" s="75"/>
      <c r="AP94" s="14"/>
      <c r="AQ94" s="14"/>
      <c r="AR94" s="14"/>
      <c r="AS94" s="14"/>
      <c r="AT94" s="14"/>
      <c r="AU94" s="14"/>
      <c r="AV94" s="14"/>
      <c r="AW94" s="14"/>
    </row>
    <row r="95" spans="7:49" ht="15">
      <c r="G95" s="14"/>
      <c r="I95" s="355"/>
      <c r="K95" s="157"/>
      <c r="M95" s="157"/>
      <c r="N95" s="157"/>
      <c r="O95" s="157"/>
      <c r="S95" s="157"/>
      <c r="T95" s="14"/>
      <c r="V95" s="14"/>
      <c r="Z95" s="14"/>
      <c r="AA95" s="14"/>
      <c r="AC95" s="75"/>
      <c r="AE95" s="75"/>
      <c r="AF95" s="75"/>
      <c r="AG95" s="75"/>
      <c r="AH95" s="157"/>
      <c r="AI95" s="14"/>
      <c r="AJ95" s="14"/>
      <c r="AK95" s="75"/>
      <c r="AL95" s="75"/>
      <c r="AM95" s="75"/>
      <c r="AN95" s="157"/>
      <c r="AO95" s="75"/>
      <c r="AP95" s="14"/>
      <c r="AQ95" s="14"/>
      <c r="AR95" s="14"/>
      <c r="AS95" s="14"/>
      <c r="AT95" s="14"/>
      <c r="AU95" s="14"/>
      <c r="AV95" s="14"/>
      <c r="AW95" s="14"/>
    </row>
    <row r="96" spans="7:49" ht="15">
      <c r="G96" s="14"/>
      <c r="I96" s="355"/>
      <c r="K96" s="157"/>
      <c r="M96" s="157"/>
      <c r="N96" s="157"/>
      <c r="O96" s="157"/>
      <c r="S96" s="157"/>
      <c r="T96" s="14"/>
      <c r="V96" s="14"/>
      <c r="Z96" s="14"/>
      <c r="AA96" s="14"/>
      <c r="AC96" s="75"/>
      <c r="AE96" s="75"/>
      <c r="AF96" s="75"/>
      <c r="AG96" s="75"/>
      <c r="AH96" s="157"/>
      <c r="AI96" s="14"/>
      <c r="AJ96" s="14"/>
      <c r="AK96" s="75"/>
      <c r="AL96" s="75"/>
      <c r="AM96" s="75"/>
      <c r="AN96" s="157"/>
      <c r="AO96" s="75"/>
      <c r="AP96" s="14"/>
      <c r="AQ96" s="14"/>
      <c r="AR96" s="14"/>
      <c r="AS96" s="14"/>
      <c r="AT96" s="14"/>
      <c r="AU96" s="14"/>
      <c r="AV96" s="14"/>
      <c r="AW96" s="14"/>
    </row>
    <row r="97" spans="7:49" ht="15">
      <c r="G97" s="14"/>
      <c r="I97" s="355"/>
      <c r="K97" s="157"/>
      <c r="M97" s="157"/>
      <c r="N97" s="157"/>
      <c r="O97" s="157"/>
      <c r="S97" s="157"/>
      <c r="T97" s="14"/>
      <c r="V97" s="14"/>
      <c r="Z97" s="14"/>
      <c r="AA97" s="14"/>
      <c r="AC97" s="75"/>
      <c r="AE97" s="75"/>
      <c r="AF97" s="75"/>
      <c r="AG97" s="75"/>
      <c r="AH97" s="157"/>
      <c r="AI97" s="14"/>
      <c r="AJ97" s="14"/>
      <c r="AK97" s="75"/>
      <c r="AL97" s="75"/>
      <c r="AM97" s="75"/>
      <c r="AN97" s="157"/>
      <c r="AO97" s="75"/>
      <c r="AP97" s="14"/>
      <c r="AQ97" s="14"/>
      <c r="AR97" s="14"/>
      <c r="AS97" s="14"/>
      <c r="AT97" s="14"/>
      <c r="AU97" s="14"/>
      <c r="AV97" s="14"/>
      <c r="AW97" s="14"/>
    </row>
    <row r="98" spans="7:49" ht="15">
      <c r="G98" s="14"/>
      <c r="I98" s="355"/>
      <c r="K98" s="157"/>
      <c r="M98" s="157"/>
      <c r="N98" s="157"/>
      <c r="O98" s="157"/>
      <c r="S98" s="157"/>
      <c r="T98" s="14"/>
      <c r="V98" s="14"/>
      <c r="Z98" s="14"/>
      <c r="AA98" s="14"/>
      <c r="AC98" s="75"/>
      <c r="AE98" s="75"/>
      <c r="AF98" s="75"/>
      <c r="AG98" s="75"/>
      <c r="AH98" s="157"/>
      <c r="AI98" s="14"/>
      <c r="AJ98" s="14"/>
      <c r="AK98" s="75"/>
      <c r="AL98" s="75"/>
      <c r="AM98" s="75"/>
      <c r="AN98" s="157"/>
      <c r="AO98" s="75"/>
      <c r="AP98" s="14"/>
      <c r="AQ98" s="14"/>
      <c r="AR98" s="14"/>
      <c r="AS98" s="14"/>
      <c r="AT98" s="14"/>
      <c r="AU98" s="14"/>
      <c r="AV98" s="14"/>
      <c r="AW98" s="14"/>
    </row>
    <row r="99" spans="7:49" ht="15">
      <c r="G99" s="14"/>
      <c r="I99" s="355"/>
      <c r="K99" s="157"/>
      <c r="M99" s="157"/>
      <c r="N99" s="157"/>
      <c r="O99" s="157"/>
      <c r="S99" s="157"/>
      <c r="T99" s="14"/>
      <c r="V99" s="14"/>
      <c r="Z99" s="14"/>
      <c r="AA99" s="14"/>
      <c r="AC99" s="75"/>
      <c r="AE99" s="75"/>
      <c r="AF99" s="75"/>
      <c r="AG99" s="75"/>
      <c r="AH99" s="157"/>
      <c r="AI99" s="14"/>
      <c r="AJ99" s="14"/>
      <c r="AK99" s="75"/>
      <c r="AL99" s="75"/>
      <c r="AM99" s="75"/>
      <c r="AN99" s="157"/>
      <c r="AO99" s="75"/>
      <c r="AP99" s="14"/>
      <c r="AQ99" s="14"/>
      <c r="AR99" s="14"/>
      <c r="AS99" s="14"/>
      <c r="AT99" s="14"/>
      <c r="AU99" s="14"/>
      <c r="AV99" s="14"/>
      <c r="AW99" s="14"/>
    </row>
    <row r="100" spans="7:49" ht="15">
      <c r="G100" s="14"/>
      <c r="I100" s="355"/>
      <c r="K100" s="157"/>
      <c r="M100" s="157"/>
      <c r="N100" s="157"/>
      <c r="O100" s="157"/>
      <c r="S100" s="157"/>
      <c r="T100" s="14"/>
      <c r="V100" s="14"/>
      <c r="Z100" s="14"/>
      <c r="AA100" s="14"/>
      <c r="AC100" s="75"/>
      <c r="AE100" s="75"/>
      <c r="AF100" s="75"/>
      <c r="AG100" s="75"/>
      <c r="AH100" s="157"/>
      <c r="AI100" s="14"/>
      <c r="AJ100" s="14"/>
      <c r="AK100" s="75"/>
      <c r="AL100" s="75"/>
      <c r="AM100" s="75"/>
      <c r="AN100" s="157"/>
      <c r="AO100" s="75"/>
      <c r="AP100" s="14"/>
      <c r="AQ100" s="14"/>
      <c r="AR100" s="14"/>
      <c r="AS100" s="14"/>
      <c r="AT100" s="14"/>
      <c r="AU100" s="14"/>
      <c r="AV100" s="14"/>
      <c r="AW100" s="14"/>
    </row>
    <row r="101" spans="7:49" ht="15">
      <c r="G101" s="14"/>
      <c r="I101" s="355"/>
      <c r="K101" s="157"/>
      <c r="M101" s="157"/>
      <c r="N101" s="157"/>
      <c r="O101" s="157"/>
      <c r="S101" s="157"/>
      <c r="T101" s="14"/>
      <c r="V101" s="14"/>
      <c r="Z101" s="14"/>
      <c r="AA101" s="14"/>
      <c r="AC101" s="75"/>
      <c r="AE101" s="75"/>
      <c r="AF101" s="75"/>
      <c r="AG101" s="75"/>
      <c r="AH101" s="157"/>
      <c r="AI101" s="14"/>
      <c r="AJ101" s="14"/>
      <c r="AK101" s="75"/>
      <c r="AL101" s="75"/>
      <c r="AM101" s="75"/>
      <c r="AN101" s="157"/>
      <c r="AO101" s="75"/>
      <c r="AP101" s="14"/>
      <c r="AQ101" s="14"/>
      <c r="AR101" s="14"/>
      <c r="AS101" s="14"/>
      <c r="AT101" s="14"/>
      <c r="AU101" s="14"/>
      <c r="AV101" s="14"/>
      <c r="AW101" s="14"/>
    </row>
    <row r="102" spans="7:49" ht="15">
      <c r="G102" s="14"/>
      <c r="I102" s="355"/>
      <c r="K102" s="157"/>
      <c r="M102" s="157"/>
      <c r="N102" s="157"/>
      <c r="O102" s="157"/>
      <c r="S102" s="157"/>
      <c r="T102" s="14"/>
      <c r="V102" s="14"/>
      <c r="Z102" s="14"/>
      <c r="AA102" s="14"/>
      <c r="AC102" s="75"/>
      <c r="AE102" s="75"/>
      <c r="AF102" s="75"/>
      <c r="AG102" s="75"/>
      <c r="AH102" s="157"/>
      <c r="AI102" s="14"/>
      <c r="AJ102" s="14"/>
      <c r="AK102" s="75"/>
      <c r="AL102" s="75"/>
      <c r="AM102" s="75"/>
      <c r="AN102" s="157"/>
      <c r="AO102" s="75"/>
      <c r="AP102" s="14"/>
      <c r="AQ102" s="14"/>
      <c r="AR102" s="14"/>
      <c r="AS102" s="14"/>
      <c r="AT102" s="14"/>
      <c r="AU102" s="14"/>
      <c r="AV102" s="14"/>
      <c r="AW102" s="14"/>
    </row>
    <row r="103" spans="7:49" ht="15">
      <c r="G103" s="14"/>
      <c r="I103" s="355"/>
      <c r="K103" s="157"/>
      <c r="M103" s="157"/>
      <c r="N103" s="157"/>
      <c r="O103" s="157"/>
      <c r="S103" s="157"/>
      <c r="T103" s="14"/>
      <c r="V103" s="14"/>
      <c r="Z103" s="14"/>
      <c r="AA103" s="14"/>
      <c r="AC103" s="75"/>
      <c r="AE103" s="75"/>
      <c r="AF103" s="75"/>
      <c r="AG103" s="75"/>
      <c r="AH103" s="157"/>
      <c r="AI103" s="14"/>
      <c r="AJ103" s="14"/>
      <c r="AK103" s="75"/>
      <c r="AL103" s="75"/>
      <c r="AM103" s="75"/>
      <c r="AN103" s="157"/>
      <c r="AO103" s="75"/>
      <c r="AP103" s="14"/>
      <c r="AQ103" s="14"/>
      <c r="AR103" s="14"/>
      <c r="AS103" s="14"/>
      <c r="AT103" s="14"/>
      <c r="AU103" s="14"/>
      <c r="AV103" s="14"/>
      <c r="AW103" s="14"/>
    </row>
    <row r="104" spans="7:49" ht="15">
      <c r="G104" s="14"/>
      <c r="I104" s="355"/>
      <c r="K104" s="157"/>
      <c r="M104" s="157"/>
      <c r="N104" s="157"/>
      <c r="O104" s="157"/>
      <c r="S104" s="157"/>
      <c r="T104" s="14"/>
      <c r="V104" s="14"/>
      <c r="Z104" s="14"/>
      <c r="AA104" s="14"/>
      <c r="AC104" s="75"/>
      <c r="AE104" s="75"/>
      <c r="AF104" s="75"/>
      <c r="AG104" s="75"/>
      <c r="AH104" s="157"/>
      <c r="AI104" s="14"/>
      <c r="AJ104" s="14"/>
      <c r="AK104" s="75"/>
      <c r="AL104" s="75"/>
      <c r="AM104" s="75"/>
      <c r="AN104" s="157"/>
      <c r="AO104" s="75"/>
      <c r="AP104" s="14"/>
      <c r="AQ104" s="14"/>
      <c r="AR104" s="14"/>
      <c r="AS104" s="14"/>
      <c r="AT104" s="14"/>
      <c r="AU104" s="14"/>
      <c r="AV104" s="14"/>
      <c r="AW104" s="14"/>
    </row>
    <row r="105" spans="7:49" ht="15">
      <c r="G105" s="14"/>
      <c r="I105" s="355"/>
      <c r="K105" s="157"/>
      <c r="M105" s="157"/>
      <c r="N105" s="157"/>
      <c r="O105" s="157"/>
      <c r="S105" s="157"/>
      <c r="T105" s="14"/>
      <c r="V105" s="14"/>
      <c r="Z105" s="14"/>
      <c r="AA105" s="14"/>
      <c r="AC105" s="75"/>
      <c r="AE105" s="75"/>
      <c r="AF105" s="75"/>
      <c r="AG105" s="75"/>
      <c r="AH105" s="157"/>
      <c r="AI105" s="14"/>
      <c r="AJ105" s="14"/>
      <c r="AK105" s="75"/>
      <c r="AL105" s="75"/>
      <c r="AM105" s="75"/>
      <c r="AN105" s="157"/>
      <c r="AO105" s="75"/>
      <c r="AP105" s="14"/>
      <c r="AQ105" s="14"/>
      <c r="AR105" s="14"/>
      <c r="AS105" s="14"/>
      <c r="AT105" s="14"/>
      <c r="AU105" s="14"/>
      <c r="AV105" s="14"/>
      <c r="AW105" s="14"/>
    </row>
    <row r="106" spans="7:49" ht="15">
      <c r="G106" s="14"/>
      <c r="I106" s="355"/>
      <c r="K106" s="157"/>
      <c r="M106" s="157"/>
      <c r="N106" s="157"/>
      <c r="O106" s="157"/>
      <c r="S106" s="157"/>
      <c r="T106" s="14"/>
      <c r="V106" s="14"/>
      <c r="Z106" s="14"/>
      <c r="AA106" s="14"/>
      <c r="AC106" s="75"/>
      <c r="AE106" s="75"/>
      <c r="AF106" s="75"/>
      <c r="AG106" s="75"/>
      <c r="AH106" s="157"/>
      <c r="AI106" s="14"/>
      <c r="AJ106" s="14"/>
      <c r="AK106" s="75"/>
      <c r="AL106" s="75"/>
      <c r="AM106" s="75"/>
      <c r="AN106" s="157"/>
      <c r="AO106" s="75"/>
      <c r="AP106" s="14"/>
      <c r="AQ106" s="14"/>
      <c r="AR106" s="14"/>
      <c r="AS106" s="14"/>
      <c r="AT106" s="14"/>
      <c r="AU106" s="14"/>
      <c r="AV106" s="14"/>
      <c r="AW106" s="14"/>
    </row>
    <row r="107" spans="7:49" ht="15">
      <c r="G107" s="14"/>
      <c r="I107" s="355"/>
      <c r="K107" s="157"/>
      <c r="M107" s="157"/>
      <c r="N107" s="157"/>
      <c r="O107" s="157"/>
      <c r="S107" s="157"/>
      <c r="T107" s="14"/>
      <c r="V107" s="14"/>
      <c r="Z107" s="14"/>
      <c r="AA107" s="14"/>
      <c r="AC107" s="75"/>
      <c r="AE107" s="75"/>
      <c r="AF107" s="75"/>
      <c r="AG107" s="75"/>
      <c r="AH107" s="157"/>
      <c r="AI107" s="14"/>
      <c r="AJ107" s="14"/>
      <c r="AK107" s="75"/>
      <c r="AL107" s="75"/>
      <c r="AM107" s="75"/>
      <c r="AN107" s="157"/>
      <c r="AO107" s="75"/>
      <c r="AP107" s="14"/>
      <c r="AQ107" s="14"/>
      <c r="AR107" s="14"/>
      <c r="AS107" s="14"/>
      <c r="AT107" s="14"/>
      <c r="AU107" s="14"/>
      <c r="AV107" s="14"/>
      <c r="AW107" s="14"/>
    </row>
    <row r="108" spans="7:49" ht="15">
      <c r="G108" s="14"/>
      <c r="I108" s="355"/>
      <c r="K108" s="157"/>
      <c r="M108" s="157"/>
      <c r="N108" s="157"/>
      <c r="O108" s="157"/>
      <c r="S108" s="157"/>
      <c r="T108" s="14"/>
      <c r="V108" s="14"/>
      <c r="Z108" s="14"/>
      <c r="AA108" s="14"/>
      <c r="AC108" s="75"/>
      <c r="AE108" s="75"/>
      <c r="AF108" s="75"/>
      <c r="AG108" s="75"/>
      <c r="AH108" s="157"/>
      <c r="AI108" s="14"/>
      <c r="AJ108" s="14"/>
      <c r="AK108" s="75"/>
      <c r="AL108" s="75"/>
      <c r="AM108" s="75"/>
      <c r="AN108" s="157"/>
      <c r="AO108" s="75"/>
      <c r="AP108" s="14"/>
      <c r="AQ108" s="14"/>
      <c r="AR108" s="14"/>
      <c r="AS108" s="14"/>
      <c r="AT108" s="14"/>
      <c r="AU108" s="14"/>
      <c r="AV108" s="14"/>
      <c r="AW108" s="14"/>
    </row>
    <row r="109" spans="7:49" ht="15">
      <c r="G109" s="14"/>
      <c r="I109" s="355"/>
      <c r="K109" s="157"/>
      <c r="M109" s="157"/>
      <c r="N109" s="157"/>
      <c r="O109" s="157"/>
      <c r="S109" s="157"/>
      <c r="T109" s="14"/>
      <c r="V109" s="14"/>
      <c r="Z109" s="14"/>
      <c r="AA109" s="14"/>
      <c r="AC109" s="75"/>
      <c r="AE109" s="75"/>
      <c r="AF109" s="75"/>
      <c r="AG109" s="75"/>
      <c r="AH109" s="157"/>
      <c r="AI109" s="14"/>
      <c r="AJ109" s="14"/>
      <c r="AK109" s="75"/>
      <c r="AL109" s="75"/>
      <c r="AM109" s="75"/>
      <c r="AN109" s="157"/>
      <c r="AO109" s="75"/>
      <c r="AP109" s="14"/>
      <c r="AQ109" s="14"/>
      <c r="AR109" s="14"/>
      <c r="AS109" s="14"/>
      <c r="AT109" s="14"/>
      <c r="AU109" s="14"/>
      <c r="AV109" s="14"/>
      <c r="AW109" s="14"/>
    </row>
    <row r="110" spans="7:49" ht="15">
      <c r="G110" s="14"/>
      <c r="I110" s="355"/>
      <c r="K110" s="157"/>
      <c r="M110" s="157"/>
      <c r="N110" s="157"/>
      <c r="O110" s="157"/>
      <c r="S110" s="157"/>
      <c r="T110" s="14"/>
      <c r="V110" s="14"/>
      <c r="Z110" s="14"/>
      <c r="AA110" s="14"/>
      <c r="AC110" s="75"/>
      <c r="AE110" s="75"/>
      <c r="AF110" s="75"/>
      <c r="AG110" s="75"/>
      <c r="AH110" s="157"/>
      <c r="AI110" s="14"/>
      <c r="AJ110" s="14"/>
      <c r="AK110" s="75"/>
      <c r="AL110" s="75"/>
      <c r="AM110" s="75"/>
      <c r="AN110" s="157"/>
      <c r="AO110" s="75"/>
      <c r="AP110" s="14"/>
      <c r="AQ110" s="14"/>
      <c r="AR110" s="14"/>
      <c r="AS110" s="14"/>
      <c r="AT110" s="14"/>
      <c r="AU110" s="14"/>
      <c r="AV110" s="14"/>
      <c r="AW110" s="14"/>
    </row>
    <row r="111" spans="7:49" ht="15">
      <c r="G111" s="14"/>
      <c r="I111" s="355"/>
      <c r="K111" s="157"/>
      <c r="M111" s="157"/>
      <c r="N111" s="157"/>
      <c r="O111" s="157"/>
      <c r="S111" s="157"/>
      <c r="T111" s="14"/>
      <c r="V111" s="14"/>
      <c r="Z111" s="14"/>
      <c r="AA111" s="14"/>
      <c r="AC111" s="75"/>
      <c r="AE111" s="75"/>
      <c r="AF111" s="75"/>
      <c r="AG111" s="75"/>
      <c r="AH111" s="157"/>
      <c r="AI111" s="14"/>
      <c r="AJ111" s="14"/>
      <c r="AK111" s="75"/>
      <c r="AL111" s="75"/>
      <c r="AM111" s="75"/>
      <c r="AN111" s="157"/>
      <c r="AO111" s="75"/>
      <c r="AP111" s="14"/>
      <c r="AQ111" s="14"/>
      <c r="AR111" s="14"/>
      <c r="AS111" s="14"/>
      <c r="AT111" s="14"/>
      <c r="AU111" s="14"/>
      <c r="AV111" s="14"/>
      <c r="AW111" s="14"/>
    </row>
    <row r="112" spans="7:49" ht="15">
      <c r="G112" s="14"/>
      <c r="I112" s="355"/>
      <c r="K112" s="157"/>
      <c r="M112" s="157"/>
      <c r="N112" s="157"/>
      <c r="O112" s="157"/>
      <c r="S112" s="157"/>
      <c r="T112" s="14"/>
      <c r="V112" s="14"/>
      <c r="Z112" s="14"/>
      <c r="AA112" s="14"/>
      <c r="AC112" s="75"/>
      <c r="AE112" s="75"/>
      <c r="AF112" s="75"/>
      <c r="AG112" s="75"/>
      <c r="AH112" s="157"/>
      <c r="AI112" s="14"/>
      <c r="AJ112" s="14"/>
      <c r="AK112" s="75"/>
      <c r="AL112" s="75"/>
      <c r="AM112" s="75"/>
      <c r="AN112" s="157"/>
      <c r="AO112" s="75"/>
      <c r="AP112" s="14"/>
      <c r="AQ112" s="14"/>
      <c r="AR112" s="14"/>
      <c r="AS112" s="14"/>
      <c r="AT112" s="14"/>
      <c r="AU112" s="14"/>
      <c r="AV112" s="14"/>
      <c r="AW112" s="14"/>
    </row>
    <row r="113" spans="7:49" ht="15">
      <c r="G113" s="14"/>
      <c r="I113" s="355"/>
      <c r="K113" s="157"/>
      <c r="M113" s="157"/>
      <c r="N113" s="157"/>
      <c r="O113" s="157"/>
      <c r="S113" s="157"/>
      <c r="T113" s="14"/>
      <c r="V113" s="14"/>
      <c r="Z113" s="14"/>
      <c r="AA113" s="14"/>
      <c r="AC113" s="75"/>
      <c r="AE113" s="75"/>
      <c r="AF113" s="75"/>
      <c r="AG113" s="75"/>
      <c r="AH113" s="157"/>
      <c r="AI113" s="14"/>
      <c r="AJ113" s="14"/>
      <c r="AK113" s="75"/>
      <c r="AL113" s="75"/>
      <c r="AM113" s="75"/>
      <c r="AN113" s="157"/>
      <c r="AO113" s="75"/>
      <c r="AP113" s="14"/>
      <c r="AQ113" s="14"/>
      <c r="AR113" s="14"/>
      <c r="AS113" s="14"/>
      <c r="AT113" s="14"/>
      <c r="AU113" s="14"/>
      <c r="AV113" s="14"/>
      <c r="AW113" s="14"/>
    </row>
    <row r="114" spans="7:49" ht="15">
      <c r="G114" s="14"/>
      <c r="I114" s="355"/>
      <c r="K114" s="157"/>
      <c r="M114" s="157"/>
      <c r="N114" s="157"/>
      <c r="O114" s="157"/>
      <c r="S114" s="157"/>
      <c r="T114" s="14"/>
      <c r="V114" s="14"/>
      <c r="Z114" s="14"/>
      <c r="AA114" s="14"/>
      <c r="AC114" s="75"/>
      <c r="AE114" s="75"/>
      <c r="AF114" s="75"/>
      <c r="AG114" s="75"/>
      <c r="AH114" s="157"/>
      <c r="AI114" s="14"/>
      <c r="AJ114" s="14"/>
      <c r="AK114" s="75"/>
      <c r="AL114" s="75"/>
      <c r="AM114" s="75"/>
      <c r="AN114" s="157"/>
      <c r="AO114" s="75"/>
      <c r="AP114" s="14"/>
      <c r="AQ114" s="14"/>
      <c r="AR114" s="14"/>
      <c r="AS114" s="14"/>
      <c r="AT114" s="14"/>
      <c r="AU114" s="14"/>
      <c r="AV114" s="14"/>
      <c r="AW114" s="14"/>
    </row>
    <row r="115" spans="7:49" ht="15">
      <c r="G115" s="14"/>
      <c r="I115" s="355"/>
      <c r="K115" s="157"/>
      <c r="M115" s="157"/>
      <c r="N115" s="157"/>
      <c r="O115" s="157"/>
      <c r="S115" s="157"/>
      <c r="T115" s="14"/>
      <c r="V115" s="14"/>
      <c r="Z115" s="14"/>
      <c r="AA115" s="14"/>
      <c r="AC115" s="75"/>
      <c r="AE115" s="75"/>
      <c r="AF115" s="75"/>
      <c r="AG115" s="75"/>
      <c r="AH115" s="157"/>
      <c r="AI115" s="14"/>
      <c r="AJ115" s="14"/>
      <c r="AK115" s="75"/>
      <c r="AL115" s="75"/>
      <c r="AM115" s="75"/>
      <c r="AN115" s="157"/>
      <c r="AO115" s="75"/>
      <c r="AP115" s="14"/>
      <c r="AQ115" s="14"/>
      <c r="AR115" s="14"/>
      <c r="AS115" s="14"/>
      <c r="AT115" s="14"/>
      <c r="AU115" s="14"/>
      <c r="AV115" s="14"/>
      <c r="AW115" s="14"/>
    </row>
    <row r="116" spans="7:49" ht="15">
      <c r="G116" s="14"/>
      <c r="I116" s="355"/>
      <c r="K116" s="157"/>
      <c r="M116" s="157"/>
      <c r="N116" s="157"/>
      <c r="O116" s="157"/>
      <c r="S116" s="157"/>
      <c r="T116" s="14"/>
      <c r="V116" s="14"/>
      <c r="Z116" s="14"/>
      <c r="AA116" s="14"/>
      <c r="AC116" s="75"/>
      <c r="AE116" s="75"/>
      <c r="AF116" s="75"/>
      <c r="AG116" s="75"/>
      <c r="AH116" s="157"/>
      <c r="AI116" s="14"/>
      <c r="AJ116" s="14"/>
      <c r="AK116" s="75"/>
      <c r="AL116" s="75"/>
      <c r="AM116" s="75"/>
      <c r="AN116" s="157"/>
      <c r="AO116" s="75"/>
      <c r="AP116" s="14"/>
      <c r="AQ116" s="14"/>
      <c r="AR116" s="14"/>
      <c r="AS116" s="14"/>
      <c r="AT116" s="14"/>
      <c r="AU116" s="14"/>
      <c r="AV116" s="14"/>
      <c r="AW116" s="14"/>
    </row>
    <row r="117" spans="7:49" ht="15">
      <c r="G117" s="14"/>
      <c r="I117" s="355"/>
      <c r="K117" s="157"/>
      <c r="M117" s="157"/>
      <c r="N117" s="157"/>
      <c r="O117" s="157"/>
      <c r="S117" s="157"/>
      <c r="T117" s="14"/>
      <c r="V117" s="14"/>
      <c r="Z117" s="14"/>
      <c r="AA117" s="14"/>
      <c r="AC117" s="75"/>
      <c r="AE117" s="75"/>
      <c r="AF117" s="75"/>
      <c r="AG117" s="75"/>
      <c r="AH117" s="157"/>
      <c r="AI117" s="14"/>
      <c r="AJ117" s="14"/>
      <c r="AK117" s="75"/>
      <c r="AL117" s="75"/>
      <c r="AM117" s="75"/>
      <c r="AN117" s="157"/>
      <c r="AO117" s="75"/>
      <c r="AP117" s="14"/>
      <c r="AQ117" s="14"/>
      <c r="AR117" s="14"/>
      <c r="AS117" s="14"/>
      <c r="AT117" s="14"/>
      <c r="AU117" s="14"/>
      <c r="AV117" s="14"/>
      <c r="AW117" s="14"/>
    </row>
    <row r="118" spans="7:49" ht="15">
      <c r="G118" s="14"/>
      <c r="I118" s="355"/>
      <c r="K118" s="157"/>
      <c r="M118" s="157"/>
      <c r="N118" s="157"/>
      <c r="O118" s="157"/>
      <c r="S118" s="157"/>
      <c r="T118" s="14"/>
      <c r="V118" s="14"/>
      <c r="Z118" s="14"/>
      <c r="AA118" s="14"/>
      <c r="AC118" s="75"/>
      <c r="AE118" s="75"/>
      <c r="AF118" s="75"/>
      <c r="AG118" s="75"/>
      <c r="AH118" s="157"/>
      <c r="AI118" s="14"/>
      <c r="AJ118" s="14"/>
      <c r="AK118" s="75"/>
      <c r="AL118" s="75"/>
      <c r="AM118" s="75"/>
      <c r="AN118" s="157"/>
      <c r="AO118" s="75"/>
      <c r="AP118" s="14"/>
      <c r="AQ118" s="14"/>
      <c r="AR118" s="14"/>
      <c r="AS118" s="14"/>
      <c r="AT118" s="14"/>
      <c r="AU118" s="14"/>
      <c r="AV118" s="14"/>
      <c r="AW118" s="14"/>
    </row>
    <row r="119" spans="7:49" ht="15">
      <c r="G119" s="14"/>
      <c r="I119" s="355"/>
      <c r="K119" s="157"/>
      <c r="M119" s="157"/>
      <c r="N119" s="157"/>
      <c r="O119" s="157"/>
      <c r="S119" s="157"/>
      <c r="T119" s="14"/>
      <c r="V119" s="14"/>
      <c r="Z119" s="14"/>
      <c r="AA119" s="14"/>
      <c r="AC119" s="75"/>
      <c r="AE119" s="75"/>
      <c r="AF119" s="75"/>
      <c r="AG119" s="75"/>
      <c r="AH119" s="157"/>
      <c r="AI119" s="14"/>
      <c r="AJ119" s="14"/>
      <c r="AK119" s="75"/>
      <c r="AL119" s="75"/>
      <c r="AM119" s="75"/>
      <c r="AN119" s="157"/>
      <c r="AO119" s="75"/>
      <c r="AP119" s="14"/>
      <c r="AQ119" s="14"/>
      <c r="AR119" s="14"/>
      <c r="AS119" s="14"/>
      <c r="AT119" s="14"/>
      <c r="AU119" s="14"/>
      <c r="AV119" s="14"/>
      <c r="AW119" s="14"/>
    </row>
    <row r="120" spans="7:49" ht="15">
      <c r="G120" s="14"/>
      <c r="I120" s="355"/>
      <c r="K120" s="157"/>
      <c r="M120" s="157"/>
      <c r="N120" s="157"/>
      <c r="O120" s="157"/>
      <c r="S120" s="157"/>
      <c r="T120" s="14"/>
      <c r="V120" s="14"/>
      <c r="Z120" s="14"/>
      <c r="AA120" s="14"/>
      <c r="AC120" s="75"/>
      <c r="AE120" s="75"/>
      <c r="AF120" s="75"/>
      <c r="AG120" s="75"/>
      <c r="AH120" s="157"/>
      <c r="AI120" s="14"/>
      <c r="AJ120" s="14"/>
      <c r="AK120" s="75"/>
      <c r="AL120" s="75"/>
      <c r="AM120" s="75"/>
      <c r="AN120" s="157"/>
      <c r="AO120" s="75"/>
      <c r="AP120" s="14"/>
      <c r="AQ120" s="14"/>
      <c r="AR120" s="14"/>
      <c r="AS120" s="14"/>
      <c r="AT120" s="14"/>
      <c r="AU120" s="14"/>
      <c r="AV120" s="14"/>
      <c r="AW120" s="14"/>
    </row>
    <row r="121" spans="7:49" ht="15">
      <c r="G121" s="14"/>
      <c r="I121" s="355"/>
      <c r="K121" s="157"/>
      <c r="M121" s="157"/>
      <c r="N121" s="157"/>
      <c r="O121" s="157"/>
      <c r="S121" s="157"/>
      <c r="T121" s="14"/>
      <c r="V121" s="14"/>
      <c r="Z121" s="14"/>
      <c r="AA121" s="14"/>
      <c r="AC121" s="75"/>
      <c r="AE121" s="75"/>
      <c r="AF121" s="75"/>
      <c r="AG121" s="75"/>
      <c r="AH121" s="157"/>
      <c r="AI121" s="14"/>
      <c r="AJ121" s="14"/>
      <c r="AK121" s="75"/>
      <c r="AL121" s="75"/>
      <c r="AM121" s="75"/>
      <c r="AN121" s="157"/>
      <c r="AO121" s="75"/>
      <c r="AP121" s="14"/>
      <c r="AQ121" s="14"/>
      <c r="AR121" s="14"/>
      <c r="AS121" s="14"/>
      <c r="AT121" s="14"/>
      <c r="AU121" s="14"/>
      <c r="AV121" s="14"/>
      <c r="AW121" s="14"/>
    </row>
    <row r="122" spans="7:49" ht="15">
      <c r="G122" s="14"/>
      <c r="I122" s="355"/>
      <c r="K122" s="157"/>
      <c r="M122" s="157"/>
      <c r="N122" s="157"/>
      <c r="O122" s="157"/>
      <c r="S122" s="157"/>
      <c r="T122" s="14"/>
      <c r="V122" s="14"/>
      <c r="Z122" s="14"/>
      <c r="AA122" s="14"/>
      <c r="AC122" s="75"/>
      <c r="AE122" s="75"/>
      <c r="AF122" s="75"/>
      <c r="AG122" s="75"/>
      <c r="AH122" s="157"/>
      <c r="AI122" s="14"/>
      <c r="AJ122" s="14"/>
      <c r="AK122" s="75"/>
      <c r="AL122" s="75"/>
      <c r="AM122" s="75"/>
      <c r="AN122" s="157"/>
      <c r="AO122" s="75"/>
      <c r="AP122" s="14"/>
      <c r="AQ122" s="14"/>
      <c r="AR122" s="14"/>
      <c r="AS122" s="14"/>
      <c r="AT122" s="14"/>
      <c r="AU122" s="14"/>
      <c r="AV122" s="14"/>
      <c r="AW122" s="14"/>
    </row>
    <row r="123" spans="7:49" ht="15">
      <c r="G123" s="14"/>
      <c r="I123" s="355"/>
      <c r="K123" s="157"/>
      <c r="M123" s="157"/>
      <c r="N123" s="157"/>
      <c r="O123" s="157"/>
      <c r="S123" s="157"/>
      <c r="T123" s="14"/>
      <c r="V123" s="14"/>
      <c r="Z123" s="14"/>
      <c r="AA123" s="14"/>
      <c r="AC123" s="75"/>
      <c r="AE123" s="75"/>
      <c r="AF123" s="75"/>
      <c r="AG123" s="75"/>
      <c r="AH123" s="157"/>
      <c r="AI123" s="14"/>
      <c r="AJ123" s="14"/>
      <c r="AK123" s="75"/>
      <c r="AL123" s="75"/>
      <c r="AM123" s="75"/>
      <c r="AN123" s="157"/>
      <c r="AO123" s="75"/>
      <c r="AP123" s="14"/>
      <c r="AQ123" s="14"/>
      <c r="AR123" s="14"/>
      <c r="AS123" s="14"/>
      <c r="AT123" s="14"/>
      <c r="AU123" s="14"/>
      <c r="AV123" s="14"/>
      <c r="AW123" s="14"/>
    </row>
    <row r="124" spans="7:49" ht="15">
      <c r="G124" s="14"/>
      <c r="I124" s="355"/>
      <c r="K124" s="157"/>
      <c r="M124" s="157"/>
      <c r="N124" s="157"/>
      <c r="O124" s="157"/>
      <c r="S124" s="157"/>
      <c r="T124" s="14"/>
      <c r="V124" s="14"/>
      <c r="Z124" s="14"/>
      <c r="AA124" s="14"/>
      <c r="AC124" s="75"/>
      <c r="AE124" s="75"/>
      <c r="AF124" s="75"/>
      <c r="AG124" s="75"/>
      <c r="AH124" s="157"/>
      <c r="AI124" s="14"/>
      <c r="AJ124" s="14"/>
      <c r="AK124" s="75"/>
      <c r="AL124" s="75"/>
      <c r="AM124" s="75"/>
      <c r="AN124" s="157"/>
      <c r="AO124" s="75"/>
      <c r="AP124" s="14"/>
      <c r="AQ124" s="14"/>
      <c r="AR124" s="14"/>
      <c r="AS124" s="14"/>
      <c r="AT124" s="14"/>
      <c r="AU124" s="14"/>
      <c r="AV124" s="14"/>
      <c r="AW124" s="14"/>
    </row>
    <row r="125" spans="7:49" ht="15">
      <c r="G125" s="14"/>
      <c r="I125" s="355"/>
      <c r="K125" s="157"/>
      <c r="M125" s="157"/>
      <c r="N125" s="157"/>
      <c r="O125" s="157"/>
      <c r="S125" s="157"/>
      <c r="T125" s="14"/>
      <c r="V125" s="14"/>
      <c r="Z125" s="14"/>
      <c r="AA125" s="14"/>
      <c r="AC125" s="75"/>
      <c r="AE125" s="75"/>
      <c r="AF125" s="75"/>
      <c r="AG125" s="75"/>
      <c r="AH125" s="157"/>
      <c r="AI125" s="14"/>
      <c r="AJ125" s="14"/>
      <c r="AK125" s="75"/>
      <c r="AL125" s="75"/>
      <c r="AM125" s="75"/>
      <c r="AN125" s="157"/>
      <c r="AO125" s="75"/>
      <c r="AP125" s="14"/>
      <c r="AQ125" s="14"/>
      <c r="AR125" s="14"/>
      <c r="AS125" s="14"/>
      <c r="AT125" s="14"/>
      <c r="AU125" s="14"/>
      <c r="AV125" s="14"/>
      <c r="AW125" s="14"/>
    </row>
    <row r="126" spans="7:49" ht="15">
      <c r="G126" s="14"/>
      <c r="I126" s="355"/>
      <c r="K126" s="157"/>
      <c r="M126" s="157"/>
      <c r="N126" s="157"/>
      <c r="O126" s="157"/>
      <c r="S126" s="157"/>
      <c r="T126" s="14"/>
      <c r="V126" s="14"/>
      <c r="Z126" s="14"/>
      <c r="AA126" s="14"/>
      <c r="AC126" s="75"/>
      <c r="AE126" s="75"/>
      <c r="AF126" s="75"/>
      <c r="AG126" s="75"/>
      <c r="AH126" s="157"/>
      <c r="AI126" s="14"/>
      <c r="AJ126" s="14"/>
      <c r="AK126" s="75"/>
      <c r="AL126" s="75"/>
      <c r="AM126" s="75"/>
      <c r="AN126" s="157"/>
      <c r="AO126" s="75"/>
      <c r="AP126" s="14"/>
      <c r="AQ126" s="14"/>
      <c r="AR126" s="14"/>
      <c r="AS126" s="14"/>
      <c r="AT126" s="14"/>
      <c r="AU126" s="14"/>
      <c r="AV126" s="14"/>
      <c r="AW126" s="14"/>
    </row>
    <row r="127" spans="7:49" ht="15">
      <c r="G127" s="14"/>
      <c r="I127" s="355"/>
      <c r="K127" s="157"/>
      <c r="M127" s="157"/>
      <c r="N127" s="157"/>
      <c r="O127" s="157"/>
      <c r="S127" s="157"/>
      <c r="T127" s="14"/>
      <c r="V127" s="14"/>
      <c r="Z127" s="14"/>
      <c r="AA127" s="14"/>
      <c r="AC127" s="75"/>
      <c r="AE127" s="75"/>
      <c r="AF127" s="75"/>
      <c r="AG127" s="75"/>
      <c r="AH127" s="157"/>
      <c r="AI127" s="14"/>
      <c r="AJ127" s="14"/>
      <c r="AK127" s="75"/>
      <c r="AL127" s="75"/>
      <c r="AM127" s="75"/>
      <c r="AN127" s="157"/>
      <c r="AO127" s="75"/>
      <c r="AP127" s="14"/>
      <c r="AQ127" s="14"/>
      <c r="AR127" s="14"/>
      <c r="AS127" s="14"/>
      <c r="AT127" s="14"/>
      <c r="AU127" s="14"/>
      <c r="AV127" s="14"/>
      <c r="AW127" s="14"/>
    </row>
    <row r="128" spans="7:49" ht="15">
      <c r="G128" s="14"/>
      <c r="I128" s="355"/>
      <c r="K128" s="157"/>
      <c r="M128" s="157"/>
      <c r="N128" s="157"/>
      <c r="O128" s="157"/>
      <c r="S128" s="157"/>
      <c r="T128" s="14"/>
      <c r="V128" s="14"/>
      <c r="Z128" s="14"/>
      <c r="AA128" s="14"/>
      <c r="AC128" s="75"/>
      <c r="AE128" s="75"/>
      <c r="AF128" s="75"/>
      <c r="AG128" s="75"/>
      <c r="AH128" s="157"/>
      <c r="AI128" s="14"/>
      <c r="AJ128" s="14"/>
      <c r="AK128" s="75"/>
      <c r="AL128" s="75"/>
      <c r="AM128" s="75"/>
      <c r="AN128" s="157"/>
      <c r="AO128" s="75"/>
      <c r="AP128" s="14"/>
      <c r="AQ128" s="14"/>
      <c r="AR128" s="14"/>
      <c r="AS128" s="14"/>
      <c r="AT128" s="14"/>
      <c r="AU128" s="14"/>
      <c r="AV128" s="14"/>
      <c r="AW128" s="14"/>
    </row>
    <row r="129" spans="1:49" ht="15">
      <c r="G129" s="14"/>
      <c r="I129" s="355"/>
      <c r="K129" s="157"/>
      <c r="M129" s="157"/>
      <c r="N129" s="157"/>
      <c r="O129" s="157"/>
      <c r="S129" s="157"/>
      <c r="T129" s="14"/>
      <c r="V129" s="14"/>
      <c r="Z129" s="14"/>
      <c r="AA129" s="14"/>
      <c r="AC129" s="75"/>
      <c r="AE129" s="75"/>
      <c r="AF129" s="75"/>
      <c r="AG129" s="75"/>
      <c r="AH129" s="157"/>
      <c r="AI129" s="14"/>
      <c r="AJ129" s="14"/>
      <c r="AK129" s="75"/>
      <c r="AL129" s="75"/>
      <c r="AM129" s="75"/>
      <c r="AN129" s="157"/>
      <c r="AO129" s="75"/>
      <c r="AP129" s="14"/>
      <c r="AQ129" s="14"/>
      <c r="AR129" s="14"/>
      <c r="AS129" s="14"/>
      <c r="AT129" s="14"/>
      <c r="AU129" s="14"/>
      <c r="AV129" s="14"/>
      <c r="AW129" s="14"/>
    </row>
    <row r="130" spans="1:49" ht="15">
      <c r="G130" s="14"/>
      <c r="I130" s="355"/>
      <c r="K130" s="157"/>
      <c r="M130" s="157"/>
      <c r="N130" s="157"/>
      <c r="O130" s="157"/>
      <c r="S130" s="157"/>
      <c r="T130" s="14"/>
      <c r="V130" s="14"/>
      <c r="Z130" s="14"/>
      <c r="AA130" s="14"/>
      <c r="AC130" s="75"/>
      <c r="AE130" s="75"/>
      <c r="AF130" s="75"/>
      <c r="AG130" s="75"/>
      <c r="AH130" s="157"/>
      <c r="AI130" s="14"/>
      <c r="AJ130" s="14"/>
      <c r="AK130" s="75"/>
      <c r="AL130" s="75"/>
      <c r="AM130" s="75"/>
      <c r="AN130" s="157"/>
      <c r="AO130" s="75"/>
      <c r="AP130" s="14"/>
      <c r="AQ130" s="14"/>
      <c r="AR130" s="14"/>
      <c r="AS130" s="14"/>
      <c r="AT130" s="14"/>
      <c r="AU130" s="14"/>
      <c r="AV130" s="14"/>
      <c r="AW130" s="14"/>
    </row>
    <row r="131" spans="1:49" ht="15">
      <c r="G131" s="14"/>
      <c r="I131" s="355"/>
      <c r="K131" s="157"/>
      <c r="M131" s="157"/>
      <c r="N131" s="157"/>
      <c r="O131" s="157"/>
      <c r="S131" s="157"/>
      <c r="T131" s="14"/>
      <c r="V131" s="14"/>
      <c r="Z131" s="14"/>
      <c r="AA131" s="14"/>
      <c r="AC131" s="75"/>
      <c r="AE131" s="75"/>
      <c r="AF131" s="75"/>
      <c r="AG131" s="75"/>
      <c r="AH131" s="157"/>
      <c r="AI131" s="14"/>
      <c r="AJ131" s="14"/>
      <c r="AK131" s="75"/>
      <c r="AL131" s="75"/>
      <c r="AM131" s="75"/>
      <c r="AN131" s="157"/>
      <c r="AO131" s="75"/>
      <c r="AP131" s="14"/>
      <c r="AQ131" s="14"/>
      <c r="AR131" s="14"/>
      <c r="AS131" s="14"/>
      <c r="AT131" s="14"/>
      <c r="AU131" s="14"/>
      <c r="AV131" s="14"/>
      <c r="AW131" s="14"/>
    </row>
    <row r="132" spans="1:49" ht="15">
      <c r="G132" s="14"/>
      <c r="I132" s="355"/>
      <c r="K132" s="157"/>
      <c r="M132" s="157"/>
      <c r="N132" s="157"/>
      <c r="O132" s="157"/>
      <c r="S132" s="157"/>
      <c r="T132" s="14"/>
      <c r="V132" s="14"/>
      <c r="Z132" s="14"/>
      <c r="AA132" s="14"/>
      <c r="AC132" s="75"/>
      <c r="AE132" s="75"/>
      <c r="AF132" s="75"/>
      <c r="AG132" s="75"/>
      <c r="AH132" s="157"/>
      <c r="AI132" s="14"/>
      <c r="AJ132" s="14"/>
      <c r="AK132" s="75"/>
      <c r="AL132" s="75"/>
      <c r="AM132" s="75"/>
      <c r="AN132" s="157"/>
      <c r="AO132" s="75"/>
      <c r="AP132" s="14"/>
      <c r="AQ132" s="14"/>
      <c r="AR132" s="14"/>
      <c r="AS132" s="14"/>
      <c r="AT132" s="14"/>
      <c r="AU132" s="14"/>
      <c r="AV132" s="14"/>
      <c r="AW132" s="14"/>
    </row>
    <row r="133" spans="1:49" ht="15">
      <c r="G133" s="14"/>
      <c r="I133" s="355"/>
      <c r="K133" s="157"/>
      <c r="M133" s="157"/>
      <c r="N133" s="157"/>
      <c r="O133" s="157"/>
      <c r="S133" s="157"/>
      <c r="T133" s="14"/>
      <c r="V133" s="14"/>
      <c r="Z133" s="14"/>
      <c r="AA133" s="14"/>
      <c r="AC133" s="75"/>
      <c r="AE133" s="75"/>
      <c r="AF133" s="75"/>
      <c r="AG133" s="75"/>
      <c r="AH133" s="157"/>
      <c r="AI133" s="14"/>
      <c r="AJ133" s="14"/>
      <c r="AK133" s="75"/>
      <c r="AL133" s="75"/>
      <c r="AM133" s="75"/>
      <c r="AN133" s="157"/>
      <c r="AO133" s="75"/>
      <c r="AP133" s="14"/>
      <c r="AQ133" s="14"/>
      <c r="AR133" s="14"/>
      <c r="AS133" s="14"/>
      <c r="AT133" s="14"/>
      <c r="AU133" s="14"/>
      <c r="AV133" s="14"/>
      <c r="AW133" s="14"/>
    </row>
    <row r="134" spans="1:49" ht="15">
      <c r="G134" s="14"/>
      <c r="I134" s="355"/>
      <c r="K134" s="157"/>
      <c r="M134" s="157"/>
      <c r="N134" s="157"/>
      <c r="O134" s="157"/>
      <c r="S134" s="157"/>
      <c r="T134" s="14"/>
      <c r="V134" s="14"/>
      <c r="Z134" s="14"/>
      <c r="AA134" s="14"/>
      <c r="AC134" s="75"/>
      <c r="AE134" s="75"/>
      <c r="AF134" s="75"/>
      <c r="AG134" s="75"/>
      <c r="AH134" s="157"/>
      <c r="AI134" s="14"/>
      <c r="AJ134" s="14"/>
      <c r="AK134" s="75"/>
      <c r="AL134" s="75"/>
      <c r="AM134" s="75"/>
      <c r="AN134" s="157"/>
      <c r="AO134" s="75"/>
      <c r="AP134" s="14"/>
      <c r="AQ134" s="14"/>
      <c r="AR134" s="14"/>
      <c r="AS134" s="14"/>
      <c r="AT134" s="14"/>
      <c r="AU134" s="14"/>
      <c r="AV134" s="14"/>
      <c r="AW134" s="14"/>
    </row>
    <row r="135" spans="1:49" ht="15">
      <c r="G135" s="14"/>
      <c r="I135" s="355"/>
      <c r="K135" s="157"/>
      <c r="M135" s="157"/>
      <c r="N135" s="157"/>
      <c r="O135" s="157"/>
      <c r="S135" s="157"/>
      <c r="T135" s="14"/>
      <c r="V135" s="14"/>
      <c r="Z135" s="14"/>
      <c r="AA135" s="14"/>
      <c r="AC135" s="75"/>
      <c r="AE135" s="75"/>
      <c r="AF135" s="75"/>
      <c r="AG135" s="75"/>
      <c r="AH135" s="157"/>
      <c r="AI135" s="14"/>
      <c r="AJ135" s="14"/>
      <c r="AK135" s="75"/>
      <c r="AL135" s="75"/>
      <c r="AM135" s="75"/>
      <c r="AN135" s="157"/>
      <c r="AO135" s="75"/>
      <c r="AP135" s="14"/>
      <c r="AQ135" s="14"/>
      <c r="AR135" s="14"/>
      <c r="AS135" s="14"/>
      <c r="AT135" s="14"/>
      <c r="AU135" s="14"/>
      <c r="AV135" s="14"/>
      <c r="AW135" s="14"/>
    </row>
    <row r="136" spans="1:49" ht="15">
      <c r="G136" s="14"/>
      <c r="I136" s="355"/>
      <c r="K136" s="157"/>
      <c r="M136" s="157"/>
      <c r="N136" s="157"/>
      <c r="O136" s="157"/>
      <c r="S136" s="157"/>
      <c r="T136" s="14"/>
      <c r="V136" s="14"/>
      <c r="Z136" s="14"/>
      <c r="AA136" s="14"/>
      <c r="AC136" s="75"/>
      <c r="AE136" s="75"/>
      <c r="AF136" s="75"/>
      <c r="AG136" s="75"/>
      <c r="AH136" s="157"/>
      <c r="AI136" s="14"/>
      <c r="AJ136" s="14"/>
      <c r="AK136" s="75"/>
      <c r="AL136" s="75"/>
      <c r="AM136" s="75"/>
      <c r="AN136" s="157"/>
      <c r="AO136" s="75"/>
      <c r="AP136" s="14"/>
      <c r="AQ136" s="14"/>
      <c r="AR136" s="14"/>
      <c r="AS136" s="14"/>
      <c r="AT136" s="14"/>
      <c r="AU136" s="14"/>
      <c r="AV136" s="14"/>
      <c r="AW136" s="14"/>
    </row>
    <row r="137" spans="1:49" ht="15">
      <c r="G137" s="14"/>
      <c r="I137" s="355"/>
      <c r="K137" s="157"/>
      <c r="M137" s="157"/>
      <c r="N137" s="157"/>
      <c r="O137" s="157"/>
      <c r="S137" s="157"/>
      <c r="T137" s="14"/>
      <c r="V137" s="14"/>
      <c r="Z137" s="14"/>
      <c r="AA137" s="14"/>
      <c r="AC137" s="75"/>
      <c r="AE137" s="75"/>
      <c r="AF137" s="75"/>
      <c r="AG137" s="75"/>
      <c r="AH137" s="157"/>
      <c r="AI137" s="14"/>
      <c r="AJ137" s="14"/>
      <c r="AK137" s="75"/>
      <c r="AL137" s="75"/>
      <c r="AM137" s="75"/>
      <c r="AN137" s="157"/>
      <c r="AO137" s="75"/>
      <c r="AP137" s="14"/>
      <c r="AQ137" s="14"/>
      <c r="AR137" s="14"/>
      <c r="AS137" s="14"/>
      <c r="AT137" s="14"/>
      <c r="AU137" s="14"/>
      <c r="AV137" s="14"/>
      <c r="AW137" s="14"/>
    </row>
    <row r="138" spans="1:49" ht="15">
      <c r="G138" s="14"/>
      <c r="I138" s="355"/>
      <c r="K138" s="157"/>
      <c r="M138" s="157"/>
      <c r="N138" s="157"/>
      <c r="O138" s="157"/>
      <c r="S138" s="157"/>
      <c r="T138" s="14"/>
      <c r="V138" s="14"/>
      <c r="Z138" s="14"/>
      <c r="AA138" s="14"/>
      <c r="AC138" s="75"/>
      <c r="AE138" s="75"/>
      <c r="AF138" s="75"/>
      <c r="AG138" s="75"/>
      <c r="AH138" s="157"/>
      <c r="AI138" s="14"/>
      <c r="AJ138" s="14"/>
      <c r="AK138" s="75"/>
      <c r="AL138" s="75"/>
      <c r="AM138" s="75"/>
      <c r="AN138" s="157"/>
      <c r="AO138" s="75"/>
      <c r="AP138" s="14"/>
      <c r="AQ138" s="14"/>
      <c r="AR138" s="14"/>
      <c r="AS138" s="14"/>
      <c r="AT138" s="14"/>
      <c r="AU138" s="14"/>
      <c r="AV138" s="14"/>
      <c r="AW138" s="14"/>
    </row>
    <row r="139" spans="1:49" ht="15">
      <c r="G139" s="14"/>
      <c r="I139" s="355"/>
      <c r="K139" s="157"/>
      <c r="M139" s="157"/>
      <c r="N139" s="157"/>
      <c r="O139" s="157"/>
      <c r="S139" s="157"/>
      <c r="T139" s="14"/>
      <c r="V139" s="14"/>
      <c r="Z139" s="14"/>
      <c r="AA139" s="14"/>
      <c r="AC139" s="75"/>
      <c r="AE139" s="75"/>
      <c r="AF139" s="75"/>
      <c r="AG139" s="75"/>
      <c r="AH139" s="157"/>
      <c r="AI139" s="14"/>
      <c r="AJ139" s="14"/>
      <c r="AK139" s="75"/>
      <c r="AL139" s="75"/>
      <c r="AM139" s="75"/>
      <c r="AN139" s="157"/>
      <c r="AO139" s="75"/>
      <c r="AP139" s="14"/>
      <c r="AQ139" s="14"/>
      <c r="AR139" s="14"/>
      <c r="AS139" s="14"/>
      <c r="AT139" s="14"/>
      <c r="AU139" s="14"/>
      <c r="AV139" s="14"/>
      <c r="AW139" s="14"/>
    </row>
    <row r="140" spans="1:49" ht="15">
      <c r="G140" s="14"/>
      <c r="I140" s="355"/>
      <c r="K140" s="157"/>
      <c r="M140" s="157"/>
      <c r="N140" s="157"/>
      <c r="O140" s="157"/>
      <c r="S140" s="157"/>
      <c r="T140" s="14"/>
      <c r="V140" s="14"/>
      <c r="Z140" s="14"/>
      <c r="AA140" s="14"/>
      <c r="AC140" s="75"/>
      <c r="AE140" s="75"/>
      <c r="AF140" s="75"/>
      <c r="AG140" s="75"/>
      <c r="AH140" s="157"/>
      <c r="AI140" s="14"/>
      <c r="AJ140" s="14"/>
      <c r="AK140" s="75"/>
      <c r="AL140" s="75"/>
      <c r="AM140" s="75"/>
      <c r="AN140" s="157"/>
      <c r="AO140" s="75"/>
      <c r="AP140" s="14"/>
      <c r="AQ140" s="14"/>
      <c r="AR140" s="14"/>
      <c r="AS140" s="14"/>
      <c r="AT140" s="14"/>
      <c r="AU140" s="14"/>
      <c r="AV140" s="14"/>
      <c r="AW140" s="14"/>
    </row>
    <row r="141" spans="1:49" ht="15">
      <c r="G141" s="14"/>
      <c r="I141" s="355"/>
      <c r="K141" s="157"/>
      <c r="M141" s="157"/>
      <c r="N141" s="157"/>
      <c r="O141" s="157"/>
      <c r="S141" s="157"/>
      <c r="T141" s="14"/>
      <c r="V141" s="14"/>
      <c r="Z141" s="14"/>
      <c r="AA141" s="14"/>
      <c r="AC141" s="75"/>
      <c r="AE141" s="75"/>
      <c r="AF141" s="75"/>
      <c r="AG141" s="75"/>
      <c r="AH141" s="157"/>
      <c r="AI141" s="14"/>
      <c r="AJ141" s="14"/>
      <c r="AK141" s="75"/>
      <c r="AL141" s="75"/>
      <c r="AM141" s="75"/>
      <c r="AN141" s="157"/>
      <c r="AO141" s="75"/>
      <c r="AP141" s="14"/>
      <c r="AQ141" s="14"/>
      <c r="AR141" s="14"/>
      <c r="AS141" s="14"/>
      <c r="AT141" s="14"/>
      <c r="AU141" s="14"/>
      <c r="AV141" s="14"/>
      <c r="AW141" s="14"/>
    </row>
    <row r="142" spans="1:49" ht="15">
      <c r="G142" s="14"/>
      <c r="I142" s="355"/>
      <c r="K142" s="157"/>
      <c r="M142" s="157"/>
      <c r="N142" s="157"/>
      <c r="O142" s="157"/>
      <c r="S142" s="157"/>
      <c r="T142" s="14"/>
      <c r="V142" s="14"/>
      <c r="Z142" s="14"/>
      <c r="AA142" s="14"/>
      <c r="AC142" s="75"/>
      <c r="AE142" s="75"/>
      <c r="AF142" s="75"/>
      <c r="AG142" s="75"/>
      <c r="AH142" s="157"/>
      <c r="AI142" s="14"/>
      <c r="AJ142" s="14"/>
      <c r="AK142" s="75"/>
      <c r="AL142" s="75"/>
      <c r="AM142" s="75"/>
      <c r="AN142" s="157"/>
      <c r="AO142" s="75"/>
      <c r="AP142" s="14"/>
      <c r="AQ142" s="14"/>
      <c r="AR142" s="14"/>
      <c r="AS142" s="14"/>
      <c r="AT142" s="14"/>
      <c r="AU142" s="14"/>
      <c r="AV142" s="14"/>
      <c r="AW142" s="14"/>
    </row>
    <row r="143" spans="1:49" ht="15">
      <c r="G143" s="14"/>
      <c r="I143" s="355"/>
      <c r="K143" s="157"/>
      <c r="M143" s="157"/>
      <c r="N143" s="157"/>
      <c r="O143" s="157"/>
      <c r="S143" s="157"/>
      <c r="T143" s="14"/>
      <c r="V143" s="14"/>
      <c r="Z143" s="14"/>
      <c r="AA143" s="14"/>
      <c r="AC143" s="75"/>
      <c r="AE143" s="75"/>
      <c r="AF143" s="75"/>
      <c r="AG143" s="75"/>
      <c r="AH143" s="157"/>
      <c r="AI143" s="14"/>
      <c r="AJ143" s="14"/>
      <c r="AK143" s="75"/>
      <c r="AL143" s="75"/>
      <c r="AM143" s="75"/>
      <c r="AN143" s="157"/>
      <c r="AO143" s="75"/>
      <c r="AP143" s="14"/>
      <c r="AQ143" s="14"/>
      <c r="AR143" s="14"/>
      <c r="AS143" s="14"/>
      <c r="AT143" s="14"/>
      <c r="AU143" s="14"/>
      <c r="AV143" s="14"/>
      <c r="AW143" s="14"/>
    </row>
    <row r="144" spans="1:49" ht="15">
      <c r="A144" s="31"/>
      <c r="B144" s="31"/>
      <c r="C144" s="31"/>
      <c r="D144" s="31"/>
      <c r="E144" s="31"/>
      <c r="F144" s="31"/>
      <c r="G144" s="31"/>
      <c r="H144" s="31"/>
      <c r="I144" s="356"/>
      <c r="J144" s="31"/>
      <c r="K144" s="158"/>
      <c r="M144" s="157"/>
      <c r="N144" s="157"/>
      <c r="O144" s="157"/>
      <c r="S144" s="157"/>
      <c r="T144" s="14"/>
      <c r="V144" s="14"/>
      <c r="Z144" s="14"/>
      <c r="AA144" s="14"/>
      <c r="AC144" s="75"/>
      <c r="AE144" s="75"/>
      <c r="AF144" s="75"/>
      <c r="AG144" s="75"/>
      <c r="AH144" s="157"/>
      <c r="AI144" s="14"/>
      <c r="AJ144" s="14"/>
      <c r="AK144" s="75"/>
      <c r="AL144" s="75"/>
      <c r="AM144" s="75"/>
      <c r="AN144" s="157"/>
      <c r="AO144" s="75"/>
      <c r="AP144" s="14"/>
      <c r="AQ144" s="14"/>
      <c r="AR144" s="14"/>
      <c r="AS144" s="14"/>
      <c r="AT144" s="14"/>
      <c r="AU144" s="14"/>
      <c r="AV144" s="14"/>
      <c r="AW144" s="14"/>
    </row>
    <row r="145" spans="1:41" ht="15">
      <c r="A145" s="35"/>
      <c r="B145" s="35"/>
      <c r="C145" s="35"/>
      <c r="D145" s="35"/>
      <c r="E145" s="35"/>
      <c r="F145" s="35"/>
      <c r="G145" s="35"/>
      <c r="H145" s="35"/>
      <c r="I145" s="357"/>
      <c r="J145" s="35"/>
      <c r="K145" s="159"/>
      <c r="L145" s="158"/>
      <c r="M145" s="158"/>
      <c r="N145" s="158"/>
      <c r="O145" s="158"/>
      <c r="P145" s="158"/>
      <c r="Q145" s="158"/>
      <c r="R145" s="340"/>
      <c r="S145" s="158"/>
      <c r="T145" s="31"/>
      <c r="U145" s="31"/>
      <c r="V145" s="31"/>
      <c r="W145" s="158"/>
      <c r="X145" s="31"/>
      <c r="Y145" s="31"/>
      <c r="Z145" s="31"/>
      <c r="AA145" s="31"/>
      <c r="AB145" s="31"/>
      <c r="AC145" s="76"/>
      <c r="AD145" s="76"/>
      <c r="AE145" s="76"/>
      <c r="AF145" s="76"/>
      <c r="AG145" s="76"/>
      <c r="AH145" s="158"/>
      <c r="AI145" s="31"/>
      <c r="AK145" s="76"/>
      <c r="AM145" s="76"/>
      <c r="AO145" s="76"/>
    </row>
    <row r="146" spans="1:41" ht="15">
      <c r="A146" s="35"/>
      <c r="B146" s="35"/>
      <c r="C146" s="35"/>
      <c r="D146" s="35"/>
      <c r="E146" s="35"/>
      <c r="F146" s="35"/>
      <c r="G146" s="35"/>
      <c r="H146" s="35"/>
      <c r="I146" s="357"/>
      <c r="J146" s="35"/>
      <c r="K146" s="159"/>
      <c r="L146" s="159"/>
      <c r="M146" s="159"/>
      <c r="N146" s="159"/>
      <c r="O146" s="159"/>
      <c r="P146" s="159"/>
      <c r="Q146" s="159"/>
      <c r="R146" s="341"/>
      <c r="S146" s="159"/>
      <c r="T146" s="35"/>
      <c r="U146" s="35"/>
      <c r="V146" s="35"/>
      <c r="W146" s="159"/>
      <c r="X146" s="35"/>
      <c r="Y146" s="35"/>
      <c r="Z146" s="35"/>
      <c r="AA146" s="35"/>
      <c r="AB146" s="35"/>
      <c r="AC146" s="77"/>
      <c r="AD146" s="77"/>
      <c r="AE146" s="77"/>
      <c r="AF146" s="77"/>
      <c r="AG146" s="77"/>
      <c r="AH146" s="159"/>
      <c r="AI146" s="35"/>
      <c r="AK146" s="77"/>
      <c r="AM146" s="77"/>
      <c r="AO146" s="77"/>
    </row>
    <row r="147" spans="1:41" ht="15">
      <c r="A147" s="35"/>
      <c r="B147" s="35"/>
      <c r="C147" s="35"/>
      <c r="D147" s="35"/>
      <c r="E147" s="35"/>
      <c r="F147" s="35"/>
      <c r="G147" s="35"/>
      <c r="H147" s="35"/>
      <c r="I147" s="357"/>
      <c r="J147" s="35"/>
      <c r="K147" s="159"/>
      <c r="L147" s="159"/>
      <c r="M147" s="159"/>
      <c r="N147" s="159"/>
      <c r="O147" s="159"/>
      <c r="P147" s="159"/>
      <c r="Q147" s="159"/>
      <c r="R147" s="341"/>
      <c r="S147" s="159"/>
      <c r="T147" s="35"/>
      <c r="U147" s="35"/>
      <c r="V147" s="35"/>
      <c r="W147" s="159"/>
      <c r="X147" s="35"/>
      <c r="Y147" s="35"/>
      <c r="Z147" s="35"/>
      <c r="AA147" s="35"/>
      <c r="AB147" s="35"/>
      <c r="AC147" s="77"/>
      <c r="AD147" s="77"/>
      <c r="AE147" s="77"/>
      <c r="AF147" s="77"/>
      <c r="AG147" s="77"/>
      <c r="AH147" s="159"/>
      <c r="AI147" s="35"/>
      <c r="AK147" s="77"/>
      <c r="AM147" s="77"/>
      <c r="AO147" s="77"/>
    </row>
    <row r="148" spans="1:41" ht="15">
      <c r="A148" s="35"/>
      <c r="B148" s="35"/>
      <c r="C148" s="35"/>
      <c r="D148" s="35"/>
      <c r="E148" s="35"/>
      <c r="F148" s="35"/>
      <c r="G148" s="35"/>
      <c r="H148" s="35"/>
      <c r="I148" s="357"/>
      <c r="J148" s="35"/>
      <c r="K148" s="159"/>
      <c r="L148" s="159"/>
      <c r="M148" s="159"/>
      <c r="N148" s="159"/>
      <c r="O148" s="159"/>
      <c r="P148" s="159"/>
      <c r="Q148" s="159"/>
      <c r="R148" s="341"/>
      <c r="S148" s="159"/>
      <c r="T148" s="35"/>
      <c r="U148" s="35"/>
      <c r="V148" s="35"/>
      <c r="W148" s="159"/>
      <c r="X148" s="35"/>
      <c r="Y148" s="35"/>
      <c r="Z148" s="35"/>
      <c r="AA148" s="35"/>
      <c r="AB148" s="35"/>
      <c r="AC148" s="77"/>
      <c r="AD148" s="77"/>
      <c r="AE148" s="77"/>
      <c r="AF148" s="77"/>
      <c r="AG148" s="77"/>
      <c r="AH148" s="159"/>
      <c r="AI148" s="35"/>
      <c r="AK148" s="77"/>
      <c r="AM148" s="77"/>
      <c r="AO148" s="77"/>
    </row>
    <row r="149" spans="1:41" ht="15">
      <c r="A149" s="35"/>
      <c r="B149" s="35"/>
      <c r="C149" s="35"/>
      <c r="D149" s="35"/>
      <c r="E149" s="35"/>
      <c r="F149" s="35"/>
      <c r="G149" s="35"/>
      <c r="H149" s="35"/>
      <c r="I149" s="357"/>
      <c r="J149" s="35"/>
      <c r="K149" s="159"/>
      <c r="L149" s="159"/>
      <c r="M149" s="159"/>
      <c r="N149" s="159"/>
      <c r="O149" s="159"/>
      <c r="P149" s="159"/>
      <c r="Q149" s="159"/>
      <c r="R149" s="341"/>
      <c r="S149" s="159"/>
      <c r="T149" s="35"/>
      <c r="U149" s="35"/>
      <c r="V149" s="35"/>
      <c r="W149" s="159"/>
      <c r="X149" s="35"/>
      <c r="Y149" s="35"/>
      <c r="Z149" s="35"/>
      <c r="AA149" s="35"/>
      <c r="AB149" s="35"/>
      <c r="AC149" s="77"/>
      <c r="AD149" s="77"/>
      <c r="AE149" s="77"/>
      <c r="AF149" s="77"/>
      <c r="AG149" s="77"/>
      <c r="AH149" s="159"/>
      <c r="AI149" s="35"/>
      <c r="AK149" s="77"/>
      <c r="AM149" s="77"/>
      <c r="AO149" s="77"/>
    </row>
    <row r="150" spans="1:41" ht="15">
      <c r="A150" s="35"/>
      <c r="B150" s="35"/>
      <c r="C150" s="35"/>
      <c r="D150" s="35"/>
      <c r="E150" s="35"/>
      <c r="F150" s="35"/>
      <c r="G150" s="35"/>
      <c r="H150" s="35"/>
      <c r="I150" s="357"/>
      <c r="J150" s="35"/>
      <c r="K150" s="159"/>
      <c r="L150" s="159"/>
      <c r="M150" s="159"/>
      <c r="N150" s="159"/>
      <c r="O150" s="159"/>
      <c r="P150" s="159"/>
      <c r="Q150" s="159"/>
      <c r="R150" s="341"/>
      <c r="S150" s="159"/>
      <c r="T150" s="35"/>
      <c r="U150" s="35"/>
      <c r="V150" s="35"/>
      <c r="W150" s="159"/>
      <c r="X150" s="35"/>
      <c r="Y150" s="35"/>
      <c r="Z150" s="35"/>
      <c r="AA150" s="35"/>
      <c r="AB150" s="35"/>
      <c r="AC150" s="77"/>
      <c r="AD150" s="77"/>
      <c r="AE150" s="77"/>
      <c r="AF150" s="77"/>
      <c r="AG150" s="77"/>
      <c r="AH150" s="159"/>
      <c r="AI150" s="35"/>
      <c r="AK150" s="77"/>
      <c r="AM150" s="77"/>
      <c r="AO150" s="77"/>
    </row>
    <row r="151" spans="1:41" ht="15">
      <c r="A151" s="35"/>
      <c r="B151" s="35"/>
      <c r="C151" s="35"/>
      <c r="D151" s="35"/>
      <c r="E151" s="35"/>
      <c r="F151" s="35"/>
      <c r="G151" s="35"/>
      <c r="H151" s="35"/>
      <c r="I151" s="357"/>
      <c r="J151" s="35"/>
      <c r="K151" s="159"/>
      <c r="L151" s="159"/>
      <c r="M151" s="159"/>
      <c r="N151" s="159"/>
      <c r="O151" s="159"/>
      <c r="P151" s="159"/>
      <c r="Q151" s="159"/>
      <c r="R151" s="341"/>
      <c r="S151" s="159"/>
      <c r="T151" s="35"/>
      <c r="U151" s="35"/>
      <c r="V151" s="35"/>
      <c r="W151" s="159"/>
      <c r="X151" s="35"/>
      <c r="Y151" s="35"/>
      <c r="Z151" s="35"/>
      <c r="AA151" s="35"/>
      <c r="AB151" s="35"/>
      <c r="AC151" s="77"/>
      <c r="AD151" s="77"/>
      <c r="AE151" s="77"/>
      <c r="AF151" s="77"/>
      <c r="AG151" s="77"/>
      <c r="AH151" s="159"/>
      <c r="AI151" s="35"/>
      <c r="AK151" s="77"/>
      <c r="AM151" s="77"/>
      <c r="AO151" s="77"/>
    </row>
    <row r="152" spans="1:41" ht="15">
      <c r="A152" s="35"/>
      <c r="B152" s="35"/>
      <c r="C152" s="35"/>
      <c r="D152" s="35"/>
      <c r="E152" s="35"/>
      <c r="F152" s="35"/>
      <c r="G152" s="35"/>
      <c r="H152" s="35"/>
      <c r="I152" s="357"/>
      <c r="J152" s="35"/>
      <c r="K152" s="159"/>
      <c r="L152" s="159"/>
      <c r="M152" s="159"/>
      <c r="N152" s="159"/>
      <c r="O152" s="159"/>
      <c r="P152" s="159"/>
      <c r="Q152" s="159"/>
      <c r="R152" s="341"/>
      <c r="S152" s="159"/>
      <c r="T152" s="35"/>
      <c r="U152" s="35"/>
      <c r="V152" s="35"/>
      <c r="W152" s="159"/>
      <c r="X152" s="35"/>
      <c r="Y152" s="35"/>
      <c r="Z152" s="35"/>
      <c r="AA152" s="35"/>
      <c r="AB152" s="35"/>
      <c r="AC152" s="77"/>
      <c r="AD152" s="77"/>
      <c r="AE152" s="77"/>
      <c r="AF152" s="77"/>
      <c r="AG152" s="77"/>
      <c r="AH152" s="159"/>
      <c r="AI152" s="35"/>
      <c r="AK152" s="77"/>
      <c r="AM152" s="77"/>
      <c r="AO152" s="77"/>
    </row>
    <row r="153" spans="1:41" ht="15">
      <c r="A153" s="35"/>
      <c r="B153" s="35"/>
      <c r="C153" s="35"/>
      <c r="D153" s="35"/>
      <c r="E153" s="35"/>
      <c r="F153" s="35"/>
      <c r="G153" s="35"/>
      <c r="H153" s="35"/>
      <c r="I153" s="357"/>
      <c r="J153" s="35"/>
      <c r="K153" s="159"/>
      <c r="L153" s="159"/>
      <c r="M153" s="159"/>
      <c r="N153" s="159"/>
      <c r="O153" s="159"/>
      <c r="P153" s="159"/>
      <c r="Q153" s="159"/>
      <c r="R153" s="341"/>
      <c r="S153" s="159"/>
      <c r="T153" s="35"/>
      <c r="U153" s="35"/>
      <c r="V153" s="35"/>
      <c r="W153" s="159"/>
      <c r="X153" s="35"/>
      <c r="Y153" s="35"/>
      <c r="Z153" s="35"/>
      <c r="AA153" s="35"/>
      <c r="AB153" s="35"/>
      <c r="AC153" s="77"/>
      <c r="AD153" s="77"/>
      <c r="AE153" s="77"/>
      <c r="AF153" s="77"/>
      <c r="AG153" s="77"/>
      <c r="AH153" s="159"/>
      <c r="AI153" s="35"/>
      <c r="AK153" s="77"/>
      <c r="AM153" s="77"/>
      <c r="AO153" s="77"/>
    </row>
    <row r="154" spans="1:41" ht="15">
      <c r="A154" s="35"/>
      <c r="B154" s="35"/>
      <c r="C154" s="35"/>
      <c r="D154" s="35"/>
      <c r="E154" s="35"/>
      <c r="F154" s="35"/>
      <c r="G154" s="35"/>
      <c r="H154" s="35"/>
      <c r="I154" s="357"/>
      <c r="J154" s="35"/>
      <c r="K154" s="159"/>
      <c r="L154" s="159"/>
      <c r="M154" s="159"/>
      <c r="N154" s="159"/>
      <c r="O154" s="159"/>
      <c r="P154" s="159"/>
      <c r="Q154" s="159"/>
      <c r="R154" s="341"/>
      <c r="S154" s="159"/>
      <c r="T154" s="35"/>
      <c r="U154" s="35"/>
      <c r="V154" s="35"/>
      <c r="W154" s="159"/>
      <c r="X154" s="35"/>
      <c r="Y154" s="35"/>
      <c r="Z154" s="35"/>
      <c r="AA154" s="35"/>
      <c r="AB154" s="35"/>
      <c r="AC154" s="77"/>
      <c r="AD154" s="77"/>
      <c r="AE154" s="77"/>
      <c r="AF154" s="77"/>
      <c r="AG154" s="77"/>
      <c r="AH154" s="159"/>
      <c r="AI154" s="35"/>
      <c r="AK154" s="77"/>
      <c r="AM154" s="77"/>
      <c r="AO154" s="77"/>
    </row>
    <row r="155" spans="1:41" ht="15">
      <c r="A155" s="35"/>
      <c r="B155" s="35"/>
      <c r="C155" s="35"/>
      <c r="D155" s="35"/>
      <c r="E155" s="35"/>
      <c r="F155" s="35"/>
      <c r="G155" s="35"/>
      <c r="H155" s="35"/>
      <c r="I155" s="357"/>
      <c r="J155" s="35"/>
      <c r="K155" s="159"/>
      <c r="L155" s="159"/>
      <c r="M155" s="159"/>
      <c r="N155" s="159"/>
      <c r="O155" s="159"/>
      <c r="P155" s="159"/>
      <c r="Q155" s="159"/>
      <c r="R155" s="341"/>
      <c r="S155" s="159"/>
      <c r="T155" s="35"/>
      <c r="U155" s="35"/>
      <c r="V155" s="35"/>
      <c r="W155" s="159"/>
      <c r="X155" s="35"/>
      <c r="Y155" s="35"/>
      <c r="Z155" s="35"/>
      <c r="AA155" s="35"/>
      <c r="AB155" s="35"/>
      <c r="AC155" s="77"/>
      <c r="AD155" s="77"/>
      <c r="AE155" s="77"/>
      <c r="AF155" s="77"/>
      <c r="AG155" s="77"/>
      <c r="AH155" s="159"/>
      <c r="AI155" s="35"/>
      <c r="AK155" s="77"/>
      <c r="AM155" s="77"/>
      <c r="AO155" s="77"/>
    </row>
    <row r="156" spans="1:41" ht="15">
      <c r="A156" s="35"/>
      <c r="B156" s="35"/>
      <c r="C156" s="35"/>
      <c r="D156" s="35"/>
      <c r="E156" s="35"/>
      <c r="F156" s="35"/>
      <c r="G156" s="35"/>
      <c r="H156" s="35"/>
      <c r="I156" s="357"/>
      <c r="J156" s="35"/>
      <c r="K156" s="159"/>
      <c r="L156" s="159"/>
      <c r="M156" s="159"/>
      <c r="N156" s="159"/>
      <c r="O156" s="159"/>
      <c r="P156" s="159"/>
      <c r="Q156" s="159"/>
      <c r="R156" s="341"/>
      <c r="S156" s="159"/>
      <c r="T156" s="35"/>
      <c r="U156" s="35"/>
      <c r="V156" s="35"/>
      <c r="W156" s="159"/>
      <c r="X156" s="35"/>
      <c r="Y156" s="35"/>
      <c r="Z156" s="35"/>
      <c r="AA156" s="35"/>
      <c r="AB156" s="35"/>
      <c r="AC156" s="77"/>
      <c r="AD156" s="77"/>
      <c r="AE156" s="77"/>
      <c r="AF156" s="77"/>
      <c r="AG156" s="77"/>
      <c r="AH156" s="159"/>
      <c r="AI156" s="35"/>
      <c r="AK156" s="77"/>
      <c r="AM156" s="77"/>
      <c r="AO156" s="77"/>
    </row>
    <row r="157" spans="1:41" ht="15">
      <c r="A157" s="35"/>
      <c r="B157" s="35"/>
      <c r="C157" s="35"/>
      <c r="D157" s="35"/>
      <c r="E157" s="35"/>
      <c r="F157" s="35"/>
      <c r="G157" s="35"/>
      <c r="H157" s="35"/>
      <c r="I157" s="357"/>
      <c r="J157" s="35"/>
      <c r="K157" s="159"/>
      <c r="L157" s="159"/>
      <c r="M157" s="159"/>
      <c r="N157" s="159"/>
      <c r="O157" s="159"/>
      <c r="P157" s="159"/>
      <c r="Q157" s="159"/>
      <c r="R157" s="341"/>
      <c r="S157" s="159"/>
      <c r="T157" s="35"/>
      <c r="U157" s="35"/>
      <c r="V157" s="35"/>
      <c r="W157" s="159"/>
      <c r="X157" s="35"/>
      <c r="Y157" s="35"/>
      <c r="Z157" s="35"/>
      <c r="AA157" s="35"/>
      <c r="AB157" s="35"/>
      <c r="AC157" s="77"/>
      <c r="AD157" s="77"/>
      <c r="AE157" s="77"/>
      <c r="AF157" s="77"/>
      <c r="AG157" s="77"/>
      <c r="AH157" s="159"/>
      <c r="AI157" s="35"/>
      <c r="AK157" s="77"/>
      <c r="AM157" s="77"/>
      <c r="AO157" s="77"/>
    </row>
    <row r="158" spans="1:41" ht="15">
      <c r="A158" s="35"/>
      <c r="B158" s="35"/>
      <c r="C158" s="35"/>
      <c r="D158" s="35"/>
      <c r="E158" s="35"/>
      <c r="F158" s="35"/>
      <c r="G158" s="35"/>
      <c r="H158" s="35"/>
      <c r="I158" s="357"/>
      <c r="J158" s="35"/>
      <c r="K158" s="159"/>
      <c r="L158" s="159"/>
      <c r="M158" s="159"/>
      <c r="N158" s="159"/>
      <c r="O158" s="159"/>
      <c r="P158" s="159"/>
      <c r="Q158" s="159"/>
      <c r="R158" s="341"/>
      <c r="S158" s="159"/>
      <c r="T158" s="35"/>
      <c r="U158" s="35"/>
      <c r="V158" s="35"/>
      <c r="W158" s="159"/>
      <c r="X158" s="35"/>
      <c r="Y158" s="35"/>
      <c r="Z158" s="35"/>
      <c r="AA158" s="35"/>
      <c r="AB158" s="35"/>
      <c r="AC158" s="77"/>
      <c r="AD158" s="77"/>
      <c r="AE158" s="77"/>
      <c r="AF158" s="77"/>
      <c r="AG158" s="77"/>
      <c r="AH158" s="159"/>
      <c r="AI158" s="35"/>
      <c r="AK158" s="77"/>
      <c r="AM158" s="77"/>
      <c r="AO158" s="77"/>
    </row>
    <row r="159" spans="1:41" ht="15">
      <c r="A159" s="35"/>
      <c r="B159" s="35"/>
      <c r="C159" s="35"/>
      <c r="D159" s="35"/>
      <c r="E159" s="35"/>
      <c r="F159" s="35"/>
      <c r="G159" s="35"/>
      <c r="H159" s="35"/>
      <c r="I159" s="357"/>
      <c r="J159" s="35"/>
      <c r="K159" s="159"/>
      <c r="L159" s="159"/>
      <c r="M159" s="159"/>
      <c r="N159" s="159"/>
      <c r="O159" s="159"/>
      <c r="P159" s="159"/>
      <c r="Q159" s="159"/>
      <c r="R159" s="341"/>
      <c r="S159" s="159"/>
      <c r="T159" s="35"/>
      <c r="U159" s="35"/>
      <c r="V159" s="35"/>
      <c r="W159" s="159"/>
      <c r="X159" s="35"/>
      <c r="Y159" s="35"/>
      <c r="Z159" s="35"/>
      <c r="AA159" s="35"/>
      <c r="AB159" s="35"/>
      <c r="AC159" s="77"/>
      <c r="AD159" s="77"/>
      <c r="AE159" s="77"/>
      <c r="AF159" s="77"/>
      <c r="AG159" s="77"/>
      <c r="AH159" s="159"/>
      <c r="AI159" s="35"/>
      <c r="AK159" s="77"/>
      <c r="AM159" s="77"/>
      <c r="AO159" s="77"/>
    </row>
    <row r="160" spans="1:41" ht="15">
      <c r="A160" s="35"/>
      <c r="B160" s="35"/>
      <c r="C160" s="35"/>
      <c r="D160" s="35"/>
      <c r="E160" s="35"/>
      <c r="F160" s="35"/>
      <c r="G160" s="35"/>
      <c r="H160" s="35"/>
      <c r="I160" s="357"/>
      <c r="J160" s="35"/>
      <c r="K160" s="159"/>
      <c r="L160" s="159"/>
      <c r="M160" s="159"/>
      <c r="N160" s="159"/>
      <c r="O160" s="159"/>
      <c r="P160" s="159"/>
      <c r="Q160" s="159"/>
      <c r="R160" s="341"/>
      <c r="S160" s="159"/>
      <c r="T160" s="35"/>
      <c r="U160" s="35"/>
      <c r="V160" s="35"/>
      <c r="W160" s="159"/>
      <c r="X160" s="35"/>
      <c r="Y160" s="35"/>
      <c r="Z160" s="35"/>
      <c r="AA160" s="35"/>
      <c r="AB160" s="35"/>
      <c r="AC160" s="77"/>
      <c r="AD160" s="77"/>
      <c r="AE160" s="77"/>
      <c r="AF160" s="77"/>
      <c r="AG160" s="77"/>
      <c r="AH160" s="159"/>
      <c r="AI160" s="35"/>
      <c r="AK160" s="77"/>
      <c r="AM160" s="77"/>
      <c r="AO160" s="77"/>
    </row>
    <row r="161" spans="1:41" ht="15">
      <c r="A161" s="35"/>
      <c r="B161" s="35"/>
      <c r="C161" s="35"/>
      <c r="D161" s="35"/>
      <c r="E161" s="35"/>
      <c r="F161" s="35"/>
      <c r="G161" s="35"/>
      <c r="H161" s="35"/>
      <c r="I161" s="357"/>
      <c r="J161" s="35"/>
      <c r="K161" s="159"/>
      <c r="L161" s="159"/>
      <c r="M161" s="159"/>
      <c r="N161" s="159"/>
      <c r="O161" s="159"/>
      <c r="P161" s="159"/>
      <c r="Q161" s="159"/>
      <c r="R161" s="341"/>
      <c r="S161" s="159"/>
      <c r="T161" s="35"/>
      <c r="U161" s="35"/>
      <c r="V161" s="35"/>
      <c r="W161" s="159"/>
      <c r="X161" s="35"/>
      <c r="Y161" s="35"/>
      <c r="Z161" s="35"/>
      <c r="AA161" s="35"/>
      <c r="AB161" s="35"/>
      <c r="AC161" s="77"/>
      <c r="AD161" s="77"/>
      <c r="AE161" s="77"/>
      <c r="AF161" s="77"/>
      <c r="AG161" s="77"/>
      <c r="AH161" s="159"/>
      <c r="AI161" s="35"/>
      <c r="AK161" s="77"/>
      <c r="AM161" s="77"/>
      <c r="AO161" s="77"/>
    </row>
    <row r="162" spans="1:41" ht="15">
      <c r="A162" s="35"/>
      <c r="B162" s="35"/>
      <c r="C162" s="35"/>
      <c r="D162" s="35"/>
      <c r="E162" s="35"/>
      <c r="F162" s="35"/>
      <c r="G162" s="35"/>
      <c r="H162" s="35"/>
      <c r="I162" s="357"/>
      <c r="J162" s="35"/>
      <c r="K162" s="159"/>
      <c r="L162" s="159"/>
      <c r="M162" s="159"/>
      <c r="N162" s="159"/>
      <c r="O162" s="159"/>
      <c r="P162" s="159"/>
      <c r="Q162" s="159"/>
      <c r="R162" s="341"/>
      <c r="S162" s="159"/>
      <c r="T162" s="35"/>
      <c r="U162" s="35"/>
      <c r="V162" s="35"/>
      <c r="W162" s="159"/>
      <c r="X162" s="35"/>
      <c r="Y162" s="35"/>
      <c r="Z162" s="35"/>
      <c r="AA162" s="35"/>
      <c r="AB162" s="35"/>
      <c r="AC162" s="77"/>
      <c r="AD162" s="77"/>
      <c r="AE162" s="77"/>
      <c r="AF162" s="77"/>
      <c r="AG162" s="77"/>
      <c r="AH162" s="159"/>
      <c r="AI162" s="35"/>
      <c r="AK162" s="77"/>
      <c r="AM162" s="77"/>
      <c r="AO162" s="77"/>
    </row>
    <row r="163" spans="1:41" ht="15">
      <c r="A163" s="35"/>
      <c r="B163" s="35"/>
      <c r="C163" s="35"/>
      <c r="D163" s="35"/>
      <c r="E163" s="35"/>
      <c r="F163" s="35"/>
      <c r="G163" s="35"/>
      <c r="H163" s="35"/>
      <c r="I163" s="357"/>
      <c r="J163" s="35"/>
      <c r="K163" s="159"/>
      <c r="L163" s="159"/>
      <c r="M163" s="159"/>
      <c r="N163" s="159"/>
      <c r="O163" s="159"/>
      <c r="P163" s="159"/>
      <c r="Q163" s="159"/>
      <c r="R163" s="341"/>
      <c r="S163" s="159"/>
      <c r="T163" s="35"/>
      <c r="U163" s="35"/>
      <c r="V163" s="35"/>
      <c r="W163" s="159"/>
      <c r="X163" s="35"/>
      <c r="Y163" s="35"/>
      <c r="Z163" s="35"/>
      <c r="AA163" s="35"/>
      <c r="AB163" s="35"/>
      <c r="AC163" s="77"/>
      <c r="AD163" s="77"/>
      <c r="AE163" s="77"/>
      <c r="AF163" s="77"/>
      <c r="AG163" s="77"/>
      <c r="AH163" s="159"/>
      <c r="AI163" s="35"/>
      <c r="AK163" s="77"/>
      <c r="AM163" s="77"/>
      <c r="AO163" s="77"/>
    </row>
    <row r="164" spans="1:41" ht="15">
      <c r="A164" s="35"/>
      <c r="B164" s="35"/>
      <c r="C164" s="35"/>
      <c r="D164" s="35"/>
      <c r="E164" s="35"/>
      <c r="F164" s="35"/>
      <c r="G164" s="35"/>
      <c r="H164" s="35"/>
      <c r="I164" s="357"/>
      <c r="J164" s="35"/>
      <c r="K164" s="159"/>
      <c r="L164" s="159"/>
      <c r="M164" s="159"/>
      <c r="N164" s="159"/>
      <c r="O164" s="159"/>
      <c r="P164" s="159"/>
      <c r="Q164" s="159"/>
      <c r="R164" s="341"/>
      <c r="S164" s="159"/>
      <c r="T164" s="35"/>
      <c r="U164" s="35"/>
      <c r="V164" s="35"/>
      <c r="W164" s="159"/>
      <c r="X164" s="35"/>
      <c r="Y164" s="35"/>
      <c r="Z164" s="35"/>
      <c r="AA164" s="35"/>
      <c r="AB164" s="35"/>
      <c r="AC164" s="77"/>
      <c r="AD164" s="77"/>
      <c r="AE164" s="77"/>
      <c r="AF164" s="77"/>
      <c r="AG164" s="77"/>
      <c r="AH164" s="159"/>
      <c r="AI164" s="35"/>
      <c r="AK164" s="77"/>
      <c r="AM164" s="77"/>
      <c r="AO164" s="77"/>
    </row>
    <row r="165" spans="1:41" ht="15">
      <c r="A165" s="35"/>
      <c r="B165" s="35"/>
      <c r="C165" s="35"/>
      <c r="D165" s="35"/>
      <c r="E165" s="35"/>
      <c r="F165" s="35"/>
      <c r="G165" s="35"/>
      <c r="H165" s="35"/>
      <c r="I165" s="357"/>
      <c r="J165" s="35"/>
      <c r="K165" s="159"/>
      <c r="L165" s="159"/>
      <c r="M165" s="159"/>
      <c r="N165" s="159"/>
      <c r="O165" s="159"/>
      <c r="P165" s="159"/>
      <c r="Q165" s="159"/>
      <c r="R165" s="341"/>
      <c r="S165" s="159"/>
      <c r="T165" s="35"/>
      <c r="U165" s="35"/>
      <c r="V165" s="35"/>
      <c r="W165" s="159"/>
      <c r="X165" s="35"/>
      <c r="Y165" s="35"/>
      <c r="Z165" s="35"/>
      <c r="AA165" s="35"/>
      <c r="AB165" s="35"/>
      <c r="AC165" s="77"/>
      <c r="AD165" s="77"/>
      <c r="AE165" s="77"/>
      <c r="AF165" s="77"/>
      <c r="AG165" s="77"/>
      <c r="AH165" s="159"/>
      <c r="AI165" s="35"/>
      <c r="AK165" s="77"/>
      <c r="AM165" s="77"/>
      <c r="AO165" s="77"/>
    </row>
    <row r="166" spans="1:41" ht="15">
      <c r="A166" s="35"/>
      <c r="B166" s="35"/>
      <c r="C166" s="35"/>
      <c r="D166" s="35"/>
      <c r="E166" s="35"/>
      <c r="F166" s="35"/>
      <c r="G166" s="35"/>
      <c r="H166" s="35"/>
      <c r="I166" s="357"/>
      <c r="J166" s="35"/>
      <c r="K166" s="159"/>
      <c r="L166" s="159"/>
      <c r="M166" s="159"/>
      <c r="N166" s="159"/>
      <c r="O166" s="159"/>
      <c r="P166" s="159"/>
      <c r="Q166" s="159"/>
      <c r="R166" s="341"/>
      <c r="S166" s="159"/>
      <c r="T166" s="35"/>
      <c r="U166" s="35"/>
      <c r="V166" s="35"/>
      <c r="W166" s="159"/>
      <c r="X166" s="35"/>
      <c r="Y166" s="35"/>
      <c r="Z166" s="35"/>
      <c r="AA166" s="35"/>
      <c r="AB166" s="35"/>
      <c r="AC166" s="77"/>
      <c r="AD166" s="77"/>
      <c r="AE166" s="77"/>
      <c r="AF166" s="77"/>
      <c r="AG166" s="77"/>
      <c r="AH166" s="159"/>
      <c r="AI166" s="35"/>
      <c r="AK166" s="77"/>
      <c r="AM166" s="77"/>
      <c r="AO166" s="77"/>
    </row>
    <row r="167" spans="1:41" ht="15">
      <c r="A167" s="35"/>
      <c r="B167" s="35"/>
      <c r="C167" s="35"/>
      <c r="D167" s="35"/>
      <c r="E167" s="35"/>
      <c r="F167" s="35"/>
      <c r="G167" s="35"/>
      <c r="H167" s="35"/>
      <c r="I167" s="357"/>
      <c r="J167" s="35"/>
      <c r="K167" s="159"/>
      <c r="L167" s="159"/>
      <c r="M167" s="159"/>
      <c r="N167" s="159"/>
      <c r="O167" s="159"/>
      <c r="P167" s="159"/>
      <c r="Q167" s="159"/>
      <c r="R167" s="341"/>
      <c r="S167" s="159"/>
      <c r="T167" s="35"/>
      <c r="U167" s="35"/>
      <c r="V167" s="35"/>
      <c r="W167" s="159"/>
      <c r="X167" s="35"/>
      <c r="Y167" s="35"/>
      <c r="Z167" s="35"/>
      <c r="AA167" s="35"/>
      <c r="AB167" s="35"/>
      <c r="AC167" s="77"/>
      <c r="AD167" s="77"/>
      <c r="AE167" s="77"/>
      <c r="AF167" s="77"/>
      <c r="AG167" s="77"/>
      <c r="AH167" s="159"/>
      <c r="AI167" s="35"/>
      <c r="AK167" s="77"/>
      <c r="AM167" s="77"/>
      <c r="AO167" s="77"/>
    </row>
    <row r="168" spans="1:41" ht="15">
      <c r="A168" s="35"/>
      <c r="B168" s="35"/>
      <c r="C168" s="35"/>
      <c r="D168" s="35"/>
      <c r="E168" s="35"/>
      <c r="F168" s="35"/>
      <c r="G168" s="35"/>
      <c r="H168" s="35"/>
      <c r="I168" s="357"/>
      <c r="J168" s="35"/>
      <c r="K168" s="159"/>
      <c r="L168" s="159"/>
      <c r="M168" s="159"/>
      <c r="N168" s="159"/>
      <c r="O168" s="159"/>
      <c r="P168" s="159"/>
      <c r="Q168" s="159"/>
      <c r="R168" s="341"/>
      <c r="S168" s="159"/>
      <c r="T168" s="35"/>
      <c r="U168" s="35"/>
      <c r="V168" s="35"/>
      <c r="W168" s="159"/>
      <c r="X168" s="35"/>
      <c r="Y168" s="35"/>
      <c r="Z168" s="35"/>
      <c r="AA168" s="35"/>
      <c r="AB168" s="35"/>
      <c r="AC168" s="77"/>
      <c r="AD168" s="77"/>
      <c r="AE168" s="77"/>
      <c r="AF168" s="77"/>
      <c r="AG168" s="77"/>
      <c r="AH168" s="159"/>
      <c r="AI168" s="35"/>
      <c r="AK168" s="77"/>
      <c r="AM168" s="77"/>
      <c r="AO168" s="77"/>
    </row>
    <row r="169" spans="1:41" ht="15">
      <c r="A169" s="35"/>
      <c r="B169" s="35"/>
      <c r="C169" s="35"/>
      <c r="D169" s="35"/>
      <c r="E169" s="35"/>
      <c r="F169" s="35"/>
      <c r="G169" s="35"/>
      <c r="H169" s="35"/>
      <c r="I169" s="357"/>
      <c r="J169" s="35"/>
      <c r="K169" s="159"/>
      <c r="L169" s="159"/>
      <c r="M169" s="159"/>
      <c r="N169" s="159"/>
      <c r="O169" s="159"/>
      <c r="P169" s="159"/>
      <c r="Q169" s="159"/>
      <c r="R169" s="341"/>
      <c r="S169" s="159"/>
      <c r="T169" s="35"/>
      <c r="U169" s="35"/>
      <c r="V169" s="35"/>
      <c r="W169" s="159"/>
      <c r="X169" s="35"/>
      <c r="Y169" s="35"/>
      <c r="Z169" s="35"/>
      <c r="AA169" s="35"/>
      <c r="AB169" s="35"/>
      <c r="AC169" s="77"/>
      <c r="AD169" s="77"/>
      <c r="AE169" s="77"/>
      <c r="AF169" s="77"/>
      <c r="AG169" s="77"/>
      <c r="AH169" s="159"/>
      <c r="AI169" s="35"/>
      <c r="AK169" s="77"/>
      <c r="AM169" s="77"/>
      <c r="AO169" s="77"/>
    </row>
    <row r="170" spans="1:41" ht="15">
      <c r="A170" s="35"/>
      <c r="B170" s="35"/>
      <c r="C170" s="35"/>
      <c r="D170" s="35"/>
      <c r="E170" s="35"/>
      <c r="F170" s="35"/>
      <c r="G170" s="35"/>
      <c r="H170" s="35"/>
      <c r="I170" s="357"/>
      <c r="J170" s="35"/>
      <c r="K170" s="159"/>
      <c r="L170" s="159"/>
      <c r="M170" s="159"/>
      <c r="N170" s="159"/>
      <c r="O170" s="159"/>
      <c r="P170" s="159"/>
      <c r="Q170" s="159"/>
      <c r="R170" s="341"/>
      <c r="S170" s="159"/>
      <c r="T170" s="35"/>
      <c r="U170" s="35"/>
      <c r="V170" s="35"/>
      <c r="W170" s="159"/>
      <c r="X170" s="35"/>
      <c r="Y170" s="35"/>
      <c r="Z170" s="35"/>
      <c r="AA170" s="35"/>
      <c r="AB170" s="35"/>
      <c r="AC170" s="77"/>
      <c r="AD170" s="77"/>
      <c r="AE170" s="77"/>
      <c r="AF170" s="77"/>
      <c r="AG170" s="77"/>
      <c r="AH170" s="159"/>
      <c r="AI170" s="35"/>
      <c r="AK170" s="77"/>
      <c r="AM170" s="77"/>
      <c r="AO170" s="77"/>
    </row>
    <row r="171" spans="1:41" ht="15">
      <c r="A171" s="35"/>
      <c r="B171" s="35"/>
      <c r="C171" s="35"/>
      <c r="D171" s="35"/>
      <c r="E171" s="35"/>
      <c r="F171" s="35"/>
      <c r="G171" s="35"/>
      <c r="H171" s="35"/>
      <c r="I171" s="357"/>
      <c r="J171" s="35"/>
      <c r="K171" s="159"/>
      <c r="L171" s="159"/>
      <c r="M171" s="159"/>
      <c r="N171" s="159"/>
      <c r="O171" s="159"/>
      <c r="P171" s="159"/>
      <c r="Q171" s="159"/>
      <c r="R171" s="341"/>
      <c r="S171" s="159"/>
      <c r="T171" s="35"/>
      <c r="U171" s="35"/>
      <c r="V171" s="35"/>
      <c r="W171" s="159"/>
      <c r="X171" s="35"/>
      <c r="Y171" s="35"/>
      <c r="Z171" s="35"/>
      <c r="AA171" s="35"/>
      <c r="AB171" s="35"/>
      <c r="AC171" s="77"/>
      <c r="AD171" s="77"/>
      <c r="AE171" s="77"/>
      <c r="AF171" s="77"/>
      <c r="AG171" s="77"/>
      <c r="AH171" s="159"/>
      <c r="AI171" s="35"/>
      <c r="AK171" s="77"/>
      <c r="AM171" s="77"/>
      <c r="AO171" s="77"/>
    </row>
    <row r="172" spans="1:41" ht="15">
      <c r="A172" s="35"/>
      <c r="B172" s="35"/>
      <c r="C172" s="35"/>
      <c r="D172" s="35"/>
      <c r="E172" s="35"/>
      <c r="F172" s="35"/>
      <c r="G172" s="35"/>
      <c r="H172" s="35"/>
      <c r="I172" s="357"/>
      <c r="J172" s="35"/>
      <c r="K172" s="159"/>
      <c r="L172" s="159"/>
      <c r="M172" s="159"/>
      <c r="N172" s="159"/>
      <c r="O172" s="159"/>
      <c r="P172" s="159"/>
      <c r="Q172" s="159"/>
      <c r="R172" s="341"/>
      <c r="S172" s="159"/>
      <c r="T172" s="35"/>
      <c r="U172" s="35"/>
      <c r="V172" s="35"/>
      <c r="W172" s="159"/>
      <c r="X172" s="35"/>
      <c r="Y172" s="35"/>
      <c r="Z172" s="35"/>
      <c r="AA172" s="35"/>
      <c r="AB172" s="35"/>
      <c r="AC172" s="77"/>
      <c r="AD172" s="77"/>
      <c r="AE172" s="77"/>
      <c r="AF172" s="77"/>
      <c r="AG172" s="77"/>
      <c r="AH172" s="159"/>
      <c r="AI172" s="35"/>
      <c r="AK172" s="77"/>
      <c r="AM172" s="77"/>
      <c r="AO172" s="77"/>
    </row>
    <row r="173" spans="1:41" ht="15">
      <c r="A173" s="35"/>
      <c r="B173" s="35"/>
      <c r="C173" s="35"/>
      <c r="D173" s="35"/>
      <c r="E173" s="35"/>
      <c r="F173" s="35"/>
      <c r="G173" s="35"/>
      <c r="H173" s="35"/>
      <c r="I173" s="357"/>
      <c r="J173" s="35"/>
      <c r="K173" s="159"/>
      <c r="L173" s="159"/>
      <c r="M173" s="159"/>
      <c r="N173" s="159"/>
      <c r="O173" s="159"/>
      <c r="P173" s="159"/>
      <c r="Q173" s="159"/>
      <c r="R173" s="341"/>
      <c r="S173" s="159"/>
      <c r="T173" s="35"/>
      <c r="U173" s="35"/>
      <c r="V173" s="35"/>
      <c r="W173" s="159"/>
      <c r="X173" s="35"/>
      <c r="Y173" s="35"/>
      <c r="Z173" s="35"/>
      <c r="AA173" s="35"/>
      <c r="AB173" s="35"/>
      <c r="AC173" s="77"/>
      <c r="AD173" s="77"/>
      <c r="AE173" s="77"/>
      <c r="AF173" s="77"/>
      <c r="AG173" s="77"/>
      <c r="AH173" s="159"/>
      <c r="AI173" s="35"/>
      <c r="AK173" s="77"/>
      <c r="AM173" s="77"/>
      <c r="AO173" s="77"/>
    </row>
    <row r="174" spans="1:41" ht="15">
      <c r="A174" s="35"/>
      <c r="B174" s="35"/>
      <c r="C174" s="35"/>
      <c r="D174" s="35"/>
      <c r="E174" s="35"/>
      <c r="F174" s="35"/>
      <c r="G174" s="35"/>
      <c r="H174" s="35"/>
      <c r="I174" s="357"/>
      <c r="J174" s="35"/>
      <c r="K174" s="159"/>
      <c r="L174" s="159"/>
      <c r="M174" s="159"/>
      <c r="N174" s="159"/>
      <c r="O174" s="159"/>
      <c r="P174" s="159"/>
      <c r="Q174" s="159"/>
      <c r="R174" s="341"/>
      <c r="S174" s="159"/>
      <c r="T174" s="35"/>
      <c r="U174" s="35"/>
      <c r="V174" s="35"/>
      <c r="W174" s="159"/>
      <c r="X174" s="35"/>
      <c r="Y174" s="35"/>
      <c r="Z174" s="35"/>
      <c r="AA174" s="35"/>
      <c r="AB174" s="35"/>
      <c r="AC174" s="77"/>
      <c r="AD174" s="77"/>
      <c r="AE174" s="77"/>
      <c r="AF174" s="77"/>
      <c r="AG174" s="77"/>
      <c r="AH174" s="159"/>
      <c r="AI174" s="35"/>
      <c r="AK174" s="77"/>
      <c r="AM174" s="77"/>
      <c r="AO174" s="77"/>
    </row>
    <row r="175" spans="1:41" ht="15">
      <c r="A175" s="35"/>
      <c r="B175" s="35"/>
      <c r="C175" s="35"/>
      <c r="D175" s="35"/>
      <c r="E175" s="35"/>
      <c r="F175" s="35"/>
      <c r="G175" s="35"/>
      <c r="H175" s="35"/>
      <c r="I175" s="357"/>
      <c r="J175" s="35"/>
      <c r="K175" s="159"/>
      <c r="L175" s="159"/>
      <c r="M175" s="159"/>
      <c r="N175" s="159"/>
      <c r="O175" s="159"/>
      <c r="P175" s="159"/>
      <c r="Q175" s="159"/>
      <c r="R175" s="341"/>
      <c r="S175" s="159"/>
      <c r="T175" s="35"/>
      <c r="U175" s="35"/>
      <c r="V175" s="35"/>
      <c r="W175" s="159"/>
      <c r="X175" s="35"/>
      <c r="Y175" s="35"/>
      <c r="Z175" s="35"/>
      <c r="AA175" s="35"/>
      <c r="AB175" s="35"/>
      <c r="AC175" s="77"/>
      <c r="AD175" s="77"/>
      <c r="AE175" s="77"/>
      <c r="AF175" s="77"/>
      <c r="AG175" s="77"/>
      <c r="AH175" s="159"/>
      <c r="AI175" s="35"/>
      <c r="AK175" s="77"/>
      <c r="AM175" s="77"/>
      <c r="AO175" s="77"/>
    </row>
    <row r="176" spans="1:41" ht="15">
      <c r="A176" s="35"/>
      <c r="B176" s="35"/>
      <c r="C176" s="35"/>
      <c r="D176" s="35"/>
      <c r="E176" s="35"/>
      <c r="F176" s="35"/>
      <c r="G176" s="35"/>
      <c r="H176" s="35"/>
      <c r="I176" s="357"/>
      <c r="J176" s="35"/>
      <c r="K176" s="159"/>
      <c r="L176" s="159"/>
      <c r="M176" s="159"/>
      <c r="N176" s="159"/>
      <c r="O176" s="159"/>
      <c r="P176" s="159"/>
      <c r="Q176" s="159"/>
      <c r="R176" s="341"/>
      <c r="S176" s="159"/>
      <c r="T176" s="35"/>
      <c r="U176" s="35"/>
      <c r="V176" s="35"/>
      <c r="W176" s="159"/>
      <c r="X176" s="35"/>
      <c r="Y176" s="35"/>
      <c r="Z176" s="35"/>
      <c r="AA176" s="35"/>
      <c r="AB176" s="35"/>
      <c r="AC176" s="77"/>
      <c r="AD176" s="77"/>
      <c r="AE176" s="77"/>
      <c r="AF176" s="77"/>
      <c r="AG176" s="77"/>
      <c r="AH176" s="159"/>
      <c r="AI176" s="35"/>
      <c r="AK176" s="77"/>
      <c r="AM176" s="77"/>
      <c r="AO176" s="77"/>
    </row>
    <row r="177" spans="1:41" ht="15">
      <c r="A177" s="35"/>
      <c r="B177" s="35"/>
      <c r="C177" s="35"/>
      <c r="D177" s="35"/>
      <c r="E177" s="35"/>
      <c r="F177" s="35"/>
      <c r="G177" s="35"/>
      <c r="H177" s="35"/>
      <c r="I177" s="357"/>
      <c r="J177" s="35"/>
      <c r="K177" s="159"/>
      <c r="L177" s="159"/>
      <c r="M177" s="159"/>
      <c r="N177" s="159"/>
      <c r="O177" s="159"/>
      <c r="P177" s="159"/>
      <c r="Q177" s="159"/>
      <c r="R177" s="341"/>
      <c r="S177" s="159"/>
      <c r="T177" s="35"/>
      <c r="U177" s="35"/>
      <c r="V177" s="35"/>
      <c r="W177" s="159"/>
      <c r="X177" s="35"/>
      <c r="Y177" s="35"/>
      <c r="Z177" s="35"/>
      <c r="AA177" s="35"/>
      <c r="AB177" s="35"/>
      <c r="AC177" s="77"/>
      <c r="AD177" s="77"/>
      <c r="AE177" s="77"/>
      <c r="AF177" s="77"/>
      <c r="AG177" s="77"/>
      <c r="AH177" s="159"/>
      <c r="AI177" s="35"/>
      <c r="AK177" s="77"/>
      <c r="AM177" s="77"/>
      <c r="AO177" s="77"/>
    </row>
    <row r="178" spans="1:41" ht="15">
      <c r="A178" s="35"/>
      <c r="B178" s="35"/>
      <c r="C178" s="35"/>
      <c r="D178" s="35"/>
      <c r="E178" s="35"/>
      <c r="F178" s="35"/>
      <c r="G178" s="35"/>
      <c r="H178" s="35"/>
      <c r="I178" s="357"/>
      <c r="J178" s="35"/>
      <c r="K178" s="159"/>
      <c r="L178" s="159"/>
      <c r="M178" s="159"/>
      <c r="N178" s="159"/>
      <c r="O178" s="159"/>
      <c r="P178" s="159"/>
      <c r="Q178" s="159"/>
      <c r="R178" s="341"/>
      <c r="S178" s="159"/>
      <c r="T178" s="35"/>
      <c r="U178" s="35"/>
      <c r="V178" s="35"/>
      <c r="W178" s="159"/>
      <c r="X178" s="35"/>
      <c r="Y178" s="35"/>
      <c r="Z178" s="35"/>
      <c r="AA178" s="35"/>
      <c r="AB178" s="35"/>
      <c r="AC178" s="77"/>
      <c r="AD178" s="77"/>
      <c r="AE178" s="77"/>
      <c r="AF178" s="77"/>
      <c r="AG178" s="77"/>
      <c r="AH178" s="159"/>
      <c r="AI178" s="35"/>
      <c r="AK178" s="77"/>
      <c r="AM178" s="77"/>
      <c r="AO178" s="77"/>
    </row>
    <row r="179" spans="1:41">
      <c r="L179" s="159"/>
      <c r="M179" s="159"/>
      <c r="N179" s="159"/>
      <c r="O179" s="159"/>
      <c r="P179" s="159"/>
      <c r="Q179" s="159"/>
      <c r="R179" s="341"/>
      <c r="S179" s="159"/>
      <c r="T179" s="35"/>
      <c r="U179" s="35"/>
      <c r="V179" s="35"/>
      <c r="W179" s="159"/>
      <c r="X179" s="35"/>
      <c r="Y179" s="35"/>
      <c r="Z179" s="35"/>
      <c r="AA179" s="35"/>
      <c r="AB179" s="35"/>
      <c r="AC179" s="77"/>
      <c r="AD179" s="77"/>
      <c r="AE179" s="77"/>
      <c r="AF179" s="77"/>
      <c r="AG179" s="77"/>
      <c r="AH179" s="159"/>
      <c r="AI179" s="35"/>
      <c r="AK179" s="77"/>
      <c r="AM179" s="77"/>
      <c r="AO179" s="77"/>
    </row>
    <row r="180" spans="1:41">
      <c r="L180" s="159"/>
      <c r="M180" s="159"/>
      <c r="N180" s="159"/>
      <c r="O180" s="159"/>
      <c r="P180" s="159"/>
      <c r="Q180" s="159"/>
      <c r="R180" s="341"/>
      <c r="S180" s="159"/>
      <c r="T180" s="35"/>
      <c r="U180" s="35"/>
      <c r="V180" s="35"/>
      <c r="W180" s="159"/>
      <c r="X180" s="35"/>
      <c r="Y180" s="35"/>
      <c r="Z180" s="35"/>
      <c r="AA180" s="35"/>
      <c r="AB180" s="35"/>
      <c r="AC180" s="77"/>
      <c r="AE180" s="77"/>
      <c r="AG180" s="77"/>
      <c r="AI180" s="35"/>
      <c r="AK180" s="77"/>
      <c r="AM180" s="77"/>
      <c r="AO180" s="77"/>
    </row>
    <row r="181" spans="1:41">
      <c r="L181" s="159"/>
      <c r="M181" s="159"/>
      <c r="N181" s="159"/>
      <c r="O181" s="159"/>
      <c r="P181" s="159"/>
      <c r="Q181" s="159"/>
      <c r="R181" s="341"/>
      <c r="S181" s="159"/>
      <c r="T181" s="35"/>
      <c r="U181" s="35"/>
      <c r="V181" s="35"/>
      <c r="W181" s="159"/>
      <c r="X181" s="35"/>
      <c r="Y181" s="35"/>
      <c r="Z181" s="35"/>
      <c r="AA181" s="35"/>
      <c r="AB181" s="35"/>
      <c r="AC181" s="77"/>
      <c r="AE181" s="77"/>
      <c r="AG181" s="77"/>
      <c r="AI181" s="35"/>
      <c r="AK181" s="77"/>
      <c r="AM181" s="77"/>
      <c r="AO181" s="77"/>
    </row>
    <row r="182" spans="1:41">
      <c r="L182" s="159"/>
      <c r="M182" s="159"/>
      <c r="N182" s="159"/>
      <c r="O182" s="159"/>
      <c r="P182" s="159"/>
      <c r="Q182" s="159"/>
      <c r="R182" s="341"/>
      <c r="S182" s="159"/>
      <c r="T182" s="35"/>
      <c r="U182" s="35"/>
      <c r="V182" s="35"/>
      <c r="W182" s="159"/>
      <c r="X182" s="35"/>
      <c r="Y182" s="35"/>
      <c r="Z182" s="35"/>
      <c r="AA182" s="35"/>
      <c r="AB182" s="35"/>
      <c r="AC182" s="77"/>
      <c r="AE182" s="77"/>
      <c r="AG182" s="77"/>
      <c r="AI182" s="35"/>
      <c r="AK182" s="77"/>
      <c r="AM182" s="77"/>
      <c r="AO182" s="77"/>
    </row>
    <row r="183" spans="1:41">
      <c r="L183" s="159"/>
      <c r="M183" s="159"/>
      <c r="N183" s="159"/>
      <c r="O183" s="159"/>
      <c r="P183" s="159"/>
      <c r="Q183" s="159"/>
      <c r="R183" s="341"/>
      <c r="S183" s="159"/>
      <c r="T183" s="35"/>
      <c r="U183" s="35"/>
      <c r="V183" s="35"/>
      <c r="W183" s="159"/>
      <c r="X183" s="35"/>
      <c r="Y183" s="35"/>
      <c r="Z183" s="35"/>
      <c r="AA183" s="35"/>
      <c r="AB183" s="35"/>
      <c r="AC183" s="77"/>
      <c r="AE183" s="77"/>
      <c r="AG183" s="77"/>
      <c r="AI183" s="35"/>
      <c r="AK183" s="77"/>
      <c r="AM183" s="77"/>
      <c r="AO183" s="77"/>
    </row>
    <row r="184" spans="1:41">
      <c r="L184" s="159"/>
      <c r="M184" s="159"/>
      <c r="N184" s="159"/>
      <c r="O184" s="159"/>
      <c r="P184" s="159"/>
      <c r="Q184" s="159"/>
      <c r="R184" s="341"/>
      <c r="S184" s="159"/>
      <c r="T184" s="35"/>
      <c r="U184" s="35"/>
      <c r="V184" s="35"/>
      <c r="W184" s="159"/>
      <c r="X184" s="35"/>
      <c r="Y184" s="35"/>
      <c r="Z184" s="35"/>
      <c r="AA184" s="35"/>
      <c r="AB184" s="35"/>
      <c r="AC184" s="77"/>
      <c r="AE184" s="77"/>
      <c r="AG184" s="77"/>
      <c r="AI184" s="35"/>
      <c r="AK184" s="77"/>
      <c r="AM184" s="77"/>
      <c r="AO184" s="77"/>
    </row>
    <row r="185" spans="1:41">
      <c r="L185" s="159"/>
      <c r="M185" s="159"/>
      <c r="N185" s="159"/>
      <c r="O185" s="159"/>
      <c r="P185" s="159"/>
      <c r="Q185" s="159"/>
      <c r="R185" s="341"/>
      <c r="S185" s="159"/>
      <c r="T185" s="35"/>
      <c r="U185" s="35"/>
      <c r="V185" s="35"/>
      <c r="W185" s="159"/>
      <c r="X185" s="35"/>
      <c r="Y185" s="35"/>
      <c r="Z185" s="35"/>
      <c r="AA185" s="35"/>
      <c r="AB185" s="35"/>
      <c r="AC185" s="77"/>
      <c r="AE185" s="77"/>
      <c r="AG185" s="77"/>
      <c r="AI185" s="35"/>
      <c r="AK185" s="77"/>
      <c r="AM185" s="77"/>
      <c r="AO185" s="77"/>
    </row>
    <row r="186" spans="1:41">
      <c r="L186" s="159"/>
      <c r="M186" s="159"/>
      <c r="N186" s="159"/>
      <c r="O186" s="159"/>
      <c r="P186" s="159"/>
      <c r="Q186" s="159"/>
      <c r="R186" s="341"/>
      <c r="S186" s="159"/>
      <c r="T186" s="35"/>
      <c r="U186" s="35"/>
      <c r="V186" s="35"/>
      <c r="W186" s="159"/>
      <c r="X186" s="35"/>
      <c r="Y186" s="35"/>
      <c r="Z186" s="35"/>
      <c r="AA186" s="35"/>
      <c r="AB186" s="35"/>
      <c r="AC186" s="77"/>
      <c r="AE186" s="77"/>
      <c r="AG186" s="77"/>
      <c r="AI186" s="35"/>
      <c r="AK186" s="77"/>
      <c r="AM186" s="77"/>
      <c r="AO186" s="77"/>
    </row>
    <row r="187" spans="1:41">
      <c r="L187" s="159"/>
      <c r="M187" s="159"/>
      <c r="N187" s="159"/>
      <c r="O187" s="159"/>
      <c r="P187" s="159"/>
      <c r="Q187" s="159"/>
      <c r="R187" s="341"/>
      <c r="S187" s="159"/>
      <c r="T187" s="35"/>
      <c r="U187" s="35"/>
      <c r="V187" s="35"/>
      <c r="W187" s="159"/>
      <c r="X187" s="35"/>
      <c r="Y187" s="35"/>
      <c r="Z187" s="35"/>
      <c r="AA187" s="35"/>
      <c r="AB187" s="35"/>
      <c r="AC187" s="77"/>
      <c r="AE187" s="77"/>
      <c r="AG187" s="77"/>
      <c r="AI187" s="35"/>
      <c r="AK187" s="77"/>
      <c r="AM187" s="77"/>
      <c r="AO187" s="77"/>
    </row>
    <row r="188" spans="1:41">
      <c r="L188" s="159"/>
      <c r="M188" s="159"/>
      <c r="N188" s="159"/>
      <c r="O188" s="159"/>
      <c r="P188" s="159"/>
      <c r="Q188" s="159"/>
      <c r="R188" s="341"/>
      <c r="S188" s="159"/>
      <c r="T188" s="35"/>
      <c r="U188" s="35"/>
      <c r="V188" s="35"/>
      <c r="W188" s="159"/>
      <c r="X188" s="35"/>
      <c r="Y188" s="35"/>
      <c r="Z188" s="35"/>
      <c r="AA188" s="35"/>
      <c r="AB188" s="35"/>
      <c r="AC188" s="77"/>
      <c r="AE188" s="77"/>
      <c r="AG188" s="77"/>
      <c r="AI188" s="35"/>
      <c r="AK188" s="77"/>
      <c r="AM188" s="77"/>
      <c r="AO188" s="77"/>
    </row>
    <row r="189" spans="1:41">
      <c r="L189" s="159"/>
      <c r="M189" s="159"/>
      <c r="N189" s="159"/>
      <c r="O189" s="159"/>
      <c r="P189" s="159"/>
      <c r="Q189" s="159"/>
      <c r="R189" s="341"/>
      <c r="S189" s="159"/>
      <c r="T189" s="35"/>
      <c r="U189" s="35"/>
      <c r="V189" s="35"/>
      <c r="W189" s="159"/>
      <c r="X189" s="35"/>
      <c r="Y189" s="35"/>
      <c r="Z189" s="35"/>
      <c r="AA189" s="35"/>
      <c r="AB189" s="35"/>
      <c r="AC189" s="77"/>
      <c r="AE189" s="77"/>
      <c r="AG189" s="77"/>
      <c r="AI189" s="35"/>
      <c r="AK189" s="77"/>
      <c r="AM189" s="77"/>
      <c r="AO189" s="77"/>
    </row>
    <row r="190" spans="1:41">
      <c r="L190" s="159"/>
      <c r="M190" s="159"/>
      <c r="N190" s="159"/>
      <c r="O190" s="159"/>
      <c r="P190" s="159"/>
      <c r="Q190" s="159"/>
      <c r="R190" s="341"/>
      <c r="S190" s="159"/>
      <c r="T190" s="35"/>
      <c r="U190" s="35"/>
      <c r="V190" s="35"/>
      <c r="W190" s="159"/>
      <c r="X190" s="35"/>
      <c r="Y190" s="35"/>
      <c r="Z190" s="35"/>
      <c r="AA190" s="35"/>
      <c r="AB190" s="35"/>
      <c r="AC190" s="77"/>
      <c r="AE190" s="77"/>
      <c r="AG190" s="77"/>
      <c r="AI190" s="35"/>
      <c r="AK190" s="77"/>
      <c r="AM190" s="77"/>
      <c r="AO190" s="77"/>
    </row>
    <row r="191" spans="1:41">
      <c r="L191" s="159"/>
      <c r="M191" s="159"/>
      <c r="N191" s="159"/>
      <c r="O191" s="159"/>
      <c r="P191" s="159"/>
      <c r="Q191" s="159"/>
      <c r="R191" s="341"/>
      <c r="S191" s="159"/>
      <c r="T191" s="35"/>
      <c r="U191" s="35"/>
      <c r="V191" s="35"/>
      <c r="W191" s="159"/>
      <c r="X191" s="35"/>
      <c r="Y191" s="35"/>
      <c r="Z191" s="35"/>
      <c r="AA191" s="35"/>
      <c r="AB191" s="35"/>
      <c r="AC191" s="77"/>
      <c r="AE191" s="77"/>
      <c r="AG191" s="77"/>
      <c r="AI191" s="35"/>
      <c r="AK191" s="77"/>
      <c r="AM191" s="77"/>
      <c r="AO191" s="77"/>
    </row>
    <row r="192" spans="1:41">
      <c r="L192" s="159"/>
      <c r="M192" s="159"/>
      <c r="N192" s="159"/>
      <c r="O192" s="159"/>
      <c r="P192" s="159"/>
      <c r="Q192" s="159"/>
      <c r="R192" s="341"/>
      <c r="S192" s="159"/>
      <c r="T192" s="35"/>
      <c r="U192" s="35"/>
      <c r="V192" s="35"/>
      <c r="W192" s="159"/>
      <c r="X192" s="35"/>
      <c r="Y192" s="35"/>
      <c r="Z192" s="35"/>
      <c r="AA192" s="35"/>
      <c r="AB192" s="35"/>
      <c r="AC192" s="77"/>
      <c r="AE192" s="77"/>
      <c r="AG192" s="77"/>
      <c r="AI192" s="35"/>
      <c r="AK192" s="77"/>
      <c r="AM192" s="77"/>
      <c r="AO192" s="77"/>
    </row>
    <row r="193" spans="12:41">
      <c r="L193" s="159"/>
      <c r="M193" s="159"/>
      <c r="N193" s="159"/>
      <c r="O193" s="159"/>
      <c r="P193" s="159"/>
      <c r="Q193" s="159"/>
      <c r="R193" s="341"/>
      <c r="S193" s="159"/>
      <c r="T193" s="35"/>
      <c r="U193" s="35"/>
      <c r="V193" s="35"/>
      <c r="W193" s="159"/>
      <c r="X193" s="35"/>
      <c r="Y193" s="35"/>
      <c r="Z193" s="35"/>
      <c r="AA193" s="35"/>
      <c r="AB193" s="35"/>
      <c r="AC193" s="77"/>
      <c r="AE193" s="77"/>
      <c r="AG193" s="77"/>
      <c r="AI193" s="35"/>
      <c r="AK193" s="77"/>
      <c r="AM193" s="77"/>
      <c r="AO193" s="77"/>
    </row>
    <row r="194" spans="12:41">
      <c r="L194" s="159"/>
      <c r="M194" s="159"/>
      <c r="N194" s="159"/>
      <c r="O194" s="159"/>
      <c r="P194" s="159"/>
      <c r="Q194" s="159"/>
      <c r="R194" s="341"/>
      <c r="S194" s="159"/>
      <c r="T194" s="35"/>
      <c r="U194" s="35"/>
      <c r="V194" s="35"/>
      <c r="W194" s="159"/>
      <c r="X194" s="35"/>
      <c r="Y194" s="35"/>
      <c r="Z194" s="35"/>
      <c r="AA194" s="35"/>
      <c r="AB194" s="35"/>
      <c r="AC194" s="77"/>
      <c r="AE194" s="77"/>
      <c r="AG194" s="77"/>
      <c r="AI194" s="35"/>
      <c r="AK194" s="77"/>
      <c r="AM194" s="77"/>
      <c r="AO194" s="77"/>
    </row>
    <row r="195" spans="12:41">
      <c r="L195" s="159"/>
      <c r="M195" s="159"/>
      <c r="N195" s="159"/>
      <c r="O195" s="159"/>
      <c r="P195" s="159"/>
      <c r="Q195" s="159"/>
      <c r="R195" s="341"/>
      <c r="S195" s="159"/>
      <c r="T195" s="35"/>
      <c r="U195" s="35"/>
      <c r="V195" s="35"/>
      <c r="W195" s="159"/>
      <c r="X195" s="35"/>
      <c r="Y195" s="35"/>
      <c r="Z195" s="35"/>
      <c r="AA195" s="35"/>
      <c r="AB195" s="35"/>
      <c r="AC195" s="77"/>
      <c r="AE195" s="77"/>
      <c r="AG195" s="77"/>
      <c r="AI195" s="35"/>
      <c r="AK195" s="77"/>
      <c r="AM195" s="77"/>
      <c r="AO195" s="77"/>
    </row>
    <row r="196" spans="12:41">
      <c r="L196" s="159"/>
      <c r="M196" s="159"/>
      <c r="N196" s="159"/>
      <c r="O196" s="159"/>
      <c r="P196" s="159"/>
      <c r="Q196" s="159"/>
      <c r="R196" s="341"/>
      <c r="S196" s="159"/>
      <c r="T196" s="35"/>
      <c r="U196" s="35"/>
      <c r="V196" s="35"/>
      <c r="W196" s="159"/>
      <c r="X196" s="35"/>
      <c r="Y196" s="35"/>
      <c r="Z196" s="35"/>
      <c r="AA196" s="35"/>
      <c r="AB196" s="35"/>
      <c r="AC196" s="77"/>
      <c r="AE196" s="77"/>
      <c r="AG196" s="77"/>
      <c r="AI196" s="35"/>
      <c r="AK196" s="77"/>
      <c r="AM196" s="77"/>
      <c r="AO196" s="77"/>
    </row>
    <row r="197" spans="12:41">
      <c r="L197" s="159"/>
      <c r="M197" s="159"/>
      <c r="N197" s="159"/>
      <c r="O197" s="159"/>
      <c r="P197" s="159"/>
      <c r="Q197" s="159"/>
      <c r="R197" s="341"/>
      <c r="S197" s="159"/>
      <c r="T197" s="35"/>
      <c r="U197" s="35"/>
      <c r="V197" s="35"/>
      <c r="W197" s="159"/>
      <c r="X197" s="35"/>
      <c r="Y197" s="35"/>
      <c r="Z197" s="35"/>
      <c r="AA197" s="35"/>
      <c r="AB197" s="35"/>
      <c r="AC197" s="77"/>
      <c r="AE197" s="77"/>
      <c r="AG197" s="77"/>
      <c r="AI197" s="35"/>
      <c r="AK197" s="77"/>
      <c r="AM197" s="77"/>
      <c r="AO197" s="77"/>
    </row>
    <row r="198" spans="12:41">
      <c r="L198" s="159"/>
      <c r="M198" s="159"/>
      <c r="N198" s="159"/>
      <c r="O198" s="159"/>
      <c r="P198" s="159"/>
      <c r="Q198" s="159"/>
      <c r="R198" s="341"/>
      <c r="S198" s="159"/>
      <c r="T198" s="35"/>
      <c r="U198" s="35"/>
      <c r="V198" s="35"/>
      <c r="W198" s="159"/>
      <c r="X198" s="35"/>
      <c r="Y198" s="35"/>
      <c r="Z198" s="35"/>
      <c r="AA198" s="35"/>
      <c r="AB198" s="35"/>
      <c r="AC198" s="77"/>
      <c r="AE198" s="77"/>
      <c r="AG198" s="77"/>
      <c r="AI198" s="35"/>
      <c r="AK198" s="77"/>
      <c r="AM198" s="77"/>
      <c r="AO198" s="77"/>
    </row>
    <row r="199" spans="12:41">
      <c r="L199" s="159"/>
      <c r="M199" s="159"/>
      <c r="N199" s="159"/>
      <c r="O199" s="159"/>
      <c r="P199" s="159"/>
      <c r="Q199" s="159"/>
      <c r="R199" s="341"/>
      <c r="S199" s="159"/>
      <c r="T199" s="35"/>
      <c r="U199" s="35"/>
      <c r="V199" s="35"/>
      <c r="W199" s="159"/>
      <c r="X199" s="35"/>
      <c r="Y199" s="35"/>
      <c r="Z199" s="35"/>
      <c r="AA199" s="35"/>
      <c r="AB199" s="35"/>
      <c r="AC199" s="77"/>
      <c r="AE199" s="77"/>
      <c r="AG199" s="77"/>
      <c r="AI199" s="35"/>
      <c r="AK199" s="77"/>
      <c r="AM199" s="77"/>
      <c r="AO199" s="77"/>
    </row>
    <row r="200" spans="12:41">
      <c r="L200" s="159"/>
      <c r="M200" s="159"/>
      <c r="N200" s="159"/>
      <c r="O200" s="159"/>
      <c r="P200" s="159"/>
      <c r="Q200" s="159"/>
      <c r="R200" s="341"/>
      <c r="S200" s="159"/>
      <c r="T200" s="35"/>
      <c r="U200" s="35"/>
      <c r="V200" s="35"/>
      <c r="W200" s="159"/>
      <c r="X200" s="35"/>
      <c r="Y200" s="35"/>
      <c r="Z200" s="35"/>
      <c r="AA200" s="35"/>
      <c r="AB200" s="35"/>
      <c r="AC200" s="77"/>
      <c r="AE200" s="77"/>
      <c r="AG200" s="77"/>
      <c r="AI200" s="35"/>
      <c r="AK200" s="77"/>
      <c r="AM200" s="77"/>
      <c r="AO200" s="77"/>
    </row>
    <row r="201" spans="12:41">
      <c r="L201" s="159"/>
      <c r="M201" s="159"/>
      <c r="N201" s="159"/>
      <c r="O201" s="159"/>
      <c r="P201" s="159"/>
      <c r="Q201" s="159"/>
      <c r="R201" s="341"/>
      <c r="S201" s="159"/>
      <c r="T201" s="35"/>
      <c r="U201" s="35"/>
      <c r="V201" s="35"/>
      <c r="W201" s="159"/>
      <c r="X201" s="35"/>
      <c r="Y201" s="35"/>
      <c r="Z201" s="35"/>
      <c r="AA201" s="35"/>
      <c r="AB201" s="35"/>
      <c r="AC201" s="77"/>
      <c r="AE201" s="77"/>
      <c r="AG201" s="77"/>
      <c r="AI201" s="35"/>
      <c r="AK201" s="77"/>
      <c r="AM201" s="77"/>
      <c r="AO201" s="77"/>
    </row>
    <row r="202" spans="12:41">
      <c r="L202" s="159"/>
      <c r="M202" s="159"/>
      <c r="N202" s="159"/>
      <c r="O202" s="159"/>
      <c r="P202" s="159"/>
      <c r="Q202" s="159"/>
      <c r="R202" s="341"/>
      <c r="S202" s="159"/>
      <c r="T202" s="35"/>
      <c r="U202" s="35"/>
      <c r="V202" s="35"/>
      <c r="W202" s="159"/>
      <c r="X202" s="35"/>
      <c r="Y202" s="35"/>
      <c r="Z202" s="35"/>
      <c r="AA202" s="35"/>
      <c r="AB202" s="35"/>
      <c r="AC202" s="77"/>
      <c r="AE202" s="77"/>
      <c r="AG202" s="77"/>
      <c r="AI202" s="35"/>
      <c r="AK202" s="77"/>
      <c r="AM202" s="77"/>
      <c r="AO202" s="77"/>
    </row>
  </sheetData>
  <mergeCells count="1">
    <mergeCell ref="R5:T5"/>
  </mergeCells>
  <conditionalFormatting sqref="H10:H17">
    <cfRule type="cellIs" dxfId="114" priority="17" operator="lessThan">
      <formula>0</formula>
    </cfRule>
    <cfRule type="cellIs" dxfId="113" priority="18" operator="greaterThan">
      <formula>0</formula>
    </cfRule>
  </conditionalFormatting>
  <conditionalFormatting sqref="J10:J17">
    <cfRule type="cellIs" dxfId="112" priority="15" operator="lessThan">
      <formula>0</formula>
    </cfRule>
    <cfRule type="cellIs" dxfId="111" priority="16" operator="greaterThan">
      <formula>0</formula>
    </cfRule>
  </conditionalFormatting>
  <conditionalFormatting sqref="L10:L17">
    <cfRule type="cellIs" dxfId="110" priority="13" operator="lessThan">
      <formula>0</formula>
    </cfRule>
    <cfRule type="cellIs" dxfId="109" priority="14" operator="greaterThan">
      <formula>0</formula>
    </cfRule>
  </conditionalFormatting>
  <conditionalFormatting sqref="U10:U17">
    <cfRule type="cellIs" dxfId="108" priority="9" operator="lessThan">
      <formula>0</formula>
    </cfRule>
    <cfRule type="cellIs" dxfId="107" priority="10" operator="greaterThan">
      <formula>0</formula>
    </cfRule>
  </conditionalFormatting>
  <conditionalFormatting sqref="AB10:AB17">
    <cfRule type="cellIs" dxfId="106" priority="7" operator="lessThan">
      <formula>0</formula>
    </cfRule>
    <cfRule type="cellIs" dxfId="105" priority="8" operator="greaterThan">
      <formula>0</formula>
    </cfRule>
  </conditionalFormatting>
  <conditionalFormatting sqref="P10:P17">
    <cfRule type="cellIs" dxfId="104" priority="5" operator="lessThan">
      <formula>0</formula>
    </cfRule>
    <cfRule type="cellIs" dxfId="103" priority="6" operator="greaterThan">
      <formula>0</formula>
    </cfRule>
  </conditionalFormatting>
  <conditionalFormatting sqref="AD10:AD17">
    <cfRule type="cellIs" dxfId="102" priority="1" operator="lessThan">
      <formula>0</formula>
    </cfRule>
    <cfRule type="cellIs" dxfId="10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1:AS350"/>
  <sheetViews>
    <sheetView zoomScale="92" zoomScaleNormal="92" workbookViewId="0">
      <selection activeCell="A11" sqref="A11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1" spans="22:45" ht="19.8">
      <c r="V1" s="185"/>
    </row>
    <row r="2" spans="22:45" s="181" customFormat="1" ht="31.8">
      <c r="V2" s="185"/>
      <c r="W2" s="4"/>
      <c r="X2" s="4"/>
      <c r="Y2" s="4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22:45" ht="19.8">
      <c r="V3" s="185"/>
    </row>
    <row r="4" spans="22:45" ht="19.8">
      <c r="V4" s="185"/>
    </row>
    <row r="5" spans="22:45" s="185" customFormat="1" ht="19.8">
      <c r="W5" s="4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</row>
    <row r="6" spans="22:45" ht="15" customHeight="1">
      <c r="V6" s="4"/>
    </row>
    <row r="7" spans="22:45">
      <c r="V7" s="4"/>
    </row>
    <row r="8" spans="22:45" ht="15.6">
      <c r="V8" s="5"/>
    </row>
    <row r="9" spans="22:45" ht="15.6">
      <c r="V9" s="5"/>
    </row>
    <row r="10" spans="22:45" ht="15.6">
      <c r="V10" s="5"/>
    </row>
    <row r="11" spans="22:45" ht="15.6">
      <c r="V11" s="5"/>
      <c r="X11" s="2"/>
      <c r="Y11" s="2"/>
      <c r="Z11" s="2"/>
    </row>
    <row r="12" spans="22:45" ht="15.6">
      <c r="V12" s="5"/>
      <c r="X12" s="2"/>
      <c r="Y12" s="2"/>
      <c r="Z12" s="4"/>
      <c r="AA12" s="4"/>
      <c r="AB12" s="4"/>
    </row>
    <row r="13" spans="22:45" ht="15.6">
      <c r="V13" s="5"/>
      <c r="X13" s="1"/>
      <c r="Y13" s="1"/>
      <c r="Z13" s="11"/>
      <c r="AA13" s="11"/>
      <c r="AB13" s="11"/>
    </row>
    <row r="14" spans="22:45" ht="15.6">
      <c r="V14" s="5"/>
      <c r="X14" s="1"/>
      <c r="Y14" s="1"/>
      <c r="Z14" s="11"/>
      <c r="AA14" s="11"/>
      <c r="AB14" s="11"/>
    </row>
    <row r="15" spans="22:45" ht="15.6">
      <c r="V15" s="5"/>
      <c r="X15" s="1"/>
      <c r="Y15" s="1"/>
      <c r="Z15" s="11"/>
      <c r="AA15" s="11"/>
      <c r="AB15" s="11"/>
    </row>
    <row r="16" spans="22:45" ht="15.6">
      <c r="V16" s="5"/>
      <c r="X16" s="1"/>
      <c r="Y16" s="1"/>
      <c r="Z16" s="11"/>
      <c r="AA16" s="11"/>
      <c r="AB16" s="11"/>
    </row>
    <row r="17" spans="22:28" ht="15.6">
      <c r="V17" s="5"/>
      <c r="X17" s="1"/>
      <c r="Y17" s="1"/>
      <c r="Z17" s="11"/>
      <c r="AA17" s="11"/>
      <c r="AB17" s="11"/>
    </row>
    <row r="18" spans="22:28" ht="15.6">
      <c r="V18" s="5"/>
      <c r="X18" s="1"/>
      <c r="Y18" s="1"/>
      <c r="Z18" s="11"/>
      <c r="AA18" s="11"/>
      <c r="AB18" s="11"/>
    </row>
    <row r="19" spans="22:28" ht="15.6">
      <c r="V19" s="5"/>
      <c r="X19" s="1"/>
      <c r="Y19" s="1"/>
      <c r="Z19" s="11"/>
      <c r="AA19" s="11"/>
      <c r="AB19" s="11"/>
    </row>
    <row r="20" spans="22:28" ht="15.6">
      <c r="V20" s="5"/>
      <c r="X20" s="1"/>
      <c r="Y20" s="1"/>
      <c r="Z20" s="11"/>
      <c r="AA20" s="11"/>
      <c r="AB20" s="11"/>
    </row>
    <row r="21" spans="22:28" ht="15.6">
      <c r="V21" s="5"/>
      <c r="X21" s="1"/>
      <c r="Y21" s="1"/>
      <c r="Z21" s="11"/>
      <c r="AA21" s="11"/>
      <c r="AB21" s="11"/>
    </row>
    <row r="22" spans="22:28" ht="15.6">
      <c r="V22" s="5"/>
      <c r="X22" s="1"/>
      <c r="Y22" s="1"/>
      <c r="Z22" s="11"/>
      <c r="AA22" s="11"/>
      <c r="AB22" s="11"/>
    </row>
    <row r="23" spans="22:28" ht="15.6">
      <c r="V23" s="5"/>
      <c r="X23" s="13"/>
      <c r="Y23" s="13"/>
      <c r="Z23" s="11"/>
      <c r="AA23" s="11"/>
      <c r="AB23" s="11"/>
    </row>
    <row r="24" spans="22:28" ht="16.5" customHeight="1">
      <c r="V24" s="5"/>
      <c r="X24" s="13"/>
      <c r="Y24" s="13"/>
      <c r="Z24" s="11"/>
      <c r="AA24" s="11"/>
      <c r="AB24" s="11"/>
    </row>
    <row r="25" spans="22:28" ht="16.5" customHeight="1">
      <c r="V25" s="5"/>
      <c r="X25" s="13"/>
      <c r="Y25" s="13"/>
      <c r="Z25" s="11"/>
      <c r="AA25" s="11"/>
      <c r="AB25" s="11"/>
    </row>
    <row r="26" spans="22:28">
      <c r="X26" s="13"/>
      <c r="Y26" s="13"/>
      <c r="Z26" s="11"/>
      <c r="AA26" s="11"/>
      <c r="AB26" s="11"/>
    </row>
    <row r="27" spans="22:28">
      <c r="X27" s="13"/>
      <c r="Y27" s="13"/>
      <c r="Z27" s="11"/>
      <c r="AA27" s="11"/>
      <c r="AB27" s="11"/>
    </row>
    <row r="28" spans="22:28" ht="17.25" customHeight="1">
      <c r="V28" s="5"/>
      <c r="X28" s="13"/>
      <c r="Y28" s="13"/>
      <c r="Z28" s="11"/>
      <c r="AA28" s="11"/>
      <c r="AB28" s="11"/>
    </row>
    <row r="29" spans="22:28">
      <c r="X29" s="13"/>
      <c r="Y29" s="13"/>
      <c r="Z29" s="11"/>
      <c r="AA29" s="11"/>
      <c r="AB29" s="11"/>
    </row>
    <row r="30" spans="22:28">
      <c r="X30" s="13"/>
      <c r="Y30" s="13"/>
      <c r="Z30" s="11"/>
      <c r="AA30" s="11"/>
      <c r="AB30" s="11"/>
    </row>
    <row r="31" spans="22:28" ht="21">
      <c r="X31" s="56"/>
      <c r="Y31" s="56"/>
      <c r="Z31" s="11"/>
      <c r="AA31" s="11"/>
      <c r="AB31" s="11"/>
    </row>
    <row r="32" spans="22:28">
      <c r="V32" s="4"/>
    </row>
    <row r="33" spans="22:25" ht="15.6">
      <c r="V33" s="18"/>
      <c r="X33" s="1"/>
      <c r="Y33" s="5"/>
    </row>
    <row r="34" spans="22:25" ht="15.6">
      <c r="V34" s="18"/>
    </row>
    <row r="35" spans="22:25" ht="15.6">
      <c r="V35" s="18"/>
    </row>
    <row r="36" spans="22:25" ht="15.6">
      <c r="V36" s="18"/>
    </row>
    <row r="37" spans="22:25" ht="15.6">
      <c r="V37" s="18"/>
    </row>
    <row r="38" spans="22:25" ht="15.6">
      <c r="V38" s="18"/>
    </row>
    <row r="39" spans="22:25" ht="15.6">
      <c r="V39" s="18"/>
    </row>
    <row r="40" spans="22:25" ht="15.6">
      <c r="V40" s="18"/>
    </row>
    <row r="41" spans="22:25" ht="15.6">
      <c r="V41" s="18"/>
    </row>
    <row r="42" spans="22:25" ht="15.6">
      <c r="V42" s="18"/>
    </row>
    <row r="43" spans="22:25" ht="15.6">
      <c r="V43" s="18"/>
    </row>
    <row r="44" spans="22:25" ht="15.6">
      <c r="V44" s="18"/>
    </row>
    <row r="45" spans="22:25" ht="15.6">
      <c r="V45" s="18"/>
    </row>
    <row r="46" spans="22:25" ht="15.6">
      <c r="V46" s="18"/>
    </row>
    <row r="47" spans="22:25" ht="15.6">
      <c r="V47" s="18"/>
    </row>
    <row r="48" spans="22:25" ht="15.6">
      <c r="V48" s="18"/>
    </row>
    <row r="49" spans="22:22" ht="15.6">
      <c r="V49" s="18"/>
    </row>
    <row r="51" spans="22:22" ht="15.6">
      <c r="V51" s="18"/>
    </row>
    <row r="55" spans="22:22">
      <c r="V55" s="4"/>
    </row>
    <row r="56" spans="22:22" ht="15.6">
      <c r="V56" s="5"/>
    </row>
    <row r="57" spans="22:22" ht="15.6">
      <c r="V57" s="5"/>
    </row>
    <row r="58" spans="22:22" ht="15.6">
      <c r="V58" s="5"/>
    </row>
    <row r="59" spans="22:22" ht="15.6">
      <c r="V59" s="5"/>
    </row>
    <row r="60" spans="22:22" ht="15.6">
      <c r="V60" s="5"/>
    </row>
    <row r="61" spans="22:22" ht="15.6">
      <c r="V61" s="5"/>
    </row>
    <row r="62" spans="22:22" ht="15.6">
      <c r="V62" s="5"/>
    </row>
    <row r="63" spans="22:22" ht="15.6">
      <c r="V63" s="5"/>
    </row>
    <row r="64" spans="22:22" ht="15.6">
      <c r="V64" s="5"/>
    </row>
    <row r="65" spans="22:22" ht="15.6">
      <c r="V65" s="5"/>
    </row>
    <row r="66" spans="22:22" ht="15.6">
      <c r="V66" s="5"/>
    </row>
    <row r="67" spans="22:22" ht="15.6">
      <c r="V67" s="5"/>
    </row>
    <row r="68" spans="22:22" ht="15.6">
      <c r="V68" s="5"/>
    </row>
    <row r="69" spans="22:22" ht="15.6">
      <c r="V69" s="5"/>
    </row>
    <row r="70" spans="22:22" ht="15.6">
      <c r="V70" s="5"/>
    </row>
    <row r="71" spans="22:22" ht="15.6">
      <c r="V71" s="5"/>
    </row>
    <row r="72" spans="22:22" ht="15.6">
      <c r="V72" s="5"/>
    </row>
    <row r="74" spans="22:22" ht="15.6">
      <c r="V74" s="5"/>
    </row>
    <row r="77" spans="22:22" ht="15.6">
      <c r="V77" s="2"/>
    </row>
    <row r="78" spans="22:22">
      <c r="V78" s="4"/>
    </row>
    <row r="79" spans="22:22" ht="15.6">
      <c r="V79" s="5"/>
    </row>
    <row r="80" spans="22:22" ht="15.6">
      <c r="V80" s="5"/>
    </row>
    <row r="81" spans="22:22" ht="15.6">
      <c r="V81" s="5"/>
    </row>
    <row r="82" spans="22:22" ht="15.6">
      <c r="V82" s="5"/>
    </row>
    <row r="83" spans="22:22" ht="15.6">
      <c r="V83" s="5"/>
    </row>
    <row r="84" spans="22:22" ht="15.6">
      <c r="V84" s="5"/>
    </row>
    <row r="85" spans="22:22" ht="15.6">
      <c r="V85" s="5"/>
    </row>
    <row r="86" spans="22:22" ht="15.6">
      <c r="V86" s="5"/>
    </row>
    <row r="87" spans="22:22" ht="15.6">
      <c r="V87" s="5"/>
    </row>
    <row r="88" spans="22:22" ht="15.6">
      <c r="V88" s="5"/>
    </row>
    <row r="89" spans="22:22" ht="15.6">
      <c r="V89" s="5"/>
    </row>
    <row r="90" spans="22:22" ht="15.6">
      <c r="V90" s="5"/>
    </row>
    <row r="91" spans="22:22" ht="15.6">
      <c r="V91" s="5"/>
    </row>
    <row r="92" spans="22:22" ht="15.6">
      <c r="V92" s="5"/>
    </row>
    <row r="93" spans="22:22" ht="15.6">
      <c r="V93" s="5"/>
    </row>
    <row r="94" spans="22:22" ht="15.6">
      <c r="V94" s="5"/>
    </row>
    <row r="95" spans="22:22" ht="15.6">
      <c r="V95" s="5"/>
    </row>
    <row r="97" spans="22:22" ht="15.6">
      <c r="V97" s="5"/>
    </row>
    <row r="100" spans="22:22" s="553" customFormat="1"/>
    <row r="101" spans="22:22" s="553" customFormat="1"/>
    <row r="102" spans="22:22" s="553" customFormat="1"/>
    <row r="103" spans="22:22" s="553" customFormat="1"/>
    <row r="104" spans="22:22" s="553" customFormat="1"/>
    <row r="105" spans="22:22" s="553" customFormat="1"/>
    <row r="106" spans="22:22" s="553" customFormat="1"/>
    <row r="107" spans="22:22" s="553" customFormat="1"/>
    <row r="108" spans="22:22" s="553" customFormat="1"/>
    <row r="109" spans="22:22" s="553" customFormat="1"/>
    <row r="110" spans="22:22" s="553" customFormat="1"/>
    <row r="111" spans="22:22" s="553" customFormat="1"/>
    <row r="112" spans="22:22" s="553" customFormat="1"/>
    <row r="113" s="553" customFormat="1"/>
    <row r="114" s="553" customFormat="1"/>
    <row r="115" s="553" customFormat="1"/>
    <row r="116" s="553" customFormat="1"/>
    <row r="117" s="553" customFormat="1"/>
    <row r="118" s="553" customFormat="1"/>
    <row r="119" s="553" customFormat="1"/>
    <row r="120" s="553" customFormat="1"/>
    <row r="121" s="553" customFormat="1"/>
    <row r="122" s="553" customFormat="1"/>
    <row r="123" s="553" customFormat="1"/>
    <row r="124" s="553" customFormat="1"/>
    <row r="125" s="553" customFormat="1"/>
    <row r="126" s="553" customFormat="1"/>
    <row r="127" s="553" customFormat="1"/>
    <row r="128" s="553" customFormat="1"/>
    <row r="129" s="553" customFormat="1"/>
    <row r="130" s="553" customFormat="1"/>
    <row r="131" s="553" customFormat="1"/>
    <row r="132" s="553" customFormat="1"/>
    <row r="133" s="553" customFormat="1"/>
    <row r="134" s="553" customFormat="1"/>
    <row r="135" s="553" customFormat="1"/>
    <row r="136" s="553" customFormat="1"/>
    <row r="137" s="553" customFormat="1"/>
    <row r="138" s="553" customFormat="1"/>
    <row r="139" s="553" customFormat="1"/>
    <row r="140" s="553" customFormat="1"/>
    <row r="141" s="553" customFormat="1"/>
    <row r="142" s="553" customFormat="1"/>
    <row r="143" s="553" customFormat="1"/>
    <row r="144" s="553" customFormat="1"/>
    <row r="145" s="553" customFormat="1"/>
    <row r="146" s="553" customFormat="1"/>
    <row r="147" s="553" customFormat="1"/>
    <row r="148" s="553" customFormat="1"/>
    <row r="149" s="553" customFormat="1"/>
    <row r="150" s="553" customFormat="1"/>
    <row r="151" s="553" customFormat="1"/>
    <row r="152" s="553" customFormat="1"/>
    <row r="153" s="553" customFormat="1"/>
    <row r="154" s="553" customFormat="1"/>
    <row r="155" s="553" customFormat="1"/>
    <row r="156" s="553" customFormat="1"/>
    <row r="157" s="553" customFormat="1"/>
    <row r="158" s="553" customFormat="1"/>
    <row r="159" s="553" customFormat="1"/>
    <row r="160" s="553" customFormat="1"/>
    <row r="161" s="553" customFormat="1"/>
    <row r="162" s="553" customFormat="1"/>
    <row r="163" s="553" customFormat="1"/>
    <row r="164" s="553" customFormat="1"/>
    <row r="165" s="553" customFormat="1"/>
    <row r="166" s="553" customFormat="1"/>
    <row r="167" s="553" customFormat="1"/>
    <row r="168" s="553" customFormat="1"/>
    <row r="169" s="553" customFormat="1"/>
    <row r="244" spans="22:28">
      <c r="V244" s="1"/>
      <c r="W244" s="1"/>
      <c r="X244" s="1"/>
      <c r="Y244" s="1"/>
      <c r="Z244" s="1"/>
      <c r="AA244" s="1"/>
    </row>
    <row r="245" spans="22:28">
      <c r="V245" s="1"/>
      <c r="W245" s="1"/>
      <c r="X245" s="1"/>
      <c r="Y245" s="1"/>
      <c r="Z245" s="1"/>
      <c r="AA245" s="1"/>
      <c r="AB245" s="14"/>
    </row>
    <row r="246" spans="22:28">
      <c r="V246" s="1"/>
      <c r="W246" s="1"/>
      <c r="X246" s="1"/>
      <c r="Y246" s="1"/>
      <c r="Z246" s="1"/>
      <c r="AA246" s="1"/>
      <c r="AB246" s="14"/>
    </row>
    <row r="247" spans="22:28">
      <c r="V247" s="1"/>
      <c r="W247" s="1"/>
      <c r="X247" s="1"/>
      <c r="Y247" s="1"/>
      <c r="Z247" s="1"/>
      <c r="AA247" s="1"/>
      <c r="AB247" s="14"/>
    </row>
    <row r="248" spans="22:28">
      <c r="V248" s="1"/>
      <c r="W248" s="1"/>
      <c r="X248" s="1"/>
      <c r="Y248" s="1"/>
      <c r="Z248" s="1"/>
      <c r="AA248" s="1"/>
      <c r="AB248" s="14"/>
    </row>
    <row r="249" spans="22:28">
      <c r="V249" s="1"/>
      <c r="W249" s="1"/>
      <c r="X249" s="1"/>
      <c r="Y249" s="1"/>
      <c r="Z249" s="1"/>
      <c r="AA249" s="1"/>
      <c r="AB249" s="14"/>
    </row>
    <row r="250" spans="22:28">
      <c r="V250" s="1"/>
      <c r="W250" s="1"/>
      <c r="X250" s="1"/>
      <c r="Y250" s="1"/>
      <c r="Z250" s="1"/>
      <c r="AA250" s="1"/>
      <c r="AB250" s="14"/>
    </row>
    <row r="251" spans="22:28">
      <c r="V251" s="1"/>
      <c r="W251" s="1"/>
      <c r="X251" s="1"/>
      <c r="Y251" s="1"/>
      <c r="Z251" s="1"/>
      <c r="AA251" s="1"/>
      <c r="AB251" s="14"/>
    </row>
    <row r="252" spans="22:28">
      <c r="V252" s="1"/>
      <c r="W252" s="1"/>
      <c r="X252" s="1"/>
      <c r="Y252" s="1"/>
      <c r="Z252" s="1"/>
      <c r="AA252" s="1"/>
      <c r="AB252" s="14"/>
    </row>
    <row r="253" spans="22:28">
      <c r="V253" s="1"/>
      <c r="W253" s="1"/>
      <c r="X253" s="1"/>
      <c r="Y253" s="1"/>
      <c r="Z253" s="1"/>
      <c r="AA253" s="1"/>
      <c r="AB253" s="14"/>
    </row>
    <row r="254" spans="22:28">
      <c r="V254" s="1"/>
      <c r="W254" s="1"/>
      <c r="X254" s="1"/>
      <c r="Y254" s="1"/>
      <c r="Z254" s="1"/>
      <c r="AA254" s="1"/>
      <c r="AB254" s="14"/>
    </row>
    <row r="255" spans="22:28">
      <c r="V255" s="1"/>
      <c r="W255" s="1"/>
      <c r="X255" s="1"/>
      <c r="Y255" s="1"/>
      <c r="Z255" s="1"/>
      <c r="AA255" s="1"/>
      <c r="AB255" s="14"/>
    </row>
    <row r="256" spans="22:28">
      <c r="V256" s="1"/>
      <c r="W256" s="1"/>
      <c r="X256" s="1"/>
      <c r="Y256" s="1"/>
      <c r="Z256" s="1"/>
      <c r="AA256" s="1"/>
      <c r="AB256" s="14"/>
    </row>
    <row r="257" spans="22:28">
      <c r="V257" s="1"/>
      <c r="W257" s="1"/>
      <c r="X257" s="1"/>
      <c r="Y257" s="1"/>
      <c r="Z257" s="1"/>
      <c r="AA257" s="1"/>
      <c r="AB257" s="14"/>
    </row>
    <row r="258" spans="22:28">
      <c r="V258" s="1"/>
      <c r="W258" s="1"/>
      <c r="X258" s="1"/>
      <c r="Y258" s="1"/>
      <c r="Z258" s="1"/>
      <c r="AA258" s="1"/>
      <c r="AB258" s="14"/>
    </row>
    <row r="259" spans="22:28">
      <c r="V259" s="1"/>
      <c r="W259" s="1"/>
      <c r="X259" s="1"/>
      <c r="Y259" s="1"/>
      <c r="Z259" s="1"/>
      <c r="AA259" s="1"/>
      <c r="AB259" s="14"/>
    </row>
    <row r="260" spans="22:28">
      <c r="V260" s="1"/>
      <c r="W260" s="1"/>
      <c r="X260" s="1"/>
      <c r="Y260" s="1"/>
      <c r="Z260" s="1"/>
      <c r="AA260" s="1"/>
      <c r="AB260" s="14"/>
    </row>
    <row r="261" spans="22:28">
      <c r="V261" s="1"/>
      <c r="W261" s="1"/>
      <c r="X261" s="1"/>
      <c r="Y261" s="1"/>
      <c r="Z261" s="1"/>
      <c r="AA261" s="1"/>
      <c r="AB261" s="14"/>
    </row>
    <row r="262" spans="22:28">
      <c r="V262" s="1"/>
      <c r="W262" s="1"/>
      <c r="X262" s="1"/>
      <c r="Y262" s="1"/>
      <c r="Z262" s="1"/>
      <c r="AA262" s="1"/>
      <c r="AB262" s="14"/>
    </row>
    <row r="263" spans="22:28">
      <c r="V263" s="1"/>
      <c r="W263" s="1"/>
      <c r="X263" s="1"/>
      <c r="Y263" s="1"/>
      <c r="Z263" s="1"/>
      <c r="AA263" s="1"/>
      <c r="AB263" s="14"/>
    </row>
    <row r="264" spans="22:28">
      <c r="V264" s="1"/>
      <c r="W264" s="1"/>
      <c r="X264" s="1"/>
      <c r="Y264" s="1"/>
      <c r="Z264" s="1"/>
      <c r="AA264" s="1"/>
      <c r="AB264" s="14"/>
    </row>
    <row r="265" spans="22:28">
      <c r="V265" s="1"/>
      <c r="W265" s="1"/>
      <c r="X265" s="1"/>
      <c r="Y265" s="1"/>
      <c r="Z265" s="1"/>
      <c r="AA265" s="1"/>
      <c r="AB265" s="14"/>
    </row>
    <row r="266" spans="22:28">
      <c r="V266" s="1"/>
      <c r="W266" s="1"/>
      <c r="X266" s="1"/>
      <c r="Y266" s="1"/>
      <c r="Z266" s="1"/>
      <c r="AA266" s="1"/>
      <c r="AB266" s="14"/>
    </row>
    <row r="267" spans="22:28">
      <c r="V267" s="1"/>
      <c r="W267" s="1"/>
      <c r="X267" s="1"/>
      <c r="Y267" s="1"/>
      <c r="Z267" s="1"/>
      <c r="AA267" s="1"/>
      <c r="AB267" s="14"/>
    </row>
    <row r="268" spans="22:28">
      <c r="V268" s="1"/>
      <c r="W268" s="1"/>
      <c r="X268" s="1"/>
      <c r="Y268" s="1"/>
      <c r="Z268" s="1"/>
      <c r="AA268" s="1"/>
      <c r="AB268" s="14"/>
    </row>
    <row r="269" spans="22:28">
      <c r="V269" s="1"/>
      <c r="W269" s="1"/>
      <c r="X269" s="1"/>
      <c r="Y269" s="1"/>
      <c r="Z269" s="1"/>
      <c r="AA269" s="1"/>
      <c r="AB269" s="14"/>
    </row>
    <row r="270" spans="22:28">
      <c r="V270" s="1"/>
      <c r="W270" s="1"/>
      <c r="X270" s="1"/>
      <c r="Y270" s="1"/>
      <c r="Z270" s="1"/>
      <c r="AA270" s="1"/>
      <c r="AB270" s="14"/>
    </row>
    <row r="271" spans="22:28">
      <c r="V271" s="1"/>
      <c r="W271" s="1"/>
      <c r="X271" s="1"/>
      <c r="Y271" s="1"/>
      <c r="Z271" s="1"/>
      <c r="AA271" s="1"/>
      <c r="AB271" s="14"/>
    </row>
    <row r="272" spans="22:28">
      <c r="V272" s="1"/>
      <c r="W272" s="1"/>
      <c r="X272" s="1"/>
      <c r="Y272" s="1"/>
      <c r="Z272" s="1"/>
      <c r="AA272" s="1"/>
      <c r="AB272" s="14"/>
    </row>
    <row r="273" spans="22:28">
      <c r="V273" s="1"/>
      <c r="W273" s="1"/>
      <c r="X273" s="1"/>
      <c r="Y273" s="1"/>
      <c r="Z273" s="1"/>
      <c r="AA273" s="1"/>
      <c r="AB273" s="14"/>
    </row>
    <row r="274" spans="22:28">
      <c r="V274" s="1"/>
      <c r="W274" s="1"/>
      <c r="X274" s="1"/>
      <c r="Y274" s="1"/>
      <c r="Z274" s="1"/>
      <c r="AA274" s="1"/>
      <c r="AB274" s="14"/>
    </row>
    <row r="275" spans="22:28">
      <c r="V275" s="1"/>
      <c r="W275" s="1"/>
      <c r="X275" s="1"/>
      <c r="Y275" s="1"/>
      <c r="Z275" s="1"/>
      <c r="AA275" s="1"/>
      <c r="AB275" s="14"/>
    </row>
    <row r="276" spans="22:28">
      <c r="V276" s="1"/>
      <c r="W276" s="1"/>
      <c r="X276" s="1"/>
      <c r="Y276" s="1"/>
      <c r="Z276" s="1"/>
      <c r="AA276" s="1"/>
      <c r="AB276" s="14"/>
    </row>
    <row r="277" spans="22:28">
      <c r="V277" s="1"/>
      <c r="W277" s="1"/>
      <c r="X277" s="1"/>
      <c r="Y277" s="1"/>
      <c r="Z277" s="1"/>
      <c r="AA277" s="1"/>
      <c r="AB277" s="14"/>
    </row>
    <row r="278" spans="22:28">
      <c r="V278" s="1"/>
      <c r="W278" s="1"/>
      <c r="X278" s="1"/>
      <c r="Y278" s="1"/>
      <c r="Z278" s="1"/>
      <c r="AA278" s="1"/>
      <c r="AB278" s="14"/>
    </row>
    <row r="279" spans="22:28">
      <c r="V279" s="1"/>
      <c r="W279" s="1"/>
      <c r="X279" s="1"/>
      <c r="Y279" s="1"/>
      <c r="Z279" s="1"/>
      <c r="AA279" s="1"/>
      <c r="AB279" s="14"/>
    </row>
    <row r="280" spans="22:28">
      <c r="V280" s="1"/>
      <c r="W280" s="1"/>
      <c r="X280" s="1"/>
      <c r="Y280" s="1"/>
      <c r="Z280" s="1"/>
      <c r="AA280" s="1"/>
      <c r="AB280" s="14"/>
    </row>
    <row r="281" spans="22:28">
      <c r="V281" s="14"/>
      <c r="W281" s="14"/>
      <c r="X281" s="14"/>
      <c r="Y281" s="14"/>
      <c r="Z281" s="14"/>
      <c r="AA281" s="14"/>
      <c r="AB281" s="14"/>
    </row>
    <row r="282" spans="22:28">
      <c r="V282" s="14"/>
      <c r="W282" s="14"/>
      <c r="X282" s="14"/>
      <c r="Y282" s="14"/>
      <c r="Z282" s="14"/>
      <c r="AA282" s="14"/>
      <c r="AB282" s="14"/>
    </row>
    <row r="283" spans="22:28">
      <c r="V283" s="14"/>
      <c r="W283" s="14"/>
      <c r="X283" s="14"/>
      <c r="Y283" s="14"/>
      <c r="Z283" s="14"/>
      <c r="AA283" s="14"/>
      <c r="AB283" s="14"/>
    </row>
    <row r="284" spans="22:28">
      <c r="V284" s="14"/>
      <c r="W284" s="14"/>
      <c r="X284" s="14"/>
      <c r="Y284" s="14"/>
      <c r="Z284" s="14"/>
      <c r="AA284" s="14"/>
      <c r="AB284" s="14"/>
    </row>
    <row r="285" spans="22:28">
      <c r="V285" s="14"/>
      <c r="W285" s="14"/>
      <c r="X285" s="14"/>
      <c r="Y285" s="14"/>
      <c r="Z285" s="14"/>
      <c r="AA285" s="14"/>
      <c r="AB285" s="14"/>
    </row>
    <row r="286" spans="22:28">
      <c r="V286" s="14"/>
      <c r="W286" s="14"/>
      <c r="X286" s="14"/>
      <c r="Y286" s="14"/>
      <c r="Z286" s="14"/>
      <c r="AA286" s="14"/>
      <c r="AB286" s="14"/>
    </row>
    <row r="287" spans="22:28">
      <c r="V287" s="14"/>
      <c r="W287" s="14"/>
      <c r="X287" s="14"/>
      <c r="Y287" s="14"/>
      <c r="Z287" s="14"/>
      <c r="AA287" s="14"/>
      <c r="AB287" s="14"/>
    </row>
    <row r="288" spans="22:28">
      <c r="V288" s="14"/>
      <c r="W288" s="14"/>
      <c r="X288" s="14"/>
      <c r="Y288" s="14"/>
      <c r="Z288" s="14"/>
      <c r="AA288" s="14"/>
      <c r="AB288" s="14"/>
    </row>
    <row r="289" spans="22:28">
      <c r="V289" s="14"/>
      <c r="W289" s="14"/>
      <c r="X289" s="14"/>
      <c r="Y289" s="14"/>
      <c r="Z289" s="14"/>
      <c r="AA289" s="14"/>
      <c r="AB289" s="14"/>
    </row>
    <row r="290" spans="22:28">
      <c r="V290" s="14"/>
      <c r="W290" s="14"/>
      <c r="X290" s="14"/>
      <c r="Y290" s="14"/>
      <c r="Z290" s="14"/>
      <c r="AA290" s="14"/>
      <c r="AB290" s="14"/>
    </row>
    <row r="291" spans="22:28">
      <c r="V291" s="14"/>
      <c r="W291" s="14"/>
      <c r="X291" s="14"/>
      <c r="Y291" s="14"/>
      <c r="Z291" s="14"/>
      <c r="AA291" s="14"/>
      <c r="AB291" s="14"/>
    </row>
    <row r="292" spans="22:28">
      <c r="V292" s="14"/>
      <c r="W292" s="14"/>
      <c r="X292" s="14"/>
      <c r="Y292" s="14"/>
      <c r="Z292" s="14"/>
      <c r="AA292" s="14"/>
      <c r="AB292" s="14"/>
    </row>
    <row r="293" spans="22:28">
      <c r="V293" s="14"/>
      <c r="W293" s="14"/>
      <c r="X293" s="14"/>
      <c r="Y293" s="14"/>
      <c r="Z293" s="14"/>
      <c r="AA293" s="14"/>
      <c r="AB293" s="14"/>
    </row>
    <row r="294" spans="22:28">
      <c r="V294" s="14"/>
      <c r="W294" s="14"/>
      <c r="X294" s="14"/>
      <c r="Y294" s="14"/>
      <c r="Z294" s="14"/>
      <c r="AA294" s="14"/>
      <c r="AB294" s="14"/>
    </row>
    <row r="295" spans="22:28">
      <c r="V295" s="14"/>
      <c r="W295" s="14"/>
      <c r="X295" s="14"/>
      <c r="Y295" s="14"/>
      <c r="Z295" s="14"/>
      <c r="AA295" s="14"/>
      <c r="AB295" s="14"/>
    </row>
    <row r="296" spans="22:28">
      <c r="V296" s="14"/>
      <c r="W296" s="14"/>
      <c r="X296" s="14"/>
      <c r="Y296" s="14"/>
      <c r="Z296" s="14"/>
      <c r="AA296" s="14"/>
      <c r="AB296" s="14"/>
    </row>
    <row r="297" spans="22:28">
      <c r="V297" s="14"/>
      <c r="W297" s="14"/>
      <c r="X297" s="14"/>
      <c r="Y297" s="14"/>
      <c r="Z297" s="14"/>
      <c r="AA297" s="14"/>
      <c r="AB297" s="14"/>
    </row>
    <row r="298" spans="22:28">
      <c r="V298" s="14"/>
      <c r="W298" s="14"/>
      <c r="X298" s="14"/>
      <c r="Y298" s="14"/>
      <c r="Z298" s="14"/>
      <c r="AA298" s="14"/>
      <c r="AB298" s="14"/>
    </row>
    <row r="299" spans="22:28">
      <c r="V299" s="14"/>
      <c r="W299" s="14"/>
      <c r="X299" s="14"/>
      <c r="Y299" s="14"/>
      <c r="Z299" s="14"/>
      <c r="AA299" s="14"/>
      <c r="AB299" s="14"/>
    </row>
    <row r="300" spans="22:28">
      <c r="V300" s="14"/>
      <c r="W300" s="14"/>
      <c r="X300" s="14"/>
      <c r="Y300" s="14"/>
      <c r="Z300" s="14"/>
      <c r="AA300" s="14"/>
      <c r="AB300" s="14"/>
    </row>
    <row r="301" spans="22:28">
      <c r="V301" s="14"/>
      <c r="W301" s="14"/>
      <c r="X301" s="14"/>
      <c r="Y301" s="14"/>
      <c r="Z301" s="14"/>
      <c r="AA301" s="14"/>
      <c r="AB301" s="14"/>
    </row>
    <row r="302" spans="22:28">
      <c r="V302" s="14"/>
      <c r="W302" s="14"/>
      <c r="X302" s="14"/>
      <c r="Y302" s="14"/>
      <c r="Z302" s="14"/>
      <c r="AA302" s="14"/>
      <c r="AB302" s="14"/>
    </row>
    <row r="303" spans="22:28">
      <c r="V303" s="14"/>
      <c r="W303" s="14"/>
      <c r="X303" s="14"/>
      <c r="Y303" s="14"/>
      <c r="Z303" s="14"/>
      <c r="AA303" s="14"/>
      <c r="AB303" s="14"/>
    </row>
    <row r="304" spans="22:28">
      <c r="V304" s="14"/>
      <c r="W304" s="14"/>
      <c r="X304" s="14"/>
      <c r="Y304" s="14"/>
      <c r="Z304" s="14"/>
      <c r="AA304" s="14"/>
      <c r="AB304" s="14"/>
    </row>
    <row r="305" spans="22:28">
      <c r="V305" s="14"/>
      <c r="W305" s="14"/>
      <c r="X305" s="14"/>
      <c r="Y305" s="14"/>
      <c r="Z305" s="14"/>
      <c r="AA305" s="14"/>
      <c r="AB305" s="14"/>
    </row>
    <row r="306" spans="22:28">
      <c r="V306" s="14"/>
      <c r="W306" s="14"/>
      <c r="X306" s="14"/>
      <c r="Y306" s="14"/>
      <c r="Z306" s="14"/>
      <c r="AA306" s="14"/>
      <c r="AB306" s="14"/>
    </row>
    <row r="307" spans="22:28">
      <c r="V307" s="14"/>
      <c r="W307" s="14"/>
      <c r="X307" s="14"/>
      <c r="Y307" s="14"/>
      <c r="Z307" s="14"/>
      <c r="AA307" s="14"/>
      <c r="AB307" s="14"/>
    </row>
    <row r="308" spans="22:28">
      <c r="V308" s="14"/>
      <c r="W308" s="14"/>
      <c r="X308" s="14"/>
      <c r="Y308" s="14"/>
      <c r="Z308" s="14"/>
      <c r="AA308" s="14"/>
      <c r="AB308" s="14"/>
    </row>
    <row r="309" spans="22:28">
      <c r="V309" s="14"/>
      <c r="W309" s="14"/>
      <c r="X309" s="14"/>
      <c r="Y309" s="14"/>
      <c r="Z309" s="14"/>
      <c r="AA309" s="14"/>
      <c r="AB309" s="14"/>
    </row>
    <row r="310" spans="22:28">
      <c r="V310" s="14"/>
      <c r="W310" s="14"/>
      <c r="X310" s="14"/>
      <c r="Y310" s="14"/>
      <c r="Z310" s="14"/>
      <c r="AA310" s="14"/>
      <c r="AB310" s="14"/>
    </row>
    <row r="311" spans="22:28">
      <c r="V311" s="14"/>
      <c r="W311" s="14"/>
      <c r="X311" s="14"/>
      <c r="Y311" s="14"/>
      <c r="Z311" s="14"/>
      <c r="AA311" s="14"/>
      <c r="AB311" s="14"/>
    </row>
    <row r="312" spans="22:28">
      <c r="V312" s="14"/>
      <c r="W312" s="14"/>
      <c r="X312" s="14"/>
      <c r="Y312" s="14"/>
      <c r="Z312" s="14"/>
      <c r="AA312" s="14"/>
      <c r="AB312" s="14"/>
    </row>
    <row r="313" spans="22:28">
      <c r="V313" s="14"/>
      <c r="W313" s="14"/>
      <c r="X313" s="14"/>
      <c r="Y313" s="14"/>
      <c r="Z313" s="14"/>
      <c r="AA313" s="14"/>
      <c r="AB313" s="14"/>
    </row>
    <row r="314" spans="22:28">
      <c r="V314" s="14"/>
      <c r="W314" s="14"/>
      <c r="X314" s="14"/>
      <c r="Y314" s="14"/>
      <c r="Z314" s="14"/>
      <c r="AA314" s="14"/>
      <c r="AB314" s="14"/>
    </row>
    <row r="315" spans="22:28">
      <c r="V315" s="14"/>
      <c r="W315" s="14"/>
      <c r="X315" s="14"/>
      <c r="Y315" s="14"/>
      <c r="Z315" s="14"/>
      <c r="AA315" s="14"/>
      <c r="AB315" s="14"/>
    </row>
    <row r="316" spans="22:28">
      <c r="V316" s="14"/>
      <c r="W316" s="14"/>
      <c r="X316" s="14"/>
      <c r="Y316" s="14"/>
      <c r="Z316" s="14"/>
      <c r="AA316" s="14"/>
      <c r="AB316" s="14"/>
    </row>
    <row r="317" spans="22:28">
      <c r="V317" s="14"/>
      <c r="W317" s="14"/>
      <c r="X317" s="14"/>
      <c r="Y317" s="14"/>
      <c r="Z317" s="14"/>
      <c r="AA317" s="14"/>
      <c r="AB317" s="14"/>
    </row>
    <row r="318" spans="22:28">
      <c r="V318" s="14"/>
      <c r="W318" s="14"/>
      <c r="X318" s="14"/>
      <c r="Y318" s="14"/>
      <c r="Z318" s="14"/>
      <c r="AA318" s="14"/>
      <c r="AB318" s="14"/>
    </row>
    <row r="319" spans="22:28">
      <c r="V319" s="14"/>
      <c r="W319" s="14"/>
      <c r="X319" s="14"/>
      <c r="Y319" s="14"/>
      <c r="Z319" s="14"/>
      <c r="AA319" s="14"/>
      <c r="AB319" s="14"/>
    </row>
    <row r="320" spans="22:28">
      <c r="V320" s="14"/>
      <c r="W320" s="14"/>
      <c r="X320" s="14"/>
      <c r="Y320" s="14"/>
      <c r="Z320" s="14"/>
      <c r="AA320" s="14"/>
      <c r="AB320" s="14"/>
    </row>
    <row r="321" spans="17:28">
      <c r="V321" s="14"/>
      <c r="W321" s="14"/>
      <c r="X321" s="14"/>
      <c r="Y321" s="14"/>
      <c r="Z321" s="14"/>
      <c r="AA321" s="14"/>
      <c r="AB321" s="14"/>
    </row>
    <row r="322" spans="17:28">
      <c r="V322" s="14"/>
      <c r="W322" s="14"/>
      <c r="X322" s="14"/>
      <c r="Y322" s="14"/>
      <c r="Z322" s="14"/>
      <c r="AA322" s="14"/>
      <c r="AB322" s="14"/>
    </row>
    <row r="323" spans="17:28">
      <c r="V323" s="14"/>
      <c r="W323" s="14"/>
      <c r="X323" s="14"/>
      <c r="Y323" s="14"/>
      <c r="Z323" s="14"/>
      <c r="AA323" s="14"/>
      <c r="AB323" s="14"/>
    </row>
    <row r="324" spans="17:28">
      <c r="V324" s="14"/>
      <c r="W324" s="14"/>
      <c r="X324" s="14"/>
      <c r="Y324" s="14"/>
      <c r="Z324" s="14"/>
      <c r="AA324" s="14"/>
      <c r="AB324" s="14"/>
    </row>
    <row r="325" spans="17:28">
      <c r="V325" s="14"/>
      <c r="W325" s="14"/>
      <c r="X325" s="14"/>
      <c r="Y325" s="14"/>
      <c r="Z325" s="14"/>
      <c r="AA325" s="14"/>
      <c r="AB325" s="14"/>
    </row>
    <row r="326" spans="17:28">
      <c r="V326" s="14"/>
      <c r="W326" s="14"/>
      <c r="X326" s="14"/>
      <c r="Y326" s="14"/>
      <c r="Z326" s="14"/>
      <c r="AA326" s="14"/>
      <c r="AB326" s="14"/>
    </row>
    <row r="327" spans="17:28">
      <c r="V327" s="14"/>
      <c r="W327" s="14"/>
      <c r="X327" s="14"/>
      <c r="Y327" s="14"/>
      <c r="Z327" s="14"/>
      <c r="AA327" s="14"/>
      <c r="AB327" s="14"/>
    </row>
    <row r="328" spans="17:28">
      <c r="V328" s="14"/>
      <c r="W328" s="14"/>
      <c r="X328" s="14"/>
      <c r="Y328" s="14"/>
      <c r="Z328" s="14"/>
      <c r="AA328" s="14"/>
      <c r="AB328" s="14"/>
    </row>
    <row r="329" spans="17:28">
      <c r="V329" s="14"/>
      <c r="W329" s="14"/>
      <c r="X329" s="14"/>
      <c r="Y329" s="14"/>
      <c r="Z329" s="14"/>
      <c r="AA329" s="14"/>
      <c r="AB329" s="14"/>
    </row>
    <row r="330" spans="17:28">
      <c r="V330" s="14"/>
      <c r="W330" s="14"/>
      <c r="X330" s="14"/>
      <c r="Y330" s="14"/>
      <c r="Z330" s="14"/>
      <c r="AA330" s="14"/>
      <c r="AB330" s="14"/>
    </row>
    <row r="331" spans="17:28">
      <c r="V331" s="14"/>
      <c r="W331" s="14"/>
      <c r="X331" s="14"/>
      <c r="Y331" s="14"/>
      <c r="Z331" s="14"/>
      <c r="AA331" s="14"/>
      <c r="AB331" s="14"/>
    </row>
    <row r="332" spans="17:28">
      <c r="V332" s="14"/>
      <c r="W332" s="14"/>
      <c r="X332" s="14"/>
      <c r="Y332" s="14"/>
      <c r="Z332" s="14"/>
      <c r="AA332" s="14"/>
      <c r="AB332" s="14"/>
    </row>
    <row r="333" spans="17:28">
      <c r="Q333" s="3" t="s">
        <v>644</v>
      </c>
      <c r="V333" s="14"/>
      <c r="W333" s="14"/>
      <c r="X333" s="14"/>
      <c r="Y333" s="14"/>
      <c r="Z333" s="14"/>
      <c r="AA333" s="14"/>
      <c r="AB333" s="14"/>
    </row>
    <row r="334" spans="17:28">
      <c r="V334" s="14"/>
      <c r="W334" s="14"/>
      <c r="X334" s="14"/>
      <c r="Y334" s="14"/>
      <c r="Z334" s="14"/>
      <c r="AA334" s="14"/>
      <c r="AB334" s="14"/>
    </row>
    <row r="335" spans="17:28">
      <c r="V335" s="14"/>
      <c r="W335" s="14"/>
      <c r="X335" s="14"/>
      <c r="Y335" s="14"/>
      <c r="Z335" s="14"/>
      <c r="AA335" s="14"/>
      <c r="AB335" s="14"/>
    </row>
    <row r="336" spans="17:28">
      <c r="V336" s="14"/>
      <c r="W336" s="14"/>
      <c r="X336" s="14"/>
      <c r="Y336" s="14"/>
      <c r="Z336" s="14"/>
      <c r="AA336" s="14"/>
      <c r="AB336" s="14"/>
    </row>
    <row r="337" spans="22:28">
      <c r="V337" s="14"/>
      <c r="W337" s="14"/>
      <c r="X337" s="14"/>
      <c r="Y337" s="14"/>
      <c r="Z337" s="14"/>
      <c r="AA337" s="14"/>
      <c r="AB337" s="14"/>
    </row>
    <row r="338" spans="22:28">
      <c r="V338" s="14"/>
      <c r="W338" s="14"/>
      <c r="X338" s="14"/>
      <c r="Y338" s="14"/>
      <c r="Z338" s="14"/>
      <c r="AA338" s="14"/>
      <c r="AB338" s="14"/>
    </row>
    <row r="339" spans="22:28">
      <c r="V339" s="14"/>
      <c r="W339" s="14"/>
      <c r="X339" s="14"/>
      <c r="Y339" s="14"/>
      <c r="Z339" s="14"/>
      <c r="AA339" s="14"/>
      <c r="AB339" s="14"/>
    </row>
    <row r="340" spans="22:28">
      <c r="V340" s="14"/>
      <c r="W340" s="14"/>
      <c r="X340" s="14"/>
      <c r="Y340" s="14"/>
      <c r="Z340" s="14"/>
      <c r="AA340" s="14"/>
      <c r="AB340" s="14"/>
    </row>
    <row r="341" spans="22:28">
      <c r="V341" s="14"/>
      <c r="W341" s="14"/>
      <c r="X341" s="14"/>
      <c r="Y341" s="14"/>
      <c r="Z341" s="14"/>
      <c r="AA341" s="14"/>
      <c r="AB341" s="14"/>
    </row>
    <row r="342" spans="22:28">
      <c r="V342" s="14"/>
      <c r="W342" s="14"/>
      <c r="X342" s="14"/>
      <c r="Y342" s="14"/>
      <c r="Z342" s="14"/>
      <c r="AA342" s="14"/>
      <c r="AB342" s="14"/>
    </row>
    <row r="343" spans="22:28">
      <c r="V343" s="14"/>
      <c r="W343" s="14"/>
      <c r="X343" s="14"/>
      <c r="Y343" s="14"/>
      <c r="Z343" s="14"/>
      <c r="AA343" s="14"/>
      <c r="AB343" s="14"/>
    </row>
    <row r="344" spans="22:28">
      <c r="V344" s="14"/>
      <c r="W344" s="14"/>
      <c r="X344" s="14"/>
      <c r="Y344" s="14"/>
      <c r="Z344" s="14"/>
      <c r="AA344" s="14"/>
      <c r="AB344" s="14"/>
    </row>
    <row r="345" spans="22:28">
      <c r="V345" s="14"/>
      <c r="W345" s="14"/>
      <c r="X345" s="14"/>
      <c r="Y345" s="14"/>
      <c r="Z345" s="14"/>
      <c r="AA345" s="14"/>
      <c r="AB345" s="14"/>
    </row>
    <row r="346" spans="22:28">
      <c r="V346" s="14"/>
      <c r="W346" s="14"/>
      <c r="X346" s="14"/>
      <c r="Y346" s="14"/>
      <c r="Z346" s="14"/>
      <c r="AA346" s="14"/>
      <c r="AB346" s="14"/>
    </row>
    <row r="347" spans="22:28">
      <c r="V347" s="14"/>
      <c r="W347" s="14"/>
      <c r="X347" s="14"/>
      <c r="Y347" s="14"/>
      <c r="Z347" s="14"/>
      <c r="AA347" s="14"/>
      <c r="AB347" s="14"/>
    </row>
    <row r="348" spans="22:28">
      <c r="V348" s="14"/>
      <c r="W348" s="14"/>
      <c r="X348" s="14"/>
      <c r="Y348" s="14"/>
      <c r="Z348" s="14"/>
      <c r="AA348" s="14"/>
      <c r="AB348" s="14"/>
    </row>
    <row r="349" spans="22:28">
      <c r="V349" s="14"/>
      <c r="W349" s="14"/>
      <c r="X349" s="14"/>
      <c r="Y349" s="14"/>
      <c r="Z349" s="14"/>
      <c r="AA349" s="14"/>
      <c r="AB349" s="14"/>
    </row>
    <row r="350" spans="22:28">
      <c r="V350" s="14"/>
      <c r="W350" s="14"/>
      <c r="X350" s="14"/>
      <c r="Y350" s="14"/>
      <c r="Z350" s="14"/>
      <c r="AA350" s="14"/>
      <c r="AB35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Y238"/>
  <sheetViews>
    <sheetView topLeftCell="B1" zoomScale="85" zoomScaleNormal="85" workbookViewId="0">
      <selection activeCell="W1" sqref="W1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6.453125" customWidth="1"/>
    <col min="9" max="9" width="4.54296875" style="33" customWidth="1"/>
    <col min="10" max="10" width="4.1796875" style="11" customWidth="1"/>
    <col min="11" max="11" width="4.1796875" style="394" customWidth="1"/>
    <col min="12" max="12" width="4.54296875" style="11" customWidth="1"/>
    <col min="13" max="13" width="2.1796875" style="92" customWidth="1"/>
    <col min="14" max="14" width="7.7265625" style="313" customWidth="1"/>
    <col min="15" max="15" width="2.08984375" style="92" customWidth="1"/>
    <col min="16" max="16" width="5.453125" customWidth="1"/>
    <col min="17" max="17" width="4.7265625" style="33" customWidth="1"/>
    <col min="18" max="18" width="1.36328125" customWidth="1"/>
    <col min="19" max="19" width="5.81640625" style="33" customWidth="1"/>
    <col min="20" max="20" width="1.36328125" customWidth="1"/>
    <col min="21" max="21" width="6.36328125" customWidth="1"/>
    <col min="22" max="22" width="1.36328125" customWidth="1"/>
    <col min="23" max="23" width="6.08984375" customWidth="1"/>
    <col min="24" max="24" width="5.36328125" style="33" customWidth="1"/>
    <col min="25" max="25" width="5.54296875" style="92" customWidth="1"/>
    <col min="26" max="26" width="4.1796875" style="394" customWidth="1"/>
    <col min="27" max="27" width="5.08984375" style="92" customWidth="1"/>
    <col min="28" max="28" width="4.1796875" style="394" customWidth="1"/>
    <col min="29" max="29" width="4.1796875" style="11" customWidth="1"/>
    <col min="30" max="30" width="4.08984375" style="11" customWidth="1"/>
    <col min="31" max="31" width="5.08984375" style="11" customWidth="1"/>
    <col min="32" max="32" width="5.08984375" style="92" customWidth="1"/>
    <col min="33" max="33" width="5.453125" customWidth="1"/>
    <col min="34" max="34" width="5.81640625" customWidth="1"/>
    <col min="35" max="35" width="5.90625" style="11" customWidth="1"/>
    <col min="36" max="36" width="4.81640625" style="11" customWidth="1"/>
    <col min="37" max="37" width="5.08984375" style="11" customWidth="1"/>
    <col min="38" max="38" width="8.90625" style="92" customWidth="1"/>
    <col min="39" max="39" width="5.453125" style="11" customWidth="1"/>
    <col min="48" max="48" width="14" customWidth="1"/>
    <col min="49" max="49" width="12.54296875" customWidth="1"/>
    <col min="50" max="50" width="10.90625" customWidth="1"/>
  </cols>
  <sheetData>
    <row r="1" spans="1:51">
      <c r="A1" s="46"/>
      <c r="B1" s="46"/>
      <c r="C1" s="46"/>
      <c r="D1" s="46"/>
      <c r="E1" s="46"/>
      <c r="F1" s="46"/>
      <c r="G1" s="46"/>
      <c r="H1" s="46"/>
      <c r="I1" s="392"/>
      <c r="J1" s="71"/>
      <c r="K1" s="386"/>
      <c r="L1" s="71"/>
      <c r="M1" s="89"/>
      <c r="N1" s="316"/>
      <c r="O1" s="89"/>
      <c r="P1" s="46"/>
      <c r="Q1" s="392"/>
      <c r="R1" s="46"/>
      <c r="S1" s="392"/>
      <c r="T1" s="46"/>
      <c r="U1" s="46"/>
      <c r="V1" s="46"/>
      <c r="W1" s="46"/>
      <c r="X1" s="392"/>
      <c r="Y1" s="89"/>
      <c r="Z1" s="386"/>
      <c r="AA1" s="89"/>
      <c r="AB1" s="386"/>
      <c r="AC1" s="71"/>
      <c r="AD1" s="71"/>
      <c r="AE1" s="71"/>
      <c r="AF1" s="89"/>
      <c r="AG1" s="46"/>
      <c r="AH1" s="46"/>
      <c r="AI1" s="71"/>
      <c r="AJ1" s="71"/>
      <c r="AK1" s="71"/>
      <c r="AL1" s="89"/>
      <c r="AM1" s="71"/>
      <c r="AN1" s="46"/>
    </row>
    <row r="2" spans="1:51" s="181" customFormat="1" ht="31.8">
      <c r="A2" s="180"/>
      <c r="B2" s="180"/>
      <c r="C2" s="137" t="s">
        <v>443</v>
      </c>
      <c r="D2" s="180"/>
      <c r="E2" s="180"/>
      <c r="F2" s="180"/>
      <c r="G2" s="180"/>
      <c r="H2" s="180"/>
      <c r="I2" s="427"/>
      <c r="J2" s="196"/>
      <c r="K2" s="204" t="str">
        <f>+År!B2</f>
        <v>VOKSEN SAU :</v>
      </c>
      <c r="L2" s="196"/>
      <c r="M2" s="191"/>
      <c r="N2" s="322"/>
      <c r="O2" s="191"/>
      <c r="P2" s="180"/>
      <c r="Q2" s="427"/>
      <c r="R2" s="180"/>
      <c r="S2" s="427"/>
      <c r="T2" s="180"/>
      <c r="U2" s="180"/>
      <c r="V2" s="180"/>
      <c r="W2" s="180"/>
      <c r="X2" s="427"/>
      <c r="Y2" s="191"/>
      <c r="Z2" s="387"/>
      <c r="AA2" s="191"/>
      <c r="AB2" s="387"/>
      <c r="AC2" s="196"/>
      <c r="AD2" s="196"/>
      <c r="AE2" s="196"/>
      <c r="AF2" s="191"/>
      <c r="AG2" s="180"/>
      <c r="AH2" s="180"/>
      <c r="AI2" s="196"/>
      <c r="AJ2" s="196"/>
      <c r="AK2" s="196"/>
      <c r="AL2" s="191"/>
      <c r="AM2" s="196"/>
      <c r="AN2" s="180"/>
      <c r="AO2"/>
      <c r="AP2"/>
      <c r="AQ2"/>
      <c r="AR2"/>
      <c r="AS2"/>
      <c r="AT2"/>
      <c r="AU2"/>
      <c r="AV2"/>
      <c r="AW2"/>
      <c r="AX2"/>
      <c r="AY2"/>
    </row>
    <row r="3" spans="1:51" ht="21">
      <c r="A3" s="46"/>
      <c r="B3" s="46"/>
      <c r="C3" s="63"/>
      <c r="D3" s="46"/>
      <c r="E3" s="46"/>
      <c r="F3" s="46"/>
      <c r="G3" s="46"/>
      <c r="H3" s="46"/>
      <c r="I3" s="392"/>
      <c r="J3" s="71"/>
      <c r="K3" s="386"/>
      <c r="L3" s="71"/>
      <c r="M3" s="89"/>
      <c r="N3" s="316"/>
      <c r="O3" s="89"/>
      <c r="P3" s="46"/>
      <c r="Q3" s="392"/>
      <c r="R3" s="46"/>
      <c r="S3" s="392"/>
      <c r="T3" s="46"/>
      <c r="U3" s="46"/>
      <c r="V3" s="46"/>
      <c r="W3" s="46"/>
      <c r="X3" s="392"/>
      <c r="Y3" s="89"/>
      <c r="Z3" s="386"/>
      <c r="AA3" s="89"/>
      <c r="AB3" s="386"/>
      <c r="AC3" s="71"/>
      <c r="AD3" s="71"/>
      <c r="AE3" s="71"/>
      <c r="AF3" s="89"/>
      <c r="AG3" s="46"/>
      <c r="AH3" s="46"/>
      <c r="AI3" s="71"/>
      <c r="AJ3" s="71"/>
      <c r="AK3" s="71"/>
      <c r="AL3" s="89"/>
      <c r="AM3" s="71"/>
      <c r="AN3" s="46"/>
    </row>
    <row r="4" spans="1:51">
      <c r="A4" s="46"/>
      <c r="B4" s="46"/>
      <c r="C4" s="46"/>
      <c r="D4" s="46"/>
      <c r="E4" s="46"/>
      <c r="F4" s="46"/>
      <c r="G4" s="46"/>
      <c r="H4" s="46"/>
      <c r="I4" s="392"/>
      <c r="J4" s="71"/>
      <c r="K4" s="386"/>
      <c r="L4" s="71"/>
      <c r="M4" s="89"/>
      <c r="N4" s="316"/>
      <c r="O4" s="89"/>
      <c r="P4" s="46"/>
      <c r="Q4" s="392"/>
      <c r="R4" s="46"/>
      <c r="S4" s="392"/>
      <c r="T4" s="46"/>
      <c r="U4" s="46"/>
      <c r="V4" s="46"/>
      <c r="W4" s="46"/>
      <c r="X4" s="392"/>
      <c r="Y4" s="89"/>
      <c r="Z4" s="386"/>
      <c r="AA4" s="89"/>
      <c r="AB4" s="386"/>
      <c r="AC4" s="71"/>
      <c r="AD4" s="71"/>
      <c r="AE4" s="71"/>
      <c r="AF4" s="89"/>
      <c r="AG4" s="46"/>
      <c r="AH4" s="46"/>
      <c r="AI4" s="71"/>
      <c r="AJ4" s="71"/>
      <c r="AK4" s="71"/>
      <c r="AL4" s="89"/>
      <c r="AM4" s="71"/>
      <c r="AN4" s="46"/>
    </row>
    <row r="5" spans="1:51" s="185" customFormat="1" ht="19.8">
      <c r="A5" s="183"/>
      <c r="B5" s="183"/>
      <c r="C5" s="183"/>
      <c r="D5" s="179" t="s">
        <v>5</v>
      </c>
      <c r="E5" s="179"/>
      <c r="F5" s="182">
        <f>+År!R2</f>
        <v>52</v>
      </c>
      <c r="G5" s="183"/>
      <c r="H5" s="179"/>
      <c r="I5" s="427"/>
      <c r="J5" s="202"/>
      <c r="K5" s="428" t="s">
        <v>425</v>
      </c>
      <c r="L5" s="202"/>
      <c r="M5" s="200"/>
      <c r="N5" s="344"/>
      <c r="O5" s="566">
        <f>SUM(H11:H16)</f>
        <v>99137</v>
      </c>
      <c r="P5" s="568"/>
      <c r="Q5" s="568"/>
      <c r="R5" s="204"/>
      <c r="S5" s="200"/>
      <c r="T5" s="200"/>
      <c r="U5" s="387"/>
      <c r="V5" s="202"/>
      <c r="W5" s="396"/>
      <c r="X5" s="202"/>
      <c r="Y5" s="387"/>
      <c r="Z5" s="183"/>
      <c r="AA5" s="183"/>
      <c r="AB5" s="202"/>
      <c r="AC5" s="202"/>
      <c r="AD5" s="202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/>
      <c r="AP5"/>
      <c r="AQ5"/>
      <c r="AR5"/>
      <c r="AS5"/>
      <c r="AU5" s="184"/>
      <c r="AV5" s="184"/>
    </row>
    <row r="6" spans="1:51" ht="16.5" customHeight="1">
      <c r="A6" s="51"/>
      <c r="B6" s="51"/>
      <c r="C6" s="51"/>
      <c r="D6" s="51"/>
      <c r="E6" s="51"/>
      <c r="F6" s="51"/>
      <c r="G6" s="51"/>
      <c r="H6" s="51"/>
      <c r="I6" s="426"/>
      <c r="J6" s="71"/>
      <c r="K6" s="388"/>
      <c r="L6" s="198"/>
      <c r="M6" s="89"/>
      <c r="N6" s="316"/>
      <c r="O6" s="89"/>
      <c r="P6" s="46"/>
      <c r="Q6" s="392"/>
      <c r="R6" s="46"/>
      <c r="S6" s="392"/>
      <c r="T6" s="46"/>
      <c r="U6" s="46"/>
      <c r="V6" s="46"/>
      <c r="W6" s="46"/>
      <c r="X6" s="392"/>
      <c r="Y6" s="89"/>
      <c r="Z6" s="386"/>
      <c r="AA6" s="89"/>
      <c r="AB6" s="386"/>
      <c r="AC6" s="71"/>
      <c r="AD6" s="71"/>
      <c r="AE6" s="71"/>
      <c r="AF6" s="89"/>
      <c r="AG6" s="46"/>
      <c r="AH6" s="46"/>
      <c r="AI6" s="71"/>
      <c r="AJ6" s="71"/>
      <c r="AK6" s="71"/>
      <c r="AL6" s="89"/>
      <c r="AM6" s="71"/>
      <c r="AN6" s="46"/>
    </row>
    <row r="7" spans="1:51" ht="16.5" customHeight="1">
      <c r="A7" s="51"/>
      <c r="B7" s="51"/>
      <c r="C7" s="51"/>
      <c r="D7" s="51"/>
      <c r="E7" s="51"/>
      <c r="F7" s="51"/>
      <c r="G7" s="51"/>
      <c r="H7" s="51"/>
      <c r="I7" s="426"/>
      <c r="J7" s="71"/>
      <c r="K7" s="388"/>
      <c r="L7" s="198"/>
      <c r="M7" s="89"/>
      <c r="N7" s="316"/>
      <c r="O7" s="89"/>
      <c r="P7" s="46"/>
      <c r="Q7" s="392"/>
      <c r="R7" s="46"/>
      <c r="S7" s="392"/>
      <c r="T7" s="46"/>
      <c r="U7" s="46"/>
      <c r="V7" s="46"/>
      <c r="W7" s="51" t="s">
        <v>22</v>
      </c>
      <c r="X7" s="392"/>
      <c r="Y7" s="89"/>
      <c r="Z7" s="386"/>
      <c r="AA7" s="89"/>
      <c r="AB7" s="386"/>
      <c r="AC7" s="71"/>
      <c r="AD7" s="71"/>
      <c r="AE7" s="71"/>
      <c r="AF7" s="89"/>
      <c r="AG7" s="46"/>
      <c r="AH7" s="46"/>
      <c r="AI7" s="71"/>
      <c r="AJ7" s="71"/>
      <c r="AK7" s="71"/>
      <c r="AL7" s="89"/>
      <c r="AM7" s="71"/>
      <c r="AN7" s="46"/>
    </row>
    <row r="8" spans="1:51" ht="15.6">
      <c r="A8" s="46"/>
      <c r="B8" s="46"/>
      <c r="C8" s="46"/>
      <c r="D8" s="46"/>
      <c r="E8" s="46"/>
      <c r="F8" s="51" t="s">
        <v>2</v>
      </c>
      <c r="G8" s="51"/>
      <c r="H8" s="46"/>
      <c r="I8" s="426"/>
      <c r="J8" s="71"/>
      <c r="K8" s="388"/>
      <c r="L8" s="71"/>
      <c r="M8" s="94"/>
      <c r="N8" s="324"/>
      <c r="O8" s="94"/>
      <c r="P8" s="51" t="s">
        <v>22</v>
      </c>
      <c r="Q8" s="426"/>
      <c r="R8" s="51"/>
      <c r="S8" s="426"/>
      <c r="T8" s="51"/>
      <c r="U8" s="51"/>
      <c r="V8" s="51"/>
      <c r="W8" s="51" t="s">
        <v>486</v>
      </c>
      <c r="X8" s="426"/>
      <c r="Y8" s="89"/>
      <c r="Z8" s="388"/>
      <c r="AA8" s="94" t="s">
        <v>45</v>
      </c>
      <c r="AB8" s="388"/>
      <c r="AC8" s="72" t="s">
        <v>508</v>
      </c>
      <c r="AD8" s="71"/>
      <c r="AE8" s="71"/>
      <c r="AF8" s="94" t="s">
        <v>426</v>
      </c>
      <c r="AG8" s="46"/>
      <c r="AH8" s="46"/>
      <c r="AI8" s="72" t="s">
        <v>422</v>
      </c>
      <c r="AJ8" s="199"/>
      <c r="AK8" s="199"/>
      <c r="AL8" s="94" t="s">
        <v>77</v>
      </c>
      <c r="AM8" s="72" t="s">
        <v>2</v>
      </c>
      <c r="AN8" s="46"/>
    </row>
    <row r="9" spans="1:51" ht="15.6">
      <c r="A9" s="46"/>
      <c r="B9" s="46"/>
      <c r="C9" s="46"/>
      <c r="D9" s="46"/>
      <c r="E9" s="46"/>
      <c r="F9" s="51" t="s">
        <v>484</v>
      </c>
      <c r="G9" s="116"/>
      <c r="H9" s="72" t="s">
        <v>2</v>
      </c>
      <c r="I9" s="447"/>
      <c r="J9" s="72" t="s">
        <v>2</v>
      </c>
      <c r="K9" s="433"/>
      <c r="L9" s="72" t="s">
        <v>1</v>
      </c>
      <c r="M9" s="94"/>
      <c r="N9" s="324" t="s">
        <v>2</v>
      </c>
      <c r="O9" s="94"/>
      <c r="P9" s="52" t="s">
        <v>0</v>
      </c>
      <c r="Q9" s="447"/>
      <c r="R9" s="116"/>
      <c r="S9" s="447" t="s">
        <v>22</v>
      </c>
      <c r="T9" s="116"/>
      <c r="U9" s="116" t="s">
        <v>22</v>
      </c>
      <c r="V9" s="51"/>
      <c r="W9" s="52" t="s">
        <v>414</v>
      </c>
      <c r="X9" s="447"/>
      <c r="Y9" s="94" t="s">
        <v>22</v>
      </c>
      <c r="Z9" s="433"/>
      <c r="AA9" s="94" t="s">
        <v>4</v>
      </c>
      <c r="AB9" s="433"/>
      <c r="AC9" s="72" t="s">
        <v>535</v>
      </c>
      <c r="AD9" s="72"/>
      <c r="AE9" s="72"/>
      <c r="AF9" s="94"/>
      <c r="AG9" s="51" t="s">
        <v>482</v>
      </c>
      <c r="AH9" s="51" t="s">
        <v>413</v>
      </c>
      <c r="AI9" s="72" t="s">
        <v>1</v>
      </c>
      <c r="AJ9" s="72" t="s">
        <v>1</v>
      </c>
      <c r="AK9" s="72" t="s">
        <v>427</v>
      </c>
      <c r="AL9" s="94" t="s">
        <v>428</v>
      </c>
      <c r="AM9" s="72" t="s">
        <v>430</v>
      </c>
      <c r="AN9" s="46"/>
    </row>
    <row r="10" spans="1:51" ht="15.6">
      <c r="A10" s="46"/>
      <c r="B10" s="51" t="s">
        <v>89</v>
      </c>
      <c r="C10" s="51" t="s">
        <v>424</v>
      </c>
      <c r="D10" s="47"/>
      <c r="E10" s="51" t="s">
        <v>432</v>
      </c>
      <c r="F10" s="52" t="s">
        <v>485</v>
      </c>
      <c r="G10" s="116" t="s">
        <v>487</v>
      </c>
      <c r="H10" s="73" t="s">
        <v>8</v>
      </c>
      <c r="I10" s="447" t="s">
        <v>487</v>
      </c>
      <c r="J10" s="73" t="s">
        <v>403</v>
      </c>
      <c r="K10" s="433" t="s">
        <v>487</v>
      </c>
      <c r="L10" s="73" t="s">
        <v>403</v>
      </c>
      <c r="M10" s="94"/>
      <c r="N10" s="324" t="s">
        <v>655</v>
      </c>
      <c r="O10" s="94"/>
      <c r="P10" s="52"/>
      <c r="Q10" s="447" t="s">
        <v>487</v>
      </c>
      <c r="R10" s="116"/>
      <c r="S10" s="447" t="s">
        <v>655</v>
      </c>
      <c r="T10" s="116"/>
      <c r="U10" s="116" t="s">
        <v>666</v>
      </c>
      <c r="V10" s="51"/>
      <c r="W10" s="52"/>
      <c r="X10" s="447" t="s">
        <v>487</v>
      </c>
      <c r="Y10" s="95" t="s">
        <v>44</v>
      </c>
      <c r="Z10" s="433" t="s">
        <v>487</v>
      </c>
      <c r="AA10" s="95"/>
      <c r="AB10" s="433" t="s">
        <v>487</v>
      </c>
      <c r="AC10" s="73" t="s">
        <v>523</v>
      </c>
      <c r="AD10" s="73" t="s">
        <v>520</v>
      </c>
      <c r="AE10" s="73" t="s">
        <v>521</v>
      </c>
      <c r="AF10" s="95" t="s">
        <v>1</v>
      </c>
      <c r="AG10" s="52" t="s">
        <v>483</v>
      </c>
      <c r="AH10" s="52" t="s">
        <v>517</v>
      </c>
      <c r="AI10" s="73" t="s">
        <v>43</v>
      </c>
      <c r="AJ10" s="73" t="s">
        <v>509</v>
      </c>
      <c r="AK10" s="73" t="s">
        <v>509</v>
      </c>
      <c r="AL10" s="95" t="s">
        <v>429</v>
      </c>
      <c r="AM10" s="73" t="s">
        <v>540</v>
      </c>
      <c r="AN10" s="46"/>
    </row>
    <row r="11" spans="1:51" ht="15.6">
      <c r="A11" s="46"/>
      <c r="B11" s="53">
        <f>+'Ark1'!C317</f>
        <v>2024</v>
      </c>
      <c r="C11" s="53">
        <f>+'Ark1'!I317</f>
        <v>6</v>
      </c>
      <c r="D11" s="54" t="s">
        <v>76</v>
      </c>
      <c r="E11" s="54" t="s">
        <v>435</v>
      </c>
      <c r="F11" s="53">
        <f>+'Ark1'!Q317</f>
        <v>1253</v>
      </c>
      <c r="G11" s="53">
        <f t="shared" ref="G11:G16" si="0">+F11-F18</f>
        <v>-95</v>
      </c>
      <c r="H11" s="53">
        <f>+'Ark1'!R317</f>
        <v>11412</v>
      </c>
      <c r="I11" s="449">
        <f t="shared" ref="I11:I16" si="1">+H11-H18</f>
        <v>-2531</v>
      </c>
      <c r="J11" s="273">
        <f>+'Ark1'!AG317</f>
        <v>12.055045385175122</v>
      </c>
      <c r="K11" s="450">
        <f t="shared" ref="K11:K16" si="2">+J11-J18</f>
        <v>-1.4803126554904935</v>
      </c>
      <c r="L11" s="273">
        <f>+'Ark1'!AH317</f>
        <v>5.0648440238345591</v>
      </c>
      <c r="M11" s="94"/>
      <c r="N11" s="508">
        <f>+'Ark1'!AI317</f>
        <v>11411</v>
      </c>
      <c r="O11" s="94"/>
      <c r="P11" s="55">
        <f>+'Ark1'!S317</f>
        <v>7.3176480897301106</v>
      </c>
      <c r="Q11" s="448">
        <f t="shared" ref="Q11:Q16" si="3">+P11-P18</f>
        <v>0.16868445206246285</v>
      </c>
      <c r="R11" s="116"/>
      <c r="S11" s="419">
        <f>+IF(N11=0,"",'Ark1'!AJ317)</f>
        <v>115.35946893348545</v>
      </c>
      <c r="T11" s="116"/>
      <c r="U11" s="408">
        <f>+IF(N11=0,"",'Ark1'!AL317)</f>
        <v>21.142952353835483</v>
      </c>
      <c r="V11" s="51"/>
      <c r="W11" s="55">
        <f>+'Ark1'!T317</f>
        <v>6.4941289870311953</v>
      </c>
      <c r="X11" s="448">
        <f t="shared" ref="X11:X16" si="4">+W11-W18</f>
        <v>-0.31401847047436426</v>
      </c>
      <c r="Y11" s="155">
        <f>+'Ark1'!U317</f>
        <v>32.677190676480855</v>
      </c>
      <c r="Z11" s="450">
        <f t="shared" ref="Z11:Z16" si="5">+Y11-Y18</f>
        <v>-0.29638746308734909</v>
      </c>
      <c r="AA11" s="155">
        <f>+'Ark1'!W317</f>
        <v>16.088328075709779</v>
      </c>
      <c r="AB11" s="450">
        <f t="shared" ref="AB11:AB16" si="6">+AA11-AA18</f>
        <v>-3.6204863831584682</v>
      </c>
      <c r="AC11" s="74">
        <f>+'Ark1'!X317</f>
        <v>99.465474938661089</v>
      </c>
      <c r="AD11" s="74">
        <f>+'Ark1'!Y317</f>
        <v>91.114616193480558</v>
      </c>
      <c r="AE11" s="74">
        <f>+'Ark1'!Z317</f>
        <v>7.3423803811266541</v>
      </c>
      <c r="AF11" s="155">
        <f>+'Ark1'!AA317</f>
        <v>1.6329267738693971</v>
      </c>
      <c r="AG11" s="55">
        <f>+'Ark1'!AB317</f>
        <v>2.1661328842227192</v>
      </c>
      <c r="AH11" s="55">
        <f>+'Ark1'!AC317</f>
        <v>80.30455699967699</v>
      </c>
      <c r="AI11" s="74">
        <f>+'Ark1'!AD317</f>
        <v>51.827428087132439</v>
      </c>
      <c r="AJ11" s="74">
        <f>+'Ark1'!AE317</f>
        <v>72.548499310568801</v>
      </c>
      <c r="AK11" s="74">
        <f>+'Ark1'!AF317</f>
        <v>11.511342889133219</v>
      </c>
      <c r="AL11" s="155">
        <f t="shared" ref="AL11:AL30" si="7">+Y11/P11</f>
        <v>4.4655318588415547</v>
      </c>
      <c r="AM11" s="74">
        <f t="shared" ref="AM11:AM30" si="8">+H11/F11</f>
        <v>9.1077414205905818</v>
      </c>
      <c r="AN11" s="46"/>
    </row>
    <row r="12" spans="1:51" ht="15.6">
      <c r="A12" s="46"/>
      <c r="B12" s="53">
        <f>+'Ark1'!C318</f>
        <v>2024</v>
      </c>
      <c r="C12" s="53">
        <f>+'Ark1'!I318</f>
        <v>24</v>
      </c>
      <c r="D12" s="54" t="s">
        <v>76</v>
      </c>
      <c r="E12" s="54" t="s">
        <v>109</v>
      </c>
      <c r="F12" s="53">
        <f>+'Ark1'!Q318</f>
        <v>3655</v>
      </c>
      <c r="G12" s="53">
        <f t="shared" si="0"/>
        <v>5</v>
      </c>
      <c r="H12" s="53">
        <f>+'Ark1'!R318</f>
        <v>31282</v>
      </c>
      <c r="I12" s="449">
        <f t="shared" si="1"/>
        <v>-1099</v>
      </c>
      <c r="J12" s="273">
        <f>+'Ark1'!AG318</f>
        <v>32.524313775311434</v>
      </c>
      <c r="K12" s="450">
        <f t="shared" si="2"/>
        <v>1.9923866747852657</v>
      </c>
      <c r="L12" s="273">
        <f>+'Ark1'!AH318</f>
        <v>1.528035291861134</v>
      </c>
      <c r="M12" s="94"/>
      <c r="N12" s="508">
        <f>+'Ark1'!AI318</f>
        <v>30330</v>
      </c>
      <c r="O12" s="94"/>
      <c r="P12" s="55">
        <f>+'Ark1'!S318</f>
        <v>7.4430663001086899</v>
      </c>
      <c r="Q12" s="448">
        <f t="shared" si="3"/>
        <v>5.4196283741064555E-2</v>
      </c>
      <c r="R12" s="116"/>
      <c r="S12" s="419">
        <f>+IF(N12=0,"",'Ark1'!AJ318)</f>
        <v>113.62219584569776</v>
      </c>
      <c r="T12" s="116"/>
      <c r="U12" s="408">
        <f>+IF(N12=0,"",'Ark1'!AL318)</f>
        <v>21.769673809727134</v>
      </c>
      <c r="V12" s="51"/>
      <c r="W12" s="55">
        <f>+'Ark1'!T318</f>
        <v>6.7368135029729554</v>
      </c>
      <c r="X12" s="448">
        <f t="shared" si="4"/>
        <v>-0.19892041506540004</v>
      </c>
      <c r="Y12" s="155">
        <f>+'Ark1'!U318</f>
        <v>32.162607889521119</v>
      </c>
      <c r="Z12" s="450">
        <f t="shared" si="5"/>
        <v>0.13558895866663079</v>
      </c>
      <c r="AA12" s="155">
        <f>+'Ark1'!W318</f>
        <v>20.241672527332003</v>
      </c>
      <c r="AB12" s="450">
        <f t="shared" si="6"/>
        <v>-1.8947655073179419</v>
      </c>
      <c r="AC12" s="74">
        <f>+'Ark1'!X318</f>
        <v>96.288600473115523</v>
      </c>
      <c r="AD12" s="74">
        <f>+'Ark1'!Y318</f>
        <v>86.490633591202624</v>
      </c>
      <c r="AE12" s="74">
        <f>+'Ark1'!Z318</f>
        <v>8.7238729046724064</v>
      </c>
      <c r="AF12" s="155">
        <f>+'Ark1'!AA318</f>
        <v>1.8125074363907721</v>
      </c>
      <c r="AG12" s="55">
        <f>+'Ark1'!AB318</f>
        <v>2.4246471764721873</v>
      </c>
      <c r="AH12" s="55">
        <f>+'Ark1'!AC318</f>
        <v>81.508460408422863</v>
      </c>
      <c r="AI12" s="74">
        <f>+'Ark1'!AD318</f>
        <v>49.109897529711262</v>
      </c>
      <c r="AJ12" s="74">
        <f>+'Ark1'!AE318</f>
        <v>65.725365019554403</v>
      </c>
      <c r="AK12" s="74">
        <f>+'Ark1'!AF318</f>
        <v>31.554313727468056</v>
      </c>
      <c r="AL12" s="155">
        <f t="shared" si="7"/>
        <v>4.3211502615597359</v>
      </c>
      <c r="AM12" s="74">
        <f t="shared" si="8"/>
        <v>8.5586867305061567</v>
      </c>
      <c r="AN12" s="46"/>
      <c r="AP12" s="2"/>
      <c r="AQ12" s="2"/>
      <c r="AR12" s="2"/>
    </row>
    <row r="13" spans="1:51" ht="15.6">
      <c r="A13" s="46"/>
      <c r="B13" s="53">
        <f>+'Ark1'!C319</f>
        <v>2024</v>
      </c>
      <c r="C13" s="53">
        <f>+'Ark1'!I319</f>
        <v>49</v>
      </c>
      <c r="D13" s="54" t="s">
        <v>76</v>
      </c>
      <c r="E13" s="54" t="s">
        <v>110</v>
      </c>
      <c r="F13" s="53">
        <f>+'Ark1'!Q319</f>
        <v>1737</v>
      </c>
      <c r="G13" s="53">
        <f t="shared" si="0"/>
        <v>-6</v>
      </c>
      <c r="H13" s="53">
        <f>+'Ark1'!R319</f>
        <v>20540</v>
      </c>
      <c r="I13" s="449">
        <f t="shared" si="1"/>
        <v>-1338</v>
      </c>
      <c r="J13" s="273">
        <f>+'Ark1'!AG319</f>
        <v>20.611030994588315</v>
      </c>
      <c r="K13" s="450">
        <f t="shared" si="2"/>
        <v>0.83970832539559126</v>
      </c>
      <c r="L13" s="273">
        <f>+'Ark1'!AH319</f>
        <v>2.7069133398247329</v>
      </c>
      <c r="M13" s="94"/>
      <c r="N13" s="508">
        <f>+'Ark1'!AI319</f>
        <v>19642</v>
      </c>
      <c r="O13" s="94"/>
      <c r="P13" s="55">
        <f>+'Ark1'!S319</f>
        <v>7.261489776046739</v>
      </c>
      <c r="Q13" s="448">
        <f t="shared" si="3"/>
        <v>0.11481274889617499</v>
      </c>
      <c r="R13" s="116"/>
      <c r="S13" s="419">
        <f>+IF(N13=0,"",'Ark1'!AJ319)</f>
        <v>113.19438448223184</v>
      </c>
      <c r="T13" s="116"/>
      <c r="U13" s="408">
        <f>+IF(N13=0,"",'Ark1'!AL319)</f>
        <v>21.112634221001528</v>
      </c>
      <c r="V13" s="51"/>
      <c r="W13" s="55">
        <f>+'Ark1'!T319</f>
        <v>6.7906037000973711</v>
      </c>
      <c r="X13" s="448">
        <f t="shared" si="4"/>
        <v>-0.13310961921883813</v>
      </c>
      <c r="Y13" s="155">
        <f>+'Ark1'!U319</f>
        <v>31.041085686465653</v>
      </c>
      <c r="Z13" s="450">
        <f t="shared" si="5"/>
        <v>0.34516512699944357</v>
      </c>
      <c r="AA13" s="155">
        <f>+'Ark1'!W319</f>
        <v>19.381694255111977</v>
      </c>
      <c r="AB13" s="450">
        <f t="shared" si="6"/>
        <v>-1.5388652110183791</v>
      </c>
      <c r="AC13" s="74">
        <f>+'Ark1'!X319</f>
        <v>94.639727361246315</v>
      </c>
      <c r="AD13" s="74">
        <f>+'Ark1'!Y319</f>
        <v>81.324245374878302</v>
      </c>
      <c r="AE13" s="74">
        <f>+'Ark1'!Z319</f>
        <v>8.7414768554215989</v>
      </c>
      <c r="AF13" s="155">
        <f>+'Ark1'!AA319</f>
        <v>1.764859550047817</v>
      </c>
      <c r="AG13" s="55">
        <f>+'Ark1'!AB319</f>
        <v>2.2173563664416598</v>
      </c>
      <c r="AH13" s="55">
        <f>+'Ark1'!AC319</f>
        <v>83.074028818201285</v>
      </c>
      <c r="AI13" s="74">
        <f>+'Ark1'!AD319</f>
        <v>39.67757290682345</v>
      </c>
      <c r="AJ13" s="74">
        <f>+'Ark1'!AE319</f>
        <v>59.741079110842279</v>
      </c>
      <c r="AK13" s="74">
        <f>+'Ark1'!AF319</f>
        <v>20.718803272239423</v>
      </c>
      <c r="AL13" s="155">
        <f t="shared" si="7"/>
        <v>4.274754443483479</v>
      </c>
      <c r="AM13" s="74">
        <f t="shared" si="8"/>
        <v>11.824985607369028</v>
      </c>
      <c r="AN13" s="46"/>
      <c r="AP13" s="2"/>
      <c r="AQ13" s="2"/>
      <c r="AR13" s="4"/>
      <c r="AS13" s="4"/>
      <c r="AT13" s="4"/>
    </row>
    <row r="14" spans="1:51" ht="15.6">
      <c r="A14" s="46"/>
      <c r="B14" s="53">
        <f>+'Ark1'!C320</f>
        <v>2024</v>
      </c>
      <c r="C14" s="53">
        <f>+'Ark1'!I320</f>
        <v>80</v>
      </c>
      <c r="D14" s="54" t="s">
        <v>7</v>
      </c>
      <c r="E14" s="54" t="s">
        <v>6</v>
      </c>
      <c r="F14" s="53">
        <f>+'Ark1'!Q320</f>
        <v>2268</v>
      </c>
      <c r="G14" s="53">
        <f t="shared" si="0"/>
        <v>-10</v>
      </c>
      <c r="H14" s="53">
        <f>+'Ark1'!R320</f>
        <v>19883</v>
      </c>
      <c r="I14" s="449">
        <f t="shared" si="1"/>
        <v>-1460</v>
      </c>
      <c r="J14" s="273">
        <f>+'Ark1'!AG320</f>
        <v>19.323416771970997</v>
      </c>
      <c r="K14" s="450">
        <f t="shared" si="2"/>
        <v>0.32679103885277172</v>
      </c>
      <c r="L14" s="273">
        <f>+'Ark1'!AH320</f>
        <v>3.0126238495196902</v>
      </c>
      <c r="M14" s="94"/>
      <c r="N14" s="508">
        <f>+'Ark1'!AI320</f>
        <v>19799</v>
      </c>
      <c r="O14" s="94"/>
      <c r="P14" s="55">
        <f>+'Ark1'!S320</f>
        <v>7.0026655937232816</v>
      </c>
      <c r="Q14" s="448">
        <f t="shared" si="3"/>
        <v>5.1018683729372682E-2</v>
      </c>
      <c r="R14" s="116"/>
      <c r="S14" s="419">
        <f>+IF(N14=0,"",'Ark1'!AJ320)</f>
        <v>113.16431132885518</v>
      </c>
      <c r="T14" s="116"/>
      <c r="U14" s="408">
        <f>+IF(N14=0,"",'Ark1'!AL320)</f>
        <v>20.442411701757873</v>
      </c>
      <c r="V14" s="51"/>
      <c r="W14" s="55">
        <f>+'Ark1'!T320</f>
        <v>6.9782226022230036</v>
      </c>
      <c r="X14" s="448">
        <f t="shared" si="4"/>
        <v>-0.37004146562125229</v>
      </c>
      <c r="Y14" s="155">
        <f>+'Ark1'!U320</f>
        <v>30.063506513101427</v>
      </c>
      <c r="Z14" s="450">
        <f t="shared" si="5"/>
        <v>-0.16895846370589496</v>
      </c>
      <c r="AA14" s="155">
        <f>+'Ark1'!W320</f>
        <v>23.502489563949101</v>
      </c>
      <c r="AB14" s="450">
        <f t="shared" si="6"/>
        <v>-2.5435208375877032</v>
      </c>
      <c r="AC14" s="74">
        <f>+'Ark1'!X320</f>
        <v>93.044309208871866</v>
      </c>
      <c r="AD14" s="74">
        <f>+'Ark1'!Y320</f>
        <v>77.176482422169684</v>
      </c>
      <c r="AE14" s="74">
        <f>+'Ark1'!Z320</f>
        <v>9.1897226497991813</v>
      </c>
      <c r="AF14" s="155">
        <f>+'Ark1'!AA320</f>
        <v>1.9360190415106504</v>
      </c>
      <c r="AG14" s="55">
        <f>+'Ark1'!AB320</f>
        <v>2.3427518356398704</v>
      </c>
      <c r="AH14" s="55">
        <f>+'Ark1'!AC320</f>
        <v>84.680668129603134</v>
      </c>
      <c r="AI14" s="74">
        <f>+'Ark1'!AD320</f>
        <v>56.145727689299207</v>
      </c>
      <c r="AJ14" s="74">
        <f>+'Ark1'!AE320</f>
        <v>76.898360821732993</v>
      </c>
      <c r="AK14" s="74">
        <f>+'Ark1'!AF320</f>
        <v>20.056084004962827</v>
      </c>
      <c r="AL14" s="155">
        <f t="shared" si="7"/>
        <v>4.2931518163666604</v>
      </c>
      <c r="AM14" s="74">
        <f t="shared" si="8"/>
        <v>8.7667548500881836</v>
      </c>
      <c r="AN14" s="46"/>
      <c r="AP14" s="1"/>
      <c r="AQ14" s="1"/>
      <c r="AR14" s="11"/>
      <c r="AS14" s="11"/>
      <c r="AT14" s="11"/>
    </row>
    <row r="15" spans="1:51" ht="15.6">
      <c r="A15" s="46"/>
      <c r="B15" s="53">
        <f>+'Ark1'!C321</f>
        <v>2024</v>
      </c>
      <c r="C15" s="53">
        <f>+'Ark1'!I321</f>
        <v>81</v>
      </c>
      <c r="D15" s="54" t="s">
        <v>7</v>
      </c>
      <c r="E15" s="54" t="s">
        <v>3</v>
      </c>
      <c r="F15" s="53">
        <f>+'Ark1'!Q321</f>
        <v>129</v>
      </c>
      <c r="G15" s="53">
        <f t="shared" si="0"/>
        <v>-13</v>
      </c>
      <c r="H15" s="53">
        <f>+'Ark1'!R321</f>
        <v>1361</v>
      </c>
      <c r="I15" s="449">
        <f t="shared" si="1"/>
        <v>4</v>
      </c>
      <c r="J15" s="273">
        <f>+'Ark1'!AG321</f>
        <v>1.1845790940809344</v>
      </c>
      <c r="K15" s="450">
        <f t="shared" si="2"/>
        <v>9.221309229462471E-2</v>
      </c>
      <c r="L15" s="273">
        <f>+'Ark1'!AH321</f>
        <v>4.4819985304922847</v>
      </c>
      <c r="M15" s="94"/>
      <c r="N15" s="508">
        <f>+'Ark1'!AI321</f>
        <v>1361</v>
      </c>
      <c r="O15" s="94"/>
      <c r="P15" s="55">
        <f>+'Ark1'!S321</f>
        <v>6.3423952975753108</v>
      </c>
      <c r="Q15" s="448">
        <f t="shared" si="3"/>
        <v>-0.33557080411960349</v>
      </c>
      <c r="R15" s="116"/>
      <c r="S15" s="419">
        <f>+IF(N15=0,"",'Ark1'!AJ321)</f>
        <v>111.01146216017624</v>
      </c>
      <c r="T15" s="116"/>
      <c r="U15" s="408">
        <f>+IF(N15=0,"",'Ark1'!AL321)</f>
        <v>18.776442214806483</v>
      </c>
      <c r="V15" s="51"/>
      <c r="W15" s="55">
        <f>+'Ark1'!T321</f>
        <v>6.3350477590007346</v>
      </c>
      <c r="X15" s="448">
        <f t="shared" si="4"/>
        <v>-0.59052335374797771</v>
      </c>
      <c r="Y15" s="155">
        <f>+'Ark1'!U321</f>
        <v>26.924246877296088</v>
      </c>
      <c r="Z15" s="450">
        <f t="shared" si="5"/>
        <v>-0.41842077193011917</v>
      </c>
      <c r="AA15" s="155">
        <f>+'Ark1'!W321</f>
        <v>14.548126377663477</v>
      </c>
      <c r="AB15" s="450">
        <f t="shared" si="6"/>
        <v>-5.1276289650041722</v>
      </c>
      <c r="AC15" s="74">
        <f>+'Ark1'!X321</f>
        <v>85.011021307861881</v>
      </c>
      <c r="AD15" s="74">
        <f>+'Ark1'!Y321</f>
        <v>69.728141072740627</v>
      </c>
      <c r="AE15" s="74">
        <f>+'Ark1'!Z321</f>
        <v>9.038344305418212</v>
      </c>
      <c r="AF15" s="155">
        <f>+'Ark1'!AA321</f>
        <v>2.1583942025667353</v>
      </c>
      <c r="AG15" s="55">
        <f>+'Ark1'!AB321</f>
        <v>2.0024265628298514</v>
      </c>
      <c r="AH15" s="55">
        <f>+'Ark1'!AC321</f>
        <v>88.770930513779916</v>
      </c>
      <c r="AI15" s="74">
        <f>+'Ark1'!AD321</f>
        <v>63.147948722665063</v>
      </c>
      <c r="AJ15" s="74">
        <f>+'Ark1'!AE321</f>
        <v>79.048769102131743</v>
      </c>
      <c r="AK15" s="74">
        <f>+'Ark1'!AF321</f>
        <v>1.3728476754390391</v>
      </c>
      <c r="AL15" s="155">
        <f t="shared" si="7"/>
        <v>4.2451227988878575</v>
      </c>
      <c r="AM15" s="74">
        <f t="shared" si="8"/>
        <v>10.550387596899224</v>
      </c>
      <c r="AN15" s="46"/>
      <c r="AP15" s="1"/>
      <c r="AQ15" s="1"/>
      <c r="AR15" s="11"/>
      <c r="AS15" s="11"/>
      <c r="AT15" s="11"/>
    </row>
    <row r="16" spans="1:51" ht="15.6">
      <c r="A16" s="46"/>
      <c r="B16" s="53">
        <f>+'Ark1'!C322</f>
        <v>2024</v>
      </c>
      <c r="C16" s="53">
        <f>+'Ark1'!I322</f>
        <v>83</v>
      </c>
      <c r="D16" s="54" t="s">
        <v>7</v>
      </c>
      <c r="E16" s="54" t="s">
        <v>436</v>
      </c>
      <c r="F16" s="53">
        <f>+'Ark1'!Q322</f>
        <v>1442</v>
      </c>
      <c r="G16" s="53">
        <f t="shared" si="0"/>
        <v>-252</v>
      </c>
      <c r="H16" s="53">
        <f>+'Ark1'!R322</f>
        <v>14659</v>
      </c>
      <c r="I16" s="449">
        <f t="shared" si="1"/>
        <v>-3437</v>
      </c>
      <c r="J16" s="273">
        <f>+'Ark1'!AG322</f>
        <v>14.301613978873176</v>
      </c>
      <c r="K16" s="450">
        <f t="shared" si="2"/>
        <v>-1.7707864758377649</v>
      </c>
      <c r="L16" s="273">
        <f>+'Ark1'!AH322</f>
        <v>3.9497919366941825</v>
      </c>
      <c r="M16" s="94"/>
      <c r="N16" s="508">
        <f>+'Ark1'!AI322</f>
        <v>14150</v>
      </c>
      <c r="O16" s="94"/>
      <c r="P16" s="55">
        <f>+'Ark1'!S322</f>
        <v>7.0508902380789937</v>
      </c>
      <c r="Q16" s="448">
        <f t="shared" si="3"/>
        <v>2.7846471500743597E-2</v>
      </c>
      <c r="R16" s="116"/>
      <c r="S16" s="419">
        <f>+IF(N16=0,"",'Ark1'!AJ322)</f>
        <v>113.33421201413404</v>
      </c>
      <c r="T16" s="116"/>
      <c r="U16" s="408">
        <f>+IF(N16=0,"",'Ark1'!AL322)</f>
        <v>20.453814837084185</v>
      </c>
      <c r="V16" s="51"/>
      <c r="W16" s="55">
        <f>+'Ark1'!T322</f>
        <v>6.8067398867589866</v>
      </c>
      <c r="X16" s="448">
        <f t="shared" si="4"/>
        <v>-0.11009256240105181</v>
      </c>
      <c r="Y16" s="155">
        <f>+'Ark1'!U322</f>
        <v>30.179937239920903</v>
      </c>
      <c r="Z16" s="450">
        <f t="shared" si="5"/>
        <v>1.1645904819104658E-2</v>
      </c>
      <c r="AA16" s="155">
        <f>+'Ark1'!W322</f>
        <v>18.684767037314955</v>
      </c>
      <c r="AB16" s="450">
        <f t="shared" si="6"/>
        <v>-1.7451622288212114</v>
      </c>
      <c r="AC16" s="74">
        <f>+'Ark1'!X322</f>
        <v>93.887714032335126</v>
      </c>
      <c r="AD16" s="74">
        <f>+'Ark1'!Y322</f>
        <v>79.691657002524053</v>
      </c>
      <c r="AE16" s="74">
        <f>+'Ark1'!Z322</f>
        <v>8.5483910413049795</v>
      </c>
      <c r="AF16" s="155">
        <f>+'Ark1'!AA322</f>
        <v>1.7985379582473389</v>
      </c>
      <c r="AG16" s="55">
        <f>+'Ark1'!AB322</f>
        <v>2.1082236612559737</v>
      </c>
      <c r="AH16" s="55">
        <f>+'Ark1'!AC322</f>
        <v>82.895685440255306</v>
      </c>
      <c r="AI16" s="74">
        <f>+'Ark1'!AD322</f>
        <v>53.507260543328201</v>
      </c>
      <c r="AJ16" s="74">
        <f>+'Ark1'!AE322</f>
        <v>72.936505417818609</v>
      </c>
      <c r="AK16" s="74">
        <f>+'Ark1'!AF322</f>
        <v>14.78660843075744</v>
      </c>
      <c r="AL16" s="155">
        <f t="shared" si="7"/>
        <v>4.2803016670052987</v>
      </c>
      <c r="AM16" s="74">
        <f t="shared" si="8"/>
        <v>10.165742024965326</v>
      </c>
      <c r="AN16" s="46"/>
      <c r="AP16" s="1"/>
      <c r="AQ16" s="1"/>
      <c r="AR16" s="11"/>
      <c r="AS16" s="11"/>
      <c r="AT16" s="11"/>
    </row>
    <row r="17" spans="1:46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392"/>
      <c r="L17" s="46"/>
      <c r="M17" s="46"/>
      <c r="N17" s="316"/>
      <c r="O17" s="46"/>
      <c r="P17" s="46"/>
      <c r="Q17" s="392"/>
      <c r="R17" s="46"/>
      <c r="S17" s="46"/>
      <c r="T17" s="46"/>
      <c r="U17" s="46"/>
      <c r="V17" s="46"/>
      <c r="W17" s="46"/>
      <c r="X17" s="392"/>
      <c r="Y17" s="46"/>
      <c r="Z17" s="392"/>
      <c r="AA17" s="46"/>
      <c r="AB17" s="392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P17" s="1"/>
      <c r="AQ17" s="1"/>
      <c r="AR17" s="11"/>
      <c r="AS17" s="11"/>
      <c r="AT17" s="11"/>
    </row>
    <row r="18" spans="1:46" ht="15.6">
      <c r="A18" s="46"/>
      <c r="B18">
        <f>+'Ark1'!C323</f>
        <v>2023</v>
      </c>
      <c r="C18">
        <f>+'Ark1'!I323</f>
        <v>6</v>
      </c>
      <c r="D18" s="3" t="s">
        <v>76</v>
      </c>
      <c r="E18" s="3" t="s">
        <v>435</v>
      </c>
      <c r="F18">
        <f>+'Ark1'!Q323</f>
        <v>1348</v>
      </c>
      <c r="H18" s="11">
        <f>+'Ark1'!R323</f>
        <v>13943</v>
      </c>
      <c r="J18" s="203">
        <f>+'Ark1'!AG323</f>
        <v>13.535358040665615</v>
      </c>
      <c r="L18" s="203">
        <f>+'Ark1'!AH323</f>
        <v>4.7622462884601582</v>
      </c>
      <c r="M18" s="94"/>
      <c r="N18" s="508">
        <f>+'Ark1'!AI323</f>
        <v>9533</v>
      </c>
      <c r="O18" s="94"/>
      <c r="P18" s="1">
        <f>+'Ark1'!S323</f>
        <v>7.1489636376676478</v>
      </c>
      <c r="Q18" s="392"/>
      <c r="R18" s="116"/>
      <c r="S18" s="419">
        <f>+IF(N18=0,"",'Ark1'!AJ323)</f>
        <v>114.95799853141681</v>
      </c>
      <c r="T18" s="116"/>
      <c r="U18" s="408">
        <f>+IF(N18=0,"",'Ark1'!AL323)</f>
        <v>21.187058473235581</v>
      </c>
      <c r="V18" s="51"/>
      <c r="W18" s="1">
        <f>+'Ark1'!T323</f>
        <v>6.8081474575055596</v>
      </c>
      <c r="Y18" s="92">
        <f>+'Ark1'!U323</f>
        <v>32.973578139568204</v>
      </c>
      <c r="AA18" s="92">
        <f>+'Ark1'!W323</f>
        <v>19.708814458868247</v>
      </c>
      <c r="AC18" s="11">
        <f>+'Ark1'!X323</f>
        <v>99.454923617585919</v>
      </c>
      <c r="AD18" s="11">
        <f>+'Ark1'!Y323</f>
        <v>91.415046976977678</v>
      </c>
      <c r="AE18" s="11">
        <f>+'Ark1'!Z323</f>
        <v>7.5553113853007101</v>
      </c>
      <c r="AF18" s="92">
        <f>+'Ark1'!AA323</f>
        <v>1.8125923723800279</v>
      </c>
      <c r="AG18" s="1">
        <f>+'Ark1'!AB323</f>
        <v>2.3562112922640002</v>
      </c>
      <c r="AH18" s="1">
        <f>+'Ark1'!AC323</f>
        <v>70.495817023931124</v>
      </c>
      <c r="AI18" s="11">
        <f>+'Ark1'!AD323</f>
        <v>53.580771608186993</v>
      </c>
      <c r="AJ18" s="11">
        <f>+'Ark1'!AE323</f>
        <v>58.126560849397315</v>
      </c>
      <c r="AK18" s="11">
        <f>+'Ark1'!AF323</f>
        <v>12.791977834455681</v>
      </c>
      <c r="AL18" s="92">
        <f t="shared" si="7"/>
        <v>4.6123577920905259</v>
      </c>
      <c r="AM18" s="11">
        <f t="shared" si="8"/>
        <v>10.343471810089021</v>
      </c>
      <c r="AN18" s="46"/>
      <c r="AP18" s="1"/>
      <c r="AQ18" s="1"/>
      <c r="AR18" s="11"/>
      <c r="AS18" s="11"/>
      <c r="AT18" s="11"/>
    </row>
    <row r="19" spans="1:46" ht="15.6">
      <c r="A19" s="46"/>
      <c r="B19">
        <f>+'Ark1'!C324</f>
        <v>2023</v>
      </c>
      <c r="C19">
        <f>+'Ark1'!I324</f>
        <v>24</v>
      </c>
      <c r="D19" s="3" t="s">
        <v>76</v>
      </c>
      <c r="E19" s="3" t="s">
        <v>109</v>
      </c>
      <c r="F19">
        <f>+'Ark1'!Q324</f>
        <v>3650</v>
      </c>
      <c r="H19" s="11">
        <f>+'Ark1'!R324</f>
        <v>32381</v>
      </c>
      <c r="J19" s="203">
        <f>+'Ark1'!AG324</f>
        <v>30.531927100526168</v>
      </c>
      <c r="L19" s="203">
        <f>+'Ark1'!AH324</f>
        <v>1.7695562212408507</v>
      </c>
      <c r="M19" s="94"/>
      <c r="N19" s="508">
        <f>+'Ark1'!AI324</f>
        <v>9059</v>
      </c>
      <c r="O19" s="94"/>
      <c r="P19" s="1">
        <f>+'Ark1'!S324</f>
        <v>7.3888700163676253</v>
      </c>
      <c r="Q19" s="392"/>
      <c r="R19" s="116"/>
      <c r="S19" s="419">
        <f>+IF(N19=0,"",'Ark1'!AJ324)</f>
        <v>115.23679214041312</v>
      </c>
      <c r="T19" s="116"/>
      <c r="U19" s="408">
        <f>+IF(N19=0,"",'Ark1'!AL324)</f>
        <v>21.675890962912984</v>
      </c>
      <c r="V19" s="51"/>
      <c r="W19" s="1">
        <f>+'Ark1'!T324</f>
        <v>6.9357339180383555</v>
      </c>
      <c r="Y19" s="92">
        <f>+'Ark1'!U324</f>
        <v>32.027018930854489</v>
      </c>
      <c r="AA19" s="92">
        <f>+'Ark1'!W324</f>
        <v>22.136438034649945</v>
      </c>
      <c r="AC19" s="11">
        <f>+'Ark1'!X324</f>
        <v>96.275593712362181</v>
      </c>
      <c r="AD19" s="11">
        <f>+'Ark1'!Y324</f>
        <v>86.328402458231693</v>
      </c>
      <c r="AE19" s="11">
        <f>+'Ark1'!Z324</f>
        <v>8.4800823561900884</v>
      </c>
      <c r="AF19" s="92">
        <f>+'Ark1'!AA324</f>
        <v>1.8204625340458849</v>
      </c>
      <c r="AG19" s="1">
        <f>+'Ark1'!AB324</f>
        <v>2.3489431260545257</v>
      </c>
      <c r="AH19" s="1">
        <f>+'Ark1'!AC324</f>
        <v>74.788618264448843</v>
      </c>
      <c r="AI19" s="11">
        <f>+'Ark1'!AD324</f>
        <v>51.638207529119185</v>
      </c>
      <c r="AJ19" s="11">
        <f>+'Ark1'!AE324</f>
        <v>57.261703777672096</v>
      </c>
      <c r="AK19" s="11">
        <f>+'Ark1'!AF324</f>
        <v>29.707884548340328</v>
      </c>
      <c r="AL19" s="92">
        <f t="shared" si="7"/>
        <v>4.3344948361399105</v>
      </c>
      <c r="AM19" s="11">
        <f t="shared" si="8"/>
        <v>8.8715068493150682</v>
      </c>
      <c r="AN19" s="46"/>
      <c r="AP19" s="1"/>
      <c r="AQ19" s="1"/>
      <c r="AR19" s="11"/>
      <c r="AS19" s="11"/>
      <c r="AT19" s="11"/>
    </row>
    <row r="20" spans="1:46" ht="15.6">
      <c r="A20" s="46"/>
      <c r="B20">
        <f>+'Ark1'!C325</f>
        <v>2023</v>
      </c>
      <c r="C20">
        <f>+'Ark1'!I325</f>
        <v>49</v>
      </c>
      <c r="D20" s="3" t="s">
        <v>76</v>
      </c>
      <c r="E20" s="3" t="s">
        <v>110</v>
      </c>
      <c r="F20">
        <f>+'Ark1'!Q325</f>
        <v>1743</v>
      </c>
      <c r="H20" s="11">
        <f>+'Ark1'!R325</f>
        <v>21878</v>
      </c>
      <c r="J20" s="203">
        <f>+'Ark1'!AG325</f>
        <v>19.771322669192724</v>
      </c>
      <c r="L20" s="203">
        <f>+'Ark1'!AH325</f>
        <v>2.7836182466404606</v>
      </c>
      <c r="M20" s="94"/>
      <c r="N20" s="508">
        <f>+'Ark1'!AI325</f>
        <v>1086</v>
      </c>
      <c r="O20" s="94"/>
      <c r="P20" s="1">
        <f>+'Ark1'!S325</f>
        <v>7.146677027150564</v>
      </c>
      <c r="Q20" s="392"/>
      <c r="R20" s="116"/>
      <c r="S20" s="419">
        <f>+IF(N20=0,"",'Ark1'!AJ325)</f>
        <v>113.9253222836094</v>
      </c>
      <c r="T20" s="116"/>
      <c r="U20" s="408">
        <f>+IF(N20=0,"",'Ark1'!AL325)</f>
        <v>20.887169768798142</v>
      </c>
      <c r="V20" s="51"/>
      <c r="W20" s="1">
        <f>+'Ark1'!T325</f>
        <v>6.9237133193162093</v>
      </c>
      <c r="Y20" s="92">
        <f>+'Ark1'!U325</f>
        <v>30.695920559466209</v>
      </c>
      <c r="AA20" s="92">
        <f>+'Ark1'!W325</f>
        <v>20.920559466130356</v>
      </c>
      <c r="AC20" s="11">
        <f>+'Ark1'!X325</f>
        <v>94.898985282018501</v>
      </c>
      <c r="AD20" s="11">
        <f>+'Ark1'!Y325</f>
        <v>81.291708565682427</v>
      </c>
      <c r="AE20" s="11">
        <f>+'Ark1'!Z325</f>
        <v>8.4515415270077288</v>
      </c>
      <c r="AF20" s="92">
        <f>+'Ark1'!AA325</f>
        <v>1.9408512148413863</v>
      </c>
      <c r="AG20" s="1">
        <f>+'Ark1'!AB325</f>
        <v>2.2168490819991118</v>
      </c>
      <c r="AH20" s="1">
        <f>+'Ark1'!AC325</f>
        <v>76.907907390197764</v>
      </c>
      <c r="AI20" s="11">
        <f>+'Ark1'!AD325</f>
        <v>40.919581006435031</v>
      </c>
      <c r="AJ20" s="11">
        <f>+'Ark1'!AE325</f>
        <v>49.558007024052806</v>
      </c>
      <c r="AK20" s="11">
        <f>+'Ark1'!AF325</f>
        <v>20.071927925283028</v>
      </c>
      <c r="AL20" s="92">
        <f t="shared" si="7"/>
        <v>4.295131911355579</v>
      </c>
      <c r="AM20" s="11">
        <f t="shared" si="8"/>
        <v>12.551921973608721</v>
      </c>
      <c r="AN20" s="46"/>
      <c r="AP20" s="1"/>
      <c r="AQ20" s="1"/>
      <c r="AR20" s="11"/>
      <c r="AS20" s="11"/>
      <c r="AT20" s="11"/>
    </row>
    <row r="21" spans="1:46" ht="15.6">
      <c r="A21" s="46"/>
      <c r="B21">
        <f>+'Ark1'!C326</f>
        <v>2023</v>
      </c>
      <c r="C21">
        <f>+'Ark1'!I326</f>
        <v>80</v>
      </c>
      <c r="D21" s="3" t="s">
        <v>7</v>
      </c>
      <c r="E21" s="3" t="s">
        <v>6</v>
      </c>
      <c r="F21">
        <f>+'Ark1'!Q326</f>
        <v>2278</v>
      </c>
      <c r="H21" s="11">
        <f>+'Ark1'!R326</f>
        <v>21343</v>
      </c>
      <c r="J21" s="203">
        <f>+'Ark1'!AG326</f>
        <v>18.996625733118226</v>
      </c>
      <c r="L21" s="203">
        <f>+'Ark1'!AH326</f>
        <v>3.7623576816754905</v>
      </c>
      <c r="M21" s="94"/>
      <c r="N21" s="508">
        <f>+'Ark1'!AI326</f>
        <v>10426</v>
      </c>
      <c r="O21" s="94"/>
      <c r="P21" s="1">
        <f>+'Ark1'!S326</f>
        <v>6.9516469099939089</v>
      </c>
      <c r="Q21" s="392"/>
      <c r="R21" s="116"/>
      <c r="S21" s="419">
        <f>+IF(N21=0,"",'Ark1'!AJ326)</f>
        <v>115.17448685977416</v>
      </c>
      <c r="T21" s="116"/>
      <c r="U21" s="408">
        <f>+IF(N21=0,"",'Ark1'!AL326)</f>
        <v>20.564463072861596</v>
      </c>
      <c r="V21" s="51"/>
      <c r="W21" s="1">
        <f>+'Ark1'!T326</f>
        <v>7.3482640678442559</v>
      </c>
      <c r="Y21" s="92">
        <f>+'Ark1'!U326</f>
        <v>30.232464976807321</v>
      </c>
      <c r="AA21" s="92">
        <f>+'Ark1'!W326</f>
        <v>26.046010401536805</v>
      </c>
      <c r="AC21" s="11">
        <f>+'Ark1'!X326</f>
        <v>93.787190179449937</v>
      </c>
      <c r="AD21" s="11">
        <f>+'Ark1'!Y326</f>
        <v>79.248465539052617</v>
      </c>
      <c r="AE21" s="11">
        <f>+'Ark1'!Z326</f>
        <v>8.860567653353268</v>
      </c>
      <c r="AF21" s="92">
        <f>+'Ark1'!AA326</f>
        <v>1.8363963549475597</v>
      </c>
      <c r="AG21" s="1">
        <f>+'Ark1'!AB326</f>
        <v>2.1812664031640248</v>
      </c>
      <c r="AH21" s="1">
        <f>+'Ark1'!AC326</f>
        <v>75.441256681580555</v>
      </c>
      <c r="AI21" s="11">
        <f>+'Ark1'!AD326</f>
        <v>55.995866109854177</v>
      </c>
      <c r="AJ21" s="11">
        <f>+'Ark1'!AE326</f>
        <v>68.394375185845846</v>
      </c>
      <c r="AK21" s="11">
        <f>+'Ark1'!AF326</f>
        <v>19.581093231068465</v>
      </c>
      <c r="AL21" s="92">
        <f t="shared" si="7"/>
        <v>4.3489644063112829</v>
      </c>
      <c r="AM21" s="11">
        <f t="shared" si="8"/>
        <v>9.3691834942932388</v>
      </c>
      <c r="AN21" s="46"/>
      <c r="AP21" s="1"/>
      <c r="AQ21" s="1"/>
      <c r="AR21" s="11"/>
      <c r="AS21" s="11"/>
      <c r="AT21" s="11"/>
    </row>
    <row r="22" spans="1:46" ht="15.6">
      <c r="A22" s="46"/>
      <c r="B22">
        <f>+'Ark1'!C327</f>
        <v>2023</v>
      </c>
      <c r="C22">
        <f>+'Ark1'!I327</f>
        <v>81</v>
      </c>
      <c r="D22" s="3" t="s">
        <v>7</v>
      </c>
      <c r="E22" s="3" t="s">
        <v>3</v>
      </c>
      <c r="F22">
        <f>+'Ark1'!Q327</f>
        <v>142</v>
      </c>
      <c r="H22" s="11">
        <f>+'Ark1'!R327</f>
        <v>1357</v>
      </c>
      <c r="J22" s="203">
        <f>+'Ark1'!AG327</f>
        <v>1.0923660017863097</v>
      </c>
      <c r="L22" s="203">
        <f>+'Ark1'!AH327</f>
        <v>4.937361827560796</v>
      </c>
      <c r="M22" s="94"/>
      <c r="N22" s="508">
        <f>+'Ark1'!AI327</f>
        <v>0</v>
      </c>
      <c r="O22" s="94"/>
      <c r="P22" s="1">
        <f>+'Ark1'!S327</f>
        <v>6.6779661016949143</v>
      </c>
      <c r="Q22" s="392"/>
      <c r="R22" s="116"/>
      <c r="S22" s="419" t="str">
        <f>+IF(N22=0,"",'Ark1'!AJ327)</f>
        <v/>
      </c>
      <c r="T22" s="116"/>
      <c r="U22" s="408" t="str">
        <f>+IF(N22=0,"",'Ark1'!AL327)</f>
        <v/>
      </c>
      <c r="V22" s="51"/>
      <c r="W22" s="1">
        <f>+'Ark1'!T327</f>
        <v>6.9255711127487123</v>
      </c>
      <c r="Y22" s="92">
        <f>+'Ark1'!U327</f>
        <v>27.342667649226208</v>
      </c>
      <c r="AA22" s="92">
        <f>+'Ark1'!W327</f>
        <v>19.675755342667649</v>
      </c>
      <c r="AC22" s="11">
        <f>+'Ark1'!X327</f>
        <v>88.651436993367696</v>
      </c>
      <c r="AD22" s="11">
        <f>+'Ark1'!Y327</f>
        <v>70.89167280766398</v>
      </c>
      <c r="AE22" s="11">
        <f>+'Ark1'!Z327</f>
        <v>8.0959099521707429</v>
      </c>
      <c r="AF22" s="92">
        <f>+'Ark1'!AA327</f>
        <v>1.9348777210617412</v>
      </c>
      <c r="AG22" s="1">
        <f>+'Ark1'!AB327</f>
        <v>2.0123939267509687</v>
      </c>
      <c r="AH22" s="1">
        <f>+'Ark1'!AC327</f>
        <v>77.604352102418389</v>
      </c>
      <c r="AI22" s="11">
        <f>+'Ark1'!AD327</f>
        <v>52.245650912627248</v>
      </c>
      <c r="AJ22" s="11">
        <f>+'Ark1'!AE327</f>
        <v>60.268643452069647</v>
      </c>
      <c r="AK22" s="11">
        <f>+'Ark1'!AF327</f>
        <v>1.2449769720545336</v>
      </c>
      <c r="AL22" s="92">
        <f t="shared" si="7"/>
        <v>4.0944603840211835</v>
      </c>
      <c r="AM22" s="11">
        <f t="shared" si="8"/>
        <v>9.556338028169014</v>
      </c>
      <c r="AN22" s="46"/>
      <c r="AP22" s="1"/>
      <c r="AQ22" s="1"/>
      <c r="AR22" s="11"/>
      <c r="AS22" s="11"/>
      <c r="AT22" s="11"/>
    </row>
    <row r="23" spans="1:46" ht="15.6">
      <c r="A23" s="46"/>
      <c r="B23">
        <f>+'Ark1'!C328</f>
        <v>2023</v>
      </c>
      <c r="C23">
        <f>+'Ark1'!I328</f>
        <v>83</v>
      </c>
      <c r="D23" s="3" t="s">
        <v>7</v>
      </c>
      <c r="E23" s="3" t="s">
        <v>436</v>
      </c>
      <c r="F23">
        <f>+'Ark1'!Q328</f>
        <v>1694</v>
      </c>
      <c r="H23" s="11">
        <f>+'Ark1'!R328</f>
        <v>18096</v>
      </c>
      <c r="J23" s="203">
        <f>+'Ark1'!AG328</f>
        <v>16.072400454710941</v>
      </c>
      <c r="L23" s="203">
        <f>+'Ark1'!AH328</f>
        <v>3.4648541114058355</v>
      </c>
      <c r="M23" s="94"/>
      <c r="N23" s="508">
        <f>+'Ark1'!AI328</f>
        <v>4943</v>
      </c>
      <c r="O23" s="94"/>
      <c r="P23" s="1">
        <f>+'Ark1'!S328</f>
        <v>7.0230437665782501</v>
      </c>
      <c r="Q23" s="392"/>
      <c r="R23" s="116"/>
      <c r="S23" s="419">
        <f>+IF(N23=0,"",'Ark1'!AJ328)</f>
        <v>114.3881246206757</v>
      </c>
      <c r="T23" s="116"/>
      <c r="U23" s="408">
        <f>+IF(N23=0,"",'Ark1'!AL328)</f>
        <v>20.290914462144627</v>
      </c>
      <c r="V23" s="51"/>
      <c r="W23" s="1">
        <f>+'Ark1'!T328</f>
        <v>6.9168324491600384</v>
      </c>
      <c r="Y23" s="92">
        <f>+'Ark1'!U328</f>
        <v>30.168291335101799</v>
      </c>
      <c r="AA23" s="92">
        <f>+'Ark1'!W328</f>
        <v>20.429929266136167</v>
      </c>
      <c r="AC23" s="11">
        <f>+'Ark1'!X328</f>
        <v>94.694960212201593</v>
      </c>
      <c r="AD23" s="11">
        <f>+'Ark1'!Y328</f>
        <v>80.244252873563198</v>
      </c>
      <c r="AE23" s="11">
        <f>+'Ark1'!Z328</f>
        <v>8.3365311909139521</v>
      </c>
      <c r="AF23" s="92">
        <f>+'Ark1'!AA328</f>
        <v>1.9249770450785064</v>
      </c>
      <c r="AG23" s="1">
        <f>+'Ark1'!AB328</f>
        <v>2.2228794924743167</v>
      </c>
      <c r="AH23" s="1">
        <f>+'Ark1'!AC328</f>
        <v>75.256948165731856</v>
      </c>
      <c r="AI23" s="11">
        <f>+'Ark1'!AD328</f>
        <v>50.075490043485374</v>
      </c>
      <c r="AJ23" s="11">
        <f>+'Ark1'!AE328</f>
        <v>60.465045962554392</v>
      </c>
      <c r="AK23" s="11">
        <f>+'Ark1'!AF328</f>
        <v>16.602139488797963</v>
      </c>
      <c r="AL23" s="92">
        <f t="shared" si="7"/>
        <v>4.2956148840576454</v>
      </c>
      <c r="AM23" s="11">
        <f t="shared" si="8"/>
        <v>10.682408500590318</v>
      </c>
      <c r="AN23" s="46"/>
      <c r="AP23" s="1"/>
      <c r="AQ23" s="1"/>
      <c r="AR23" s="11"/>
      <c r="AS23" s="11"/>
      <c r="AT23" s="11"/>
    </row>
    <row r="24" spans="1:46" ht="15.6">
      <c r="A24" s="46"/>
      <c r="B24" s="46"/>
      <c r="C24" s="46"/>
      <c r="D24" s="46"/>
      <c r="E24" s="46"/>
      <c r="F24" s="46"/>
      <c r="G24" s="46"/>
      <c r="H24" s="46"/>
      <c r="I24" s="392"/>
      <c r="J24" s="46"/>
      <c r="K24" s="392"/>
      <c r="L24" s="46"/>
      <c r="M24" s="94"/>
      <c r="N24" s="324"/>
      <c r="O24" s="94"/>
      <c r="P24" s="46"/>
      <c r="Q24" s="392"/>
      <c r="R24" s="46"/>
      <c r="S24" s="392"/>
      <c r="T24" s="116"/>
      <c r="U24" s="46"/>
      <c r="V24" s="46"/>
      <c r="W24" s="46"/>
      <c r="X24" s="392"/>
      <c r="Y24" s="46"/>
      <c r="Z24" s="392"/>
      <c r="AA24" s="46"/>
      <c r="AB24" s="392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P24" s="1"/>
      <c r="AQ24" s="1"/>
      <c r="AR24" s="11"/>
      <c r="AS24" s="11"/>
      <c r="AT24" s="11"/>
    </row>
    <row r="25" spans="1:46" ht="15.6">
      <c r="A25" s="46"/>
      <c r="B25" s="53">
        <f>+'Ark1'!C329</f>
        <v>2022</v>
      </c>
      <c r="C25" s="53">
        <f>+'Ark1'!I329</f>
        <v>6</v>
      </c>
      <c r="D25" s="54" t="s">
        <v>76</v>
      </c>
      <c r="E25" s="54" t="s">
        <v>435</v>
      </c>
      <c r="F25" s="53">
        <f>+'Ark1'!Q329</f>
        <v>1540</v>
      </c>
      <c r="G25" s="53"/>
      <c r="H25" s="74">
        <f>+'Ark1'!R329</f>
        <v>15192</v>
      </c>
      <c r="I25" s="449"/>
      <c r="J25" s="273">
        <f>+'Ark1'!AG329</f>
        <v>14.771418467268145</v>
      </c>
      <c r="K25" s="450"/>
      <c r="L25" s="273">
        <f>+'Ark1'!AH329</f>
        <v>4.1403370194839377</v>
      </c>
      <c r="M25" s="94"/>
      <c r="N25" s="508">
        <f>+'Ark1'!AI329</f>
        <v>0</v>
      </c>
      <c r="O25" s="94"/>
      <c r="P25" s="55">
        <f>+'Ark1'!S329</f>
        <v>6.8737493417588196</v>
      </c>
      <c r="Q25" s="449"/>
      <c r="R25" s="46"/>
      <c r="S25" s="419" t="str">
        <f>+IF(N25=0,"",'Ark1'!AJ329)</f>
        <v/>
      </c>
      <c r="T25" s="116"/>
      <c r="U25" s="408" t="str">
        <f>+IF(N25=0,"",'Ark1'!AL329)</f>
        <v/>
      </c>
      <c r="V25" s="46"/>
      <c r="W25" s="55">
        <f>+'Ark1'!T329</f>
        <v>6.9801211163770391</v>
      </c>
      <c r="X25" s="449"/>
      <c r="Y25" s="155">
        <f>+'Ark1'!U329</f>
        <v>32.919470115850444</v>
      </c>
      <c r="Z25" s="450"/>
      <c r="AA25" s="155">
        <f>+'Ark1'!W329</f>
        <v>22.077409162717224</v>
      </c>
      <c r="AB25" s="450"/>
      <c r="AC25" s="74">
        <f>+'Ark1'!X329</f>
        <v>99.262769878883617</v>
      </c>
      <c r="AD25" s="74">
        <f>+'Ark1'!Y329</f>
        <v>90.85703001579779</v>
      </c>
      <c r="AE25" s="74">
        <f>+'Ark1'!Z329</f>
        <v>7.64332354081004</v>
      </c>
      <c r="AF25" s="155">
        <f>+'Ark1'!AA329</f>
        <v>1.9399531767293796</v>
      </c>
      <c r="AG25" s="55">
        <f>+'Ark1'!AB329</f>
        <v>2.3866896099913961</v>
      </c>
      <c r="AH25" s="55">
        <f>+'Ark1'!AC329</f>
        <v>72.42191451348765</v>
      </c>
      <c r="AI25" s="74">
        <f>+'Ark1'!AD329</f>
        <v>56.261438613259749</v>
      </c>
      <c r="AJ25" s="74">
        <f>+'Ark1'!AE329</f>
        <v>61.216796002349184</v>
      </c>
      <c r="AK25" s="74">
        <f>+'Ark1'!AF329</f>
        <v>14.170584284754872</v>
      </c>
      <c r="AL25" s="155">
        <f t="shared" si="7"/>
        <v>4.7891577767988815</v>
      </c>
      <c r="AM25" s="74">
        <f t="shared" si="8"/>
        <v>9.8649350649350644</v>
      </c>
      <c r="AN25" s="46"/>
      <c r="AP25" s="13"/>
      <c r="AQ25" s="13"/>
      <c r="AR25" s="11"/>
      <c r="AS25" s="11"/>
      <c r="AT25" s="11"/>
    </row>
    <row r="26" spans="1:46" ht="16.5" customHeight="1">
      <c r="A26" s="46"/>
      <c r="B26" s="53">
        <f>+'Ark1'!C330</f>
        <v>2022</v>
      </c>
      <c r="C26" s="53">
        <f>+'Ark1'!I330</f>
        <v>24</v>
      </c>
      <c r="D26" s="54" t="s">
        <v>76</v>
      </c>
      <c r="E26" s="54" t="s">
        <v>109</v>
      </c>
      <c r="F26" s="53">
        <f>+'Ark1'!Q330</f>
        <v>3600</v>
      </c>
      <c r="G26" s="53"/>
      <c r="H26" s="74">
        <f>+'Ark1'!R330</f>
        <v>31281</v>
      </c>
      <c r="I26" s="449"/>
      <c r="J26" s="273">
        <f>+'Ark1'!AG330</f>
        <v>29.956980929096087</v>
      </c>
      <c r="K26" s="450"/>
      <c r="L26" s="273">
        <f>+'Ark1'!AH330</f>
        <v>1.77743678271155</v>
      </c>
      <c r="M26" s="94"/>
      <c r="N26" s="508">
        <f>+'Ark1'!AI330</f>
        <v>0</v>
      </c>
      <c r="O26" s="94"/>
      <c r="P26" s="55">
        <f>+'Ark1'!S330</f>
        <v>7.3726543269077052</v>
      </c>
      <c r="Q26" s="449"/>
      <c r="R26" s="46"/>
      <c r="S26" s="419" t="str">
        <f>+IF(N26=0,"",'Ark1'!AJ330)</f>
        <v/>
      </c>
      <c r="T26" s="116"/>
      <c r="U26" s="408" t="str">
        <f>+IF(N26=0,"",'Ark1'!AL330)</f>
        <v/>
      </c>
      <c r="V26" s="46"/>
      <c r="W26" s="55">
        <f>+'Ark1'!T330</f>
        <v>6.9654103129695324</v>
      </c>
      <c r="X26" s="449"/>
      <c r="Y26" s="155">
        <f>+'Ark1'!U330</f>
        <v>32.4237319778779</v>
      </c>
      <c r="Z26" s="450"/>
      <c r="AA26" s="155">
        <f>+'Ark1'!W330</f>
        <v>22.598382404654593</v>
      </c>
      <c r="AB26" s="450"/>
      <c r="AC26" s="74">
        <f>+'Ark1'!X330</f>
        <v>96.390780345896857</v>
      </c>
      <c r="AD26" s="74">
        <f>+'Ark1'!Y330</f>
        <v>87.468431316134385</v>
      </c>
      <c r="AE26" s="74">
        <f>+'Ark1'!Z330</f>
        <v>8.5483393363830178</v>
      </c>
      <c r="AF26" s="155">
        <f>+'Ark1'!AA330</f>
        <v>1.7911026235646861</v>
      </c>
      <c r="AG26" s="55">
        <f>+'Ark1'!AB330</f>
        <v>2.283946515635483</v>
      </c>
      <c r="AH26" s="55">
        <f>+'Ark1'!AC330</f>
        <v>75.21109562574712</v>
      </c>
      <c r="AI26" s="74">
        <f>+'Ark1'!AD330</f>
        <v>56.072539577299267</v>
      </c>
      <c r="AJ26" s="74">
        <f>+'Ark1'!AE330</f>
        <v>59.853825615305752</v>
      </c>
      <c r="AK26" s="74">
        <f>+'Ark1'!AF330</f>
        <v>29.177859861204396</v>
      </c>
      <c r="AL26" s="155">
        <f t="shared" si="7"/>
        <v>4.3978369987512096</v>
      </c>
      <c r="AM26" s="74">
        <f t="shared" si="8"/>
        <v>8.6891666666666669</v>
      </c>
      <c r="AN26" s="46"/>
      <c r="AP26" s="13"/>
      <c r="AQ26" s="13"/>
      <c r="AR26" s="11"/>
      <c r="AS26" s="11"/>
      <c r="AT26" s="11"/>
    </row>
    <row r="27" spans="1:46" ht="16.5" customHeight="1">
      <c r="A27" s="46"/>
      <c r="B27" s="53">
        <f>+'Ark1'!C331</f>
        <v>2022</v>
      </c>
      <c r="C27" s="53">
        <f>+'Ark1'!I331</f>
        <v>49</v>
      </c>
      <c r="D27" s="54" t="s">
        <v>76</v>
      </c>
      <c r="E27" s="54" t="s">
        <v>110</v>
      </c>
      <c r="F27" s="53">
        <f>+'Ark1'!Q331</f>
        <v>1782</v>
      </c>
      <c r="G27" s="53"/>
      <c r="H27" s="74">
        <f>+'Ark1'!R331</f>
        <v>21945</v>
      </c>
      <c r="I27" s="449"/>
      <c r="J27" s="273">
        <f>+'Ark1'!AG331</f>
        <v>20.234985228909089</v>
      </c>
      <c r="K27" s="450"/>
      <c r="L27" s="273">
        <f>+'Ark1'!AH331</f>
        <v>3.1852358168147639</v>
      </c>
      <c r="M27" s="94"/>
      <c r="N27" s="508">
        <f>+'Ark1'!AI331</f>
        <v>1003</v>
      </c>
      <c r="O27" s="94"/>
      <c r="P27" s="55">
        <f>+'Ark1'!S331</f>
        <v>7.0415128730918193</v>
      </c>
      <c r="Q27" s="449"/>
      <c r="R27" s="46"/>
      <c r="S27" s="419">
        <f>+IF(N27=0,"",'Ark1'!AJ331)</f>
        <v>114.5359920239282</v>
      </c>
      <c r="T27" s="116"/>
      <c r="U27" s="408">
        <f>+IF(N27=0,"",'Ark1'!AL331)</f>
        <v>20.508599347888264</v>
      </c>
      <c r="V27" s="46"/>
      <c r="W27" s="55">
        <f>+'Ark1'!T331</f>
        <v>6.9267259056732762</v>
      </c>
      <c r="X27" s="449"/>
      <c r="Y27" s="155">
        <f>+'Ark1'!U331</f>
        <v>31.218561859193422</v>
      </c>
      <c r="Z27" s="450"/>
      <c r="AA27" s="155">
        <f>+'Ark1'!W331</f>
        <v>21.868307131465027</v>
      </c>
      <c r="AB27" s="450"/>
      <c r="AC27" s="74">
        <f>+'Ark1'!X331</f>
        <v>95.219867851446807</v>
      </c>
      <c r="AD27" s="74">
        <f>+'Ark1'!Y331</f>
        <v>82.570061517429934</v>
      </c>
      <c r="AE27" s="74">
        <f>+'Ark1'!Z331</f>
        <v>8.5287784444750638</v>
      </c>
      <c r="AF27" s="155">
        <f>+'Ark1'!AA331</f>
        <v>1.9999906786364401</v>
      </c>
      <c r="AG27" s="55">
        <f>+'Ark1'!AB331</f>
        <v>2.3207993458811673</v>
      </c>
      <c r="AH27" s="55">
        <f>+'Ark1'!AC331</f>
        <v>76.561611760470441</v>
      </c>
      <c r="AI27" s="74">
        <f>+'Ark1'!AD331</f>
        <v>42.75676655390015</v>
      </c>
      <c r="AJ27" s="74">
        <f>+'Ark1'!AE331</f>
        <v>52.381761741262281</v>
      </c>
      <c r="AK27" s="74">
        <f>+'Ark1'!AF331</f>
        <v>20.469554510857396</v>
      </c>
      <c r="AL27" s="155">
        <f t="shared" si="7"/>
        <v>4.4335020643775138</v>
      </c>
      <c r="AM27" s="74">
        <f t="shared" si="8"/>
        <v>12.314814814814815</v>
      </c>
      <c r="AN27" s="46"/>
      <c r="AP27" s="13"/>
      <c r="AQ27" s="13"/>
      <c r="AR27" s="11"/>
      <c r="AS27" s="11"/>
      <c r="AT27" s="11"/>
    </row>
    <row r="28" spans="1:46" ht="15.6">
      <c r="A28" s="46"/>
      <c r="B28" s="53">
        <f>+'Ark1'!C332</f>
        <v>2022</v>
      </c>
      <c r="C28" s="53">
        <f>+'Ark1'!I332</f>
        <v>80</v>
      </c>
      <c r="D28" s="54" t="s">
        <v>7</v>
      </c>
      <c r="E28" s="54" t="s">
        <v>6</v>
      </c>
      <c r="F28" s="53">
        <f>+'Ark1'!Q332</f>
        <v>2201</v>
      </c>
      <c r="G28" s="53"/>
      <c r="H28" s="74">
        <f>+'Ark1'!R332</f>
        <v>19522</v>
      </c>
      <c r="I28" s="449"/>
      <c r="J28" s="273">
        <f>+'Ark1'!AG332</f>
        <v>17.740201238127973</v>
      </c>
      <c r="K28" s="450"/>
      <c r="L28" s="273">
        <f>+'Ark1'!AH332</f>
        <v>3.5856981866612032</v>
      </c>
      <c r="M28" s="94"/>
      <c r="N28" s="508">
        <f>+'Ark1'!AI332</f>
        <v>5281</v>
      </c>
      <c r="O28" s="94"/>
      <c r="P28" s="55">
        <f>+'Ark1'!S332</f>
        <v>7.0821637127343502</v>
      </c>
      <c r="Q28" s="449"/>
      <c r="R28" s="46"/>
      <c r="S28" s="419">
        <f>+IF(N28=0,"",'Ark1'!AJ332)</f>
        <v>115.93423594016252</v>
      </c>
      <c r="T28" s="116"/>
      <c r="U28" s="408">
        <f>+IF(N28=0,"",'Ark1'!AL332)</f>
        <v>20.888309698634799</v>
      </c>
      <c r="V28" s="46"/>
      <c r="W28" s="55">
        <f>+'Ark1'!T332</f>
        <v>7.3895092715910256</v>
      </c>
      <c r="X28" s="449"/>
      <c r="Y28" s="155">
        <f>+'Ark1'!U332</f>
        <v>30.766622272308151</v>
      </c>
      <c r="Z28" s="450"/>
      <c r="AA28" s="155">
        <f>+'Ark1'!W332</f>
        <v>27.128367995082478</v>
      </c>
      <c r="AB28" s="450"/>
      <c r="AC28" s="74">
        <f>+'Ark1'!X332</f>
        <v>94.447290236656073</v>
      </c>
      <c r="AD28" s="74">
        <f>+'Ark1'!Y332</f>
        <v>80.370863641020378</v>
      </c>
      <c r="AE28" s="74">
        <f>+'Ark1'!Z332</f>
        <v>8.9442811622456819</v>
      </c>
      <c r="AF28" s="155">
        <f>+'Ark1'!AA332</f>
        <v>1.9915841966056969</v>
      </c>
      <c r="AG28" s="55">
        <f>+'Ark1'!AB332</f>
        <v>2.2127885871825859</v>
      </c>
      <c r="AH28" s="55">
        <f>+'Ark1'!AC332</f>
        <v>74.520653263429054</v>
      </c>
      <c r="AI28" s="74">
        <f>+'Ark1'!AD332</f>
        <v>61.482535219178814</v>
      </c>
      <c r="AJ28" s="74">
        <f>+'Ark1'!AE332</f>
        <v>64.843147580080796</v>
      </c>
      <c r="AK28" s="74">
        <f>+'Ark1'!AF332</f>
        <v>18.20946198044922</v>
      </c>
      <c r="AL28" s="155">
        <f t="shared" si="7"/>
        <v>4.3442404779470252</v>
      </c>
      <c r="AM28" s="74">
        <f t="shared" si="8"/>
        <v>8.8696047251249439</v>
      </c>
      <c r="AN28" s="46"/>
      <c r="AP28" s="13"/>
      <c r="AQ28" s="13"/>
      <c r="AR28" s="11"/>
      <c r="AS28" s="11"/>
      <c r="AT28" s="11"/>
    </row>
    <row r="29" spans="1:46" ht="17.25" customHeight="1">
      <c r="A29" s="46"/>
      <c r="B29" s="53">
        <f>+'Ark1'!C333</f>
        <v>2022</v>
      </c>
      <c r="C29" s="53">
        <f>+'Ark1'!I333</f>
        <v>81</v>
      </c>
      <c r="D29" s="54" t="s">
        <v>7</v>
      </c>
      <c r="E29" s="54" t="s">
        <v>3</v>
      </c>
      <c r="F29" s="53">
        <f>+'Ark1'!Q333</f>
        <v>138</v>
      </c>
      <c r="G29" s="53"/>
      <c r="H29" s="74">
        <f>+'Ark1'!R333</f>
        <v>1469</v>
      </c>
      <c r="I29" s="449"/>
      <c r="J29" s="273">
        <f>+'Ark1'!AG333</f>
        <v>1.2320754154288911</v>
      </c>
      <c r="K29" s="450"/>
      <c r="L29" s="273">
        <f>+'Ark1'!AH333</f>
        <v>5.9223961878829163</v>
      </c>
      <c r="M29" s="94"/>
      <c r="N29" s="508">
        <f>+'Ark1'!AI333</f>
        <v>0</v>
      </c>
      <c r="O29" s="94"/>
      <c r="P29" s="55">
        <f>+'Ark1'!S333</f>
        <v>6.6630360789652814</v>
      </c>
      <c r="Q29" s="449"/>
      <c r="R29" s="46"/>
      <c r="S29" s="419" t="str">
        <f>+IF(N29=0,"",'Ark1'!AJ333)</f>
        <v/>
      </c>
      <c r="T29" s="116"/>
      <c r="U29" s="408" t="str">
        <f>+IF(N29=0,"",'Ark1'!AL333)</f>
        <v/>
      </c>
      <c r="V29" s="46"/>
      <c r="W29" s="55">
        <f>+'Ark1'!T333</f>
        <v>6.8148400272294039</v>
      </c>
      <c r="X29" s="449"/>
      <c r="Y29" s="155">
        <f>+'Ark1'!U333</f>
        <v>28.396255956432913</v>
      </c>
      <c r="Z29" s="450"/>
      <c r="AA29" s="155">
        <f>+'Ark1'!W333</f>
        <v>19.537100068073524</v>
      </c>
      <c r="AB29" s="450"/>
      <c r="AC29" s="74">
        <f>+'Ark1'!X333</f>
        <v>90.742001361470386</v>
      </c>
      <c r="AD29" s="74">
        <f>+'Ark1'!Y333</f>
        <v>73.179033356024519</v>
      </c>
      <c r="AE29" s="74">
        <f>+'Ark1'!Z333</f>
        <v>8.5881228402667329</v>
      </c>
      <c r="AF29" s="155">
        <f>+'Ark1'!AA333</f>
        <v>1.9901395559276611</v>
      </c>
      <c r="AG29" s="55">
        <f>+'Ark1'!AB333</f>
        <v>2.0138452845471653</v>
      </c>
      <c r="AH29" s="55">
        <f>+'Ark1'!AC333</f>
        <v>75.02356741480547</v>
      </c>
      <c r="AI29" s="74">
        <f>+'Ark1'!AD333</f>
        <v>52.637086684311136</v>
      </c>
      <c r="AJ29" s="74">
        <f>+'Ark1'!AE333</f>
        <v>65.806221055462885</v>
      </c>
      <c r="AK29" s="74">
        <f>+'Ark1'!AF333</f>
        <v>1.3702335646593535</v>
      </c>
      <c r="AL29" s="155">
        <f t="shared" si="7"/>
        <v>4.2617592970984832</v>
      </c>
      <c r="AM29" s="74">
        <f t="shared" si="8"/>
        <v>10.644927536231885</v>
      </c>
      <c r="AN29" s="46"/>
      <c r="AP29" s="13"/>
      <c r="AQ29" s="13"/>
      <c r="AR29" s="11"/>
      <c r="AS29" s="11"/>
      <c r="AT29" s="11"/>
    </row>
    <row r="30" spans="1:46" ht="15.6">
      <c r="A30" s="46"/>
      <c r="B30" s="53">
        <f>+'Ark1'!C334</f>
        <v>2022</v>
      </c>
      <c r="C30" s="53">
        <f>+'Ark1'!I334</f>
        <v>83</v>
      </c>
      <c r="D30" s="54" t="s">
        <v>7</v>
      </c>
      <c r="E30" s="54" t="s">
        <v>436</v>
      </c>
      <c r="F30" s="53">
        <f>+'Ark1'!Q334</f>
        <v>1656</v>
      </c>
      <c r="G30" s="53"/>
      <c r="H30" s="74">
        <f>+'Ark1'!R334</f>
        <v>17799</v>
      </c>
      <c r="I30" s="449"/>
      <c r="J30" s="273">
        <f>+'Ark1'!AG334</f>
        <v>16.064338721169818</v>
      </c>
      <c r="K30" s="450"/>
      <c r="L30" s="273">
        <f>+'Ark1'!AH334</f>
        <v>2.8990392718692055</v>
      </c>
      <c r="M30" s="94"/>
      <c r="N30" s="508">
        <f>+'Ark1'!AI334</f>
        <v>3602</v>
      </c>
      <c r="O30" s="94"/>
      <c r="P30" s="55">
        <f>+'Ark1'!S334</f>
        <v>7.0412944547446488</v>
      </c>
      <c r="Q30" s="449"/>
      <c r="R30" s="46"/>
      <c r="S30" s="419">
        <f>+IF(N30=0,"",'Ark1'!AJ334)</f>
        <v>114.33242642976111</v>
      </c>
      <c r="T30" s="116"/>
      <c r="U30" s="408">
        <f>+IF(N30=0,"",'Ark1'!AL334)</f>
        <v>18.678123947616484</v>
      </c>
      <c r="V30" s="46"/>
      <c r="W30" s="55">
        <f>+'Ark1'!T334</f>
        <v>7.020731501769764</v>
      </c>
      <c r="X30" s="449"/>
      <c r="Y30" s="155">
        <f>+'Ark1'!U334</f>
        <v>30.557149278049337</v>
      </c>
      <c r="Z30" s="450"/>
      <c r="AA30" s="155">
        <f>+'Ark1'!W334</f>
        <v>21.607955503118152</v>
      </c>
      <c r="AB30" s="450"/>
      <c r="AC30" s="74">
        <f>+'Ark1'!X334</f>
        <v>95.836844766559921</v>
      </c>
      <c r="AD30" s="74">
        <f>+'Ark1'!Y334</f>
        <v>82.027080173043444</v>
      </c>
      <c r="AE30" s="74">
        <f>+'Ark1'!Z334</f>
        <v>8.2036641164738597</v>
      </c>
      <c r="AF30" s="155">
        <f>+'Ark1'!AA334</f>
        <v>1.9031651727877488</v>
      </c>
      <c r="AG30" s="55">
        <f>+'Ark1'!AB334</f>
        <v>2.2174774017048238</v>
      </c>
      <c r="AH30" s="55">
        <f>+'Ark1'!AC334</f>
        <v>73.42613596517127</v>
      </c>
      <c r="AI30" s="74">
        <f>+'Ark1'!AD334</f>
        <v>50.721825125960656</v>
      </c>
      <c r="AJ30" s="74">
        <f>+'Ark1'!AE334</f>
        <v>59.774059965840145</v>
      </c>
      <c r="AK30" s="74">
        <f>+'Ark1'!AF334</f>
        <v>16.602305798074774</v>
      </c>
      <c r="AL30" s="155">
        <f t="shared" si="7"/>
        <v>4.3397062109025928</v>
      </c>
      <c r="AM30" s="74">
        <f t="shared" si="8"/>
        <v>10.748188405797102</v>
      </c>
      <c r="AN30" s="46"/>
      <c r="AP30" s="13"/>
      <c r="AQ30" s="13"/>
      <c r="AR30" s="11"/>
      <c r="AS30" s="11"/>
      <c r="AT30" s="11"/>
    </row>
    <row r="31" spans="1:46" s="547" customFormat="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P31" s="13"/>
      <c r="AQ31" s="13"/>
      <c r="AR31" s="548"/>
      <c r="AS31" s="548"/>
      <c r="AT31" s="548"/>
    </row>
    <row r="32" spans="1:46" ht="15.6">
      <c r="A32" s="46"/>
      <c r="B32" s="46"/>
      <c r="C32" s="46"/>
      <c r="D32" s="46"/>
      <c r="E32" s="46"/>
      <c r="F32" s="46"/>
      <c r="G32" s="46"/>
      <c r="H32" s="46"/>
      <c r="I32" s="392"/>
      <c r="J32" s="71"/>
      <c r="K32" s="386"/>
      <c r="L32" s="71"/>
      <c r="M32" s="94"/>
      <c r="N32" s="324"/>
      <c r="O32" s="94"/>
      <c r="P32" s="46"/>
      <c r="Q32" s="392"/>
      <c r="R32" s="46"/>
      <c r="S32" s="392"/>
      <c r="T32" s="46"/>
      <c r="U32" s="46"/>
      <c r="V32" s="46"/>
      <c r="W32" s="46"/>
      <c r="X32" s="392"/>
      <c r="Y32" s="89"/>
      <c r="Z32" s="386"/>
      <c r="AA32" s="89"/>
      <c r="AB32" s="386"/>
      <c r="AC32" s="71"/>
      <c r="AD32" s="71"/>
      <c r="AE32" s="71"/>
      <c r="AF32" s="89"/>
      <c r="AG32" s="46"/>
      <c r="AH32" s="46"/>
      <c r="AI32" s="71"/>
      <c r="AJ32" s="71"/>
      <c r="AK32" s="71"/>
      <c r="AL32" s="89"/>
      <c r="AM32" s="71"/>
      <c r="AN32" s="46"/>
    </row>
    <row r="33" spans="1:49" ht="15.6">
      <c r="A33" s="46"/>
      <c r="B33" s="46"/>
      <c r="C33" s="46"/>
      <c r="D33" s="46"/>
      <c r="E33" s="46"/>
      <c r="F33" s="46"/>
      <c r="G33" s="46"/>
      <c r="H33" s="46"/>
      <c r="I33" s="392"/>
      <c r="J33" s="71"/>
      <c r="K33" s="386"/>
      <c r="L33" s="71"/>
      <c r="M33" s="94"/>
      <c r="N33" s="324"/>
      <c r="O33" s="94"/>
      <c r="P33" s="46"/>
      <c r="Q33" s="392"/>
      <c r="R33" s="46"/>
      <c r="S33" s="392"/>
      <c r="T33" s="46"/>
      <c r="U33" s="46"/>
      <c r="V33" s="46"/>
      <c r="W33" s="46"/>
      <c r="X33" s="392"/>
      <c r="Y33" s="89"/>
      <c r="Z33" s="386"/>
      <c r="AA33" s="89"/>
      <c r="AB33" s="386"/>
      <c r="AC33" s="71"/>
      <c r="AD33" s="71"/>
      <c r="AE33" s="71"/>
      <c r="AF33" s="89"/>
      <c r="AG33" s="46"/>
      <c r="AH33" s="46"/>
      <c r="AI33" s="71"/>
      <c r="AJ33" s="71"/>
      <c r="AK33" s="71"/>
      <c r="AL33" s="89"/>
      <c r="AM33" s="71"/>
      <c r="AN33" s="46"/>
    </row>
    <row r="34" spans="1:49">
      <c r="R34" s="3"/>
      <c r="T34" s="3"/>
      <c r="U34" s="3"/>
      <c r="V34" s="3"/>
      <c r="W34" s="3"/>
      <c r="Y34" s="58"/>
      <c r="AA34" s="58"/>
      <c r="AB34" s="391"/>
      <c r="AC34" s="16"/>
      <c r="AD34" s="203"/>
      <c r="AE34" s="16"/>
      <c r="AG34" s="3"/>
      <c r="AH34" s="1"/>
      <c r="AI34" s="16"/>
      <c r="AK34" s="16"/>
      <c r="AM34" s="16"/>
      <c r="AN34" s="1"/>
      <c r="AO34" s="1"/>
      <c r="AP34" s="1"/>
      <c r="AQ34" s="1"/>
      <c r="AR34" s="1"/>
      <c r="AS34" s="1"/>
      <c r="AT34" s="1"/>
      <c r="AV34" s="13"/>
      <c r="AW34" s="13"/>
    </row>
    <row r="35" spans="1:49">
      <c r="R35" s="3"/>
      <c r="T35" s="3"/>
      <c r="U35" s="3"/>
      <c r="V35" s="3"/>
      <c r="W35" s="3"/>
      <c r="Y35" s="58"/>
      <c r="AA35" s="58"/>
      <c r="AB35" s="391"/>
      <c r="AC35" s="16"/>
      <c r="AD35" s="203"/>
      <c r="AE35" s="16"/>
      <c r="AG35" s="3"/>
      <c r="AH35" s="1"/>
      <c r="AI35" s="16"/>
      <c r="AK35" s="16"/>
      <c r="AM35" s="16"/>
      <c r="AN35" s="1"/>
      <c r="AO35" s="1"/>
      <c r="AP35" s="1"/>
      <c r="AQ35" s="1"/>
      <c r="AR35" s="1"/>
      <c r="AS35" s="1"/>
      <c r="AT35" s="1"/>
      <c r="AV35" s="13"/>
      <c r="AW35" s="13"/>
    </row>
    <row r="36" spans="1:49">
      <c r="R36" s="3"/>
      <c r="T36" s="3"/>
      <c r="U36" s="3"/>
      <c r="V36" s="3"/>
      <c r="W36" s="3"/>
      <c r="Y36" s="58"/>
      <c r="AA36" s="58"/>
      <c r="AB36" s="391"/>
      <c r="AC36" s="16"/>
      <c r="AD36" s="203"/>
      <c r="AE36" s="16"/>
      <c r="AG36" s="3"/>
      <c r="AH36" s="1"/>
      <c r="AI36" s="16"/>
      <c r="AK36" s="16"/>
      <c r="AM36" s="16"/>
      <c r="AN36" s="1"/>
      <c r="AO36" s="1"/>
      <c r="AP36" s="1"/>
      <c r="AQ36" s="1"/>
      <c r="AR36" s="1"/>
      <c r="AS36" s="1"/>
      <c r="AT36" s="1"/>
      <c r="AV36" s="13"/>
      <c r="AW36" s="13"/>
    </row>
    <row r="37" spans="1:49">
      <c r="R37" s="3"/>
      <c r="T37" s="3"/>
      <c r="U37" s="3"/>
      <c r="V37" s="3"/>
      <c r="W37" s="3"/>
      <c r="Y37" s="58"/>
      <c r="AA37" s="58"/>
      <c r="AB37" s="391"/>
      <c r="AC37" s="16"/>
      <c r="AD37" s="203"/>
      <c r="AE37" s="16"/>
      <c r="AG37" s="3"/>
      <c r="AH37" s="1"/>
      <c r="AI37" s="16"/>
      <c r="AK37" s="16"/>
      <c r="AM37" s="16"/>
      <c r="AN37" s="1"/>
      <c r="AO37" s="1"/>
      <c r="AP37" s="1"/>
      <c r="AQ37" s="1"/>
      <c r="AR37" s="1"/>
      <c r="AS37" s="1"/>
      <c r="AT37" s="1"/>
      <c r="AV37" s="13"/>
      <c r="AW37" s="13"/>
    </row>
    <row r="38" spans="1:49">
      <c r="R38" s="3"/>
      <c r="T38" s="3"/>
      <c r="U38" s="3"/>
      <c r="V38" s="3"/>
      <c r="W38" s="3"/>
      <c r="Y38" s="58"/>
      <c r="AA38" s="58"/>
      <c r="AB38" s="391"/>
      <c r="AC38" s="16"/>
      <c r="AD38" s="203"/>
      <c r="AE38" s="16"/>
      <c r="AG38" s="3"/>
      <c r="AH38" s="1"/>
      <c r="AI38" s="16"/>
      <c r="AK38" s="16"/>
      <c r="AM38" s="16"/>
      <c r="AN38" s="1"/>
      <c r="AO38" s="1"/>
      <c r="AP38" s="1"/>
      <c r="AQ38" s="1"/>
      <c r="AR38" s="1"/>
      <c r="AS38" s="1"/>
      <c r="AT38" s="1"/>
      <c r="AV38" s="13"/>
      <c r="AW38" s="13"/>
    </row>
    <row r="39" spans="1:49">
      <c r="R39" s="3"/>
      <c r="T39" s="3"/>
      <c r="U39" s="3"/>
      <c r="V39" s="3"/>
      <c r="W39" s="3"/>
      <c r="Y39" s="58"/>
      <c r="AA39" s="58"/>
      <c r="AB39" s="391"/>
      <c r="AC39" s="16"/>
      <c r="AD39" s="203"/>
      <c r="AE39" s="16"/>
      <c r="AG39" s="3"/>
      <c r="AH39" s="1"/>
      <c r="AI39" s="16"/>
      <c r="AK39" s="16"/>
      <c r="AM39" s="16"/>
      <c r="AN39" s="1"/>
      <c r="AO39" s="1"/>
      <c r="AP39" s="1"/>
      <c r="AQ39" s="1"/>
      <c r="AR39" s="1"/>
      <c r="AS39" s="1"/>
      <c r="AT39" s="1"/>
      <c r="AV39" s="13"/>
      <c r="AW39" s="13"/>
    </row>
    <row r="40" spans="1:49">
      <c r="R40" s="3"/>
      <c r="T40" s="3"/>
      <c r="U40" s="3"/>
      <c r="V40" s="3"/>
      <c r="W40" s="3"/>
      <c r="Y40" s="58"/>
      <c r="AA40" s="58"/>
      <c r="AB40" s="391"/>
      <c r="AC40" s="16"/>
      <c r="AD40" s="203"/>
      <c r="AE40" s="16"/>
      <c r="AG40" s="3"/>
      <c r="AH40" s="1"/>
      <c r="AI40" s="16"/>
      <c r="AK40" s="16"/>
      <c r="AM40" s="16"/>
      <c r="AN40" s="1"/>
      <c r="AO40" s="1"/>
      <c r="AP40" s="1"/>
      <c r="AQ40" s="1"/>
      <c r="AR40" s="1"/>
      <c r="AS40" s="1"/>
      <c r="AT40" s="1"/>
      <c r="AV40" s="13"/>
      <c r="AW40" s="13"/>
    </row>
    <row r="41" spans="1:49">
      <c r="R41" s="3"/>
      <c r="T41" s="3"/>
      <c r="U41" s="3"/>
      <c r="V41" s="3"/>
      <c r="W41" s="3"/>
      <c r="Y41" s="58"/>
      <c r="AA41" s="58"/>
      <c r="AB41" s="391"/>
      <c r="AC41" s="16"/>
      <c r="AD41" s="203"/>
      <c r="AE41" s="16"/>
      <c r="AG41" s="3"/>
      <c r="AH41" s="1"/>
      <c r="AI41" s="16"/>
      <c r="AK41" s="16"/>
      <c r="AM41" s="16"/>
      <c r="AN41" s="1"/>
      <c r="AO41" s="1"/>
      <c r="AP41" s="1"/>
      <c r="AQ41" s="1"/>
      <c r="AR41" s="1"/>
      <c r="AS41" s="1"/>
      <c r="AT41" s="1"/>
      <c r="AV41" s="13"/>
      <c r="AW41" s="13"/>
    </row>
    <row r="42" spans="1:49">
      <c r="R42" s="3"/>
      <c r="T42" s="3"/>
      <c r="U42" s="3"/>
      <c r="V42" s="3"/>
      <c r="W42" s="3"/>
      <c r="Y42" s="58"/>
      <c r="AA42" s="58"/>
      <c r="AB42" s="391"/>
      <c r="AC42" s="16"/>
      <c r="AD42" s="203"/>
      <c r="AE42" s="16"/>
      <c r="AG42" s="3"/>
      <c r="AH42" s="1"/>
      <c r="AI42" s="16"/>
      <c r="AK42" s="16"/>
      <c r="AM42" s="16"/>
      <c r="AN42" s="1"/>
      <c r="AO42" s="1"/>
      <c r="AP42" s="1"/>
      <c r="AQ42" s="1"/>
      <c r="AR42" s="1"/>
      <c r="AS42" s="1"/>
      <c r="AT42" s="1"/>
      <c r="AV42" s="13"/>
      <c r="AW42" s="13"/>
    </row>
    <row r="43" spans="1:49">
      <c r="R43" s="3"/>
      <c r="T43" s="3"/>
      <c r="U43" s="3"/>
      <c r="V43" s="3"/>
      <c r="W43" s="3"/>
      <c r="Y43" s="58"/>
      <c r="AA43" s="58"/>
      <c r="AB43" s="391"/>
      <c r="AC43" s="16"/>
      <c r="AD43" s="203"/>
      <c r="AE43" s="16"/>
      <c r="AG43" s="3"/>
      <c r="AH43" s="1"/>
      <c r="AI43" s="16"/>
      <c r="AK43" s="16"/>
      <c r="AM43" s="16"/>
      <c r="AN43" s="1"/>
      <c r="AO43" s="1"/>
      <c r="AP43" s="1"/>
      <c r="AQ43" s="1"/>
      <c r="AR43" s="1"/>
      <c r="AS43" s="1"/>
      <c r="AT43" s="1"/>
      <c r="AV43" s="13"/>
      <c r="AW43" s="13"/>
    </row>
    <row r="44" spans="1:49">
      <c r="R44" s="3"/>
      <c r="T44" s="3"/>
      <c r="U44" s="3"/>
      <c r="V44" s="3"/>
      <c r="W44" s="3"/>
      <c r="Y44" s="58"/>
      <c r="AA44" s="58"/>
      <c r="AB44" s="391"/>
      <c r="AC44" s="16"/>
      <c r="AD44" s="203"/>
      <c r="AE44" s="16"/>
      <c r="AG44" s="3"/>
      <c r="AH44" s="1"/>
      <c r="AI44" s="16"/>
      <c r="AK44" s="16"/>
      <c r="AM44" s="16"/>
      <c r="AN44" s="1"/>
      <c r="AO44" s="1"/>
      <c r="AP44" s="1"/>
      <c r="AQ44" s="1"/>
      <c r="AR44" s="1"/>
      <c r="AS44" s="1"/>
      <c r="AT44" s="1"/>
      <c r="AV44" s="13"/>
      <c r="AW44" s="13"/>
    </row>
    <row r="45" spans="1:49">
      <c r="R45" s="3"/>
      <c r="T45" s="3"/>
      <c r="U45" s="3"/>
      <c r="V45" s="3"/>
      <c r="W45" s="3"/>
      <c r="Y45" s="58"/>
      <c r="AA45" s="58"/>
      <c r="AB45" s="391"/>
      <c r="AC45" s="16"/>
      <c r="AD45" s="203"/>
      <c r="AE45" s="16"/>
      <c r="AG45" s="3"/>
      <c r="AH45" s="1"/>
      <c r="AI45" s="16"/>
      <c r="AK45" s="16"/>
      <c r="AM45" s="16"/>
      <c r="AN45" s="1"/>
      <c r="AO45" s="1"/>
      <c r="AP45" s="1"/>
      <c r="AQ45" s="1"/>
      <c r="AR45" s="1"/>
      <c r="AS45" s="1"/>
      <c r="AT45" s="1"/>
      <c r="AV45" s="13"/>
      <c r="AW45" s="13"/>
    </row>
    <row r="46" spans="1:49">
      <c r="R46" s="3"/>
      <c r="T46" s="3"/>
      <c r="U46" s="3"/>
      <c r="V46" s="3"/>
      <c r="W46" s="3"/>
      <c r="Y46" s="58"/>
      <c r="AA46" s="58"/>
      <c r="AB46" s="391"/>
      <c r="AC46" s="16"/>
      <c r="AD46" s="203"/>
      <c r="AE46" s="16"/>
      <c r="AG46" s="3"/>
      <c r="AH46" s="1"/>
      <c r="AI46" s="16"/>
      <c r="AK46" s="16"/>
      <c r="AM46" s="16"/>
      <c r="AN46" s="1"/>
      <c r="AO46" s="1"/>
      <c r="AP46" s="1"/>
      <c r="AQ46" s="1"/>
      <c r="AR46" s="1"/>
      <c r="AS46" s="1"/>
      <c r="AT46" s="1"/>
      <c r="AV46" s="13"/>
      <c r="AW46" s="13"/>
    </row>
    <row r="47" spans="1:49">
      <c r="R47" s="3"/>
      <c r="T47" s="3"/>
      <c r="U47" s="3"/>
      <c r="V47" s="3"/>
      <c r="W47" s="3"/>
      <c r="Y47" s="58"/>
      <c r="AA47" s="58"/>
      <c r="AB47" s="391"/>
      <c r="AC47" s="16"/>
      <c r="AD47" s="203"/>
      <c r="AE47" s="16"/>
      <c r="AG47" s="3"/>
      <c r="AH47" s="1"/>
      <c r="AI47" s="16"/>
      <c r="AK47" s="16"/>
      <c r="AM47" s="16"/>
      <c r="AN47" s="1"/>
      <c r="AO47" s="1"/>
      <c r="AP47" s="1"/>
      <c r="AQ47" s="1"/>
      <c r="AR47" s="1"/>
      <c r="AS47" s="1"/>
      <c r="AT47" s="1"/>
      <c r="AV47" s="13"/>
      <c r="AW47" s="13"/>
    </row>
    <row r="48" spans="1:49">
      <c r="AV48" s="13"/>
      <c r="AW48" s="13"/>
    </row>
    <row r="49" spans="18:49">
      <c r="AV49" s="13"/>
      <c r="AW49" s="13"/>
    </row>
    <row r="50" spans="18:49">
      <c r="R50" s="3"/>
      <c r="T50" s="3"/>
      <c r="U50" s="3"/>
      <c r="V50" s="3"/>
      <c r="W50" s="3"/>
      <c r="Y50" s="58"/>
      <c r="AA50" s="58"/>
      <c r="AB50" s="391"/>
      <c r="AC50" s="16"/>
      <c r="AD50" s="203"/>
      <c r="AE50" s="16"/>
      <c r="AG50" s="3"/>
      <c r="AH50" s="1"/>
      <c r="AI50" s="16"/>
      <c r="AK50" s="16"/>
      <c r="AM50" s="16"/>
      <c r="AN50" s="1"/>
      <c r="AO50" s="1"/>
      <c r="AP50" s="1"/>
      <c r="AQ50" s="1"/>
      <c r="AR50" s="1"/>
      <c r="AS50" s="1"/>
      <c r="AT50" s="1"/>
      <c r="AV50" s="13"/>
      <c r="AW50" s="13"/>
    </row>
    <row r="51" spans="18:49">
      <c r="R51" s="3"/>
      <c r="T51" s="3"/>
      <c r="U51" s="3"/>
      <c r="V51" s="3"/>
      <c r="W51" s="3"/>
      <c r="Y51" s="58"/>
      <c r="AA51" s="58"/>
      <c r="AB51" s="391"/>
      <c r="AC51" s="16"/>
      <c r="AD51" s="203"/>
      <c r="AE51" s="16"/>
      <c r="AG51" s="3"/>
      <c r="AH51" s="1"/>
      <c r="AI51" s="16"/>
      <c r="AK51" s="16"/>
      <c r="AM51" s="16"/>
      <c r="AN51" s="1"/>
      <c r="AO51" s="1"/>
      <c r="AP51" s="1"/>
      <c r="AQ51" s="1"/>
      <c r="AR51" s="1"/>
      <c r="AS51" s="1"/>
      <c r="AT51" s="1"/>
      <c r="AV51" s="13"/>
      <c r="AW51" s="13"/>
    </row>
    <row r="52" spans="18:49">
      <c r="R52" s="3"/>
      <c r="T52" s="3"/>
      <c r="U52" s="3"/>
      <c r="V52" s="3"/>
      <c r="W52" s="3"/>
      <c r="Y52" s="58"/>
      <c r="AA52" s="58"/>
      <c r="AB52" s="391"/>
      <c r="AC52" s="16"/>
      <c r="AD52" s="203"/>
      <c r="AE52" s="16"/>
      <c r="AG52" s="3"/>
      <c r="AH52" s="1"/>
      <c r="AI52" s="16"/>
      <c r="AK52" s="16"/>
      <c r="AM52" s="16"/>
      <c r="AN52" s="1"/>
      <c r="AO52" s="1"/>
      <c r="AP52" s="1"/>
      <c r="AQ52" s="1"/>
      <c r="AR52" s="1"/>
      <c r="AS52" s="1"/>
      <c r="AT52" s="1"/>
      <c r="AV52" s="13"/>
      <c r="AW52" s="13"/>
    </row>
    <row r="53" spans="18:49">
      <c r="R53" s="3"/>
      <c r="T53" s="3"/>
      <c r="U53" s="3"/>
      <c r="V53" s="3"/>
      <c r="W53" s="3"/>
      <c r="Y53" s="58"/>
      <c r="AA53" s="58"/>
      <c r="AB53" s="391"/>
      <c r="AC53" s="16"/>
      <c r="AD53" s="203"/>
      <c r="AE53" s="16"/>
      <c r="AG53" s="3"/>
      <c r="AH53" s="1"/>
      <c r="AI53" s="16"/>
      <c r="AK53" s="16"/>
      <c r="AM53" s="16"/>
      <c r="AN53" s="1"/>
      <c r="AO53" s="1"/>
      <c r="AP53" s="1"/>
      <c r="AQ53" s="1"/>
      <c r="AR53" s="1"/>
      <c r="AS53" s="1"/>
      <c r="AT53" s="1"/>
    </row>
    <row r="54" spans="18:49">
      <c r="R54" s="3"/>
      <c r="T54" s="3"/>
      <c r="U54" s="3"/>
      <c r="V54" s="3"/>
      <c r="W54" s="3"/>
      <c r="Y54" s="58"/>
      <c r="AA54" s="58"/>
      <c r="AB54" s="391"/>
      <c r="AC54" s="16"/>
      <c r="AD54" s="203"/>
      <c r="AE54" s="16"/>
      <c r="AG54" s="3"/>
      <c r="AH54" s="1"/>
      <c r="AI54" s="16"/>
      <c r="AK54" s="16"/>
      <c r="AM54" s="16"/>
      <c r="AN54" s="1"/>
      <c r="AO54" s="1"/>
      <c r="AP54" s="1"/>
      <c r="AQ54" s="1"/>
      <c r="AR54" s="1"/>
      <c r="AS54" s="1"/>
      <c r="AT54" s="1"/>
    </row>
    <row r="55" spans="18:49">
      <c r="R55" s="3"/>
      <c r="T55" s="3"/>
      <c r="U55" s="3"/>
      <c r="V55" s="3"/>
      <c r="W55" s="3"/>
      <c r="Y55" s="58"/>
      <c r="AA55" s="58"/>
      <c r="AB55" s="391"/>
      <c r="AC55" s="16"/>
      <c r="AD55" s="203"/>
      <c r="AE55" s="16"/>
      <c r="AG55" s="3"/>
      <c r="AH55" s="1"/>
      <c r="AI55" s="16"/>
      <c r="AK55" s="16"/>
      <c r="AM55" s="16"/>
      <c r="AN55" s="1"/>
      <c r="AO55" s="1"/>
      <c r="AP55" s="1"/>
      <c r="AQ55" s="1"/>
      <c r="AR55" s="1"/>
      <c r="AS55" s="1"/>
      <c r="AT55" s="1"/>
    </row>
    <row r="56" spans="18:49">
      <c r="R56" s="3"/>
      <c r="T56" s="3"/>
      <c r="U56" s="3"/>
      <c r="V56" s="3"/>
      <c r="W56" s="3"/>
      <c r="Y56" s="58"/>
      <c r="AA56" s="58"/>
      <c r="AB56" s="391"/>
      <c r="AC56" s="16"/>
      <c r="AD56" s="203"/>
      <c r="AE56" s="16"/>
      <c r="AG56" s="3"/>
      <c r="AH56" s="1"/>
      <c r="AI56" s="16"/>
      <c r="AK56" s="16"/>
      <c r="AM56" s="16"/>
      <c r="AN56" s="1"/>
      <c r="AO56" s="1"/>
      <c r="AP56" s="1"/>
      <c r="AQ56" s="1"/>
      <c r="AR56" s="1"/>
      <c r="AS56" s="1"/>
      <c r="AT56" s="1"/>
    </row>
    <row r="57" spans="18:49">
      <c r="R57" s="3"/>
      <c r="T57" s="3"/>
      <c r="U57" s="3"/>
      <c r="V57" s="3"/>
      <c r="W57" s="3"/>
      <c r="Y57" s="58"/>
      <c r="AA57" s="58"/>
      <c r="AB57" s="391"/>
      <c r="AC57" s="16"/>
      <c r="AD57" s="203"/>
      <c r="AE57" s="16"/>
      <c r="AG57" s="3"/>
      <c r="AH57" s="1"/>
      <c r="AI57" s="16"/>
      <c r="AK57" s="16"/>
      <c r="AM57" s="16"/>
      <c r="AN57" s="1"/>
      <c r="AO57" s="1"/>
      <c r="AP57" s="1"/>
      <c r="AQ57" s="1"/>
      <c r="AR57" s="1"/>
      <c r="AS57" s="1"/>
      <c r="AT57" s="1"/>
    </row>
    <row r="58" spans="18:49">
      <c r="R58" s="3"/>
      <c r="T58" s="3"/>
      <c r="U58" s="3"/>
      <c r="V58" s="3"/>
      <c r="W58" s="3"/>
      <c r="Y58" s="58"/>
      <c r="AA58" s="58"/>
      <c r="AB58" s="391"/>
      <c r="AC58" s="16"/>
      <c r="AD58" s="203"/>
      <c r="AE58" s="16"/>
      <c r="AG58" s="3"/>
      <c r="AH58" s="1"/>
      <c r="AI58" s="16"/>
      <c r="AK58" s="16"/>
      <c r="AM58" s="16"/>
      <c r="AN58" s="1"/>
      <c r="AO58" s="1"/>
      <c r="AP58" s="1"/>
      <c r="AQ58" s="1"/>
      <c r="AR58" s="1"/>
      <c r="AS58" s="1"/>
      <c r="AT58" s="1"/>
    </row>
    <row r="59" spans="18:49">
      <c r="R59" s="3"/>
      <c r="T59" s="3"/>
      <c r="U59" s="3"/>
      <c r="V59" s="3"/>
      <c r="W59" s="3"/>
      <c r="Y59" s="58"/>
      <c r="AA59" s="58"/>
      <c r="AB59" s="391"/>
      <c r="AC59" s="16"/>
      <c r="AD59" s="203"/>
      <c r="AE59" s="16"/>
      <c r="AG59" s="3"/>
      <c r="AH59" s="1"/>
      <c r="AI59" s="16"/>
      <c r="AK59" s="16"/>
      <c r="AM59" s="16"/>
      <c r="AN59" s="1"/>
      <c r="AO59" s="1"/>
      <c r="AP59" s="1"/>
      <c r="AQ59" s="1"/>
      <c r="AR59" s="1"/>
      <c r="AS59" s="1"/>
      <c r="AT59" s="1"/>
    </row>
    <row r="60" spans="18:49">
      <c r="R60" s="3"/>
      <c r="T60" s="3"/>
      <c r="U60" s="3"/>
      <c r="V60" s="3"/>
      <c r="W60" s="3"/>
      <c r="Y60" s="58"/>
      <c r="AA60" s="58"/>
      <c r="AB60" s="391"/>
      <c r="AC60" s="16"/>
      <c r="AD60" s="203"/>
      <c r="AE60" s="16"/>
      <c r="AG60" s="3"/>
      <c r="AH60" s="1"/>
      <c r="AI60" s="16"/>
      <c r="AK60" s="16"/>
      <c r="AM60" s="16"/>
      <c r="AN60" s="1"/>
      <c r="AO60" s="1"/>
      <c r="AP60" s="1"/>
      <c r="AQ60" s="1"/>
      <c r="AR60" s="1"/>
      <c r="AS60" s="1"/>
      <c r="AT60" s="1"/>
    </row>
    <row r="61" spans="18:49">
      <c r="R61" s="3"/>
      <c r="T61" s="3"/>
      <c r="U61" s="3"/>
      <c r="V61" s="3"/>
      <c r="W61" s="3"/>
      <c r="Y61" s="58"/>
      <c r="AA61" s="58"/>
      <c r="AB61" s="391"/>
      <c r="AC61" s="16"/>
      <c r="AD61" s="203"/>
      <c r="AE61" s="16"/>
      <c r="AG61" s="3"/>
      <c r="AH61" s="1"/>
      <c r="AI61" s="16"/>
      <c r="AK61" s="16"/>
      <c r="AM61" s="16"/>
      <c r="AN61" s="1"/>
      <c r="AO61" s="1"/>
      <c r="AP61" s="1"/>
      <c r="AQ61" s="1"/>
      <c r="AR61" s="1"/>
      <c r="AS61" s="1"/>
      <c r="AT61" s="1"/>
    </row>
    <row r="62" spans="18:49">
      <c r="R62" s="3"/>
      <c r="T62" s="3"/>
      <c r="U62" s="3"/>
      <c r="V62" s="3"/>
      <c r="W62" s="3"/>
      <c r="Y62" s="58"/>
      <c r="AA62" s="58"/>
      <c r="AB62" s="391"/>
      <c r="AC62" s="16"/>
      <c r="AD62" s="203"/>
      <c r="AE62" s="16"/>
      <c r="AG62" s="3"/>
      <c r="AH62" s="1"/>
      <c r="AI62" s="16"/>
      <c r="AK62" s="16"/>
      <c r="AM62" s="16"/>
      <c r="AN62" s="1"/>
      <c r="AO62" s="1"/>
      <c r="AP62" s="1"/>
      <c r="AQ62" s="1"/>
      <c r="AR62" s="1"/>
      <c r="AS62" s="1"/>
      <c r="AT62" s="1"/>
    </row>
    <row r="63" spans="18:49">
      <c r="R63" s="3"/>
      <c r="T63" s="3"/>
      <c r="U63" s="3"/>
      <c r="V63" s="3"/>
      <c r="W63" s="3"/>
      <c r="Y63" s="58"/>
      <c r="AA63" s="58"/>
      <c r="AB63" s="391"/>
      <c r="AC63" s="16"/>
      <c r="AD63" s="203"/>
      <c r="AE63" s="16"/>
      <c r="AG63" s="3"/>
      <c r="AH63" s="1"/>
      <c r="AI63" s="16"/>
      <c r="AK63" s="16"/>
      <c r="AM63" s="16"/>
      <c r="AN63" s="1"/>
      <c r="AO63" s="1"/>
      <c r="AP63" s="1"/>
      <c r="AQ63" s="1"/>
      <c r="AR63" s="1"/>
      <c r="AS63" s="1"/>
      <c r="AT63" s="1"/>
    </row>
    <row r="64" spans="18:49">
      <c r="R64" s="3"/>
      <c r="T64" s="3"/>
      <c r="U64" s="3"/>
      <c r="V64" s="3"/>
      <c r="W64" s="3"/>
      <c r="Y64" s="58"/>
      <c r="AA64" s="58"/>
      <c r="AB64" s="391"/>
      <c r="AC64" s="16"/>
      <c r="AD64" s="203"/>
      <c r="AE64" s="16"/>
      <c r="AG64" s="3"/>
      <c r="AH64" s="1"/>
      <c r="AI64" s="16"/>
      <c r="AK64" s="16"/>
      <c r="AM64" s="16"/>
      <c r="AN64" s="1"/>
      <c r="AO64" s="1"/>
      <c r="AP64" s="1"/>
      <c r="AQ64" s="1"/>
      <c r="AR64" s="1"/>
      <c r="AS64" s="1"/>
      <c r="AT64" s="1"/>
    </row>
    <row r="65" spans="7:47">
      <c r="R65" s="3"/>
      <c r="T65" s="3"/>
      <c r="U65" s="3"/>
      <c r="V65" s="3"/>
      <c r="W65" s="3"/>
      <c r="Y65" s="58"/>
      <c r="AA65" s="58"/>
      <c r="AB65" s="391"/>
      <c r="AC65" s="16"/>
      <c r="AD65" s="203"/>
      <c r="AE65" s="16"/>
      <c r="AG65" s="3"/>
      <c r="AH65" s="1"/>
      <c r="AI65" s="16"/>
      <c r="AK65" s="16"/>
      <c r="AM65" s="16"/>
      <c r="AN65" s="1"/>
      <c r="AO65" s="1"/>
      <c r="AP65" s="1"/>
      <c r="AQ65" s="1"/>
      <c r="AR65" s="1"/>
      <c r="AS65" s="1"/>
      <c r="AT65" s="1"/>
    </row>
    <row r="66" spans="7:47">
      <c r="R66" s="3"/>
      <c r="T66" s="3"/>
      <c r="U66" s="3"/>
      <c r="V66" s="3"/>
      <c r="W66" s="3"/>
      <c r="Y66" s="58"/>
      <c r="AA66" s="58"/>
      <c r="AB66" s="391"/>
      <c r="AC66" s="16"/>
      <c r="AD66" s="203"/>
      <c r="AE66" s="16"/>
      <c r="AG66" s="3"/>
      <c r="AH66" s="1"/>
      <c r="AI66" s="16"/>
      <c r="AK66" s="16"/>
      <c r="AM66" s="16"/>
      <c r="AN66" s="1"/>
      <c r="AO66" s="1"/>
      <c r="AP66" s="1"/>
      <c r="AQ66" s="1"/>
      <c r="AR66" s="1"/>
      <c r="AS66" s="1"/>
      <c r="AT66" s="1"/>
    </row>
    <row r="67" spans="7:47">
      <c r="R67" s="3"/>
      <c r="T67" s="3"/>
      <c r="U67" s="3"/>
      <c r="V67" s="3"/>
      <c r="W67" s="3"/>
      <c r="Y67" s="58"/>
      <c r="AA67" s="58"/>
      <c r="AB67" s="391"/>
      <c r="AC67" s="16"/>
      <c r="AD67" s="203"/>
      <c r="AE67" s="16"/>
      <c r="AG67" s="3"/>
      <c r="AH67" s="1"/>
      <c r="AI67" s="16"/>
      <c r="AK67" s="16"/>
      <c r="AM67" s="16"/>
      <c r="AN67" s="1"/>
      <c r="AO67" s="1"/>
      <c r="AP67" s="1"/>
      <c r="AQ67" s="1"/>
      <c r="AR67" s="1"/>
      <c r="AS67" s="1"/>
      <c r="AT67" s="1"/>
    </row>
    <row r="68" spans="7:47">
      <c r="R68" s="3"/>
      <c r="T68" s="3"/>
      <c r="U68" s="3"/>
      <c r="V68" s="3"/>
      <c r="W68" s="3"/>
      <c r="Y68" s="58"/>
      <c r="AA68" s="58"/>
      <c r="AB68" s="391"/>
      <c r="AC68" s="16"/>
      <c r="AD68" s="203"/>
      <c r="AE68" s="16"/>
      <c r="AG68" s="3"/>
      <c r="AH68" s="1"/>
      <c r="AI68" s="16"/>
      <c r="AK68" s="16"/>
      <c r="AM68" s="16"/>
      <c r="AN68" s="1"/>
      <c r="AO68" s="1"/>
      <c r="AP68" s="1"/>
      <c r="AQ68" s="1"/>
      <c r="AR68" s="1"/>
      <c r="AS68" s="1"/>
      <c r="AT68" s="1"/>
    </row>
    <row r="69" spans="7:47">
      <c r="R69" s="3"/>
      <c r="T69" s="3"/>
      <c r="U69" s="3"/>
      <c r="V69" s="3"/>
      <c r="W69" s="3"/>
      <c r="Y69" s="58"/>
      <c r="AA69" s="58"/>
      <c r="AB69" s="391"/>
      <c r="AC69" s="16"/>
      <c r="AD69" s="203"/>
      <c r="AE69" s="16"/>
      <c r="AG69" s="3"/>
      <c r="AH69" s="1"/>
      <c r="AI69" s="16"/>
      <c r="AK69" s="16"/>
      <c r="AM69" s="16"/>
      <c r="AN69" s="1"/>
      <c r="AO69" s="1"/>
      <c r="AP69" s="1"/>
      <c r="AQ69" s="1"/>
      <c r="AR69" s="1"/>
      <c r="AS69" s="1"/>
      <c r="AT69" s="1"/>
    </row>
    <row r="70" spans="7:47">
      <c r="R70" s="3"/>
      <c r="T70" s="3"/>
      <c r="U70" s="3"/>
      <c r="V70" s="3"/>
      <c r="W70" s="3"/>
      <c r="Y70" s="58"/>
      <c r="AA70" s="58"/>
      <c r="AB70" s="391"/>
      <c r="AC70" s="16"/>
      <c r="AD70" s="203"/>
      <c r="AE70" s="16"/>
      <c r="AG70" s="3"/>
      <c r="AH70" s="1"/>
      <c r="AI70" s="16"/>
      <c r="AK70" s="16"/>
      <c r="AM70" s="16"/>
      <c r="AN70" s="1"/>
      <c r="AO70" s="1"/>
      <c r="AP70" s="1"/>
      <c r="AQ70" s="1"/>
      <c r="AR70" s="1"/>
      <c r="AS70" s="1"/>
      <c r="AT70" s="1"/>
    </row>
    <row r="71" spans="7:47">
      <c r="R71" s="3"/>
      <c r="T71" s="3"/>
      <c r="U71" s="3"/>
      <c r="V71" s="3"/>
      <c r="W71" s="3"/>
      <c r="Y71" s="58"/>
      <c r="AA71" s="58"/>
      <c r="AB71" s="391"/>
      <c r="AC71" s="16"/>
      <c r="AD71" s="203"/>
      <c r="AE71" s="16"/>
      <c r="AG71" s="3"/>
      <c r="AH71" s="1"/>
      <c r="AI71" s="16"/>
      <c r="AK71" s="16"/>
      <c r="AM71" s="16"/>
      <c r="AN71" s="1"/>
      <c r="AO71" s="1"/>
      <c r="AP71" s="1"/>
      <c r="AQ71" s="1"/>
      <c r="AR71" s="1"/>
      <c r="AS71" s="1"/>
      <c r="AT71" s="1"/>
    </row>
    <row r="72" spans="7:47">
      <c r="R72" s="3"/>
      <c r="T72" s="3"/>
      <c r="U72" s="3"/>
      <c r="V72" s="3"/>
      <c r="W72" s="3"/>
      <c r="Y72" s="58"/>
      <c r="AA72" s="58"/>
      <c r="AB72" s="391"/>
      <c r="AC72" s="16"/>
      <c r="AD72" s="203"/>
      <c r="AE72" s="16"/>
      <c r="AG72" s="3"/>
      <c r="AH72" s="1"/>
      <c r="AI72" s="16"/>
      <c r="AK72" s="16"/>
      <c r="AM72" s="16"/>
      <c r="AN72" s="1"/>
      <c r="AO72" s="1"/>
      <c r="AP72" s="1"/>
      <c r="AQ72" s="1"/>
      <c r="AR72" s="1"/>
      <c r="AS72" s="1"/>
      <c r="AT72" s="1"/>
    </row>
    <row r="73" spans="7:47">
      <c r="R73" s="3"/>
      <c r="T73" s="3"/>
      <c r="U73" s="3"/>
      <c r="V73" s="3"/>
      <c r="W73" s="3"/>
      <c r="Y73" s="58"/>
      <c r="AA73" s="58"/>
      <c r="AB73" s="391"/>
      <c r="AC73" s="16"/>
      <c r="AD73" s="203"/>
      <c r="AE73" s="16"/>
      <c r="AG73" s="3"/>
      <c r="AH73" s="1"/>
      <c r="AI73" s="16"/>
      <c r="AK73" s="16"/>
      <c r="AM73" s="16"/>
      <c r="AN73" s="1"/>
      <c r="AO73" s="1"/>
      <c r="AP73" s="1"/>
      <c r="AQ73" s="1"/>
      <c r="AR73" s="1"/>
      <c r="AS73" s="1"/>
      <c r="AT73" s="1"/>
    </row>
    <row r="74" spans="7:47">
      <c r="G74" s="14"/>
      <c r="H74" s="14"/>
      <c r="J74" s="75"/>
      <c r="L74" s="75"/>
      <c r="R74" s="3"/>
      <c r="T74" s="3"/>
      <c r="U74" s="3"/>
      <c r="V74" s="3"/>
      <c r="W74" s="3"/>
      <c r="Y74" s="58"/>
      <c r="AA74" s="58"/>
      <c r="AB74" s="391"/>
      <c r="AC74" s="16"/>
      <c r="AD74" s="203"/>
      <c r="AE74" s="16"/>
      <c r="AG74" s="3"/>
      <c r="AH74" s="1"/>
      <c r="AI74" s="16"/>
      <c r="AK74" s="16"/>
      <c r="AM74" s="16"/>
      <c r="AN74" s="1"/>
      <c r="AO74" s="1"/>
      <c r="AP74" s="1"/>
      <c r="AQ74" s="1"/>
      <c r="AR74" s="1"/>
      <c r="AS74" s="1"/>
      <c r="AT74" s="1"/>
      <c r="AU74" s="14"/>
    </row>
    <row r="75" spans="7:47">
      <c r="G75" s="14"/>
      <c r="H75" s="14"/>
      <c r="J75" s="75"/>
      <c r="L75" s="75"/>
      <c r="R75" s="3"/>
      <c r="T75" s="3"/>
      <c r="U75" s="3"/>
      <c r="V75" s="3"/>
      <c r="W75" s="3"/>
      <c r="Y75" s="58"/>
      <c r="AA75" s="58"/>
      <c r="AB75" s="391"/>
      <c r="AC75" s="16"/>
      <c r="AD75" s="203"/>
      <c r="AE75" s="16"/>
      <c r="AG75" s="3"/>
      <c r="AH75" s="1"/>
      <c r="AI75" s="16"/>
      <c r="AK75" s="16"/>
      <c r="AM75" s="16"/>
      <c r="AN75" s="1"/>
      <c r="AO75" s="1"/>
      <c r="AP75" s="1"/>
      <c r="AQ75" s="1"/>
      <c r="AR75" s="1"/>
      <c r="AS75" s="1"/>
      <c r="AT75" s="1"/>
      <c r="AU75" s="14"/>
    </row>
    <row r="76" spans="7:47">
      <c r="G76" s="14"/>
      <c r="H76" s="14"/>
      <c r="J76" s="75"/>
      <c r="L76" s="75"/>
      <c r="R76" s="3"/>
      <c r="T76" s="3"/>
      <c r="U76" s="3"/>
      <c r="V76" s="3"/>
      <c r="W76" s="3"/>
      <c r="Y76" s="58"/>
      <c r="AA76" s="58"/>
      <c r="AB76" s="391"/>
      <c r="AC76" s="16"/>
      <c r="AD76" s="203"/>
      <c r="AE76" s="16"/>
      <c r="AG76" s="3"/>
      <c r="AH76" s="1"/>
      <c r="AI76" s="16"/>
      <c r="AK76" s="16"/>
      <c r="AM76" s="16"/>
      <c r="AN76" s="1"/>
      <c r="AO76" s="1"/>
      <c r="AP76" s="1"/>
      <c r="AQ76" s="1"/>
      <c r="AR76" s="1"/>
      <c r="AS76" s="1"/>
      <c r="AT76" s="1"/>
      <c r="AU76" s="14"/>
    </row>
    <row r="77" spans="7:47">
      <c r="G77" s="14"/>
      <c r="H77" s="14"/>
      <c r="J77" s="75"/>
      <c r="L77" s="75"/>
      <c r="R77" s="3"/>
      <c r="T77" s="3"/>
      <c r="U77" s="3"/>
      <c r="V77" s="3"/>
      <c r="W77" s="3"/>
      <c r="Y77" s="58"/>
      <c r="AA77" s="58"/>
      <c r="AB77" s="391"/>
      <c r="AC77" s="16"/>
      <c r="AD77" s="203"/>
      <c r="AE77" s="16"/>
      <c r="AG77" s="3"/>
      <c r="AH77" s="1"/>
      <c r="AI77" s="16"/>
      <c r="AK77" s="16"/>
      <c r="AM77" s="16"/>
      <c r="AN77" s="1"/>
      <c r="AO77" s="1"/>
      <c r="AP77" s="1"/>
      <c r="AQ77" s="1"/>
      <c r="AR77" s="1"/>
      <c r="AS77" s="1"/>
      <c r="AT77" s="1"/>
      <c r="AU77" s="14"/>
    </row>
    <row r="78" spans="7:47">
      <c r="G78" s="14"/>
      <c r="H78" s="14"/>
      <c r="J78" s="75"/>
      <c r="L78" s="75"/>
      <c r="R78" s="3"/>
      <c r="T78" s="3"/>
      <c r="U78" s="3"/>
      <c r="V78" s="3"/>
      <c r="W78" s="3"/>
      <c r="Y78" s="58"/>
      <c r="AA78" s="58"/>
      <c r="AB78" s="391"/>
      <c r="AC78" s="16"/>
      <c r="AD78" s="203"/>
      <c r="AE78" s="16"/>
      <c r="AG78" s="3"/>
      <c r="AH78" s="1"/>
      <c r="AI78" s="16"/>
      <c r="AK78" s="16"/>
      <c r="AM78" s="16"/>
      <c r="AN78" s="1"/>
      <c r="AO78" s="1"/>
      <c r="AP78" s="1"/>
      <c r="AQ78" s="1"/>
      <c r="AR78" s="1"/>
      <c r="AS78" s="1"/>
      <c r="AT78" s="1"/>
      <c r="AU78" s="14"/>
    </row>
    <row r="79" spans="7:47">
      <c r="G79" s="14"/>
      <c r="H79" s="14"/>
      <c r="J79" s="75"/>
      <c r="L79" s="75"/>
      <c r="R79" s="3"/>
      <c r="T79" s="3"/>
      <c r="U79" s="3"/>
      <c r="V79" s="3"/>
      <c r="W79" s="3"/>
      <c r="Y79" s="58"/>
      <c r="AA79" s="58"/>
      <c r="AB79" s="391"/>
      <c r="AC79" s="16"/>
      <c r="AD79" s="203"/>
      <c r="AE79" s="16"/>
      <c r="AG79" s="3"/>
      <c r="AH79" s="1"/>
      <c r="AI79" s="16"/>
      <c r="AK79" s="16"/>
      <c r="AM79" s="16"/>
      <c r="AN79" s="1"/>
      <c r="AO79" s="1"/>
      <c r="AP79" s="1"/>
      <c r="AQ79" s="1"/>
      <c r="AR79" s="1"/>
      <c r="AS79" s="1"/>
      <c r="AT79" s="1"/>
      <c r="AU79" s="14"/>
    </row>
    <row r="80" spans="7:47">
      <c r="G80" s="14"/>
      <c r="H80" s="14"/>
      <c r="J80" s="75"/>
      <c r="L80" s="75"/>
      <c r="R80" s="3"/>
      <c r="T80" s="3"/>
      <c r="U80" s="3"/>
      <c r="V80" s="3"/>
      <c r="W80" s="3"/>
      <c r="Y80" s="58"/>
      <c r="AA80" s="58"/>
      <c r="AB80" s="391"/>
      <c r="AC80" s="16"/>
      <c r="AD80" s="203"/>
      <c r="AE80" s="16"/>
      <c r="AG80" s="3"/>
      <c r="AH80" s="1"/>
      <c r="AI80" s="16"/>
      <c r="AK80" s="16"/>
      <c r="AM80" s="16"/>
      <c r="AN80" s="1"/>
      <c r="AO80" s="1"/>
      <c r="AP80" s="1"/>
      <c r="AQ80" s="1"/>
      <c r="AR80" s="1"/>
      <c r="AS80" s="1"/>
      <c r="AT80" s="1"/>
      <c r="AU80" s="14"/>
    </row>
    <row r="81" spans="7:47">
      <c r="G81" s="14"/>
      <c r="H81" s="14"/>
      <c r="J81" s="75"/>
      <c r="L81" s="75"/>
      <c r="R81" s="3"/>
      <c r="T81" s="3"/>
      <c r="U81" s="3"/>
      <c r="V81" s="3"/>
      <c r="W81" s="3"/>
      <c r="Y81" s="58"/>
      <c r="AA81" s="58"/>
      <c r="AB81" s="391"/>
      <c r="AC81" s="16"/>
      <c r="AD81" s="203"/>
      <c r="AE81" s="16"/>
      <c r="AG81" s="3"/>
      <c r="AH81" s="1"/>
      <c r="AI81" s="16"/>
      <c r="AK81" s="16"/>
      <c r="AM81" s="16"/>
      <c r="AN81" s="1"/>
      <c r="AO81" s="1"/>
      <c r="AP81" s="1"/>
      <c r="AQ81" s="1"/>
      <c r="AR81" s="1"/>
      <c r="AS81" s="1"/>
      <c r="AT81" s="1"/>
      <c r="AU81" s="14"/>
    </row>
    <row r="82" spans="7:47">
      <c r="G82" s="14"/>
      <c r="H82" s="14"/>
      <c r="J82" s="75"/>
      <c r="L82" s="75"/>
      <c r="R82" s="3"/>
      <c r="T82" s="3"/>
      <c r="U82" s="3"/>
      <c r="V82" s="3"/>
      <c r="W82" s="3"/>
      <c r="Y82" s="58"/>
      <c r="AA82" s="58"/>
      <c r="AB82" s="391"/>
      <c r="AC82" s="16"/>
      <c r="AD82" s="203"/>
      <c r="AE82" s="16"/>
      <c r="AG82" s="3"/>
      <c r="AH82" s="1"/>
      <c r="AI82" s="16"/>
      <c r="AK82" s="16"/>
      <c r="AM82" s="16"/>
      <c r="AN82" s="1"/>
      <c r="AO82" s="1"/>
      <c r="AP82" s="1"/>
      <c r="AQ82" s="1"/>
      <c r="AR82" s="1"/>
      <c r="AS82" s="1"/>
      <c r="AT82" s="1"/>
      <c r="AU82" s="14"/>
    </row>
    <row r="83" spans="7:47">
      <c r="G83" s="14"/>
      <c r="H83" s="14"/>
      <c r="J83" s="75"/>
      <c r="L83" s="75"/>
      <c r="R83" s="3"/>
      <c r="T83" s="3"/>
      <c r="U83" s="3"/>
      <c r="V83" s="3"/>
      <c r="W83" s="3"/>
      <c r="Y83" s="58"/>
      <c r="AA83" s="58"/>
      <c r="AB83" s="391"/>
      <c r="AC83" s="16"/>
      <c r="AD83" s="203"/>
      <c r="AE83" s="16"/>
      <c r="AG83" s="3"/>
      <c r="AH83" s="1"/>
      <c r="AI83" s="16"/>
      <c r="AK83" s="16"/>
      <c r="AM83" s="16"/>
      <c r="AN83" s="1"/>
      <c r="AO83" s="1"/>
      <c r="AP83" s="1"/>
      <c r="AQ83" s="1"/>
      <c r="AR83" s="1"/>
      <c r="AS83" s="1"/>
      <c r="AT83" s="1"/>
      <c r="AU83" s="14"/>
    </row>
    <row r="84" spans="7:47">
      <c r="G84" s="14"/>
      <c r="H84" s="14"/>
      <c r="J84" s="75"/>
      <c r="L84" s="75"/>
      <c r="R84" s="3"/>
      <c r="T84" s="3"/>
      <c r="U84" s="3"/>
      <c r="V84" s="3"/>
      <c r="W84" s="3"/>
      <c r="Y84" s="58"/>
      <c r="AA84" s="58"/>
      <c r="AB84" s="391"/>
      <c r="AC84" s="16"/>
      <c r="AD84" s="203"/>
      <c r="AE84" s="16"/>
      <c r="AG84" s="3"/>
      <c r="AH84" s="1"/>
      <c r="AI84" s="16"/>
      <c r="AK84" s="16"/>
      <c r="AM84" s="16"/>
      <c r="AN84" s="1"/>
      <c r="AO84" s="1"/>
      <c r="AP84" s="1"/>
      <c r="AQ84" s="1"/>
      <c r="AR84" s="1"/>
      <c r="AS84" s="1"/>
      <c r="AT84" s="1"/>
      <c r="AU84" s="14"/>
    </row>
    <row r="85" spans="7:47">
      <c r="G85" s="14"/>
      <c r="H85" s="14"/>
      <c r="J85" s="75"/>
      <c r="L85" s="75"/>
      <c r="R85" s="3"/>
      <c r="T85" s="3"/>
      <c r="U85" s="3"/>
      <c r="V85" s="3"/>
      <c r="W85" s="3"/>
      <c r="Y85" s="58"/>
      <c r="AA85" s="58"/>
      <c r="AB85" s="391"/>
      <c r="AC85" s="16"/>
      <c r="AD85" s="203"/>
      <c r="AE85" s="16"/>
      <c r="AG85" s="3"/>
      <c r="AH85" s="1"/>
      <c r="AI85" s="16"/>
      <c r="AK85" s="16"/>
      <c r="AM85" s="16"/>
      <c r="AN85" s="1"/>
      <c r="AO85" s="1"/>
      <c r="AP85" s="1"/>
      <c r="AQ85" s="1"/>
      <c r="AR85" s="1"/>
      <c r="AS85" s="1"/>
      <c r="AT85" s="1"/>
      <c r="AU85" s="14"/>
    </row>
    <row r="86" spans="7:47">
      <c r="G86" s="14"/>
      <c r="H86" s="14"/>
      <c r="J86" s="75"/>
      <c r="L86" s="75"/>
      <c r="R86" s="3"/>
      <c r="T86" s="3"/>
      <c r="U86" s="3"/>
      <c r="V86" s="3"/>
      <c r="W86" s="3"/>
      <c r="Y86" s="58"/>
      <c r="AA86" s="58"/>
      <c r="AB86" s="391"/>
      <c r="AC86" s="16"/>
      <c r="AD86" s="203"/>
      <c r="AE86" s="16"/>
      <c r="AG86" s="3"/>
      <c r="AH86" s="1"/>
      <c r="AI86" s="16"/>
      <c r="AK86" s="16"/>
      <c r="AM86" s="16"/>
      <c r="AN86" s="1"/>
      <c r="AO86" s="1"/>
      <c r="AP86" s="1"/>
      <c r="AQ86" s="1"/>
      <c r="AR86" s="1"/>
      <c r="AS86" s="1"/>
      <c r="AT86" s="1"/>
      <c r="AU86" s="14"/>
    </row>
    <row r="87" spans="7:47">
      <c r="G87" s="14"/>
      <c r="H87" s="14"/>
      <c r="J87" s="75"/>
      <c r="L87" s="75"/>
      <c r="R87" s="3"/>
      <c r="T87" s="3"/>
      <c r="U87" s="3"/>
      <c r="V87" s="3"/>
      <c r="W87" s="3"/>
      <c r="Y87" s="58"/>
      <c r="AA87" s="58"/>
      <c r="AB87" s="391"/>
      <c r="AC87" s="16"/>
      <c r="AD87" s="203"/>
      <c r="AE87" s="16"/>
      <c r="AG87" s="3"/>
      <c r="AH87" s="1"/>
      <c r="AI87" s="16"/>
      <c r="AK87" s="16"/>
      <c r="AM87" s="16"/>
      <c r="AN87" s="1"/>
      <c r="AO87" s="1"/>
      <c r="AP87" s="1"/>
      <c r="AQ87" s="1"/>
      <c r="AR87" s="1"/>
      <c r="AS87" s="1"/>
      <c r="AT87" s="1"/>
      <c r="AU87" s="14"/>
    </row>
    <row r="88" spans="7:47">
      <c r="G88" s="14"/>
      <c r="H88" s="14"/>
      <c r="J88" s="75"/>
      <c r="L88" s="75"/>
      <c r="R88" s="3"/>
      <c r="T88" s="3"/>
      <c r="U88" s="3"/>
      <c r="V88" s="3"/>
      <c r="W88" s="3"/>
      <c r="Y88" s="58"/>
      <c r="AA88" s="58"/>
      <c r="AB88" s="391"/>
      <c r="AC88" s="16"/>
      <c r="AD88" s="203"/>
      <c r="AE88" s="16"/>
      <c r="AG88" s="3"/>
      <c r="AH88" s="1"/>
      <c r="AI88" s="16"/>
      <c r="AK88" s="16"/>
      <c r="AM88" s="16"/>
      <c r="AN88" s="1"/>
      <c r="AO88" s="1"/>
      <c r="AP88" s="1"/>
      <c r="AQ88" s="1"/>
      <c r="AR88" s="1"/>
      <c r="AS88" s="1"/>
      <c r="AT88" s="1"/>
      <c r="AU88" s="14"/>
    </row>
    <row r="89" spans="7:47">
      <c r="G89" s="14"/>
      <c r="H89" s="14"/>
      <c r="J89" s="75"/>
      <c r="L89" s="75"/>
      <c r="R89" s="3"/>
      <c r="T89" s="3"/>
      <c r="U89" s="3"/>
      <c r="V89" s="3"/>
      <c r="W89" s="3"/>
      <c r="Y89" s="58"/>
      <c r="AA89" s="58"/>
      <c r="AB89" s="391"/>
      <c r="AC89" s="16"/>
      <c r="AD89" s="203"/>
      <c r="AE89" s="16"/>
      <c r="AG89" s="3"/>
      <c r="AH89" s="1"/>
      <c r="AI89" s="16"/>
      <c r="AK89" s="16"/>
      <c r="AM89" s="16"/>
      <c r="AN89" s="1"/>
      <c r="AO89" s="1"/>
      <c r="AP89" s="1"/>
      <c r="AQ89" s="1"/>
      <c r="AR89" s="1"/>
      <c r="AS89" s="1"/>
      <c r="AT89" s="1"/>
      <c r="AU89" s="14"/>
    </row>
    <row r="90" spans="7:47">
      <c r="G90" s="14"/>
      <c r="H90" s="14"/>
      <c r="J90" s="75"/>
      <c r="L90" s="75"/>
      <c r="R90" s="3"/>
      <c r="T90" s="3"/>
      <c r="U90" s="3"/>
      <c r="V90" s="3"/>
      <c r="W90" s="3"/>
      <c r="Y90" s="58"/>
      <c r="AA90" s="58"/>
      <c r="AB90" s="391"/>
      <c r="AC90" s="16"/>
      <c r="AD90" s="203"/>
      <c r="AE90" s="16"/>
      <c r="AG90" s="3"/>
      <c r="AH90" s="1"/>
      <c r="AI90" s="16"/>
      <c r="AK90" s="16"/>
      <c r="AM90" s="16"/>
      <c r="AN90" s="1"/>
      <c r="AO90" s="1"/>
      <c r="AP90" s="1"/>
      <c r="AQ90" s="1"/>
      <c r="AR90" s="1"/>
      <c r="AS90" s="1"/>
      <c r="AT90" s="1"/>
      <c r="AU90" s="14"/>
    </row>
    <row r="91" spans="7:47">
      <c r="G91" s="14"/>
      <c r="H91" s="14"/>
      <c r="J91" s="75"/>
      <c r="L91" s="75"/>
      <c r="R91" s="3"/>
      <c r="T91" s="3"/>
      <c r="U91" s="3"/>
      <c r="V91" s="3"/>
      <c r="W91" s="3"/>
      <c r="Y91" s="58"/>
      <c r="AA91" s="58"/>
      <c r="AB91" s="391"/>
      <c r="AC91" s="16"/>
      <c r="AD91" s="203"/>
      <c r="AE91" s="16"/>
      <c r="AG91" s="3"/>
      <c r="AH91" s="1"/>
      <c r="AI91" s="16"/>
      <c r="AK91" s="16"/>
      <c r="AM91" s="16"/>
      <c r="AN91" s="1"/>
      <c r="AO91" s="1"/>
      <c r="AP91" s="1"/>
      <c r="AQ91" s="1"/>
      <c r="AR91" s="1"/>
      <c r="AS91" s="1"/>
      <c r="AT91" s="1"/>
      <c r="AU91" s="14"/>
    </row>
    <row r="92" spans="7:47">
      <c r="G92" s="14"/>
      <c r="H92" s="14"/>
      <c r="J92" s="75"/>
      <c r="L92" s="75"/>
      <c r="R92" s="3"/>
      <c r="T92" s="3"/>
      <c r="U92" s="3"/>
      <c r="V92" s="3"/>
      <c r="W92" s="3"/>
      <c r="Y92" s="58"/>
      <c r="AA92" s="58"/>
      <c r="AB92" s="391"/>
      <c r="AC92" s="16"/>
      <c r="AD92" s="203"/>
      <c r="AE92" s="16"/>
      <c r="AG92" s="3"/>
      <c r="AH92" s="1"/>
      <c r="AI92" s="16"/>
      <c r="AK92" s="16"/>
      <c r="AM92" s="16"/>
      <c r="AN92" s="1"/>
      <c r="AO92" s="1"/>
      <c r="AP92" s="1"/>
      <c r="AQ92" s="1"/>
      <c r="AR92" s="1"/>
      <c r="AS92" s="1"/>
      <c r="AT92" s="1"/>
      <c r="AU92" s="14"/>
    </row>
    <row r="93" spans="7:47">
      <c r="G93" s="14"/>
      <c r="H93" s="14"/>
      <c r="J93" s="75"/>
      <c r="L93" s="75"/>
      <c r="R93" s="3"/>
      <c r="T93" s="3"/>
      <c r="U93" s="3"/>
      <c r="V93" s="3"/>
      <c r="W93" s="3"/>
      <c r="Y93" s="58"/>
      <c r="AA93" s="58"/>
      <c r="AB93" s="391"/>
      <c r="AC93" s="16"/>
      <c r="AD93" s="203"/>
      <c r="AE93" s="16"/>
      <c r="AG93" s="3"/>
      <c r="AH93" s="1"/>
      <c r="AI93" s="16"/>
      <c r="AK93" s="16"/>
      <c r="AM93" s="16"/>
      <c r="AN93" s="1"/>
      <c r="AO93" s="1"/>
      <c r="AP93" s="1"/>
      <c r="AQ93" s="1"/>
      <c r="AR93" s="1"/>
      <c r="AS93" s="1"/>
      <c r="AT93" s="1"/>
      <c r="AU93" s="14"/>
    </row>
    <row r="94" spans="7:47">
      <c r="G94" s="14"/>
      <c r="H94" s="14"/>
      <c r="J94" s="75"/>
      <c r="L94" s="75"/>
      <c r="R94" s="3"/>
      <c r="T94" s="3"/>
      <c r="U94" s="3"/>
      <c r="V94" s="3"/>
      <c r="W94" s="3"/>
      <c r="Y94" s="58"/>
      <c r="AA94" s="58"/>
      <c r="AB94" s="391"/>
      <c r="AC94" s="16"/>
      <c r="AD94" s="203"/>
      <c r="AE94" s="16"/>
      <c r="AG94" s="3"/>
      <c r="AH94" s="1"/>
      <c r="AI94" s="16"/>
      <c r="AK94" s="16"/>
      <c r="AM94" s="16"/>
      <c r="AN94" s="1"/>
      <c r="AO94" s="1"/>
      <c r="AP94" s="1"/>
      <c r="AQ94" s="1"/>
      <c r="AR94" s="1"/>
      <c r="AS94" s="1"/>
      <c r="AT94" s="1"/>
      <c r="AU94" s="14"/>
    </row>
    <row r="95" spans="7:47">
      <c r="G95" s="14"/>
      <c r="H95" s="14"/>
      <c r="J95" s="75"/>
      <c r="L95" s="75"/>
      <c r="R95" s="3"/>
      <c r="T95" s="3"/>
      <c r="U95" s="3"/>
      <c r="V95" s="3"/>
      <c r="W95" s="3"/>
      <c r="Y95" s="58"/>
      <c r="AA95" s="58"/>
      <c r="AB95" s="391"/>
      <c r="AC95" s="16"/>
      <c r="AD95" s="203"/>
      <c r="AE95" s="16"/>
      <c r="AG95" s="3"/>
      <c r="AH95" s="1"/>
      <c r="AI95" s="16"/>
      <c r="AK95" s="16"/>
      <c r="AM95" s="16"/>
      <c r="AN95" s="1"/>
      <c r="AO95" s="1"/>
      <c r="AP95" s="1"/>
      <c r="AQ95" s="1"/>
      <c r="AR95" s="1"/>
      <c r="AS95" s="1"/>
      <c r="AT95" s="1"/>
      <c r="AU95" s="14"/>
    </row>
    <row r="96" spans="7:47">
      <c r="G96" s="14"/>
      <c r="H96" s="14"/>
      <c r="J96" s="75"/>
      <c r="L96" s="75"/>
      <c r="R96" s="3"/>
      <c r="T96" s="3"/>
      <c r="U96" s="3"/>
      <c r="V96" s="3"/>
      <c r="W96" s="3"/>
      <c r="Y96" s="58"/>
      <c r="AA96" s="58"/>
      <c r="AB96" s="391"/>
      <c r="AC96" s="16"/>
      <c r="AD96" s="203"/>
      <c r="AE96" s="16"/>
      <c r="AG96" s="3"/>
      <c r="AH96" s="1"/>
      <c r="AI96" s="16"/>
      <c r="AK96" s="16"/>
      <c r="AM96" s="16"/>
      <c r="AN96" s="1"/>
      <c r="AO96" s="1"/>
      <c r="AP96" s="1"/>
      <c r="AQ96" s="1"/>
      <c r="AR96" s="1"/>
      <c r="AS96" s="1"/>
      <c r="AT96" s="1"/>
      <c r="AU96" s="14"/>
    </row>
    <row r="97" spans="7:47">
      <c r="G97" s="14"/>
      <c r="H97" s="14"/>
      <c r="J97" s="75"/>
      <c r="L97" s="75"/>
      <c r="R97" s="3"/>
      <c r="T97" s="3"/>
      <c r="U97" s="3"/>
      <c r="V97" s="3"/>
      <c r="W97" s="3"/>
      <c r="Y97" s="58"/>
      <c r="AA97" s="58"/>
      <c r="AB97" s="391"/>
      <c r="AC97" s="16"/>
      <c r="AD97" s="203"/>
      <c r="AE97" s="16"/>
      <c r="AG97" s="3"/>
      <c r="AH97" s="1"/>
      <c r="AI97" s="16"/>
      <c r="AK97" s="16"/>
      <c r="AM97" s="16"/>
      <c r="AN97" s="1"/>
      <c r="AO97" s="1"/>
      <c r="AP97" s="1"/>
      <c r="AQ97" s="1"/>
      <c r="AR97" s="1"/>
      <c r="AS97" s="1"/>
      <c r="AT97" s="1"/>
      <c r="AU97" s="14"/>
    </row>
    <row r="98" spans="7:47">
      <c r="G98" s="14"/>
      <c r="H98" s="14"/>
      <c r="J98" s="75"/>
      <c r="L98" s="75"/>
      <c r="R98" s="3"/>
      <c r="T98" s="3"/>
      <c r="U98" s="3"/>
      <c r="V98" s="3"/>
      <c r="W98" s="3"/>
      <c r="Y98" s="58"/>
      <c r="AA98" s="58"/>
      <c r="AB98" s="391"/>
      <c r="AC98" s="16"/>
      <c r="AD98" s="203"/>
      <c r="AE98" s="16"/>
      <c r="AG98" s="3"/>
      <c r="AH98" s="1"/>
      <c r="AI98" s="16"/>
      <c r="AK98" s="16"/>
      <c r="AM98" s="16"/>
      <c r="AN98" s="1"/>
      <c r="AO98" s="1"/>
      <c r="AP98" s="1"/>
      <c r="AQ98" s="1"/>
      <c r="AR98" s="1"/>
      <c r="AS98" s="1"/>
      <c r="AT98" s="1"/>
      <c r="AU98" s="14"/>
    </row>
    <row r="99" spans="7:47">
      <c r="G99" s="14"/>
      <c r="H99" s="14"/>
      <c r="J99" s="75"/>
      <c r="L99" s="75"/>
      <c r="R99" s="3"/>
      <c r="T99" s="3"/>
      <c r="U99" s="3"/>
      <c r="V99" s="3"/>
      <c r="W99" s="3"/>
      <c r="Y99" s="58"/>
      <c r="AA99" s="58"/>
      <c r="AB99" s="391"/>
      <c r="AC99" s="16"/>
      <c r="AD99" s="203"/>
      <c r="AE99" s="16"/>
      <c r="AG99" s="3"/>
      <c r="AH99" s="1"/>
      <c r="AI99" s="16"/>
      <c r="AK99" s="16"/>
      <c r="AM99" s="16"/>
      <c r="AN99" s="1"/>
      <c r="AO99" s="1"/>
      <c r="AP99" s="1"/>
      <c r="AQ99" s="1"/>
      <c r="AR99" s="1"/>
      <c r="AS99" s="1"/>
      <c r="AT99" s="1"/>
      <c r="AU99" s="14"/>
    </row>
    <row r="100" spans="7:47">
      <c r="G100" s="14"/>
      <c r="H100" s="14"/>
      <c r="J100" s="75"/>
      <c r="L100" s="75"/>
      <c r="R100" s="3"/>
      <c r="T100" s="3"/>
      <c r="U100" s="3"/>
      <c r="V100" s="3"/>
      <c r="W100" s="3"/>
      <c r="Y100" s="58"/>
      <c r="AA100" s="58"/>
      <c r="AB100" s="391"/>
      <c r="AC100" s="16"/>
      <c r="AD100" s="203"/>
      <c r="AE100" s="16"/>
      <c r="AG100" s="3"/>
      <c r="AH100" s="1"/>
      <c r="AI100" s="16"/>
      <c r="AK100" s="16"/>
      <c r="AM100" s="16"/>
      <c r="AN100" s="1"/>
      <c r="AO100" s="1"/>
      <c r="AP100" s="1"/>
      <c r="AQ100" s="1"/>
      <c r="AR100" s="1"/>
      <c r="AS100" s="1"/>
      <c r="AT100" s="1"/>
      <c r="AU100" s="14"/>
    </row>
    <row r="101" spans="7:47">
      <c r="G101" s="14"/>
      <c r="H101" s="14"/>
      <c r="J101" s="75"/>
      <c r="L101" s="75"/>
      <c r="R101" s="3"/>
      <c r="T101" s="3"/>
      <c r="U101" s="3"/>
      <c r="V101" s="3"/>
      <c r="W101" s="3"/>
      <c r="Y101" s="58"/>
      <c r="AA101" s="58"/>
      <c r="AB101" s="391"/>
      <c r="AC101" s="16"/>
      <c r="AD101" s="203"/>
      <c r="AE101" s="16"/>
      <c r="AG101" s="3"/>
      <c r="AH101" s="1"/>
      <c r="AI101" s="16"/>
      <c r="AK101" s="16"/>
      <c r="AM101" s="16"/>
      <c r="AN101" s="1"/>
      <c r="AO101" s="1"/>
      <c r="AP101" s="1"/>
      <c r="AQ101" s="1"/>
      <c r="AR101" s="1"/>
      <c r="AS101" s="1"/>
      <c r="AT101" s="1"/>
      <c r="AU101" s="14"/>
    </row>
    <row r="102" spans="7:47">
      <c r="G102" s="14"/>
      <c r="H102" s="14"/>
      <c r="J102" s="75"/>
      <c r="L102" s="75"/>
      <c r="R102" s="3"/>
      <c r="T102" s="3"/>
      <c r="U102" s="3"/>
      <c r="V102" s="3"/>
      <c r="W102" s="3"/>
      <c r="Y102" s="58"/>
      <c r="AA102" s="58"/>
      <c r="AB102" s="391"/>
      <c r="AC102" s="16"/>
      <c r="AD102" s="203"/>
      <c r="AE102" s="16"/>
      <c r="AG102" s="3"/>
      <c r="AH102" s="1"/>
      <c r="AI102" s="16"/>
      <c r="AK102" s="16"/>
      <c r="AM102" s="16"/>
      <c r="AN102" s="1"/>
      <c r="AO102" s="1"/>
      <c r="AP102" s="1"/>
      <c r="AQ102" s="1"/>
      <c r="AR102" s="1"/>
      <c r="AS102" s="1"/>
      <c r="AT102" s="1"/>
      <c r="AU102" s="14"/>
    </row>
    <row r="103" spans="7:47">
      <c r="G103" s="14"/>
      <c r="H103" s="14"/>
      <c r="J103" s="75"/>
      <c r="L103" s="75"/>
      <c r="R103" s="3"/>
      <c r="T103" s="3"/>
      <c r="U103" s="3"/>
      <c r="V103" s="3"/>
      <c r="W103" s="3"/>
      <c r="Y103" s="58"/>
      <c r="AA103" s="58"/>
      <c r="AB103" s="391"/>
      <c r="AC103" s="16"/>
      <c r="AD103" s="203"/>
      <c r="AE103" s="16"/>
      <c r="AG103" s="3"/>
      <c r="AH103" s="1"/>
      <c r="AI103" s="16"/>
      <c r="AK103" s="16"/>
      <c r="AM103" s="16"/>
      <c r="AN103" s="1"/>
      <c r="AO103" s="1"/>
      <c r="AP103" s="1"/>
      <c r="AQ103" s="1"/>
      <c r="AR103" s="1"/>
      <c r="AS103" s="1"/>
      <c r="AT103" s="1"/>
      <c r="AU103" s="14"/>
    </row>
    <row r="104" spans="7:47">
      <c r="G104" s="14"/>
      <c r="H104" s="14"/>
      <c r="J104" s="75"/>
      <c r="L104" s="75"/>
      <c r="R104" s="3"/>
      <c r="T104" s="3"/>
      <c r="U104" s="3"/>
      <c r="V104" s="3"/>
      <c r="W104" s="3"/>
      <c r="Y104" s="58"/>
      <c r="AA104" s="58"/>
      <c r="AB104" s="391"/>
      <c r="AC104" s="16"/>
      <c r="AD104" s="203"/>
      <c r="AE104" s="16"/>
      <c r="AG104" s="3"/>
      <c r="AH104" s="1"/>
      <c r="AI104" s="16"/>
      <c r="AK104" s="16"/>
      <c r="AM104" s="16"/>
      <c r="AN104" s="1"/>
      <c r="AO104" s="1"/>
      <c r="AP104" s="1"/>
      <c r="AQ104" s="1"/>
      <c r="AR104" s="1"/>
      <c r="AS104" s="1"/>
      <c r="AT104" s="1"/>
      <c r="AU104" s="14"/>
    </row>
    <row r="105" spans="7:47">
      <c r="G105" s="14"/>
      <c r="H105" s="14"/>
      <c r="J105" s="75"/>
      <c r="L105" s="75"/>
      <c r="R105" s="3"/>
      <c r="T105" s="3"/>
      <c r="U105" s="3"/>
      <c r="V105" s="3"/>
      <c r="W105" s="3"/>
      <c r="Y105" s="58"/>
      <c r="AA105" s="58"/>
      <c r="AB105" s="391"/>
      <c r="AC105" s="16"/>
      <c r="AD105" s="203"/>
      <c r="AE105" s="16"/>
      <c r="AG105" s="3"/>
      <c r="AH105" s="1"/>
      <c r="AI105" s="16"/>
      <c r="AK105" s="16"/>
      <c r="AM105" s="16"/>
      <c r="AN105" s="1"/>
      <c r="AO105" s="1"/>
      <c r="AP105" s="1"/>
      <c r="AQ105" s="1"/>
      <c r="AR105" s="1"/>
      <c r="AS105" s="1"/>
      <c r="AT105" s="1"/>
      <c r="AU105" s="14"/>
    </row>
    <row r="106" spans="7:47">
      <c r="G106" s="14"/>
      <c r="H106" s="14"/>
      <c r="J106" s="75"/>
      <c r="L106" s="75"/>
      <c r="R106" s="3"/>
      <c r="T106" s="3"/>
      <c r="U106" s="3"/>
      <c r="V106" s="3"/>
      <c r="W106" s="3"/>
      <c r="Y106" s="58"/>
      <c r="AA106" s="58"/>
      <c r="AB106" s="391"/>
      <c r="AC106" s="16"/>
      <c r="AD106" s="203"/>
      <c r="AE106" s="16"/>
      <c r="AG106" s="3"/>
      <c r="AH106" s="1"/>
      <c r="AI106" s="16"/>
      <c r="AK106" s="16"/>
      <c r="AM106" s="16"/>
      <c r="AN106" s="1"/>
      <c r="AO106" s="1"/>
      <c r="AP106" s="1"/>
      <c r="AQ106" s="1"/>
      <c r="AR106" s="1"/>
      <c r="AS106" s="1"/>
      <c r="AT106" s="1"/>
      <c r="AU106" s="14"/>
    </row>
    <row r="107" spans="7:47">
      <c r="G107" s="14"/>
      <c r="H107" s="14"/>
      <c r="J107" s="75"/>
      <c r="L107" s="75"/>
      <c r="R107" s="3"/>
      <c r="T107" s="3"/>
      <c r="U107" s="3"/>
      <c r="V107" s="3"/>
      <c r="W107" s="3"/>
      <c r="Y107" s="58"/>
      <c r="AA107" s="58"/>
      <c r="AB107" s="391"/>
      <c r="AC107" s="16"/>
      <c r="AD107" s="203"/>
      <c r="AE107" s="16"/>
      <c r="AG107" s="3"/>
      <c r="AH107" s="1"/>
      <c r="AI107" s="16"/>
      <c r="AK107" s="16"/>
      <c r="AM107" s="16"/>
      <c r="AN107" s="1"/>
      <c r="AO107" s="1"/>
      <c r="AP107" s="1"/>
      <c r="AQ107" s="1"/>
      <c r="AR107" s="1"/>
      <c r="AS107" s="1"/>
      <c r="AT107" s="1"/>
      <c r="AU107" s="14"/>
    </row>
    <row r="108" spans="7:47">
      <c r="G108" s="14"/>
      <c r="H108" s="14"/>
      <c r="J108" s="75"/>
      <c r="L108" s="75"/>
      <c r="R108" s="3"/>
      <c r="T108" s="3"/>
      <c r="U108" s="3"/>
      <c r="V108" s="3"/>
      <c r="W108" s="3"/>
      <c r="Y108" s="58"/>
      <c r="AA108" s="58"/>
      <c r="AB108" s="391"/>
      <c r="AC108" s="16"/>
      <c r="AD108" s="203"/>
      <c r="AE108" s="16"/>
      <c r="AG108" s="3"/>
      <c r="AH108" s="1"/>
      <c r="AI108" s="16"/>
      <c r="AK108" s="16"/>
      <c r="AM108" s="16"/>
      <c r="AN108" s="1"/>
      <c r="AO108" s="1"/>
      <c r="AP108" s="1"/>
      <c r="AQ108" s="1"/>
      <c r="AR108" s="1"/>
      <c r="AS108" s="1"/>
      <c r="AT108" s="1"/>
      <c r="AU108" s="14"/>
    </row>
    <row r="109" spans="7:47">
      <c r="G109" s="14"/>
      <c r="H109" s="14"/>
      <c r="J109" s="75"/>
      <c r="L109" s="75"/>
      <c r="R109" s="3"/>
      <c r="T109" s="3"/>
      <c r="U109" s="3"/>
      <c r="V109" s="3"/>
      <c r="W109" s="3"/>
      <c r="Y109" s="58"/>
      <c r="AA109" s="58"/>
      <c r="AB109" s="391"/>
      <c r="AC109" s="16"/>
      <c r="AD109" s="203"/>
      <c r="AE109" s="16"/>
      <c r="AG109" s="3"/>
      <c r="AH109" s="1"/>
      <c r="AI109" s="16"/>
      <c r="AK109" s="16"/>
      <c r="AM109" s="16"/>
      <c r="AN109" s="1"/>
      <c r="AO109" s="1"/>
      <c r="AP109" s="1"/>
      <c r="AQ109" s="1"/>
      <c r="AR109" s="1"/>
      <c r="AS109" s="1"/>
      <c r="AT109" s="1"/>
      <c r="AU109" s="14"/>
    </row>
    <row r="110" spans="7:47">
      <c r="G110" s="14"/>
      <c r="H110" s="14"/>
      <c r="J110" s="75"/>
      <c r="L110" s="75"/>
      <c r="R110" s="3"/>
      <c r="T110" s="3"/>
      <c r="U110" s="3"/>
      <c r="V110" s="3"/>
      <c r="W110" s="3"/>
      <c r="Y110" s="58"/>
      <c r="AA110" s="58"/>
      <c r="AB110" s="391"/>
      <c r="AC110" s="16"/>
      <c r="AD110" s="203"/>
      <c r="AE110" s="16"/>
      <c r="AG110" s="3"/>
      <c r="AH110" s="1"/>
      <c r="AI110" s="16"/>
      <c r="AK110" s="16"/>
      <c r="AM110" s="16"/>
      <c r="AN110" s="1"/>
      <c r="AO110" s="1"/>
      <c r="AP110" s="1"/>
      <c r="AQ110" s="1"/>
      <c r="AR110" s="1"/>
      <c r="AS110" s="1"/>
      <c r="AT110" s="1"/>
      <c r="AU110" s="14"/>
    </row>
    <row r="111" spans="7:47">
      <c r="G111" s="14"/>
      <c r="H111" s="14"/>
      <c r="J111" s="75"/>
      <c r="L111" s="75"/>
      <c r="M111" s="157"/>
      <c r="N111" s="360"/>
      <c r="O111" s="157"/>
      <c r="P111" s="14"/>
      <c r="R111" s="14"/>
      <c r="T111" s="14"/>
      <c r="U111" s="14"/>
      <c r="V111" s="14"/>
      <c r="W111" s="14"/>
      <c r="Y111" s="157"/>
      <c r="AA111" s="157"/>
      <c r="AC111" s="75"/>
      <c r="AD111" s="75"/>
      <c r="AE111" s="75"/>
      <c r="AF111" s="157"/>
      <c r="AG111" s="14"/>
      <c r="AH111" s="14"/>
      <c r="AI111" s="75"/>
      <c r="AJ111" s="75"/>
      <c r="AK111" s="75"/>
      <c r="AL111" s="157"/>
      <c r="AM111" s="75"/>
      <c r="AN111" s="14"/>
      <c r="AO111" s="14"/>
      <c r="AP111" s="14"/>
      <c r="AQ111" s="14"/>
      <c r="AR111" s="14"/>
      <c r="AS111" s="14"/>
      <c r="AT111" s="14"/>
      <c r="AU111" s="14"/>
    </row>
    <row r="112" spans="7:47">
      <c r="G112" s="14"/>
      <c r="H112" s="14"/>
      <c r="J112" s="75"/>
      <c r="L112" s="75"/>
      <c r="M112" s="157"/>
      <c r="N112" s="360"/>
      <c r="O112" s="157"/>
      <c r="P112" s="14"/>
      <c r="R112" s="14"/>
      <c r="T112" s="14"/>
      <c r="U112" s="14"/>
      <c r="V112" s="14"/>
      <c r="W112" s="14"/>
      <c r="Y112" s="157"/>
      <c r="AA112" s="157"/>
      <c r="AC112" s="75"/>
      <c r="AD112" s="75"/>
      <c r="AE112" s="75"/>
      <c r="AF112" s="157"/>
      <c r="AG112" s="14"/>
      <c r="AH112" s="14"/>
      <c r="AI112" s="75"/>
      <c r="AJ112" s="75"/>
      <c r="AK112" s="75"/>
      <c r="AL112" s="157"/>
      <c r="AM112" s="75"/>
      <c r="AN112" s="14"/>
      <c r="AO112" s="14"/>
      <c r="AP112" s="14"/>
      <c r="AQ112" s="14"/>
      <c r="AR112" s="14"/>
      <c r="AS112" s="14"/>
      <c r="AT112" s="14"/>
      <c r="AU112" s="14"/>
    </row>
    <row r="113" spans="7:47">
      <c r="G113" s="14"/>
      <c r="H113" s="14"/>
      <c r="J113" s="75"/>
      <c r="L113" s="75"/>
      <c r="M113" s="157"/>
      <c r="N113" s="360"/>
      <c r="O113" s="157"/>
      <c r="P113" s="14"/>
      <c r="R113" s="14"/>
      <c r="T113" s="14"/>
      <c r="U113" s="14"/>
      <c r="V113" s="14"/>
      <c r="W113" s="14"/>
      <c r="Y113" s="157"/>
      <c r="AA113" s="157"/>
      <c r="AC113" s="75"/>
      <c r="AD113" s="75"/>
      <c r="AE113" s="75"/>
      <c r="AF113" s="157"/>
      <c r="AG113" s="14"/>
      <c r="AH113" s="14"/>
      <c r="AI113" s="75"/>
      <c r="AJ113" s="75"/>
      <c r="AK113" s="75"/>
      <c r="AL113" s="157"/>
      <c r="AM113" s="75"/>
      <c r="AN113" s="14"/>
      <c r="AO113" s="14"/>
      <c r="AP113" s="14"/>
      <c r="AQ113" s="14"/>
      <c r="AR113" s="14"/>
      <c r="AS113" s="14"/>
      <c r="AT113" s="14"/>
      <c r="AU113" s="14"/>
    </row>
    <row r="114" spans="7:47">
      <c r="G114" s="14"/>
      <c r="H114" s="14"/>
      <c r="J114" s="75"/>
      <c r="L114" s="75"/>
      <c r="M114" s="157"/>
      <c r="N114" s="360"/>
      <c r="O114" s="157"/>
      <c r="P114" s="14"/>
      <c r="R114" s="14"/>
      <c r="T114" s="14"/>
      <c r="U114" s="14"/>
      <c r="V114" s="14"/>
      <c r="W114" s="14"/>
      <c r="Y114" s="157"/>
      <c r="AA114" s="157"/>
      <c r="AC114" s="75"/>
      <c r="AD114" s="75"/>
      <c r="AE114" s="75"/>
      <c r="AF114" s="157"/>
      <c r="AG114" s="14"/>
      <c r="AH114" s="14"/>
      <c r="AI114" s="75"/>
      <c r="AJ114" s="75"/>
      <c r="AK114" s="75"/>
      <c r="AL114" s="157"/>
      <c r="AM114" s="75"/>
      <c r="AN114" s="14"/>
      <c r="AO114" s="14"/>
      <c r="AP114" s="14"/>
      <c r="AQ114" s="14"/>
      <c r="AR114" s="14"/>
      <c r="AS114" s="14"/>
      <c r="AT114" s="14"/>
      <c r="AU114" s="14"/>
    </row>
    <row r="115" spans="7:47">
      <c r="G115" s="14"/>
      <c r="H115" s="14"/>
      <c r="J115" s="75"/>
      <c r="L115" s="75"/>
      <c r="M115" s="157"/>
      <c r="N115" s="360"/>
      <c r="O115" s="157"/>
      <c r="P115" s="14"/>
      <c r="R115" s="14"/>
      <c r="T115" s="14"/>
      <c r="U115" s="14"/>
      <c r="V115" s="14"/>
      <c r="W115" s="14"/>
      <c r="Y115" s="157"/>
      <c r="AA115" s="157"/>
      <c r="AC115" s="75"/>
      <c r="AD115" s="75"/>
      <c r="AE115" s="75"/>
      <c r="AF115" s="157"/>
      <c r="AG115" s="14"/>
      <c r="AH115" s="14"/>
      <c r="AI115" s="75"/>
      <c r="AJ115" s="75"/>
      <c r="AK115" s="75"/>
      <c r="AL115" s="157"/>
      <c r="AM115" s="75"/>
      <c r="AN115" s="14"/>
      <c r="AO115" s="14"/>
      <c r="AP115" s="14"/>
      <c r="AQ115" s="14"/>
      <c r="AR115" s="14"/>
      <c r="AS115" s="14"/>
      <c r="AT115" s="14"/>
      <c r="AU115" s="14"/>
    </row>
    <row r="116" spans="7:47">
      <c r="G116" s="14"/>
      <c r="H116" s="14"/>
      <c r="J116" s="75"/>
      <c r="L116" s="75"/>
      <c r="M116" s="157"/>
      <c r="N116" s="360"/>
      <c r="O116" s="157"/>
      <c r="P116" s="14"/>
      <c r="R116" s="14"/>
      <c r="T116" s="14"/>
      <c r="U116" s="14"/>
      <c r="V116" s="14"/>
      <c r="W116" s="14"/>
      <c r="Y116" s="157"/>
      <c r="AA116" s="157"/>
      <c r="AC116" s="75"/>
      <c r="AD116" s="75"/>
      <c r="AE116" s="75"/>
      <c r="AF116" s="157"/>
      <c r="AG116" s="14"/>
      <c r="AH116" s="14"/>
      <c r="AI116" s="75"/>
      <c r="AJ116" s="75"/>
      <c r="AK116" s="75"/>
      <c r="AL116" s="157"/>
      <c r="AM116" s="75"/>
      <c r="AN116" s="14"/>
      <c r="AO116" s="14"/>
      <c r="AP116" s="14"/>
      <c r="AQ116" s="14"/>
      <c r="AR116" s="14"/>
      <c r="AS116" s="14"/>
      <c r="AT116" s="14"/>
      <c r="AU116" s="14"/>
    </row>
    <row r="117" spans="7:47">
      <c r="G117" s="14"/>
      <c r="H117" s="14"/>
      <c r="J117" s="75"/>
      <c r="L117" s="75"/>
      <c r="M117" s="157"/>
      <c r="N117" s="360"/>
      <c r="O117" s="157"/>
      <c r="P117" s="14"/>
      <c r="R117" s="14"/>
      <c r="T117" s="14"/>
      <c r="U117" s="14"/>
      <c r="V117" s="14"/>
      <c r="W117" s="14"/>
      <c r="Y117" s="157"/>
      <c r="AA117" s="157"/>
      <c r="AC117" s="75"/>
      <c r="AD117" s="75"/>
      <c r="AE117" s="75"/>
      <c r="AF117" s="157"/>
      <c r="AG117" s="14"/>
      <c r="AH117" s="14"/>
      <c r="AI117" s="75"/>
      <c r="AJ117" s="75"/>
      <c r="AK117" s="75"/>
      <c r="AL117" s="157"/>
      <c r="AM117" s="75"/>
      <c r="AN117" s="14"/>
      <c r="AO117" s="14"/>
      <c r="AP117" s="14"/>
      <c r="AQ117" s="14"/>
      <c r="AR117" s="14"/>
      <c r="AS117" s="14"/>
      <c r="AT117" s="14"/>
      <c r="AU117" s="14"/>
    </row>
    <row r="118" spans="7:47">
      <c r="G118" s="14"/>
      <c r="H118" s="14"/>
      <c r="J118" s="75"/>
      <c r="L118" s="75"/>
      <c r="M118" s="157"/>
      <c r="N118" s="360"/>
      <c r="O118" s="157"/>
      <c r="P118" s="14"/>
      <c r="R118" s="14"/>
      <c r="T118" s="14"/>
      <c r="U118" s="14"/>
      <c r="V118" s="14"/>
      <c r="W118" s="14"/>
      <c r="Y118" s="157"/>
      <c r="AA118" s="157"/>
      <c r="AC118" s="75"/>
      <c r="AD118" s="75"/>
      <c r="AE118" s="75"/>
      <c r="AF118" s="157"/>
      <c r="AG118" s="14"/>
      <c r="AH118" s="14"/>
      <c r="AI118" s="75"/>
      <c r="AJ118" s="75"/>
      <c r="AK118" s="75"/>
      <c r="AL118" s="157"/>
      <c r="AM118" s="75"/>
      <c r="AN118" s="14"/>
      <c r="AO118" s="14"/>
      <c r="AP118" s="14"/>
      <c r="AQ118" s="14"/>
      <c r="AR118" s="14"/>
      <c r="AS118" s="14"/>
      <c r="AT118" s="14"/>
      <c r="AU118" s="14"/>
    </row>
    <row r="119" spans="7:47">
      <c r="G119" s="14"/>
      <c r="H119" s="14"/>
      <c r="J119" s="75"/>
      <c r="L119" s="75"/>
      <c r="M119" s="157"/>
      <c r="N119" s="360"/>
      <c r="O119" s="157"/>
      <c r="P119" s="14"/>
      <c r="R119" s="14"/>
      <c r="T119" s="14"/>
      <c r="U119" s="14"/>
      <c r="V119" s="14"/>
      <c r="W119" s="14"/>
      <c r="Y119" s="157"/>
      <c r="AA119" s="157"/>
      <c r="AC119" s="75"/>
      <c r="AD119" s="75"/>
      <c r="AE119" s="75"/>
      <c r="AF119" s="157"/>
      <c r="AG119" s="14"/>
      <c r="AH119" s="14"/>
      <c r="AI119" s="75"/>
      <c r="AJ119" s="75"/>
      <c r="AK119" s="75"/>
      <c r="AL119" s="157"/>
      <c r="AM119" s="75"/>
      <c r="AN119" s="14"/>
      <c r="AO119" s="14"/>
      <c r="AP119" s="14"/>
      <c r="AQ119" s="14"/>
      <c r="AR119" s="14"/>
      <c r="AS119" s="14"/>
      <c r="AT119" s="14"/>
      <c r="AU119" s="14"/>
    </row>
    <row r="120" spans="7:47">
      <c r="G120" s="14"/>
      <c r="H120" s="14"/>
      <c r="J120" s="75"/>
      <c r="L120" s="75"/>
      <c r="M120" s="157"/>
      <c r="N120" s="360"/>
      <c r="O120" s="157"/>
      <c r="P120" s="14"/>
      <c r="R120" s="14"/>
      <c r="T120" s="14"/>
      <c r="U120" s="14"/>
      <c r="V120" s="14"/>
      <c r="W120" s="14"/>
      <c r="Y120" s="157"/>
      <c r="AA120" s="157"/>
      <c r="AC120" s="75"/>
      <c r="AD120" s="75"/>
      <c r="AE120" s="75"/>
      <c r="AF120" s="157"/>
      <c r="AG120" s="14"/>
      <c r="AH120" s="14"/>
      <c r="AI120" s="75"/>
      <c r="AJ120" s="75"/>
      <c r="AK120" s="75"/>
      <c r="AL120" s="157"/>
      <c r="AM120" s="75"/>
      <c r="AN120" s="14"/>
      <c r="AO120" s="14"/>
      <c r="AP120" s="14"/>
      <c r="AQ120" s="14"/>
      <c r="AR120" s="14"/>
      <c r="AS120" s="14"/>
      <c r="AT120" s="14"/>
      <c r="AU120" s="14"/>
    </row>
    <row r="121" spans="7:47">
      <c r="G121" s="14"/>
      <c r="H121" s="14"/>
      <c r="J121" s="75"/>
      <c r="L121" s="75"/>
      <c r="M121" s="157"/>
      <c r="N121" s="360"/>
      <c r="O121" s="157"/>
      <c r="P121" s="14"/>
      <c r="R121" s="14"/>
      <c r="T121" s="14"/>
      <c r="U121" s="14"/>
      <c r="V121" s="14"/>
      <c r="W121" s="14"/>
      <c r="Y121" s="157"/>
      <c r="AA121" s="157"/>
      <c r="AC121" s="75"/>
      <c r="AD121" s="75"/>
      <c r="AE121" s="75"/>
      <c r="AF121" s="157"/>
      <c r="AG121" s="14"/>
      <c r="AH121" s="14"/>
      <c r="AI121" s="75"/>
      <c r="AJ121" s="75"/>
      <c r="AK121" s="75"/>
      <c r="AL121" s="157"/>
      <c r="AM121" s="75"/>
      <c r="AN121" s="14"/>
      <c r="AO121" s="14"/>
      <c r="AP121" s="14"/>
      <c r="AQ121" s="14"/>
      <c r="AR121" s="14"/>
      <c r="AS121" s="14"/>
      <c r="AT121" s="14"/>
      <c r="AU121" s="14"/>
    </row>
    <row r="122" spans="7:47">
      <c r="G122" s="14"/>
      <c r="H122" s="14"/>
      <c r="J122" s="75"/>
      <c r="L122" s="75"/>
      <c r="M122" s="157"/>
      <c r="N122" s="360"/>
      <c r="O122" s="157"/>
      <c r="P122" s="14"/>
      <c r="R122" s="14"/>
      <c r="T122" s="14"/>
      <c r="U122" s="14"/>
      <c r="V122" s="14"/>
      <c r="W122" s="14"/>
      <c r="Y122" s="157"/>
      <c r="AA122" s="157"/>
      <c r="AC122" s="75"/>
      <c r="AD122" s="75"/>
      <c r="AE122" s="75"/>
      <c r="AF122" s="157"/>
      <c r="AG122" s="14"/>
      <c r="AH122" s="14"/>
      <c r="AI122" s="75"/>
      <c r="AJ122" s="75"/>
      <c r="AK122" s="75"/>
      <c r="AL122" s="157"/>
      <c r="AM122" s="75"/>
      <c r="AN122" s="14"/>
      <c r="AO122" s="14"/>
      <c r="AP122" s="14"/>
      <c r="AQ122" s="14"/>
      <c r="AR122" s="14"/>
      <c r="AS122" s="14"/>
      <c r="AT122" s="14"/>
      <c r="AU122" s="14"/>
    </row>
    <row r="123" spans="7:47">
      <c r="G123" s="14"/>
      <c r="H123" s="14"/>
      <c r="J123" s="75"/>
      <c r="L123" s="75"/>
      <c r="M123" s="157"/>
      <c r="N123" s="360"/>
      <c r="O123" s="157"/>
      <c r="P123" s="14"/>
      <c r="R123" s="14"/>
      <c r="T123" s="14"/>
      <c r="U123" s="14"/>
      <c r="V123" s="14"/>
      <c r="W123" s="14"/>
      <c r="Y123" s="157"/>
      <c r="AA123" s="157"/>
      <c r="AC123" s="75"/>
      <c r="AD123" s="75"/>
      <c r="AE123" s="75"/>
      <c r="AF123" s="157"/>
      <c r="AG123" s="14"/>
      <c r="AH123" s="14"/>
      <c r="AI123" s="75"/>
      <c r="AJ123" s="75"/>
      <c r="AK123" s="75"/>
      <c r="AL123" s="157"/>
      <c r="AM123" s="75"/>
      <c r="AN123" s="14"/>
      <c r="AO123" s="14"/>
      <c r="AP123" s="14"/>
      <c r="AQ123" s="14"/>
      <c r="AR123" s="14"/>
      <c r="AS123" s="14"/>
      <c r="AT123" s="14"/>
      <c r="AU123" s="14"/>
    </row>
    <row r="124" spans="7:47">
      <c r="G124" s="14"/>
      <c r="H124" s="14"/>
      <c r="J124" s="75"/>
      <c r="L124" s="75"/>
      <c r="M124" s="157"/>
      <c r="N124" s="360"/>
      <c r="O124" s="157"/>
      <c r="P124" s="14"/>
      <c r="R124" s="14"/>
      <c r="T124" s="14"/>
      <c r="U124" s="14"/>
      <c r="V124" s="14"/>
      <c r="W124" s="14"/>
      <c r="Y124" s="157"/>
      <c r="AA124" s="157"/>
      <c r="AC124" s="75"/>
      <c r="AD124" s="75"/>
      <c r="AE124" s="75"/>
      <c r="AF124" s="157"/>
      <c r="AG124" s="14"/>
      <c r="AH124" s="14"/>
      <c r="AI124" s="75"/>
      <c r="AJ124" s="75"/>
      <c r="AK124" s="75"/>
      <c r="AL124" s="157"/>
      <c r="AM124" s="75"/>
      <c r="AN124" s="14"/>
      <c r="AO124" s="14"/>
      <c r="AP124" s="14"/>
      <c r="AQ124" s="14"/>
      <c r="AR124" s="14"/>
      <c r="AS124" s="14"/>
      <c r="AT124" s="14"/>
      <c r="AU124" s="14"/>
    </row>
    <row r="125" spans="7:47">
      <c r="G125" s="14"/>
      <c r="H125" s="14"/>
      <c r="J125" s="75"/>
      <c r="L125" s="75"/>
      <c r="M125" s="157"/>
      <c r="N125" s="360"/>
      <c r="O125" s="157"/>
      <c r="P125" s="14"/>
      <c r="R125" s="14"/>
      <c r="T125" s="14"/>
      <c r="U125" s="14"/>
      <c r="V125" s="14"/>
      <c r="W125" s="14"/>
      <c r="Y125" s="157"/>
      <c r="AA125" s="157"/>
      <c r="AC125" s="75"/>
      <c r="AD125" s="75"/>
      <c r="AE125" s="75"/>
      <c r="AF125" s="157"/>
      <c r="AG125" s="14"/>
      <c r="AH125" s="14"/>
      <c r="AI125" s="75"/>
      <c r="AJ125" s="75"/>
      <c r="AK125" s="75"/>
      <c r="AL125" s="157"/>
      <c r="AM125" s="75"/>
      <c r="AN125" s="14"/>
      <c r="AO125" s="14"/>
      <c r="AP125" s="14"/>
      <c r="AQ125" s="14"/>
      <c r="AR125" s="14"/>
      <c r="AS125" s="14"/>
      <c r="AT125" s="14"/>
      <c r="AU125" s="14"/>
    </row>
    <row r="126" spans="7:47">
      <c r="G126" s="14"/>
      <c r="H126" s="14"/>
      <c r="J126" s="75"/>
      <c r="L126" s="75"/>
      <c r="M126" s="157"/>
      <c r="N126" s="360"/>
      <c r="O126" s="157"/>
      <c r="P126" s="14"/>
      <c r="R126" s="14"/>
      <c r="T126" s="14"/>
      <c r="U126" s="14"/>
      <c r="V126" s="14"/>
      <c r="W126" s="14"/>
      <c r="Y126" s="157"/>
      <c r="AA126" s="157"/>
      <c r="AC126" s="75"/>
      <c r="AD126" s="75"/>
      <c r="AE126" s="75"/>
      <c r="AF126" s="157"/>
      <c r="AG126" s="14"/>
      <c r="AH126" s="14"/>
      <c r="AI126" s="75"/>
      <c r="AJ126" s="75"/>
      <c r="AK126" s="75"/>
      <c r="AL126" s="157"/>
      <c r="AM126" s="75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14"/>
      <c r="H127" s="14"/>
      <c r="J127" s="75"/>
      <c r="L127" s="75"/>
      <c r="M127" s="157"/>
      <c r="N127" s="360"/>
      <c r="O127" s="157"/>
      <c r="P127" s="14"/>
      <c r="R127" s="14"/>
      <c r="T127" s="14"/>
      <c r="U127" s="14"/>
      <c r="V127" s="14"/>
      <c r="W127" s="14"/>
      <c r="Y127" s="157"/>
      <c r="AA127" s="157"/>
      <c r="AC127" s="75"/>
      <c r="AD127" s="75"/>
      <c r="AE127" s="75"/>
      <c r="AF127" s="157"/>
      <c r="AG127" s="14"/>
      <c r="AH127" s="14"/>
      <c r="AI127" s="75"/>
      <c r="AJ127" s="75"/>
      <c r="AK127" s="75"/>
      <c r="AL127" s="157"/>
      <c r="AM127" s="75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14"/>
      <c r="H128" s="14"/>
      <c r="J128" s="75"/>
      <c r="L128" s="75"/>
      <c r="M128" s="157"/>
      <c r="N128" s="360"/>
      <c r="O128" s="157"/>
      <c r="P128" s="14"/>
      <c r="R128" s="14"/>
      <c r="T128" s="14"/>
      <c r="U128" s="14"/>
      <c r="V128" s="14"/>
      <c r="W128" s="14"/>
      <c r="Y128" s="157"/>
      <c r="AA128" s="157"/>
      <c r="AC128" s="75"/>
      <c r="AD128" s="75"/>
      <c r="AE128" s="75"/>
      <c r="AF128" s="157"/>
      <c r="AG128" s="14"/>
      <c r="AH128" s="14"/>
      <c r="AI128" s="75"/>
      <c r="AJ128" s="75"/>
      <c r="AK128" s="75"/>
      <c r="AL128" s="157"/>
      <c r="AM128" s="75"/>
      <c r="AN128" s="14"/>
      <c r="AO128" s="14"/>
      <c r="AP128" s="14"/>
      <c r="AQ128" s="14"/>
      <c r="AR128" s="14"/>
      <c r="AS128" s="14"/>
      <c r="AT128" s="14"/>
      <c r="AU128" s="14"/>
    </row>
    <row r="129" spans="7:47">
      <c r="G129" s="14"/>
      <c r="H129" s="14"/>
      <c r="J129" s="75"/>
      <c r="L129" s="75"/>
      <c r="M129" s="157"/>
      <c r="N129" s="360"/>
      <c r="O129" s="157"/>
      <c r="P129" s="14"/>
      <c r="R129" s="14"/>
      <c r="T129" s="14"/>
      <c r="U129" s="14"/>
      <c r="V129" s="14"/>
      <c r="W129" s="14"/>
      <c r="Y129" s="157"/>
      <c r="AA129" s="157"/>
      <c r="AC129" s="75"/>
      <c r="AD129" s="75"/>
      <c r="AE129" s="75"/>
      <c r="AF129" s="157"/>
      <c r="AG129" s="14"/>
      <c r="AH129" s="14"/>
      <c r="AI129" s="75"/>
      <c r="AJ129" s="75"/>
      <c r="AK129" s="75"/>
      <c r="AL129" s="157"/>
      <c r="AM129" s="75"/>
      <c r="AN129" s="14"/>
      <c r="AO129" s="14"/>
      <c r="AP129" s="14"/>
      <c r="AQ129" s="14"/>
      <c r="AR129" s="14"/>
      <c r="AS129" s="14"/>
      <c r="AT129" s="14"/>
      <c r="AU129" s="14"/>
    </row>
    <row r="130" spans="7:47">
      <c r="G130" s="14"/>
      <c r="H130" s="14"/>
      <c r="J130" s="75"/>
      <c r="L130" s="75"/>
      <c r="M130" s="157"/>
      <c r="N130" s="360"/>
      <c r="O130" s="157"/>
      <c r="P130" s="14"/>
      <c r="R130" s="14"/>
      <c r="T130" s="14"/>
      <c r="U130" s="14"/>
      <c r="V130" s="14"/>
      <c r="W130" s="14"/>
      <c r="Y130" s="157"/>
      <c r="AA130" s="157"/>
      <c r="AC130" s="75"/>
      <c r="AD130" s="75"/>
      <c r="AE130" s="75"/>
      <c r="AF130" s="157"/>
      <c r="AG130" s="14"/>
      <c r="AH130" s="14"/>
      <c r="AI130" s="75"/>
      <c r="AJ130" s="75"/>
      <c r="AK130" s="75"/>
      <c r="AL130" s="157"/>
      <c r="AM130" s="75"/>
      <c r="AN130" s="14"/>
      <c r="AO130" s="14"/>
      <c r="AP130" s="14"/>
      <c r="AQ130" s="14"/>
      <c r="AR130" s="14"/>
      <c r="AS130" s="14"/>
      <c r="AT130" s="14"/>
      <c r="AU130" s="14"/>
    </row>
    <row r="131" spans="7:47">
      <c r="G131" s="14"/>
      <c r="H131" s="14"/>
      <c r="J131" s="75"/>
      <c r="L131" s="75"/>
      <c r="M131" s="157"/>
      <c r="N131" s="360"/>
      <c r="O131" s="157"/>
      <c r="P131" s="14"/>
      <c r="R131" s="14"/>
      <c r="T131" s="14"/>
      <c r="U131" s="14"/>
      <c r="V131" s="14"/>
      <c r="W131" s="14"/>
      <c r="Y131" s="157"/>
      <c r="AA131" s="157"/>
      <c r="AC131" s="75"/>
      <c r="AD131" s="75"/>
      <c r="AE131" s="75"/>
      <c r="AF131" s="157"/>
      <c r="AG131" s="14"/>
      <c r="AH131" s="14"/>
      <c r="AI131" s="75"/>
      <c r="AJ131" s="75"/>
      <c r="AK131" s="75"/>
      <c r="AL131" s="157"/>
      <c r="AM131" s="75"/>
      <c r="AN131" s="14"/>
      <c r="AO131" s="14"/>
      <c r="AP131" s="14"/>
      <c r="AQ131" s="14"/>
      <c r="AR131" s="14"/>
      <c r="AS131" s="14"/>
      <c r="AT131" s="14"/>
      <c r="AU131" s="14"/>
    </row>
    <row r="132" spans="7:47">
      <c r="G132" s="14"/>
      <c r="H132" s="14"/>
      <c r="J132" s="75"/>
      <c r="L132" s="75"/>
      <c r="M132" s="157"/>
      <c r="N132" s="360"/>
      <c r="O132" s="157"/>
      <c r="P132" s="14"/>
      <c r="R132" s="14"/>
      <c r="T132" s="14"/>
      <c r="U132" s="14"/>
      <c r="V132" s="14"/>
      <c r="W132" s="14"/>
      <c r="Y132" s="157"/>
      <c r="AA132" s="157"/>
      <c r="AC132" s="75"/>
      <c r="AD132" s="75"/>
      <c r="AE132" s="75"/>
      <c r="AF132" s="157"/>
      <c r="AG132" s="14"/>
      <c r="AH132" s="14"/>
      <c r="AI132" s="75"/>
      <c r="AJ132" s="75"/>
      <c r="AK132" s="75"/>
      <c r="AL132" s="157"/>
      <c r="AM132" s="75"/>
      <c r="AN132" s="14"/>
      <c r="AO132" s="14"/>
      <c r="AP132" s="14"/>
      <c r="AQ132" s="14"/>
      <c r="AR132" s="14"/>
      <c r="AS132" s="14"/>
      <c r="AT132" s="14"/>
      <c r="AU132" s="14"/>
    </row>
    <row r="133" spans="7:47">
      <c r="G133" s="14"/>
      <c r="H133" s="14"/>
      <c r="J133" s="75"/>
      <c r="L133" s="75"/>
      <c r="M133" s="157"/>
      <c r="N133" s="360"/>
      <c r="O133" s="157"/>
      <c r="P133" s="14"/>
      <c r="R133" s="14"/>
      <c r="T133" s="14"/>
      <c r="U133" s="14"/>
      <c r="V133" s="14"/>
      <c r="W133" s="14"/>
      <c r="Y133" s="157"/>
      <c r="AA133" s="157"/>
      <c r="AC133" s="75"/>
      <c r="AD133" s="75"/>
      <c r="AE133" s="75"/>
      <c r="AF133" s="157"/>
      <c r="AG133" s="14"/>
      <c r="AH133" s="14"/>
      <c r="AI133" s="75"/>
      <c r="AJ133" s="75"/>
      <c r="AK133" s="75"/>
      <c r="AL133" s="157"/>
      <c r="AM133" s="75"/>
      <c r="AN133" s="14"/>
      <c r="AO133" s="14"/>
      <c r="AP133" s="14"/>
      <c r="AQ133" s="14"/>
      <c r="AR133" s="14"/>
      <c r="AS133" s="14"/>
      <c r="AT133" s="14"/>
      <c r="AU133" s="14"/>
    </row>
    <row r="134" spans="7:47">
      <c r="G134" s="14"/>
      <c r="H134" s="14"/>
      <c r="J134" s="75"/>
      <c r="L134" s="75"/>
      <c r="M134" s="157"/>
      <c r="N134" s="360"/>
      <c r="O134" s="157"/>
      <c r="P134" s="14"/>
      <c r="R134" s="14"/>
      <c r="T134" s="14"/>
      <c r="U134" s="14"/>
      <c r="V134" s="14"/>
      <c r="W134" s="14"/>
      <c r="Y134" s="157"/>
      <c r="AA134" s="157"/>
      <c r="AC134" s="75"/>
      <c r="AD134" s="75"/>
      <c r="AE134" s="75"/>
      <c r="AF134" s="157"/>
      <c r="AG134" s="14"/>
      <c r="AH134" s="14"/>
      <c r="AI134" s="75"/>
      <c r="AJ134" s="75"/>
      <c r="AK134" s="75"/>
      <c r="AL134" s="157"/>
      <c r="AM134" s="75"/>
      <c r="AN134" s="14"/>
      <c r="AO134" s="14"/>
      <c r="AP134" s="14"/>
      <c r="AQ134" s="14"/>
      <c r="AR134" s="14"/>
      <c r="AS134" s="14"/>
      <c r="AT134" s="14"/>
      <c r="AU134" s="14"/>
    </row>
    <row r="135" spans="7:47">
      <c r="G135" s="14"/>
      <c r="H135" s="14"/>
      <c r="J135" s="75"/>
      <c r="L135" s="75"/>
      <c r="M135" s="157"/>
      <c r="N135" s="360"/>
      <c r="O135" s="157"/>
      <c r="P135" s="14"/>
      <c r="R135" s="14"/>
      <c r="T135" s="14"/>
      <c r="U135" s="14"/>
      <c r="V135" s="14"/>
      <c r="W135" s="14"/>
      <c r="Y135" s="157"/>
      <c r="AA135" s="157"/>
      <c r="AC135" s="75"/>
      <c r="AD135" s="75"/>
      <c r="AE135" s="75"/>
      <c r="AF135" s="157"/>
      <c r="AG135" s="14"/>
      <c r="AH135" s="14"/>
      <c r="AI135" s="75"/>
      <c r="AJ135" s="75"/>
      <c r="AK135" s="75"/>
      <c r="AL135" s="157"/>
      <c r="AM135" s="75"/>
      <c r="AN135" s="14"/>
      <c r="AO135" s="14"/>
      <c r="AP135" s="14"/>
      <c r="AQ135" s="14"/>
      <c r="AR135" s="14"/>
      <c r="AS135" s="14"/>
      <c r="AT135" s="14"/>
      <c r="AU135" s="14"/>
    </row>
    <row r="136" spans="7:47">
      <c r="G136" s="14"/>
      <c r="H136" s="14"/>
      <c r="J136" s="75"/>
      <c r="L136" s="75"/>
      <c r="M136" s="157"/>
      <c r="N136" s="360"/>
      <c r="O136" s="157"/>
      <c r="P136" s="14"/>
      <c r="R136" s="14"/>
      <c r="T136" s="14"/>
      <c r="U136" s="14"/>
      <c r="V136" s="14"/>
      <c r="W136" s="14"/>
      <c r="Y136" s="157"/>
      <c r="AA136" s="157"/>
      <c r="AC136" s="75"/>
      <c r="AD136" s="75"/>
      <c r="AE136" s="75"/>
      <c r="AF136" s="157"/>
      <c r="AG136" s="14"/>
      <c r="AH136" s="14"/>
      <c r="AI136" s="75"/>
      <c r="AJ136" s="75"/>
      <c r="AK136" s="75"/>
      <c r="AL136" s="157"/>
      <c r="AM136" s="75"/>
      <c r="AN136" s="14"/>
      <c r="AO136" s="14"/>
      <c r="AP136" s="14"/>
      <c r="AQ136" s="14"/>
      <c r="AR136" s="14"/>
      <c r="AS136" s="14"/>
      <c r="AT136" s="14"/>
      <c r="AU136" s="14"/>
    </row>
    <row r="137" spans="7:47">
      <c r="G137" s="14"/>
      <c r="H137" s="14"/>
      <c r="J137" s="75"/>
      <c r="L137" s="75"/>
      <c r="M137" s="157"/>
      <c r="N137" s="360"/>
      <c r="O137" s="157"/>
      <c r="P137" s="14"/>
      <c r="R137" s="14"/>
      <c r="T137" s="14"/>
      <c r="U137" s="14"/>
      <c r="V137" s="14"/>
      <c r="W137" s="14"/>
      <c r="Y137" s="157"/>
      <c r="AA137" s="157"/>
      <c r="AC137" s="75"/>
      <c r="AD137" s="75"/>
      <c r="AE137" s="75"/>
      <c r="AF137" s="157"/>
      <c r="AG137" s="14"/>
      <c r="AH137" s="14"/>
      <c r="AI137" s="75"/>
      <c r="AJ137" s="75"/>
      <c r="AK137" s="75"/>
      <c r="AL137" s="157"/>
      <c r="AM137" s="75"/>
      <c r="AN137" s="14"/>
      <c r="AO137" s="14"/>
      <c r="AP137" s="14"/>
      <c r="AQ137" s="14"/>
      <c r="AR137" s="14"/>
      <c r="AS137" s="14"/>
      <c r="AT137" s="14"/>
      <c r="AU137" s="14"/>
    </row>
    <row r="138" spans="7:47">
      <c r="G138" s="14"/>
      <c r="H138" s="14"/>
      <c r="J138" s="75"/>
      <c r="L138" s="75"/>
      <c r="M138" s="157"/>
      <c r="N138" s="360"/>
      <c r="O138" s="157"/>
      <c r="P138" s="14"/>
      <c r="R138" s="14"/>
      <c r="T138" s="14"/>
      <c r="U138" s="14"/>
      <c r="V138" s="14"/>
      <c r="W138" s="14"/>
      <c r="Y138" s="157"/>
      <c r="AA138" s="157"/>
      <c r="AC138" s="75"/>
      <c r="AD138" s="75"/>
      <c r="AE138" s="75"/>
      <c r="AF138" s="157"/>
      <c r="AG138" s="14"/>
      <c r="AH138" s="14"/>
      <c r="AI138" s="75"/>
      <c r="AJ138" s="75"/>
      <c r="AK138" s="75"/>
      <c r="AL138" s="157"/>
      <c r="AM138" s="75"/>
      <c r="AN138" s="14"/>
      <c r="AO138" s="14"/>
      <c r="AP138" s="14"/>
      <c r="AQ138" s="14"/>
      <c r="AR138" s="14"/>
      <c r="AS138" s="14"/>
      <c r="AT138" s="14"/>
      <c r="AU138" s="14"/>
    </row>
    <row r="139" spans="7:47">
      <c r="G139" s="14"/>
      <c r="H139" s="14"/>
      <c r="J139" s="75"/>
      <c r="L139" s="75"/>
      <c r="M139" s="157"/>
      <c r="N139" s="360"/>
      <c r="O139" s="157"/>
      <c r="P139" s="14"/>
      <c r="R139" s="14"/>
      <c r="T139" s="14"/>
      <c r="U139" s="14"/>
      <c r="V139" s="14"/>
      <c r="W139" s="14"/>
      <c r="Y139" s="157"/>
      <c r="AA139" s="157"/>
      <c r="AC139" s="75"/>
      <c r="AD139" s="75"/>
      <c r="AE139" s="75"/>
      <c r="AF139" s="157"/>
      <c r="AG139" s="14"/>
      <c r="AH139" s="14"/>
      <c r="AI139" s="75"/>
      <c r="AJ139" s="75"/>
      <c r="AK139" s="75"/>
      <c r="AL139" s="157"/>
      <c r="AM139" s="75"/>
      <c r="AN139" s="14"/>
      <c r="AO139" s="14"/>
      <c r="AP139" s="14"/>
      <c r="AQ139" s="14"/>
      <c r="AR139" s="14"/>
      <c r="AS139" s="14"/>
      <c r="AT139" s="14"/>
      <c r="AU139" s="14"/>
    </row>
    <row r="140" spans="7:47">
      <c r="G140" s="14"/>
      <c r="H140" s="14"/>
      <c r="J140" s="75"/>
      <c r="L140" s="75"/>
      <c r="M140" s="157"/>
      <c r="N140" s="360"/>
      <c r="O140" s="157"/>
      <c r="P140" s="14"/>
      <c r="R140" s="14"/>
      <c r="T140" s="14"/>
      <c r="U140" s="14"/>
      <c r="V140" s="14"/>
      <c r="W140" s="14"/>
      <c r="Y140" s="157"/>
      <c r="AA140" s="157"/>
      <c r="AC140" s="75"/>
      <c r="AD140" s="75"/>
      <c r="AE140" s="75"/>
      <c r="AF140" s="157"/>
      <c r="AG140" s="14"/>
      <c r="AH140" s="14"/>
      <c r="AI140" s="75"/>
      <c r="AJ140" s="75"/>
      <c r="AK140" s="75"/>
      <c r="AL140" s="157"/>
      <c r="AM140" s="75"/>
      <c r="AN140" s="14"/>
      <c r="AO140" s="14"/>
      <c r="AP140" s="14"/>
      <c r="AQ140" s="14"/>
      <c r="AR140" s="14"/>
      <c r="AS140" s="14"/>
      <c r="AT140" s="14"/>
      <c r="AU140" s="14"/>
    </row>
    <row r="141" spans="7:47">
      <c r="G141" s="14"/>
      <c r="H141" s="14"/>
      <c r="J141" s="75"/>
      <c r="L141" s="75"/>
      <c r="M141" s="157"/>
      <c r="N141" s="360"/>
      <c r="O141" s="157"/>
      <c r="P141" s="14"/>
      <c r="R141" s="14"/>
      <c r="T141" s="14"/>
      <c r="U141" s="14"/>
      <c r="V141" s="14"/>
      <c r="W141" s="14"/>
      <c r="Y141" s="157"/>
      <c r="AA141" s="157"/>
      <c r="AC141" s="75"/>
      <c r="AD141" s="75"/>
      <c r="AE141" s="75"/>
      <c r="AF141" s="157"/>
      <c r="AG141" s="14"/>
      <c r="AH141" s="14"/>
      <c r="AI141" s="75"/>
      <c r="AJ141" s="75"/>
      <c r="AK141" s="75"/>
      <c r="AL141" s="157"/>
      <c r="AM141" s="75"/>
      <c r="AN141" s="14"/>
      <c r="AO141" s="14"/>
      <c r="AP141" s="14"/>
      <c r="AQ141" s="14"/>
      <c r="AR141" s="14"/>
      <c r="AS141" s="14"/>
      <c r="AT141" s="14"/>
      <c r="AU141" s="14"/>
    </row>
    <row r="142" spans="7:47">
      <c r="G142" s="14"/>
      <c r="H142" s="14"/>
      <c r="J142" s="75"/>
      <c r="L142" s="75"/>
      <c r="M142" s="157"/>
      <c r="N142" s="360"/>
      <c r="O142" s="157"/>
      <c r="P142" s="14"/>
      <c r="R142" s="14"/>
      <c r="T142" s="14"/>
      <c r="U142" s="14"/>
      <c r="V142" s="14"/>
      <c r="W142" s="14"/>
      <c r="Y142" s="157"/>
      <c r="AA142" s="157"/>
      <c r="AC142" s="75"/>
      <c r="AD142" s="75"/>
      <c r="AE142" s="75"/>
      <c r="AF142" s="157"/>
      <c r="AG142" s="14"/>
      <c r="AH142" s="14"/>
      <c r="AI142" s="75"/>
      <c r="AJ142" s="75"/>
      <c r="AK142" s="75"/>
      <c r="AL142" s="157"/>
      <c r="AM142" s="75"/>
      <c r="AN142" s="14"/>
      <c r="AO142" s="14"/>
      <c r="AP142" s="14"/>
      <c r="AQ142" s="14"/>
      <c r="AR142" s="14"/>
      <c r="AS142" s="14"/>
      <c r="AT142" s="14"/>
      <c r="AU142" s="14"/>
    </row>
    <row r="143" spans="7:47">
      <c r="G143" s="14"/>
      <c r="H143" s="14"/>
      <c r="J143" s="75"/>
      <c r="L143" s="75"/>
      <c r="M143" s="157"/>
      <c r="N143" s="360"/>
      <c r="O143" s="157"/>
      <c r="P143" s="14"/>
      <c r="R143" s="14"/>
      <c r="T143" s="14"/>
      <c r="U143" s="14"/>
      <c r="V143" s="14"/>
      <c r="W143" s="14"/>
      <c r="Y143" s="157"/>
      <c r="AA143" s="157"/>
      <c r="AC143" s="75"/>
      <c r="AD143" s="75"/>
      <c r="AE143" s="75"/>
      <c r="AF143" s="157"/>
      <c r="AG143" s="14"/>
      <c r="AH143" s="14"/>
      <c r="AI143" s="75"/>
      <c r="AJ143" s="75"/>
      <c r="AK143" s="75"/>
      <c r="AL143" s="157"/>
      <c r="AM143" s="75"/>
      <c r="AN143" s="14"/>
      <c r="AO143" s="14"/>
      <c r="AP143" s="14"/>
      <c r="AQ143" s="14"/>
      <c r="AR143" s="14"/>
      <c r="AS143" s="14"/>
      <c r="AT143" s="14"/>
      <c r="AU143" s="14"/>
    </row>
    <row r="144" spans="7:47">
      <c r="G144" s="14"/>
      <c r="H144" s="14"/>
      <c r="J144" s="75"/>
      <c r="L144" s="75"/>
      <c r="M144" s="157"/>
      <c r="N144" s="360"/>
      <c r="O144" s="157"/>
      <c r="P144" s="14"/>
      <c r="R144" s="14"/>
      <c r="T144" s="14"/>
      <c r="U144" s="14"/>
      <c r="V144" s="14"/>
      <c r="W144" s="14"/>
      <c r="Y144" s="157"/>
      <c r="AA144" s="157"/>
      <c r="AC144" s="75"/>
      <c r="AD144" s="75"/>
      <c r="AE144" s="75"/>
      <c r="AF144" s="157"/>
      <c r="AG144" s="14"/>
      <c r="AH144" s="14"/>
      <c r="AI144" s="75"/>
      <c r="AJ144" s="75"/>
      <c r="AK144" s="75"/>
      <c r="AL144" s="157"/>
      <c r="AM144" s="75"/>
      <c r="AN144" s="14"/>
      <c r="AO144" s="14"/>
      <c r="AP144" s="14"/>
      <c r="AQ144" s="14"/>
      <c r="AR144" s="14"/>
      <c r="AS144" s="14"/>
      <c r="AT144" s="14"/>
      <c r="AU144" s="14"/>
    </row>
    <row r="145" spans="7:47">
      <c r="G145" s="14"/>
      <c r="H145" s="14"/>
      <c r="J145" s="75"/>
      <c r="L145" s="75"/>
      <c r="M145" s="157"/>
      <c r="N145" s="360"/>
      <c r="O145" s="157"/>
      <c r="P145" s="14"/>
      <c r="R145" s="14"/>
      <c r="T145" s="14"/>
      <c r="U145" s="14"/>
      <c r="V145" s="14"/>
      <c r="W145" s="14"/>
      <c r="Y145" s="157"/>
      <c r="AA145" s="157"/>
      <c r="AC145" s="75"/>
      <c r="AD145" s="75"/>
      <c r="AE145" s="75"/>
      <c r="AF145" s="157"/>
      <c r="AG145" s="14"/>
      <c r="AH145" s="14"/>
      <c r="AI145" s="75"/>
      <c r="AJ145" s="75"/>
      <c r="AK145" s="75"/>
      <c r="AL145" s="157"/>
      <c r="AM145" s="75"/>
      <c r="AN145" s="14"/>
      <c r="AO145" s="14"/>
      <c r="AP145" s="14"/>
      <c r="AQ145" s="14"/>
      <c r="AR145" s="14"/>
      <c r="AS145" s="14"/>
      <c r="AT145" s="14"/>
      <c r="AU145" s="14"/>
    </row>
    <row r="146" spans="7:47">
      <c r="G146" s="14"/>
      <c r="H146" s="14"/>
      <c r="J146" s="75"/>
      <c r="L146" s="75"/>
      <c r="M146" s="157"/>
      <c r="N146" s="360"/>
      <c r="O146" s="157"/>
      <c r="P146" s="14"/>
      <c r="R146" s="14"/>
      <c r="T146" s="14"/>
      <c r="U146" s="14"/>
      <c r="V146" s="14"/>
      <c r="W146" s="14"/>
      <c r="Y146" s="157"/>
      <c r="AA146" s="157"/>
      <c r="AC146" s="75"/>
      <c r="AD146" s="75"/>
      <c r="AE146" s="75"/>
      <c r="AF146" s="157"/>
      <c r="AG146" s="14"/>
      <c r="AH146" s="14"/>
      <c r="AI146" s="75"/>
      <c r="AJ146" s="75"/>
      <c r="AK146" s="75"/>
      <c r="AL146" s="157"/>
      <c r="AM146" s="75"/>
      <c r="AN146" s="14"/>
      <c r="AO146" s="14"/>
      <c r="AP146" s="14"/>
      <c r="AQ146" s="14"/>
      <c r="AR146" s="14"/>
      <c r="AS146" s="14"/>
      <c r="AT146" s="14"/>
      <c r="AU146" s="14"/>
    </row>
    <row r="147" spans="7:47">
      <c r="G147" s="14"/>
      <c r="H147" s="14"/>
      <c r="J147" s="75"/>
      <c r="L147" s="75"/>
      <c r="M147" s="157"/>
      <c r="N147" s="360"/>
      <c r="O147" s="157"/>
      <c r="P147" s="14"/>
      <c r="R147" s="14"/>
      <c r="T147" s="14"/>
      <c r="U147" s="14"/>
      <c r="V147" s="14"/>
      <c r="W147" s="14"/>
      <c r="Y147" s="157"/>
      <c r="AA147" s="157"/>
      <c r="AC147" s="75"/>
      <c r="AD147" s="75"/>
      <c r="AE147" s="75"/>
      <c r="AF147" s="157"/>
      <c r="AG147" s="14"/>
      <c r="AH147" s="14"/>
      <c r="AI147" s="75"/>
      <c r="AJ147" s="75"/>
      <c r="AK147" s="75"/>
      <c r="AL147" s="157"/>
      <c r="AM147" s="75"/>
      <c r="AN147" s="14"/>
      <c r="AO147" s="14"/>
      <c r="AP147" s="14"/>
      <c r="AQ147" s="14"/>
      <c r="AR147" s="14"/>
      <c r="AS147" s="14"/>
      <c r="AT147" s="14"/>
      <c r="AU147" s="14"/>
    </row>
    <row r="148" spans="7:47">
      <c r="G148" s="14"/>
      <c r="H148" s="14"/>
      <c r="J148" s="75"/>
      <c r="L148" s="75"/>
      <c r="M148" s="157"/>
      <c r="N148" s="360"/>
      <c r="O148" s="157"/>
      <c r="P148" s="14"/>
      <c r="R148" s="14"/>
      <c r="T148" s="14"/>
      <c r="U148" s="14"/>
      <c r="V148" s="14"/>
      <c r="W148" s="14"/>
      <c r="Y148" s="157"/>
      <c r="AA148" s="157"/>
      <c r="AC148" s="75"/>
      <c r="AD148" s="75"/>
      <c r="AE148" s="75"/>
      <c r="AF148" s="157"/>
      <c r="AG148" s="14"/>
      <c r="AH148" s="14"/>
      <c r="AI148" s="75"/>
      <c r="AJ148" s="75"/>
      <c r="AK148" s="75"/>
      <c r="AL148" s="157"/>
      <c r="AM148" s="75"/>
      <c r="AN148" s="14"/>
      <c r="AO148" s="14"/>
      <c r="AP148" s="14"/>
      <c r="AQ148" s="14"/>
      <c r="AR148" s="14"/>
      <c r="AS148" s="14"/>
      <c r="AT148" s="14"/>
      <c r="AU148" s="14"/>
    </row>
    <row r="149" spans="7:47">
      <c r="G149" s="14"/>
      <c r="H149" s="14"/>
      <c r="J149" s="75"/>
      <c r="L149" s="75"/>
      <c r="M149" s="157"/>
      <c r="N149" s="360"/>
      <c r="O149" s="157"/>
      <c r="P149" s="14"/>
      <c r="R149" s="14"/>
      <c r="T149" s="14"/>
      <c r="U149" s="14"/>
      <c r="V149" s="14"/>
      <c r="W149" s="14"/>
      <c r="Y149" s="157"/>
      <c r="AA149" s="157"/>
      <c r="AC149" s="75"/>
      <c r="AD149" s="75"/>
      <c r="AE149" s="75"/>
      <c r="AF149" s="157"/>
      <c r="AG149" s="14"/>
      <c r="AH149" s="14"/>
      <c r="AI149" s="75"/>
      <c r="AJ149" s="75"/>
      <c r="AK149" s="75"/>
      <c r="AL149" s="157"/>
      <c r="AM149" s="75"/>
      <c r="AN149" s="14"/>
      <c r="AO149" s="14"/>
      <c r="AP149" s="14"/>
      <c r="AQ149" s="14"/>
      <c r="AR149" s="14"/>
      <c r="AS149" s="14"/>
      <c r="AT149" s="14"/>
      <c r="AU149" s="14"/>
    </row>
    <row r="150" spans="7:47">
      <c r="G150" s="14"/>
      <c r="H150" s="14"/>
      <c r="J150" s="75"/>
      <c r="L150" s="75"/>
      <c r="M150" s="157"/>
      <c r="N150" s="360"/>
      <c r="O150" s="157"/>
      <c r="P150" s="14"/>
      <c r="R150" s="14"/>
      <c r="T150" s="14"/>
      <c r="U150" s="14"/>
      <c r="V150" s="14"/>
      <c r="W150" s="14"/>
      <c r="Y150" s="157"/>
      <c r="AA150" s="157"/>
      <c r="AC150" s="75"/>
      <c r="AD150" s="75"/>
      <c r="AE150" s="75"/>
      <c r="AF150" s="157"/>
      <c r="AG150" s="14"/>
      <c r="AH150" s="14"/>
      <c r="AI150" s="75"/>
      <c r="AJ150" s="75"/>
      <c r="AK150" s="75"/>
      <c r="AL150" s="157"/>
      <c r="AM150" s="75"/>
      <c r="AN150" s="14"/>
      <c r="AO150" s="14"/>
      <c r="AP150" s="14"/>
      <c r="AQ150" s="14"/>
      <c r="AR150" s="14"/>
      <c r="AS150" s="14"/>
      <c r="AT150" s="14"/>
      <c r="AU150" s="14"/>
    </row>
    <row r="151" spans="7:47">
      <c r="G151" s="14"/>
      <c r="H151" s="14"/>
      <c r="J151" s="75"/>
      <c r="L151" s="75"/>
      <c r="M151" s="157"/>
      <c r="N151" s="360"/>
      <c r="O151" s="157"/>
      <c r="P151" s="14"/>
      <c r="R151" s="14"/>
      <c r="T151" s="14"/>
      <c r="U151" s="14"/>
      <c r="V151" s="14"/>
      <c r="W151" s="14"/>
      <c r="Y151" s="157"/>
      <c r="AA151" s="157"/>
      <c r="AC151" s="75"/>
      <c r="AD151" s="75"/>
      <c r="AE151" s="75"/>
      <c r="AF151" s="157"/>
      <c r="AG151" s="14"/>
      <c r="AH151" s="14"/>
      <c r="AI151" s="75"/>
      <c r="AJ151" s="75"/>
      <c r="AK151" s="75"/>
      <c r="AL151" s="157"/>
      <c r="AM151" s="75"/>
      <c r="AN151" s="14"/>
      <c r="AO151" s="14"/>
      <c r="AP151" s="14"/>
      <c r="AQ151" s="14"/>
      <c r="AR151" s="14"/>
      <c r="AS151" s="14"/>
      <c r="AT151" s="14"/>
      <c r="AU151" s="14"/>
    </row>
    <row r="152" spans="7:47">
      <c r="G152" s="14"/>
      <c r="H152" s="14"/>
      <c r="J152" s="75"/>
      <c r="L152" s="75"/>
      <c r="M152" s="157"/>
      <c r="N152" s="360"/>
      <c r="O152" s="157"/>
      <c r="P152" s="14"/>
      <c r="R152" s="14"/>
      <c r="T152" s="14"/>
      <c r="U152" s="14"/>
      <c r="V152" s="14"/>
      <c r="W152" s="14"/>
      <c r="Y152" s="157"/>
      <c r="AA152" s="157"/>
      <c r="AC152" s="75"/>
      <c r="AD152" s="75"/>
      <c r="AE152" s="75"/>
      <c r="AF152" s="157"/>
      <c r="AG152" s="14"/>
      <c r="AH152" s="14"/>
      <c r="AI152" s="75"/>
      <c r="AJ152" s="75"/>
      <c r="AK152" s="75"/>
      <c r="AL152" s="157"/>
      <c r="AM152" s="75"/>
      <c r="AN152" s="14"/>
      <c r="AO152" s="14"/>
      <c r="AP152" s="14"/>
      <c r="AQ152" s="14"/>
      <c r="AR152" s="14"/>
      <c r="AS152" s="14"/>
      <c r="AT152" s="14"/>
      <c r="AU152" s="14"/>
    </row>
    <row r="153" spans="7:47">
      <c r="G153" s="14"/>
      <c r="H153" s="14"/>
      <c r="J153" s="75"/>
      <c r="L153" s="75"/>
      <c r="M153" s="157"/>
      <c r="N153" s="360"/>
      <c r="O153" s="157"/>
      <c r="P153" s="14"/>
      <c r="R153" s="14"/>
      <c r="T153" s="14"/>
      <c r="U153" s="14"/>
      <c r="V153" s="14"/>
      <c r="W153" s="14"/>
      <c r="Y153" s="157"/>
      <c r="AA153" s="157"/>
      <c r="AC153" s="75"/>
      <c r="AD153" s="75"/>
      <c r="AE153" s="75"/>
      <c r="AF153" s="157"/>
      <c r="AG153" s="14"/>
      <c r="AH153" s="14"/>
      <c r="AI153" s="75"/>
      <c r="AJ153" s="75"/>
      <c r="AK153" s="75"/>
      <c r="AL153" s="157"/>
      <c r="AM153" s="75"/>
      <c r="AN153" s="14"/>
      <c r="AO153" s="14"/>
      <c r="AP153" s="14"/>
      <c r="AQ153" s="14"/>
      <c r="AR153" s="14"/>
      <c r="AS153" s="14"/>
      <c r="AT153" s="14"/>
      <c r="AU153" s="14"/>
    </row>
    <row r="154" spans="7:47">
      <c r="G154" s="14"/>
      <c r="H154" s="14"/>
      <c r="J154" s="75"/>
      <c r="L154" s="75"/>
      <c r="M154" s="157"/>
      <c r="N154" s="360"/>
      <c r="O154" s="157"/>
      <c r="P154" s="14"/>
      <c r="R154" s="14"/>
      <c r="T154" s="14"/>
      <c r="U154" s="14"/>
      <c r="V154" s="14"/>
      <c r="W154" s="14"/>
      <c r="Y154" s="157"/>
      <c r="AA154" s="157"/>
      <c r="AC154" s="75"/>
      <c r="AD154" s="75"/>
      <c r="AE154" s="75"/>
      <c r="AF154" s="157"/>
      <c r="AG154" s="14"/>
      <c r="AH154" s="14"/>
      <c r="AI154" s="75"/>
      <c r="AJ154" s="75"/>
      <c r="AK154" s="75"/>
      <c r="AL154" s="157"/>
      <c r="AM154" s="75"/>
      <c r="AN154" s="14"/>
      <c r="AO154" s="14"/>
      <c r="AP154" s="14"/>
      <c r="AQ154" s="14"/>
      <c r="AR154" s="14"/>
      <c r="AS154" s="14"/>
      <c r="AT154" s="14"/>
      <c r="AU154" s="14"/>
    </row>
    <row r="155" spans="7:47">
      <c r="G155" s="14"/>
      <c r="H155" s="14"/>
      <c r="J155" s="75"/>
      <c r="L155" s="75"/>
      <c r="M155" s="157"/>
      <c r="N155" s="360"/>
      <c r="O155" s="157"/>
      <c r="P155" s="14"/>
      <c r="R155" s="14"/>
      <c r="T155" s="14"/>
      <c r="U155" s="14"/>
      <c r="V155" s="14"/>
      <c r="W155" s="14"/>
      <c r="Y155" s="157"/>
      <c r="AA155" s="157"/>
      <c r="AC155" s="75"/>
      <c r="AD155" s="75"/>
      <c r="AE155" s="75"/>
      <c r="AF155" s="157"/>
      <c r="AG155" s="14"/>
      <c r="AH155" s="14"/>
      <c r="AI155" s="75"/>
      <c r="AJ155" s="75"/>
      <c r="AK155" s="75"/>
      <c r="AL155" s="157"/>
      <c r="AM155" s="75"/>
      <c r="AN155" s="14"/>
      <c r="AO155" s="14"/>
      <c r="AP155" s="14"/>
      <c r="AQ155" s="14"/>
      <c r="AR155" s="14"/>
      <c r="AS155" s="14"/>
      <c r="AT155" s="14"/>
      <c r="AU155" s="14"/>
    </row>
    <row r="156" spans="7:47">
      <c r="G156" s="14"/>
      <c r="H156" s="14"/>
      <c r="J156" s="75"/>
      <c r="L156" s="75"/>
      <c r="M156" s="157"/>
      <c r="N156" s="360"/>
      <c r="O156" s="157"/>
      <c r="P156" s="14"/>
      <c r="R156" s="14"/>
      <c r="T156" s="14"/>
      <c r="U156" s="14"/>
      <c r="V156" s="14"/>
      <c r="W156" s="14"/>
      <c r="Y156" s="157"/>
      <c r="AA156" s="157"/>
      <c r="AC156" s="75"/>
      <c r="AD156" s="75"/>
      <c r="AE156" s="75"/>
      <c r="AF156" s="157"/>
      <c r="AG156" s="14"/>
      <c r="AH156" s="14"/>
      <c r="AI156" s="75"/>
      <c r="AJ156" s="75"/>
      <c r="AK156" s="75"/>
      <c r="AL156" s="157"/>
      <c r="AM156" s="75"/>
      <c r="AN156" s="14"/>
      <c r="AO156" s="14"/>
      <c r="AP156" s="14"/>
      <c r="AQ156" s="14"/>
      <c r="AR156" s="14"/>
      <c r="AS156" s="14"/>
      <c r="AT156" s="14"/>
      <c r="AU156" s="14"/>
    </row>
    <row r="157" spans="7:47">
      <c r="G157" s="14"/>
      <c r="H157" s="14"/>
      <c r="J157" s="75"/>
      <c r="L157" s="75"/>
      <c r="M157" s="157"/>
      <c r="N157" s="360"/>
      <c r="O157" s="157"/>
      <c r="P157" s="14"/>
      <c r="R157" s="14"/>
      <c r="T157" s="14"/>
      <c r="U157" s="14"/>
      <c r="V157" s="14"/>
      <c r="W157" s="14"/>
      <c r="Y157" s="157"/>
      <c r="AA157" s="157"/>
      <c r="AC157" s="75"/>
      <c r="AD157" s="75"/>
      <c r="AE157" s="75"/>
      <c r="AF157" s="157"/>
      <c r="AG157" s="14"/>
      <c r="AH157" s="14"/>
      <c r="AI157" s="75"/>
      <c r="AJ157" s="75"/>
      <c r="AK157" s="75"/>
      <c r="AL157" s="157"/>
      <c r="AM157" s="75"/>
      <c r="AN157" s="14"/>
      <c r="AO157" s="14"/>
      <c r="AP157" s="14"/>
      <c r="AQ157" s="14"/>
      <c r="AR157" s="14"/>
      <c r="AS157" s="14"/>
      <c r="AT157" s="14"/>
      <c r="AU157" s="14"/>
    </row>
    <row r="158" spans="7:47">
      <c r="G158" s="14"/>
      <c r="H158" s="14"/>
      <c r="J158" s="75"/>
      <c r="L158" s="75"/>
      <c r="M158" s="157"/>
      <c r="N158" s="360"/>
      <c r="O158" s="157"/>
      <c r="P158" s="14"/>
      <c r="R158" s="14"/>
      <c r="T158" s="14"/>
      <c r="U158" s="14"/>
      <c r="V158" s="14"/>
      <c r="W158" s="14"/>
      <c r="Y158" s="157"/>
      <c r="AA158" s="157"/>
      <c r="AC158" s="75"/>
      <c r="AD158" s="75"/>
      <c r="AE158" s="75"/>
      <c r="AF158" s="157"/>
      <c r="AG158" s="14"/>
      <c r="AH158" s="14"/>
      <c r="AI158" s="75"/>
      <c r="AJ158" s="75"/>
      <c r="AK158" s="75"/>
      <c r="AL158" s="157"/>
      <c r="AM158" s="75"/>
      <c r="AN158" s="14"/>
      <c r="AO158" s="14"/>
      <c r="AP158" s="14"/>
      <c r="AQ158" s="14"/>
      <c r="AR158" s="14"/>
      <c r="AS158" s="14"/>
      <c r="AT158" s="14"/>
      <c r="AU158" s="14"/>
    </row>
    <row r="159" spans="7:47">
      <c r="G159" s="14"/>
      <c r="H159" s="14"/>
      <c r="J159" s="75"/>
      <c r="L159" s="75"/>
      <c r="M159" s="157"/>
      <c r="N159" s="360"/>
      <c r="O159" s="157"/>
      <c r="P159" s="14"/>
      <c r="R159" s="14"/>
      <c r="T159" s="14"/>
      <c r="U159" s="14"/>
      <c r="V159" s="14"/>
      <c r="W159" s="14"/>
      <c r="Y159" s="157"/>
      <c r="AA159" s="157"/>
      <c r="AC159" s="75"/>
      <c r="AD159" s="75"/>
      <c r="AE159" s="75"/>
      <c r="AF159" s="157"/>
      <c r="AG159" s="14"/>
      <c r="AH159" s="14"/>
      <c r="AI159" s="75"/>
      <c r="AJ159" s="75"/>
      <c r="AK159" s="75"/>
      <c r="AL159" s="157"/>
      <c r="AM159" s="75"/>
      <c r="AN159" s="14"/>
      <c r="AO159" s="14"/>
      <c r="AP159" s="14"/>
      <c r="AQ159" s="14"/>
      <c r="AR159" s="14"/>
      <c r="AS159" s="14"/>
      <c r="AT159" s="14"/>
      <c r="AU159" s="14"/>
    </row>
    <row r="160" spans="7:47">
      <c r="G160" s="14"/>
      <c r="H160" s="14"/>
      <c r="J160" s="75"/>
      <c r="L160" s="75"/>
      <c r="M160" s="157"/>
      <c r="N160" s="360"/>
      <c r="O160" s="157"/>
      <c r="P160" s="14"/>
      <c r="R160" s="14"/>
      <c r="T160" s="14"/>
      <c r="U160" s="14"/>
      <c r="V160" s="14"/>
      <c r="W160" s="14"/>
      <c r="Y160" s="157"/>
      <c r="AA160" s="157"/>
      <c r="AC160" s="75"/>
      <c r="AD160" s="75"/>
      <c r="AE160" s="75"/>
      <c r="AF160" s="157"/>
      <c r="AG160" s="14"/>
      <c r="AH160" s="14"/>
      <c r="AI160" s="75"/>
      <c r="AJ160" s="75"/>
      <c r="AK160" s="75"/>
      <c r="AL160" s="157"/>
      <c r="AM160" s="75"/>
      <c r="AN160" s="14"/>
      <c r="AO160" s="14"/>
      <c r="AP160" s="14"/>
      <c r="AQ160" s="14"/>
      <c r="AR160" s="14"/>
      <c r="AS160" s="14"/>
      <c r="AT160" s="14"/>
      <c r="AU160" s="14"/>
    </row>
    <row r="161" spans="7:47">
      <c r="G161" s="14"/>
      <c r="H161" s="14"/>
      <c r="J161" s="75"/>
      <c r="L161" s="75"/>
      <c r="M161" s="157"/>
      <c r="N161" s="360"/>
      <c r="O161" s="157"/>
      <c r="P161" s="14"/>
      <c r="R161" s="14"/>
      <c r="T161" s="14"/>
      <c r="U161" s="14"/>
      <c r="V161" s="14"/>
      <c r="W161" s="14"/>
      <c r="Y161" s="157"/>
      <c r="AA161" s="157"/>
      <c r="AC161" s="75"/>
      <c r="AD161" s="75"/>
      <c r="AE161" s="75"/>
      <c r="AF161" s="157"/>
      <c r="AG161" s="14"/>
      <c r="AH161" s="14"/>
      <c r="AI161" s="75"/>
      <c r="AJ161" s="75"/>
      <c r="AK161" s="75"/>
      <c r="AL161" s="157"/>
      <c r="AM161" s="75"/>
      <c r="AN161" s="14"/>
      <c r="AO161" s="14"/>
      <c r="AP161" s="14"/>
      <c r="AQ161" s="14"/>
      <c r="AR161" s="14"/>
      <c r="AS161" s="14"/>
      <c r="AT161" s="14"/>
      <c r="AU161" s="14"/>
    </row>
    <row r="162" spans="7:47">
      <c r="G162" s="14"/>
      <c r="H162" s="14"/>
      <c r="J162" s="75"/>
      <c r="L162" s="75"/>
      <c r="M162" s="157"/>
      <c r="N162" s="360"/>
      <c r="O162" s="157"/>
      <c r="P162" s="14"/>
      <c r="R162" s="14"/>
      <c r="T162" s="14"/>
      <c r="U162" s="14"/>
      <c r="V162" s="14"/>
      <c r="W162" s="14"/>
      <c r="Y162" s="157"/>
      <c r="AA162" s="157"/>
      <c r="AC162" s="75"/>
      <c r="AD162" s="75"/>
      <c r="AE162" s="75"/>
      <c r="AF162" s="157"/>
      <c r="AG162" s="14"/>
      <c r="AH162" s="14"/>
      <c r="AI162" s="75"/>
      <c r="AJ162" s="75"/>
      <c r="AK162" s="75"/>
      <c r="AL162" s="157"/>
      <c r="AM162" s="75"/>
      <c r="AN162" s="14"/>
      <c r="AO162" s="14"/>
      <c r="AP162" s="14"/>
      <c r="AQ162" s="14"/>
      <c r="AR162" s="14"/>
      <c r="AS162" s="14"/>
      <c r="AT162" s="14"/>
      <c r="AU162" s="14"/>
    </row>
    <row r="163" spans="7:47">
      <c r="G163" s="14"/>
      <c r="H163" s="14"/>
      <c r="J163" s="75"/>
      <c r="L163" s="75"/>
      <c r="M163" s="157"/>
      <c r="N163" s="360"/>
      <c r="O163" s="157"/>
      <c r="P163" s="14"/>
      <c r="R163" s="14"/>
      <c r="T163" s="14"/>
      <c r="U163" s="14"/>
      <c r="V163" s="14"/>
      <c r="W163" s="14"/>
      <c r="Y163" s="157"/>
      <c r="AA163" s="157"/>
      <c r="AC163" s="75"/>
      <c r="AD163" s="75"/>
      <c r="AE163" s="75"/>
      <c r="AF163" s="157"/>
      <c r="AG163" s="14"/>
      <c r="AH163" s="14"/>
      <c r="AI163" s="75"/>
      <c r="AJ163" s="75"/>
      <c r="AK163" s="75"/>
      <c r="AL163" s="157"/>
      <c r="AM163" s="75"/>
      <c r="AN163" s="14"/>
      <c r="AO163" s="14"/>
      <c r="AP163" s="14"/>
      <c r="AQ163" s="14"/>
      <c r="AR163" s="14"/>
      <c r="AS163" s="14"/>
      <c r="AT163" s="14"/>
      <c r="AU163" s="14"/>
    </row>
    <row r="164" spans="7:47">
      <c r="G164" s="14"/>
      <c r="H164" s="14"/>
      <c r="J164" s="75"/>
      <c r="L164" s="75"/>
      <c r="M164" s="157"/>
      <c r="N164" s="360"/>
      <c r="O164" s="157"/>
      <c r="P164" s="14"/>
      <c r="R164" s="14"/>
      <c r="T164" s="14"/>
      <c r="U164" s="14"/>
      <c r="V164" s="14"/>
      <c r="W164" s="14"/>
      <c r="Y164" s="157"/>
      <c r="AA164" s="157"/>
      <c r="AC164" s="75"/>
      <c r="AD164" s="75"/>
      <c r="AE164" s="75"/>
      <c r="AF164" s="157"/>
      <c r="AG164" s="14"/>
      <c r="AH164" s="14"/>
      <c r="AI164" s="75"/>
      <c r="AJ164" s="75"/>
      <c r="AK164" s="75"/>
      <c r="AL164" s="157"/>
      <c r="AM164" s="75"/>
      <c r="AN164" s="14"/>
      <c r="AO164" s="14"/>
      <c r="AP164" s="14"/>
      <c r="AQ164" s="14"/>
      <c r="AR164" s="14"/>
      <c r="AS164" s="14"/>
      <c r="AT164" s="14"/>
      <c r="AU164" s="14"/>
    </row>
    <row r="165" spans="7:47">
      <c r="G165" s="14"/>
      <c r="H165" s="14"/>
      <c r="J165" s="75"/>
      <c r="L165" s="75"/>
      <c r="M165" s="157"/>
      <c r="N165" s="360"/>
      <c r="O165" s="157"/>
      <c r="P165" s="14"/>
      <c r="R165" s="14"/>
      <c r="T165" s="14"/>
      <c r="U165" s="14"/>
      <c r="V165" s="14"/>
      <c r="W165" s="14"/>
      <c r="Y165" s="157"/>
      <c r="AA165" s="157"/>
      <c r="AC165" s="75"/>
      <c r="AD165" s="75"/>
      <c r="AE165" s="75"/>
      <c r="AF165" s="157"/>
      <c r="AG165" s="14"/>
      <c r="AH165" s="14"/>
      <c r="AI165" s="75"/>
      <c r="AJ165" s="75"/>
      <c r="AK165" s="75"/>
      <c r="AL165" s="157"/>
      <c r="AM165" s="75"/>
      <c r="AN165" s="14"/>
      <c r="AO165" s="14"/>
      <c r="AP165" s="14"/>
      <c r="AQ165" s="14"/>
      <c r="AR165" s="14"/>
      <c r="AS165" s="14"/>
      <c r="AT165" s="14"/>
      <c r="AU165" s="14"/>
    </row>
    <row r="166" spans="7:47">
      <c r="G166" s="14"/>
      <c r="H166" s="14"/>
      <c r="J166" s="75"/>
      <c r="L166" s="75"/>
      <c r="M166" s="157"/>
      <c r="N166" s="360"/>
      <c r="O166" s="157"/>
      <c r="P166" s="14"/>
      <c r="R166" s="14"/>
      <c r="T166" s="14"/>
      <c r="U166" s="14"/>
      <c r="V166" s="14"/>
      <c r="W166" s="14"/>
      <c r="Y166" s="157"/>
      <c r="AA166" s="157"/>
      <c r="AC166" s="75"/>
      <c r="AD166" s="75"/>
      <c r="AE166" s="75"/>
      <c r="AF166" s="157"/>
      <c r="AG166" s="14"/>
      <c r="AH166" s="14"/>
      <c r="AI166" s="75"/>
      <c r="AJ166" s="75"/>
      <c r="AK166" s="75"/>
      <c r="AL166" s="157"/>
      <c r="AM166" s="75"/>
      <c r="AN166" s="14"/>
      <c r="AO166" s="14"/>
      <c r="AP166" s="14"/>
      <c r="AQ166" s="14"/>
      <c r="AR166" s="14"/>
      <c r="AS166" s="14"/>
      <c r="AT166" s="14"/>
      <c r="AU166" s="14"/>
    </row>
    <row r="167" spans="7:47">
      <c r="G167" s="14"/>
      <c r="H167" s="14"/>
      <c r="J167" s="75"/>
      <c r="L167" s="75"/>
      <c r="M167" s="157"/>
      <c r="N167" s="360"/>
      <c r="O167" s="157"/>
      <c r="P167" s="14"/>
      <c r="R167" s="14"/>
      <c r="T167" s="14"/>
      <c r="U167" s="14"/>
      <c r="V167" s="14"/>
      <c r="W167" s="14"/>
      <c r="Y167" s="157"/>
      <c r="AA167" s="157"/>
      <c r="AC167" s="75"/>
      <c r="AD167" s="75"/>
      <c r="AE167" s="75"/>
      <c r="AF167" s="157"/>
      <c r="AG167" s="14"/>
      <c r="AH167" s="14"/>
      <c r="AI167" s="75"/>
      <c r="AJ167" s="75"/>
      <c r="AK167" s="75"/>
      <c r="AL167" s="157"/>
      <c r="AM167" s="75"/>
      <c r="AN167" s="14"/>
      <c r="AO167" s="14"/>
      <c r="AP167" s="14"/>
      <c r="AQ167" s="14"/>
      <c r="AR167" s="14"/>
      <c r="AS167" s="14"/>
      <c r="AT167" s="14"/>
      <c r="AU167" s="14"/>
    </row>
    <row r="168" spans="7:47">
      <c r="G168" s="14"/>
      <c r="H168" s="14"/>
      <c r="J168" s="75"/>
      <c r="L168" s="75"/>
      <c r="M168" s="157"/>
      <c r="N168" s="360"/>
      <c r="O168" s="157"/>
      <c r="P168" s="14"/>
      <c r="R168" s="14"/>
      <c r="T168" s="14"/>
      <c r="U168" s="14"/>
      <c r="V168" s="14"/>
      <c r="W168" s="14"/>
      <c r="Y168" s="157"/>
      <c r="AA168" s="157"/>
      <c r="AC168" s="75"/>
      <c r="AD168" s="75"/>
      <c r="AE168" s="75"/>
      <c r="AF168" s="157"/>
      <c r="AG168" s="14"/>
      <c r="AH168" s="14"/>
      <c r="AI168" s="75"/>
      <c r="AJ168" s="75"/>
      <c r="AK168" s="75"/>
      <c r="AL168" s="157"/>
      <c r="AM168" s="75"/>
      <c r="AN168" s="14"/>
      <c r="AO168" s="14"/>
      <c r="AP168" s="14"/>
      <c r="AQ168" s="14"/>
      <c r="AR168" s="14"/>
      <c r="AS168" s="14"/>
      <c r="AT168" s="14"/>
      <c r="AU168" s="14"/>
    </row>
    <row r="169" spans="7:47">
      <c r="G169" s="14"/>
      <c r="H169" s="14"/>
      <c r="J169" s="75"/>
      <c r="L169" s="75"/>
      <c r="M169" s="157"/>
      <c r="N169" s="360"/>
      <c r="O169" s="157"/>
      <c r="P169" s="14"/>
      <c r="R169" s="14"/>
      <c r="T169" s="14"/>
      <c r="U169" s="14"/>
      <c r="V169" s="14"/>
      <c r="W169" s="14"/>
      <c r="Y169" s="157"/>
      <c r="AA169" s="157"/>
      <c r="AC169" s="75"/>
      <c r="AD169" s="75"/>
      <c r="AE169" s="75"/>
      <c r="AF169" s="157"/>
      <c r="AG169" s="14"/>
      <c r="AH169" s="14"/>
      <c r="AI169" s="75"/>
      <c r="AJ169" s="75"/>
      <c r="AK169" s="75"/>
      <c r="AL169" s="157"/>
      <c r="AM169" s="75"/>
      <c r="AN169" s="14"/>
      <c r="AO169" s="14"/>
      <c r="AP169" s="14"/>
      <c r="AQ169" s="14"/>
      <c r="AR169" s="14"/>
      <c r="AS169" s="14"/>
      <c r="AT169" s="14"/>
      <c r="AU169" s="14"/>
    </row>
    <row r="170" spans="7:47">
      <c r="G170" s="14"/>
      <c r="H170" s="14"/>
      <c r="J170" s="75"/>
      <c r="L170" s="75"/>
      <c r="M170" s="157"/>
      <c r="N170" s="360"/>
      <c r="O170" s="157"/>
      <c r="P170" s="14"/>
      <c r="R170" s="14"/>
      <c r="T170" s="14"/>
      <c r="U170" s="14"/>
      <c r="V170" s="14"/>
      <c r="W170" s="14"/>
      <c r="Y170" s="157"/>
      <c r="AA170" s="157"/>
      <c r="AC170" s="75"/>
      <c r="AD170" s="75"/>
      <c r="AE170" s="75"/>
      <c r="AF170" s="157"/>
      <c r="AG170" s="14"/>
      <c r="AH170" s="14"/>
      <c r="AI170" s="75"/>
      <c r="AJ170" s="75"/>
      <c r="AK170" s="75"/>
      <c r="AL170" s="157"/>
      <c r="AM170" s="75"/>
      <c r="AN170" s="14"/>
      <c r="AO170" s="14"/>
      <c r="AP170" s="14"/>
      <c r="AQ170" s="14"/>
      <c r="AR170" s="14"/>
      <c r="AS170" s="14"/>
      <c r="AT170" s="14"/>
      <c r="AU170" s="14"/>
    </row>
    <row r="171" spans="7:47">
      <c r="G171" s="14"/>
      <c r="H171" s="14"/>
      <c r="J171" s="75"/>
      <c r="L171" s="75"/>
      <c r="M171" s="157"/>
      <c r="N171" s="360"/>
      <c r="O171" s="157"/>
      <c r="P171" s="14"/>
      <c r="R171" s="14"/>
      <c r="T171" s="14"/>
      <c r="U171" s="14"/>
      <c r="V171" s="14"/>
      <c r="W171" s="14"/>
      <c r="Y171" s="157"/>
      <c r="AA171" s="157"/>
      <c r="AC171" s="75"/>
      <c r="AD171" s="75"/>
      <c r="AE171" s="75"/>
      <c r="AF171" s="157"/>
      <c r="AG171" s="14"/>
      <c r="AH171" s="14"/>
      <c r="AI171" s="75"/>
      <c r="AJ171" s="75"/>
      <c r="AK171" s="75"/>
      <c r="AL171" s="157"/>
      <c r="AM171" s="75"/>
      <c r="AN171" s="14"/>
      <c r="AO171" s="14"/>
      <c r="AP171" s="14"/>
      <c r="AQ171" s="14"/>
      <c r="AR171" s="14"/>
      <c r="AS171" s="14"/>
      <c r="AT171" s="14"/>
      <c r="AU171" s="14"/>
    </row>
    <row r="172" spans="7:47">
      <c r="G172" s="14"/>
      <c r="H172" s="14"/>
      <c r="J172" s="75"/>
      <c r="L172" s="75"/>
      <c r="M172" s="157"/>
      <c r="N172" s="360"/>
      <c r="O172" s="157"/>
      <c r="P172" s="14"/>
      <c r="R172" s="14"/>
      <c r="T172" s="14"/>
      <c r="U172" s="14"/>
      <c r="V172" s="14"/>
      <c r="W172" s="14"/>
      <c r="Y172" s="157"/>
      <c r="AA172" s="157"/>
      <c r="AC172" s="75"/>
      <c r="AD172" s="75"/>
      <c r="AE172" s="75"/>
      <c r="AF172" s="157"/>
      <c r="AG172" s="14"/>
      <c r="AH172" s="14"/>
      <c r="AI172" s="75"/>
      <c r="AJ172" s="75"/>
      <c r="AK172" s="75"/>
      <c r="AL172" s="157"/>
      <c r="AM172" s="75"/>
      <c r="AN172" s="14"/>
      <c r="AO172" s="14"/>
      <c r="AP172" s="14"/>
      <c r="AQ172" s="14"/>
      <c r="AR172" s="14"/>
      <c r="AS172" s="14"/>
      <c r="AT172" s="14"/>
      <c r="AU172" s="14"/>
    </row>
    <row r="173" spans="7:47">
      <c r="G173" s="14"/>
      <c r="H173" s="14"/>
      <c r="J173" s="75"/>
      <c r="L173" s="75"/>
      <c r="M173" s="157"/>
      <c r="N173" s="360"/>
      <c r="O173" s="157"/>
      <c r="P173" s="14"/>
      <c r="R173" s="14"/>
      <c r="T173" s="14"/>
      <c r="U173" s="14"/>
      <c r="V173" s="14"/>
      <c r="W173" s="14"/>
      <c r="Y173" s="157"/>
      <c r="AA173" s="157"/>
      <c r="AC173" s="75"/>
      <c r="AD173" s="75"/>
      <c r="AE173" s="75"/>
      <c r="AF173" s="157"/>
      <c r="AG173" s="14"/>
      <c r="AH173" s="14"/>
      <c r="AI173" s="75"/>
      <c r="AJ173" s="75"/>
      <c r="AK173" s="75"/>
      <c r="AL173" s="157"/>
      <c r="AM173" s="75"/>
      <c r="AN173" s="14"/>
      <c r="AO173" s="14"/>
      <c r="AP173" s="14"/>
      <c r="AQ173" s="14"/>
      <c r="AR173" s="14"/>
      <c r="AS173" s="14"/>
      <c r="AT173" s="14"/>
      <c r="AU173" s="14"/>
    </row>
    <row r="174" spans="7:47">
      <c r="G174" s="14"/>
      <c r="H174" s="14"/>
      <c r="J174" s="75"/>
      <c r="L174" s="75"/>
      <c r="M174" s="157"/>
      <c r="N174" s="360"/>
      <c r="O174" s="157"/>
      <c r="P174" s="14"/>
      <c r="R174" s="14"/>
      <c r="T174" s="14"/>
      <c r="U174" s="14"/>
      <c r="V174" s="14"/>
      <c r="W174" s="14"/>
      <c r="Y174" s="157"/>
      <c r="AA174" s="157"/>
      <c r="AC174" s="75"/>
      <c r="AD174" s="75"/>
      <c r="AE174" s="75"/>
      <c r="AF174" s="157"/>
      <c r="AG174" s="14"/>
      <c r="AH174" s="14"/>
      <c r="AI174" s="75"/>
      <c r="AJ174" s="75"/>
      <c r="AK174" s="75"/>
      <c r="AL174" s="157"/>
      <c r="AM174" s="75"/>
      <c r="AN174" s="14"/>
      <c r="AO174" s="14"/>
      <c r="AP174" s="14"/>
      <c r="AQ174" s="14"/>
      <c r="AR174" s="14"/>
      <c r="AS174" s="14"/>
      <c r="AT174" s="14"/>
      <c r="AU174" s="14"/>
    </row>
    <row r="175" spans="7:47">
      <c r="G175" s="14"/>
      <c r="H175" s="14"/>
      <c r="J175" s="75"/>
      <c r="L175" s="75"/>
      <c r="M175" s="157"/>
      <c r="N175" s="360"/>
      <c r="O175" s="157"/>
      <c r="P175" s="14"/>
      <c r="R175" s="14"/>
      <c r="T175" s="14"/>
      <c r="U175" s="14"/>
      <c r="V175" s="14"/>
      <c r="W175" s="14"/>
      <c r="Y175" s="157"/>
      <c r="AA175" s="157"/>
      <c r="AC175" s="75"/>
      <c r="AD175" s="75"/>
      <c r="AE175" s="75"/>
      <c r="AF175" s="157"/>
      <c r="AG175" s="14"/>
      <c r="AH175" s="14"/>
      <c r="AI175" s="75"/>
      <c r="AJ175" s="75"/>
      <c r="AK175" s="75"/>
      <c r="AL175" s="157"/>
      <c r="AM175" s="75"/>
      <c r="AN175" s="14"/>
      <c r="AO175" s="14"/>
      <c r="AP175" s="14"/>
      <c r="AQ175" s="14"/>
      <c r="AR175" s="14"/>
      <c r="AS175" s="14"/>
      <c r="AT175" s="14"/>
      <c r="AU175" s="14"/>
    </row>
    <row r="176" spans="7:47">
      <c r="G176" s="14"/>
      <c r="H176" s="14"/>
      <c r="J176" s="75"/>
      <c r="L176" s="75"/>
      <c r="M176" s="157"/>
      <c r="N176" s="360"/>
      <c r="O176" s="157"/>
      <c r="P176" s="14"/>
      <c r="R176" s="14"/>
      <c r="T176" s="14"/>
      <c r="U176" s="14"/>
      <c r="V176" s="14"/>
      <c r="W176" s="14"/>
      <c r="Y176" s="157"/>
      <c r="AA176" s="157"/>
      <c r="AC176" s="75"/>
      <c r="AD176" s="75"/>
      <c r="AE176" s="75"/>
      <c r="AF176" s="157"/>
      <c r="AG176" s="14"/>
      <c r="AH176" s="14"/>
      <c r="AI176" s="75"/>
      <c r="AJ176" s="75"/>
      <c r="AK176" s="75"/>
      <c r="AL176" s="157"/>
      <c r="AM176" s="75"/>
      <c r="AN176" s="14"/>
      <c r="AO176" s="14"/>
      <c r="AP176" s="14"/>
      <c r="AQ176" s="14"/>
      <c r="AR176" s="14"/>
      <c r="AS176" s="14"/>
      <c r="AT176" s="14"/>
      <c r="AU176" s="14"/>
    </row>
    <row r="177" spans="1:47">
      <c r="G177" s="14"/>
      <c r="H177" s="14"/>
      <c r="J177" s="75"/>
      <c r="L177" s="75"/>
      <c r="M177" s="157"/>
      <c r="N177" s="360"/>
      <c r="O177" s="157"/>
      <c r="P177" s="14"/>
      <c r="R177" s="14"/>
      <c r="T177" s="14"/>
      <c r="U177" s="14"/>
      <c r="V177" s="14"/>
      <c r="W177" s="14"/>
      <c r="Y177" s="157"/>
      <c r="AA177" s="157"/>
      <c r="AC177" s="75"/>
      <c r="AD177" s="75"/>
      <c r="AE177" s="75"/>
      <c r="AF177" s="157"/>
      <c r="AG177" s="14"/>
      <c r="AH177" s="14"/>
      <c r="AI177" s="75"/>
      <c r="AJ177" s="75"/>
      <c r="AK177" s="75"/>
      <c r="AL177" s="157"/>
      <c r="AM177" s="75"/>
      <c r="AN177" s="14"/>
      <c r="AO177" s="14"/>
      <c r="AP177" s="14"/>
      <c r="AQ177" s="14"/>
      <c r="AR177" s="14"/>
      <c r="AS177" s="14"/>
      <c r="AT177" s="14"/>
      <c r="AU177" s="14"/>
    </row>
    <row r="178" spans="1:47">
      <c r="G178" s="14"/>
      <c r="H178" s="14"/>
      <c r="J178" s="75"/>
      <c r="L178" s="75"/>
      <c r="M178" s="157"/>
      <c r="N178" s="360"/>
      <c r="O178" s="157"/>
      <c r="P178" s="14"/>
      <c r="R178" s="14"/>
      <c r="T178" s="14"/>
      <c r="U178" s="14"/>
      <c r="V178" s="14"/>
      <c r="W178" s="14"/>
      <c r="Y178" s="157"/>
      <c r="AA178" s="157"/>
      <c r="AC178" s="75"/>
      <c r="AD178" s="75"/>
      <c r="AE178" s="75"/>
      <c r="AF178" s="157"/>
      <c r="AG178" s="14"/>
      <c r="AH178" s="14"/>
      <c r="AI178" s="75"/>
      <c r="AJ178" s="75"/>
      <c r="AK178" s="75"/>
      <c r="AL178" s="157"/>
      <c r="AM178" s="75"/>
      <c r="AN178" s="14"/>
      <c r="AO178" s="14"/>
      <c r="AP178" s="14"/>
      <c r="AQ178" s="14"/>
      <c r="AR178" s="14"/>
      <c r="AS178" s="14"/>
      <c r="AT178" s="14"/>
      <c r="AU178" s="14"/>
    </row>
    <row r="179" spans="1:47">
      <c r="G179" s="14"/>
      <c r="H179" s="14"/>
      <c r="J179" s="75"/>
      <c r="L179" s="75"/>
      <c r="M179" s="157"/>
      <c r="N179" s="360"/>
      <c r="O179" s="157"/>
      <c r="P179" s="14"/>
      <c r="R179" s="14"/>
      <c r="T179" s="14"/>
      <c r="U179" s="14"/>
      <c r="V179" s="14"/>
      <c r="W179" s="14"/>
      <c r="Y179" s="157"/>
      <c r="AA179" s="157"/>
      <c r="AC179" s="75"/>
      <c r="AD179" s="75"/>
      <c r="AE179" s="75"/>
      <c r="AF179" s="157"/>
      <c r="AG179" s="14"/>
      <c r="AH179" s="14"/>
      <c r="AI179" s="75"/>
      <c r="AJ179" s="75"/>
      <c r="AK179" s="75"/>
      <c r="AL179" s="157"/>
      <c r="AM179" s="75"/>
      <c r="AN179" s="14"/>
      <c r="AO179" s="14"/>
      <c r="AP179" s="14"/>
      <c r="AQ179" s="14"/>
      <c r="AR179" s="14"/>
      <c r="AS179" s="14"/>
      <c r="AT179" s="14"/>
      <c r="AU179" s="14"/>
    </row>
    <row r="180" spans="1:47">
      <c r="A180" s="31"/>
      <c r="B180" s="31"/>
      <c r="C180" s="31"/>
      <c r="D180" s="31"/>
      <c r="E180" s="31"/>
      <c r="F180" s="31"/>
      <c r="G180" s="31"/>
      <c r="H180" s="31"/>
      <c r="I180" s="31"/>
      <c r="J180" s="76"/>
      <c r="K180" s="158"/>
      <c r="L180" s="76"/>
      <c r="M180" s="157"/>
      <c r="N180" s="360"/>
      <c r="O180" s="157"/>
      <c r="P180" s="14"/>
      <c r="R180" s="14"/>
      <c r="T180" s="14"/>
      <c r="U180" s="14"/>
      <c r="V180" s="14"/>
      <c r="W180" s="14"/>
      <c r="Y180" s="157"/>
      <c r="AA180" s="157"/>
      <c r="AC180" s="75"/>
      <c r="AD180" s="75"/>
      <c r="AE180" s="75"/>
      <c r="AF180" s="157"/>
      <c r="AG180" s="14"/>
      <c r="AH180" s="14"/>
      <c r="AI180" s="75"/>
      <c r="AJ180" s="75"/>
      <c r="AK180" s="75"/>
      <c r="AL180" s="157"/>
      <c r="AM180" s="75"/>
      <c r="AN180" s="14"/>
      <c r="AO180" s="14"/>
      <c r="AP180" s="14"/>
      <c r="AQ180" s="14"/>
      <c r="AR180" s="14"/>
      <c r="AS180" s="14"/>
      <c r="AT180" s="14"/>
    </row>
    <row r="181" spans="1:47">
      <c r="A181" s="35"/>
      <c r="B181" s="35"/>
      <c r="C181" s="35"/>
      <c r="D181" s="35"/>
      <c r="E181" s="35"/>
      <c r="F181" s="35"/>
      <c r="G181" s="35"/>
      <c r="H181" s="35"/>
      <c r="I181" s="35"/>
      <c r="J181" s="77"/>
      <c r="K181" s="159"/>
      <c r="L181" s="77"/>
      <c r="M181" s="158"/>
      <c r="N181" s="340"/>
      <c r="O181" s="158"/>
      <c r="P181" s="31"/>
      <c r="Q181" s="31"/>
      <c r="R181" s="31"/>
      <c r="S181" s="31"/>
      <c r="T181" s="31"/>
      <c r="U181" s="31"/>
      <c r="V181" s="31"/>
      <c r="W181" s="31"/>
      <c r="X181" s="31"/>
      <c r="Y181" s="158"/>
      <c r="Z181" s="158"/>
      <c r="AA181" s="158"/>
      <c r="AB181" s="158"/>
      <c r="AC181" s="76"/>
      <c r="AD181" s="76"/>
      <c r="AE181" s="76"/>
      <c r="AF181" s="158"/>
      <c r="AG181" s="31"/>
      <c r="AH181" s="31"/>
      <c r="AI181" s="76"/>
      <c r="AK181" s="76"/>
      <c r="AM181" s="76"/>
    </row>
    <row r="182" spans="1:47">
      <c r="A182" s="35"/>
      <c r="B182" s="35"/>
      <c r="C182" s="35"/>
      <c r="D182" s="35"/>
      <c r="E182" s="35"/>
      <c r="F182" s="35"/>
      <c r="G182" s="35"/>
      <c r="H182" s="35"/>
      <c r="I182" s="35"/>
      <c r="J182" s="77"/>
      <c r="K182" s="159"/>
      <c r="L182" s="77"/>
      <c r="M182" s="159"/>
      <c r="N182" s="341"/>
      <c r="O182" s="159"/>
      <c r="P182" s="35"/>
      <c r="Q182" s="35"/>
      <c r="R182" s="35"/>
      <c r="S182" s="35"/>
      <c r="T182" s="35"/>
      <c r="U182" s="35"/>
      <c r="V182" s="35"/>
      <c r="W182" s="35"/>
      <c r="X182" s="35"/>
      <c r="Y182" s="159"/>
      <c r="Z182" s="159"/>
      <c r="AA182" s="159"/>
      <c r="AB182" s="159"/>
      <c r="AC182" s="77"/>
      <c r="AD182" s="77"/>
      <c r="AE182" s="77"/>
      <c r="AF182" s="159"/>
      <c r="AG182" s="35"/>
      <c r="AH182" s="35"/>
      <c r="AI182" s="77"/>
      <c r="AK182" s="77"/>
      <c r="AM182" s="77"/>
    </row>
    <row r="183" spans="1:47">
      <c r="A183" s="35"/>
      <c r="B183" s="35"/>
      <c r="C183" s="35"/>
      <c r="D183" s="35"/>
      <c r="E183" s="35"/>
      <c r="F183" s="35"/>
      <c r="G183" s="35"/>
      <c r="H183" s="35"/>
      <c r="I183" s="35"/>
      <c r="J183" s="77"/>
      <c r="K183" s="159"/>
      <c r="L183" s="77"/>
      <c r="M183" s="159"/>
      <c r="N183" s="341"/>
      <c r="O183" s="159"/>
      <c r="P183" s="35"/>
      <c r="Q183" s="35"/>
      <c r="R183" s="35"/>
      <c r="S183" s="35"/>
      <c r="T183" s="35"/>
      <c r="U183" s="35"/>
      <c r="V183" s="35"/>
      <c r="W183" s="35"/>
      <c r="X183" s="35"/>
      <c r="Y183" s="159"/>
      <c r="Z183" s="159"/>
      <c r="AA183" s="159"/>
      <c r="AB183" s="159"/>
      <c r="AC183" s="77"/>
      <c r="AD183" s="77"/>
      <c r="AE183" s="77"/>
      <c r="AF183" s="159"/>
      <c r="AG183" s="35"/>
      <c r="AH183" s="35"/>
      <c r="AI183" s="77"/>
      <c r="AK183" s="77"/>
      <c r="AM183" s="77"/>
    </row>
    <row r="184" spans="1:47">
      <c r="A184" s="35"/>
      <c r="B184" s="35"/>
      <c r="C184" s="35"/>
      <c r="D184" s="35"/>
      <c r="E184" s="35"/>
      <c r="F184" s="35"/>
      <c r="G184" s="35"/>
      <c r="H184" s="35"/>
      <c r="I184" s="35"/>
      <c r="J184" s="77"/>
      <c r="K184" s="159"/>
      <c r="L184" s="77"/>
      <c r="M184" s="159"/>
      <c r="N184" s="341"/>
      <c r="O184" s="159"/>
      <c r="P184" s="35"/>
      <c r="Q184" s="35"/>
      <c r="R184" s="35"/>
      <c r="S184" s="35"/>
      <c r="T184" s="35"/>
      <c r="U184" s="35"/>
      <c r="V184" s="35"/>
      <c r="W184" s="35"/>
      <c r="X184" s="35"/>
      <c r="Y184" s="159"/>
      <c r="Z184" s="159"/>
      <c r="AA184" s="159"/>
      <c r="AB184" s="159"/>
      <c r="AC184" s="77"/>
      <c r="AD184" s="77"/>
      <c r="AE184" s="77"/>
      <c r="AF184" s="159"/>
      <c r="AG184" s="35"/>
      <c r="AH184" s="35"/>
      <c r="AI184" s="77"/>
      <c r="AK184" s="77"/>
      <c r="AM184" s="77"/>
    </row>
    <row r="185" spans="1:47">
      <c r="A185" s="35"/>
      <c r="B185" s="35"/>
      <c r="C185" s="35"/>
      <c r="D185" s="35"/>
      <c r="E185" s="35"/>
      <c r="F185" s="35"/>
      <c r="G185" s="35"/>
      <c r="H185" s="35"/>
      <c r="I185" s="35"/>
      <c r="J185" s="77"/>
      <c r="K185" s="159"/>
      <c r="L185" s="77"/>
      <c r="M185" s="159"/>
      <c r="N185" s="341"/>
      <c r="O185" s="159"/>
      <c r="P185" s="35"/>
      <c r="Q185" s="35"/>
      <c r="R185" s="35"/>
      <c r="S185" s="35"/>
      <c r="T185" s="35"/>
      <c r="U185" s="35"/>
      <c r="V185" s="35"/>
      <c r="W185" s="35"/>
      <c r="X185" s="35"/>
      <c r="Y185" s="159"/>
      <c r="Z185" s="159"/>
      <c r="AA185" s="159"/>
      <c r="AB185" s="159"/>
      <c r="AC185" s="77"/>
      <c r="AD185" s="77"/>
      <c r="AE185" s="77"/>
      <c r="AF185" s="159"/>
      <c r="AG185" s="35"/>
      <c r="AH185" s="35"/>
      <c r="AI185" s="77"/>
      <c r="AK185" s="77"/>
      <c r="AM185" s="77"/>
    </row>
    <row r="186" spans="1:47">
      <c r="A186" s="35"/>
      <c r="B186" s="35"/>
      <c r="C186" s="35"/>
      <c r="D186" s="35"/>
      <c r="E186" s="35"/>
      <c r="F186" s="35"/>
      <c r="G186" s="35"/>
      <c r="H186" s="35"/>
      <c r="I186" s="35"/>
      <c r="J186" s="77"/>
      <c r="K186" s="159"/>
      <c r="L186" s="77"/>
      <c r="M186" s="159"/>
      <c r="N186" s="341"/>
      <c r="O186" s="159"/>
      <c r="P186" s="35"/>
      <c r="Q186" s="35"/>
      <c r="R186" s="35"/>
      <c r="S186" s="35"/>
      <c r="T186" s="35"/>
      <c r="U186" s="35"/>
      <c r="V186" s="35"/>
      <c r="W186" s="35"/>
      <c r="X186" s="35"/>
      <c r="Y186" s="159"/>
      <c r="Z186" s="159"/>
      <c r="AA186" s="159"/>
      <c r="AB186" s="159"/>
      <c r="AC186" s="77"/>
      <c r="AD186" s="77"/>
      <c r="AE186" s="77"/>
      <c r="AF186" s="159"/>
      <c r="AG186" s="35"/>
      <c r="AH186" s="35"/>
      <c r="AI186" s="77"/>
      <c r="AK186" s="77"/>
      <c r="AM186" s="77"/>
    </row>
    <row r="187" spans="1:47">
      <c r="A187" s="35"/>
      <c r="B187" s="35"/>
      <c r="C187" s="35"/>
      <c r="D187" s="35"/>
      <c r="E187" s="35"/>
      <c r="F187" s="35"/>
      <c r="G187" s="35"/>
      <c r="H187" s="35"/>
      <c r="I187" s="35"/>
      <c r="J187" s="77"/>
      <c r="K187" s="159"/>
      <c r="L187" s="77"/>
      <c r="M187" s="159"/>
      <c r="N187" s="341"/>
      <c r="O187" s="159"/>
      <c r="P187" s="35"/>
      <c r="Q187" s="35"/>
      <c r="R187" s="35"/>
      <c r="S187" s="35"/>
      <c r="T187" s="35"/>
      <c r="U187" s="35"/>
      <c r="V187" s="35"/>
      <c r="W187" s="35"/>
      <c r="X187" s="35"/>
      <c r="Y187" s="159"/>
      <c r="Z187" s="159"/>
      <c r="AA187" s="159"/>
      <c r="AB187" s="159"/>
      <c r="AC187" s="77"/>
      <c r="AD187" s="77"/>
      <c r="AE187" s="77"/>
      <c r="AF187" s="159"/>
      <c r="AG187" s="35"/>
      <c r="AH187" s="35"/>
      <c r="AI187" s="77"/>
      <c r="AK187" s="77"/>
      <c r="AM187" s="77"/>
    </row>
    <row r="188" spans="1:47">
      <c r="A188" s="35"/>
      <c r="B188" s="35"/>
      <c r="C188" s="35"/>
      <c r="D188" s="35"/>
      <c r="E188" s="35"/>
      <c r="F188" s="35"/>
      <c r="G188" s="35"/>
      <c r="H188" s="35"/>
      <c r="I188" s="35"/>
      <c r="J188" s="77"/>
      <c r="K188" s="159"/>
      <c r="L188" s="77"/>
      <c r="M188" s="159"/>
      <c r="N188" s="341"/>
      <c r="O188" s="159"/>
      <c r="P188" s="35"/>
      <c r="Q188" s="35"/>
      <c r="R188" s="35"/>
      <c r="S188" s="35"/>
      <c r="T188" s="35"/>
      <c r="U188" s="35"/>
      <c r="V188" s="35"/>
      <c r="W188" s="35"/>
      <c r="X188" s="35"/>
      <c r="Y188" s="159"/>
      <c r="Z188" s="159"/>
      <c r="AA188" s="159"/>
      <c r="AB188" s="159"/>
      <c r="AC188" s="77"/>
      <c r="AD188" s="77"/>
      <c r="AE188" s="77"/>
      <c r="AF188" s="159"/>
      <c r="AG188" s="35"/>
      <c r="AH188" s="35"/>
      <c r="AI188" s="77"/>
      <c r="AK188" s="77"/>
      <c r="AM188" s="77"/>
    </row>
    <row r="189" spans="1:47">
      <c r="A189" s="35"/>
      <c r="B189" s="35"/>
      <c r="C189" s="35"/>
      <c r="D189" s="35"/>
      <c r="E189" s="35"/>
      <c r="F189" s="35"/>
      <c r="G189" s="35"/>
      <c r="H189" s="35"/>
      <c r="I189" s="35"/>
      <c r="J189" s="77"/>
      <c r="K189" s="159"/>
      <c r="L189" s="77"/>
      <c r="M189" s="159"/>
      <c r="N189" s="341"/>
      <c r="O189" s="159"/>
      <c r="P189" s="35"/>
      <c r="Q189" s="35"/>
      <c r="R189" s="35"/>
      <c r="S189" s="35"/>
      <c r="T189" s="35"/>
      <c r="U189" s="35"/>
      <c r="V189" s="35"/>
      <c r="W189" s="35"/>
      <c r="X189" s="35"/>
      <c r="Y189" s="159"/>
      <c r="Z189" s="159"/>
      <c r="AA189" s="159"/>
      <c r="AB189" s="159"/>
      <c r="AC189" s="77"/>
      <c r="AD189" s="77"/>
      <c r="AE189" s="77"/>
      <c r="AF189" s="159"/>
      <c r="AG189" s="35"/>
      <c r="AH189" s="35"/>
      <c r="AI189" s="77"/>
      <c r="AK189" s="77"/>
      <c r="AM189" s="77"/>
    </row>
    <row r="190" spans="1:47">
      <c r="A190" s="35"/>
      <c r="B190" s="35"/>
      <c r="C190" s="35"/>
      <c r="D190" s="35"/>
      <c r="E190" s="35"/>
      <c r="F190" s="35"/>
      <c r="G190" s="35"/>
      <c r="H190" s="35"/>
      <c r="I190" s="35"/>
      <c r="J190" s="77"/>
      <c r="K190" s="159"/>
      <c r="L190" s="77"/>
      <c r="M190" s="159"/>
      <c r="N190" s="341"/>
      <c r="O190" s="159"/>
      <c r="P190" s="35"/>
      <c r="Q190" s="35"/>
      <c r="R190" s="35"/>
      <c r="S190" s="35"/>
      <c r="T190" s="35"/>
      <c r="U190" s="35"/>
      <c r="V190" s="35"/>
      <c r="W190" s="35"/>
      <c r="X190" s="35"/>
      <c r="Y190" s="159"/>
      <c r="Z190" s="159"/>
      <c r="AA190" s="159"/>
      <c r="AB190" s="159"/>
      <c r="AC190" s="77"/>
      <c r="AD190" s="77"/>
      <c r="AE190" s="77"/>
      <c r="AF190" s="159"/>
      <c r="AG190" s="35"/>
      <c r="AH190" s="35"/>
      <c r="AI190" s="77"/>
      <c r="AK190" s="77"/>
      <c r="AM190" s="77"/>
    </row>
    <row r="191" spans="1:47">
      <c r="A191" s="35"/>
      <c r="B191" s="35"/>
      <c r="C191" s="35"/>
      <c r="D191" s="35"/>
      <c r="E191" s="35"/>
      <c r="F191" s="35"/>
      <c r="G191" s="35"/>
      <c r="H191" s="35"/>
      <c r="I191" s="35"/>
      <c r="J191" s="77"/>
      <c r="K191" s="159"/>
      <c r="L191" s="77"/>
      <c r="M191" s="159"/>
      <c r="N191" s="341"/>
      <c r="O191" s="159"/>
      <c r="P191" s="35"/>
      <c r="Q191" s="35"/>
      <c r="R191" s="35"/>
      <c r="S191" s="35"/>
      <c r="T191" s="35"/>
      <c r="U191" s="35"/>
      <c r="V191" s="35"/>
      <c r="W191" s="35"/>
      <c r="X191" s="35"/>
      <c r="Y191" s="159"/>
      <c r="Z191" s="159"/>
      <c r="AA191" s="159"/>
      <c r="AB191" s="159"/>
      <c r="AC191" s="77"/>
      <c r="AD191" s="77"/>
      <c r="AE191" s="77"/>
      <c r="AF191" s="159"/>
      <c r="AG191" s="35"/>
      <c r="AH191" s="35"/>
      <c r="AI191" s="77"/>
      <c r="AK191" s="77"/>
      <c r="AM191" s="77"/>
    </row>
    <row r="192" spans="1:47">
      <c r="A192" s="35"/>
      <c r="B192" s="35"/>
      <c r="C192" s="35"/>
      <c r="D192" s="35"/>
      <c r="E192" s="35"/>
      <c r="F192" s="35"/>
      <c r="G192" s="35"/>
      <c r="H192" s="35"/>
      <c r="I192" s="35"/>
      <c r="J192" s="77"/>
      <c r="K192" s="159"/>
      <c r="L192" s="77"/>
      <c r="M192" s="159"/>
      <c r="N192" s="341"/>
      <c r="O192" s="159"/>
      <c r="P192" s="35"/>
      <c r="Q192" s="35"/>
      <c r="R192" s="35"/>
      <c r="S192" s="35"/>
      <c r="T192" s="35"/>
      <c r="U192" s="35"/>
      <c r="V192" s="35"/>
      <c r="W192" s="35"/>
      <c r="X192" s="35"/>
      <c r="Y192" s="159"/>
      <c r="Z192" s="159"/>
      <c r="AA192" s="159"/>
      <c r="AB192" s="159"/>
      <c r="AC192" s="77"/>
      <c r="AD192" s="77"/>
      <c r="AE192" s="77"/>
      <c r="AF192" s="159"/>
      <c r="AG192" s="35"/>
      <c r="AH192" s="35"/>
      <c r="AI192" s="77"/>
      <c r="AK192" s="77"/>
      <c r="AM192" s="77"/>
    </row>
    <row r="193" spans="1:39">
      <c r="A193" s="35"/>
      <c r="B193" s="35"/>
      <c r="C193" s="35"/>
      <c r="D193" s="35"/>
      <c r="E193" s="35"/>
      <c r="F193" s="35"/>
      <c r="G193" s="35"/>
      <c r="H193" s="35"/>
      <c r="I193" s="35"/>
      <c r="J193" s="77"/>
      <c r="K193" s="159"/>
      <c r="L193" s="77"/>
      <c r="M193" s="159"/>
      <c r="N193" s="341"/>
      <c r="O193" s="159"/>
      <c r="P193" s="35"/>
      <c r="Q193" s="35"/>
      <c r="R193" s="35"/>
      <c r="S193" s="35"/>
      <c r="T193" s="35"/>
      <c r="U193" s="35"/>
      <c r="V193" s="35"/>
      <c r="W193" s="35"/>
      <c r="X193" s="35"/>
      <c r="Y193" s="159"/>
      <c r="Z193" s="159"/>
      <c r="AA193" s="159"/>
      <c r="AB193" s="159"/>
      <c r="AC193" s="77"/>
      <c r="AD193" s="77"/>
      <c r="AE193" s="77"/>
      <c r="AF193" s="159"/>
      <c r="AG193" s="35"/>
      <c r="AH193" s="35"/>
      <c r="AI193" s="77"/>
      <c r="AK193" s="77"/>
      <c r="AM193" s="77"/>
    </row>
    <row r="194" spans="1:39">
      <c r="A194" s="35"/>
      <c r="B194" s="35"/>
      <c r="C194" s="35"/>
      <c r="D194" s="35"/>
      <c r="E194" s="35"/>
      <c r="F194" s="35"/>
      <c r="G194" s="35"/>
      <c r="H194" s="35"/>
      <c r="I194" s="35"/>
      <c r="J194" s="77"/>
      <c r="K194" s="159"/>
      <c r="L194" s="77"/>
      <c r="M194" s="159"/>
      <c r="N194" s="341"/>
      <c r="O194" s="159"/>
      <c r="P194" s="35"/>
      <c r="Q194" s="35"/>
      <c r="R194" s="35"/>
      <c r="S194" s="35"/>
      <c r="T194" s="35"/>
      <c r="U194" s="35"/>
      <c r="V194" s="35"/>
      <c r="W194" s="35"/>
      <c r="X194" s="35"/>
      <c r="Y194" s="159"/>
      <c r="Z194" s="159"/>
      <c r="AA194" s="159"/>
      <c r="AB194" s="159"/>
      <c r="AC194" s="77"/>
      <c r="AD194" s="77"/>
      <c r="AE194" s="77"/>
      <c r="AF194" s="159"/>
      <c r="AG194" s="35"/>
      <c r="AH194" s="35"/>
      <c r="AI194" s="77"/>
      <c r="AK194" s="77"/>
      <c r="AM194" s="77"/>
    </row>
    <row r="195" spans="1:39">
      <c r="A195" s="35"/>
      <c r="B195" s="35"/>
      <c r="C195" s="35"/>
      <c r="D195" s="35"/>
      <c r="E195" s="35"/>
      <c r="F195" s="35"/>
      <c r="G195" s="35"/>
      <c r="H195" s="35"/>
      <c r="I195" s="35"/>
      <c r="J195" s="77"/>
      <c r="K195" s="159"/>
      <c r="L195" s="77"/>
      <c r="M195" s="159"/>
      <c r="N195" s="341"/>
      <c r="O195" s="159"/>
      <c r="P195" s="35"/>
      <c r="Q195" s="35"/>
      <c r="R195" s="35"/>
      <c r="S195" s="35"/>
      <c r="T195" s="35"/>
      <c r="U195" s="35"/>
      <c r="V195" s="35"/>
      <c r="W195" s="35"/>
      <c r="X195" s="35"/>
      <c r="Y195" s="159"/>
      <c r="Z195" s="159"/>
      <c r="AA195" s="159"/>
      <c r="AB195" s="159"/>
      <c r="AC195" s="77"/>
      <c r="AD195" s="77"/>
      <c r="AE195" s="77"/>
      <c r="AF195" s="159"/>
      <c r="AG195" s="35"/>
      <c r="AH195" s="35"/>
      <c r="AI195" s="77"/>
      <c r="AK195" s="77"/>
      <c r="AM195" s="77"/>
    </row>
    <row r="196" spans="1:39">
      <c r="A196" s="35"/>
      <c r="B196" s="35"/>
      <c r="C196" s="35"/>
      <c r="D196" s="35"/>
      <c r="E196" s="35"/>
      <c r="F196" s="35"/>
      <c r="G196" s="35"/>
      <c r="H196" s="35"/>
      <c r="I196" s="35"/>
      <c r="J196" s="77"/>
      <c r="K196" s="159"/>
      <c r="L196" s="77"/>
      <c r="M196" s="159"/>
      <c r="N196" s="341"/>
      <c r="O196" s="159"/>
      <c r="P196" s="35"/>
      <c r="Q196" s="35"/>
      <c r="R196" s="35"/>
      <c r="S196" s="35"/>
      <c r="T196" s="35"/>
      <c r="U196" s="35"/>
      <c r="V196" s="35"/>
      <c r="W196" s="35"/>
      <c r="X196" s="35"/>
      <c r="Y196" s="159"/>
      <c r="Z196" s="159"/>
      <c r="AA196" s="159"/>
      <c r="AB196" s="159"/>
      <c r="AC196" s="77"/>
      <c r="AD196" s="77"/>
      <c r="AE196" s="77"/>
      <c r="AF196" s="159"/>
      <c r="AG196" s="35"/>
      <c r="AH196" s="35"/>
      <c r="AI196" s="77"/>
      <c r="AK196" s="77"/>
      <c r="AM196" s="77"/>
    </row>
    <row r="197" spans="1:39">
      <c r="A197" s="35"/>
      <c r="B197" s="35"/>
      <c r="C197" s="35"/>
      <c r="D197" s="35"/>
      <c r="E197" s="35"/>
      <c r="F197" s="35"/>
      <c r="G197" s="35"/>
      <c r="H197" s="35"/>
      <c r="I197" s="35"/>
      <c r="J197" s="77"/>
      <c r="K197" s="159"/>
      <c r="L197" s="77"/>
      <c r="M197" s="159"/>
      <c r="N197" s="341"/>
      <c r="O197" s="159"/>
      <c r="P197" s="35"/>
      <c r="Q197" s="35"/>
      <c r="R197" s="35"/>
      <c r="S197" s="35"/>
      <c r="T197" s="35"/>
      <c r="U197" s="35"/>
      <c r="V197" s="35"/>
      <c r="W197" s="35"/>
      <c r="X197" s="35"/>
      <c r="Y197" s="159"/>
      <c r="Z197" s="159"/>
      <c r="AA197" s="159"/>
      <c r="AB197" s="159"/>
      <c r="AC197" s="77"/>
      <c r="AD197" s="77"/>
      <c r="AE197" s="77"/>
      <c r="AF197" s="159"/>
      <c r="AG197" s="35"/>
      <c r="AH197" s="35"/>
      <c r="AI197" s="77"/>
      <c r="AK197" s="77"/>
      <c r="AM197" s="77"/>
    </row>
    <row r="198" spans="1:39">
      <c r="A198" s="35"/>
      <c r="B198" s="35"/>
      <c r="C198" s="35"/>
      <c r="D198" s="35"/>
      <c r="E198" s="35"/>
      <c r="F198" s="35"/>
      <c r="G198" s="35"/>
      <c r="H198" s="35"/>
      <c r="I198" s="35"/>
      <c r="J198" s="77"/>
      <c r="K198" s="159"/>
      <c r="L198" s="77"/>
      <c r="M198" s="159"/>
      <c r="N198" s="341"/>
      <c r="O198" s="159"/>
      <c r="P198" s="35"/>
      <c r="Q198" s="35"/>
      <c r="R198" s="35"/>
      <c r="S198" s="35"/>
      <c r="T198" s="35"/>
      <c r="U198" s="35"/>
      <c r="V198" s="35"/>
      <c r="W198" s="35"/>
      <c r="X198" s="35"/>
      <c r="Y198" s="159"/>
      <c r="Z198" s="159"/>
      <c r="AA198" s="159"/>
      <c r="AB198" s="159"/>
      <c r="AC198" s="77"/>
      <c r="AD198" s="77"/>
      <c r="AE198" s="77"/>
      <c r="AF198" s="159"/>
      <c r="AG198" s="35"/>
      <c r="AH198" s="35"/>
      <c r="AI198" s="77"/>
      <c r="AK198" s="77"/>
      <c r="AM198" s="77"/>
    </row>
    <row r="199" spans="1:39">
      <c r="A199" s="35"/>
      <c r="B199" s="35"/>
      <c r="C199" s="35"/>
      <c r="D199" s="35"/>
      <c r="E199" s="35"/>
      <c r="F199" s="35"/>
      <c r="G199" s="35"/>
      <c r="H199" s="35"/>
      <c r="I199" s="35"/>
      <c r="J199" s="77"/>
      <c r="K199" s="159"/>
      <c r="L199" s="77"/>
      <c r="M199" s="159"/>
      <c r="N199" s="341"/>
      <c r="O199" s="159"/>
      <c r="P199" s="35"/>
      <c r="Q199" s="35"/>
      <c r="R199" s="35"/>
      <c r="S199" s="35"/>
      <c r="T199" s="35"/>
      <c r="U199" s="35"/>
      <c r="V199" s="35"/>
      <c r="W199" s="35"/>
      <c r="X199" s="35"/>
      <c r="Y199" s="159"/>
      <c r="Z199" s="159"/>
      <c r="AA199" s="159"/>
      <c r="AB199" s="159"/>
      <c r="AC199" s="77"/>
      <c r="AD199" s="77"/>
      <c r="AE199" s="77"/>
      <c r="AF199" s="159"/>
      <c r="AG199" s="35"/>
      <c r="AH199" s="35"/>
      <c r="AI199" s="77"/>
      <c r="AK199" s="77"/>
      <c r="AM199" s="77"/>
    </row>
    <row r="200" spans="1:39">
      <c r="A200" s="35"/>
      <c r="B200" s="35"/>
      <c r="C200" s="35"/>
      <c r="D200" s="35"/>
      <c r="E200" s="35"/>
      <c r="F200" s="35"/>
      <c r="G200" s="35"/>
      <c r="H200" s="35"/>
      <c r="I200" s="35"/>
      <c r="J200" s="77"/>
      <c r="K200" s="159"/>
      <c r="L200" s="77"/>
      <c r="M200" s="159"/>
      <c r="N200" s="341"/>
      <c r="O200" s="159"/>
      <c r="P200" s="35"/>
      <c r="Q200" s="35"/>
      <c r="R200" s="35"/>
      <c r="S200" s="35"/>
      <c r="T200" s="35"/>
      <c r="U200" s="35"/>
      <c r="V200" s="35"/>
      <c r="W200" s="35"/>
      <c r="X200" s="35"/>
      <c r="Y200" s="159"/>
      <c r="Z200" s="159"/>
      <c r="AA200" s="159"/>
      <c r="AB200" s="159"/>
      <c r="AC200" s="77"/>
      <c r="AD200" s="77"/>
      <c r="AE200" s="77"/>
      <c r="AF200" s="159"/>
      <c r="AG200" s="35"/>
      <c r="AH200" s="35"/>
      <c r="AI200" s="77"/>
      <c r="AK200" s="77"/>
      <c r="AM200" s="77"/>
    </row>
    <row r="201" spans="1:39">
      <c r="A201" s="35"/>
      <c r="B201" s="35"/>
      <c r="C201" s="35"/>
      <c r="D201" s="35"/>
      <c r="E201" s="35"/>
      <c r="F201" s="35"/>
      <c r="G201" s="35"/>
      <c r="H201" s="35"/>
      <c r="I201" s="35"/>
      <c r="J201" s="77"/>
      <c r="K201" s="159"/>
      <c r="L201" s="77"/>
      <c r="M201" s="159"/>
      <c r="N201" s="341"/>
      <c r="O201" s="159"/>
      <c r="P201" s="35"/>
      <c r="Q201" s="35"/>
      <c r="R201" s="35"/>
      <c r="S201" s="35"/>
      <c r="T201" s="35"/>
      <c r="U201" s="35"/>
      <c r="V201" s="35"/>
      <c r="W201" s="35"/>
      <c r="X201" s="35"/>
      <c r="Y201" s="159"/>
      <c r="Z201" s="159"/>
      <c r="AA201" s="159"/>
      <c r="AB201" s="159"/>
      <c r="AC201" s="77"/>
      <c r="AD201" s="77"/>
      <c r="AE201" s="77"/>
      <c r="AF201" s="159"/>
      <c r="AG201" s="35"/>
      <c r="AH201" s="35"/>
      <c r="AI201" s="77"/>
      <c r="AK201" s="77"/>
      <c r="AM201" s="77"/>
    </row>
    <row r="202" spans="1:39">
      <c r="A202" s="35"/>
      <c r="B202" s="35"/>
      <c r="C202" s="35"/>
      <c r="D202" s="35"/>
      <c r="E202" s="35"/>
      <c r="F202" s="35"/>
      <c r="G202" s="35"/>
      <c r="H202" s="35"/>
      <c r="I202" s="35"/>
      <c r="J202" s="77"/>
      <c r="K202" s="159"/>
      <c r="L202" s="77"/>
      <c r="M202" s="159"/>
      <c r="N202" s="341"/>
      <c r="O202" s="159"/>
      <c r="P202" s="35"/>
      <c r="Q202" s="35"/>
      <c r="R202" s="35"/>
      <c r="S202" s="35"/>
      <c r="T202" s="35"/>
      <c r="U202" s="35"/>
      <c r="V202" s="35"/>
      <c r="W202" s="35"/>
      <c r="X202" s="35"/>
      <c r="Y202" s="159"/>
      <c r="Z202" s="159"/>
      <c r="AA202" s="159"/>
      <c r="AB202" s="159"/>
      <c r="AC202" s="77"/>
      <c r="AD202" s="77"/>
      <c r="AE202" s="77"/>
      <c r="AF202" s="159"/>
      <c r="AG202" s="35"/>
      <c r="AH202" s="35"/>
      <c r="AI202" s="77"/>
      <c r="AK202" s="77"/>
      <c r="AM202" s="77"/>
    </row>
    <row r="203" spans="1:39">
      <c r="A203" s="35"/>
      <c r="B203" s="35"/>
      <c r="C203" s="35"/>
      <c r="D203" s="35"/>
      <c r="E203" s="35"/>
      <c r="F203" s="35"/>
      <c r="G203" s="35"/>
      <c r="H203" s="35"/>
      <c r="I203" s="35"/>
      <c r="J203" s="77"/>
      <c r="K203" s="159"/>
      <c r="L203" s="77"/>
      <c r="M203" s="159"/>
      <c r="N203" s="341"/>
      <c r="O203" s="159"/>
      <c r="P203" s="35"/>
      <c r="Q203" s="35"/>
      <c r="R203" s="35"/>
      <c r="S203" s="35"/>
      <c r="T203" s="35"/>
      <c r="U203" s="35"/>
      <c r="V203" s="35"/>
      <c r="W203" s="35"/>
      <c r="X203" s="35"/>
      <c r="Y203" s="159"/>
      <c r="Z203" s="159"/>
      <c r="AA203" s="159"/>
      <c r="AB203" s="159"/>
      <c r="AC203" s="77"/>
      <c r="AD203" s="77"/>
      <c r="AE203" s="77"/>
      <c r="AF203" s="159"/>
      <c r="AG203" s="35"/>
      <c r="AH203" s="35"/>
      <c r="AI203" s="77"/>
      <c r="AK203" s="77"/>
      <c r="AM203" s="77"/>
    </row>
    <row r="204" spans="1:39">
      <c r="A204" s="35"/>
      <c r="B204" s="35"/>
      <c r="C204" s="35"/>
      <c r="D204" s="35"/>
      <c r="E204" s="35"/>
      <c r="F204" s="35"/>
      <c r="G204" s="35"/>
      <c r="H204" s="35"/>
      <c r="I204" s="35"/>
      <c r="J204" s="77"/>
      <c r="K204" s="159"/>
      <c r="L204" s="77"/>
      <c r="M204" s="159"/>
      <c r="N204" s="341"/>
      <c r="O204" s="159"/>
      <c r="P204" s="35"/>
      <c r="Q204" s="35"/>
      <c r="R204" s="35"/>
      <c r="S204" s="35"/>
      <c r="T204" s="35"/>
      <c r="U204" s="35"/>
      <c r="V204" s="35"/>
      <c r="W204" s="35"/>
      <c r="X204" s="35"/>
      <c r="Y204" s="159"/>
      <c r="Z204" s="159"/>
      <c r="AA204" s="159"/>
      <c r="AB204" s="159"/>
      <c r="AC204" s="77"/>
      <c r="AD204" s="77"/>
      <c r="AE204" s="77"/>
      <c r="AF204" s="159"/>
      <c r="AG204" s="35"/>
      <c r="AH204" s="35"/>
      <c r="AI204" s="77"/>
      <c r="AK204" s="77"/>
      <c r="AM204" s="77"/>
    </row>
    <row r="205" spans="1:39">
      <c r="A205" s="35"/>
      <c r="B205" s="35"/>
      <c r="C205" s="35"/>
      <c r="D205" s="35"/>
      <c r="E205" s="35"/>
      <c r="F205" s="35"/>
      <c r="G205" s="35"/>
      <c r="H205" s="35"/>
      <c r="I205" s="35"/>
      <c r="J205" s="77"/>
      <c r="K205" s="159"/>
      <c r="L205" s="77"/>
      <c r="M205" s="159"/>
      <c r="N205" s="341"/>
      <c r="O205" s="159"/>
      <c r="P205" s="35"/>
      <c r="Q205" s="35"/>
      <c r="R205" s="35"/>
      <c r="S205" s="35"/>
      <c r="T205" s="35"/>
      <c r="U205" s="35"/>
      <c r="V205" s="35"/>
      <c r="W205" s="35"/>
      <c r="X205" s="35"/>
      <c r="Y205" s="159"/>
      <c r="Z205" s="159"/>
      <c r="AA205" s="159"/>
      <c r="AB205" s="159"/>
      <c r="AC205" s="77"/>
      <c r="AD205" s="77"/>
      <c r="AE205" s="77"/>
      <c r="AF205" s="159"/>
      <c r="AG205" s="35"/>
      <c r="AH205" s="35"/>
      <c r="AI205" s="77"/>
      <c r="AK205" s="77"/>
      <c r="AM205" s="77"/>
    </row>
    <row r="206" spans="1:39">
      <c r="A206" s="35"/>
      <c r="B206" s="35"/>
      <c r="C206" s="35"/>
      <c r="D206" s="35"/>
      <c r="E206" s="35"/>
      <c r="F206" s="35"/>
      <c r="G206" s="35"/>
      <c r="H206" s="35"/>
      <c r="I206" s="35"/>
      <c r="J206" s="77"/>
      <c r="K206" s="159"/>
      <c r="L206" s="77"/>
      <c r="M206" s="159"/>
      <c r="N206" s="341"/>
      <c r="O206" s="159"/>
      <c r="P206" s="35"/>
      <c r="Q206" s="35"/>
      <c r="R206" s="35"/>
      <c r="S206" s="35"/>
      <c r="T206" s="35"/>
      <c r="U206" s="35"/>
      <c r="V206" s="35"/>
      <c r="W206" s="35"/>
      <c r="X206" s="35"/>
      <c r="Y206" s="159"/>
      <c r="Z206" s="159"/>
      <c r="AA206" s="159"/>
      <c r="AB206" s="159"/>
      <c r="AC206" s="77"/>
      <c r="AD206" s="77"/>
      <c r="AE206" s="77"/>
      <c r="AF206" s="159"/>
      <c r="AG206" s="35"/>
      <c r="AH206" s="35"/>
      <c r="AI206" s="77"/>
      <c r="AK206" s="77"/>
      <c r="AM206" s="77"/>
    </row>
    <row r="207" spans="1:39">
      <c r="A207" s="35"/>
      <c r="B207" s="35"/>
      <c r="C207" s="35"/>
      <c r="D207" s="35"/>
      <c r="E207" s="35"/>
      <c r="F207" s="35"/>
      <c r="G207" s="35"/>
      <c r="H207" s="35"/>
      <c r="I207" s="35"/>
      <c r="J207" s="77"/>
      <c r="K207" s="159"/>
      <c r="L207" s="77"/>
      <c r="M207" s="159"/>
      <c r="N207" s="341"/>
      <c r="O207" s="159"/>
      <c r="P207" s="35"/>
      <c r="Q207" s="35"/>
      <c r="R207" s="35"/>
      <c r="S207" s="35"/>
      <c r="T207" s="35"/>
      <c r="U207" s="35"/>
      <c r="V207" s="35"/>
      <c r="W207" s="35"/>
      <c r="X207" s="35"/>
      <c r="Y207" s="159"/>
      <c r="Z207" s="159"/>
      <c r="AA207" s="159"/>
      <c r="AB207" s="159"/>
      <c r="AC207" s="77"/>
      <c r="AD207" s="77"/>
      <c r="AE207" s="77"/>
      <c r="AF207" s="159"/>
      <c r="AG207" s="35"/>
      <c r="AH207" s="35"/>
      <c r="AI207" s="77"/>
      <c r="AK207" s="77"/>
      <c r="AM207" s="77"/>
    </row>
    <row r="208" spans="1:39">
      <c r="A208" s="35"/>
      <c r="B208" s="35"/>
      <c r="C208" s="35"/>
      <c r="D208" s="35"/>
      <c r="E208" s="35"/>
      <c r="F208" s="35"/>
      <c r="G208" s="35"/>
      <c r="H208" s="35"/>
      <c r="I208" s="35"/>
      <c r="J208" s="77"/>
      <c r="K208" s="159"/>
      <c r="L208" s="77"/>
      <c r="M208" s="159"/>
      <c r="N208" s="341"/>
      <c r="O208" s="159"/>
      <c r="P208" s="35"/>
      <c r="Q208" s="35"/>
      <c r="R208" s="35"/>
      <c r="S208" s="35"/>
      <c r="T208" s="35"/>
      <c r="U208" s="35"/>
      <c r="V208" s="35"/>
      <c r="W208" s="35"/>
      <c r="X208" s="35"/>
      <c r="Y208" s="159"/>
      <c r="Z208" s="159"/>
      <c r="AA208" s="159"/>
      <c r="AB208" s="159"/>
      <c r="AC208" s="77"/>
      <c r="AD208" s="77"/>
      <c r="AE208" s="77"/>
      <c r="AF208" s="159"/>
      <c r="AG208" s="35"/>
      <c r="AH208" s="35"/>
      <c r="AI208" s="77"/>
      <c r="AK208" s="77"/>
      <c r="AM208" s="77"/>
    </row>
    <row r="209" spans="1:39">
      <c r="A209" s="35"/>
      <c r="B209" s="35"/>
      <c r="C209" s="35"/>
      <c r="D209" s="35"/>
      <c r="E209" s="35"/>
      <c r="F209" s="35"/>
      <c r="G209" s="35"/>
      <c r="H209" s="35"/>
      <c r="I209" s="35"/>
      <c r="J209" s="77"/>
      <c r="K209" s="159"/>
      <c r="L209" s="77"/>
      <c r="M209" s="159"/>
      <c r="N209" s="341"/>
      <c r="O209" s="159"/>
      <c r="P209" s="35"/>
      <c r="Q209" s="35"/>
      <c r="R209" s="35"/>
      <c r="S209" s="35"/>
      <c r="T209" s="35"/>
      <c r="U209" s="35"/>
      <c r="V209" s="35"/>
      <c r="W209" s="35"/>
      <c r="X209" s="35"/>
      <c r="Y209" s="159"/>
      <c r="Z209" s="159"/>
      <c r="AA209" s="159"/>
      <c r="AB209" s="159"/>
      <c r="AC209" s="77"/>
      <c r="AD209" s="77"/>
      <c r="AE209" s="77"/>
      <c r="AF209" s="159"/>
      <c r="AG209" s="35"/>
      <c r="AH209" s="35"/>
      <c r="AI209" s="77"/>
      <c r="AK209" s="77"/>
      <c r="AM209" s="77"/>
    </row>
    <row r="210" spans="1:39">
      <c r="A210" s="35"/>
      <c r="B210" s="35"/>
      <c r="C210" s="35"/>
      <c r="D210" s="35"/>
      <c r="E210" s="35"/>
      <c r="F210" s="35"/>
      <c r="G210" s="35"/>
      <c r="H210" s="35"/>
      <c r="I210" s="35"/>
      <c r="J210" s="77"/>
      <c r="K210" s="159"/>
      <c r="L210" s="77"/>
      <c r="M210" s="159"/>
      <c r="N210" s="341"/>
      <c r="O210" s="159"/>
      <c r="P210" s="35"/>
      <c r="Q210" s="35"/>
      <c r="R210" s="35"/>
      <c r="S210" s="35"/>
      <c r="T210" s="35"/>
      <c r="U210" s="35"/>
      <c r="V210" s="35"/>
      <c r="W210" s="35"/>
      <c r="X210" s="35"/>
      <c r="Y210" s="159"/>
      <c r="Z210" s="159"/>
      <c r="AA210" s="159"/>
      <c r="AB210" s="159"/>
      <c r="AC210" s="77"/>
      <c r="AD210" s="77"/>
      <c r="AE210" s="77"/>
      <c r="AF210" s="159"/>
      <c r="AG210" s="35"/>
      <c r="AH210" s="35"/>
      <c r="AI210" s="77"/>
      <c r="AK210" s="77"/>
      <c r="AM210" s="77"/>
    </row>
    <row r="211" spans="1:39">
      <c r="A211" s="35"/>
      <c r="B211" s="35"/>
      <c r="C211" s="35"/>
      <c r="D211" s="35"/>
      <c r="E211" s="35"/>
      <c r="F211" s="35"/>
      <c r="G211" s="35"/>
      <c r="H211" s="35"/>
      <c r="I211" s="35"/>
      <c r="J211" s="77"/>
      <c r="K211" s="159"/>
      <c r="L211" s="77"/>
      <c r="M211" s="159"/>
      <c r="N211" s="341"/>
      <c r="O211" s="159"/>
      <c r="P211" s="35"/>
      <c r="Q211" s="35"/>
      <c r="R211" s="35"/>
      <c r="S211" s="35"/>
      <c r="T211" s="35"/>
      <c r="U211" s="35"/>
      <c r="V211" s="35"/>
      <c r="W211" s="35"/>
      <c r="X211" s="35"/>
      <c r="Y211" s="159"/>
      <c r="Z211" s="159"/>
      <c r="AA211" s="159"/>
      <c r="AB211" s="159"/>
      <c r="AC211" s="77"/>
      <c r="AD211" s="77"/>
      <c r="AE211" s="77"/>
      <c r="AF211" s="159"/>
      <c r="AG211" s="35"/>
      <c r="AH211" s="35"/>
      <c r="AI211" s="77"/>
      <c r="AK211" s="77"/>
      <c r="AM211" s="77"/>
    </row>
    <row r="212" spans="1:39">
      <c r="A212" s="35"/>
      <c r="B212" s="35"/>
      <c r="C212" s="35"/>
      <c r="D212" s="35"/>
      <c r="E212" s="35"/>
      <c r="F212" s="35"/>
      <c r="G212" s="35"/>
      <c r="H212" s="35"/>
      <c r="I212" s="35"/>
      <c r="J212" s="77"/>
      <c r="K212" s="159"/>
      <c r="L212" s="77"/>
      <c r="M212" s="159"/>
      <c r="N212" s="341"/>
      <c r="O212" s="159"/>
      <c r="P212" s="35"/>
      <c r="Q212" s="35"/>
      <c r="R212" s="35"/>
      <c r="S212" s="35"/>
      <c r="T212" s="35"/>
      <c r="U212" s="35"/>
      <c r="V212" s="35"/>
      <c r="W212" s="35"/>
      <c r="X212" s="35"/>
      <c r="Y212" s="159"/>
      <c r="Z212" s="159"/>
      <c r="AA212" s="159"/>
      <c r="AB212" s="159"/>
      <c r="AC212" s="77"/>
      <c r="AD212" s="77"/>
      <c r="AE212" s="77"/>
      <c r="AF212" s="159"/>
      <c r="AG212" s="35"/>
      <c r="AH212" s="35"/>
      <c r="AI212" s="77"/>
      <c r="AK212" s="77"/>
      <c r="AM212" s="77"/>
    </row>
    <row r="213" spans="1:39">
      <c r="A213" s="35"/>
      <c r="B213" s="35"/>
      <c r="C213" s="35"/>
      <c r="D213" s="35"/>
      <c r="E213" s="35"/>
      <c r="F213" s="35"/>
      <c r="G213" s="35"/>
      <c r="H213" s="35"/>
      <c r="I213" s="35"/>
      <c r="J213" s="77"/>
      <c r="K213" s="159"/>
      <c r="L213" s="77"/>
      <c r="M213" s="159"/>
      <c r="N213" s="341"/>
      <c r="O213" s="159"/>
      <c r="P213" s="35"/>
      <c r="Q213" s="35"/>
      <c r="R213" s="35"/>
      <c r="S213" s="35"/>
      <c r="T213" s="35"/>
      <c r="U213" s="35"/>
      <c r="V213" s="35"/>
      <c r="W213" s="35"/>
      <c r="X213" s="35"/>
      <c r="Y213" s="159"/>
      <c r="Z213" s="159"/>
      <c r="AA213" s="159"/>
      <c r="AB213" s="159"/>
      <c r="AC213" s="77"/>
      <c r="AD213" s="77"/>
      <c r="AE213" s="77"/>
      <c r="AF213" s="159"/>
      <c r="AG213" s="35"/>
      <c r="AH213" s="35"/>
      <c r="AI213" s="77"/>
      <c r="AK213" s="77"/>
      <c r="AM213" s="77"/>
    </row>
    <row r="214" spans="1:39">
      <c r="A214" s="35"/>
      <c r="B214" s="35"/>
      <c r="C214" s="35"/>
      <c r="D214" s="35"/>
      <c r="E214" s="35"/>
      <c r="F214" s="35"/>
      <c r="G214" s="35"/>
      <c r="H214" s="35"/>
      <c r="I214" s="35"/>
      <c r="J214" s="77"/>
      <c r="K214" s="159"/>
      <c r="L214" s="77"/>
      <c r="M214" s="159"/>
      <c r="N214" s="341"/>
      <c r="O214" s="159"/>
      <c r="P214" s="35"/>
      <c r="Q214" s="35"/>
      <c r="R214" s="35"/>
      <c r="S214" s="35"/>
      <c r="T214" s="35"/>
      <c r="U214" s="35"/>
      <c r="V214" s="35"/>
      <c r="W214" s="35"/>
      <c r="X214" s="35"/>
      <c r="Y214" s="159"/>
      <c r="Z214" s="159"/>
      <c r="AA214" s="159"/>
      <c r="AB214" s="159"/>
      <c r="AC214" s="77"/>
      <c r="AD214" s="77"/>
      <c r="AE214" s="77"/>
      <c r="AF214" s="159"/>
      <c r="AG214" s="35"/>
      <c r="AH214" s="35"/>
      <c r="AI214" s="77"/>
      <c r="AK214" s="77"/>
      <c r="AM214" s="77"/>
    </row>
    <row r="215" spans="1:39">
      <c r="L215" s="77"/>
      <c r="M215" s="159"/>
      <c r="N215" s="341"/>
      <c r="O215" s="159"/>
      <c r="P215" s="35"/>
      <c r="Q215" s="35"/>
      <c r="R215" s="35"/>
      <c r="S215" s="35"/>
      <c r="T215" s="35"/>
      <c r="U215" s="35"/>
      <c r="V215" s="35"/>
      <c r="W215" s="35"/>
      <c r="X215" s="35"/>
      <c r="Y215" s="159"/>
      <c r="Z215" s="159"/>
      <c r="AA215" s="159"/>
      <c r="AB215" s="159"/>
      <c r="AC215" s="77"/>
      <c r="AD215" s="77"/>
      <c r="AE215" s="77"/>
      <c r="AF215" s="159"/>
      <c r="AG215" s="35"/>
      <c r="AH215" s="35"/>
      <c r="AI215" s="77"/>
      <c r="AK215" s="77"/>
      <c r="AM215" s="77"/>
    </row>
    <row r="216" spans="1:39">
      <c r="L216" s="77"/>
      <c r="M216" s="159"/>
      <c r="N216" s="341"/>
      <c r="O216" s="159"/>
      <c r="P216" s="35"/>
      <c r="Q216" s="35"/>
      <c r="R216" s="35"/>
      <c r="S216" s="35"/>
      <c r="T216" s="35"/>
      <c r="U216" s="35"/>
      <c r="V216" s="35"/>
      <c r="W216" s="35"/>
      <c r="X216" s="35"/>
      <c r="Y216" s="159"/>
      <c r="Z216" s="159"/>
      <c r="AA216" s="159"/>
      <c r="AC216" s="77"/>
      <c r="AE216" s="77"/>
      <c r="AG216" s="35"/>
      <c r="AI216" s="77"/>
      <c r="AK216" s="77"/>
      <c r="AM216" s="77"/>
    </row>
    <row r="217" spans="1:39">
      <c r="L217" s="77"/>
      <c r="M217" s="159"/>
      <c r="N217" s="341"/>
      <c r="O217" s="159"/>
      <c r="P217" s="35"/>
      <c r="Q217" s="35"/>
      <c r="R217" s="35"/>
      <c r="S217" s="35"/>
      <c r="T217" s="35"/>
      <c r="U217" s="35"/>
      <c r="V217" s="35"/>
      <c r="W217" s="35"/>
      <c r="X217" s="35"/>
      <c r="Y217" s="159"/>
      <c r="Z217" s="159"/>
      <c r="AA217" s="159"/>
      <c r="AC217" s="77"/>
      <c r="AE217" s="77"/>
      <c r="AG217" s="35"/>
      <c r="AI217" s="77"/>
      <c r="AK217" s="77"/>
      <c r="AM217" s="77"/>
    </row>
    <row r="218" spans="1:39">
      <c r="L218" s="77"/>
      <c r="M218" s="159"/>
      <c r="N218" s="341"/>
      <c r="O218" s="159"/>
      <c r="P218" s="35"/>
      <c r="Q218" s="35"/>
      <c r="R218" s="35"/>
      <c r="S218" s="35"/>
      <c r="T218" s="35"/>
      <c r="U218" s="35"/>
      <c r="V218" s="35"/>
      <c r="W218" s="35"/>
      <c r="X218" s="35"/>
      <c r="Y218" s="159"/>
      <c r="Z218" s="159"/>
      <c r="AA218" s="159"/>
      <c r="AC218" s="77"/>
      <c r="AE218" s="77"/>
      <c r="AG218" s="35"/>
      <c r="AI218" s="77"/>
      <c r="AK218" s="77"/>
      <c r="AM218" s="77"/>
    </row>
    <row r="219" spans="1:39">
      <c r="L219" s="77"/>
      <c r="M219" s="159"/>
      <c r="N219" s="341"/>
      <c r="O219" s="159"/>
      <c r="P219" s="35"/>
      <c r="Q219" s="35"/>
      <c r="R219" s="35"/>
      <c r="S219" s="35"/>
      <c r="T219" s="35"/>
      <c r="U219" s="35"/>
      <c r="V219" s="35"/>
      <c r="W219" s="35"/>
      <c r="X219" s="35"/>
      <c r="Y219" s="159"/>
      <c r="Z219" s="159"/>
      <c r="AA219" s="159"/>
      <c r="AC219" s="77"/>
      <c r="AE219" s="77"/>
      <c r="AG219" s="35"/>
      <c r="AI219" s="77"/>
      <c r="AK219" s="77"/>
      <c r="AM219" s="77"/>
    </row>
    <row r="220" spans="1:39">
      <c r="L220" s="77"/>
      <c r="M220" s="159"/>
      <c r="N220" s="341"/>
      <c r="O220" s="159"/>
      <c r="P220" s="35"/>
      <c r="Q220" s="35"/>
      <c r="R220" s="35"/>
      <c r="S220" s="35"/>
      <c r="T220" s="35"/>
      <c r="U220" s="35"/>
      <c r="V220" s="35"/>
      <c r="W220" s="35"/>
      <c r="X220" s="35"/>
      <c r="Y220" s="159"/>
      <c r="Z220" s="159"/>
      <c r="AA220" s="159"/>
      <c r="AC220" s="77"/>
      <c r="AE220" s="77"/>
      <c r="AG220" s="35"/>
      <c r="AI220" s="77"/>
      <c r="AK220" s="77"/>
      <c r="AM220" s="77"/>
    </row>
    <row r="221" spans="1:39">
      <c r="L221" s="77"/>
      <c r="M221" s="159"/>
      <c r="N221" s="341"/>
      <c r="O221" s="159"/>
      <c r="P221" s="35"/>
      <c r="Q221" s="35"/>
      <c r="R221" s="35"/>
      <c r="S221" s="35"/>
      <c r="T221" s="35"/>
      <c r="U221" s="35"/>
      <c r="V221" s="35"/>
      <c r="W221" s="35"/>
      <c r="X221" s="35"/>
      <c r="Y221" s="159"/>
      <c r="Z221" s="159"/>
      <c r="AA221" s="159"/>
      <c r="AC221" s="77"/>
      <c r="AE221" s="77"/>
      <c r="AG221" s="35"/>
      <c r="AI221" s="77"/>
      <c r="AK221" s="77"/>
      <c r="AM221" s="77"/>
    </row>
    <row r="222" spans="1:39">
      <c r="L222" s="77"/>
      <c r="M222" s="159"/>
      <c r="N222" s="341"/>
      <c r="O222" s="159"/>
      <c r="P222" s="35"/>
      <c r="Q222" s="35"/>
      <c r="R222" s="35"/>
      <c r="S222" s="35"/>
      <c r="T222" s="35"/>
      <c r="U222" s="35"/>
      <c r="V222" s="35"/>
      <c r="W222" s="35"/>
      <c r="X222" s="35"/>
      <c r="Y222" s="159"/>
      <c r="Z222" s="159"/>
      <c r="AA222" s="159"/>
      <c r="AC222" s="77"/>
      <c r="AE222" s="77"/>
      <c r="AG222" s="35"/>
      <c r="AI222" s="77"/>
      <c r="AK222" s="77"/>
      <c r="AM222" s="77"/>
    </row>
    <row r="223" spans="1:39">
      <c r="L223" s="77"/>
      <c r="M223" s="159"/>
      <c r="N223" s="341"/>
      <c r="O223" s="159"/>
      <c r="P223" s="35"/>
      <c r="Q223" s="35"/>
      <c r="R223" s="35"/>
      <c r="S223" s="35"/>
      <c r="T223" s="35"/>
      <c r="U223" s="35"/>
      <c r="V223" s="35"/>
      <c r="W223" s="35"/>
      <c r="X223" s="35"/>
      <c r="Y223" s="159"/>
      <c r="Z223" s="159"/>
      <c r="AA223" s="159"/>
      <c r="AC223" s="77"/>
      <c r="AE223" s="77"/>
      <c r="AG223" s="35"/>
      <c r="AI223" s="77"/>
      <c r="AK223" s="77"/>
      <c r="AM223" s="77"/>
    </row>
    <row r="224" spans="1:39">
      <c r="L224" s="77"/>
      <c r="M224" s="159"/>
      <c r="N224" s="341"/>
      <c r="O224" s="159"/>
      <c r="P224" s="35"/>
      <c r="Q224" s="35"/>
      <c r="R224" s="35"/>
      <c r="S224" s="35"/>
      <c r="T224" s="35"/>
      <c r="U224" s="35"/>
      <c r="V224" s="35"/>
      <c r="W224" s="35"/>
      <c r="X224" s="35"/>
      <c r="Y224" s="159"/>
      <c r="Z224" s="159"/>
      <c r="AA224" s="159"/>
      <c r="AC224" s="77"/>
      <c r="AE224" s="77"/>
      <c r="AG224" s="35"/>
      <c r="AI224" s="77"/>
      <c r="AK224" s="77"/>
      <c r="AM224" s="77"/>
    </row>
    <row r="225" spans="12:39">
      <c r="L225" s="77"/>
      <c r="M225" s="159"/>
      <c r="N225" s="341"/>
      <c r="O225" s="159"/>
      <c r="P225" s="35"/>
      <c r="Q225" s="35"/>
      <c r="R225" s="35"/>
      <c r="S225" s="35"/>
      <c r="T225" s="35"/>
      <c r="U225" s="35"/>
      <c r="V225" s="35"/>
      <c r="W225" s="35"/>
      <c r="X225" s="35"/>
      <c r="Y225" s="159"/>
      <c r="Z225" s="159"/>
      <c r="AA225" s="159"/>
      <c r="AC225" s="77"/>
      <c r="AE225" s="77"/>
      <c r="AG225" s="35"/>
      <c r="AI225" s="77"/>
      <c r="AK225" s="77"/>
      <c r="AM225" s="77"/>
    </row>
    <row r="226" spans="12:39">
      <c r="L226" s="77"/>
      <c r="M226" s="159"/>
      <c r="N226" s="341"/>
      <c r="O226" s="159"/>
      <c r="P226" s="35"/>
      <c r="Q226" s="35"/>
      <c r="R226" s="35"/>
      <c r="S226" s="35"/>
      <c r="T226" s="35"/>
      <c r="U226" s="35"/>
      <c r="V226" s="35"/>
      <c r="W226" s="35"/>
      <c r="X226" s="35"/>
      <c r="Y226" s="159"/>
      <c r="Z226" s="159"/>
      <c r="AA226" s="159"/>
      <c r="AC226" s="77"/>
      <c r="AE226" s="77"/>
      <c r="AG226" s="35"/>
      <c r="AI226" s="77"/>
      <c r="AK226" s="77"/>
      <c r="AM226" s="77"/>
    </row>
    <row r="227" spans="12:39">
      <c r="L227" s="77"/>
      <c r="M227" s="159"/>
      <c r="N227" s="341"/>
      <c r="O227" s="159"/>
      <c r="P227" s="35"/>
      <c r="Q227" s="35"/>
      <c r="R227" s="35"/>
      <c r="S227" s="35"/>
      <c r="T227" s="35"/>
      <c r="U227" s="35"/>
      <c r="V227" s="35"/>
      <c r="W227" s="35"/>
      <c r="X227" s="35"/>
      <c r="Y227" s="159"/>
      <c r="Z227" s="159"/>
      <c r="AA227" s="159"/>
      <c r="AC227" s="77"/>
      <c r="AE227" s="77"/>
      <c r="AG227" s="35"/>
      <c r="AI227" s="77"/>
      <c r="AK227" s="77"/>
      <c r="AM227" s="77"/>
    </row>
    <row r="228" spans="12:39">
      <c r="L228" s="77"/>
      <c r="M228" s="159"/>
      <c r="N228" s="341"/>
      <c r="O228" s="159"/>
      <c r="P228" s="35"/>
      <c r="Q228" s="35"/>
      <c r="R228" s="35"/>
      <c r="S228" s="35"/>
      <c r="T228" s="35"/>
      <c r="U228" s="35"/>
      <c r="V228" s="35"/>
      <c r="W228" s="35"/>
      <c r="X228" s="35"/>
      <c r="Y228" s="159"/>
      <c r="Z228" s="159"/>
      <c r="AA228" s="159"/>
      <c r="AC228" s="77"/>
      <c r="AE228" s="77"/>
      <c r="AG228" s="35"/>
      <c r="AI228" s="77"/>
      <c r="AK228" s="77"/>
      <c r="AM228" s="77"/>
    </row>
    <row r="229" spans="12:39">
      <c r="L229" s="77"/>
      <c r="M229" s="159"/>
      <c r="N229" s="341"/>
      <c r="O229" s="159"/>
      <c r="P229" s="35"/>
      <c r="Q229" s="35"/>
      <c r="R229" s="35"/>
      <c r="S229" s="35"/>
      <c r="T229" s="35"/>
      <c r="U229" s="35"/>
      <c r="V229" s="35"/>
      <c r="W229" s="35"/>
      <c r="X229" s="35"/>
      <c r="Y229" s="159"/>
      <c r="Z229" s="159"/>
      <c r="AA229" s="159"/>
      <c r="AC229" s="77"/>
      <c r="AE229" s="77"/>
      <c r="AG229" s="35"/>
      <c r="AI229" s="77"/>
      <c r="AK229" s="77"/>
      <c r="AM229" s="77"/>
    </row>
    <row r="230" spans="12:39">
      <c r="L230" s="77"/>
      <c r="M230" s="159"/>
      <c r="N230" s="341"/>
      <c r="O230" s="159"/>
      <c r="P230" s="35"/>
      <c r="Q230" s="35"/>
      <c r="R230" s="35"/>
      <c r="S230" s="35"/>
      <c r="T230" s="35"/>
      <c r="U230" s="35"/>
      <c r="V230" s="35"/>
      <c r="W230" s="35"/>
      <c r="X230" s="35"/>
      <c r="Y230" s="159"/>
      <c r="Z230" s="159"/>
      <c r="AA230" s="159"/>
      <c r="AC230" s="77"/>
      <c r="AE230" s="77"/>
      <c r="AG230" s="35"/>
      <c r="AI230" s="77"/>
      <c r="AK230" s="77"/>
      <c r="AM230" s="77"/>
    </row>
    <row r="231" spans="12:39">
      <c r="L231" s="77"/>
      <c r="M231" s="159"/>
      <c r="N231" s="341"/>
      <c r="O231" s="159"/>
      <c r="P231" s="35"/>
      <c r="Q231" s="35"/>
      <c r="R231" s="35"/>
      <c r="S231" s="35"/>
      <c r="T231" s="35"/>
      <c r="U231" s="35"/>
      <c r="V231" s="35"/>
      <c r="W231" s="35"/>
      <c r="X231" s="35"/>
      <c r="Y231" s="159"/>
      <c r="Z231" s="159"/>
      <c r="AA231" s="159"/>
      <c r="AC231" s="77"/>
      <c r="AE231" s="77"/>
      <c r="AG231" s="35"/>
      <c r="AI231" s="77"/>
      <c r="AK231" s="77"/>
      <c r="AM231" s="77"/>
    </row>
    <row r="232" spans="12:39">
      <c r="L232" s="77"/>
      <c r="M232" s="159"/>
      <c r="N232" s="341"/>
      <c r="O232" s="159"/>
      <c r="P232" s="35"/>
      <c r="Q232" s="35"/>
      <c r="R232" s="35"/>
      <c r="S232" s="35"/>
      <c r="T232" s="35"/>
      <c r="U232" s="35"/>
      <c r="V232" s="35"/>
      <c r="W232" s="35"/>
      <c r="X232" s="35"/>
      <c r="Y232" s="159"/>
      <c r="Z232" s="159"/>
      <c r="AA232" s="159"/>
      <c r="AC232" s="77"/>
      <c r="AE232" s="77"/>
      <c r="AG232" s="35"/>
      <c r="AI232" s="77"/>
      <c r="AK232" s="77"/>
      <c r="AM232" s="77"/>
    </row>
    <row r="233" spans="12:39">
      <c r="L233" s="77"/>
      <c r="M233" s="159"/>
      <c r="N233" s="341"/>
      <c r="O233" s="159"/>
      <c r="P233" s="35"/>
      <c r="Q233" s="35"/>
      <c r="R233" s="35"/>
      <c r="S233" s="35"/>
      <c r="T233" s="35"/>
      <c r="U233" s="35"/>
      <c r="V233" s="35"/>
      <c r="W233" s="35"/>
      <c r="X233" s="35"/>
      <c r="Y233" s="159"/>
      <c r="Z233" s="159"/>
      <c r="AA233" s="159"/>
      <c r="AC233" s="77"/>
      <c r="AE233" s="77"/>
      <c r="AG233" s="35"/>
      <c r="AI233" s="77"/>
      <c r="AK233" s="77"/>
      <c r="AM233" s="77"/>
    </row>
    <row r="234" spans="12:39">
      <c r="L234" s="77"/>
      <c r="M234" s="159"/>
      <c r="N234" s="341"/>
      <c r="O234" s="159"/>
      <c r="P234" s="35"/>
      <c r="Q234" s="35"/>
      <c r="R234" s="35"/>
      <c r="S234" s="35"/>
      <c r="T234" s="35"/>
      <c r="U234" s="35"/>
      <c r="V234" s="35"/>
      <c r="W234" s="35"/>
      <c r="X234" s="35"/>
      <c r="Y234" s="159"/>
      <c r="Z234" s="159"/>
      <c r="AA234" s="159"/>
      <c r="AC234" s="77"/>
      <c r="AE234" s="77"/>
      <c r="AG234" s="35"/>
      <c r="AI234" s="77"/>
      <c r="AK234" s="77"/>
      <c r="AM234" s="77"/>
    </row>
    <row r="235" spans="12:39">
      <c r="L235" s="77"/>
      <c r="M235" s="159"/>
      <c r="N235" s="341"/>
      <c r="O235" s="159"/>
      <c r="P235" s="35"/>
      <c r="Q235" s="35"/>
      <c r="R235" s="35"/>
      <c r="S235" s="35"/>
      <c r="T235" s="35"/>
      <c r="U235" s="35"/>
      <c r="V235" s="35"/>
      <c r="W235" s="35"/>
      <c r="X235" s="35"/>
      <c r="Y235" s="159"/>
      <c r="Z235" s="159"/>
      <c r="AA235" s="159"/>
      <c r="AC235" s="77"/>
      <c r="AE235" s="77"/>
      <c r="AG235" s="35"/>
      <c r="AI235" s="77"/>
      <c r="AK235" s="77"/>
      <c r="AM235" s="77"/>
    </row>
    <row r="236" spans="12:39">
      <c r="L236" s="77"/>
      <c r="M236" s="159"/>
      <c r="N236" s="341"/>
      <c r="O236" s="159"/>
      <c r="P236" s="35"/>
      <c r="Q236" s="35"/>
      <c r="R236" s="35"/>
      <c r="S236" s="35"/>
      <c r="T236" s="35"/>
      <c r="U236" s="35"/>
      <c r="V236" s="35"/>
      <c r="W236" s="35"/>
      <c r="X236" s="35"/>
      <c r="Y236" s="159"/>
      <c r="Z236" s="159"/>
      <c r="AA236" s="159"/>
      <c r="AC236" s="77"/>
      <c r="AE236" s="77"/>
      <c r="AG236" s="35"/>
      <c r="AI236" s="77"/>
      <c r="AK236" s="77"/>
      <c r="AM236" s="77"/>
    </row>
    <row r="237" spans="12:39">
      <c r="L237" s="77"/>
      <c r="M237" s="159"/>
      <c r="N237" s="341"/>
      <c r="O237" s="159"/>
      <c r="P237" s="35"/>
      <c r="Q237" s="35"/>
      <c r="R237" s="35"/>
      <c r="S237" s="35"/>
      <c r="T237" s="35"/>
      <c r="U237" s="35"/>
      <c r="V237" s="35"/>
      <c r="W237" s="35"/>
      <c r="X237" s="35"/>
      <c r="Y237" s="159"/>
      <c r="Z237" s="159"/>
      <c r="AA237" s="159"/>
      <c r="AC237" s="77"/>
      <c r="AE237" s="77"/>
      <c r="AG237" s="35"/>
      <c r="AI237" s="77"/>
      <c r="AK237" s="77"/>
      <c r="AM237" s="77"/>
    </row>
    <row r="238" spans="12:39">
      <c r="M238" s="159"/>
      <c r="N238" s="341"/>
      <c r="O238" s="159"/>
      <c r="P238" s="35"/>
      <c r="Q238" s="35"/>
      <c r="R238" s="35"/>
      <c r="S238" s="35"/>
      <c r="T238" s="35"/>
      <c r="U238" s="35"/>
      <c r="V238" s="35"/>
      <c r="W238" s="35"/>
      <c r="X238" s="35"/>
      <c r="Y238" s="159"/>
      <c r="Z238" s="159"/>
      <c r="AA238" s="159"/>
      <c r="AC238" s="77"/>
      <c r="AE238" s="77"/>
      <c r="AG238" s="35"/>
      <c r="AI238" s="77"/>
      <c r="AK238" s="77"/>
      <c r="AM238" s="77"/>
    </row>
  </sheetData>
  <mergeCells count="1">
    <mergeCell ref="O5:Q5"/>
  </mergeCells>
  <conditionalFormatting sqref="G11:G16">
    <cfRule type="cellIs" dxfId="100" priority="17" operator="lessThan">
      <formula>0</formula>
    </cfRule>
    <cfRule type="cellIs" dxfId="99" priority="18" operator="greaterThan">
      <formula>0</formula>
    </cfRule>
  </conditionalFormatting>
  <conditionalFormatting sqref="I11:I16">
    <cfRule type="cellIs" dxfId="98" priority="15" operator="lessThan">
      <formula>0</formula>
    </cfRule>
    <cfRule type="cellIs" dxfId="97" priority="16" operator="greaterThan">
      <formula>0</formula>
    </cfRule>
  </conditionalFormatting>
  <conditionalFormatting sqref="K11:K16">
    <cfRule type="cellIs" dxfId="96" priority="13" operator="lessThan">
      <formula>0</formula>
    </cfRule>
    <cfRule type="cellIs" dxfId="95" priority="14" operator="greaterThan">
      <formula>0</formula>
    </cfRule>
  </conditionalFormatting>
  <conditionalFormatting sqref="Q11:Q16">
    <cfRule type="cellIs" dxfId="94" priority="9" operator="lessThan">
      <formula>0</formula>
    </cfRule>
    <cfRule type="cellIs" dxfId="93" priority="10" operator="greaterThan">
      <formula>0</formula>
    </cfRule>
  </conditionalFormatting>
  <conditionalFormatting sqref="X11:X16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Z11:Z16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AB11:AB16">
    <cfRule type="cellIs" dxfId="88" priority="1" operator="lessThan">
      <formula>0</formula>
    </cfRule>
    <cfRule type="cellIs" dxfId="8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2:AK345"/>
  <sheetViews>
    <sheetView zoomScale="95" zoomScaleNormal="95" workbookViewId="0">
      <selection activeCell="A11" sqref="A11"/>
    </sheetView>
  </sheetViews>
  <sheetFormatPr baseColWidth="10" defaultRowHeight="15"/>
  <cols>
    <col min="16" max="16" width="6.7265625" customWidth="1"/>
    <col min="29" max="29" width="14" customWidth="1"/>
    <col min="30" max="30" width="12.54296875" customWidth="1"/>
    <col min="31" max="31" width="10.90625" customWidth="1"/>
  </cols>
  <sheetData>
    <row r="2" spans="23:37" s="181" customFormat="1" ht="31.8">
      <c r="W2"/>
      <c r="X2"/>
      <c r="Y2"/>
      <c r="Z2"/>
      <c r="AA2"/>
      <c r="AB2"/>
      <c r="AC2"/>
      <c r="AD2"/>
      <c r="AE2"/>
      <c r="AF2"/>
    </row>
    <row r="5" spans="23:37" s="185" customFormat="1" ht="19.8">
      <c r="W5" s="4"/>
      <c r="X5"/>
      <c r="Y5"/>
      <c r="Z5"/>
      <c r="AA5"/>
      <c r="AB5"/>
      <c r="AC5"/>
      <c r="AD5"/>
      <c r="AE5"/>
      <c r="AF5"/>
      <c r="AG5"/>
      <c r="AH5"/>
      <c r="AJ5" s="184"/>
      <c r="AK5" s="184"/>
    </row>
    <row r="6" spans="23:37" ht="16.5" customHeight="1"/>
    <row r="7" spans="23:37" ht="16.5" customHeight="1"/>
    <row r="12" spans="23:37" ht="15.6">
      <c r="W12" s="2"/>
      <c r="X12" s="2"/>
      <c r="Y12" s="2"/>
    </row>
    <row r="13" spans="23:37" ht="15.6">
      <c r="W13" s="2"/>
      <c r="X13" s="2"/>
      <c r="Y13" s="4"/>
      <c r="Z13" s="4"/>
      <c r="AA13" s="4"/>
    </row>
    <row r="14" spans="23:37">
      <c r="W14" s="1"/>
      <c r="X14" s="1"/>
      <c r="Y14" s="11"/>
      <c r="Z14" s="11"/>
      <c r="AA14" s="11"/>
    </row>
    <row r="15" spans="23:37">
      <c r="W15" s="1"/>
      <c r="X15" s="1"/>
      <c r="Y15" s="11"/>
      <c r="Z15" s="11"/>
      <c r="AA15" s="11"/>
    </row>
    <row r="16" spans="23:37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 ht="17.25" customHeight="1">
      <c r="W27" s="13"/>
      <c r="X27" s="13"/>
      <c r="Y27" s="11"/>
      <c r="Z27" s="11"/>
      <c r="AA27" s="11"/>
    </row>
    <row r="28" spans="23:27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 ht="21">
      <c r="W30" s="56"/>
      <c r="X30" s="56"/>
      <c r="Y30" s="11"/>
      <c r="Z30" s="11"/>
      <c r="AA30" s="11"/>
    </row>
    <row r="32" spans="23:27" ht="15.6">
      <c r="W32" s="1"/>
      <c r="X32" s="5"/>
    </row>
    <row r="105" spans="16:17">
      <c r="P105">
        <v>3</v>
      </c>
      <c r="Q105" s="3" t="s">
        <v>30</v>
      </c>
    </row>
    <row r="106" spans="16:17">
      <c r="P106">
        <v>4</v>
      </c>
      <c r="Q106" s="3" t="s">
        <v>31</v>
      </c>
    </row>
    <row r="107" spans="16:17">
      <c r="P107">
        <v>5</v>
      </c>
      <c r="Q107" s="287" t="s">
        <v>401</v>
      </c>
    </row>
    <row r="108" spans="16:17">
      <c r="P108">
        <v>6</v>
      </c>
      <c r="Q108" s="3" t="s">
        <v>32</v>
      </c>
    </row>
    <row r="109" spans="16:17">
      <c r="P109">
        <v>7</v>
      </c>
      <c r="Q109" s="3" t="s">
        <v>33</v>
      </c>
    </row>
    <row r="110" spans="16:17">
      <c r="P110">
        <v>8</v>
      </c>
      <c r="Q110" s="287" t="s">
        <v>34</v>
      </c>
    </row>
    <row r="111" spans="16:17">
      <c r="P111">
        <v>9</v>
      </c>
      <c r="Q111" s="3" t="s">
        <v>35</v>
      </c>
    </row>
    <row r="131" s="553" customFormat="1"/>
    <row r="132" s="553" customFormat="1"/>
    <row r="133" s="553" customFormat="1"/>
    <row r="134" s="553" customFormat="1"/>
    <row r="135" s="553" customFormat="1"/>
    <row r="136" s="553" customFormat="1"/>
    <row r="137" s="553" customFormat="1"/>
    <row r="138" s="553" customFormat="1"/>
    <row r="139" s="553" customFormat="1"/>
    <row r="140" s="553" customFormat="1"/>
    <row r="141" s="553" customFormat="1"/>
    <row r="142" s="553" customFormat="1"/>
    <row r="143" s="553" customFormat="1"/>
    <row r="144" s="553" customFormat="1"/>
    <row r="145" s="553" customFormat="1"/>
    <row r="146" s="553" customFormat="1"/>
    <row r="147" s="553" customFormat="1"/>
    <row r="148" s="553" customFormat="1"/>
    <row r="149" s="553" customFormat="1"/>
    <row r="150" s="553" customFormat="1"/>
    <row r="151" s="553" customFormat="1"/>
    <row r="152" s="553" customFormat="1"/>
    <row r="153" s="553" customFormat="1"/>
    <row r="154" s="553" customFormat="1"/>
    <row r="155" s="553" customFormat="1"/>
    <row r="156" s="553" customFormat="1"/>
    <row r="157" s="553" customFormat="1"/>
    <row r="158" s="553" customFormat="1"/>
    <row r="159" s="553" customFormat="1"/>
    <row r="160" s="553" customFormat="1"/>
    <row r="161" s="553" customFormat="1"/>
    <row r="162" s="553" customFormat="1"/>
    <row r="163" s="553" customFormat="1"/>
    <row r="164" s="553" customFormat="1"/>
    <row r="165" s="553" customFormat="1"/>
    <row r="166" s="553" customFormat="1"/>
    <row r="167" s="553" customFormat="1"/>
    <row r="168" s="553" customFormat="1"/>
    <row r="169" s="553" customFormat="1"/>
    <row r="170" s="553" customFormat="1"/>
    <row r="171" s="553" customFormat="1"/>
    <row r="172" s="553" customFormat="1"/>
    <row r="173" s="553" customFormat="1"/>
    <row r="174" s="553" customFormat="1"/>
    <row r="175" s="553" customFormat="1"/>
    <row r="176" s="553" customFormat="1"/>
    <row r="177" s="553" customFormat="1"/>
    <row r="178" s="553" customFormat="1"/>
    <row r="179" s="553" customFormat="1"/>
    <row r="180" s="553" customFormat="1"/>
    <row r="181" s="553" customFormat="1"/>
    <row r="182" s="553" customFormat="1"/>
    <row r="183" s="553" customFormat="1"/>
    <row r="184" s="553" customFormat="1"/>
    <row r="185" s="553" customFormat="1"/>
    <row r="186" s="553" customFormat="1"/>
    <row r="187" s="553" customFormat="1"/>
    <row r="188" s="553" customFormat="1"/>
    <row r="189" s="553" customFormat="1"/>
    <row r="190" s="553" customFormat="1"/>
    <row r="191" s="553" customFormat="1"/>
    <row r="192" s="553" customFormat="1"/>
    <row r="193" spans="16:30" s="553" customFormat="1"/>
    <row r="194" spans="16:30" s="553" customFormat="1"/>
    <row r="195" spans="16:30" s="553" customFormat="1"/>
    <row r="196" spans="16:30" s="553" customFormat="1"/>
    <row r="199" spans="16:30">
      <c r="W199" s="1"/>
      <c r="X199" s="1"/>
      <c r="Y199" s="1"/>
      <c r="Z199" s="1"/>
      <c r="AA199" s="1"/>
      <c r="AC199" s="13"/>
      <c r="AD199" s="13"/>
    </row>
    <row r="200" spans="16:30">
      <c r="W200" s="1"/>
      <c r="X200" s="1"/>
      <c r="Y200" s="1"/>
      <c r="Z200" s="1"/>
      <c r="AA200" s="1"/>
      <c r="AC200" s="13"/>
      <c r="AD200" s="13"/>
    </row>
    <row r="201" spans="16:30">
      <c r="W201" s="1"/>
      <c r="X201" s="1"/>
      <c r="Y201" s="1"/>
      <c r="Z201" s="1"/>
      <c r="AA201" s="1"/>
      <c r="AC201" s="13"/>
      <c r="AD201" s="13"/>
    </row>
    <row r="202" spans="16:30">
      <c r="W202" s="1"/>
      <c r="X202" s="1"/>
      <c r="Y202" s="1"/>
      <c r="Z202" s="1"/>
      <c r="AA202" s="1"/>
      <c r="AC202" s="13"/>
      <c r="AD202" s="13"/>
    </row>
    <row r="203" spans="16:30">
      <c r="W203" s="1"/>
      <c r="X203" s="1"/>
      <c r="Y203" s="1"/>
      <c r="Z203" s="1"/>
      <c r="AA203" s="1"/>
      <c r="AC203" s="13"/>
      <c r="AD203" s="13"/>
    </row>
    <row r="204" spans="16:30">
      <c r="P204">
        <v>5</v>
      </c>
      <c r="Q204" s="287" t="s">
        <v>96</v>
      </c>
      <c r="W204" s="1"/>
      <c r="X204" s="1"/>
      <c r="Y204" s="1"/>
      <c r="Z204" s="1"/>
      <c r="AA204" s="1"/>
      <c r="AC204" s="13"/>
      <c r="AD204" s="13"/>
    </row>
    <row r="205" spans="16:30">
      <c r="P205">
        <v>6</v>
      </c>
      <c r="Q205" s="3" t="s">
        <v>97</v>
      </c>
      <c r="W205" s="1"/>
      <c r="X205" s="1"/>
      <c r="Y205" s="1"/>
      <c r="Z205" s="1"/>
      <c r="AA205" s="1"/>
      <c r="AC205" s="13"/>
      <c r="AD205" s="13"/>
    </row>
    <row r="206" spans="16:30">
      <c r="P206">
        <v>7</v>
      </c>
      <c r="Q206" s="3" t="s">
        <v>98</v>
      </c>
      <c r="W206" s="1"/>
      <c r="X206" s="1"/>
      <c r="Y206" s="1"/>
      <c r="Z206" s="1"/>
      <c r="AA206" s="1"/>
      <c r="AC206" s="13"/>
      <c r="AD206" s="13"/>
    </row>
    <row r="207" spans="16:30">
      <c r="W207" s="1"/>
      <c r="X207" s="1"/>
      <c r="Y207" s="1"/>
      <c r="Z207" s="1"/>
      <c r="AA207" s="1"/>
      <c r="AC207" s="13"/>
      <c r="AD207" s="13"/>
    </row>
    <row r="208" spans="16:30">
      <c r="W208" s="1"/>
      <c r="X208" s="1"/>
      <c r="Y208" s="1"/>
      <c r="Z208" s="1"/>
      <c r="AA208" s="1"/>
      <c r="AC208" s="13"/>
      <c r="AD208" s="13"/>
    </row>
    <row r="209" spans="23:30">
      <c r="W209" s="1"/>
      <c r="X209" s="1"/>
      <c r="Y209" s="1"/>
      <c r="Z209" s="1"/>
      <c r="AA209" s="1"/>
      <c r="AC209" s="13"/>
      <c r="AD209" s="13"/>
    </row>
    <row r="210" spans="23:30">
      <c r="W210" s="1"/>
      <c r="X210" s="1"/>
      <c r="Y210" s="1"/>
      <c r="Z210" s="1"/>
      <c r="AA210" s="1"/>
      <c r="AC210" s="13"/>
      <c r="AD210" s="13"/>
    </row>
    <row r="211" spans="23:30">
      <c r="W211" s="1"/>
      <c r="X211" s="1"/>
      <c r="Y211" s="1"/>
      <c r="Z211" s="1"/>
      <c r="AA211" s="1"/>
      <c r="AC211" s="13"/>
      <c r="AD211" s="13"/>
    </row>
    <row r="212" spans="23:30">
      <c r="W212" s="1"/>
      <c r="X212" s="1"/>
      <c r="Y212" s="1"/>
      <c r="Z212" s="1"/>
      <c r="AA212" s="1"/>
      <c r="AC212" s="13"/>
      <c r="AD212" s="13"/>
    </row>
    <row r="213" spans="23:30">
      <c r="AC213" s="13"/>
      <c r="AD213" s="13"/>
    </row>
    <row r="214" spans="23:30">
      <c r="AC214" s="13"/>
      <c r="AD214" s="13"/>
    </row>
    <row r="215" spans="23:30">
      <c r="W215" s="1"/>
      <c r="X215" s="1"/>
      <c r="Y215" s="1"/>
      <c r="Z215" s="1"/>
      <c r="AA215" s="1"/>
      <c r="AC215" s="13"/>
      <c r="AD215" s="13"/>
    </row>
    <row r="216" spans="23:30">
      <c r="W216" s="1"/>
      <c r="X216" s="1"/>
      <c r="Y216" s="1"/>
      <c r="Z216" s="1"/>
      <c r="AA216" s="1"/>
      <c r="AC216" s="13"/>
      <c r="AD216" s="13"/>
    </row>
    <row r="217" spans="23:30">
      <c r="W217" s="1"/>
      <c r="X217" s="1"/>
      <c r="Y217" s="1"/>
      <c r="Z217" s="1"/>
      <c r="AA217" s="1"/>
      <c r="AC217" s="13"/>
      <c r="AD217" s="13"/>
    </row>
    <row r="218" spans="23:30">
      <c r="W218" s="1"/>
      <c r="X218" s="1"/>
      <c r="Y218" s="1"/>
      <c r="Z218" s="1"/>
      <c r="AA218" s="1"/>
    </row>
    <row r="219" spans="23:30">
      <c r="W219" s="1"/>
      <c r="X219" s="1"/>
      <c r="Y219" s="1"/>
      <c r="Z219" s="1"/>
      <c r="AA219" s="1"/>
    </row>
    <row r="220" spans="23:30">
      <c r="W220" s="1"/>
      <c r="X220" s="1"/>
      <c r="Y220" s="1"/>
      <c r="Z220" s="1"/>
      <c r="AA220" s="1"/>
    </row>
    <row r="221" spans="23:30">
      <c r="W221" s="1"/>
      <c r="X221" s="1"/>
      <c r="Y221" s="1"/>
      <c r="Z221" s="1"/>
      <c r="AA221" s="1"/>
    </row>
    <row r="222" spans="23:30">
      <c r="W222" s="1"/>
      <c r="X222" s="1"/>
      <c r="Y222" s="1"/>
      <c r="Z222" s="1"/>
      <c r="AA222" s="1"/>
    </row>
    <row r="223" spans="23:30">
      <c r="W223" s="1"/>
      <c r="X223" s="1"/>
      <c r="Y223" s="1"/>
      <c r="Z223" s="1"/>
      <c r="AA223" s="1"/>
    </row>
    <row r="224" spans="23:30">
      <c r="W224" s="1"/>
      <c r="X224" s="1"/>
      <c r="Y224" s="1"/>
      <c r="Z224" s="1"/>
      <c r="AA224" s="1"/>
    </row>
    <row r="225" spans="23:28">
      <c r="W225" s="1"/>
      <c r="X225" s="1"/>
      <c r="Y225" s="1"/>
      <c r="Z225" s="1"/>
      <c r="AA225" s="1"/>
    </row>
    <row r="226" spans="23:28">
      <c r="W226" s="1"/>
      <c r="X226" s="1"/>
      <c r="Y226" s="1"/>
      <c r="Z226" s="1"/>
      <c r="AA226" s="1"/>
    </row>
    <row r="227" spans="23:28">
      <c r="W227" s="1"/>
      <c r="X227" s="1"/>
      <c r="Y227" s="1"/>
      <c r="Z227" s="1"/>
      <c r="AA227" s="1"/>
    </row>
    <row r="228" spans="23:28">
      <c r="W228" s="1"/>
      <c r="X228" s="1"/>
      <c r="Y228" s="1"/>
      <c r="Z228" s="1"/>
      <c r="AA228" s="1"/>
    </row>
    <row r="229" spans="23:28">
      <c r="W229" s="1"/>
      <c r="X229" s="1"/>
      <c r="Y229" s="1"/>
      <c r="Z229" s="1"/>
      <c r="AA229" s="1"/>
    </row>
    <row r="230" spans="23:28">
      <c r="W230" s="1"/>
      <c r="X230" s="1"/>
      <c r="Y230" s="1"/>
      <c r="Z230" s="1"/>
      <c r="AA230" s="1"/>
    </row>
    <row r="231" spans="23:28">
      <c r="W231" s="1"/>
      <c r="X231" s="1"/>
      <c r="Y231" s="1"/>
      <c r="Z231" s="1"/>
      <c r="AA231" s="1"/>
    </row>
    <row r="232" spans="23:28">
      <c r="W232" s="1"/>
      <c r="X232" s="1"/>
      <c r="Y232" s="1"/>
      <c r="Z232" s="1"/>
      <c r="AA232" s="1"/>
    </row>
    <row r="233" spans="23:28">
      <c r="W233" s="1"/>
      <c r="X233" s="1"/>
      <c r="Y233" s="1"/>
      <c r="Z233" s="1"/>
      <c r="AA233" s="1"/>
    </row>
    <row r="234" spans="23:28">
      <c r="W234" s="1"/>
      <c r="X234" s="1"/>
      <c r="Y234" s="1"/>
      <c r="Z234" s="1"/>
      <c r="AA234" s="1"/>
    </row>
    <row r="235" spans="23:28">
      <c r="W235" s="1"/>
      <c r="X235" s="1"/>
      <c r="Y235" s="1"/>
      <c r="Z235" s="1"/>
      <c r="AA235" s="1"/>
    </row>
    <row r="236" spans="23:28">
      <c r="W236" s="1"/>
      <c r="X236" s="1"/>
      <c r="Y236" s="1"/>
      <c r="Z236" s="1"/>
      <c r="AA236" s="1"/>
    </row>
    <row r="237" spans="23:28">
      <c r="W237" s="1"/>
      <c r="X237" s="1"/>
      <c r="Y237" s="1"/>
      <c r="Z237" s="1"/>
      <c r="AA237" s="1"/>
    </row>
    <row r="238" spans="23:28">
      <c r="W238" s="1"/>
      <c r="X238" s="1"/>
      <c r="Y238" s="1"/>
      <c r="Z238" s="1"/>
      <c r="AA238" s="1"/>
    </row>
    <row r="239" spans="23:28">
      <c r="W239" s="1"/>
      <c r="X239" s="1"/>
      <c r="Y239" s="1"/>
      <c r="Z239" s="1"/>
      <c r="AA239" s="1"/>
      <c r="AB239" s="14"/>
    </row>
    <row r="240" spans="23:28">
      <c r="W240" s="1"/>
      <c r="X240" s="1"/>
      <c r="Y240" s="1"/>
      <c r="Z240" s="1"/>
      <c r="AA240" s="1"/>
      <c r="AB240" s="14"/>
    </row>
    <row r="241" spans="23:28">
      <c r="W241" s="1"/>
      <c r="X241" s="1"/>
      <c r="Y241" s="1"/>
      <c r="Z241" s="1"/>
      <c r="AA241" s="1"/>
      <c r="AB241" s="14"/>
    </row>
    <row r="242" spans="23:28">
      <c r="W242" s="1"/>
      <c r="X242" s="1"/>
      <c r="Y242" s="1"/>
      <c r="Z242" s="1"/>
      <c r="AA242" s="1"/>
      <c r="AB242" s="14"/>
    </row>
    <row r="243" spans="23:28">
      <c r="W243" s="1"/>
      <c r="X243" s="1"/>
      <c r="Y243" s="1"/>
      <c r="Z243" s="1"/>
      <c r="AA243" s="1"/>
      <c r="AB243" s="14"/>
    </row>
    <row r="244" spans="23:28">
      <c r="W244" s="1"/>
      <c r="X244" s="1"/>
      <c r="Y244" s="1"/>
      <c r="Z244" s="1"/>
      <c r="AA244" s="1"/>
      <c r="AB244" s="14"/>
    </row>
    <row r="245" spans="23:28">
      <c r="W245" s="1"/>
      <c r="X245" s="1"/>
      <c r="Y245" s="1"/>
      <c r="Z245" s="1"/>
      <c r="AA245" s="1"/>
      <c r="AB245" s="14"/>
    </row>
    <row r="246" spans="23:28">
      <c r="W246" s="1"/>
      <c r="X246" s="1"/>
      <c r="Y246" s="1"/>
      <c r="Z246" s="1"/>
      <c r="AA246" s="1"/>
      <c r="AB246" s="14"/>
    </row>
    <row r="247" spans="23:28">
      <c r="W247" s="1"/>
      <c r="X247" s="1"/>
      <c r="Y247" s="1"/>
      <c r="Z247" s="1"/>
      <c r="AA247" s="1"/>
      <c r="AB247" s="14"/>
    </row>
    <row r="248" spans="23:28">
      <c r="W248" s="1"/>
      <c r="X248" s="1"/>
      <c r="Y248" s="1"/>
      <c r="Z248" s="1"/>
      <c r="AA248" s="1"/>
      <c r="AB248" s="14"/>
    </row>
    <row r="249" spans="23:28">
      <c r="W249" s="1"/>
      <c r="X249" s="1"/>
      <c r="Y249" s="1"/>
      <c r="Z249" s="1"/>
      <c r="AA249" s="1"/>
      <c r="AB249" s="14"/>
    </row>
    <row r="250" spans="23:28">
      <c r="W250" s="1"/>
      <c r="X250" s="1"/>
      <c r="Y250" s="1"/>
      <c r="Z250" s="1"/>
      <c r="AA250" s="1"/>
      <c r="AB250" s="14"/>
    </row>
    <row r="251" spans="23:28">
      <c r="W251" s="1"/>
      <c r="X251" s="1"/>
      <c r="Y251" s="1"/>
      <c r="Z251" s="1"/>
      <c r="AA251" s="1"/>
      <c r="AB251" s="14"/>
    </row>
    <row r="252" spans="23:28">
      <c r="W252" s="1"/>
      <c r="X252" s="1"/>
      <c r="Y252" s="1"/>
      <c r="Z252" s="1"/>
      <c r="AA252" s="1"/>
      <c r="AB252" s="14"/>
    </row>
    <row r="253" spans="23:28">
      <c r="W253" s="1"/>
      <c r="X253" s="1"/>
      <c r="Y253" s="1"/>
      <c r="Z253" s="1"/>
      <c r="AA253" s="1"/>
      <c r="AB253" s="14"/>
    </row>
    <row r="254" spans="23:28">
      <c r="W254" s="1"/>
      <c r="X254" s="1"/>
      <c r="Y254" s="1"/>
      <c r="Z254" s="1"/>
      <c r="AA254" s="1"/>
      <c r="AB254" s="14"/>
    </row>
    <row r="255" spans="23:28">
      <c r="W255" s="1"/>
      <c r="X255" s="1"/>
      <c r="Y255" s="1"/>
      <c r="Z255" s="1"/>
      <c r="AA255" s="1"/>
      <c r="AB255" s="14"/>
    </row>
    <row r="256" spans="23:28">
      <c r="W256" s="1"/>
      <c r="X256" s="1"/>
      <c r="Y256" s="1"/>
      <c r="Z256" s="1"/>
      <c r="AA256" s="1"/>
      <c r="AB256" s="14"/>
    </row>
    <row r="257" spans="23:28">
      <c r="W257" s="1"/>
      <c r="X257" s="1"/>
      <c r="Y257" s="1"/>
      <c r="Z257" s="1"/>
      <c r="AA257" s="1"/>
      <c r="AB257" s="14"/>
    </row>
    <row r="258" spans="23:28">
      <c r="W258" s="1"/>
      <c r="X258" s="1"/>
      <c r="Y258" s="1"/>
      <c r="Z258" s="1"/>
      <c r="AA258" s="1"/>
      <c r="AB258" s="14"/>
    </row>
    <row r="259" spans="23:28">
      <c r="W259" s="1"/>
      <c r="X259" s="1"/>
      <c r="Y259" s="1"/>
      <c r="Z259" s="1"/>
      <c r="AA259" s="1"/>
      <c r="AB259" s="14"/>
    </row>
    <row r="260" spans="23:28">
      <c r="W260" s="1"/>
      <c r="X260" s="1"/>
      <c r="Y260" s="1"/>
      <c r="Z260" s="1"/>
      <c r="AA260" s="1"/>
      <c r="AB260" s="14"/>
    </row>
    <row r="261" spans="23:28">
      <c r="W261" s="1"/>
      <c r="X261" s="1"/>
      <c r="Y261" s="1"/>
      <c r="Z261" s="1"/>
      <c r="AA261" s="1"/>
      <c r="AB261" s="14"/>
    </row>
    <row r="262" spans="23:28">
      <c r="W262" s="1"/>
      <c r="X262" s="1"/>
      <c r="Y262" s="1"/>
      <c r="Z262" s="1"/>
      <c r="AA262" s="1"/>
      <c r="AB262" s="14"/>
    </row>
    <row r="263" spans="23:28">
      <c r="W263" s="1"/>
      <c r="X263" s="1"/>
      <c r="Y263" s="1"/>
      <c r="Z263" s="1"/>
      <c r="AA263" s="1"/>
      <c r="AB263" s="14"/>
    </row>
    <row r="264" spans="23:28">
      <c r="W264" s="1"/>
      <c r="X264" s="1"/>
      <c r="Y264" s="1"/>
      <c r="Z264" s="1"/>
      <c r="AA264" s="1"/>
      <c r="AB264" s="14"/>
    </row>
    <row r="265" spans="23:28">
      <c r="W265" s="1"/>
      <c r="X265" s="1"/>
      <c r="Y265" s="1"/>
      <c r="Z265" s="1"/>
      <c r="AA265" s="1"/>
      <c r="AB265" s="14"/>
    </row>
    <row r="266" spans="23:28">
      <c r="W266" s="1"/>
      <c r="X266" s="1"/>
      <c r="Y266" s="1"/>
      <c r="Z266" s="1"/>
      <c r="AA266" s="1"/>
      <c r="AB266" s="14"/>
    </row>
    <row r="267" spans="23:28">
      <c r="W267" s="1"/>
      <c r="X267" s="1"/>
      <c r="Y267" s="1"/>
      <c r="Z267" s="1"/>
      <c r="AA267" s="1"/>
      <c r="AB267" s="14"/>
    </row>
    <row r="268" spans="23:28">
      <c r="W268" s="1"/>
      <c r="X268" s="1"/>
      <c r="Y268" s="1"/>
      <c r="Z268" s="1"/>
      <c r="AA268" s="1"/>
      <c r="AB268" s="14"/>
    </row>
    <row r="269" spans="23:28">
      <c r="W269" s="1"/>
      <c r="X269" s="1"/>
      <c r="Y269" s="1"/>
      <c r="Z269" s="1"/>
      <c r="AA269" s="1"/>
      <c r="AB269" s="14"/>
    </row>
    <row r="270" spans="23:28">
      <c r="W270" s="1"/>
      <c r="X270" s="1"/>
      <c r="Y270" s="1"/>
      <c r="Z270" s="1"/>
      <c r="AA270" s="1"/>
      <c r="AB270" s="14"/>
    </row>
    <row r="271" spans="23:28">
      <c r="W271" s="1"/>
      <c r="X271" s="1"/>
      <c r="Y271" s="1"/>
      <c r="Z271" s="1"/>
      <c r="AA271" s="1"/>
      <c r="AB271" s="14"/>
    </row>
    <row r="272" spans="23:28">
      <c r="W272" s="1"/>
      <c r="X272" s="1"/>
      <c r="Y272" s="1"/>
      <c r="Z272" s="1"/>
      <c r="AA272" s="1"/>
      <c r="AB272" s="14"/>
    </row>
    <row r="273" spans="17:28">
      <c r="W273" s="1"/>
      <c r="X273" s="1"/>
      <c r="Y273" s="1"/>
      <c r="Z273" s="1"/>
      <c r="AA273" s="1"/>
      <c r="AB273" s="14"/>
    </row>
    <row r="274" spans="17:28">
      <c r="W274" s="1"/>
      <c r="X274" s="1"/>
      <c r="Y274" s="1"/>
      <c r="Z274" s="1"/>
      <c r="AA274" s="1"/>
      <c r="AB274" s="14"/>
    </row>
    <row r="275" spans="17:28">
      <c r="W275" s="1"/>
      <c r="X275" s="1"/>
      <c r="Y275" s="1"/>
      <c r="Z275" s="1"/>
      <c r="AA275" s="1"/>
      <c r="AB275" s="14"/>
    </row>
    <row r="276" spans="17:28">
      <c r="W276" s="14"/>
      <c r="X276" s="14"/>
      <c r="Y276" s="14"/>
      <c r="Z276" s="14"/>
      <c r="AA276" s="14"/>
      <c r="AB276" s="14"/>
    </row>
    <row r="277" spans="17:28">
      <c r="W277" s="14"/>
      <c r="X277" s="14"/>
      <c r="Y277" s="14"/>
      <c r="Z277" s="14"/>
      <c r="AA277" s="14"/>
      <c r="AB277" s="14"/>
    </row>
    <row r="278" spans="17:28">
      <c r="W278" s="14"/>
      <c r="X278" s="14"/>
      <c r="Y278" s="14"/>
      <c r="Z278" s="14"/>
      <c r="AA278" s="14"/>
      <c r="AB278" s="14"/>
    </row>
    <row r="279" spans="17:28">
      <c r="W279" s="14"/>
      <c r="X279" s="14"/>
      <c r="Y279" s="14"/>
      <c r="Z279" s="14"/>
      <c r="AA279" s="14"/>
      <c r="AB279" s="14"/>
    </row>
    <row r="280" spans="17:28">
      <c r="W280" s="14"/>
      <c r="X280" s="14"/>
      <c r="Y280" s="14"/>
      <c r="Z280" s="14"/>
      <c r="AA280" s="14"/>
      <c r="AB280" s="14"/>
    </row>
    <row r="281" spans="17:28">
      <c r="Q281" s="3"/>
      <c r="W281" s="14"/>
      <c r="X281" s="14"/>
      <c r="Y281" s="14"/>
      <c r="Z281" s="14"/>
      <c r="AA281" s="14"/>
      <c r="AB281" s="14"/>
    </row>
    <row r="282" spans="17:28">
      <c r="W282" s="14"/>
      <c r="X282" s="14"/>
      <c r="Y282" s="14"/>
      <c r="Z282" s="14"/>
      <c r="AA282" s="14"/>
      <c r="AB282" s="14"/>
    </row>
    <row r="283" spans="17:28">
      <c r="W283" s="14"/>
      <c r="X283" s="14"/>
      <c r="Y283" s="14"/>
      <c r="Z283" s="14"/>
      <c r="AA283" s="14"/>
      <c r="AB283" s="14"/>
    </row>
    <row r="284" spans="17:28">
      <c r="W284" s="14"/>
      <c r="X284" s="14"/>
      <c r="Y284" s="14"/>
      <c r="Z284" s="14"/>
      <c r="AA284" s="14"/>
      <c r="AB284" s="14"/>
    </row>
    <row r="285" spans="17:28">
      <c r="W285" s="14"/>
      <c r="X285" s="14"/>
      <c r="Y285" s="14"/>
      <c r="Z285" s="14"/>
      <c r="AA285" s="14"/>
      <c r="AB285" s="14"/>
    </row>
    <row r="286" spans="17:28">
      <c r="W286" s="14"/>
      <c r="X286" s="14"/>
      <c r="Y286" s="14"/>
      <c r="Z286" s="14"/>
      <c r="AA286" s="14"/>
      <c r="AB286" s="14"/>
    </row>
    <row r="287" spans="17:28">
      <c r="W287" s="14"/>
      <c r="X287" s="14"/>
      <c r="Y287" s="14"/>
      <c r="Z287" s="14"/>
      <c r="AA287" s="14"/>
      <c r="AB287" s="14"/>
    </row>
    <row r="288" spans="17:28">
      <c r="W288" s="14"/>
      <c r="X288" s="14"/>
      <c r="Y288" s="14"/>
      <c r="Z288" s="14"/>
      <c r="AA288" s="14"/>
      <c r="AB288" s="14"/>
    </row>
    <row r="289" spans="23:28">
      <c r="W289" s="14"/>
      <c r="X289" s="14"/>
      <c r="Y289" s="14"/>
      <c r="Z289" s="14"/>
      <c r="AA289" s="14"/>
      <c r="AB289" s="14"/>
    </row>
    <row r="290" spans="23:28">
      <c r="W290" s="14"/>
      <c r="X290" s="14"/>
      <c r="Y290" s="14"/>
      <c r="Z290" s="14"/>
      <c r="AA290" s="14"/>
      <c r="AB290" s="14"/>
    </row>
    <row r="291" spans="23:28">
      <c r="W291" s="14"/>
      <c r="X291" s="14"/>
      <c r="Y291" s="14"/>
      <c r="Z291" s="14"/>
      <c r="AA291" s="14"/>
      <c r="AB291" s="14"/>
    </row>
    <row r="292" spans="23:28">
      <c r="W292" s="14"/>
      <c r="X292" s="14"/>
      <c r="Y292" s="14"/>
      <c r="Z292" s="14"/>
      <c r="AA292" s="14"/>
      <c r="AB292" s="14"/>
    </row>
    <row r="293" spans="23:28">
      <c r="W293" s="14"/>
      <c r="X293" s="14"/>
      <c r="Y293" s="14"/>
      <c r="Z293" s="14"/>
      <c r="AA293" s="14"/>
      <c r="AB293" s="14"/>
    </row>
    <row r="294" spans="23:28">
      <c r="W294" s="14"/>
      <c r="X294" s="14"/>
      <c r="Y294" s="14"/>
      <c r="Z294" s="14"/>
      <c r="AA294" s="14"/>
      <c r="AB294" s="14"/>
    </row>
    <row r="295" spans="23:28">
      <c r="W295" s="14"/>
      <c r="X295" s="14"/>
      <c r="Y295" s="14"/>
      <c r="Z295" s="14"/>
      <c r="AA295" s="14"/>
      <c r="AB295" s="14"/>
    </row>
    <row r="296" spans="23:28">
      <c r="W296" s="14"/>
      <c r="X296" s="14"/>
      <c r="Y296" s="14"/>
      <c r="Z296" s="14"/>
      <c r="AA296" s="14"/>
      <c r="AB296" s="14"/>
    </row>
    <row r="297" spans="23:28">
      <c r="W297" s="14"/>
      <c r="X297" s="14"/>
      <c r="Y297" s="14"/>
      <c r="Z297" s="14"/>
      <c r="AA297" s="14"/>
      <c r="AB297" s="14"/>
    </row>
    <row r="298" spans="23:28">
      <c r="W298" s="14"/>
      <c r="X298" s="14"/>
      <c r="Y298" s="14"/>
      <c r="Z298" s="14"/>
      <c r="AA298" s="14"/>
      <c r="AB298" s="14"/>
    </row>
    <row r="299" spans="23:28">
      <c r="W299" s="14"/>
      <c r="X299" s="14"/>
      <c r="Y299" s="14"/>
      <c r="Z299" s="14"/>
      <c r="AA299" s="14"/>
      <c r="AB299" s="14"/>
    </row>
    <row r="300" spans="23:28">
      <c r="W300" s="14"/>
      <c r="X300" s="14"/>
      <c r="Y300" s="14"/>
      <c r="Z300" s="14"/>
      <c r="AA300" s="14"/>
      <c r="AB300" s="14"/>
    </row>
    <row r="301" spans="23:28">
      <c r="W301" s="14"/>
      <c r="X301" s="14"/>
      <c r="Y301" s="14"/>
      <c r="Z301" s="14"/>
      <c r="AA301" s="14"/>
      <c r="AB301" s="14"/>
    </row>
    <row r="302" spans="23:28">
      <c r="W302" s="14"/>
      <c r="X302" s="14"/>
      <c r="Y302" s="14"/>
      <c r="Z302" s="14"/>
      <c r="AA302" s="14"/>
      <c r="AB302" s="14"/>
    </row>
    <row r="303" spans="23:28">
      <c r="W303" s="14"/>
      <c r="X303" s="14"/>
      <c r="Y303" s="14"/>
      <c r="Z303" s="14"/>
      <c r="AA303" s="14"/>
      <c r="AB303" s="14"/>
    </row>
    <row r="304" spans="23:28">
      <c r="W304" s="14"/>
      <c r="X304" s="14"/>
      <c r="Y304" s="14"/>
      <c r="Z304" s="14"/>
      <c r="AA304" s="14"/>
      <c r="AB304" s="14"/>
    </row>
    <row r="305" spans="17:28">
      <c r="W305" s="14"/>
      <c r="X305" s="14"/>
      <c r="Y305" s="14"/>
      <c r="Z305" s="14"/>
      <c r="AA305" s="14"/>
      <c r="AB305" s="14"/>
    </row>
    <row r="306" spans="17:28">
      <c r="W306" s="14"/>
      <c r="X306" s="14"/>
      <c r="Y306" s="14"/>
      <c r="Z306" s="14"/>
      <c r="AA306" s="14"/>
      <c r="AB306" s="14"/>
    </row>
    <row r="307" spans="17:28">
      <c r="W307" s="14"/>
      <c r="X307" s="14"/>
      <c r="Y307" s="14"/>
      <c r="Z307" s="14"/>
      <c r="AA307" s="14"/>
      <c r="AB307" s="14"/>
    </row>
    <row r="308" spans="17:28">
      <c r="W308" s="14"/>
      <c r="X308" s="14"/>
      <c r="Y308" s="14"/>
      <c r="Z308" s="14"/>
      <c r="AA308" s="14"/>
      <c r="AB308" s="14"/>
    </row>
    <row r="309" spans="17:28">
      <c r="W309" s="14"/>
      <c r="X309" s="14"/>
      <c r="Y309" s="14"/>
      <c r="Z309" s="14"/>
      <c r="AA309" s="14"/>
      <c r="AB309" s="14"/>
    </row>
    <row r="310" spans="17:28">
      <c r="W310" s="14"/>
      <c r="X310" s="14"/>
      <c r="Y310" s="14"/>
      <c r="Z310" s="14"/>
      <c r="AA310" s="14"/>
      <c r="AB310" s="14"/>
    </row>
    <row r="311" spans="17:28">
      <c r="W311" s="14"/>
      <c r="X311" s="14"/>
      <c r="Y311" s="14"/>
      <c r="Z311" s="14"/>
      <c r="AA311" s="14"/>
      <c r="AB311" s="14"/>
    </row>
    <row r="312" spans="17:28">
      <c r="W312" s="14"/>
      <c r="X312" s="14"/>
      <c r="Y312" s="14"/>
      <c r="Z312" s="14"/>
      <c r="AA312" s="14"/>
      <c r="AB312" s="14"/>
    </row>
    <row r="313" spans="17:28">
      <c r="W313" s="14"/>
      <c r="X313" s="14"/>
      <c r="Y313" s="14"/>
      <c r="Z313" s="14"/>
      <c r="AA313" s="14"/>
      <c r="AB313" s="14"/>
    </row>
    <row r="314" spans="17:28">
      <c r="W314" s="14"/>
      <c r="X314" s="14"/>
      <c r="Y314" s="14"/>
      <c r="Z314" s="14"/>
      <c r="AA314" s="14"/>
      <c r="AB314" s="14"/>
    </row>
    <row r="315" spans="17:28">
      <c r="W315" s="14"/>
      <c r="X315" s="14"/>
      <c r="Y315" s="14"/>
      <c r="Z315" s="14"/>
      <c r="AA315" s="14"/>
      <c r="AB315" s="14"/>
    </row>
    <row r="316" spans="17:28">
      <c r="W316" s="14"/>
      <c r="X316" s="14"/>
      <c r="Y316" s="14"/>
      <c r="Z316" s="14"/>
      <c r="AA316" s="14"/>
      <c r="AB316" s="14"/>
    </row>
    <row r="317" spans="17:28">
      <c r="Q317" s="3" t="s">
        <v>644</v>
      </c>
      <c r="W317" s="14"/>
      <c r="X317" s="14"/>
      <c r="Y317" s="14"/>
      <c r="Z317" s="14"/>
      <c r="AA317" s="14"/>
      <c r="AB317" s="14"/>
    </row>
    <row r="318" spans="17:28">
      <c r="W318" s="14"/>
      <c r="X318" s="14"/>
      <c r="Y318" s="14"/>
      <c r="Z318" s="14"/>
      <c r="AA318" s="14"/>
      <c r="AB318" s="14"/>
    </row>
    <row r="319" spans="17:28">
      <c r="W319" s="14"/>
      <c r="X319" s="14"/>
      <c r="Y319" s="14"/>
      <c r="Z319" s="14"/>
      <c r="AA319" s="14"/>
      <c r="AB319" s="14"/>
    </row>
    <row r="320" spans="17:28">
      <c r="W320" s="14"/>
      <c r="X320" s="14"/>
      <c r="Y320" s="14"/>
      <c r="Z320" s="14"/>
      <c r="AA320" s="14"/>
      <c r="AB320" s="14"/>
    </row>
    <row r="321" spans="23:28">
      <c r="W321" s="14"/>
      <c r="X321" s="14"/>
      <c r="Y321" s="14"/>
      <c r="Z321" s="14"/>
      <c r="AA321" s="14"/>
      <c r="AB321" s="14"/>
    </row>
    <row r="322" spans="23:28">
      <c r="W322" s="14"/>
      <c r="X322" s="14"/>
      <c r="Y322" s="14"/>
      <c r="Z322" s="14"/>
      <c r="AA322" s="14"/>
      <c r="AB322" s="14"/>
    </row>
    <row r="323" spans="23:28">
      <c r="W323" s="14"/>
      <c r="X323" s="14"/>
      <c r="Y323" s="14"/>
      <c r="Z323" s="14"/>
      <c r="AA323" s="14"/>
      <c r="AB323" s="14"/>
    </row>
    <row r="324" spans="23:28">
      <c r="W324" s="14"/>
      <c r="X324" s="14"/>
      <c r="Y324" s="14"/>
      <c r="Z324" s="14"/>
      <c r="AA324" s="14"/>
      <c r="AB324" s="14"/>
    </row>
    <row r="325" spans="23:28">
      <c r="W325" s="14"/>
      <c r="X325" s="14"/>
      <c r="Y325" s="14"/>
      <c r="Z325" s="14"/>
      <c r="AA325" s="14"/>
      <c r="AB325" s="14"/>
    </row>
    <row r="326" spans="23:28">
      <c r="W326" s="14"/>
      <c r="X326" s="14"/>
      <c r="Y326" s="14"/>
      <c r="Z326" s="14"/>
      <c r="AA326" s="14"/>
      <c r="AB326" s="14"/>
    </row>
    <row r="327" spans="23:28">
      <c r="W327" s="14"/>
      <c r="X327" s="14"/>
      <c r="Y327" s="14"/>
      <c r="Z327" s="14"/>
      <c r="AA327" s="14"/>
      <c r="AB327" s="14"/>
    </row>
    <row r="328" spans="23:28">
      <c r="W328" s="14"/>
      <c r="X328" s="14"/>
      <c r="Y328" s="14"/>
      <c r="Z328" s="14"/>
      <c r="AA328" s="14"/>
      <c r="AB328" s="14"/>
    </row>
    <row r="329" spans="23:28">
      <c r="W329" s="14"/>
      <c r="X329" s="14"/>
      <c r="Y329" s="14"/>
      <c r="Z329" s="14"/>
      <c r="AA329" s="14"/>
      <c r="AB329" s="14"/>
    </row>
    <row r="330" spans="23:28">
      <c r="W330" s="14"/>
      <c r="X330" s="14"/>
      <c r="Y330" s="14"/>
      <c r="Z330" s="14"/>
      <c r="AA330" s="14"/>
      <c r="AB330" s="14"/>
    </row>
    <row r="331" spans="23:28">
      <c r="W331" s="14"/>
      <c r="X331" s="14"/>
      <c r="Y331" s="14"/>
      <c r="Z331" s="14"/>
      <c r="AA331" s="14"/>
      <c r="AB331" s="14"/>
    </row>
    <row r="332" spans="23:28">
      <c r="W332" s="14"/>
      <c r="X332" s="14"/>
      <c r="Y332" s="14"/>
      <c r="Z332" s="14"/>
      <c r="AA332" s="14"/>
      <c r="AB332" s="14"/>
    </row>
    <row r="333" spans="23:28">
      <c r="W333" s="14"/>
      <c r="X333" s="14"/>
      <c r="Y333" s="14"/>
      <c r="Z333" s="14"/>
      <c r="AA333" s="14"/>
      <c r="AB333" s="14"/>
    </row>
    <row r="334" spans="23:28">
      <c r="W334" s="14"/>
      <c r="X334" s="14"/>
      <c r="Y334" s="14"/>
      <c r="Z334" s="14"/>
      <c r="AA334" s="14"/>
      <c r="AB334" s="14"/>
    </row>
    <row r="335" spans="23:28">
      <c r="W335" s="14"/>
      <c r="X335" s="14"/>
      <c r="Y335" s="14"/>
      <c r="Z335" s="14"/>
      <c r="AA335" s="14"/>
      <c r="AB335" s="14"/>
    </row>
    <row r="336" spans="23:28">
      <c r="W336" s="14"/>
      <c r="X336" s="14"/>
      <c r="Y336" s="14"/>
      <c r="Z336" s="14"/>
      <c r="AA336" s="14"/>
      <c r="AB336" s="14"/>
    </row>
    <row r="337" spans="23:28">
      <c r="W337" s="14"/>
      <c r="X337" s="14"/>
      <c r="Y337" s="14"/>
      <c r="Z337" s="14"/>
      <c r="AA337" s="14"/>
      <c r="AB337" s="14"/>
    </row>
    <row r="338" spans="23:28">
      <c r="W338" s="14"/>
      <c r="X338" s="14"/>
      <c r="Y338" s="14"/>
      <c r="Z338" s="14"/>
      <c r="AA338" s="14"/>
      <c r="AB338" s="14"/>
    </row>
    <row r="339" spans="23:28">
      <c r="W339" s="14"/>
      <c r="X339" s="14"/>
      <c r="Y339" s="14"/>
      <c r="Z339" s="14"/>
      <c r="AA339" s="14"/>
      <c r="AB339" s="14"/>
    </row>
    <row r="340" spans="23:28">
      <c r="W340" s="14"/>
      <c r="X340" s="14"/>
      <c r="Y340" s="14"/>
      <c r="Z340" s="14"/>
      <c r="AA340" s="14"/>
      <c r="AB340" s="14"/>
    </row>
    <row r="341" spans="23:28">
      <c r="W341" s="14"/>
      <c r="X341" s="14"/>
      <c r="Y341" s="14"/>
      <c r="Z341" s="14"/>
      <c r="AA341" s="14"/>
      <c r="AB341" s="14"/>
    </row>
    <row r="342" spans="23:28">
      <c r="W342" s="14"/>
      <c r="X342" s="14"/>
      <c r="Y342" s="14"/>
      <c r="Z342" s="14"/>
      <c r="AA342" s="14"/>
      <c r="AB342" s="14"/>
    </row>
    <row r="343" spans="23:28">
      <c r="W343" s="14"/>
      <c r="X343" s="14"/>
      <c r="Y343" s="14"/>
      <c r="Z343" s="14"/>
      <c r="AA343" s="14"/>
      <c r="AB343" s="14"/>
    </row>
    <row r="344" spans="23:28">
      <c r="W344" s="14"/>
      <c r="X344" s="14"/>
      <c r="Y344" s="14"/>
      <c r="Z344" s="14"/>
      <c r="AA344" s="14"/>
      <c r="AB344" s="14"/>
    </row>
    <row r="345" spans="23:28">
      <c r="W345" s="14"/>
      <c r="X345" s="14"/>
      <c r="Y345" s="14"/>
      <c r="Z345" s="14"/>
      <c r="AA345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9"/>
  <sheetViews>
    <sheetView zoomScale="86" zoomScaleNormal="86" workbookViewId="0">
      <selection activeCell="Y33" sqref="Y33"/>
    </sheetView>
  </sheetViews>
  <sheetFormatPr baseColWidth="10" defaultRowHeight="15.6"/>
  <cols>
    <col min="1" max="1" width="2.6328125" style="162" customWidth="1"/>
    <col min="2" max="2" width="5.6328125" customWidth="1"/>
    <col min="3" max="3" width="4" customWidth="1"/>
    <col min="4" max="4" width="10.453125" customWidth="1"/>
    <col min="5" max="5" width="6.54296875" style="302" customWidth="1"/>
    <col min="6" max="6" width="4.90625" customWidth="1"/>
    <col min="7" max="7" width="7.36328125" style="302" customWidth="1"/>
    <col min="8" max="8" width="6.453125" style="313" customWidth="1"/>
    <col min="9" max="9" width="5.54296875" style="92" customWidth="1"/>
    <col min="10" max="10" width="5.1796875" style="92" customWidth="1"/>
    <col min="11" max="11" width="5.81640625" style="92" customWidth="1"/>
    <col min="12" max="12" width="1.81640625" style="92" customWidth="1"/>
    <col min="13" max="13" width="6.6328125" style="313" customWidth="1"/>
    <col min="14" max="14" width="1.6328125" style="92" customWidth="1"/>
    <col min="15" max="15" width="7" style="92" customWidth="1"/>
    <col min="16" max="16" width="5.6328125" style="92" customWidth="1"/>
    <col min="17" max="17" width="1.6328125" customWidth="1"/>
    <col min="18" max="18" width="6.36328125" style="148" customWidth="1"/>
    <col min="19" max="19" width="1.6328125" style="4" customWidth="1"/>
    <col min="20" max="20" width="7.08984375" style="4" customWidth="1"/>
    <col min="21" max="21" width="1.6328125" style="4" customWidth="1"/>
    <col min="22" max="22" width="6.90625" customWidth="1"/>
    <col min="23" max="23" width="5.08984375" customWidth="1"/>
    <col min="24" max="24" width="1.81640625" customWidth="1"/>
    <col min="25" max="25" width="7.36328125" customWidth="1"/>
    <col min="26" max="26" width="5.6328125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2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>
      <c r="A1" s="160"/>
      <c r="B1" s="46"/>
      <c r="C1" s="46"/>
      <c r="D1" s="46"/>
      <c r="E1" s="324"/>
      <c r="F1" s="46"/>
      <c r="G1" s="324"/>
      <c r="H1" s="316"/>
      <c r="I1" s="89"/>
      <c r="J1" s="89"/>
      <c r="K1" s="89"/>
      <c r="L1" s="89"/>
      <c r="M1" s="316"/>
      <c r="N1" s="89"/>
      <c r="O1" s="89"/>
      <c r="P1" s="89"/>
      <c r="Q1" s="46"/>
      <c r="R1" s="388"/>
      <c r="S1" s="426"/>
      <c r="T1" s="426"/>
      <c r="U1" s="426"/>
      <c r="V1" s="46"/>
      <c r="W1" s="46"/>
      <c r="X1" s="46"/>
      <c r="Y1" s="46"/>
      <c r="Z1" s="46"/>
      <c r="AA1" s="71"/>
      <c r="AB1" s="71"/>
      <c r="AC1" s="46"/>
      <c r="AD1" s="46"/>
      <c r="AE1" s="71"/>
      <c r="AF1" s="71"/>
      <c r="AG1" s="89"/>
      <c r="AH1" s="46"/>
      <c r="AI1" s="46"/>
      <c r="AJ1" s="46"/>
      <c r="AK1" s="46"/>
      <c r="AL1" s="71"/>
      <c r="AM1" s="46"/>
      <c r="AN1" s="2"/>
      <c r="AO1" s="5"/>
      <c r="AP1" s="5"/>
    </row>
    <row r="2" spans="1:59" ht="31.8">
      <c r="A2" s="160"/>
      <c r="B2" s="46"/>
      <c r="C2" s="46"/>
      <c r="D2" s="137" t="s">
        <v>437</v>
      </c>
      <c r="E2" s="317"/>
      <c r="F2" s="137"/>
      <c r="G2" s="317"/>
      <c r="H2" s="317"/>
      <c r="I2" s="170"/>
      <c r="J2" s="170" t="str">
        <f>+År!B2</f>
        <v>VOKSEN SAU :</v>
      </c>
      <c r="K2" s="89"/>
      <c r="L2" s="89"/>
      <c r="M2" s="316"/>
      <c r="N2" s="89"/>
      <c r="O2" s="89"/>
      <c r="P2" s="89"/>
      <c r="Q2" s="46"/>
      <c r="R2" s="388"/>
      <c r="S2" s="426"/>
      <c r="T2" s="426"/>
      <c r="U2" s="426"/>
      <c r="V2" s="46"/>
      <c r="W2" s="46"/>
      <c r="X2" s="46"/>
      <c r="Y2" s="46"/>
      <c r="Z2" s="46"/>
      <c r="AA2" s="71"/>
      <c r="AB2" s="71"/>
      <c r="AC2" s="46"/>
      <c r="AD2" s="46"/>
      <c r="AE2" s="71"/>
      <c r="AF2" s="71"/>
      <c r="AG2" s="89"/>
      <c r="AH2" s="46"/>
      <c r="AI2" s="46"/>
      <c r="AJ2" s="46"/>
      <c r="AK2" s="46"/>
      <c r="AL2" s="71"/>
      <c r="AM2" s="46"/>
      <c r="AN2" s="2"/>
      <c r="AO2" s="5"/>
      <c r="AP2" s="5"/>
    </row>
    <row r="3" spans="1:59" ht="18" customHeight="1">
      <c r="A3" s="160"/>
      <c r="B3" s="46"/>
      <c r="C3" s="46"/>
      <c r="D3" s="137"/>
      <c r="E3" s="317"/>
      <c r="F3" s="137"/>
      <c r="G3" s="317"/>
      <c r="H3" s="317"/>
      <c r="I3" s="170"/>
      <c r="J3" s="170"/>
      <c r="K3" s="89"/>
      <c r="L3" s="89"/>
      <c r="M3" s="316"/>
      <c r="N3" s="89"/>
      <c r="O3" s="89"/>
      <c r="P3" s="89"/>
      <c r="Q3" s="46"/>
      <c r="R3" s="388"/>
      <c r="S3" s="426"/>
      <c r="T3" s="426"/>
      <c r="U3" s="426"/>
      <c r="V3" s="46"/>
      <c r="W3" s="46"/>
      <c r="X3" s="46"/>
      <c r="Y3" s="46"/>
      <c r="Z3" s="46"/>
      <c r="AA3" s="71"/>
      <c r="AB3" s="71"/>
      <c r="AC3" s="46"/>
      <c r="AD3" s="46"/>
      <c r="AE3" s="71"/>
      <c r="AF3" s="71"/>
      <c r="AG3" s="89"/>
      <c r="AH3" s="46"/>
      <c r="AI3" s="46"/>
      <c r="AJ3" s="46"/>
      <c r="AK3" s="46"/>
      <c r="AL3" s="71"/>
      <c r="AM3" s="46"/>
      <c r="AN3" s="2"/>
      <c r="AO3" s="5"/>
      <c r="AP3" s="5"/>
    </row>
    <row r="4" spans="1:59" ht="24.6">
      <c r="A4" s="160"/>
      <c r="B4" s="46"/>
      <c r="C4" s="46"/>
      <c r="D4" s="46"/>
      <c r="E4" s="324"/>
      <c r="F4" s="140" t="s">
        <v>5</v>
      </c>
      <c r="G4" s="353"/>
      <c r="H4" s="358">
        <f>+År!R2</f>
        <v>52</v>
      </c>
      <c r="I4" s="143"/>
      <c r="J4" s="143"/>
      <c r="K4" s="574">
        <f>+År!I2</f>
        <v>2024</v>
      </c>
      <c r="L4" s="574"/>
      <c r="M4" s="575"/>
      <c r="N4" s="89"/>
      <c r="O4" s="143"/>
      <c r="P4" s="143"/>
      <c r="Q4" s="139"/>
      <c r="R4" s="428"/>
      <c r="S4" s="443"/>
      <c r="T4" s="443"/>
      <c r="U4" s="443"/>
      <c r="V4" s="139"/>
      <c r="W4" s="139"/>
      <c r="X4" s="139"/>
      <c r="Y4" s="187" t="s">
        <v>425</v>
      </c>
      <c r="Z4" s="139"/>
      <c r="AA4" s="168"/>
      <c r="AB4" s="168"/>
      <c r="AC4" s="573">
        <f>SUM(G9:G33)</f>
        <v>99137</v>
      </c>
      <c r="AD4" s="572"/>
      <c r="AE4" s="572"/>
      <c r="AF4" s="71"/>
      <c r="AG4" s="89"/>
      <c r="AH4" s="46"/>
      <c r="AI4" s="46"/>
      <c r="AJ4" s="46"/>
      <c r="AK4" s="46"/>
      <c r="AL4" s="71"/>
      <c r="AM4" s="46"/>
      <c r="AN4" s="2"/>
      <c r="AO4" s="5"/>
      <c r="AP4" s="5"/>
      <c r="BG4" s="5"/>
    </row>
    <row r="5" spans="1:59" ht="13.5" customHeight="1">
      <c r="A5" s="160"/>
      <c r="B5" s="46"/>
      <c r="C5" s="46"/>
      <c r="D5" s="46"/>
      <c r="E5" s="324"/>
      <c r="F5" s="51"/>
      <c r="G5" s="324"/>
      <c r="H5" s="324"/>
      <c r="I5" s="94"/>
      <c r="J5" s="94"/>
      <c r="K5" s="94"/>
      <c r="L5" s="94"/>
      <c r="M5" s="324"/>
      <c r="N5" s="94"/>
      <c r="O5" s="89"/>
      <c r="P5" s="175"/>
      <c r="Q5" s="51"/>
      <c r="R5" s="388"/>
      <c r="S5" s="426"/>
      <c r="T5" s="426"/>
      <c r="U5" s="426"/>
      <c r="V5" s="51"/>
      <c r="W5" s="51"/>
      <c r="X5" s="51"/>
      <c r="Y5" s="51"/>
      <c r="Z5" s="63"/>
      <c r="AA5" s="71"/>
      <c r="AB5" s="71"/>
      <c r="AC5" s="46"/>
      <c r="AD5" s="46"/>
      <c r="AE5" s="71"/>
      <c r="AF5" s="71"/>
      <c r="AG5" s="89"/>
      <c r="AH5" s="46"/>
      <c r="AI5" s="46"/>
      <c r="AJ5" s="46"/>
      <c r="AK5" s="46"/>
      <c r="AL5" s="71"/>
      <c r="AM5" s="46"/>
      <c r="AN5" s="2"/>
      <c r="AO5" s="5"/>
      <c r="AP5" s="5"/>
    </row>
    <row r="6" spans="1:59" ht="17.25" customHeight="1">
      <c r="A6" s="161"/>
      <c r="B6" s="46"/>
      <c r="C6" s="46"/>
      <c r="D6" s="46"/>
      <c r="E6" s="324" t="s">
        <v>2</v>
      </c>
      <c r="F6" s="51"/>
      <c r="G6" s="324"/>
      <c r="H6" s="324"/>
      <c r="I6" s="89"/>
      <c r="J6" s="94"/>
      <c r="K6" s="89"/>
      <c r="L6" s="89"/>
      <c r="M6" s="324"/>
      <c r="N6" s="94"/>
      <c r="O6" s="89"/>
      <c r="P6" s="94"/>
      <c r="Q6" s="51"/>
      <c r="R6" s="388"/>
      <c r="S6" s="426"/>
      <c r="T6" s="426"/>
      <c r="U6" s="426"/>
      <c r="V6" s="46"/>
      <c r="W6" s="51"/>
      <c r="X6" s="51"/>
      <c r="Y6" s="51" t="s">
        <v>22</v>
      </c>
      <c r="Z6" s="51"/>
      <c r="AA6" s="71"/>
      <c r="AB6" s="71"/>
      <c r="AC6" s="46"/>
      <c r="AD6" s="46"/>
      <c r="AE6" s="71"/>
      <c r="AF6" s="71"/>
      <c r="AG6" s="94" t="s">
        <v>426</v>
      </c>
      <c r="AH6" s="46"/>
      <c r="AI6" s="46"/>
      <c r="AJ6" s="46"/>
      <c r="AK6" s="51" t="s">
        <v>80</v>
      </c>
      <c r="AL6" s="72" t="s">
        <v>526</v>
      </c>
      <c r="AM6" s="46"/>
      <c r="AN6" s="2"/>
      <c r="AO6" s="5"/>
      <c r="AP6" s="5"/>
    </row>
    <row r="7" spans="1:59">
      <c r="A7" s="160"/>
      <c r="B7" s="46"/>
      <c r="C7" s="46"/>
      <c r="D7" s="46"/>
      <c r="E7" s="324" t="s">
        <v>484</v>
      </c>
      <c r="F7" s="116"/>
      <c r="G7" s="324" t="s">
        <v>2</v>
      </c>
      <c r="H7" s="337"/>
      <c r="I7" s="94" t="s">
        <v>2</v>
      </c>
      <c r="J7" s="176"/>
      <c r="K7" s="94" t="s">
        <v>1</v>
      </c>
      <c r="L7" s="94"/>
      <c r="M7" s="337" t="s">
        <v>2</v>
      </c>
      <c r="N7" s="176"/>
      <c r="O7" s="94" t="s">
        <v>22</v>
      </c>
      <c r="P7" s="176"/>
      <c r="Q7" s="116"/>
      <c r="R7" s="433" t="s">
        <v>22</v>
      </c>
      <c r="S7" s="447"/>
      <c r="T7" s="447" t="s">
        <v>22</v>
      </c>
      <c r="U7" s="447"/>
      <c r="V7" s="51" t="s">
        <v>22</v>
      </c>
      <c r="W7" s="116"/>
      <c r="X7" s="116"/>
      <c r="Y7" s="51" t="s">
        <v>486</v>
      </c>
      <c r="Z7" s="116"/>
      <c r="AA7" s="72" t="s">
        <v>522</v>
      </c>
      <c r="AB7" s="72"/>
      <c r="AC7" s="51" t="s">
        <v>524</v>
      </c>
      <c r="AD7" s="51"/>
      <c r="AE7" s="72"/>
      <c r="AF7" s="72"/>
      <c r="AG7" s="94"/>
      <c r="AH7" s="51" t="s">
        <v>482</v>
      </c>
      <c r="AI7" s="51" t="s">
        <v>413</v>
      </c>
      <c r="AJ7" s="51"/>
      <c r="AK7" s="51" t="s">
        <v>428</v>
      </c>
      <c r="AL7" s="72" t="s">
        <v>69</v>
      </c>
      <c r="AM7" s="46"/>
      <c r="AN7" s="4"/>
      <c r="AO7" s="4"/>
      <c r="AP7" s="4"/>
      <c r="AQ7" s="4"/>
      <c r="AR7" s="4"/>
    </row>
    <row r="8" spans="1:59">
      <c r="A8" s="160"/>
      <c r="B8" s="51" t="s">
        <v>89</v>
      </c>
      <c r="C8" s="51" t="s">
        <v>437</v>
      </c>
      <c r="D8" s="47"/>
      <c r="E8" s="325" t="s">
        <v>485</v>
      </c>
      <c r="F8" s="116" t="s">
        <v>487</v>
      </c>
      <c r="G8" s="325" t="s">
        <v>8</v>
      </c>
      <c r="H8" s="337" t="s">
        <v>487</v>
      </c>
      <c r="I8" s="95" t="s">
        <v>403</v>
      </c>
      <c r="J8" s="176" t="s">
        <v>487</v>
      </c>
      <c r="K8" s="95" t="s">
        <v>403</v>
      </c>
      <c r="L8" s="94"/>
      <c r="M8" s="337" t="s">
        <v>655</v>
      </c>
      <c r="N8" s="176"/>
      <c r="O8" s="95" t="s">
        <v>44</v>
      </c>
      <c r="P8" s="176" t="s">
        <v>487</v>
      </c>
      <c r="Q8" s="116"/>
      <c r="R8" s="433" t="s">
        <v>655</v>
      </c>
      <c r="S8" s="447"/>
      <c r="T8" s="447" t="s">
        <v>659</v>
      </c>
      <c r="U8" s="447"/>
      <c r="V8" s="52" t="s">
        <v>0</v>
      </c>
      <c r="W8" s="116" t="s">
        <v>487</v>
      </c>
      <c r="X8" s="116"/>
      <c r="Y8" s="52" t="s">
        <v>414</v>
      </c>
      <c r="Z8" s="116" t="s">
        <v>487</v>
      </c>
      <c r="AA8" s="73" t="s">
        <v>489</v>
      </c>
      <c r="AB8" s="73"/>
      <c r="AC8" s="52" t="s">
        <v>523</v>
      </c>
      <c r="AD8" s="52" t="s">
        <v>520</v>
      </c>
      <c r="AE8" s="73" t="s">
        <v>521</v>
      </c>
      <c r="AF8" s="73"/>
      <c r="AG8" s="95" t="s">
        <v>1</v>
      </c>
      <c r="AH8" s="52" t="s">
        <v>483</v>
      </c>
      <c r="AI8" s="52" t="s">
        <v>517</v>
      </c>
      <c r="AJ8" s="52"/>
      <c r="AK8" s="52" t="s">
        <v>429</v>
      </c>
      <c r="AL8" s="73" t="s">
        <v>540</v>
      </c>
      <c r="AM8" s="46"/>
      <c r="AN8" s="4"/>
      <c r="AO8" s="58"/>
      <c r="AP8" s="58"/>
      <c r="AQ8" s="1"/>
      <c r="AR8" s="5"/>
    </row>
    <row r="9" spans="1:59">
      <c r="A9" s="160">
        <v>1</v>
      </c>
      <c r="B9" s="53">
        <f>+'Ark1'!C335</f>
        <v>2024</v>
      </c>
      <c r="C9" s="53">
        <f>+'Ark1'!J335</f>
        <v>103</v>
      </c>
      <c r="D9" s="64" t="str">
        <f>VLOOKUP(C9,RNR!$A$1:$B$25,2)</f>
        <v>Rudshøgda</v>
      </c>
      <c r="E9" s="326">
        <f>+IF(G9=0,"",'Ark1'!Q335)</f>
        <v>11</v>
      </c>
      <c r="F9" s="327">
        <f t="shared" ref="F9:F33" si="0">+E9-E35</f>
        <v>-294</v>
      </c>
      <c r="G9" s="326">
        <f>+'Ark1'!R335</f>
        <v>59</v>
      </c>
      <c r="H9" s="327">
        <f t="shared" ref="H9:H33" si="1">+G9-G35</f>
        <v>-2569</v>
      </c>
      <c r="I9" s="177">
        <f>+IF(G9=0,"",'Ark1'!AG335)</f>
        <v>6.3308755286639914E-2</v>
      </c>
      <c r="J9" s="155">
        <f t="shared" ref="J9:J33" si="2">+I9-I35</f>
        <v>-2.4814206133475096</v>
      </c>
      <c r="K9" s="177">
        <f>+'Ark1'!AH335</f>
        <v>23.728813559322031</v>
      </c>
      <c r="L9" s="94"/>
      <c r="M9" s="508">
        <f>+'Ark1'!AI335</f>
        <v>59</v>
      </c>
      <c r="N9" s="176"/>
      <c r="O9" s="289">
        <f>+IF(G9=0,"",'Ark1'!U335)</f>
        <v>33.193220338983053</v>
      </c>
      <c r="P9" s="155">
        <f t="shared" ref="P9:P33" si="3">+IF(G9=0,"",O9-O35)</f>
        <v>0.30284743182931351</v>
      </c>
      <c r="Q9" s="116"/>
      <c r="R9" s="148">
        <f>+IF(M9=0,"",'Ark1'!AJ335)</f>
        <v>114.84576271186444</v>
      </c>
      <c r="S9" s="447"/>
      <c r="T9" s="22">
        <f>+IF(M9=0,"",'Ark1'!AL335)</f>
        <v>21.933859943152964</v>
      </c>
      <c r="U9" s="447"/>
      <c r="V9" s="304">
        <f>+IF(G9=0,"",'Ark1'!S335)</f>
        <v>7.8644067796610173</v>
      </c>
      <c r="W9" s="55">
        <f t="shared" ref="W9:W33" si="4">+IF(G9=0,"",V9-V35)</f>
        <v>0.4526868405438158</v>
      </c>
      <c r="X9" s="116"/>
      <c r="Y9" s="55">
        <f>+IF(G9=0,"",'Ark1'!T335)</f>
        <v>7.491525423728814</v>
      </c>
      <c r="Z9" s="55">
        <f t="shared" ref="Z9:Z33" si="5">+IF(G9=0,"",Y9-Y35)</f>
        <v>0.25712664138482832</v>
      </c>
      <c r="AA9" s="74">
        <f>+IF(G9=0,"",'Ark1'!W335)</f>
        <v>27.118644067796598</v>
      </c>
      <c r="AB9" s="73"/>
      <c r="AC9" s="74">
        <f>+IF(G9=0,"",'Ark1'!X335)</f>
        <v>100</v>
      </c>
      <c r="AD9" s="74">
        <f>+IF(G9=0,"",'Ark1'!Y335)</f>
        <v>98.305084745762727</v>
      </c>
      <c r="AE9" s="74">
        <f>+IF(G9=0,"",'Ark1'!Z335)</f>
        <v>6.5196668420335699</v>
      </c>
      <c r="AF9" s="73"/>
      <c r="AG9" s="74">
        <f>+IF(G9=0,"",'Ark1'!AA335)</f>
        <v>1.6308220565999867</v>
      </c>
      <c r="AH9" s="74">
        <f>+IF(G9=0,"",'Ark1'!AB335)</f>
        <v>2.1102886087133914</v>
      </c>
      <c r="AI9" s="74">
        <f>+IF(G9=0,"",'Ark1'!AC335)</f>
        <v>80.381899645842893</v>
      </c>
      <c r="AJ9" s="52"/>
      <c r="AK9" s="55">
        <f t="shared" ref="AK9:AK33" si="6">+IF(G9=0,"",O9/V9)</f>
        <v>4.2206896551724142</v>
      </c>
      <c r="AL9" s="74">
        <f>+IF(G9=0,"",G9/E9)</f>
        <v>5.3636363636363633</v>
      </c>
      <c r="AM9" s="46"/>
      <c r="AN9" s="4"/>
      <c r="AO9" s="58"/>
      <c r="AP9" s="58"/>
      <c r="AQ9" s="1"/>
      <c r="AR9" s="5"/>
    </row>
    <row r="10" spans="1:59">
      <c r="A10" s="160">
        <f>1+A9</f>
        <v>2</v>
      </c>
      <c r="B10" s="53">
        <f>+'Ark1'!C336</f>
        <v>2024</v>
      </c>
      <c r="C10" s="53">
        <f>+'Ark1'!J336</f>
        <v>106</v>
      </c>
      <c r="D10" s="64" t="str">
        <f>VLOOKUP(C10,RNR!$A$1:$B$25,2)</f>
        <v>Furuseth</v>
      </c>
      <c r="E10" s="326">
        <f>+IF(G10=0,"",'Ark1'!Q336)</f>
        <v>311</v>
      </c>
      <c r="F10" s="327">
        <f t="shared" si="0"/>
        <v>-21</v>
      </c>
      <c r="G10" s="326">
        <f>+'Ark1'!R336</f>
        <v>3268</v>
      </c>
      <c r="H10" s="327">
        <f t="shared" si="1"/>
        <v>-595</v>
      </c>
      <c r="I10" s="177">
        <f>+IF(G10=0,"",'Ark1'!AG336)</f>
        <v>3.4448283787702345</v>
      </c>
      <c r="J10" s="155">
        <f t="shared" si="2"/>
        <v>-0.2136261856534527</v>
      </c>
      <c r="K10" s="177">
        <f>+'Ark1'!AH336</f>
        <v>0.48959608323133424</v>
      </c>
      <c r="L10" s="94"/>
      <c r="M10" s="508">
        <f>+'Ark1'!AI336</f>
        <v>3241</v>
      </c>
      <c r="N10" s="176"/>
      <c r="O10" s="289">
        <f>+IF(G10=0,"",'Ark1'!U336)</f>
        <v>32.607925336597333</v>
      </c>
      <c r="P10" s="155">
        <f t="shared" si="3"/>
        <v>0.43981764827227465</v>
      </c>
      <c r="Q10" s="116"/>
      <c r="R10" s="148">
        <f>+IF(M10=0,"",'Ark1'!AJ336)</f>
        <v>115.06896019746971</v>
      </c>
      <c r="S10" s="447"/>
      <c r="T10" s="22">
        <f>+IF(M10=0,"",'Ark1'!AL336)</f>
        <v>21.328603734620927</v>
      </c>
      <c r="U10" s="447"/>
      <c r="V10" s="304">
        <f>+IF(G10=0,"",'Ark1'!S336)</f>
        <v>7.3984088127294978</v>
      </c>
      <c r="W10" s="55">
        <f t="shared" si="4"/>
        <v>0.3261851523619077</v>
      </c>
      <c r="X10" s="116"/>
      <c r="Y10" s="55">
        <f>+IF(G10=0,"",'Ark1'!T336)</f>
        <v>6.9669522643818853</v>
      </c>
      <c r="Z10" s="55">
        <f t="shared" si="5"/>
        <v>-0.42057038640765398</v>
      </c>
      <c r="AA10" s="74">
        <f>+IF(G10=0,"",'Ark1'!W336)</f>
        <v>24.265605875153003</v>
      </c>
      <c r="AB10" s="73"/>
      <c r="AC10" s="74">
        <f>+IF(G10=0,"",'Ark1'!X336)</f>
        <v>98.92900856793149</v>
      </c>
      <c r="AD10" s="74">
        <f>+IF(G10=0,"",'Ark1'!Y336)</f>
        <v>91.187270501835997</v>
      </c>
      <c r="AE10" s="74">
        <f>+IF(G10=0,"",'Ark1'!Z336)</f>
        <v>7.3993599563958368</v>
      </c>
      <c r="AF10" s="73"/>
      <c r="AG10" s="74">
        <f>+IF(G10=0,"",'Ark1'!AA336)</f>
        <v>1.7399186560202724</v>
      </c>
      <c r="AH10" s="74">
        <f>+IF(G10=0,"",'Ark1'!AB336)</f>
        <v>2.203009989175988</v>
      </c>
      <c r="AI10" s="74">
        <f>+IF(G10=0,"",'Ark1'!AC336)</f>
        <v>80.639961406016937</v>
      </c>
      <c r="AJ10" s="52"/>
      <c r="AK10" s="55">
        <f t="shared" si="6"/>
        <v>4.4074241045578662</v>
      </c>
      <c r="AL10" s="74">
        <f t="shared" ref="AL10:AL30" si="7">+IF(G10=0,"",G10/E10)</f>
        <v>10.508038585209004</v>
      </c>
      <c r="AM10" s="46"/>
      <c r="AN10" s="4"/>
      <c r="AO10" s="58"/>
      <c r="AP10" s="58"/>
      <c r="AQ10" s="1"/>
      <c r="AR10" s="5"/>
    </row>
    <row r="11" spans="1:59">
      <c r="A11" s="160">
        <f>1+A10</f>
        <v>3</v>
      </c>
      <c r="B11" s="53">
        <f>+'Ark1'!C337</f>
        <v>2024</v>
      </c>
      <c r="C11" s="53">
        <f>+'Ark1'!J337</f>
        <v>110</v>
      </c>
      <c r="D11" s="64" t="str">
        <f>VLOOKUP(C11,RNR!$A$1:$B$25,2)</f>
        <v>Gol</v>
      </c>
      <c r="E11" s="326">
        <f>+IF(G11=0,"",'Ark1'!Q337)</f>
        <v>1246</v>
      </c>
      <c r="F11" s="327">
        <f t="shared" si="0"/>
        <v>71</v>
      </c>
      <c r="G11" s="326">
        <f>+'Ark1'!R337</f>
        <v>11353</v>
      </c>
      <c r="H11" s="327">
        <f t="shared" si="1"/>
        <v>38</v>
      </c>
      <c r="I11" s="177">
        <f>+IF(G11=0,"",'Ark1'!AG337)</f>
        <v>11.991736629888488</v>
      </c>
      <c r="J11" s="155">
        <f t="shared" si="2"/>
        <v>1.001107957857025</v>
      </c>
      <c r="K11" s="177">
        <f>+'Ark1'!AH337</f>
        <v>4.9678499075134317</v>
      </c>
      <c r="L11" s="94"/>
      <c r="M11" s="508">
        <f>+'Ark1'!AI337</f>
        <v>11352</v>
      </c>
      <c r="N11" s="176"/>
      <c r="O11" s="289">
        <f>+IF(G11=0,"",'Ark1'!U337)</f>
        <v>32.674508940368149</v>
      </c>
      <c r="P11" s="155">
        <f t="shared" si="3"/>
        <v>-0.31839428543820247</v>
      </c>
      <c r="Q11" s="116"/>
      <c r="R11" s="148">
        <f>+IF(M11=0,"",'Ark1'!AJ337)</f>
        <v>115.36213883016232</v>
      </c>
      <c r="S11" s="447"/>
      <c r="T11" s="22">
        <f>+IF(M11=0,"",'Ark1'!AL337)</f>
        <v>21.13748247366086</v>
      </c>
      <c r="U11" s="447"/>
      <c r="V11" s="304">
        <f>+IF(G11=0,"",'Ark1'!S337)</f>
        <v>7.3148066590328558</v>
      </c>
      <c r="W11" s="55">
        <f t="shared" si="4"/>
        <v>0.22687029137929571</v>
      </c>
      <c r="X11" s="116"/>
      <c r="Y11" s="55">
        <f>+IF(G11=0,"",'Ark1'!T337)</f>
        <v>6.4889456531313279</v>
      </c>
      <c r="Z11" s="55">
        <f t="shared" si="5"/>
        <v>-0.22020149666982203</v>
      </c>
      <c r="AA11" s="74">
        <f>+IF(G11=0,"",'Ark1'!W337)</f>
        <v>16.031005020699379</v>
      </c>
      <c r="AB11" s="73"/>
      <c r="AC11" s="74">
        <f>+IF(G11=0,"",'Ark1'!X337)</f>
        <v>99.46269708447106</v>
      </c>
      <c r="AD11" s="74">
        <f>+IF(G11=0,"",'Ark1'!Y337)</f>
        <v>91.077248304412947</v>
      </c>
      <c r="AE11" s="74">
        <f>+IF(G11=0,"",'Ark1'!Z337)</f>
        <v>7.3463205906786255</v>
      </c>
      <c r="AF11" s="73"/>
      <c r="AG11" s="74">
        <f>+IF(G11=0,"",'Ark1'!AA337)</f>
        <v>1.632459462535498</v>
      </c>
      <c r="AH11" s="74">
        <f>+IF(G11=0,"",'Ark1'!AB337)</f>
        <v>2.1652196305628326</v>
      </c>
      <c r="AI11" s="74">
        <f>+IF(G11=0,"",'Ark1'!AC337)</f>
        <v>80.319042886054689</v>
      </c>
      <c r="AJ11" s="52"/>
      <c r="AK11" s="55">
        <f t="shared" si="6"/>
        <v>4.4668998735625207</v>
      </c>
      <c r="AL11" s="74">
        <f t="shared" si="7"/>
        <v>9.1115569823434992</v>
      </c>
      <c r="AM11" s="46"/>
      <c r="AN11" s="4"/>
      <c r="AO11" s="58"/>
      <c r="AP11" s="58"/>
      <c r="AQ11" s="1"/>
      <c r="AR11" s="5"/>
      <c r="AT11" s="2"/>
      <c r="AU11" s="2"/>
      <c r="AV11" s="2"/>
    </row>
    <row r="12" spans="1:59">
      <c r="A12" s="160">
        <f t="shared" ref="A12:A36" si="8">1+A11</f>
        <v>4</v>
      </c>
      <c r="B12" s="53">
        <f>+'Ark1'!C338</f>
        <v>2024</v>
      </c>
      <c r="C12" s="53">
        <f>+'Ark1'!J338</f>
        <v>111</v>
      </c>
      <c r="D12" s="64" t="str">
        <f>VLOOKUP(C12,RNR!$A$1:$B$25,2)</f>
        <v>Forus</v>
      </c>
      <c r="E12" s="326">
        <f>+IF(G12=0,"",'Ark1'!Q338)</f>
        <v>1081</v>
      </c>
      <c r="F12" s="327">
        <f t="shared" si="0"/>
        <v>4</v>
      </c>
      <c r="G12" s="326">
        <f>+'Ark1'!R338</f>
        <v>10912</v>
      </c>
      <c r="H12" s="327">
        <f t="shared" si="1"/>
        <v>-767</v>
      </c>
      <c r="I12" s="177">
        <f>+IF(G12=0,"",'Ark1'!AG338)</f>
        <v>11.958048898125764</v>
      </c>
      <c r="J12" s="155">
        <f t="shared" si="2"/>
        <v>0.35259045379191534</v>
      </c>
      <c r="K12" s="177">
        <f>+'Ark1'!AH338</f>
        <v>0.83394428152492672</v>
      </c>
      <c r="L12" s="94"/>
      <c r="M12" s="508">
        <f>+'Ark1'!AI338</f>
        <v>10890</v>
      </c>
      <c r="N12" s="176"/>
      <c r="O12" s="289">
        <f>+IF(G12=0,"",'Ark1'!U338)</f>
        <v>33.899523460410649</v>
      </c>
      <c r="P12" s="155">
        <f t="shared" si="3"/>
        <v>0.14677065623208563</v>
      </c>
      <c r="Q12" s="116"/>
      <c r="R12" s="148">
        <f>+IF(M12=0,"",'Ark1'!AJ338)</f>
        <v>115.0273553719008</v>
      </c>
      <c r="S12" s="447"/>
      <c r="T12" s="22">
        <f>+IF(M12=0,"",'Ark1'!AL338)</f>
        <v>22.3018995984798</v>
      </c>
      <c r="U12" s="447"/>
      <c r="V12" s="304">
        <f>+IF(G12=0,"",'Ark1'!S338)</f>
        <v>7.6379215542521983</v>
      </c>
      <c r="W12" s="55">
        <f t="shared" si="4"/>
        <v>4.2579487294409191E-2</v>
      </c>
      <c r="X12" s="116"/>
      <c r="Y12" s="55">
        <f>+IF(G12=0,"",'Ark1'!T338)</f>
        <v>6.8280791788856305</v>
      </c>
      <c r="Z12" s="55">
        <f t="shared" si="5"/>
        <v>-0.32638610067597629</v>
      </c>
      <c r="AA12" s="74">
        <f>+IF(G12=0,"",'Ark1'!W338)</f>
        <v>23.08467741935484</v>
      </c>
      <c r="AB12" s="73"/>
      <c r="AC12" s="74">
        <f>+IF(G12=0,"",'Ark1'!X338)</f>
        <v>98.368768328445753</v>
      </c>
      <c r="AD12" s="74">
        <f>+IF(G12=0,"",'Ark1'!Y338)</f>
        <v>91.587243401759551</v>
      </c>
      <c r="AE12" s="74">
        <f>+IF(G12=0,"",'Ark1'!Z338)</f>
        <v>8.6938349153501697</v>
      </c>
      <c r="AF12" s="73"/>
      <c r="AG12" s="74">
        <f>+IF(G12=0,"",'Ark1'!AA338)</f>
        <v>1.8319327621047288</v>
      </c>
      <c r="AH12" s="74">
        <f>+IF(G12=0,"",'Ark1'!AB338)</f>
        <v>2.3633759477839202</v>
      </c>
      <c r="AI12" s="74">
        <f>+IF(G12=0,"",'Ark1'!AC338)</f>
        <v>79.93858076208825</v>
      </c>
      <c r="AJ12" s="52"/>
      <c r="AK12" s="55">
        <f t="shared" si="6"/>
        <v>4.4383178355030424</v>
      </c>
      <c r="AL12" s="74">
        <f t="shared" si="7"/>
        <v>10.094357076780758</v>
      </c>
      <c r="AM12" s="46"/>
      <c r="AN12" s="4"/>
      <c r="AO12" s="58"/>
      <c r="AP12" s="58"/>
      <c r="AQ12" s="1"/>
      <c r="AR12" s="5"/>
      <c r="AT12" s="2"/>
      <c r="AU12" s="2"/>
      <c r="AV12" s="4"/>
      <c r="AW12" s="4"/>
      <c r="AX12" s="4"/>
    </row>
    <row r="13" spans="1:59">
      <c r="A13" s="160">
        <f t="shared" si="8"/>
        <v>5</v>
      </c>
      <c r="B13" s="53">
        <f>+'Ark1'!C339</f>
        <v>2024</v>
      </c>
      <c r="C13" s="53">
        <f>+'Ark1'!J339</f>
        <v>116</v>
      </c>
      <c r="D13" s="64" t="str">
        <f>VLOOKUP(C13,RNR!$A$1:$B$25,2)</f>
        <v>Sandeid</v>
      </c>
      <c r="E13" s="326">
        <f>+IF(G13=0,"",'Ark1'!Q339)</f>
        <v>1018</v>
      </c>
      <c r="F13" s="327">
        <f t="shared" si="0"/>
        <v>-40</v>
      </c>
      <c r="G13" s="326">
        <f>+'Ark1'!R339</f>
        <v>7257</v>
      </c>
      <c r="H13" s="327">
        <f t="shared" si="1"/>
        <v>-465</v>
      </c>
      <c r="I13" s="177">
        <f>+IF(G13=0,"",'Ark1'!AG339)</f>
        <v>7.2640848564901566</v>
      </c>
      <c r="J13" s="155">
        <f t="shared" si="2"/>
        <v>0.23203465723212968</v>
      </c>
      <c r="K13" s="177">
        <f>+'Ark1'!AH339</f>
        <v>1.1988424968995453</v>
      </c>
      <c r="L13" s="94"/>
      <c r="M13" s="508">
        <f>+'Ark1'!AI339</f>
        <v>6381</v>
      </c>
      <c r="N13" s="176"/>
      <c r="O13" s="289">
        <f>+IF(G13=0,"",'Ark1'!U339)</f>
        <v>30.964310321069387</v>
      </c>
      <c r="P13" s="155">
        <f t="shared" si="3"/>
        <v>3.2543939302986047E-2</v>
      </c>
      <c r="Q13" s="116"/>
      <c r="R13" s="148">
        <f>+IF(M13=0,"",'Ark1'!AJ339)</f>
        <v>112.70916784203069</v>
      </c>
      <c r="S13" s="447"/>
      <c r="T13" s="22">
        <f>+IF(M13=0,"",'Ark1'!AL339)</f>
        <v>21.103977408048987</v>
      </c>
      <c r="U13" s="447"/>
      <c r="V13" s="304">
        <f>+IF(G13=0,"",'Ark1'!S339)</f>
        <v>7.2731156125120604</v>
      </c>
      <c r="W13" s="55">
        <f t="shared" si="4"/>
        <v>-7.8606739210290044E-2</v>
      </c>
      <c r="X13" s="116"/>
      <c r="Y13" s="55">
        <f>+IF(G13=0,"",'Ark1'!T339)</f>
        <v>6.7020807496210546</v>
      </c>
      <c r="Z13" s="55">
        <f t="shared" si="5"/>
        <v>0.16089970844001389</v>
      </c>
      <c r="AA13" s="74">
        <f>+IF(G13=0,"",'Ark1'!W339)</f>
        <v>20.54568003307152</v>
      </c>
      <c r="AB13" s="73"/>
      <c r="AC13" s="74">
        <f>+IF(G13=0,"",'Ark1'!X339)</f>
        <v>94.777456249138737</v>
      </c>
      <c r="AD13" s="74">
        <f>+IF(G13=0,"",'Ark1'!Y339)</f>
        <v>82.265398925175674</v>
      </c>
      <c r="AE13" s="74">
        <f>+IF(G13=0,"",'Ark1'!Z339)</f>
        <v>8.7047915667540714</v>
      </c>
      <c r="AF13" s="73"/>
      <c r="AG13" s="74">
        <f>+IF(G13=0,"",'Ark1'!AA339)</f>
        <v>1.828181275572532</v>
      </c>
      <c r="AH13" s="74">
        <f>+IF(G13=0,"",'Ark1'!AB339)</f>
        <v>2.5348582232596568</v>
      </c>
      <c r="AI13" s="74">
        <f>+IF(G13=0,"",'Ark1'!AC339)</f>
        <v>81.799662870770391</v>
      </c>
      <c r="AJ13" s="52"/>
      <c r="AK13" s="55">
        <f t="shared" si="6"/>
        <v>4.2573653398003151</v>
      </c>
      <c r="AL13" s="74">
        <f t="shared" si="7"/>
        <v>7.1286836935166997</v>
      </c>
      <c r="AM13" s="46"/>
      <c r="AN13" s="4"/>
      <c r="AO13" s="58"/>
      <c r="AP13" s="58"/>
      <c r="AQ13" s="1"/>
      <c r="AR13" s="5"/>
      <c r="AT13" s="1"/>
      <c r="AU13" s="1"/>
      <c r="AV13" s="11"/>
      <c r="AW13" s="11"/>
      <c r="AX13" s="11"/>
    </row>
    <row r="14" spans="1:59">
      <c r="A14" s="160">
        <f t="shared" si="8"/>
        <v>6</v>
      </c>
      <c r="B14" s="53">
        <f>+'Ark1'!C340</f>
        <v>2024</v>
      </c>
      <c r="C14" s="53">
        <f>+'Ark1'!J340</f>
        <v>117</v>
      </c>
      <c r="D14" s="64" t="str">
        <f>VLOOKUP(C14,RNR!$A$1:$B$25,2)</f>
        <v>Jæren</v>
      </c>
      <c r="E14" s="326">
        <f>+IF(G14=0,"",'Ark1'!Q340)</f>
        <v>560</v>
      </c>
      <c r="F14" s="327">
        <f t="shared" si="0"/>
        <v>-5</v>
      </c>
      <c r="G14" s="326">
        <f>+'Ark1'!R340</f>
        <v>5689</v>
      </c>
      <c r="H14" s="327">
        <f t="shared" si="1"/>
        <v>-539</v>
      </c>
      <c r="I14" s="177">
        <f>+IF(G14=0,"",'Ark1'!AG340)</f>
        <v>5.9005641345427726</v>
      </c>
      <c r="J14" s="155">
        <f t="shared" si="2"/>
        <v>6.9021344945165986E-2</v>
      </c>
      <c r="K14" s="177">
        <f>+'Ark1'!AH340</f>
        <v>2.0038671119704694</v>
      </c>
      <c r="L14" s="94"/>
      <c r="M14" s="508">
        <f>+'Ark1'!AI340</f>
        <v>5683</v>
      </c>
      <c r="N14" s="176"/>
      <c r="O14" s="289">
        <f>+IF(G14=0,"",'Ark1'!U340)</f>
        <v>32.084496396554897</v>
      </c>
      <c r="P14" s="155">
        <f t="shared" si="3"/>
        <v>0.28008085384447412</v>
      </c>
      <c r="Q14" s="116"/>
      <c r="R14" s="148">
        <f>+IF(M14=0,"",'Ark1'!AJ340)</f>
        <v>114.48579975365116</v>
      </c>
      <c r="S14" s="447"/>
      <c r="T14" s="22">
        <f>+IF(M14=0,"",'Ark1'!AL340)</f>
        <v>21.266923661765777</v>
      </c>
      <c r="U14" s="447"/>
      <c r="V14" s="304">
        <f>+IF(G14=0,"",'Ark1'!S340)</f>
        <v>7.380910529091226</v>
      </c>
      <c r="W14" s="55">
        <f t="shared" si="4"/>
        <v>2.943332934813192E-2</v>
      </c>
      <c r="X14" s="116"/>
      <c r="Y14" s="55">
        <f>+IF(G14=0,"",'Ark1'!T340)</f>
        <v>7.3926876428194754</v>
      </c>
      <c r="Z14" s="55">
        <f t="shared" si="5"/>
        <v>-4.2295055427610251E-3</v>
      </c>
      <c r="AA14" s="74">
        <f>+IF(G14=0,"",'Ark1'!W340)</f>
        <v>34.733696607488142</v>
      </c>
      <c r="AB14" s="73"/>
      <c r="AC14" s="74">
        <f>+IF(G14=0,"",'Ark1'!X340)</f>
        <v>95.658287924063984</v>
      </c>
      <c r="AD14" s="74">
        <f>+IF(G14=0,"",'Ark1'!Y340)</f>
        <v>84.53155211812269</v>
      </c>
      <c r="AE14" s="74">
        <f>+IF(G14=0,"",'Ark1'!Z340)</f>
        <v>9.0740963888261188</v>
      </c>
      <c r="AF14" s="73"/>
      <c r="AG14" s="74">
        <f>+IF(G14=0,"",'Ark1'!AA340)</f>
        <v>2.0437974232037472</v>
      </c>
      <c r="AH14" s="74">
        <f>+IF(G14=0,"",'Ark1'!AB340)</f>
        <v>2.7499256387760593</v>
      </c>
      <c r="AI14" s="74">
        <f>+IF(G14=0,"",'Ark1'!AC340)</f>
        <v>84.563241928180787</v>
      </c>
      <c r="AJ14" s="52"/>
      <c r="AK14" s="55">
        <f t="shared" si="6"/>
        <v>4.3469564181948295</v>
      </c>
      <c r="AL14" s="74">
        <f t="shared" si="7"/>
        <v>10.158928571428572</v>
      </c>
      <c r="AM14" s="46"/>
      <c r="AN14" s="4"/>
      <c r="AO14" s="58"/>
      <c r="AP14" s="58"/>
      <c r="AQ14" s="1"/>
      <c r="AR14" s="5"/>
      <c r="AT14" s="1"/>
      <c r="AU14" s="1"/>
      <c r="AV14" s="11"/>
      <c r="AW14" s="11"/>
      <c r="AX14" s="11"/>
    </row>
    <row r="15" spans="1:59">
      <c r="A15" s="160">
        <f t="shared" si="8"/>
        <v>7</v>
      </c>
      <c r="B15" s="53">
        <f>+'Ark1'!C341</f>
        <v>2024</v>
      </c>
      <c r="C15" s="53">
        <f>+'Ark1'!J341</f>
        <v>134</v>
      </c>
      <c r="D15" s="64" t="str">
        <f>VLOOKUP(C15,RNR!$A$1:$B$25,2)</f>
        <v>Førde</v>
      </c>
      <c r="E15" s="326">
        <f>+IF(G15=0,"",'Ark1'!Q341)</f>
        <v>1554</v>
      </c>
      <c r="F15" s="327">
        <f t="shared" si="0"/>
        <v>87</v>
      </c>
      <c r="G15" s="326">
        <f>+'Ark1'!R341</f>
        <v>11077</v>
      </c>
      <c r="H15" s="327">
        <f t="shared" si="1"/>
        <v>150</v>
      </c>
      <c r="I15" s="177">
        <f>+IF(G15=0,"",'Ark1'!AG341)</f>
        <v>11.007725775850599</v>
      </c>
      <c r="J15" s="155">
        <f t="shared" si="2"/>
        <v>1.2079715317044251</v>
      </c>
      <c r="K15" s="177">
        <f>+'Ark1'!AH341</f>
        <v>2.7083145255935719</v>
      </c>
      <c r="L15" s="94"/>
      <c r="M15" s="508">
        <f>+'Ark1'!AI341</f>
        <v>11030</v>
      </c>
      <c r="N15" s="176"/>
      <c r="O15" s="289">
        <f>+IF(G15=0,"",'Ark1'!U341)</f>
        <v>30.740651801028939</v>
      </c>
      <c r="P15" s="155">
        <f t="shared" si="3"/>
        <v>0.27806371646781258</v>
      </c>
      <c r="Q15" s="116"/>
      <c r="R15" s="148">
        <f>+IF(M15=0,"",'Ark1'!AJ341)</f>
        <v>112.30601994560244</v>
      </c>
      <c r="S15" s="447"/>
      <c r="T15" s="22">
        <f>+IF(M15=0,"",'Ark1'!AL341)</f>
        <v>21.493174187413953</v>
      </c>
      <c r="U15" s="447"/>
      <c r="V15" s="304">
        <f>+IF(G15=0,"",'Ark1'!S341)</f>
        <v>7.3116367247449698</v>
      </c>
      <c r="W15" s="55">
        <f t="shared" si="4"/>
        <v>0.17070142685899725</v>
      </c>
      <c r="X15" s="116"/>
      <c r="Y15" s="55">
        <f>+IF(G15=0,"",'Ark1'!T341)</f>
        <v>6.6463844001083352</v>
      </c>
      <c r="Z15" s="55">
        <f t="shared" si="5"/>
        <v>-0.2588045813138331</v>
      </c>
      <c r="AA15" s="74">
        <f>+IF(G15=0,"",'Ark1'!W341)</f>
        <v>16.629051187144537</v>
      </c>
      <c r="AB15" s="73"/>
      <c r="AC15" s="74">
        <f>+IF(G15=0,"",'Ark1'!X341)</f>
        <v>94.754897535433756</v>
      </c>
      <c r="AD15" s="74">
        <f>+IF(G15=0,"",'Ark1'!Y341)</f>
        <v>82.892479913333929</v>
      </c>
      <c r="AE15" s="74">
        <f>+IF(G15=0,"",'Ark1'!Z341)</f>
        <v>8.4181079433807007</v>
      </c>
      <c r="AF15" s="73"/>
      <c r="AG15" s="74">
        <f>+IF(G15=0,"",'Ark1'!AA341)</f>
        <v>1.7681398417975036</v>
      </c>
      <c r="AH15" s="74">
        <f>+IF(G15=0,"",'Ark1'!AB341)</f>
        <v>2.4249293514272918</v>
      </c>
      <c r="AI15" s="74">
        <f>+IF(G15=0,"",'Ark1'!AC341)</f>
        <v>82.163490017469883</v>
      </c>
      <c r="AJ15" s="52"/>
      <c r="AK15" s="55">
        <f t="shared" si="6"/>
        <v>4.2043461619191937</v>
      </c>
      <c r="AL15" s="74">
        <f t="shared" si="7"/>
        <v>7.128056628056628</v>
      </c>
      <c r="AM15" s="46"/>
      <c r="AN15" s="4"/>
      <c r="AO15" s="58"/>
      <c r="AP15" s="58"/>
      <c r="AQ15" s="1"/>
      <c r="AR15" s="5"/>
      <c r="AT15" s="1"/>
      <c r="AU15" s="1"/>
      <c r="AV15" s="11"/>
      <c r="AW15" s="11"/>
      <c r="AX15" s="11"/>
    </row>
    <row r="16" spans="1:59">
      <c r="A16" s="160">
        <f t="shared" si="8"/>
        <v>8</v>
      </c>
      <c r="B16" s="53">
        <f>+'Ark1'!C342</f>
        <v>2024</v>
      </c>
      <c r="C16" s="53">
        <f>+'Ark1'!J342</f>
        <v>141</v>
      </c>
      <c r="D16" s="64" t="str">
        <f>VLOOKUP(C16,RNR!$A$1:$B$25,2)</f>
        <v>Ølen</v>
      </c>
      <c r="E16" s="326">
        <f>+IF(G16=0,"",'Ark1'!Q342)</f>
        <v>1362</v>
      </c>
      <c r="F16" s="327">
        <f t="shared" si="0"/>
        <v>-3</v>
      </c>
      <c r="G16" s="326">
        <f>+'Ark1'!R342</f>
        <v>10514</v>
      </c>
      <c r="H16" s="327">
        <f t="shared" si="1"/>
        <v>-315</v>
      </c>
      <c r="I16" s="177">
        <f>+IF(G16=0,"",'Ark1'!AG342)</f>
        <v>9.6931413252232019</v>
      </c>
      <c r="J16" s="155">
        <f t="shared" si="2"/>
        <v>0.53939156120848075</v>
      </c>
      <c r="K16" s="177">
        <f>+'Ark1'!AH342</f>
        <v>1.6454251474224837</v>
      </c>
      <c r="L16" s="94"/>
      <c r="M16" s="508">
        <f>+'Ark1'!AI342</f>
        <v>10448</v>
      </c>
      <c r="N16" s="176"/>
      <c r="O16" s="289">
        <f>+IF(G16=0,"",'Ark1'!U342)</f>
        <v>28.518993722655523</v>
      </c>
      <c r="P16" s="155">
        <f t="shared" si="3"/>
        <v>-0.19299261033906845</v>
      </c>
      <c r="Q16" s="116"/>
      <c r="R16" s="148">
        <f>+IF(M16=0,"",'Ark1'!AJ342)</f>
        <v>111.76118874425758</v>
      </c>
      <c r="S16" s="447"/>
      <c r="T16" s="22">
        <f>+IF(M16=0,"",'Ark1'!AL342)</f>
        <v>19.959597764106547</v>
      </c>
      <c r="U16" s="447"/>
      <c r="V16" s="304">
        <f>+IF(G16=0,"",'Ark1'!S342)</f>
        <v>6.7925622978885274</v>
      </c>
      <c r="W16" s="55">
        <f t="shared" si="4"/>
        <v>6.2762685735975765E-2</v>
      </c>
      <c r="X16" s="116"/>
      <c r="Y16" s="55">
        <f>+IF(G16=0,"",'Ark1'!T342)</f>
        <v>6.8420201635914006</v>
      </c>
      <c r="Z16" s="55">
        <f t="shared" si="5"/>
        <v>-0.46521042095010934</v>
      </c>
      <c r="AA16" s="74">
        <f>+IF(G16=0,"",'Ark1'!W342)</f>
        <v>18.527677382537568</v>
      </c>
      <c r="AB16" s="73"/>
      <c r="AC16" s="74">
        <f>+IF(G16=0,"",'Ark1'!X342)</f>
        <v>89.76602625071331</v>
      </c>
      <c r="AD16" s="74">
        <f>+IF(G16=0,"",'Ark1'!Y342)</f>
        <v>70.534525394711793</v>
      </c>
      <c r="AE16" s="74">
        <f>+IF(G16=0,"",'Ark1'!Z342)</f>
        <v>9.4239613664614392</v>
      </c>
      <c r="AF16" s="73"/>
      <c r="AG16" s="74">
        <f>+IF(G16=0,"",'Ark1'!AA342)</f>
        <v>1.9361251986452921</v>
      </c>
      <c r="AH16" s="74">
        <f>+IF(G16=0,"",'Ark1'!AB342)</f>
        <v>2.1165083776677598</v>
      </c>
      <c r="AI16" s="74">
        <f>+IF(G16=0,"",'Ark1'!AC342)</f>
        <v>85.298024348387557</v>
      </c>
      <c r="AJ16" s="52"/>
      <c r="AK16" s="55">
        <f t="shared" si="6"/>
        <v>4.198561967038664</v>
      </c>
      <c r="AL16" s="74">
        <f t="shared" si="7"/>
        <v>7.7195301027900145</v>
      </c>
      <c r="AM16" s="46"/>
      <c r="AN16" s="4"/>
      <c r="AO16" s="58"/>
      <c r="AP16" s="58"/>
      <c r="AQ16" s="1"/>
      <c r="AR16" s="5"/>
      <c r="AT16" s="1"/>
      <c r="AU16" s="1"/>
      <c r="AV16" s="11"/>
      <c r="AW16" s="11"/>
      <c r="AX16" s="11"/>
    </row>
    <row r="17" spans="1:50">
      <c r="A17" s="160">
        <f t="shared" si="8"/>
        <v>9</v>
      </c>
      <c r="B17" s="53">
        <f>+'Ark1'!C343</f>
        <v>2024</v>
      </c>
      <c r="C17" s="53">
        <f>+'Ark1'!J343</f>
        <v>143</v>
      </c>
      <c r="D17" s="64" t="str">
        <f>VLOOKUP(C17,RNR!$A$1:$B$25,2)</f>
        <v>Nordfjord</v>
      </c>
      <c r="E17" s="326">
        <f>+IF(G17=0,"",'Ark1'!Q343)</f>
        <v>2</v>
      </c>
      <c r="F17" s="327">
        <f t="shared" si="0"/>
        <v>-240</v>
      </c>
      <c r="G17" s="326">
        <f>+'Ark1'!R343</f>
        <v>4</v>
      </c>
      <c r="H17" s="327">
        <f t="shared" si="1"/>
        <v>-2457</v>
      </c>
      <c r="I17" s="177">
        <f>+IF(G17=0,"",'Ark1'!AG343)</f>
        <v>3.6302967824191506E-3</v>
      </c>
      <c r="J17" s="155">
        <f t="shared" si="2"/>
        <v>-2.3216160570846709</v>
      </c>
      <c r="K17" s="177">
        <f>+'Ark1'!AH343</f>
        <v>0</v>
      </c>
      <c r="L17" s="94"/>
      <c r="M17" s="508">
        <f>+'Ark1'!AI343</f>
        <v>0</v>
      </c>
      <c r="N17" s="176"/>
      <c r="O17" s="289">
        <f>+IF(G17=0,"",'Ark1'!U343)</f>
        <v>28.074999999999999</v>
      </c>
      <c r="P17" s="155">
        <f t="shared" si="3"/>
        <v>-4.0179703372613282</v>
      </c>
      <c r="Q17" s="116"/>
      <c r="R17" s="148" t="str">
        <f>+IF(M17=0,"",'Ark1'!AJ343)</f>
        <v/>
      </c>
      <c r="S17" s="447"/>
      <c r="T17" s="22" t="str">
        <f>+IF(M17=0,"",'Ark1'!AL343)</f>
        <v/>
      </c>
      <c r="U17" s="447"/>
      <c r="V17" s="304">
        <f>+IF(G17=0,"",'Ark1'!S343)</f>
        <v>6.5</v>
      </c>
      <c r="W17" s="55">
        <f t="shared" si="4"/>
        <v>-0.86611133685493602</v>
      </c>
      <c r="X17" s="116"/>
      <c r="Y17" s="55">
        <f>+IF(G17=0,"",'Ark1'!T343)</f>
        <v>6</v>
      </c>
      <c r="Z17" s="55">
        <f t="shared" si="5"/>
        <v>-0.66355140186916017</v>
      </c>
      <c r="AA17" s="74">
        <f>+IF(G17=0,"",'Ark1'!W343)</f>
        <v>0</v>
      </c>
      <c r="AB17" s="73"/>
      <c r="AC17" s="74">
        <f>+IF(G17=0,"",'Ark1'!X343)</f>
        <v>100</v>
      </c>
      <c r="AD17" s="74">
        <f>+IF(G17=0,"",'Ark1'!Y343)</f>
        <v>100</v>
      </c>
      <c r="AE17" s="74">
        <f>+IF(G17=0,"",'Ark1'!Z343)</f>
        <v>4.9378006237595216</v>
      </c>
      <c r="AF17" s="73"/>
      <c r="AG17" s="74">
        <f>+IF(G17=0,"",'Ark1'!AA343)</f>
        <v>1.8027756377319943</v>
      </c>
      <c r="AH17" s="74">
        <f>+IF(G17=0,"",'Ark1'!AB343)</f>
        <v>1.7320508075688772</v>
      </c>
      <c r="AI17" s="74">
        <f>+IF(G17=0,"",'Ark1'!AC343)</f>
        <v>74.283174373019591</v>
      </c>
      <c r="AJ17" s="52"/>
      <c r="AK17" s="55">
        <f t="shared" si="6"/>
        <v>4.319230769230769</v>
      </c>
      <c r="AL17" s="74">
        <f t="shared" si="7"/>
        <v>2</v>
      </c>
      <c r="AM17" s="46"/>
      <c r="AN17" s="4"/>
      <c r="AO17" s="58"/>
      <c r="AP17" s="58"/>
      <c r="AQ17" s="1"/>
      <c r="AR17" s="5"/>
      <c r="AT17" s="1"/>
      <c r="AU17" s="1"/>
      <c r="AV17" s="11"/>
      <c r="AW17" s="11"/>
      <c r="AX17" s="11"/>
    </row>
    <row r="18" spans="1:50">
      <c r="A18" s="160">
        <f t="shared" si="8"/>
        <v>10</v>
      </c>
      <c r="B18" s="53">
        <f>+'Ark1'!C344</f>
        <v>2024</v>
      </c>
      <c r="C18" s="53">
        <f>+'Ark1'!J344</f>
        <v>147</v>
      </c>
      <c r="D18" s="64" t="str">
        <f>VLOOKUP(C18,RNR!$A$1:$B$25,2)</f>
        <v>Midt-Norge</v>
      </c>
      <c r="E18" s="326">
        <f>+IF(G18=0,"",'Ark1'!Q344)</f>
        <v>129</v>
      </c>
      <c r="F18" s="327">
        <f t="shared" si="0"/>
        <v>-13</v>
      </c>
      <c r="G18" s="326">
        <f>+'Ark1'!R344</f>
        <v>1361</v>
      </c>
      <c r="H18" s="327">
        <f t="shared" si="1"/>
        <v>4</v>
      </c>
      <c r="I18" s="177">
        <f>+IF(G18=0,"",'Ark1'!AG344)</f>
        <v>1.1845790940809351</v>
      </c>
      <c r="J18" s="155">
        <f t="shared" si="2"/>
        <v>9.2213092294623822E-2</v>
      </c>
      <c r="K18" s="177">
        <f>+'Ark1'!AH344</f>
        <v>4.4819985304922847</v>
      </c>
      <c r="L18" s="94"/>
      <c r="M18" s="508">
        <f>+'Ark1'!AI344</f>
        <v>1361</v>
      </c>
      <c r="N18" s="176"/>
      <c r="O18" s="289">
        <f>+IF(G18=0,"",'Ark1'!U344)</f>
        <v>26.924246877296088</v>
      </c>
      <c r="P18" s="155">
        <f t="shared" si="3"/>
        <v>-0.41842077193011917</v>
      </c>
      <c r="Q18" s="116"/>
      <c r="R18" s="148">
        <f>+IF(M18=0,"",'Ark1'!AJ344)</f>
        <v>111.01146216017624</v>
      </c>
      <c r="S18" s="447"/>
      <c r="T18" s="22">
        <f>+IF(M18=0,"",'Ark1'!AL344)</f>
        <v>18.776442214806483</v>
      </c>
      <c r="U18" s="447"/>
      <c r="V18" s="304">
        <f>+IF(G18=0,"",'Ark1'!S344)</f>
        <v>6.3423952975753108</v>
      </c>
      <c r="W18" s="55">
        <f t="shared" si="4"/>
        <v>-0.33557080411960349</v>
      </c>
      <c r="X18" s="116"/>
      <c r="Y18" s="55">
        <f>+IF(G18=0,"",'Ark1'!T344)</f>
        <v>6.3350477590007346</v>
      </c>
      <c r="Z18" s="55">
        <f t="shared" si="5"/>
        <v>-0.59052335374797771</v>
      </c>
      <c r="AA18" s="74">
        <f>+IF(G18=0,"",'Ark1'!W344)</f>
        <v>14.548126377663477</v>
      </c>
      <c r="AB18" s="73"/>
      <c r="AC18" s="74">
        <f>+IF(G18=0,"",'Ark1'!X344)</f>
        <v>85.011021307861881</v>
      </c>
      <c r="AD18" s="74">
        <f>+IF(G18=0,"",'Ark1'!Y344)</f>
        <v>69.728141072740627</v>
      </c>
      <c r="AE18" s="74">
        <f>+IF(G18=0,"",'Ark1'!Z344)</f>
        <v>9.038344305418212</v>
      </c>
      <c r="AF18" s="73"/>
      <c r="AG18" s="74">
        <f>+IF(G18=0,"",'Ark1'!AA344)</f>
        <v>2.1583942025667353</v>
      </c>
      <c r="AH18" s="74">
        <f>+IF(G18=0,"",'Ark1'!AB344)</f>
        <v>2.0024265628298514</v>
      </c>
      <c r="AI18" s="74">
        <f>+IF(G18=0,"",'Ark1'!AC344)</f>
        <v>88.770930513779916</v>
      </c>
      <c r="AJ18" s="52"/>
      <c r="AK18" s="55">
        <f t="shared" si="6"/>
        <v>4.2451227988878575</v>
      </c>
      <c r="AL18" s="74">
        <f t="shared" si="7"/>
        <v>10.550387596899224</v>
      </c>
      <c r="AM18" s="46"/>
      <c r="AN18" s="4"/>
      <c r="AO18" s="58"/>
      <c r="AP18" s="58"/>
      <c r="AQ18" s="1"/>
      <c r="AR18" s="5"/>
      <c r="AT18" s="1"/>
      <c r="AU18" s="1"/>
      <c r="AV18" s="11"/>
      <c r="AW18" s="11"/>
      <c r="AX18" s="11"/>
    </row>
    <row r="19" spans="1:50">
      <c r="A19" s="160">
        <f t="shared" si="8"/>
        <v>11</v>
      </c>
      <c r="B19" s="53">
        <f>+'Ark1'!C345</f>
        <v>2024</v>
      </c>
      <c r="C19" s="53">
        <f>+'Ark1'!J345</f>
        <v>155</v>
      </c>
      <c r="D19" s="64" t="str">
        <f>VLOOKUP(C19,RNR!$A$1:$B$25,2)</f>
        <v>Målselv</v>
      </c>
      <c r="E19" s="326">
        <f>+IF(G19=0,"",'Ark1'!Q345)</f>
        <v>360</v>
      </c>
      <c r="F19" s="327">
        <f t="shared" si="0"/>
        <v>0</v>
      </c>
      <c r="G19" s="326">
        <f>+'Ark1'!R345</f>
        <v>5034</v>
      </c>
      <c r="H19" s="327">
        <f t="shared" si="1"/>
        <v>-685</v>
      </c>
      <c r="I19" s="177">
        <f>+IF(G19=0,"",'Ark1'!AG345)</f>
        <v>5.4429042891487667</v>
      </c>
      <c r="J19" s="155">
        <f t="shared" si="2"/>
        <v>-5.3690715287578072E-2</v>
      </c>
      <c r="K19" s="177">
        <f>+'Ark1'!AH345</f>
        <v>1.4501390544298771</v>
      </c>
      <c r="L19" s="94"/>
      <c r="M19" s="508">
        <f>+'Ark1'!AI345</f>
        <v>4934</v>
      </c>
      <c r="N19" s="176"/>
      <c r="O19" s="289">
        <f>+IF(G19=0,"",'Ark1'!U345)</f>
        <v>33.446841477949867</v>
      </c>
      <c r="P19" s="155">
        <f t="shared" si="3"/>
        <v>0.80112544367811012</v>
      </c>
      <c r="Q19" s="116"/>
      <c r="R19" s="148">
        <f>+IF(M19=0,"",'Ark1'!AJ345)</f>
        <v>114.61509931090382</v>
      </c>
      <c r="S19" s="447"/>
      <c r="T19" s="22">
        <f>+IF(M19=0,"",'Ark1'!AL345)</f>
        <v>22.019877737544181</v>
      </c>
      <c r="U19" s="447"/>
      <c r="V19" s="304">
        <f>+IF(G19=0,"",'Ark1'!S345)</f>
        <v>7.6680572109654301</v>
      </c>
      <c r="W19" s="55">
        <f t="shared" si="4"/>
        <v>4.8193598445759989E-2</v>
      </c>
      <c r="X19" s="116"/>
      <c r="Y19" s="55">
        <f>+IF(G19=0,"",'Ark1'!T345)</f>
        <v>6.5288041319030592</v>
      </c>
      <c r="Z19" s="55">
        <f t="shared" si="5"/>
        <v>-1.3449373079499338E-4</v>
      </c>
      <c r="AA19" s="74">
        <f>+IF(G19=0,"",'Ark1'!W345)</f>
        <v>18.792212951926896</v>
      </c>
      <c r="AB19" s="73"/>
      <c r="AC19" s="74">
        <f>+IF(G19=0,"",'Ark1'!X345)</f>
        <v>97.318235995232399</v>
      </c>
      <c r="AD19" s="74">
        <f>+IF(G19=0,"",'Ark1'!Y345)</f>
        <v>88.875645609852995</v>
      </c>
      <c r="AE19" s="74">
        <f>+IF(G19=0,"",'Ark1'!Z345)</f>
        <v>8.2458553750364949</v>
      </c>
      <c r="AF19" s="73"/>
      <c r="AG19" s="74">
        <f>+IF(G19=0,"",'Ark1'!AA345)</f>
        <v>1.7290848808354475</v>
      </c>
      <c r="AH19" s="74">
        <f>+IF(G19=0,"",'Ark1'!AB345)</f>
        <v>2.2201233828095015</v>
      </c>
      <c r="AI19" s="74">
        <f>+IF(G19=0,"",'Ark1'!AC345)</f>
        <v>81.567740281329478</v>
      </c>
      <c r="AJ19" s="52"/>
      <c r="AK19" s="55">
        <f t="shared" si="6"/>
        <v>4.3618403668298678</v>
      </c>
      <c r="AL19" s="74">
        <f t="shared" si="7"/>
        <v>13.983333333333333</v>
      </c>
      <c r="AM19" s="46"/>
      <c r="AN19" s="4"/>
      <c r="AO19" s="58"/>
      <c r="AP19" s="58"/>
      <c r="AQ19" s="1"/>
      <c r="AR19" s="5"/>
      <c r="AT19" s="1"/>
      <c r="AU19" s="1"/>
      <c r="AV19" s="11"/>
      <c r="AW19" s="11"/>
      <c r="AX19" s="11"/>
    </row>
    <row r="20" spans="1:50">
      <c r="A20" s="160">
        <f t="shared" si="8"/>
        <v>12</v>
      </c>
      <c r="B20" s="53">
        <f>+'Ark1'!C346</f>
        <v>2024</v>
      </c>
      <c r="C20" s="53">
        <f>+'Ark1'!J346</f>
        <v>160</v>
      </c>
      <c r="D20" s="64" t="str">
        <f>VLOOKUP(C20,RNR!$A$1:$B$25,2)</f>
        <v>Oslo</v>
      </c>
      <c r="E20" s="326">
        <f>+IF(G20=0,"",'Ark1'!Q346)</f>
        <v>350</v>
      </c>
      <c r="F20" s="327">
        <f t="shared" si="0"/>
        <v>-1</v>
      </c>
      <c r="G20" s="326">
        <f>+'Ark1'!R346</f>
        <v>3680</v>
      </c>
      <c r="H20" s="327">
        <f t="shared" si="1"/>
        <v>-606</v>
      </c>
      <c r="I20" s="177">
        <f>+IF(G20=0,"",'Ark1'!AG346)</f>
        <v>3.729711312205195</v>
      </c>
      <c r="J20" s="155">
        <f t="shared" si="2"/>
        <v>-0.28162186730072225</v>
      </c>
      <c r="K20" s="177">
        <f>+'Ark1'!AH346</f>
        <v>8.4782608695652169</v>
      </c>
      <c r="L20" s="94"/>
      <c r="M20" s="508">
        <f>+'Ark1'!AI346</f>
        <v>3668</v>
      </c>
      <c r="N20" s="176"/>
      <c r="O20" s="289">
        <f>+IF(G20=0,"",'Ark1'!U346)</f>
        <v>31.351983695652148</v>
      </c>
      <c r="P20" s="155">
        <f t="shared" si="3"/>
        <v>-0.43791364452512482</v>
      </c>
      <c r="Q20" s="116"/>
      <c r="R20" s="148">
        <f>+IF(M20=0,"",'Ark1'!AJ346)</f>
        <v>115.1135496183208</v>
      </c>
      <c r="S20" s="447"/>
      <c r="T20" s="22">
        <f>+IF(M20=0,"",'Ark1'!AL346)</f>
        <v>20.476047674604164</v>
      </c>
      <c r="U20" s="447"/>
      <c r="V20" s="304">
        <f>+IF(G20=0,"",'Ark1'!S346)</f>
        <v>7.0182065217391294</v>
      </c>
      <c r="W20" s="55">
        <f t="shared" si="4"/>
        <v>8.7035266489480456E-2</v>
      </c>
      <c r="X20" s="116"/>
      <c r="Y20" s="55">
        <f>+IF(G20=0,"",'Ark1'!T346)</f>
        <v>6.72663043478261</v>
      </c>
      <c r="Z20" s="55">
        <f t="shared" si="5"/>
        <v>-0.6546108158006847</v>
      </c>
      <c r="AA20" s="74">
        <f>+IF(G20=0,"",'Ark1'!W346)</f>
        <v>20.353260869565219</v>
      </c>
      <c r="AB20" s="73"/>
      <c r="AC20" s="74">
        <f>+IF(G20=0,"",'Ark1'!X346)</f>
        <v>98.369565217391283</v>
      </c>
      <c r="AD20" s="74">
        <f>+IF(G20=0,"",'Ark1'!Y346)</f>
        <v>84.782608695652172</v>
      </c>
      <c r="AE20" s="74">
        <f>+IF(G20=0,"",'Ark1'!Z346)</f>
        <v>7.7761677006371315</v>
      </c>
      <c r="AF20" s="73"/>
      <c r="AG20" s="74">
        <f>+IF(G20=0,"",'Ark1'!AA346)</f>
        <v>1.654192644517217</v>
      </c>
      <c r="AH20" s="74">
        <f>+IF(G20=0,"",'Ark1'!AB346)</f>
        <v>2.1871033936981337</v>
      </c>
      <c r="AI20" s="74">
        <f>+IF(G20=0,"",'Ark1'!AC346)</f>
        <v>82.110030802385523</v>
      </c>
      <c r="AJ20" s="52"/>
      <c r="AK20" s="55">
        <f t="shared" si="6"/>
        <v>4.4672358384636199</v>
      </c>
      <c r="AL20" s="74">
        <f t="shared" si="7"/>
        <v>10.514285714285714</v>
      </c>
      <c r="AM20" s="46"/>
      <c r="AN20" s="4"/>
      <c r="AO20" s="58"/>
      <c r="AP20" s="58"/>
      <c r="AQ20" s="1"/>
      <c r="AR20" s="5"/>
      <c r="AT20" s="1"/>
      <c r="AU20" s="1"/>
      <c r="AV20" s="11"/>
      <c r="AW20" s="11"/>
      <c r="AX20" s="11"/>
    </row>
    <row r="21" spans="1:50">
      <c r="A21" s="160">
        <f t="shared" si="8"/>
        <v>13</v>
      </c>
      <c r="B21" s="53">
        <f>+'Ark1'!C347</f>
        <v>2024</v>
      </c>
      <c r="C21" s="53">
        <f>+'Ark1'!J347</f>
        <v>171</v>
      </c>
      <c r="D21" s="64" t="str">
        <f>VLOOKUP(C21,RNR!$A$1:$B$25,2)</f>
        <v>Prima</v>
      </c>
      <c r="E21" s="326">
        <f>+IF(G21=0,"",'Ark1'!Q347)</f>
        <v>128</v>
      </c>
      <c r="F21" s="327">
        <f t="shared" si="0"/>
        <v>-6</v>
      </c>
      <c r="G21" s="326">
        <f>+'Ark1'!R347</f>
        <v>2036</v>
      </c>
      <c r="H21" s="327">
        <f t="shared" si="1"/>
        <v>-17</v>
      </c>
      <c r="I21" s="177">
        <f>+IF(G21=0,"",'Ark1'!AG347)</f>
        <v>2.2944542448449345</v>
      </c>
      <c r="J21" s="155">
        <f t="shared" si="2"/>
        <v>0.1997900320567223</v>
      </c>
      <c r="K21" s="177">
        <f>+'Ark1'!AH347</f>
        <v>0</v>
      </c>
      <c r="L21" s="94"/>
      <c r="M21" s="508">
        <f>+'Ark1'!AI347</f>
        <v>2029</v>
      </c>
      <c r="N21" s="176"/>
      <c r="O21" s="289">
        <f>+IF(G21=0,"",'Ark1'!U347)</f>
        <v>34.860952848723038</v>
      </c>
      <c r="P21" s="155">
        <f t="shared" si="3"/>
        <v>0.20498597098312388</v>
      </c>
      <c r="Q21" s="116"/>
      <c r="R21" s="148">
        <f>+IF(M21=0,"",'Ark1'!AJ347)</f>
        <v>116.10680137999007</v>
      </c>
      <c r="S21" s="447"/>
      <c r="T21" s="22">
        <f>+IF(M21=0,"",'Ark1'!AL347)</f>
        <v>22.333321847472423</v>
      </c>
      <c r="U21" s="447"/>
      <c r="V21" s="304">
        <f>+IF(G21=0,"",'Ark1'!S347)</f>
        <v>7.7195481335952882</v>
      </c>
      <c r="W21" s="55">
        <f t="shared" si="4"/>
        <v>4.589981406289656E-2</v>
      </c>
      <c r="X21" s="116"/>
      <c r="Y21" s="55">
        <f>+IF(G21=0,"",'Ark1'!T347)</f>
        <v>6.8634577603143399</v>
      </c>
      <c r="Z21" s="55">
        <f t="shared" si="5"/>
        <v>-0.4745841296028539</v>
      </c>
      <c r="AA21" s="74">
        <f>+IF(G21=0,"",'Ark1'!W347)</f>
        <v>23.575638506876224</v>
      </c>
      <c r="AB21" s="73"/>
      <c r="AC21" s="74">
        <f>+IF(G21=0,"",'Ark1'!X347)</f>
        <v>98.870333988212195</v>
      </c>
      <c r="AD21" s="74">
        <f>+IF(G21=0,"",'Ark1'!Y347)</f>
        <v>93.811394891944971</v>
      </c>
      <c r="AE21" s="74">
        <f>+IF(G21=0,"",'Ark1'!Z347)</f>
        <v>8.3092045959537746</v>
      </c>
      <c r="AF21" s="73"/>
      <c r="AG21" s="74">
        <f>+IF(G21=0,"",'Ark1'!AA347)</f>
        <v>1.7577867715189945</v>
      </c>
      <c r="AH21" s="74">
        <f>+IF(G21=0,"",'Ark1'!AB347)</f>
        <v>2.3207911031549142</v>
      </c>
      <c r="AI21" s="74">
        <f>+IF(G21=0,"",'Ark1'!AC347)</f>
        <v>85.911273896686069</v>
      </c>
      <c r="AJ21" s="52"/>
      <c r="AK21" s="55">
        <f t="shared" si="6"/>
        <v>4.5159317935992922</v>
      </c>
      <c r="AL21" s="74">
        <f t="shared" si="7"/>
        <v>15.90625</v>
      </c>
      <c r="AM21" s="46"/>
      <c r="AN21" s="4"/>
      <c r="AO21" s="58"/>
      <c r="AP21" s="58"/>
      <c r="AQ21" s="1"/>
      <c r="AR21" s="5"/>
      <c r="AT21" s="1"/>
      <c r="AU21" s="1"/>
      <c r="AV21" s="11"/>
      <c r="AW21" s="11"/>
      <c r="AX21" s="11"/>
    </row>
    <row r="22" spans="1:50">
      <c r="A22" s="160">
        <f t="shared" si="8"/>
        <v>14</v>
      </c>
      <c r="B22" s="53">
        <f>+'Ark1'!C349</f>
        <v>2024</v>
      </c>
      <c r="C22" s="53">
        <f>+'Ark1'!J349</f>
        <v>175</v>
      </c>
      <c r="D22" s="64" t="str">
        <f>VLOOKUP(C22,RNR!$A$1:$B$25,2)</f>
        <v>Ole Ringdal</v>
      </c>
      <c r="E22" s="326">
        <f>+IF(G22=0,"",'Ark1'!Q349)</f>
        <v>279</v>
      </c>
      <c r="F22" s="327">
        <f t="shared" si="0"/>
        <v>15</v>
      </c>
      <c r="G22" s="326">
        <f>+'Ark1'!R349</f>
        <v>1788</v>
      </c>
      <c r="H22" s="327">
        <f t="shared" si="1"/>
        <v>172</v>
      </c>
      <c r="I22" s="177">
        <f>+IF(G22=0,"",'Ark1'!AG349)</f>
        <v>1.6580693609740187</v>
      </c>
      <c r="J22" s="155">
        <f t="shared" si="2"/>
        <v>0.29047446730813831</v>
      </c>
      <c r="K22" s="177">
        <f>+'Ark1'!AH349</f>
        <v>1.7337807606263984</v>
      </c>
      <c r="L22" s="94"/>
      <c r="M22" s="508">
        <f>+'Ark1'!AI349</f>
        <v>1539</v>
      </c>
      <c r="N22" s="176"/>
      <c r="O22" s="289">
        <f>+IF(G22=0,"",'Ark1'!U349)</f>
        <v>28.68618568232662</v>
      </c>
      <c r="P22" s="155">
        <f t="shared" si="3"/>
        <v>-5.9235109752581394E-2</v>
      </c>
      <c r="Q22" s="116"/>
      <c r="R22" s="148">
        <f>+IF(M22=0,"",'Ark1'!AJ349)</f>
        <v>109.76835607537376</v>
      </c>
      <c r="S22" s="447"/>
      <c r="T22" s="22">
        <f>+IF(M22=0,"",'Ark1'!AL349)</f>
        <v>20.724751394435518</v>
      </c>
      <c r="U22" s="447"/>
      <c r="V22" s="304">
        <f>+IF(G22=0,"",'Ark1'!S349)</f>
        <v>7.1129753914988783</v>
      </c>
      <c r="W22" s="55">
        <f t="shared" si="4"/>
        <v>-9.18513411743902E-2</v>
      </c>
      <c r="X22" s="116"/>
      <c r="Y22" s="55">
        <f>+IF(G22=0,"",'Ark1'!T349)</f>
        <v>6.8775167785234883</v>
      </c>
      <c r="Z22" s="55">
        <f t="shared" si="5"/>
        <v>-0.8935228254369072</v>
      </c>
      <c r="AA22" s="74">
        <f>+IF(G22=0,"",'Ark1'!W349)</f>
        <v>20.861297539149888</v>
      </c>
      <c r="AB22" s="73"/>
      <c r="AC22" s="74">
        <f>+IF(G22=0,"",'Ark1'!X349)</f>
        <v>87.975391498881436</v>
      </c>
      <c r="AD22" s="74">
        <f>+IF(G22=0,"",'Ark1'!Y349)</f>
        <v>69.295302013422827</v>
      </c>
      <c r="AE22" s="74">
        <f>+IF(G22=0,"",'Ark1'!Z349)</f>
        <v>9.8652812676077897</v>
      </c>
      <c r="AF22" s="73"/>
      <c r="AG22" s="74">
        <f>+IF(G22=0,"",'Ark1'!AA349)</f>
        <v>2.0001648381340011</v>
      </c>
      <c r="AH22" s="74">
        <f>+IF(G22=0,"",'Ark1'!AB349)</f>
        <v>2.3349518405297345</v>
      </c>
      <c r="AI22" s="74">
        <f>+IF(G22=0,"",'Ark1'!AC349)</f>
        <v>85.309825729847717</v>
      </c>
      <c r="AJ22" s="52"/>
      <c r="AK22" s="55">
        <f t="shared" si="6"/>
        <v>4.0329375688001274</v>
      </c>
      <c r="AL22" s="74">
        <f t="shared" si="7"/>
        <v>6.408602150537634</v>
      </c>
      <c r="AM22" s="46"/>
      <c r="AN22" s="4"/>
      <c r="AO22" s="58"/>
      <c r="AP22" s="58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0">
        <f t="shared" si="8"/>
        <v>15</v>
      </c>
      <c r="B23" s="53">
        <f>+'Ark1'!C350</f>
        <v>2024</v>
      </c>
      <c r="C23" s="53">
        <f>+'Ark1'!J350</f>
        <v>177</v>
      </c>
      <c r="D23" s="64" t="str">
        <f>VLOOKUP(C23,RNR!$A$1:$B$25,2)</f>
        <v>Slakthuset</v>
      </c>
      <c r="E23" s="326">
        <f>+IF(G23=0,"",'Ark1'!Q350)</f>
        <v>286</v>
      </c>
      <c r="F23" s="327">
        <f t="shared" si="0"/>
        <v>22</v>
      </c>
      <c r="G23" s="326">
        <f>+'Ark1'!R350</f>
        <v>3908</v>
      </c>
      <c r="H23" s="327">
        <f t="shared" si="1"/>
        <v>63</v>
      </c>
      <c r="I23" s="177">
        <f>+IF(G23=0,"",'Ark1'!AG350)</f>
        <v>3.8106995804954527</v>
      </c>
      <c r="J23" s="155">
        <f t="shared" si="2"/>
        <v>0.49746317315311206</v>
      </c>
      <c r="K23" s="177">
        <f>+'Ark1'!AH350</f>
        <v>3.0706243602865926</v>
      </c>
      <c r="L23" s="94"/>
      <c r="M23" s="508">
        <f>+'Ark1'!AI350</f>
        <v>3901</v>
      </c>
      <c r="N23" s="176"/>
      <c r="O23" s="289">
        <f>+IF(G23=0,"",'Ark1'!U350)</f>
        <v>30.163920163766676</v>
      </c>
      <c r="P23" s="155">
        <f t="shared" si="3"/>
        <v>0.89486944855222461</v>
      </c>
      <c r="Q23" s="116"/>
      <c r="R23" s="148">
        <f>+IF(M23=0,"",'Ark1'!AJ350)</f>
        <v>114.69623173545236</v>
      </c>
      <c r="S23" s="447"/>
      <c r="T23" s="22">
        <f>+IF(M23=0,"",'Ark1'!AL350)</f>
        <v>19.856482731956465</v>
      </c>
      <c r="U23" s="447"/>
      <c r="V23" s="304">
        <f>+IF(G23=0,"",'Ark1'!S350)</f>
        <v>6.8362333674513813</v>
      </c>
      <c r="W23" s="55">
        <f t="shared" si="4"/>
        <v>0.14572621530573837</v>
      </c>
      <c r="X23" s="116"/>
      <c r="Y23" s="55">
        <f>+IF(G23=0,"",'Ark1'!T350)</f>
        <v>6.4347492323439122</v>
      </c>
      <c r="Z23" s="55">
        <f t="shared" si="5"/>
        <v>0.22122517512674911</v>
      </c>
      <c r="AA23" s="74">
        <f>+IF(G23=0,"",'Ark1'!W350)</f>
        <v>12.180143295803481</v>
      </c>
      <c r="AB23" s="73"/>
      <c r="AC23" s="74">
        <f>+IF(G23=0,"",'Ark1'!X350)</f>
        <v>96.340839303991828</v>
      </c>
      <c r="AD23" s="74">
        <f>+IF(G23=0,"",'Ark1'!Y350)</f>
        <v>82.625383828045031</v>
      </c>
      <c r="AE23" s="74">
        <f>+IF(G23=0,"",'Ark1'!Z350)</f>
        <v>7.6074855519753344</v>
      </c>
      <c r="AF23" s="73"/>
      <c r="AG23" s="74">
        <f>+IF(G23=0,"",'Ark1'!AA350)</f>
        <v>1.6473350392738773</v>
      </c>
      <c r="AH23" s="74">
        <f>+IF(G23=0,"",'Ark1'!AB350)</f>
        <v>1.7202182217265962</v>
      </c>
      <c r="AI23" s="74">
        <f>+IF(G23=0,"",'Ark1'!AC350)</f>
        <v>83.398692348288094</v>
      </c>
      <c r="AJ23" s="52"/>
      <c r="AK23" s="55">
        <f t="shared" si="6"/>
        <v>4.4123596346758562</v>
      </c>
      <c r="AL23" s="74">
        <f t="shared" si="7"/>
        <v>13.664335664335665</v>
      </c>
      <c r="AM23" s="46"/>
      <c r="AN23" s="4"/>
      <c r="AO23" s="58"/>
      <c r="AP23" s="58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0">
        <f t="shared" si="8"/>
        <v>16</v>
      </c>
      <c r="B24" s="53">
        <f>+'Ark1'!C351</f>
        <v>2024</v>
      </c>
      <c r="C24" s="53">
        <f>+'Ark1'!J351</f>
        <v>178</v>
      </c>
      <c r="D24" s="64" t="str">
        <f>VLOOKUP(C24,RNR!$A$1:$B$25,2)</f>
        <v>Røros</v>
      </c>
      <c r="E24" s="326">
        <f>+IF(G24=0,"",'Ark1'!Q351)</f>
        <v>121</v>
      </c>
      <c r="F24" s="327">
        <f t="shared" si="0"/>
        <v>10</v>
      </c>
      <c r="G24" s="326">
        <f>+'Ark1'!R351</f>
        <v>1461</v>
      </c>
      <c r="H24" s="327">
        <f t="shared" si="1"/>
        <v>52</v>
      </c>
      <c r="I24" s="177">
        <f>+IF(G24=0,"",'Ark1'!AG351)</f>
        <v>1.5461023446286331</v>
      </c>
      <c r="J24" s="155">
        <f t="shared" si="2"/>
        <v>0.20900207969955198</v>
      </c>
      <c r="K24" s="177">
        <f>+'Ark1'!AH351</f>
        <v>3.4907597535934296</v>
      </c>
      <c r="L24" s="94"/>
      <c r="M24" s="508">
        <f>+'Ark1'!AI351</f>
        <v>1461</v>
      </c>
      <c r="N24" s="176"/>
      <c r="O24" s="289">
        <f>+IF(G24=0,"",'Ark1'!U351)</f>
        <v>32.736002737850804</v>
      </c>
      <c r="P24" s="155">
        <f t="shared" si="3"/>
        <v>0.50264574707719589</v>
      </c>
      <c r="Q24" s="116"/>
      <c r="R24" s="148">
        <f>+IF(M24=0,"",'Ark1'!AJ351)</f>
        <v>116.3543463381244</v>
      </c>
      <c r="S24" s="447"/>
      <c r="T24" s="22">
        <f>+IF(M24=0,"",'Ark1'!AL351)</f>
        <v>20.963694523688613</v>
      </c>
      <c r="U24" s="447"/>
      <c r="V24" s="304">
        <f>+IF(G24=0,"",'Ark1'!S351)</f>
        <v>7.3347022587269022</v>
      </c>
      <c r="W24" s="55">
        <f t="shared" si="4"/>
        <v>-7.6937201883459316E-2</v>
      </c>
      <c r="X24" s="116"/>
      <c r="Y24" s="55">
        <f>+IF(G24=0,"",'Ark1'!T351)</f>
        <v>6.9007529089664628</v>
      </c>
      <c r="Z24" s="55">
        <f t="shared" si="5"/>
        <v>0.19386859384935828</v>
      </c>
      <c r="AA24" s="74">
        <f>+IF(G24=0,"",'Ark1'!W351)</f>
        <v>21.081451060917175</v>
      </c>
      <c r="AB24" s="73"/>
      <c r="AC24" s="74">
        <f>+IF(G24=0,"",'Ark1'!X351)</f>
        <v>99.794661190965101</v>
      </c>
      <c r="AD24" s="74">
        <f>+IF(G24=0,"",'Ark1'!Y351)</f>
        <v>93.223819301848039</v>
      </c>
      <c r="AE24" s="74">
        <f>+IF(G24=0,"",'Ark1'!Z351)</f>
        <v>6.9817414292814357</v>
      </c>
      <c r="AF24" s="73"/>
      <c r="AG24" s="74">
        <f>+IF(G24=0,"",'Ark1'!AA351)</f>
        <v>1.6840294632361972</v>
      </c>
      <c r="AH24" s="74">
        <f>+IF(G24=0,"",'Ark1'!AB351)</f>
        <v>2.0989566150515548</v>
      </c>
      <c r="AI24" s="74">
        <f>+IF(G24=0,"",'Ark1'!AC351)</f>
        <v>79.807176340509898</v>
      </c>
      <c r="AJ24" s="52"/>
      <c r="AK24" s="55">
        <f t="shared" si="6"/>
        <v>4.4631672265770819</v>
      </c>
      <c r="AL24" s="74">
        <f t="shared" si="7"/>
        <v>12.074380165289256</v>
      </c>
      <c r="AM24" s="46"/>
      <c r="AN24" s="4"/>
      <c r="AO24" s="58"/>
      <c r="AP24" s="58"/>
      <c r="AQ24" s="1"/>
      <c r="AR24" s="5"/>
      <c r="AT24" s="13"/>
      <c r="AU24" s="13"/>
      <c r="AV24" s="11"/>
      <c r="AW24" s="11"/>
      <c r="AX24" s="11"/>
    </row>
    <row r="25" spans="1:50">
      <c r="A25" s="160">
        <f t="shared" si="8"/>
        <v>17</v>
      </c>
      <c r="B25" s="53">
        <f>+'Ark1'!C352</f>
        <v>2024</v>
      </c>
      <c r="C25" s="53">
        <f>+'Ark1'!J352</f>
        <v>181</v>
      </c>
      <c r="D25" s="64" t="str">
        <f>VLOOKUP(C25,RNR!$A$1:$B$25,2)</f>
        <v>Horns</v>
      </c>
      <c r="E25" s="326">
        <f>+IF(G25=0,"",'Ark1'!Q352)</f>
        <v>238</v>
      </c>
      <c r="F25" s="327">
        <f t="shared" si="0"/>
        <v>-8</v>
      </c>
      <c r="G25" s="326">
        <f>+'Ark1'!R352</f>
        <v>2782</v>
      </c>
      <c r="H25" s="327">
        <f t="shared" si="1"/>
        <v>-263</v>
      </c>
      <c r="I25" s="177">
        <f>+IF(G25=0,"",'Ark1'!AG352)</f>
        <v>2.6628178408882577</v>
      </c>
      <c r="J25" s="155">
        <f t="shared" si="2"/>
        <v>5.6793031985695741E-2</v>
      </c>
      <c r="K25" s="177">
        <f>+'Ark1'!AH352</f>
        <v>0.43134435657800146</v>
      </c>
      <c r="L25" s="94"/>
      <c r="M25" s="508">
        <f>+'Ark1'!AI352</f>
        <v>2567</v>
      </c>
      <c r="N25" s="176"/>
      <c r="O25" s="289">
        <f>+IF(G25=0,"",'Ark1'!U352)</f>
        <v>29.60887850467283</v>
      </c>
      <c r="P25" s="155">
        <f t="shared" si="3"/>
        <v>0.53896060647905131</v>
      </c>
      <c r="Q25" s="116"/>
      <c r="R25" s="148">
        <f>+IF(M25=0,"",'Ark1'!AJ352)</f>
        <v>112.20970003895577</v>
      </c>
      <c r="S25" s="447"/>
      <c r="T25" s="22">
        <f>+IF(M25=0,"",'Ark1'!AL352)</f>
        <v>20.385666847937088</v>
      </c>
      <c r="U25" s="447"/>
      <c r="V25" s="304">
        <f>+IF(G25=0,"",'Ark1'!S352)</f>
        <v>7.0815959741193364</v>
      </c>
      <c r="W25" s="55">
        <f t="shared" si="4"/>
        <v>4.7441622723609633E-2</v>
      </c>
      <c r="X25" s="116"/>
      <c r="Y25" s="55">
        <f>+IF(G25=0,"",'Ark1'!T352)</f>
        <v>6.8810208483105688</v>
      </c>
      <c r="Z25" s="55">
        <f t="shared" si="5"/>
        <v>7.1292226948083126E-3</v>
      </c>
      <c r="AA25" s="74">
        <f>+IF(G25=0,"",'Ark1'!W352)</f>
        <v>16.103522645578725</v>
      </c>
      <c r="AB25" s="73"/>
      <c r="AC25" s="74">
        <f>+IF(G25=0,"",'Ark1'!X352)</f>
        <v>91.301222142343619</v>
      </c>
      <c r="AD25" s="74">
        <f>+IF(G25=0,"",'Ark1'!Y352)</f>
        <v>75.521207764198422</v>
      </c>
      <c r="AE25" s="74">
        <f>+IF(G25=0,"",'Ark1'!Z352)</f>
        <v>9.0006691719624623</v>
      </c>
      <c r="AF25" s="73"/>
      <c r="AG25" s="74">
        <f>+IF(G25=0,"",'Ark1'!AA352)</f>
        <v>1.7880582500272812</v>
      </c>
      <c r="AH25" s="74">
        <f>+IF(G25=0,"",'Ark1'!AB352)</f>
        <v>1.9215021065197244</v>
      </c>
      <c r="AI25" s="74">
        <f>+IF(G25=0,"",'Ark1'!AC352)</f>
        <v>86.121582410750378</v>
      </c>
      <c r="AJ25" s="52"/>
      <c r="AK25" s="55">
        <f t="shared" si="6"/>
        <v>4.1811024821074989</v>
      </c>
      <c r="AL25" s="74">
        <f t="shared" si="7"/>
        <v>11.6890756302521</v>
      </c>
      <c r="AM25" s="46"/>
      <c r="AN25" s="2"/>
      <c r="AO25" s="58"/>
      <c r="AP25" s="58"/>
      <c r="AQ25" s="1"/>
      <c r="AT25" s="13"/>
      <c r="AU25" s="13"/>
      <c r="AV25" s="11"/>
      <c r="AW25" s="11"/>
      <c r="AX25" s="11"/>
    </row>
    <row r="26" spans="1:50" ht="17.25" customHeight="1">
      <c r="A26" s="160">
        <f t="shared" si="8"/>
        <v>18</v>
      </c>
      <c r="B26" s="53">
        <f>+'Ark1'!C353</f>
        <v>2024</v>
      </c>
      <c r="C26" s="53">
        <f>+'Ark1'!J353</f>
        <v>262</v>
      </c>
      <c r="D26" s="64" t="str">
        <f>VLOOKUP(C26,RNR!$A$1:$B$25,2)</f>
        <v>Strilalam</v>
      </c>
      <c r="E26" s="326" t="str">
        <f>+IF(G26=0,"",'Ark1'!Q353)</f>
        <v/>
      </c>
      <c r="F26" s="327" t="e">
        <f t="shared" si="0"/>
        <v>#VALUE!</v>
      </c>
      <c r="G26" s="326">
        <f>+'Ark1'!R353</f>
        <v>0</v>
      </c>
      <c r="H26" s="327">
        <f t="shared" si="1"/>
        <v>0</v>
      </c>
      <c r="I26" s="177" t="str">
        <f>+IF(G26=0,"",'Ark1'!AG353)</f>
        <v/>
      </c>
      <c r="J26" s="155" t="e">
        <f t="shared" si="2"/>
        <v>#VALUE!</v>
      </c>
      <c r="K26" s="177">
        <f>+'Ark1'!AH353</f>
        <v>0</v>
      </c>
      <c r="L26" s="94"/>
      <c r="M26" s="508">
        <f>+'Ark1'!AI353</f>
        <v>0</v>
      </c>
      <c r="N26" s="176"/>
      <c r="O26" s="289" t="str">
        <f>+IF(G26=0,"",'Ark1'!U353)</f>
        <v/>
      </c>
      <c r="P26" s="155" t="str">
        <f t="shared" si="3"/>
        <v/>
      </c>
      <c r="Q26" s="116"/>
      <c r="R26" s="148" t="str">
        <f>+IF(M26=0,"",'Ark1'!AJ353)</f>
        <v/>
      </c>
      <c r="S26" s="447"/>
      <c r="T26" s="22" t="str">
        <f>+IF(M26=0,"",'Ark1'!AL353)</f>
        <v/>
      </c>
      <c r="U26" s="447"/>
      <c r="V26" s="304" t="str">
        <f>+IF(G26=0,"",'Ark1'!S353)</f>
        <v/>
      </c>
      <c r="W26" s="55" t="str">
        <f t="shared" si="4"/>
        <v/>
      </c>
      <c r="X26" s="116"/>
      <c r="Y26" s="55" t="str">
        <f>+IF(G26=0,"",'Ark1'!T353)</f>
        <v/>
      </c>
      <c r="Z26" s="55" t="str">
        <f t="shared" si="5"/>
        <v/>
      </c>
      <c r="AA26" s="74" t="str">
        <f>+IF(G26=0,"",'Ark1'!W353)</f>
        <v/>
      </c>
      <c r="AB26" s="73"/>
      <c r="AC26" s="74" t="str">
        <f>+IF(G26=0,"",'Ark1'!X353)</f>
        <v/>
      </c>
      <c r="AD26" s="74" t="str">
        <f>+IF(G26=0,"",'Ark1'!Y353)</f>
        <v/>
      </c>
      <c r="AE26" s="74" t="str">
        <f>+IF(G26=0,"",'Ark1'!Z353)</f>
        <v/>
      </c>
      <c r="AF26" s="73"/>
      <c r="AG26" s="74" t="str">
        <f>+IF(G26=0,"",'Ark1'!AA353)</f>
        <v/>
      </c>
      <c r="AH26" s="74" t="str">
        <f>+IF(G26=0,"",'Ark1'!AB353)</f>
        <v/>
      </c>
      <c r="AI26" s="74" t="str">
        <f>+IF(G26=0,"",'Ark1'!AC353)</f>
        <v/>
      </c>
      <c r="AJ26" s="52"/>
      <c r="AK26" s="55" t="str">
        <f t="shared" si="6"/>
        <v/>
      </c>
      <c r="AL26" s="74" t="str">
        <f t="shared" si="7"/>
        <v/>
      </c>
      <c r="AM26" s="46"/>
      <c r="AN26" s="2"/>
      <c r="AO26" s="58"/>
      <c r="AP26" s="58"/>
      <c r="AQ26" s="1"/>
      <c r="AR26" s="5"/>
      <c r="AT26" s="13"/>
      <c r="AU26" s="13"/>
      <c r="AV26" s="11"/>
      <c r="AW26" s="11"/>
      <c r="AX26" s="11"/>
    </row>
    <row r="27" spans="1:50">
      <c r="A27" s="160">
        <f t="shared" si="8"/>
        <v>19</v>
      </c>
      <c r="B27" s="53">
        <f>+'Ark1'!C354</f>
        <v>2024</v>
      </c>
      <c r="C27" s="53">
        <f>+'Ark1'!J354</f>
        <v>267</v>
      </c>
      <c r="D27" s="64" t="str">
        <f>VLOOKUP(C27,RNR!$A$1:$B$25,2)</f>
        <v>Dalpro</v>
      </c>
      <c r="E27" s="326">
        <f>+IF(G27=0,"",'Ark1'!Q354)</f>
        <v>17</v>
      </c>
      <c r="F27" s="327">
        <f t="shared" si="0"/>
        <v>-1</v>
      </c>
      <c r="G27" s="326">
        <f>+'Ark1'!R354</f>
        <v>110</v>
      </c>
      <c r="H27" s="327">
        <f t="shared" si="1"/>
        <v>-147</v>
      </c>
      <c r="I27" s="177">
        <f>+IF(G27=0,"",'Ark1'!AG354)</f>
        <v>6.2856180442883297E-2</v>
      </c>
      <c r="J27" s="155">
        <f t="shared" si="2"/>
        <v>-6.3143927751517837E-2</v>
      </c>
      <c r="K27" s="177">
        <f>+'Ark1'!AH354</f>
        <v>42.72727272727272</v>
      </c>
      <c r="L27" s="94"/>
      <c r="M27" s="508">
        <f>+'Ark1'!AI354</f>
        <v>109</v>
      </c>
      <c r="N27" s="176"/>
      <c r="O27" s="289">
        <f>+IF(G27=0,"",'Ark1'!U354)</f>
        <v>17.676363636363639</v>
      </c>
      <c r="P27" s="155">
        <f t="shared" si="3"/>
        <v>1.0234453484258914</v>
      </c>
      <c r="Q27" s="116"/>
      <c r="R27" s="148">
        <f>+IF(M27=0,"",'Ark1'!AJ354)</f>
        <v>103.31743119266061</v>
      </c>
      <c r="S27" s="447"/>
      <c r="T27" s="22">
        <f>+IF(M27=0,"",'Ark1'!AL354)</f>
        <v>16.003113639190875</v>
      </c>
      <c r="U27" s="447"/>
      <c r="V27" s="304">
        <f>+IF(G27=0,"",'Ark1'!S354)</f>
        <v>4.8727272727272739</v>
      </c>
      <c r="W27" s="55">
        <f t="shared" si="4"/>
        <v>-0.2284400424478239</v>
      </c>
      <c r="X27" s="116"/>
      <c r="Y27" s="55">
        <f>+IF(G27=0,"",'Ark1'!T354)</f>
        <v>5.4</v>
      </c>
      <c r="Z27" s="55">
        <f t="shared" si="5"/>
        <v>0.32996108949416403</v>
      </c>
      <c r="AA27" s="74">
        <f>+IF(G27=0,"",'Ark1'!W354)</f>
        <v>1.8181818181818179</v>
      </c>
      <c r="AB27" s="73"/>
      <c r="AC27" s="74">
        <f>+IF(G27=0,"",'Ark1'!X354)</f>
        <v>67.272727272727266</v>
      </c>
      <c r="AD27" s="74">
        <f>+IF(G27=0,"",'Ark1'!Y354)</f>
        <v>6.3636363636363633</v>
      </c>
      <c r="AE27" s="74">
        <f>+IF(G27=0,"",'Ark1'!Z354)</f>
        <v>3.1573270419116906</v>
      </c>
      <c r="AF27" s="73"/>
      <c r="AG27" s="74">
        <f>+IF(G27=0,"",'Ark1'!AA354)</f>
        <v>1.1917068805944675</v>
      </c>
      <c r="AH27" s="74">
        <f>+IF(G27=0,"",'Ark1'!AB354)</f>
        <v>1.1536503330338397</v>
      </c>
      <c r="AI27" s="74">
        <f>+IF(G27=0,"",'Ark1'!AC354)</f>
        <v>76.124437854291003</v>
      </c>
      <c r="AJ27" s="52"/>
      <c r="AK27" s="55">
        <f t="shared" si="6"/>
        <v>3.6276119402985074</v>
      </c>
      <c r="AL27" s="74">
        <f t="shared" si="7"/>
        <v>6.4705882352941178</v>
      </c>
      <c r="AM27" s="46"/>
      <c r="AN27" s="14"/>
      <c r="AO27" s="58"/>
      <c r="AP27" s="58"/>
      <c r="AQ27" s="1"/>
      <c r="AT27" s="13"/>
      <c r="AU27" s="13"/>
      <c r="AV27" s="11"/>
      <c r="AW27" s="11"/>
      <c r="AX27" s="11"/>
    </row>
    <row r="28" spans="1:50">
      <c r="A28" s="160">
        <f t="shared" si="8"/>
        <v>20</v>
      </c>
      <c r="B28" s="53">
        <f>+'Ark1'!C355</f>
        <v>2024</v>
      </c>
      <c r="C28" s="53">
        <f>+'Ark1'!J355</f>
        <v>309</v>
      </c>
      <c r="D28" s="64" t="str">
        <f>VLOOKUP(C28,RNR!$A$1:$B$25,2)</f>
        <v>Malvik</v>
      </c>
      <c r="E28" s="326">
        <f>+IF(G28=0,"",'Ark1'!Q355)</f>
        <v>909</v>
      </c>
      <c r="F28" s="327">
        <f t="shared" si="0"/>
        <v>-5</v>
      </c>
      <c r="G28" s="326">
        <f>+'Ark1'!R355</f>
        <v>9427</v>
      </c>
      <c r="H28" s="327">
        <f t="shared" si="1"/>
        <v>-433</v>
      </c>
      <c r="I28" s="177">
        <f>+IF(G28=0,"",'Ark1'!AG355)</f>
        <v>9.4053489820783778</v>
      </c>
      <c r="J28" s="155">
        <f t="shared" si="2"/>
        <v>0.5436887721149688</v>
      </c>
      <c r="K28" s="177">
        <f>+'Ark1'!AH355</f>
        <v>3.6066617163466641</v>
      </c>
      <c r="L28" s="94"/>
      <c r="M28" s="508">
        <f>+'Ark1'!AI355</f>
        <v>9425</v>
      </c>
      <c r="N28" s="176"/>
      <c r="O28" s="289">
        <f>+IF(G28=0,"",'Ark1'!U355)</f>
        <v>30.86306354089324</v>
      </c>
      <c r="P28" s="155">
        <f t="shared" si="3"/>
        <v>0.33559903785055312</v>
      </c>
      <c r="Q28" s="116"/>
      <c r="R28" s="148">
        <f>+IF(M28=0,"",'Ark1'!AJ355)</f>
        <v>113.55254111405888</v>
      </c>
      <c r="S28" s="447"/>
      <c r="T28" s="22">
        <f>+IF(M28=0,"",'Ark1'!AL355)</f>
        <v>20.923824402343836</v>
      </c>
      <c r="U28" s="447"/>
      <c r="V28" s="304">
        <f>+IF(G28=0,"",'Ark1'!S355)</f>
        <v>7.1744987800997118</v>
      </c>
      <c r="W28" s="55">
        <f t="shared" si="4"/>
        <v>6.0604256773142851E-2</v>
      </c>
      <c r="X28" s="116"/>
      <c r="Y28" s="55">
        <f>+IF(G28=0,"",'Ark1'!T355)</f>
        <v>6.8892542696510004</v>
      </c>
      <c r="Z28" s="55">
        <f t="shared" si="5"/>
        <v>-0.14147595347272901</v>
      </c>
      <c r="AA28" s="74">
        <f>+IF(G28=0,"",'Ark1'!W355)</f>
        <v>19.486581096849477</v>
      </c>
      <c r="AB28" s="73"/>
      <c r="AC28" s="74">
        <f>+IF(G28=0,"",'Ark1'!X355)</f>
        <v>95.417418054524234</v>
      </c>
      <c r="AD28" s="74">
        <f>+IF(G28=0,"",'Ark1'!Y355)</f>
        <v>81.903044446801744</v>
      </c>
      <c r="AE28" s="74">
        <f>+IF(G28=0,"",'Ark1'!Z355)</f>
        <v>8.5022578492763063</v>
      </c>
      <c r="AF28" s="73"/>
      <c r="AG28" s="74">
        <f>+IF(G28=0,"",'Ark1'!AA355)</f>
        <v>1.7556814835864198</v>
      </c>
      <c r="AH28" s="74">
        <f>+IF(G28=0,"",'Ark1'!AB355)</f>
        <v>2.2726152428793984</v>
      </c>
      <c r="AI28" s="74">
        <f>+IF(G28=0,"",'Ark1'!AC355)</f>
        <v>84.571770812017633</v>
      </c>
      <c r="AJ28" s="52"/>
      <c r="AK28" s="55">
        <f t="shared" si="6"/>
        <v>4.3017727770056577</v>
      </c>
      <c r="AL28" s="74">
        <f t="shared" si="7"/>
        <v>10.370737073707371</v>
      </c>
      <c r="AM28" s="46"/>
      <c r="AN28" s="2"/>
      <c r="AO28" s="58"/>
      <c r="AP28" s="58"/>
      <c r="AQ28" s="1"/>
      <c r="AT28" s="13"/>
      <c r="AU28" s="13"/>
      <c r="AV28" s="11"/>
      <c r="AW28" s="11"/>
      <c r="AX28" s="11"/>
    </row>
    <row r="29" spans="1:50" ht="17.399999999999999" customHeight="1">
      <c r="A29" s="160">
        <f t="shared" si="8"/>
        <v>21</v>
      </c>
      <c r="B29" s="53">
        <f>+'Ark1'!C356</f>
        <v>2024</v>
      </c>
      <c r="C29" s="53">
        <f>+'Ark1'!J356</f>
        <v>470</v>
      </c>
      <c r="D29" s="64" t="str">
        <f>VLOOKUP(C29,RNR!$A$1:$B$25,2)</f>
        <v>Jens Eide</v>
      </c>
      <c r="E29" s="326">
        <f>+IF(G29=0,"",'Ark1'!Q356)</f>
        <v>191</v>
      </c>
      <c r="F29" s="327">
        <f t="shared" si="0"/>
        <v>-1</v>
      </c>
      <c r="G29" s="326">
        <f>+'Ark1'!R356</f>
        <v>1338</v>
      </c>
      <c r="H29" s="327">
        <f t="shared" si="1"/>
        <v>95</v>
      </c>
      <c r="I29" s="177">
        <f>+IF(G29=0,"",'Ark1'!AG356)</f>
        <v>1.1126099958912656</v>
      </c>
      <c r="J29" s="155">
        <f t="shared" si="2"/>
        <v>0.10053748797816953</v>
      </c>
      <c r="K29" s="177">
        <f>+'Ark1'!AH356</f>
        <v>22.571001494768318</v>
      </c>
      <c r="L29" s="94"/>
      <c r="M29" s="508">
        <f>+'Ark1'!AI356</f>
        <v>1332</v>
      </c>
      <c r="N29" s="176"/>
      <c r="O29" s="289">
        <f>+IF(G29=0,"",'Ark1'!U356)</f>
        <v>25.723168908819098</v>
      </c>
      <c r="P29" s="155">
        <f t="shared" si="3"/>
        <v>-1.9330660067078576</v>
      </c>
      <c r="Q29" s="116"/>
      <c r="R29" s="148">
        <f>+IF(M29=0,"",'Ark1'!AJ356)</f>
        <v>108.91854354354352</v>
      </c>
      <c r="S29" s="447"/>
      <c r="T29" s="22">
        <f>+IF(M29=0,"",'Ark1'!AL356)</f>
        <v>18.94177782066873</v>
      </c>
      <c r="U29" s="447"/>
      <c r="V29" s="304">
        <f>+IF(G29=0,"",'Ark1'!S356)</f>
        <v>6.553064275037368</v>
      </c>
      <c r="W29" s="55">
        <f t="shared" si="4"/>
        <v>-0.25063644901734072</v>
      </c>
      <c r="X29" s="116"/>
      <c r="Y29" s="55">
        <f>+IF(G29=0,"",'Ark1'!T356)</f>
        <v>7.2683109118086717</v>
      </c>
      <c r="Z29" s="55">
        <f t="shared" si="5"/>
        <v>-0.58366012600307204</v>
      </c>
      <c r="AA29" s="74">
        <f>+IF(G29=0,"",'Ark1'!W356)</f>
        <v>25.336322869955158</v>
      </c>
      <c r="AB29" s="73"/>
      <c r="AC29" s="74">
        <f>+IF(G29=0,"",'Ark1'!X356)</f>
        <v>83.408071748878911</v>
      </c>
      <c r="AD29" s="74">
        <f>+IF(G29=0,"",'Ark1'!Y356)</f>
        <v>56.801195814648736</v>
      </c>
      <c r="AE29" s="74">
        <f>+IF(G29=0,"",'Ark1'!Z356)</f>
        <v>9.3435565579090376</v>
      </c>
      <c r="AF29" s="73"/>
      <c r="AG29" s="74">
        <f>+IF(G29=0,"",'Ark1'!AA356)</f>
        <v>1.933639820908936</v>
      </c>
      <c r="AH29" s="74">
        <f>+IF(G29=0,"",'Ark1'!AB356)</f>
        <v>2.7265341237270539</v>
      </c>
      <c r="AI29" s="74">
        <f>+IF(G29=0,"",'Ark1'!AC356)</f>
        <v>81.748426068959589</v>
      </c>
      <c r="AJ29" s="52"/>
      <c r="AK29" s="55">
        <f t="shared" si="6"/>
        <v>3.9253649635036449</v>
      </c>
      <c r="AL29" s="74">
        <f t="shared" si="7"/>
        <v>7.005235602094241</v>
      </c>
      <c r="AM29" s="46"/>
      <c r="AN29" s="4"/>
      <c r="AO29" s="58"/>
      <c r="AP29" s="58"/>
      <c r="AQ29" s="1"/>
      <c r="AT29" s="56"/>
      <c r="AU29" s="56"/>
      <c r="AV29" s="11"/>
      <c r="AW29" s="11"/>
      <c r="AX29" s="11"/>
    </row>
    <row r="30" spans="1:50" ht="17.399999999999999" customHeight="1">
      <c r="A30" s="160">
        <f t="shared" si="8"/>
        <v>22</v>
      </c>
      <c r="B30" s="53">
        <f>+'Ark1'!C357</f>
        <v>2024</v>
      </c>
      <c r="C30" s="53">
        <f>+'Ark1'!J357</f>
        <v>629</v>
      </c>
      <c r="D30" s="64" t="str">
        <f>VLOOKUP(C30,RNR!$A$1:$B$25,2)</f>
        <v>Bø</v>
      </c>
      <c r="E30" s="326" t="str">
        <f>+IF(G30=0,"",'Ark1'!Q357)</f>
        <v/>
      </c>
      <c r="F30" s="327" t="e">
        <f t="shared" si="0"/>
        <v>#VALUE!</v>
      </c>
      <c r="G30" s="326">
        <f>+'Ark1'!R357</f>
        <v>0</v>
      </c>
      <c r="H30" s="327">
        <f t="shared" si="1"/>
        <v>-357</v>
      </c>
      <c r="I30" s="177" t="str">
        <f>+IF(G30=0,"",'Ark1'!AG357)</f>
        <v/>
      </c>
      <c r="J30" s="155" t="e">
        <f t="shared" si="2"/>
        <v>#VALUE!</v>
      </c>
      <c r="K30" s="177">
        <f>+'Ark1'!AH357</f>
        <v>0</v>
      </c>
      <c r="L30" s="94"/>
      <c r="M30" s="508">
        <f>+'Ark1'!AI357</f>
        <v>0</v>
      </c>
      <c r="N30" s="176"/>
      <c r="O30" s="289" t="str">
        <f>+IF(G30=0,"",'Ark1'!U357)</f>
        <v/>
      </c>
      <c r="P30" s="155" t="str">
        <f t="shared" si="3"/>
        <v/>
      </c>
      <c r="Q30" s="116"/>
      <c r="R30" s="148" t="str">
        <f>+IF(M30=0,"",'Ark1'!AJ357)</f>
        <v/>
      </c>
      <c r="S30" s="447"/>
      <c r="T30" s="22" t="str">
        <f>+IF(M30=0,"",'Ark1'!AL357)</f>
        <v/>
      </c>
      <c r="U30" s="447"/>
      <c r="V30" s="304" t="str">
        <f>+IF(G30=0,"",'Ark1'!S357)</f>
        <v/>
      </c>
      <c r="W30" s="55" t="str">
        <f t="shared" si="4"/>
        <v/>
      </c>
      <c r="X30" s="116"/>
      <c r="Y30" s="55" t="str">
        <f>+IF(G30=0,"",'Ark1'!T357)</f>
        <v/>
      </c>
      <c r="Z30" s="55" t="str">
        <f t="shared" si="5"/>
        <v/>
      </c>
      <c r="AA30" s="74" t="str">
        <f>+IF(G30=0,"",'Ark1'!W357)</f>
        <v/>
      </c>
      <c r="AB30" s="73"/>
      <c r="AC30" s="74" t="str">
        <f>+IF(G30=0,"",'Ark1'!X357)</f>
        <v/>
      </c>
      <c r="AD30" s="74" t="str">
        <f>+IF(G30=0,"",'Ark1'!Y357)</f>
        <v/>
      </c>
      <c r="AE30" s="74" t="str">
        <f>+IF(G30=0,"",'Ark1'!Z357)</f>
        <v/>
      </c>
      <c r="AF30" s="73"/>
      <c r="AG30" s="74" t="str">
        <f>+IF(G30=0,"",'Ark1'!AA357)</f>
        <v/>
      </c>
      <c r="AH30" s="74" t="str">
        <f>+IF(G30=0,"",'Ark1'!AB357)</f>
        <v/>
      </c>
      <c r="AI30" s="74" t="str">
        <f>+IF(G30=0,"",'Ark1'!AC357)</f>
        <v/>
      </c>
      <c r="AJ30" s="52"/>
      <c r="AK30" s="55" t="str">
        <f t="shared" si="6"/>
        <v/>
      </c>
      <c r="AL30" s="74" t="str">
        <f t="shared" si="7"/>
        <v/>
      </c>
      <c r="AM30" s="46"/>
      <c r="AN30" s="4"/>
      <c r="AO30" s="58"/>
      <c r="AP30" s="58"/>
      <c r="AQ30" s="1"/>
      <c r="AT30" s="56"/>
      <c r="AU30" s="56"/>
      <c r="AV30" s="11"/>
      <c r="AW30" s="11"/>
      <c r="AX30" s="11"/>
    </row>
    <row r="31" spans="1:50">
      <c r="A31" s="160">
        <f t="shared" si="8"/>
        <v>23</v>
      </c>
      <c r="B31" s="53">
        <f>+'Ark1'!C358</f>
        <v>2024</v>
      </c>
      <c r="C31" s="53">
        <f>+'Ark1'!J358</f>
        <v>643</v>
      </c>
      <c r="D31" s="64" t="str">
        <f>VLOOKUP(C31,RNR!$A$1:$B$25,2)</f>
        <v>Bjerka</v>
      </c>
      <c r="E31" s="326">
        <f>+IF(G31=0,"",'Ark1'!Q358)</f>
        <v>444</v>
      </c>
      <c r="F31" s="327">
        <f t="shared" si="0"/>
        <v>19</v>
      </c>
      <c r="G31" s="326">
        <f>+'Ark1'!R358</f>
        <v>5132</v>
      </c>
      <c r="H31" s="327">
        <f t="shared" si="1"/>
        <v>-45</v>
      </c>
      <c r="I31" s="177">
        <f>+IF(G31=0,"",'Ark1'!AG358)</f>
        <v>4.8151926788907087</v>
      </c>
      <c r="J31" s="155">
        <f t="shared" si="2"/>
        <v>0.44125663650207159</v>
      </c>
      <c r="K31" s="177">
        <f>+'Ark1'!AH358</f>
        <v>2.6695245518316444</v>
      </c>
      <c r="L31" s="94"/>
      <c r="M31" s="508">
        <f>+'Ark1'!AI358</f>
        <v>4338</v>
      </c>
      <c r="N31" s="176"/>
      <c r="O31" s="289">
        <f>+IF(G31=0,"",'Ark1'!U358)</f>
        <v>29.024493374902541</v>
      </c>
      <c r="P31" s="155">
        <f t="shared" si="3"/>
        <v>0.3268113196583009</v>
      </c>
      <c r="Q31" s="116"/>
      <c r="R31" s="148">
        <f>+IF(M31=0,"",'Ark1'!AJ358)</f>
        <v>110.71403872752398</v>
      </c>
      <c r="S31" s="447"/>
      <c r="T31" s="22">
        <f>+IF(M31=0,"",'Ark1'!AL358)</f>
        <v>20.473550228279176</v>
      </c>
      <c r="U31" s="447"/>
      <c r="V31" s="304">
        <f>+IF(G31=0,"",'Ark1'!S358)</f>
        <v>7.0122759158222925</v>
      </c>
      <c r="W31" s="55">
        <f t="shared" si="4"/>
        <v>0.41675727568321275</v>
      </c>
      <c r="X31" s="116"/>
      <c r="Y31" s="55">
        <f>+IF(G31=0,"",'Ark1'!T358)</f>
        <v>6.7509742790335148</v>
      </c>
      <c r="Z31" s="55">
        <f t="shared" si="5"/>
        <v>-0.30542904335397125</v>
      </c>
      <c r="AA31" s="74">
        <f>+IF(G31=0,"",'Ark1'!W358)</f>
        <v>17.96570537802026</v>
      </c>
      <c r="AB31" s="73"/>
      <c r="AC31" s="74">
        <f>+IF(G31=0,"",'Ark1'!X358)</f>
        <v>90.549493374902553</v>
      </c>
      <c r="AD31" s="74">
        <f>+IF(G31=0,"",'Ark1'!Y358)</f>
        <v>73.168355416991417</v>
      </c>
      <c r="AE31" s="74">
        <f>+IF(G31=0,"",'Ark1'!Z358)</f>
        <v>9.0548847307351963</v>
      </c>
      <c r="AF31" s="73"/>
      <c r="AG31" s="74">
        <f>+IF(G31=0,"",'Ark1'!AA358)</f>
        <v>1.7390245190130589</v>
      </c>
      <c r="AH31" s="74">
        <f>+IF(G31=0,"",'Ark1'!AB358)</f>
        <v>2.0831200522546447</v>
      </c>
      <c r="AI31" s="74">
        <f>+IF(G31=0,"",'Ark1'!AC358)</f>
        <v>81.315824486995808</v>
      </c>
      <c r="AJ31" s="52"/>
      <c r="AK31" s="55">
        <f t="shared" si="6"/>
        <v>4.1390974518576105</v>
      </c>
      <c r="AL31" s="74">
        <f t="shared" ref="AL31:AL33" si="9">+IF(G31=0,"",G31/E31)</f>
        <v>11.558558558558559</v>
      </c>
      <c r="AM31" s="46"/>
      <c r="AN31" s="4"/>
      <c r="AO31" s="58"/>
      <c r="AP31" s="58"/>
      <c r="AQ31" s="1"/>
      <c r="AR31" s="4"/>
    </row>
    <row r="32" spans="1:50">
      <c r="A32" s="160">
        <f t="shared" si="8"/>
        <v>24</v>
      </c>
      <c r="B32" s="53">
        <f>+'Ark1'!C359</f>
        <v>2024</v>
      </c>
      <c r="C32" s="53">
        <f>+'Ark1'!J359</f>
        <v>704</v>
      </c>
      <c r="D32" s="64" t="str">
        <f>VLOOKUP(C32,RNR!$A$1:$B$25,2)</f>
        <v>Øre Vilt</v>
      </c>
      <c r="E32" s="326" t="str">
        <f>+IF(G32=0,"",'Ark1'!Q359)</f>
        <v/>
      </c>
      <c r="F32" s="327" t="e">
        <f t="shared" si="0"/>
        <v>#VALUE!</v>
      </c>
      <c r="G32" s="326">
        <f>+'Ark1'!R359</f>
        <v>0</v>
      </c>
      <c r="H32" s="327">
        <f t="shared" si="1"/>
        <v>0</v>
      </c>
      <c r="I32" s="177" t="str">
        <f>+IF(G32=0,"",'Ark1'!AG359)</f>
        <v/>
      </c>
      <c r="J32" s="155" t="e">
        <f t="shared" si="2"/>
        <v>#VALUE!</v>
      </c>
      <c r="K32" s="177">
        <f>+'Ark1'!AH359</f>
        <v>0</v>
      </c>
      <c r="L32" s="94"/>
      <c r="M32" s="508">
        <f>+'Ark1'!AI359</f>
        <v>0</v>
      </c>
      <c r="N32" s="176"/>
      <c r="O32" s="289" t="str">
        <f>+IF(G32=0,"",'Ark1'!U359)</f>
        <v/>
      </c>
      <c r="P32" s="155" t="str">
        <f t="shared" si="3"/>
        <v/>
      </c>
      <c r="Q32" s="116"/>
      <c r="R32" s="148" t="str">
        <f>+IF(M32=0,"",'Ark1'!AJ359)</f>
        <v/>
      </c>
      <c r="S32" s="447"/>
      <c r="T32" s="22" t="str">
        <f>+IF(M32=0,"",'Ark1'!AL359)</f>
        <v/>
      </c>
      <c r="U32" s="447"/>
      <c r="V32" s="304" t="str">
        <f>+IF(G32=0,"",'Ark1'!S359)</f>
        <v/>
      </c>
      <c r="W32" s="55" t="str">
        <f t="shared" si="4"/>
        <v/>
      </c>
      <c r="X32" s="116"/>
      <c r="Y32" s="55" t="str">
        <f>+IF(G32=0,"",'Ark1'!T359)</f>
        <v/>
      </c>
      <c r="Z32" s="55" t="str">
        <f t="shared" si="5"/>
        <v/>
      </c>
      <c r="AA32" s="74" t="str">
        <f>+IF(G32=0,"",'Ark1'!W359)</f>
        <v/>
      </c>
      <c r="AB32" s="73"/>
      <c r="AC32" s="74" t="str">
        <f>+IF(G32=0,"",'Ark1'!X359)</f>
        <v/>
      </c>
      <c r="AD32" s="74" t="str">
        <f>+IF(G32=0,"",'Ark1'!Y359)</f>
        <v/>
      </c>
      <c r="AE32" s="74" t="str">
        <f>+IF(G32=0,"",'Ark1'!Z359)</f>
        <v/>
      </c>
      <c r="AF32" s="73"/>
      <c r="AG32" s="74" t="str">
        <f>+IF(G32=0,"",'Ark1'!AA359)</f>
        <v/>
      </c>
      <c r="AH32" s="74" t="str">
        <f>+IF(G32=0,"",'Ark1'!AB359)</f>
        <v/>
      </c>
      <c r="AI32" s="74" t="str">
        <f>+IF(G32=0,"",'Ark1'!AC359)</f>
        <v/>
      </c>
      <c r="AJ32" s="52"/>
      <c r="AK32" s="55" t="str">
        <f t="shared" si="6"/>
        <v/>
      </c>
      <c r="AL32" s="74" t="str">
        <f t="shared" si="9"/>
        <v/>
      </c>
      <c r="AM32" s="46"/>
      <c r="AN32" s="4"/>
      <c r="AO32" s="58"/>
      <c r="AP32" s="58"/>
      <c r="AQ32" s="1"/>
      <c r="AR32" s="18"/>
      <c r="AT32" s="1"/>
      <c r="AU32" s="5"/>
    </row>
    <row r="33" spans="1:47">
      <c r="A33" s="160">
        <f t="shared" si="8"/>
        <v>25</v>
      </c>
      <c r="B33" s="53">
        <f>+'Ark1'!C360</f>
        <v>2024</v>
      </c>
      <c r="C33" s="53">
        <f>+'Ark1'!J360</f>
        <v>802</v>
      </c>
      <c r="D33" s="64" t="str">
        <f>VLOOKUP(C33,RNR!$A$1:$B$25,2)</f>
        <v>Karasjok</v>
      </c>
      <c r="E33" s="326">
        <f>+IF(G33=0,"",'Ark1'!Q360)</f>
        <v>85</v>
      </c>
      <c r="F33" s="327">
        <f t="shared" si="0"/>
        <v>4</v>
      </c>
      <c r="G33" s="326">
        <f>+'Ark1'!R360</f>
        <v>947</v>
      </c>
      <c r="H33" s="327">
        <f t="shared" si="1"/>
        <v>-135</v>
      </c>
      <c r="I33" s="177">
        <f>+IF(G33=0,"",'Ark1'!AG360)</f>
        <v>0.94758504447032821</v>
      </c>
      <c r="J33" s="155">
        <f t="shared" si="2"/>
        <v>-5.1639562322145061E-2</v>
      </c>
      <c r="K33" s="177">
        <f>+'Ark1'!AH360</f>
        <v>0.63357972544878571</v>
      </c>
      <c r="L33" s="94"/>
      <c r="M33" s="508">
        <f>+'Ark1'!AI360</f>
        <v>945</v>
      </c>
      <c r="N33" s="176"/>
      <c r="O33" s="289">
        <f>+IF(G33=0,"",'Ark1'!U360)</f>
        <v>30.953220696937706</v>
      </c>
      <c r="P33" s="155">
        <f t="shared" si="3"/>
        <v>-0.4148939056500609</v>
      </c>
      <c r="Q33" s="116"/>
      <c r="R33" s="148">
        <f>+IF(M33=0,"",'Ark1'!AJ360)</f>
        <v>113.59047619047622</v>
      </c>
      <c r="S33" s="447"/>
      <c r="T33" s="22">
        <f>+IF(M33=0,"",'Ark1'!AL360)</f>
        <v>21.281470937469919</v>
      </c>
      <c r="U33" s="447"/>
      <c r="V33" s="304">
        <f>+IF(G33=0,"",'Ark1'!S360)</f>
        <v>7.3167898627243924</v>
      </c>
      <c r="W33" s="55">
        <f t="shared" si="4"/>
        <v>-0.25622307627745222</v>
      </c>
      <c r="X33" s="116"/>
      <c r="Y33" s="55">
        <f>+IF(G33=0,"",'Ark1'!T360)</f>
        <v>7.4149947201689521</v>
      </c>
      <c r="Z33" s="55">
        <f t="shared" si="5"/>
        <v>-2.3082913842139341E-2</v>
      </c>
      <c r="AA33" s="74">
        <f>+IF(G33=0,"",'Ark1'!W360)</f>
        <v>29.144667370644139</v>
      </c>
      <c r="AB33" s="73"/>
      <c r="AC33" s="74">
        <f>+IF(G33=0,"",'Ark1'!X360)</f>
        <v>94.825765575501578</v>
      </c>
      <c r="AD33" s="74">
        <f>+IF(G33=0,"",'Ark1'!Y360)</f>
        <v>79.619852164730716</v>
      </c>
      <c r="AE33" s="74">
        <f>+IF(G33=0,"",'Ark1'!Z360)</f>
        <v>8.8813508250840023</v>
      </c>
      <c r="AF33" s="73"/>
      <c r="AG33" s="74">
        <f>+IF(G33=0,"",'Ark1'!AA360)</f>
        <v>1.8159690095645111</v>
      </c>
      <c r="AH33" s="74">
        <f>+IF(G33=0,"",'Ark1'!AB360)</f>
        <v>2.1564732919992835</v>
      </c>
      <c r="AI33" s="74">
        <f>+IF(G33=0,"",'Ark1'!AC360)</f>
        <v>80.762536017511238</v>
      </c>
      <c r="AJ33" s="52"/>
      <c r="AK33" s="55">
        <f t="shared" si="6"/>
        <v>4.2304372925386069</v>
      </c>
      <c r="AL33" s="74">
        <f t="shared" si="9"/>
        <v>11.141176470588235</v>
      </c>
      <c r="AM33" s="46"/>
      <c r="AN33" s="4"/>
      <c r="AO33" s="58"/>
      <c r="AP33" s="58"/>
      <c r="AQ33" s="1"/>
      <c r="AR33" s="18"/>
      <c r="AT33" s="1"/>
      <c r="AU33" s="5"/>
    </row>
    <row r="34" spans="1:47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509"/>
      <c r="N34" s="160"/>
      <c r="O34" s="160"/>
      <c r="P34" s="160"/>
      <c r="Q34" s="160"/>
      <c r="R34" s="160"/>
      <c r="S34" s="160"/>
      <c r="T34" s="160"/>
      <c r="U34" s="447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46"/>
      <c r="AN34" s="4"/>
      <c r="AO34" s="58"/>
      <c r="AP34" s="58"/>
      <c r="AQ34" s="1"/>
      <c r="AR34" s="18"/>
      <c r="AT34" s="1"/>
      <c r="AU34" s="5"/>
    </row>
    <row r="35" spans="1:47">
      <c r="A35" s="160">
        <v>1</v>
      </c>
      <c r="B35" s="79">
        <f>+'Ark1'!C361</f>
        <v>2023</v>
      </c>
      <c r="C35" s="79">
        <f>+'Ark1'!J361</f>
        <v>103</v>
      </c>
      <c r="D35" s="80" t="str">
        <f>VLOOKUP(C35,RNR!$A$1:$B$25,2)</f>
        <v>Rudshøgda</v>
      </c>
      <c r="E35" s="354">
        <f>+IF(G35=0,"",'Ark1'!Q361)</f>
        <v>305</v>
      </c>
      <c r="F35" s="79"/>
      <c r="G35" s="354">
        <f>+'Ark1'!R361</f>
        <v>2628</v>
      </c>
      <c r="H35" s="359"/>
      <c r="I35" s="178">
        <f>+IF(G35=0,"",'Ark1'!AG361)</f>
        <v>2.5447293686341497</v>
      </c>
      <c r="J35" s="156"/>
      <c r="K35" s="178">
        <f>+'Ark1'!AH361</f>
        <v>5.5175038051750382</v>
      </c>
      <c r="L35" s="94"/>
      <c r="M35" s="508">
        <f>+'Ark1'!AI361</f>
        <v>0</v>
      </c>
      <c r="N35" s="176"/>
      <c r="O35" s="156">
        <f>+'Ark1'!U361</f>
        <v>32.89037290715374</v>
      </c>
      <c r="P35" s="156"/>
      <c r="Q35" s="116"/>
      <c r="R35" s="148" t="str">
        <f>+IF(M35=0,"",'Ark1'!AJ361)</f>
        <v/>
      </c>
      <c r="S35" s="447"/>
      <c r="T35" s="22" t="str">
        <f>+IF(M35=0,"",'Ark1'!AL361)</f>
        <v/>
      </c>
      <c r="U35" s="22"/>
      <c r="V35" s="81">
        <f>+'Ark1'!S361</f>
        <v>7.4117199391172015</v>
      </c>
      <c r="W35" s="79"/>
      <c r="X35" s="116"/>
      <c r="Y35" s="81">
        <f>+'Ark1'!T361</f>
        <v>7.2343987823439857</v>
      </c>
      <c r="Z35" s="79"/>
      <c r="AA35" s="82">
        <f>+IF(G35=0,"",'Ark1'!W361)</f>
        <v>20.205479452054796</v>
      </c>
      <c r="AB35" s="73"/>
      <c r="AC35" s="82">
        <f>+IF(G35=0,"",'Ark1'!X361)</f>
        <v>99.923896499238978</v>
      </c>
      <c r="AD35" s="82">
        <f>+IF(G35=0,"",'Ark1'!Y361)</f>
        <v>91.666666666666686</v>
      </c>
      <c r="AE35" s="82">
        <f>+IF(G35=0,"",'Ark1'!Z361)</f>
        <v>7.4257944046266013</v>
      </c>
      <c r="AF35" s="73"/>
      <c r="AG35" s="156">
        <f>+IF(G35=0,"",'Ark1'!AA361)</f>
        <v>1.8209961632548064</v>
      </c>
      <c r="AH35" s="81">
        <f>+IF(G35=0,"",'Ark1'!AB361)</f>
        <v>2.244357914138587</v>
      </c>
      <c r="AI35" s="81">
        <f>+IF(G35=0,"",'Ark1'!AC361)</f>
        <v>74.014760514135006</v>
      </c>
      <c r="AJ35" s="52"/>
      <c r="AK35" s="81">
        <f t="shared" ref="AK35:AK59" si="10">+IF(G35=0,"",O35/V35)</f>
        <v>4.4376167984392652</v>
      </c>
      <c r="AL35" s="82">
        <f t="shared" ref="AL35:AL36" si="11">+IF(G35=0,"",G35/E35)</f>
        <v>8.6163934426229503</v>
      </c>
      <c r="AM35" s="46"/>
      <c r="AN35" s="4"/>
      <c r="AO35" s="58"/>
      <c r="AP35" s="58"/>
      <c r="AQ35" s="1"/>
      <c r="AR35" s="18"/>
      <c r="AT35" s="1"/>
      <c r="AU35" s="5"/>
    </row>
    <row r="36" spans="1:47">
      <c r="A36" s="160">
        <f t="shared" si="8"/>
        <v>2</v>
      </c>
      <c r="B36" s="79">
        <f>+'Ark1'!C362</f>
        <v>2023</v>
      </c>
      <c r="C36" s="79">
        <f>+'Ark1'!J362</f>
        <v>106</v>
      </c>
      <c r="D36" s="80" t="str">
        <f>VLOOKUP(C36,RNR!$A$1:$B$25,2)</f>
        <v>Furuseth</v>
      </c>
      <c r="E36" s="354">
        <f>+IF(G36=0,"",'Ark1'!Q362)</f>
        <v>332</v>
      </c>
      <c r="F36" s="79"/>
      <c r="G36" s="354">
        <f>+'Ark1'!R362</f>
        <v>3863</v>
      </c>
      <c r="H36" s="359"/>
      <c r="I36" s="178">
        <f>+IF(G36=0,"",'Ark1'!AG362)</f>
        <v>3.6584545644236872</v>
      </c>
      <c r="J36" s="156"/>
      <c r="K36" s="178">
        <f>+'Ark1'!AH362</f>
        <v>0.41418586590732576</v>
      </c>
      <c r="L36" s="94"/>
      <c r="M36" s="508">
        <f>+'Ark1'!AI362</f>
        <v>1098</v>
      </c>
      <c r="N36" s="176"/>
      <c r="O36" s="156">
        <f>+'Ark1'!U362</f>
        <v>32.168107688325058</v>
      </c>
      <c r="P36" s="156"/>
      <c r="Q36" s="116"/>
      <c r="R36" s="148">
        <f>+IF(M36=0,"",'Ark1'!AJ362)</f>
        <v>115.63761384335172</v>
      </c>
      <c r="S36" s="447"/>
      <c r="T36" s="22">
        <f>+IF(M36=0,"",'Ark1'!AL362)</f>
        <v>21.742515999135122</v>
      </c>
      <c r="U36" s="22"/>
      <c r="V36" s="81">
        <f>+'Ark1'!S362</f>
        <v>7.0722236603675901</v>
      </c>
      <c r="W36" s="79"/>
      <c r="X36" s="116"/>
      <c r="Y36" s="81">
        <f>+'Ark1'!T362</f>
        <v>7.3875226507895393</v>
      </c>
      <c r="Z36" s="79"/>
      <c r="AA36" s="82">
        <f>+IF(G36=0,"",'Ark1'!W362)</f>
        <v>32.668910173440331</v>
      </c>
      <c r="AB36" s="73"/>
      <c r="AC36" s="82">
        <f>+IF(G36=0,"",'Ark1'!X362)</f>
        <v>98.964535335231673</v>
      </c>
      <c r="AD36" s="82">
        <f>+IF(G36=0,"",'Ark1'!Y362)</f>
        <v>89.438260419363189</v>
      </c>
      <c r="AE36" s="82">
        <f>+IF(G36=0,"",'Ark1'!Z362)</f>
        <v>7.4685432448477469</v>
      </c>
      <c r="AF36" s="73"/>
      <c r="AG36" s="156">
        <f>+IF(G36=0,"",'Ark1'!AA362)</f>
        <v>2.1166383263309911</v>
      </c>
      <c r="AH36" s="81">
        <f>+IF(G36=0,"",'Ark1'!AB362)</f>
        <v>2.4453053274360803</v>
      </c>
      <c r="AI36" s="81">
        <f>+IF(G36=0,"",'Ark1'!AC362)</f>
        <v>79.491578262921578</v>
      </c>
      <c r="AJ36" s="52"/>
      <c r="AK36" s="81">
        <f t="shared" si="10"/>
        <v>4.5485139092240008</v>
      </c>
      <c r="AL36" s="82">
        <f t="shared" si="11"/>
        <v>11.635542168674698</v>
      </c>
      <c r="AM36" s="46"/>
      <c r="AN36" s="4"/>
      <c r="AO36" s="58"/>
      <c r="AP36" s="58"/>
      <c r="AQ36" s="1"/>
      <c r="AR36" s="18"/>
    </row>
    <row r="37" spans="1:47">
      <c r="A37" s="160">
        <f>1+A36</f>
        <v>3</v>
      </c>
      <c r="B37" s="79">
        <f>+'Ark1'!C363</f>
        <v>2023</v>
      </c>
      <c r="C37" s="79">
        <f>+'Ark1'!J363</f>
        <v>110</v>
      </c>
      <c r="D37" s="80" t="str">
        <f>VLOOKUP(C37,RNR!$A$1:$B$25,2)</f>
        <v>Gol</v>
      </c>
      <c r="E37" s="354">
        <f>+IF(G37=0,"",'Ark1'!Q363)</f>
        <v>1175</v>
      </c>
      <c r="F37" s="79"/>
      <c r="G37" s="354">
        <f>+'Ark1'!R363</f>
        <v>11315</v>
      </c>
      <c r="H37" s="359"/>
      <c r="I37" s="178">
        <f>+IF(G37=0,"",'Ark1'!AG363)</f>
        <v>10.990628672031463</v>
      </c>
      <c r="J37" s="156"/>
      <c r="K37" s="178">
        <f>+'Ark1'!AH363</f>
        <v>4.5868316394167028</v>
      </c>
      <c r="L37" s="94"/>
      <c r="M37" s="508">
        <f>+'Ark1'!AI363</f>
        <v>9533</v>
      </c>
      <c r="N37" s="176"/>
      <c r="O37" s="156">
        <f>+'Ark1'!U363</f>
        <v>32.992903225806351</v>
      </c>
      <c r="P37" s="156"/>
      <c r="Q37" s="116"/>
      <c r="R37" s="148">
        <f>+IF(M37=0,"",'Ark1'!AJ363)</f>
        <v>114.95799853141681</v>
      </c>
      <c r="S37" s="447"/>
      <c r="T37" s="22">
        <f>+IF(M37=0,"",'Ark1'!AL363)</f>
        <v>21.187058473235581</v>
      </c>
      <c r="U37" s="22"/>
      <c r="V37" s="81">
        <f>+'Ark1'!S363</f>
        <v>7.0879363676535601</v>
      </c>
      <c r="W37" s="79"/>
      <c r="X37" s="116"/>
      <c r="Y37" s="81">
        <f>+'Ark1'!T363</f>
        <v>6.7091471498011499</v>
      </c>
      <c r="Z37" s="79"/>
      <c r="AA37" s="82">
        <f>+IF(G37=0,"",'Ark1'!W363)</f>
        <v>19.59346000883782</v>
      </c>
      <c r="AB37" s="73"/>
      <c r="AC37" s="82">
        <f>+IF(G37=0,"",'Ark1'!X363)</f>
        <v>99.346000883782622</v>
      </c>
      <c r="AD37" s="82">
        <f>+IF(G37=0,"",'Ark1'!Y363)</f>
        <v>91.356606274856404</v>
      </c>
      <c r="AE37" s="82">
        <f>+IF(G37=0,"",'Ark1'!Z363)</f>
        <v>7.5849456693382802</v>
      </c>
      <c r="AF37" s="73"/>
      <c r="AG37" s="156">
        <f>+IF(G37=0,"",'Ark1'!AA363)</f>
        <v>1.8051701492419137</v>
      </c>
      <c r="AH37" s="81">
        <f>+IF(G37=0,"",'Ark1'!AB363)</f>
        <v>2.3704955333844127</v>
      </c>
      <c r="AI37" s="81">
        <f>+IF(G37=0,"",'Ark1'!AC363)</f>
        <v>69.953748710963737</v>
      </c>
      <c r="AJ37" s="52"/>
      <c r="AK37" s="81">
        <f t="shared" si="10"/>
        <v>4.6547967581047223</v>
      </c>
      <c r="AL37" s="82">
        <f t="shared" ref="AL37:AL38" si="12">+IF(G37=0,"",G37/E37)</f>
        <v>9.6297872340425528</v>
      </c>
      <c r="AM37" s="46"/>
      <c r="AN37" s="4"/>
      <c r="AO37" s="58"/>
      <c r="AP37" s="58"/>
      <c r="AQ37" s="1"/>
      <c r="AR37" s="18"/>
    </row>
    <row r="38" spans="1:47">
      <c r="A38" s="160">
        <f t="shared" ref="A38" si="13">1+A37</f>
        <v>4</v>
      </c>
      <c r="B38" s="79">
        <f>+'Ark1'!C364</f>
        <v>2023</v>
      </c>
      <c r="C38" s="79">
        <f>+'Ark1'!J364</f>
        <v>111</v>
      </c>
      <c r="D38" s="80" t="str">
        <f>VLOOKUP(C38,RNR!$A$1:$B$25,2)</f>
        <v>Forus</v>
      </c>
      <c r="E38" s="354">
        <f>+IF(G38=0,"",'Ark1'!Q364)</f>
        <v>1077</v>
      </c>
      <c r="F38" s="79"/>
      <c r="G38" s="354">
        <f>+'Ark1'!R364</f>
        <v>11679</v>
      </c>
      <c r="H38" s="359"/>
      <c r="I38" s="178">
        <f>+IF(G38=0,"",'Ark1'!AG364)</f>
        <v>11.605458444333848</v>
      </c>
      <c r="J38" s="156"/>
      <c r="K38" s="178">
        <f>+'Ark1'!AH364</f>
        <v>1.2415446527956155</v>
      </c>
      <c r="L38" s="94"/>
      <c r="M38" s="508">
        <f>+'Ark1'!AI364</f>
        <v>8963</v>
      </c>
      <c r="N38" s="176"/>
      <c r="O38" s="156">
        <f>+'Ark1'!U364</f>
        <v>33.752752804178563</v>
      </c>
      <c r="P38" s="156"/>
      <c r="Q38" s="116"/>
      <c r="R38" s="148">
        <f>+IF(M38=0,"",'Ark1'!AJ364)</f>
        <v>115.27376994309978</v>
      </c>
      <c r="S38" s="447"/>
      <c r="T38" s="22">
        <f>+IF(M38=0,"",'Ark1'!AL364)</f>
        <v>21.675890962912984</v>
      </c>
      <c r="U38" s="22"/>
      <c r="V38" s="81">
        <f>+'Ark1'!S364</f>
        <v>7.5953420669577891</v>
      </c>
      <c r="W38" s="79"/>
      <c r="X38" s="116"/>
      <c r="Y38" s="81">
        <f>+'Ark1'!T364</f>
        <v>7.1544652795616068</v>
      </c>
      <c r="Z38" s="79"/>
      <c r="AA38" s="82">
        <f>+IF(G38=0,"",'Ark1'!W364)</f>
        <v>25.798441647401319</v>
      </c>
      <c r="AB38" s="73"/>
      <c r="AC38" s="82">
        <f>+IF(G38=0,"",'Ark1'!X364)</f>
        <v>98.724205839541085</v>
      </c>
      <c r="AD38" s="82">
        <f>+IF(G38=0,"",'Ark1'!Y364)</f>
        <v>92.422296429488782</v>
      </c>
      <c r="AE38" s="82">
        <f>+IF(G38=0,"",'Ark1'!Z364)</f>
        <v>8.0023180828841944</v>
      </c>
      <c r="AF38" s="73"/>
      <c r="AG38" s="156">
        <f>+IF(G38=0,"",'Ark1'!AA364)</f>
        <v>1.741727517476809</v>
      </c>
      <c r="AH38" s="81">
        <f>+IF(G38=0,"",'Ark1'!AB364)</f>
        <v>2.4194063817340079</v>
      </c>
      <c r="AI38" s="81">
        <f>+IF(G38=0,"",'Ark1'!AC364)</f>
        <v>74.862164162782719</v>
      </c>
      <c r="AJ38" s="52"/>
      <c r="AK38" s="81">
        <f t="shared" si="10"/>
        <v>4.4438752733749842</v>
      </c>
      <c r="AL38" s="82">
        <f t="shared" si="12"/>
        <v>10.844011142061282</v>
      </c>
      <c r="AM38" s="46"/>
      <c r="AN38" s="4"/>
      <c r="AO38" s="58"/>
      <c r="AP38" s="58"/>
      <c r="AQ38" s="1"/>
      <c r="AR38" s="18"/>
    </row>
    <row r="39" spans="1:47">
      <c r="A39" s="160">
        <f t="shared" ref="A39:A59" si="14">1+A38</f>
        <v>5</v>
      </c>
      <c r="B39" s="79">
        <f>+'Ark1'!C365</f>
        <v>2023</v>
      </c>
      <c r="C39" s="79">
        <f>+'Ark1'!J365</f>
        <v>116</v>
      </c>
      <c r="D39" s="80" t="str">
        <f>VLOOKUP(C39,RNR!$A$1:$B$25,2)</f>
        <v>Sandeid</v>
      </c>
      <c r="E39" s="354">
        <f>+IF(G39=0,"",'Ark1'!Q365)</f>
        <v>1058</v>
      </c>
      <c r="F39" s="79"/>
      <c r="G39" s="354">
        <f>+'Ark1'!R365</f>
        <v>7722</v>
      </c>
      <c r="H39" s="359"/>
      <c r="I39" s="178">
        <f>+IF(G39=0,"",'Ark1'!AG365)</f>
        <v>7.0320501992580269</v>
      </c>
      <c r="J39" s="156"/>
      <c r="K39" s="178">
        <f>+'Ark1'!AH365</f>
        <v>1.320901320901321</v>
      </c>
      <c r="L39" s="94"/>
      <c r="M39" s="508">
        <f>+'Ark1'!AI365</f>
        <v>0</v>
      </c>
      <c r="N39" s="176"/>
      <c r="O39" s="156">
        <f>+'Ark1'!U365</f>
        <v>30.931766381766401</v>
      </c>
      <c r="P39" s="156"/>
      <c r="Q39" s="116"/>
      <c r="R39" s="148" t="str">
        <f>+IF(M39=0,"",'Ark1'!AJ365)</f>
        <v/>
      </c>
      <c r="S39" s="447"/>
      <c r="T39" s="22" t="str">
        <f>+IF(M39=0,"",'Ark1'!AL365)</f>
        <v/>
      </c>
      <c r="U39" s="22"/>
      <c r="V39" s="81">
        <f>+'Ark1'!S365</f>
        <v>7.3517223517223504</v>
      </c>
      <c r="W39" s="79"/>
      <c r="X39" s="116"/>
      <c r="Y39" s="81">
        <f>+'Ark1'!T365</f>
        <v>6.5411810411810407</v>
      </c>
      <c r="Z39" s="79"/>
      <c r="AA39" s="82">
        <f>+IF(G39=0,"",'Ark1'!W365)</f>
        <v>16.355866355866358</v>
      </c>
      <c r="AB39" s="73"/>
      <c r="AC39" s="82">
        <f>+IF(G39=0,"",'Ark1'!X365)</f>
        <v>95.454545454545439</v>
      </c>
      <c r="AD39" s="82">
        <f>+IF(G39=0,"",'Ark1'!Y365)</f>
        <v>82.556332556332563</v>
      </c>
      <c r="AE39" s="82">
        <f>+IF(G39=0,"",'Ark1'!Z365)</f>
        <v>8.5579844812955077</v>
      </c>
      <c r="AF39" s="73"/>
      <c r="AG39" s="156">
        <f>+IF(G39=0,"",'Ark1'!AA365)</f>
        <v>1.7999079839470311</v>
      </c>
      <c r="AH39" s="81">
        <f>+IF(G39=0,"",'Ark1'!AB365)</f>
        <v>2.2902393147309397</v>
      </c>
      <c r="AI39" s="81">
        <f>+IF(G39=0,"",'Ark1'!AC365)</f>
        <v>75.643366938849269</v>
      </c>
      <c r="AJ39" s="52"/>
      <c r="AK39" s="81">
        <f t="shared" si="10"/>
        <v>4.2074176501673453</v>
      </c>
      <c r="AL39" s="82">
        <f t="shared" ref="AL39:AL59" si="15">+IF(G39=0,"",G39/E39)</f>
        <v>7.2986767485822304</v>
      </c>
      <c r="AM39" s="46"/>
      <c r="AN39" s="4"/>
      <c r="AO39" s="58"/>
      <c r="AP39" s="58"/>
      <c r="AQ39" s="1"/>
      <c r="AR39" s="18"/>
    </row>
    <row r="40" spans="1:47">
      <c r="A40" s="160">
        <f t="shared" si="14"/>
        <v>6</v>
      </c>
      <c r="B40" s="79">
        <f>+'Ark1'!C366</f>
        <v>2023</v>
      </c>
      <c r="C40" s="79">
        <f>+'Ark1'!J366</f>
        <v>117</v>
      </c>
      <c r="D40" s="80" t="str">
        <f>VLOOKUP(C40,RNR!$A$1:$B$25,2)</f>
        <v>Jæren</v>
      </c>
      <c r="E40" s="354">
        <f>+IF(G40=0,"",'Ark1'!Q366)</f>
        <v>565</v>
      </c>
      <c r="F40" s="79"/>
      <c r="G40" s="354">
        <f>+'Ark1'!R366</f>
        <v>6228</v>
      </c>
      <c r="H40" s="359"/>
      <c r="I40" s="178">
        <f>+IF(G40=0,"",'Ark1'!AG366)</f>
        <v>5.8315427895976066</v>
      </c>
      <c r="J40" s="156"/>
      <c r="K40" s="178">
        <f>+'Ark1'!AH366</f>
        <v>2.2639691714836223</v>
      </c>
      <c r="L40" s="94"/>
      <c r="M40" s="508">
        <f>+'Ark1'!AI366</f>
        <v>6222</v>
      </c>
      <c r="N40" s="176"/>
      <c r="O40" s="156">
        <f>+'Ark1'!U366</f>
        <v>31.804415542710423</v>
      </c>
      <c r="P40" s="156"/>
      <c r="Q40" s="116"/>
      <c r="R40" s="148">
        <f>+IF(M40=0,"",'Ark1'!AJ366)</f>
        <v>115.09718739955022</v>
      </c>
      <c r="S40" s="447"/>
      <c r="T40" s="22">
        <f>+IF(M40=0,"",'Ark1'!AL366)</f>
        <v>20.555827401285839</v>
      </c>
      <c r="U40" s="22"/>
      <c r="V40" s="81">
        <f>+'Ark1'!S366</f>
        <v>7.3514771997430941</v>
      </c>
      <c r="W40" s="79"/>
      <c r="X40" s="116"/>
      <c r="Y40" s="81">
        <f>+'Ark1'!T366</f>
        <v>7.3969171483622365</v>
      </c>
      <c r="Z40" s="79"/>
      <c r="AA40" s="82">
        <f>+IF(G40=0,"",'Ark1'!W366)</f>
        <v>29.89723827874117</v>
      </c>
      <c r="AB40" s="73"/>
      <c r="AC40" s="82">
        <f>+IF(G40=0,"",'Ark1'!X366)</f>
        <v>96.885035324341629</v>
      </c>
      <c r="AD40" s="82">
        <f>+IF(G40=0,"",'Ark1'!Y366)</f>
        <v>85.500963391136821</v>
      </c>
      <c r="AE40" s="82">
        <f>+IF(G40=0,"",'Ark1'!Z366)</f>
        <v>8.5287188022543621</v>
      </c>
      <c r="AF40" s="73"/>
      <c r="AG40" s="156">
        <f>+IF(G40=0,"",'Ark1'!AA366)</f>
        <v>1.9904079716650271</v>
      </c>
      <c r="AH40" s="81">
        <f>+IF(G40=0,"",'Ark1'!AB366)</f>
        <v>2.3832676739291099</v>
      </c>
      <c r="AI40" s="81">
        <f>+IF(G40=0,"",'Ark1'!AC366)</f>
        <v>78.732699130090325</v>
      </c>
      <c r="AJ40" s="52"/>
      <c r="AK40" s="81">
        <f t="shared" si="10"/>
        <v>4.3262618761603271</v>
      </c>
      <c r="AL40" s="82">
        <f t="shared" si="15"/>
        <v>11.023008849557522</v>
      </c>
      <c r="AM40" s="46"/>
      <c r="AN40" s="4"/>
      <c r="AO40" s="58"/>
      <c r="AP40" s="58"/>
      <c r="AQ40" s="1"/>
      <c r="AR40" s="18"/>
    </row>
    <row r="41" spans="1:47">
      <c r="A41" s="160">
        <f t="shared" si="14"/>
        <v>7</v>
      </c>
      <c r="B41" s="79">
        <f>+'Ark1'!C367</f>
        <v>2023</v>
      </c>
      <c r="C41" s="79">
        <f>+'Ark1'!J367</f>
        <v>134</v>
      </c>
      <c r="D41" s="80" t="str">
        <f>VLOOKUP(C41,RNR!$A$1:$B$25,2)</f>
        <v>Førde</v>
      </c>
      <c r="E41" s="354">
        <f>+IF(G41=0,"",'Ark1'!Q367)</f>
        <v>1467</v>
      </c>
      <c r="F41" s="79"/>
      <c r="G41" s="354">
        <f>+'Ark1'!R367</f>
        <v>10927</v>
      </c>
      <c r="H41" s="359"/>
      <c r="I41" s="178">
        <f>+IF(G41=0,"",'Ark1'!AG367)</f>
        <v>9.7997542441461736</v>
      </c>
      <c r="J41" s="156"/>
      <c r="K41" s="178">
        <f>+'Ark1'!AH367</f>
        <v>2.9742838839571699</v>
      </c>
      <c r="L41" s="94"/>
      <c r="M41" s="508">
        <f>+'Ark1'!AI367</f>
        <v>96</v>
      </c>
      <c r="N41" s="176"/>
      <c r="O41" s="156">
        <f>+'Ark1'!U367</f>
        <v>30.462588084561126</v>
      </c>
      <c r="P41" s="156"/>
      <c r="Q41" s="116"/>
      <c r="R41" s="148">
        <f>+IF(M41=0,"",'Ark1'!AJ367)</f>
        <v>111.78437500000003</v>
      </c>
      <c r="S41" s="447"/>
      <c r="T41" s="22">
        <f>+IF(M41=0,"",'Ark1'!AL367)</f>
        <v>0</v>
      </c>
      <c r="U41" s="22"/>
      <c r="V41" s="81">
        <f>+'Ark1'!S367</f>
        <v>7.1409352978859726</v>
      </c>
      <c r="W41" s="79"/>
      <c r="X41" s="116"/>
      <c r="Y41" s="81">
        <f>+'Ark1'!T367</f>
        <v>6.9051889814221683</v>
      </c>
      <c r="Z41" s="79"/>
      <c r="AA41" s="82">
        <f>+IF(G41=0,"",'Ark1'!W367)</f>
        <v>21.32332753729294</v>
      </c>
      <c r="AB41" s="73"/>
      <c r="AC41" s="82">
        <f>+IF(G41=0,"",'Ark1'!X367)</f>
        <v>93.859247734968449</v>
      </c>
      <c r="AD41" s="82">
        <f>+IF(G41=0,"",'Ark1'!Y367)</f>
        <v>81.129312711631741</v>
      </c>
      <c r="AE41" s="82">
        <f>+IF(G41=0,"",'Ark1'!Z367)</f>
        <v>8.5251836300757429</v>
      </c>
      <c r="AF41" s="73"/>
      <c r="AG41" s="156">
        <f>+IF(G41=0,"",'Ark1'!AA367)</f>
        <v>1.8987590568589752</v>
      </c>
      <c r="AH41" s="81">
        <f>+IF(G41=0,"",'Ark1'!AB367)</f>
        <v>2.2411530672834843</v>
      </c>
      <c r="AI41" s="81">
        <f>+IF(G41=0,"",'Ark1'!AC367)</f>
        <v>73.30996388040289</v>
      </c>
      <c r="AJ41" s="52"/>
      <c r="AK41" s="81">
        <f t="shared" si="10"/>
        <v>4.2659101103435813</v>
      </c>
      <c r="AL41" s="82">
        <f t="shared" si="15"/>
        <v>7.4485344239945466</v>
      </c>
      <c r="AM41" s="46"/>
      <c r="AN41" s="4"/>
      <c r="AO41" s="58"/>
      <c r="AP41" s="58"/>
      <c r="AQ41" s="1"/>
      <c r="AR41" s="18"/>
    </row>
    <row r="42" spans="1:47">
      <c r="A42" s="160">
        <f t="shared" si="14"/>
        <v>8</v>
      </c>
      <c r="B42" s="79">
        <f>+'Ark1'!C368</f>
        <v>2023</v>
      </c>
      <c r="C42" s="79">
        <f>+'Ark1'!J368</f>
        <v>141</v>
      </c>
      <c r="D42" s="80" t="str">
        <f>VLOOKUP(C42,RNR!$A$1:$B$25,2)</f>
        <v>Ølen</v>
      </c>
      <c r="E42" s="354">
        <f>+IF(G42=0,"",'Ark1'!Q368)</f>
        <v>1365</v>
      </c>
      <c r="F42" s="79"/>
      <c r="G42" s="354">
        <f>+'Ark1'!R368</f>
        <v>10829</v>
      </c>
      <c r="H42" s="359"/>
      <c r="I42" s="178">
        <f>+IF(G42=0,"",'Ark1'!AG368)</f>
        <v>9.1537497640147212</v>
      </c>
      <c r="J42" s="156"/>
      <c r="K42" s="178">
        <f>+'Ark1'!AH368</f>
        <v>2.3640225320897579</v>
      </c>
      <c r="L42" s="94"/>
      <c r="M42" s="508">
        <f>+'Ark1'!AI368</f>
        <v>0</v>
      </c>
      <c r="N42" s="176"/>
      <c r="O42" s="156">
        <f>+'Ark1'!U368</f>
        <v>28.711986332994591</v>
      </c>
      <c r="P42" s="156"/>
      <c r="Q42" s="116"/>
      <c r="R42" s="148" t="str">
        <f>+IF(M42=0,"",'Ark1'!AJ368)</f>
        <v/>
      </c>
      <c r="S42" s="447"/>
      <c r="T42" s="22" t="str">
        <f>+IF(M42=0,"",'Ark1'!AL368)</f>
        <v/>
      </c>
      <c r="U42" s="22"/>
      <c r="V42" s="81">
        <f>+'Ark1'!S368</f>
        <v>6.7297996121525516</v>
      </c>
      <c r="W42" s="79"/>
      <c r="X42" s="116"/>
      <c r="Y42" s="81">
        <f>+'Ark1'!T368</f>
        <v>7.30723058454151</v>
      </c>
      <c r="Z42" s="79"/>
      <c r="AA42" s="82">
        <f>+IF(G42=0,"",'Ark1'!W368)</f>
        <v>22.356634961676971</v>
      </c>
      <c r="AB42" s="73"/>
      <c r="AC42" s="82">
        <f>+IF(G42=0,"",'Ark1'!X368)</f>
        <v>90.119124572906074</v>
      </c>
      <c r="AD42" s="82">
        <f>+IF(G42=0,"",'Ark1'!Y368)</f>
        <v>72.453596823344725</v>
      </c>
      <c r="AE42" s="82">
        <f>+IF(G42=0,"",'Ark1'!Z368)</f>
        <v>9.2052495199802813</v>
      </c>
      <c r="AF42" s="73"/>
      <c r="AG42" s="156">
        <f>+IF(G42=0,"",'Ark1'!AA368)</f>
        <v>1.7386597772833754</v>
      </c>
      <c r="AH42" s="81">
        <f>+IF(G42=0,"",'Ark1'!AB368)</f>
        <v>2.0591682697125755</v>
      </c>
      <c r="AI42" s="81">
        <f>+IF(G42=0,"",'Ark1'!AC368)</f>
        <v>72.906027271704701</v>
      </c>
      <c r="AJ42" s="52"/>
      <c r="AK42" s="81">
        <f t="shared" si="10"/>
        <v>4.2663954334014642</v>
      </c>
      <c r="AL42" s="82">
        <f t="shared" si="15"/>
        <v>7.9333333333333336</v>
      </c>
      <c r="AM42" s="46"/>
      <c r="AN42" s="4"/>
      <c r="AO42" s="58"/>
      <c r="AP42" s="58"/>
      <c r="AQ42" s="1"/>
      <c r="AR42" s="18"/>
    </row>
    <row r="43" spans="1:47">
      <c r="A43" s="160">
        <f t="shared" si="14"/>
        <v>9</v>
      </c>
      <c r="B43" s="79">
        <f>+'Ark1'!C369</f>
        <v>2023</v>
      </c>
      <c r="C43" s="79">
        <f>+'Ark1'!J369</f>
        <v>143</v>
      </c>
      <c r="D43" s="80" t="str">
        <f>VLOOKUP(C43,RNR!$A$1:$B$25,2)</f>
        <v>Nordfjord</v>
      </c>
      <c r="E43" s="354">
        <f>+IF(G43=0,"",'Ark1'!Q369)</f>
        <v>242</v>
      </c>
      <c r="F43" s="79"/>
      <c r="G43" s="354">
        <f>+'Ark1'!R369</f>
        <v>2461</v>
      </c>
      <c r="H43" s="359"/>
      <c r="I43" s="178">
        <f>+IF(G43=0,"",'Ark1'!AG369)</f>
        <v>2.3252463538670902</v>
      </c>
      <c r="J43" s="156"/>
      <c r="K43" s="178">
        <f>+'Ark1'!AH369</f>
        <v>0.44697277529459561</v>
      </c>
      <c r="L43" s="94"/>
      <c r="M43" s="508">
        <f>+'Ark1'!AI369</f>
        <v>0</v>
      </c>
      <c r="N43" s="176"/>
      <c r="O43" s="156">
        <f>+'Ark1'!U369</f>
        <v>32.092970337261328</v>
      </c>
      <c r="P43" s="156"/>
      <c r="Q43" s="116"/>
      <c r="R43" s="148" t="str">
        <f>+IF(M43=0,"",'Ark1'!AJ369)</f>
        <v/>
      </c>
      <c r="S43" s="447"/>
      <c r="T43" s="22" t="str">
        <f>+IF(M43=0,"",'Ark1'!AL369)</f>
        <v/>
      </c>
      <c r="U43" s="22"/>
      <c r="V43" s="81">
        <f>+'Ark1'!S369</f>
        <v>7.366111336854936</v>
      </c>
      <c r="W43" s="79"/>
      <c r="X43" s="116"/>
      <c r="Y43" s="81">
        <f>+'Ark1'!T369</f>
        <v>6.6635514018691602</v>
      </c>
      <c r="Z43" s="79"/>
      <c r="AA43" s="82">
        <f>+IF(G43=0,"",'Ark1'!W369)</f>
        <v>12.474603819585536</v>
      </c>
      <c r="AB43" s="73"/>
      <c r="AC43" s="82">
        <f>+IF(G43=0,"",'Ark1'!X369)</f>
        <v>98.049573344169019</v>
      </c>
      <c r="AD43" s="82">
        <f>+IF(G43=0,"",'Ark1'!Y369)</f>
        <v>90.085331166192603</v>
      </c>
      <c r="AE43" s="82">
        <f>+IF(G43=0,"",'Ark1'!Z369)</f>
        <v>7.26758955490559</v>
      </c>
      <c r="AF43" s="73"/>
      <c r="AG43" s="156">
        <f>+IF(G43=0,"",'Ark1'!AA369)</f>
        <v>2.1345566887326095</v>
      </c>
      <c r="AH43" s="81">
        <f>+IF(G43=0,"",'Ark1'!AB369)</f>
        <v>1.82819808355923</v>
      </c>
      <c r="AI43" s="81">
        <f>+IF(G43=0,"",'Ark1'!AC369)</f>
        <v>71.519074296814352</v>
      </c>
      <c r="AJ43" s="52"/>
      <c r="AK43" s="81">
        <f t="shared" si="10"/>
        <v>4.3568402471315171</v>
      </c>
      <c r="AL43" s="82">
        <f t="shared" si="15"/>
        <v>10.169421487603305</v>
      </c>
      <c r="AM43" s="46"/>
      <c r="AN43" s="4"/>
      <c r="AO43" s="58"/>
      <c r="AP43" s="58"/>
      <c r="AQ43" s="1"/>
      <c r="AR43" s="18"/>
    </row>
    <row r="44" spans="1:47">
      <c r="A44" s="160">
        <f t="shared" si="14"/>
        <v>10</v>
      </c>
      <c r="B44" s="79">
        <f>+'Ark1'!C370</f>
        <v>2023</v>
      </c>
      <c r="C44" s="79">
        <f>+'Ark1'!J370</f>
        <v>147</v>
      </c>
      <c r="D44" s="80" t="str">
        <f>VLOOKUP(C44,RNR!$A$1:$B$25,2)</f>
        <v>Midt-Norge</v>
      </c>
      <c r="E44" s="354">
        <f>+IF(G44=0,"",'Ark1'!Q370)</f>
        <v>142</v>
      </c>
      <c r="F44" s="79"/>
      <c r="G44" s="354">
        <f>+'Ark1'!R370</f>
        <v>1357</v>
      </c>
      <c r="H44" s="359"/>
      <c r="I44" s="178">
        <f>+IF(G44=0,"",'Ark1'!AG370)</f>
        <v>1.0923660017863113</v>
      </c>
      <c r="J44" s="156"/>
      <c r="K44" s="178">
        <f>+'Ark1'!AH370</f>
        <v>4.937361827560796</v>
      </c>
      <c r="L44" s="94"/>
      <c r="M44" s="508">
        <f>+'Ark1'!AI370</f>
        <v>0</v>
      </c>
      <c r="N44" s="176"/>
      <c r="O44" s="156">
        <f>+'Ark1'!U370</f>
        <v>27.342667649226208</v>
      </c>
      <c r="P44" s="156"/>
      <c r="Q44" s="116"/>
      <c r="R44" s="148" t="str">
        <f>+IF(M44=0,"",'Ark1'!AJ370)</f>
        <v/>
      </c>
      <c r="S44" s="447"/>
      <c r="T44" s="22" t="str">
        <f>+IF(M44=0,"",'Ark1'!AL370)</f>
        <v/>
      </c>
      <c r="U44" s="22"/>
      <c r="V44" s="81">
        <f>+'Ark1'!S370</f>
        <v>6.6779661016949143</v>
      </c>
      <c r="W44" s="79"/>
      <c r="X44" s="116"/>
      <c r="Y44" s="81">
        <f>+'Ark1'!T370</f>
        <v>6.9255711127487123</v>
      </c>
      <c r="Z44" s="79"/>
      <c r="AA44" s="82">
        <f>+IF(G44=0,"",'Ark1'!W370)</f>
        <v>19.675755342667649</v>
      </c>
      <c r="AB44" s="73"/>
      <c r="AC44" s="82">
        <f>+IF(G44=0,"",'Ark1'!X370)</f>
        <v>88.651436993367696</v>
      </c>
      <c r="AD44" s="82">
        <f>+IF(G44=0,"",'Ark1'!Y370)</f>
        <v>70.89167280766398</v>
      </c>
      <c r="AE44" s="82">
        <f>+IF(G44=0,"",'Ark1'!Z370)</f>
        <v>8.0959099521707429</v>
      </c>
      <c r="AF44" s="73"/>
      <c r="AG44" s="156">
        <f>+IF(G44=0,"",'Ark1'!AA370)</f>
        <v>1.9348777210617412</v>
      </c>
      <c r="AH44" s="81">
        <f>+IF(G44=0,"",'Ark1'!AB370)</f>
        <v>2.0123939267509687</v>
      </c>
      <c r="AI44" s="81">
        <f>+IF(G44=0,"",'Ark1'!AC370)</f>
        <v>77.604352102418389</v>
      </c>
      <c r="AJ44" s="52"/>
      <c r="AK44" s="81">
        <f t="shared" si="10"/>
        <v>4.0944603840211835</v>
      </c>
      <c r="AL44" s="82">
        <f t="shared" si="15"/>
        <v>9.556338028169014</v>
      </c>
      <c r="AM44" s="46"/>
      <c r="AN44" s="4"/>
      <c r="AO44" s="58"/>
      <c r="AP44" s="58"/>
      <c r="AQ44" s="1"/>
      <c r="AR44" s="18"/>
    </row>
    <row r="45" spans="1:47">
      <c r="A45" s="160">
        <f t="shared" si="14"/>
        <v>11</v>
      </c>
      <c r="B45" s="79">
        <f>+'Ark1'!C371</f>
        <v>2023</v>
      </c>
      <c r="C45" s="79">
        <f>+'Ark1'!J371</f>
        <v>155</v>
      </c>
      <c r="D45" s="80" t="str">
        <f>VLOOKUP(C45,RNR!$A$1:$B$25,2)</f>
        <v>Målselv</v>
      </c>
      <c r="E45" s="354">
        <f>+IF(G45=0,"",'Ark1'!Q371)</f>
        <v>360</v>
      </c>
      <c r="F45" s="79"/>
      <c r="G45" s="354">
        <f>+'Ark1'!R371</f>
        <v>5719</v>
      </c>
      <c r="H45" s="359"/>
      <c r="I45" s="178">
        <f>+IF(G45=0,"",'Ark1'!AG371)</f>
        <v>5.4965950044363447</v>
      </c>
      <c r="J45" s="156"/>
      <c r="K45" s="178">
        <f>+'Ark1'!AH371</f>
        <v>1.4163315264906455</v>
      </c>
      <c r="L45" s="94"/>
      <c r="M45" s="508">
        <f>+'Ark1'!AI371</f>
        <v>0</v>
      </c>
      <c r="N45" s="176"/>
      <c r="O45" s="156">
        <f>+'Ark1'!U371</f>
        <v>32.645716034271757</v>
      </c>
      <c r="P45" s="156"/>
      <c r="Q45" s="116"/>
      <c r="R45" s="148" t="str">
        <f>+IF(M45=0,"",'Ark1'!AJ371)</f>
        <v/>
      </c>
      <c r="S45" s="447"/>
      <c r="T45" s="22" t="str">
        <f>+IF(M45=0,"",'Ark1'!AL371)</f>
        <v/>
      </c>
      <c r="U45" s="22"/>
      <c r="V45" s="81">
        <f>+'Ark1'!S371</f>
        <v>7.6198636125196701</v>
      </c>
      <c r="W45" s="79"/>
      <c r="X45" s="116"/>
      <c r="Y45" s="81">
        <f>+'Ark1'!T371</f>
        <v>6.5289386256338542</v>
      </c>
      <c r="Z45" s="79"/>
      <c r="AA45" s="82">
        <f>+IF(G45=0,"",'Ark1'!W371)</f>
        <v>17.240776359503418</v>
      </c>
      <c r="AB45" s="73"/>
      <c r="AC45" s="82">
        <f>+IF(G45=0,"",'Ark1'!X371)</f>
        <v>96.974995628606393</v>
      </c>
      <c r="AD45" s="82">
        <f>+IF(G45=0,"",'Ark1'!Y371)</f>
        <v>88.966602552893889</v>
      </c>
      <c r="AE45" s="82">
        <f>+IF(G45=0,"",'Ark1'!Z371)</f>
        <v>7.8814933045528495</v>
      </c>
      <c r="AF45" s="73"/>
      <c r="AG45" s="156">
        <f>+IF(G45=0,"",'Ark1'!AA371)</f>
        <v>1.9228694012665783</v>
      </c>
      <c r="AH45" s="81">
        <f>+IF(G45=0,"",'Ark1'!AB371)</f>
        <v>2.1934331348820248</v>
      </c>
      <c r="AI45" s="81">
        <f>+IF(G45=0,"",'Ark1'!AC371)</f>
        <v>75.953884365385022</v>
      </c>
      <c r="AJ45" s="52"/>
      <c r="AK45" s="81">
        <f t="shared" si="10"/>
        <v>4.2842913855615263</v>
      </c>
      <c r="AL45" s="82">
        <f t="shared" si="15"/>
        <v>15.886111111111111</v>
      </c>
      <c r="AM45" s="46"/>
      <c r="AN45" s="4"/>
      <c r="AO45" s="58"/>
      <c r="AP45" s="58"/>
      <c r="AQ45" s="1"/>
      <c r="AR45" s="18"/>
    </row>
    <row r="46" spans="1:47">
      <c r="A46" s="160">
        <f t="shared" si="14"/>
        <v>12</v>
      </c>
      <c r="B46" s="79">
        <f>+'Ark1'!C372</f>
        <v>2023</v>
      </c>
      <c r="C46" s="79">
        <f>+'Ark1'!J372</f>
        <v>160</v>
      </c>
      <c r="D46" s="80" t="str">
        <f>VLOOKUP(C46,RNR!$A$1:$B$25,2)</f>
        <v>Oslo</v>
      </c>
      <c r="E46" s="354">
        <f>+IF(G46=0,"",'Ark1'!Q372)</f>
        <v>351</v>
      </c>
      <c r="F46" s="79"/>
      <c r="G46" s="354">
        <f>+'Ark1'!R372</f>
        <v>4286</v>
      </c>
      <c r="H46" s="359"/>
      <c r="I46" s="178">
        <f>+IF(G46=0,"",'Ark1'!AG372)</f>
        <v>4.0113331795059173</v>
      </c>
      <c r="J46" s="156"/>
      <c r="K46" s="178">
        <f>+'Ark1'!AH372</f>
        <v>9.4727018198786759</v>
      </c>
      <c r="L46" s="94"/>
      <c r="M46" s="508">
        <f>+'Ark1'!AI372</f>
        <v>4204</v>
      </c>
      <c r="N46" s="176"/>
      <c r="O46" s="156">
        <f>+'Ark1'!U372</f>
        <v>31.789897340177273</v>
      </c>
      <c r="P46" s="156"/>
      <c r="Q46" s="116"/>
      <c r="R46" s="148">
        <f>+IF(M46=0,"",'Ark1'!AJ372)</f>
        <v>115.2888915318743</v>
      </c>
      <c r="S46" s="447"/>
      <c r="T46" s="22">
        <f>+IF(M46=0,"",'Ark1'!AL372)</f>
        <v>20.578687186120387</v>
      </c>
      <c r="U46" s="22"/>
      <c r="V46" s="81">
        <f>+'Ark1'!S372</f>
        <v>6.9311712552496489</v>
      </c>
      <c r="W46" s="79"/>
      <c r="X46" s="116"/>
      <c r="Y46" s="81">
        <f>+'Ark1'!T372</f>
        <v>7.3812412505832947</v>
      </c>
      <c r="Z46" s="79"/>
      <c r="AA46" s="82">
        <f>+IF(G46=0,"",'Ark1'!W372)</f>
        <v>29.771348576761557</v>
      </c>
      <c r="AB46" s="73"/>
      <c r="AC46" s="82">
        <f>+IF(G46=0,"",'Ark1'!X372)</f>
        <v>98.553429771348604</v>
      </c>
      <c r="AD46" s="82">
        <f>+IF(G46=0,"",'Ark1'!Y372)</f>
        <v>87.330844610359307</v>
      </c>
      <c r="AE46" s="82">
        <f>+IF(G46=0,"",'Ark1'!Z372)</f>
        <v>7.7009446147599103</v>
      </c>
      <c r="AF46" s="73"/>
      <c r="AG46" s="156">
        <f>+IF(G46=0,"",'Ark1'!AA372)</f>
        <v>1.7440449655557124</v>
      </c>
      <c r="AH46" s="81">
        <f>+IF(G46=0,"",'Ark1'!AB372)</f>
        <v>2.1719724341967623</v>
      </c>
      <c r="AI46" s="81">
        <f>+IF(G46=0,"",'Ark1'!AC372)</f>
        <v>78.115699951211923</v>
      </c>
      <c r="AJ46" s="52"/>
      <c r="AK46" s="81">
        <f t="shared" si="10"/>
        <v>4.5865115965933896</v>
      </c>
      <c r="AL46" s="82">
        <f t="shared" si="15"/>
        <v>12.210826210826211</v>
      </c>
      <c r="AM46" s="46"/>
      <c r="AN46" s="4"/>
      <c r="AO46" s="58"/>
      <c r="AP46" s="58"/>
      <c r="AQ46" s="1"/>
      <c r="AR46" s="18"/>
    </row>
    <row r="47" spans="1:47">
      <c r="A47" s="160">
        <f t="shared" si="14"/>
        <v>13</v>
      </c>
      <c r="B47" s="79">
        <f>+'Ark1'!C373</f>
        <v>2023</v>
      </c>
      <c r="C47" s="79">
        <f>+'Ark1'!J373</f>
        <v>171</v>
      </c>
      <c r="D47" s="80" t="str">
        <f>VLOOKUP(C47,RNR!$A$1:$B$25,2)</f>
        <v>Prima</v>
      </c>
      <c r="E47" s="354">
        <f>+IF(G47=0,"",'Ark1'!Q373)</f>
        <v>134</v>
      </c>
      <c r="F47" s="79"/>
      <c r="G47" s="354">
        <f>+'Ark1'!R373</f>
        <v>2053</v>
      </c>
      <c r="H47" s="359"/>
      <c r="I47" s="178">
        <f>+IF(G47=0,"",'Ark1'!AG373)</f>
        <v>2.0946642127882122</v>
      </c>
      <c r="J47" s="156"/>
      <c r="K47" s="178">
        <f>+'Ark1'!AH373</f>
        <v>4.8709206039941562E-2</v>
      </c>
      <c r="L47" s="94"/>
      <c r="M47" s="508">
        <f>+'Ark1'!AI373</f>
        <v>0</v>
      </c>
      <c r="N47" s="176"/>
      <c r="O47" s="156">
        <f>+'Ark1'!U373</f>
        <v>34.655966877739914</v>
      </c>
      <c r="P47" s="156"/>
      <c r="Q47" s="116"/>
      <c r="R47" s="148" t="str">
        <f>+IF(M47=0,"",'Ark1'!AJ373)</f>
        <v/>
      </c>
      <c r="S47" s="447"/>
      <c r="T47" s="22" t="str">
        <f>+IF(M47=0,"",'Ark1'!AL373)</f>
        <v/>
      </c>
      <c r="U47" s="22"/>
      <c r="V47" s="81">
        <f>+'Ark1'!S373</f>
        <v>7.6736483195323917</v>
      </c>
      <c r="W47" s="79"/>
      <c r="X47" s="116"/>
      <c r="Y47" s="81">
        <f>+'Ark1'!T373</f>
        <v>7.3380418899171937</v>
      </c>
      <c r="Z47" s="79"/>
      <c r="AA47" s="82">
        <f>+IF(G47=0,"",'Ark1'!W373)</f>
        <v>27.374573794447155</v>
      </c>
      <c r="AB47" s="73"/>
      <c r="AC47" s="82">
        <f>+IF(G47=0,"",'Ark1'!X373)</f>
        <v>98.295177788602047</v>
      </c>
      <c r="AD47" s="82">
        <f>+IF(G47=0,"",'Ark1'!Y373)</f>
        <v>93.521675596687771</v>
      </c>
      <c r="AE47" s="82">
        <f>+IF(G47=0,"",'Ark1'!Z373)</f>
        <v>8.1389623381853617</v>
      </c>
      <c r="AF47" s="73"/>
      <c r="AG47" s="156">
        <f>+IF(G47=0,"",'Ark1'!AA373)</f>
        <v>1.7273119613520502</v>
      </c>
      <c r="AH47" s="81">
        <f>+IF(G47=0,"",'Ark1'!AB373)</f>
        <v>2.4978703962598168</v>
      </c>
      <c r="AI47" s="81">
        <f>+IF(G47=0,"",'Ark1'!AC373)</f>
        <v>76.57951076604472</v>
      </c>
      <c r="AJ47" s="52"/>
      <c r="AK47" s="81">
        <f t="shared" si="10"/>
        <v>4.5162307985273609</v>
      </c>
      <c r="AL47" s="82">
        <f t="shared" si="15"/>
        <v>15.32089552238806</v>
      </c>
      <c r="AM47" s="46"/>
      <c r="AN47" s="4"/>
      <c r="AO47" s="58"/>
      <c r="AP47" s="58"/>
      <c r="AQ47" s="1"/>
      <c r="AR47" s="18"/>
    </row>
    <row r="48" spans="1:47">
      <c r="A48" s="160">
        <f t="shared" si="14"/>
        <v>14</v>
      </c>
      <c r="B48" s="79">
        <f>+'Ark1'!C375</f>
        <v>2023</v>
      </c>
      <c r="C48" s="79">
        <f>+'Ark1'!J375</f>
        <v>175</v>
      </c>
      <c r="D48" s="80" t="str">
        <f>VLOOKUP(C48,RNR!$A$1:$B$25,2)</f>
        <v>Ole Ringdal</v>
      </c>
      <c r="E48" s="354">
        <f>+IF(G48=0,"",'Ark1'!Q375)</f>
        <v>264</v>
      </c>
      <c r="F48" s="79"/>
      <c r="G48" s="354">
        <f>+'Ark1'!R375</f>
        <v>1616</v>
      </c>
      <c r="H48" s="359"/>
      <c r="I48" s="178">
        <f>+IF(G48=0,"",'Ark1'!AG375)</f>
        <v>1.3675948936658804</v>
      </c>
      <c r="J48" s="156"/>
      <c r="K48" s="178">
        <f>+'Ark1'!AH375</f>
        <v>1.2376237623762376</v>
      </c>
      <c r="L48" s="94"/>
      <c r="M48" s="508">
        <f>+'Ark1'!AI375</f>
        <v>0</v>
      </c>
      <c r="N48" s="176"/>
      <c r="O48" s="156">
        <f>+'Ark1'!U375</f>
        <v>28.745420792079202</v>
      </c>
      <c r="P48" s="156"/>
      <c r="Q48" s="116"/>
      <c r="R48" s="148" t="str">
        <f>+IF(M48=0,"",'Ark1'!AJ375)</f>
        <v/>
      </c>
      <c r="S48" s="447"/>
      <c r="T48" s="22" t="str">
        <f>+IF(M48=0,"",'Ark1'!AL375)</f>
        <v/>
      </c>
      <c r="U48" s="22"/>
      <c r="V48" s="81">
        <f>+'Ark1'!S375</f>
        <v>7.2048267326732685</v>
      </c>
      <c r="W48" s="79"/>
      <c r="X48" s="116"/>
      <c r="Y48" s="81">
        <f>+'Ark1'!T375</f>
        <v>7.7710396039603955</v>
      </c>
      <c r="Z48" s="79"/>
      <c r="AA48" s="82">
        <f>+IF(G48=0,"",'Ark1'!W375)</f>
        <v>36.386138613861391</v>
      </c>
      <c r="AB48" s="73"/>
      <c r="AC48" s="82">
        <f>+IF(G48=0,"",'Ark1'!X375)</f>
        <v>89.603960396039611</v>
      </c>
      <c r="AD48" s="82">
        <f>+IF(G48=0,"",'Ark1'!Y375)</f>
        <v>68.688118811881196</v>
      </c>
      <c r="AE48" s="82">
        <f>+IF(G48=0,"",'Ark1'!Z375)</f>
        <v>9.7862143552597054</v>
      </c>
      <c r="AF48" s="73"/>
      <c r="AG48" s="156">
        <f>+IF(G48=0,"",'Ark1'!AA375)</f>
        <v>1.9852803552119065</v>
      </c>
      <c r="AH48" s="81">
        <f>+IF(G48=0,"",'Ark1'!AB375)</f>
        <v>2.3942077191404914</v>
      </c>
      <c r="AI48" s="81">
        <f>+IF(G48=0,"",'Ark1'!AC375)</f>
        <v>77.770298809402149</v>
      </c>
      <c r="AJ48" s="52"/>
      <c r="AK48" s="81">
        <f t="shared" si="10"/>
        <v>3.9897449111053835</v>
      </c>
      <c r="AL48" s="82">
        <f t="shared" si="15"/>
        <v>6.1212121212121211</v>
      </c>
      <c r="AM48" s="46"/>
      <c r="AN48" s="4"/>
      <c r="AO48" s="58"/>
      <c r="AP48" s="58"/>
      <c r="AQ48" s="1"/>
      <c r="AR48" s="18"/>
    </row>
    <row r="49" spans="1:44">
      <c r="A49" s="160">
        <f t="shared" si="14"/>
        <v>15</v>
      </c>
      <c r="B49" s="79">
        <f>+'Ark1'!C376</f>
        <v>2023</v>
      </c>
      <c r="C49" s="79">
        <f>+'Ark1'!J376</f>
        <v>177</v>
      </c>
      <c r="D49" s="80" t="str">
        <f>VLOOKUP(C49,RNR!$A$1:$B$25,2)</f>
        <v>Slakthuset</v>
      </c>
      <c r="E49" s="354">
        <f>+IF(G49=0,"",'Ark1'!Q376)</f>
        <v>264</v>
      </c>
      <c r="F49" s="79"/>
      <c r="G49" s="354">
        <f>+'Ark1'!R376</f>
        <v>3845</v>
      </c>
      <c r="H49" s="359"/>
      <c r="I49" s="178">
        <f>+IF(G49=0,"",'Ark1'!AG376)</f>
        <v>3.3132364073423406</v>
      </c>
      <c r="J49" s="156"/>
      <c r="K49" s="178">
        <f>+'Ark1'!AH376</f>
        <v>3.1469440832249678</v>
      </c>
      <c r="L49" s="94"/>
      <c r="M49" s="508">
        <f>+'Ark1'!AI376</f>
        <v>3845</v>
      </c>
      <c r="N49" s="176"/>
      <c r="O49" s="156">
        <f>+'Ark1'!U376</f>
        <v>29.269050715214451</v>
      </c>
      <c r="P49" s="156"/>
      <c r="Q49" s="116"/>
      <c r="R49" s="148">
        <f>+IF(M49=0,"",'Ark1'!AJ376)</f>
        <v>114.031313394018</v>
      </c>
      <c r="S49" s="447"/>
      <c r="T49" s="22">
        <f>+IF(M49=0,"",'Ark1'!AL376)</f>
        <v>19.45027179990014</v>
      </c>
      <c r="U49" s="22"/>
      <c r="V49" s="81">
        <f>+'Ark1'!S376</f>
        <v>6.690507152145643</v>
      </c>
      <c r="W49" s="79"/>
      <c r="X49" s="116"/>
      <c r="Y49" s="81">
        <f>+'Ark1'!T376</f>
        <v>6.2135240572171631</v>
      </c>
      <c r="Z49" s="79"/>
      <c r="AA49" s="82">
        <f>+IF(G49=0,"",'Ark1'!W376)</f>
        <v>10.481144343302992</v>
      </c>
      <c r="AB49" s="73"/>
      <c r="AC49" s="82">
        <f>+IF(G49=0,"",'Ark1'!X376)</f>
        <v>95.682704811443429</v>
      </c>
      <c r="AD49" s="82">
        <f>+IF(G49=0,"",'Ark1'!Y376)</f>
        <v>80.468140442132622</v>
      </c>
      <c r="AE49" s="82">
        <f>+IF(G49=0,"",'Ark1'!Z376)</f>
        <v>7.4982785546764612</v>
      </c>
      <c r="AF49" s="73"/>
      <c r="AG49" s="156">
        <f>+IF(G49=0,"",'Ark1'!AA376)</f>
        <v>1.79028613640639</v>
      </c>
      <c r="AH49" s="81">
        <f>+IF(G49=0,"",'Ark1'!AB376)</f>
        <v>1.8690342804477589</v>
      </c>
      <c r="AI49" s="81">
        <f>+IF(G49=0,"",'Ark1'!AC376)</f>
        <v>79.401244210785094</v>
      </c>
      <c r="AJ49" s="52"/>
      <c r="AK49" s="81">
        <f t="shared" si="10"/>
        <v>4.3747133138969714</v>
      </c>
      <c r="AL49" s="82">
        <f t="shared" si="15"/>
        <v>14.564393939393939</v>
      </c>
      <c r="AM49" s="46"/>
      <c r="AN49" s="13"/>
      <c r="AO49" s="58"/>
      <c r="AP49" s="58"/>
      <c r="AQ49" s="1"/>
      <c r="AR49" s="18"/>
    </row>
    <row r="50" spans="1:44">
      <c r="A50" s="160">
        <f t="shared" si="14"/>
        <v>16</v>
      </c>
      <c r="B50" s="79">
        <f>+'Ark1'!C377</f>
        <v>2023</v>
      </c>
      <c r="C50" s="79">
        <f>+'Ark1'!J377</f>
        <v>178</v>
      </c>
      <c r="D50" s="80" t="str">
        <f>VLOOKUP(C50,RNR!$A$1:$B$25,2)</f>
        <v>Røros</v>
      </c>
      <c r="E50" s="354">
        <f>+IF(G50=0,"",'Ark1'!Q377)</f>
        <v>111</v>
      </c>
      <c r="F50" s="79"/>
      <c r="G50" s="354">
        <f>+'Ark1'!R377</f>
        <v>1409</v>
      </c>
      <c r="H50" s="359"/>
      <c r="I50" s="178">
        <f>+IF(G50=0,"",'Ark1'!AG377)</f>
        <v>1.3371002649290811</v>
      </c>
      <c r="J50" s="156"/>
      <c r="K50" s="178">
        <f>+'Ark1'!AH377</f>
        <v>4.4712562100780708</v>
      </c>
      <c r="L50" s="94"/>
      <c r="M50" s="508">
        <f>+'Ark1'!AI377</f>
        <v>0</v>
      </c>
      <c r="N50" s="176"/>
      <c r="O50" s="156">
        <f>+'Ark1'!U377</f>
        <v>32.233356990773608</v>
      </c>
      <c r="P50" s="156"/>
      <c r="Q50" s="116"/>
      <c r="R50" s="148" t="str">
        <f>+IF(M50=0,"",'Ark1'!AJ377)</f>
        <v/>
      </c>
      <c r="S50" s="447"/>
      <c r="T50" s="22" t="str">
        <f>+IF(M50=0,"",'Ark1'!AL377)</f>
        <v/>
      </c>
      <c r="U50" s="22"/>
      <c r="V50" s="81">
        <f>+'Ark1'!S377</f>
        <v>7.4116394606103615</v>
      </c>
      <c r="W50" s="79"/>
      <c r="X50" s="116"/>
      <c r="Y50" s="81">
        <f>+'Ark1'!T377</f>
        <v>6.7068843151171045</v>
      </c>
      <c r="Z50" s="79"/>
      <c r="AA50" s="82">
        <f>+IF(G50=0,"",'Ark1'!W377)</f>
        <v>19.730305180979421</v>
      </c>
      <c r="AB50" s="73"/>
      <c r="AC50" s="82">
        <f>+IF(G50=0,"",'Ark1'!X377)</f>
        <v>99.787083037615361</v>
      </c>
      <c r="AD50" s="82">
        <f>+IF(G50=0,"",'Ark1'!Y377)</f>
        <v>90.702625975869438</v>
      </c>
      <c r="AE50" s="82">
        <f>+IF(G50=0,"",'Ark1'!Z377)</f>
        <v>7.3087982903867683</v>
      </c>
      <c r="AF50" s="73"/>
      <c r="AG50" s="156">
        <f>+IF(G50=0,"",'Ark1'!AA377)</f>
        <v>1.9257415617629472</v>
      </c>
      <c r="AH50" s="81">
        <f>+IF(G50=0,"",'Ark1'!AB377)</f>
        <v>2.4068071228738632</v>
      </c>
      <c r="AI50" s="81">
        <f>+IF(G50=0,"",'Ark1'!AC377)</f>
        <v>72.836510666477636</v>
      </c>
      <c r="AJ50" s="52"/>
      <c r="AK50" s="81">
        <f t="shared" si="10"/>
        <v>4.3490184812793276</v>
      </c>
      <c r="AL50" s="82">
        <f t="shared" si="15"/>
        <v>12.693693693693694</v>
      </c>
      <c r="AM50" s="46"/>
      <c r="AN50" s="5"/>
      <c r="AO50" s="58"/>
      <c r="AP50" s="58"/>
      <c r="AQ50" s="1"/>
    </row>
    <row r="51" spans="1:44">
      <c r="A51" s="160">
        <f t="shared" si="14"/>
        <v>17</v>
      </c>
      <c r="B51" s="79">
        <f>+'Ark1'!C378</f>
        <v>2023</v>
      </c>
      <c r="C51" s="79">
        <f>+'Ark1'!J378</f>
        <v>181</v>
      </c>
      <c r="D51" s="80" t="str">
        <f>VLOOKUP(C51,RNR!$A$1:$B$25,2)</f>
        <v>Horns</v>
      </c>
      <c r="E51" s="354">
        <f>+IF(G51=0,"",'Ark1'!Q378)</f>
        <v>246</v>
      </c>
      <c r="F51" s="79"/>
      <c r="G51" s="354">
        <f>+'Ark1'!R378</f>
        <v>3045</v>
      </c>
      <c r="H51" s="359"/>
      <c r="I51" s="178">
        <f>+IF(G51=0,"",'Ark1'!AG378)</f>
        <v>2.6060248089025619</v>
      </c>
      <c r="J51" s="156"/>
      <c r="K51" s="178">
        <f>+'Ark1'!AH378</f>
        <v>0.52545155993431858</v>
      </c>
      <c r="L51" s="94"/>
      <c r="M51" s="508">
        <f>+'Ark1'!AI378</f>
        <v>0</v>
      </c>
      <c r="N51" s="176"/>
      <c r="O51" s="156">
        <f>+'Ark1'!U378</f>
        <v>29.069917898193779</v>
      </c>
      <c r="P51" s="156"/>
      <c r="Q51" s="116"/>
      <c r="R51" s="148" t="str">
        <f>+IF(M51=0,"",'Ark1'!AJ378)</f>
        <v/>
      </c>
      <c r="S51" s="447"/>
      <c r="T51" s="22" t="str">
        <f>+IF(M51=0,"",'Ark1'!AL378)</f>
        <v/>
      </c>
      <c r="U51" s="22"/>
      <c r="V51" s="81">
        <f>+'Ark1'!S378</f>
        <v>7.0341543513957268</v>
      </c>
      <c r="W51" s="79"/>
      <c r="X51" s="116"/>
      <c r="Y51" s="81">
        <f>+'Ark1'!T378</f>
        <v>6.8738916256157605</v>
      </c>
      <c r="Z51" s="79"/>
      <c r="AA51" s="82">
        <f>+IF(G51=0,"",'Ark1'!W378)</f>
        <v>12.57799671592775</v>
      </c>
      <c r="AB51" s="73"/>
      <c r="AC51" s="82">
        <f>+IF(G51=0,"",'Ark1'!X378)</f>
        <v>89.720853858784878</v>
      </c>
      <c r="AD51" s="82">
        <f>+IF(G51=0,"",'Ark1'!Y378)</f>
        <v>73.957307060755326</v>
      </c>
      <c r="AE51" s="82">
        <f>+IF(G51=0,"",'Ark1'!Z378)</f>
        <v>8.9266153295190112</v>
      </c>
      <c r="AF51" s="73"/>
      <c r="AG51" s="156">
        <f>+IF(G51=0,"",'Ark1'!AA378)</f>
        <v>1.5560093738721357</v>
      </c>
      <c r="AH51" s="81">
        <f>+IF(G51=0,"",'Ark1'!AB378)</f>
        <v>1.7712884722613651</v>
      </c>
      <c r="AI51" s="81">
        <f>+IF(G51=0,"",'Ark1'!AC378)</f>
        <v>78.407695801155029</v>
      </c>
      <c r="AJ51" s="52"/>
      <c r="AK51" s="81">
        <f t="shared" si="10"/>
        <v>4.1326812642980579</v>
      </c>
      <c r="AL51" s="82">
        <f t="shared" si="15"/>
        <v>12.378048780487806</v>
      </c>
      <c r="AM51" s="46"/>
      <c r="AN51" s="13"/>
      <c r="AO51" s="58"/>
      <c r="AP51" s="58"/>
      <c r="AQ51" s="1"/>
      <c r="AR51" s="18"/>
    </row>
    <row r="52" spans="1:44">
      <c r="A52" s="160">
        <f t="shared" si="14"/>
        <v>18</v>
      </c>
      <c r="B52" s="79">
        <f>+'Ark1'!C379</f>
        <v>2023</v>
      </c>
      <c r="C52" s="79">
        <f>+'Ark1'!J379</f>
        <v>262</v>
      </c>
      <c r="D52" s="80" t="str">
        <f>VLOOKUP(C52,RNR!$A$1:$B$25,2)</f>
        <v>Strilalam</v>
      </c>
      <c r="E52" s="354" t="str">
        <f>+IF(G52=0,"",'Ark1'!Q379)</f>
        <v/>
      </c>
      <c r="F52" s="79"/>
      <c r="G52" s="354">
        <f>+'Ark1'!R379</f>
        <v>0</v>
      </c>
      <c r="H52" s="359"/>
      <c r="I52" s="178" t="str">
        <f>+IF(G52=0,"",'Ark1'!AG379)</f>
        <v/>
      </c>
      <c r="J52" s="156"/>
      <c r="K52" s="178">
        <f>+'Ark1'!AH379</f>
        <v>0</v>
      </c>
      <c r="L52" s="94"/>
      <c r="M52" s="508">
        <f>+'Ark1'!AI379</f>
        <v>0</v>
      </c>
      <c r="N52" s="176"/>
      <c r="O52" s="156">
        <f>+'Ark1'!U379</f>
        <v>0</v>
      </c>
      <c r="P52" s="156"/>
      <c r="Q52" s="116"/>
      <c r="R52" s="148" t="str">
        <f>+IF(M52=0,"",'Ark1'!AJ379)</f>
        <v/>
      </c>
      <c r="S52" s="447"/>
      <c r="T52" s="22" t="str">
        <f>+IF(M52=0,"",'Ark1'!AL379)</f>
        <v/>
      </c>
      <c r="U52" s="22"/>
      <c r="V52" s="81">
        <f>+'Ark1'!S379</f>
        <v>0</v>
      </c>
      <c r="W52" s="79"/>
      <c r="X52" s="116"/>
      <c r="Y52" s="81">
        <f>+'Ark1'!T379</f>
        <v>0</v>
      </c>
      <c r="Z52" s="79"/>
      <c r="AA52" s="82" t="str">
        <f>+IF(G52=0,"",'Ark1'!W379)</f>
        <v/>
      </c>
      <c r="AB52" s="73"/>
      <c r="AC52" s="82" t="str">
        <f>+IF(G52=0,"",'Ark1'!X379)</f>
        <v/>
      </c>
      <c r="AD52" s="82" t="str">
        <f>+IF(G52=0,"",'Ark1'!Y379)</f>
        <v/>
      </c>
      <c r="AE52" s="82" t="str">
        <f>+IF(G52=0,"",'Ark1'!Z379)</f>
        <v/>
      </c>
      <c r="AF52" s="73"/>
      <c r="AG52" s="156" t="str">
        <f>+IF(G52=0,"",'Ark1'!AA379)</f>
        <v/>
      </c>
      <c r="AH52" s="81" t="str">
        <f>+IF(G52=0,"",'Ark1'!AB379)</f>
        <v/>
      </c>
      <c r="AI52" s="81" t="str">
        <f>+IF(G52=0,"",'Ark1'!AC379)</f>
        <v/>
      </c>
      <c r="AJ52" s="52"/>
      <c r="AK52" s="81" t="str">
        <f t="shared" si="10"/>
        <v/>
      </c>
      <c r="AL52" s="82" t="str">
        <f t="shared" si="15"/>
        <v/>
      </c>
      <c r="AM52" s="46"/>
      <c r="AN52" s="13"/>
      <c r="AO52" s="58"/>
      <c r="AP52" s="58"/>
      <c r="AQ52" s="1"/>
    </row>
    <row r="53" spans="1:44">
      <c r="A53" s="160">
        <f t="shared" si="14"/>
        <v>19</v>
      </c>
      <c r="B53" s="79">
        <f>+'Ark1'!C380</f>
        <v>2023</v>
      </c>
      <c r="C53" s="79">
        <f>+'Ark1'!J380</f>
        <v>267</v>
      </c>
      <c r="D53" s="80" t="str">
        <f>VLOOKUP(C53,RNR!$A$1:$B$25,2)</f>
        <v>Dalpro</v>
      </c>
      <c r="E53" s="354">
        <f>+IF(G53=0,"",'Ark1'!Q380)</f>
        <v>18</v>
      </c>
      <c r="F53" s="79"/>
      <c r="G53" s="354">
        <f>+'Ark1'!R380</f>
        <v>257</v>
      </c>
      <c r="H53" s="359"/>
      <c r="I53" s="178">
        <f>+IF(G53=0,"",'Ark1'!AG380)</f>
        <v>0.12600010819440113</v>
      </c>
      <c r="J53" s="156"/>
      <c r="K53" s="178">
        <f>+'Ark1'!AH380</f>
        <v>61.86770428015565</v>
      </c>
      <c r="L53" s="94"/>
      <c r="M53" s="508">
        <f>+'Ark1'!AI380</f>
        <v>0</v>
      </c>
      <c r="N53" s="176"/>
      <c r="O53" s="156">
        <f>+'Ark1'!U380</f>
        <v>16.652918287937748</v>
      </c>
      <c r="P53" s="156"/>
      <c r="Q53" s="116"/>
      <c r="R53" s="148" t="str">
        <f>+IF(M53=0,"",'Ark1'!AJ380)</f>
        <v/>
      </c>
      <c r="S53" s="447"/>
      <c r="T53" s="22" t="str">
        <f>+IF(M53=0,"",'Ark1'!AL380)</f>
        <v/>
      </c>
      <c r="U53" s="22"/>
      <c r="V53" s="81">
        <f>+'Ark1'!S380</f>
        <v>5.1011673151750978</v>
      </c>
      <c r="W53" s="79"/>
      <c r="X53" s="116"/>
      <c r="Y53" s="81">
        <f>+'Ark1'!T380</f>
        <v>5.0700389105058363</v>
      </c>
      <c r="Z53" s="79"/>
      <c r="AA53" s="82">
        <f>+IF(G53=0,"",'Ark1'!W380)</f>
        <v>0</v>
      </c>
      <c r="AB53" s="73"/>
      <c r="AC53" s="82">
        <f>+IF(G53=0,"",'Ark1'!X380)</f>
        <v>53.307392996108966</v>
      </c>
      <c r="AD53" s="82">
        <f>+IF(G53=0,"",'Ark1'!Y380)</f>
        <v>5.0583657587548636</v>
      </c>
      <c r="AE53" s="82">
        <f>+IF(G53=0,"",'Ark1'!Z380)</f>
        <v>3.2650610682367671</v>
      </c>
      <c r="AF53" s="73"/>
      <c r="AG53" s="156">
        <f>+IF(G53=0,"",'Ark1'!AA380)</f>
        <v>1.2774147801883964</v>
      </c>
      <c r="AH53" s="81">
        <f>+IF(G53=0,"",'Ark1'!AB380)</f>
        <v>1.2825365485965596</v>
      </c>
      <c r="AI53" s="81">
        <f>+IF(G53=0,"",'Ark1'!AC380)</f>
        <v>54.941811723717215</v>
      </c>
      <c r="AJ53" s="52"/>
      <c r="AK53" s="81">
        <f t="shared" si="10"/>
        <v>3.264530892448513</v>
      </c>
      <c r="AL53" s="82">
        <f t="shared" si="15"/>
        <v>14.277777777777779</v>
      </c>
      <c r="AM53" s="46"/>
      <c r="AN53" s="2"/>
      <c r="AO53" s="58"/>
      <c r="AP53" s="58"/>
      <c r="AQ53" s="1"/>
    </row>
    <row r="54" spans="1:44">
      <c r="A54" s="160">
        <f t="shared" si="14"/>
        <v>20</v>
      </c>
      <c r="B54" s="79">
        <f>+'Ark1'!C381</f>
        <v>2023</v>
      </c>
      <c r="C54" s="79">
        <f>+'Ark1'!J381</f>
        <v>309</v>
      </c>
      <c r="D54" s="80" t="str">
        <f>VLOOKUP(C54,RNR!$A$1:$B$25,2)</f>
        <v>Malvik</v>
      </c>
      <c r="E54" s="354">
        <f>+IF(G54=0,"",'Ark1'!Q381)</f>
        <v>914</v>
      </c>
      <c r="F54" s="79"/>
      <c r="G54" s="354">
        <f>+'Ark1'!R381</f>
        <v>9860</v>
      </c>
      <c r="H54" s="359"/>
      <c r="I54" s="178">
        <f>+IF(G54=0,"",'Ark1'!AG381)</f>
        <v>8.861660209963409</v>
      </c>
      <c r="J54" s="156"/>
      <c r="K54" s="178">
        <f>+'Ark1'!AH381</f>
        <v>3.833671399594321</v>
      </c>
      <c r="L54" s="94"/>
      <c r="M54" s="508">
        <f>+'Ark1'!AI381</f>
        <v>5</v>
      </c>
      <c r="N54" s="176"/>
      <c r="O54" s="156">
        <f>+'Ark1'!U381</f>
        <v>30.527464503042687</v>
      </c>
      <c r="P54" s="156"/>
      <c r="Q54" s="116"/>
      <c r="R54" s="148">
        <f>+IF(M54=0,"",'Ark1'!AJ381)</f>
        <v>112.66000000000003</v>
      </c>
      <c r="S54" s="447"/>
      <c r="T54" s="22">
        <f>+IF(M54=0,"",'Ark1'!AL381)</f>
        <v>0</v>
      </c>
      <c r="U54" s="22"/>
      <c r="V54" s="81">
        <f>+'Ark1'!S381</f>
        <v>7.1138945233265689</v>
      </c>
      <c r="W54" s="79"/>
      <c r="X54" s="116"/>
      <c r="Y54" s="81">
        <f>+'Ark1'!T381</f>
        <v>7.0307302231237294</v>
      </c>
      <c r="Z54" s="79"/>
      <c r="AA54" s="82">
        <f>+IF(G54=0,"",'Ark1'!W381)</f>
        <v>21.855983772819471</v>
      </c>
      <c r="AB54" s="73"/>
      <c r="AC54" s="82">
        <f>+IF(G54=0,"",'Ark1'!X381)</f>
        <v>95.304259634888453</v>
      </c>
      <c r="AD54" s="82">
        <f>+IF(G54=0,"",'Ark1'!Y381)</f>
        <v>81.206896551724142</v>
      </c>
      <c r="AE54" s="82">
        <f>+IF(G54=0,"",'Ark1'!Z381)</f>
        <v>8.3244330046640318</v>
      </c>
      <c r="AF54" s="73"/>
      <c r="AG54" s="156">
        <f>+IF(G54=0,"",'Ark1'!AA381)</f>
        <v>1.9290954813846344</v>
      </c>
      <c r="AH54" s="81">
        <f>+IF(G54=0,"",'Ark1'!AB381)</f>
        <v>2.0985286244573089</v>
      </c>
      <c r="AI54" s="81">
        <f>+IF(G54=0,"",'Ark1'!AC381)</f>
        <v>76.969531221508106</v>
      </c>
      <c r="AJ54" s="52"/>
      <c r="AK54" s="81">
        <f t="shared" si="10"/>
        <v>4.291245028014214</v>
      </c>
      <c r="AL54" s="82">
        <f t="shared" si="15"/>
        <v>10.787746170678338</v>
      </c>
      <c r="AM54" s="46"/>
      <c r="AN54" s="4"/>
      <c r="AO54" s="58"/>
      <c r="AP54" s="58"/>
      <c r="AQ54" s="1"/>
    </row>
    <row r="55" spans="1:44">
      <c r="A55" s="160">
        <f t="shared" si="14"/>
        <v>21</v>
      </c>
      <c r="B55" s="79">
        <f>+'Ark1'!C382</f>
        <v>2023</v>
      </c>
      <c r="C55" s="79">
        <f>+'Ark1'!J382</f>
        <v>470</v>
      </c>
      <c r="D55" s="80" t="str">
        <f>VLOOKUP(C55,RNR!$A$1:$B$25,2)</f>
        <v>Jens Eide</v>
      </c>
      <c r="E55" s="354">
        <f>+IF(G55=0,"",'Ark1'!Q382)</f>
        <v>192</v>
      </c>
      <c r="F55" s="79"/>
      <c r="G55" s="354">
        <f>+'Ark1'!R382</f>
        <v>1243</v>
      </c>
      <c r="H55" s="359"/>
      <c r="I55" s="178">
        <f>+IF(G55=0,"",'Ark1'!AG382)</f>
        <v>1.0120725079130961</v>
      </c>
      <c r="J55" s="156"/>
      <c r="K55" s="178">
        <f>+'Ark1'!AH382</f>
        <v>14.239742558326624</v>
      </c>
      <c r="L55" s="94"/>
      <c r="M55" s="508">
        <f>+'Ark1'!AI382</f>
        <v>0</v>
      </c>
      <c r="N55" s="176"/>
      <c r="O55" s="156">
        <f>+'Ark1'!U382</f>
        <v>27.656234915526955</v>
      </c>
      <c r="P55" s="156"/>
      <c r="Q55" s="116"/>
      <c r="R55" s="148" t="str">
        <f>+IF(M55=0,"",'Ark1'!AJ382)</f>
        <v/>
      </c>
      <c r="S55" s="447"/>
      <c r="T55" s="22" t="str">
        <f>+IF(M55=0,"",'Ark1'!AL382)</f>
        <v/>
      </c>
      <c r="U55" s="22"/>
      <c r="V55" s="81">
        <f>+'Ark1'!S382</f>
        <v>6.8037007240547087</v>
      </c>
      <c r="W55" s="79"/>
      <c r="X55" s="116"/>
      <c r="Y55" s="81">
        <f>+'Ark1'!T382</f>
        <v>7.8519710378117438</v>
      </c>
      <c r="Z55" s="79"/>
      <c r="AA55" s="82">
        <f>+IF(G55=0,"",'Ark1'!W382)</f>
        <v>36.363636363636367</v>
      </c>
      <c r="AB55" s="73"/>
      <c r="AC55" s="82">
        <f>+IF(G55=0,"",'Ark1'!X382)</f>
        <v>92.920353982300881</v>
      </c>
      <c r="AD55" s="82">
        <f>+IF(G55=0,"",'Ark1'!Y382)</f>
        <v>66.773934030571183</v>
      </c>
      <c r="AE55" s="82">
        <f>+IF(G55=0,"",'Ark1'!Z382)</f>
        <v>8.5981840202933295</v>
      </c>
      <c r="AF55" s="73"/>
      <c r="AG55" s="156">
        <f>+IF(G55=0,"",'Ark1'!AA382)</f>
        <v>1.7346274536023905</v>
      </c>
      <c r="AH55" s="81">
        <f>+IF(G55=0,"",'Ark1'!AB382)</f>
        <v>2.8545827251914901</v>
      </c>
      <c r="AI55" s="81">
        <f>+IF(G55=0,"",'Ark1'!AC382)</f>
        <v>71.390523271498068</v>
      </c>
      <c r="AJ55" s="52"/>
      <c r="AK55" s="81">
        <f t="shared" si="10"/>
        <v>4.0648811635331672</v>
      </c>
      <c r="AL55" s="82">
        <f t="shared" si="15"/>
        <v>6.473958333333333</v>
      </c>
      <c r="AM55" s="46"/>
      <c r="AN55" s="4"/>
      <c r="AO55" s="58"/>
      <c r="AP55" s="58"/>
      <c r="AQ55" s="1"/>
      <c r="AR55" s="4"/>
    </row>
    <row r="56" spans="1:44">
      <c r="A56" s="160">
        <f t="shared" si="14"/>
        <v>22</v>
      </c>
      <c r="B56" s="79">
        <f>+'Ark1'!C383</f>
        <v>2023</v>
      </c>
      <c r="C56" s="79">
        <f>+'Ark1'!J383</f>
        <v>629</v>
      </c>
      <c r="D56" s="80" t="str">
        <f>VLOOKUP(C56,RNR!$A$1:$B$25,2)</f>
        <v>Bø</v>
      </c>
      <c r="E56" s="354">
        <f>+IF(G56=0,"",'Ark1'!Q383)</f>
        <v>36</v>
      </c>
      <c r="F56" s="79"/>
      <c r="G56" s="354">
        <f>+'Ark1'!R383</f>
        <v>357</v>
      </c>
      <c r="H56" s="359"/>
      <c r="I56" s="178">
        <f>+IF(G56=0,"",'Ark1'!AG383)</f>
        <v>0.32667054547274554</v>
      </c>
      <c r="J56" s="156"/>
      <c r="K56" s="178">
        <f>+'Ark1'!AH383</f>
        <v>12.324929971988796</v>
      </c>
      <c r="L56" s="94"/>
      <c r="M56" s="508">
        <f>+'Ark1'!AI383</f>
        <v>0</v>
      </c>
      <c r="N56" s="176"/>
      <c r="O56" s="156">
        <f>+'Ark1'!U383</f>
        <v>31.080952380952397</v>
      </c>
      <c r="P56" s="156"/>
      <c r="Q56" s="116"/>
      <c r="R56" s="148" t="str">
        <f>+IF(M56=0,"",'Ark1'!AJ383)</f>
        <v/>
      </c>
      <c r="S56" s="447"/>
      <c r="T56" s="22" t="str">
        <f>+IF(M56=0,"",'Ark1'!AL383)</f>
        <v/>
      </c>
      <c r="U56" s="22"/>
      <c r="V56" s="81">
        <f>+'Ark1'!S383</f>
        <v>7.4033613445378146</v>
      </c>
      <c r="W56" s="79"/>
      <c r="X56" s="116"/>
      <c r="Y56" s="81">
        <f>+'Ark1'!T383</f>
        <v>6.5462184873949596</v>
      </c>
      <c r="Z56" s="79"/>
      <c r="AA56" s="82">
        <f>+IF(G56=0,"",'Ark1'!W383)</f>
        <v>6.7226890756302486</v>
      </c>
      <c r="AB56" s="73"/>
      <c r="AC56" s="82">
        <f>+IF(G56=0,"",'Ark1'!X383)</f>
        <v>96.078431372549034</v>
      </c>
      <c r="AD56" s="82">
        <f>+IF(G56=0,"",'Ark1'!Y383)</f>
        <v>76.190476190476218</v>
      </c>
      <c r="AE56" s="82">
        <f>+IF(G56=0,"",'Ark1'!Z383)</f>
        <v>9.610240580908572</v>
      </c>
      <c r="AF56" s="73"/>
      <c r="AG56" s="156">
        <f>+IF(G56=0,"",'Ark1'!AA383)</f>
        <v>1.7017999750688704</v>
      </c>
      <c r="AH56" s="81">
        <f>+IF(G56=0,"",'Ark1'!AB383)</f>
        <v>1.635125120455978</v>
      </c>
      <c r="AI56" s="81">
        <f>+IF(G56=0,"",'Ark1'!AC383)</f>
        <v>77.952233584660604</v>
      </c>
      <c r="AJ56" s="52"/>
      <c r="AK56" s="81">
        <f t="shared" si="10"/>
        <v>4.198221717744989</v>
      </c>
      <c r="AL56" s="82">
        <f t="shared" si="15"/>
        <v>9.9166666666666661</v>
      </c>
      <c r="AM56" s="46"/>
      <c r="AN56" s="4"/>
      <c r="AO56" s="58"/>
      <c r="AP56" s="58"/>
      <c r="AQ56" s="1"/>
      <c r="AR56" s="5"/>
    </row>
    <row r="57" spans="1:44">
      <c r="A57" s="160">
        <f t="shared" si="14"/>
        <v>23</v>
      </c>
      <c r="B57" s="79">
        <f>+'Ark1'!C384</f>
        <v>2023</v>
      </c>
      <c r="C57" s="79">
        <f>+'Ark1'!J384</f>
        <v>643</v>
      </c>
      <c r="D57" s="80" t="str">
        <f>VLOOKUP(C57,RNR!$A$1:$B$25,2)</f>
        <v>Bjerka</v>
      </c>
      <c r="E57" s="354">
        <f>+IF(G57=0,"",'Ark1'!Q384)</f>
        <v>425</v>
      </c>
      <c r="F57" s="79"/>
      <c r="G57" s="354">
        <f>+'Ark1'!R384</f>
        <v>5177</v>
      </c>
      <c r="H57" s="359"/>
      <c r="I57" s="178">
        <f>+IF(G57=0,"",'Ark1'!AG384)</f>
        <v>4.3739360423886371</v>
      </c>
      <c r="J57" s="156"/>
      <c r="K57" s="178">
        <f>+'Ark1'!AH384</f>
        <v>2.7622175004829046</v>
      </c>
      <c r="L57" s="94"/>
      <c r="M57" s="508">
        <f>+'Ark1'!AI384</f>
        <v>0</v>
      </c>
      <c r="N57" s="176"/>
      <c r="O57" s="156">
        <f>+'Ark1'!U384</f>
        <v>28.69768205524424</v>
      </c>
      <c r="P57" s="156"/>
      <c r="Q57" s="116"/>
      <c r="R57" s="148" t="str">
        <f>+IF(M57=0,"",'Ark1'!AJ384)</f>
        <v/>
      </c>
      <c r="S57" s="447"/>
      <c r="T57" s="22" t="str">
        <f>+IF(M57=0,"",'Ark1'!AL384)</f>
        <v/>
      </c>
      <c r="U57" s="22"/>
      <c r="V57" s="81">
        <f>+'Ark1'!S384</f>
        <v>6.5955186401390797</v>
      </c>
      <c r="W57" s="79"/>
      <c r="X57" s="116"/>
      <c r="Y57" s="81">
        <f>+'Ark1'!T384</f>
        <v>7.056403322387486</v>
      </c>
      <c r="Z57" s="79"/>
      <c r="AA57" s="82">
        <f>+IF(G57=0,"",'Ark1'!W384)</f>
        <v>21.595518640139076</v>
      </c>
      <c r="AB57" s="73"/>
      <c r="AC57" s="82">
        <f>+IF(G57=0,"",'Ark1'!X384)</f>
        <v>91.500869229283353</v>
      </c>
      <c r="AD57" s="82">
        <f>+IF(G57=0,"",'Ark1'!Y384)</f>
        <v>72.049449488120558</v>
      </c>
      <c r="AE57" s="82">
        <f>+IF(G57=0,"",'Ark1'!Z384)</f>
        <v>8.8153705320473108</v>
      </c>
      <c r="AF57" s="73"/>
      <c r="AG57" s="156">
        <f>+IF(G57=0,"",'Ark1'!AA384)</f>
        <v>1.8474262062374751</v>
      </c>
      <c r="AH57" s="81">
        <f>+IF(G57=0,"",'Ark1'!AB384)</f>
        <v>2.3134484431313806</v>
      </c>
      <c r="AI57" s="81">
        <f>+IF(G57=0,"",'Ark1'!AC384)</f>
        <v>75.506650711278738</v>
      </c>
      <c r="AJ57" s="52"/>
      <c r="AK57" s="81">
        <f t="shared" si="10"/>
        <v>4.3510880070288289</v>
      </c>
      <c r="AL57" s="82">
        <f t="shared" si="15"/>
        <v>12.181176470588236</v>
      </c>
      <c r="AM57" s="46"/>
      <c r="AN57" s="4"/>
      <c r="AO57" s="58"/>
      <c r="AP57" s="58"/>
      <c r="AQ57" s="1"/>
      <c r="AR57" s="5"/>
    </row>
    <row r="58" spans="1:44">
      <c r="A58" s="160">
        <f t="shared" si="14"/>
        <v>24</v>
      </c>
      <c r="B58" s="79">
        <f>+'Ark1'!C385</f>
        <v>2023</v>
      </c>
      <c r="C58" s="79">
        <f>+'Ark1'!J385</f>
        <v>704</v>
      </c>
      <c r="D58" s="80" t="str">
        <f>VLOOKUP(C58,RNR!$A$1:$B$25,2)</f>
        <v>Øre Vilt</v>
      </c>
      <c r="E58" s="354" t="str">
        <f>+IF(G58=0,"",'Ark1'!Q385)</f>
        <v/>
      </c>
      <c r="F58" s="79"/>
      <c r="G58" s="354">
        <f>+'Ark1'!R385</f>
        <v>0</v>
      </c>
      <c r="H58" s="359"/>
      <c r="I58" s="178" t="str">
        <f>+IF(G58=0,"",'Ark1'!AG385)</f>
        <v/>
      </c>
      <c r="J58" s="156"/>
      <c r="K58" s="178">
        <f>+'Ark1'!AH385</f>
        <v>0</v>
      </c>
      <c r="L58" s="94"/>
      <c r="M58" s="508">
        <f>+'Ark1'!AI385</f>
        <v>0</v>
      </c>
      <c r="N58" s="176"/>
      <c r="O58" s="156">
        <f>+'Ark1'!U385</f>
        <v>0</v>
      </c>
      <c r="P58" s="156"/>
      <c r="Q58" s="116"/>
      <c r="R58" s="148" t="str">
        <f>+IF(M58=0,"",'Ark1'!AJ385)</f>
        <v/>
      </c>
      <c r="S58" s="447"/>
      <c r="T58" s="22" t="str">
        <f>+IF(M58=0,"",'Ark1'!AL385)</f>
        <v/>
      </c>
      <c r="U58" s="22"/>
      <c r="V58" s="81">
        <f>+'Ark1'!S385</f>
        <v>0</v>
      </c>
      <c r="W58" s="79"/>
      <c r="X58" s="116"/>
      <c r="Y58" s="81">
        <f>+'Ark1'!T385</f>
        <v>0</v>
      </c>
      <c r="Z58" s="79"/>
      <c r="AA58" s="82" t="str">
        <f>+IF(G58=0,"",'Ark1'!W385)</f>
        <v/>
      </c>
      <c r="AB58" s="73"/>
      <c r="AC58" s="82" t="str">
        <f>+IF(G58=0,"",'Ark1'!X385)</f>
        <v/>
      </c>
      <c r="AD58" s="82" t="str">
        <f>+IF(G58=0,"",'Ark1'!Y385)</f>
        <v/>
      </c>
      <c r="AE58" s="82" t="str">
        <f>+IF(G58=0,"",'Ark1'!Z385)</f>
        <v/>
      </c>
      <c r="AF58" s="73"/>
      <c r="AG58" s="156" t="str">
        <f>+IF(G58=0,"",'Ark1'!AA385)</f>
        <v/>
      </c>
      <c r="AH58" s="81" t="str">
        <f>+IF(G58=0,"",'Ark1'!AB385)</f>
        <v/>
      </c>
      <c r="AI58" s="81" t="str">
        <f>+IF(G58=0,"",'Ark1'!AC385)</f>
        <v/>
      </c>
      <c r="AJ58" s="52"/>
      <c r="AK58" s="81" t="str">
        <f t="shared" si="10"/>
        <v/>
      </c>
      <c r="AL58" s="82" t="str">
        <f t="shared" si="15"/>
        <v/>
      </c>
      <c r="AM58" s="46"/>
      <c r="AN58" s="4"/>
      <c r="AO58" s="58"/>
      <c r="AP58" s="58"/>
      <c r="AQ58" s="1"/>
      <c r="AR58" s="5"/>
    </row>
    <row r="59" spans="1:44">
      <c r="A59" s="160">
        <f t="shared" si="14"/>
        <v>25</v>
      </c>
      <c r="B59" s="79">
        <f>+'Ark1'!C386</f>
        <v>2023</v>
      </c>
      <c r="C59" s="79">
        <f>+'Ark1'!J386</f>
        <v>802</v>
      </c>
      <c r="D59" s="80" t="str">
        <f>VLOOKUP(C59,RNR!$A$1:$B$25,2)</f>
        <v>Karasjok</v>
      </c>
      <c r="E59" s="354">
        <f>+IF(G59=0,"",'Ark1'!Q386)</f>
        <v>81</v>
      </c>
      <c r="F59" s="79"/>
      <c r="G59" s="354">
        <f>+'Ark1'!R386</f>
        <v>1082</v>
      </c>
      <c r="H59" s="359"/>
      <c r="I59" s="178">
        <f>+IF(G59=0,"",'Ark1'!AG386)</f>
        <v>0.99922460679247327</v>
      </c>
      <c r="J59" s="156"/>
      <c r="K59" s="178">
        <f>+'Ark1'!AH386</f>
        <v>0.64695009242144152</v>
      </c>
      <c r="L59" s="94"/>
      <c r="M59" s="508">
        <f>+'Ark1'!AI386</f>
        <v>1081</v>
      </c>
      <c r="N59" s="176"/>
      <c r="O59" s="156">
        <f>+'Ark1'!U386</f>
        <v>31.368114602587767</v>
      </c>
      <c r="P59" s="156"/>
      <c r="Q59" s="116"/>
      <c r="R59" s="148">
        <f>+IF(M59=0,"",'Ark1'!AJ386)</f>
        <v>113.93117483811272</v>
      </c>
      <c r="S59" s="447"/>
      <c r="T59" s="22">
        <f>+IF(M59=0,"",'Ark1'!AL386)</f>
        <v>20.887169768798142</v>
      </c>
      <c r="U59" s="22"/>
      <c r="V59" s="81">
        <f>+'Ark1'!S386</f>
        <v>7.5730129390018446</v>
      </c>
      <c r="W59" s="79"/>
      <c r="X59" s="116"/>
      <c r="Y59" s="81">
        <f>+'Ark1'!T386</f>
        <v>7.4380776340110915</v>
      </c>
      <c r="Z59" s="79"/>
      <c r="AA59" s="82">
        <f>+IF(G59=0,"",'Ark1'!W386)</f>
        <v>28.927911275415894</v>
      </c>
      <c r="AB59" s="73"/>
      <c r="AC59" s="82">
        <f>+IF(G59=0,"",'Ark1'!X386)</f>
        <v>96.303142329020318</v>
      </c>
      <c r="AD59" s="82">
        <f>+IF(G59=0,"",'Ark1'!Y386)</f>
        <v>85.120147874306866</v>
      </c>
      <c r="AE59" s="82">
        <f>+IF(G59=0,"",'Ark1'!Z386)</f>
        <v>8.4204568894546696</v>
      </c>
      <c r="AF59" s="73"/>
      <c r="AG59" s="156">
        <f>+IF(G59=0,"",'Ark1'!AA386)</f>
        <v>1.8598620528563776</v>
      </c>
      <c r="AH59" s="81">
        <f>+IF(G59=0,"",'Ark1'!AB386)</f>
        <v>2.593599259295408</v>
      </c>
      <c r="AI59" s="81">
        <f>+IF(G59=0,"",'Ark1'!AC386)</f>
        <v>76.930106685030083</v>
      </c>
      <c r="AJ59" s="52"/>
      <c r="AK59" s="81">
        <f t="shared" si="10"/>
        <v>4.1420917744691215</v>
      </c>
      <c r="AL59" s="82">
        <f t="shared" si="15"/>
        <v>13.358024691358025</v>
      </c>
      <c r="AM59" s="46"/>
      <c r="AN59" s="4"/>
      <c r="AO59" s="58"/>
      <c r="AP59" s="58"/>
      <c r="AQ59" s="1"/>
      <c r="AR59" s="5"/>
    </row>
    <row r="60" spans="1:44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94"/>
      <c r="M60" s="337"/>
      <c r="N60" s="176"/>
      <c r="O60" s="46"/>
      <c r="P60" s="46"/>
      <c r="Q60" s="46"/>
      <c r="R60" s="388"/>
      <c r="S60" s="447"/>
      <c r="T60" s="426"/>
      <c r="U60" s="426"/>
      <c r="V60" s="46"/>
      <c r="W60" s="46"/>
      <c r="X60" s="11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"/>
      <c r="AO60" s="58"/>
      <c r="AP60" s="58"/>
      <c r="AQ60" s="1"/>
      <c r="AR60" s="5"/>
    </row>
    <row r="61" spans="1:44">
      <c r="A61" s="46"/>
      <c r="B61" s="46"/>
      <c r="C61" s="46"/>
      <c r="D61" s="46"/>
      <c r="E61" s="46"/>
      <c r="F61" s="46"/>
      <c r="G61" s="46"/>
      <c r="H61" s="46"/>
      <c r="I61" s="89">
        <f>SUM(I37:I59)</f>
        <v>93.756909261330335</v>
      </c>
      <c r="J61" s="89"/>
      <c r="K61" s="89">
        <f>SUM(K37:K59)</f>
        <v>136.13012177449215</v>
      </c>
      <c r="L61" s="94"/>
      <c r="M61" s="337"/>
      <c r="N61" s="176"/>
      <c r="O61" s="46"/>
      <c r="P61" s="46"/>
      <c r="Q61" s="46"/>
      <c r="R61" s="388"/>
      <c r="S61" s="447"/>
      <c r="T61" s="426"/>
      <c r="U61" s="42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"/>
      <c r="AO61" s="58"/>
      <c r="AP61" s="58"/>
      <c r="AQ61" s="1"/>
      <c r="AR61" s="5"/>
    </row>
    <row r="62" spans="1:44">
      <c r="A62"/>
      <c r="O62" s="58"/>
      <c r="P62" s="58"/>
      <c r="Y62" s="3"/>
      <c r="Z62" s="3"/>
      <c r="AA62" s="16"/>
      <c r="AB62" s="16"/>
      <c r="AC62" s="3"/>
      <c r="AD62" s="3"/>
      <c r="AE62" s="16"/>
      <c r="AF62" s="16"/>
      <c r="AG62" s="58"/>
      <c r="AI62" s="3"/>
      <c r="AJ62" s="3"/>
      <c r="AK62" s="60"/>
      <c r="AM62" s="1"/>
      <c r="AN62" s="4"/>
      <c r="AO62" s="58"/>
      <c r="AP62" s="58"/>
      <c r="AQ62" s="1"/>
      <c r="AR62" s="5"/>
    </row>
    <row r="63" spans="1:44">
      <c r="A63"/>
      <c r="O63" s="58"/>
      <c r="P63" s="58"/>
      <c r="Y63" s="3"/>
      <c r="Z63" s="3"/>
      <c r="AA63" s="16"/>
      <c r="AB63" s="16"/>
      <c r="AC63" s="3"/>
      <c r="AD63" s="3"/>
      <c r="AE63" s="16"/>
      <c r="AF63" s="16"/>
      <c r="AG63" s="58"/>
      <c r="AI63" s="3"/>
      <c r="AJ63" s="3"/>
      <c r="AK63" s="60"/>
      <c r="AM63" s="1"/>
      <c r="AN63" s="4"/>
      <c r="AO63" s="58"/>
      <c r="AP63" s="58"/>
      <c r="AQ63" s="1"/>
      <c r="AR63" s="5"/>
    </row>
    <row r="64" spans="1:44">
      <c r="A64"/>
      <c r="O64" s="58"/>
      <c r="P64" s="58"/>
      <c r="Y64" s="3"/>
      <c r="Z64" s="3"/>
      <c r="AA64" s="16"/>
      <c r="AB64" s="16"/>
      <c r="AC64" s="3"/>
      <c r="AD64" s="3"/>
      <c r="AE64" s="16"/>
      <c r="AF64" s="16"/>
      <c r="AG64" s="58"/>
      <c r="AI64" s="3"/>
      <c r="AJ64" s="3"/>
      <c r="AK64" s="60"/>
      <c r="AM64" s="1"/>
      <c r="AN64" s="4"/>
      <c r="AO64" s="58"/>
      <c r="AP64" s="58"/>
      <c r="AQ64" s="1"/>
      <c r="AR64" s="5"/>
    </row>
    <row r="65" spans="1:59">
      <c r="A65"/>
      <c r="O65" s="58"/>
      <c r="P65" s="58"/>
      <c r="Y65" s="3"/>
      <c r="Z65" s="3"/>
      <c r="AA65" s="16"/>
      <c r="AB65" s="16"/>
      <c r="AC65" s="3"/>
      <c r="AD65" s="3"/>
      <c r="AE65" s="16"/>
      <c r="AF65" s="16"/>
      <c r="AG65" s="58"/>
      <c r="AI65" s="3"/>
      <c r="AJ65" s="3"/>
      <c r="AK65" s="60"/>
      <c r="AM65" s="1"/>
      <c r="AN65" s="4"/>
      <c r="AO65" s="58"/>
      <c r="AP65" s="58"/>
      <c r="AQ65" s="1"/>
      <c r="AR65" s="5"/>
    </row>
    <row r="66" spans="1:59">
      <c r="A66"/>
      <c r="O66" s="58"/>
      <c r="P66" s="58"/>
      <c r="Y66" s="3"/>
      <c r="Z66" s="3"/>
      <c r="AA66" s="16"/>
      <c r="AB66" s="16"/>
      <c r="AC66" s="3"/>
      <c r="AD66" s="3"/>
      <c r="AE66" s="16"/>
      <c r="AF66" s="16"/>
      <c r="AG66" s="58"/>
      <c r="AI66" s="3"/>
      <c r="AJ66" s="3"/>
      <c r="AK66" s="60"/>
      <c r="AM66" s="1"/>
      <c r="AN66" s="4"/>
      <c r="AO66" s="58"/>
      <c r="AP66" s="58"/>
      <c r="AQ66" s="1"/>
      <c r="AR66" s="5"/>
    </row>
    <row r="67" spans="1:59">
      <c r="A67"/>
      <c r="O67" s="58"/>
      <c r="P67" s="58"/>
      <c r="Y67" s="3"/>
      <c r="Z67" s="3"/>
      <c r="AA67" s="16"/>
      <c r="AB67" s="16"/>
      <c r="AC67" s="3"/>
      <c r="AD67" s="3"/>
      <c r="AE67" s="16"/>
      <c r="AF67" s="16"/>
      <c r="AG67" s="58"/>
      <c r="AI67" s="3"/>
      <c r="AJ67" s="3"/>
      <c r="AK67" s="60"/>
      <c r="AM67" s="1"/>
      <c r="AN67" s="4"/>
      <c r="AO67" s="58"/>
      <c r="AP67" s="58"/>
      <c r="AQ67" s="1"/>
      <c r="AR67" s="5"/>
    </row>
    <row r="68" spans="1:59">
      <c r="A68"/>
      <c r="O68" s="58"/>
      <c r="P68" s="58"/>
      <c r="Y68" s="3"/>
      <c r="Z68" s="3"/>
      <c r="AA68" s="16"/>
      <c r="AB68" s="16"/>
      <c r="AC68" s="3"/>
      <c r="AD68" s="3"/>
      <c r="AE68" s="16"/>
      <c r="AF68" s="16"/>
      <c r="AG68" s="58"/>
      <c r="AI68" s="3"/>
      <c r="AJ68" s="3"/>
      <c r="AK68" s="60"/>
      <c r="AM68" s="1"/>
      <c r="AN68" s="4"/>
      <c r="AO68" s="58"/>
      <c r="AP68" s="58"/>
      <c r="AQ68" s="1"/>
      <c r="AR68" s="5"/>
    </row>
    <row r="69" spans="1:59">
      <c r="A69"/>
      <c r="O69" s="58"/>
      <c r="P69" s="58"/>
      <c r="Y69" s="3"/>
      <c r="Z69" s="3"/>
      <c r="AA69" s="16"/>
      <c r="AB69" s="16"/>
      <c r="AC69" s="3"/>
      <c r="AD69" s="3"/>
      <c r="AE69" s="16"/>
      <c r="AF69" s="16"/>
      <c r="AG69" s="58"/>
      <c r="AI69" s="3"/>
      <c r="AJ69" s="3"/>
      <c r="AK69" s="60"/>
      <c r="AM69" s="1"/>
      <c r="AN69" s="1"/>
      <c r="AO69" s="58"/>
      <c r="AP69" s="58"/>
      <c r="AQ69" s="1"/>
      <c r="AR69" s="5"/>
    </row>
    <row r="70" spans="1:59">
      <c r="O70" s="58"/>
      <c r="P70" s="58"/>
      <c r="Y70" s="3"/>
      <c r="Z70" s="3"/>
      <c r="AA70" s="16"/>
      <c r="AB70" s="16"/>
      <c r="AC70" s="3"/>
      <c r="AD70" s="3"/>
      <c r="AE70" s="16"/>
      <c r="AF70" s="16"/>
      <c r="AG70" s="58"/>
      <c r="AI70" s="3"/>
      <c r="AJ70" s="3"/>
      <c r="AK70" s="60"/>
      <c r="AM70" s="1"/>
      <c r="AN70" s="1"/>
      <c r="AO70" s="58"/>
      <c r="AP70" s="58"/>
      <c r="AQ70" s="1"/>
      <c r="AR70" s="1"/>
      <c r="AS70" s="1"/>
      <c r="AT70" s="1"/>
      <c r="AU70" s="1"/>
      <c r="AV70" s="1"/>
      <c r="AW70" s="1"/>
      <c r="AX70" s="1"/>
      <c r="AY70" s="1"/>
      <c r="AZ70" s="13"/>
      <c r="BA70" s="13"/>
      <c r="BB70" s="13"/>
      <c r="BC70" s="13"/>
      <c r="BD70" s="5"/>
      <c r="BE70" s="5"/>
    </row>
    <row r="71" spans="1:59">
      <c r="O71" s="58"/>
      <c r="P71" s="58"/>
      <c r="Y71" s="3"/>
      <c r="Z71" s="3"/>
      <c r="AA71" s="16"/>
      <c r="AB71" s="16"/>
      <c r="AC71" s="3"/>
      <c r="AD71" s="3"/>
      <c r="AE71" s="16"/>
      <c r="AF71" s="16"/>
      <c r="AG71" s="58"/>
      <c r="AI71" s="3"/>
      <c r="AJ71" s="3"/>
      <c r="AK71" s="60"/>
      <c r="AM71" s="1"/>
      <c r="AN71" s="1"/>
      <c r="AO71" s="58"/>
      <c r="AP71" s="58"/>
      <c r="AQ71" s="1"/>
      <c r="AR71" s="1"/>
      <c r="AS71" s="1"/>
      <c r="AT71" s="1"/>
      <c r="AU71" s="1"/>
      <c r="AV71" s="1"/>
      <c r="AW71" s="1"/>
      <c r="AX71" s="1"/>
      <c r="AY71" s="1"/>
      <c r="AZ71" s="13"/>
      <c r="BA71" s="13"/>
      <c r="BB71" s="13"/>
      <c r="BC71" s="13"/>
      <c r="BD71" s="5"/>
      <c r="BE71" s="5"/>
    </row>
    <row r="72" spans="1:59">
      <c r="O72" s="58"/>
      <c r="P72" s="58"/>
      <c r="Y72" s="3"/>
      <c r="Z72" s="3"/>
      <c r="AA72" s="16"/>
      <c r="AB72" s="16"/>
      <c r="AC72" s="3"/>
      <c r="AD72" s="3"/>
      <c r="AE72" s="16"/>
      <c r="AF72" s="16"/>
      <c r="AG72" s="58"/>
      <c r="AI72" s="3"/>
      <c r="AJ72" s="3"/>
      <c r="AK72" s="60"/>
      <c r="AM72" s="1"/>
      <c r="AN72" s="1"/>
      <c r="AO72" s="58"/>
      <c r="AP72" s="58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>
      <c r="O73" s="58"/>
      <c r="P73" s="58"/>
      <c r="Y73" s="3"/>
      <c r="Z73" s="3"/>
      <c r="AA73" s="16"/>
      <c r="AB73" s="16"/>
      <c r="AC73" s="3"/>
      <c r="AD73" s="3"/>
      <c r="AE73" s="16"/>
      <c r="AF73" s="16"/>
      <c r="AG73" s="58"/>
      <c r="AI73" s="3"/>
      <c r="AJ73" s="3"/>
      <c r="AK73" s="60"/>
      <c r="AM73" s="1"/>
      <c r="AN73" s="1"/>
      <c r="AO73" s="58"/>
      <c r="AP73" s="58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>
      <c r="O74" s="58"/>
      <c r="P74" s="58"/>
      <c r="Y74" s="3"/>
      <c r="Z74" s="3"/>
      <c r="AA74" s="16"/>
      <c r="AB74" s="16"/>
      <c r="AC74" s="3"/>
      <c r="AD74" s="3"/>
      <c r="AE74" s="16"/>
      <c r="AF74" s="16"/>
      <c r="AG74" s="58"/>
      <c r="AI74" s="3"/>
      <c r="AJ74" s="3"/>
      <c r="AK74" s="60"/>
      <c r="AM74" s="1"/>
      <c r="AN74" s="1"/>
      <c r="AO74" s="58"/>
      <c r="AP74" s="58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>
      <c r="O75" s="58"/>
      <c r="P75" s="58"/>
      <c r="Y75" s="3"/>
      <c r="Z75" s="3"/>
      <c r="AA75" s="16"/>
      <c r="AB75" s="16"/>
      <c r="AC75" s="3"/>
      <c r="AD75" s="3"/>
      <c r="AE75" s="16"/>
      <c r="AF75" s="16"/>
      <c r="AG75" s="58"/>
      <c r="AI75" s="3"/>
      <c r="AJ75" s="3"/>
      <c r="AK75" s="60"/>
      <c r="AM75" s="1"/>
      <c r="AN75" s="1"/>
      <c r="AO75" s="58"/>
      <c r="AP75" s="58"/>
      <c r="AQ75" s="1"/>
      <c r="AR75" s="1"/>
      <c r="AS75" s="1"/>
      <c r="AT75" s="1"/>
      <c r="AU75" s="1"/>
      <c r="AV75" s="1"/>
      <c r="AW75" s="1"/>
      <c r="AX75" s="1"/>
      <c r="AY75" s="1"/>
      <c r="AZ75" s="5"/>
      <c r="BA75" s="5"/>
      <c r="BB75" s="5"/>
      <c r="BC75" s="5"/>
      <c r="BD75" s="5"/>
      <c r="BE75" s="5"/>
    </row>
    <row r="76" spans="1:59">
      <c r="O76" s="58"/>
      <c r="P76" s="58"/>
      <c r="Y76" s="3"/>
      <c r="Z76" s="3"/>
      <c r="AA76" s="16"/>
      <c r="AB76" s="16"/>
      <c r="AC76" s="3"/>
      <c r="AD76" s="3"/>
      <c r="AE76" s="16"/>
      <c r="AF76" s="16"/>
      <c r="AG76" s="58"/>
      <c r="AI76" s="3"/>
      <c r="AJ76" s="3"/>
      <c r="AK76" s="60"/>
      <c r="AM76" s="1"/>
      <c r="AN76" s="1"/>
      <c r="AO76" s="58"/>
      <c r="AP76" s="58"/>
      <c r="AQ76" s="1"/>
      <c r="AR76" s="1"/>
      <c r="AS76" s="1"/>
      <c r="AT76" s="1"/>
      <c r="AU76" s="1"/>
      <c r="AV76" s="1"/>
      <c r="AW76" s="1"/>
      <c r="AX76" s="1"/>
      <c r="AY76" s="1"/>
      <c r="BC76" s="2"/>
      <c r="BD76" s="13"/>
    </row>
    <row r="77" spans="1:59">
      <c r="O77" s="58"/>
      <c r="P77" s="58"/>
      <c r="Y77" s="3"/>
      <c r="Z77" s="3"/>
      <c r="AA77" s="16"/>
      <c r="AB77" s="16"/>
      <c r="AC77" s="3"/>
      <c r="AD77" s="3"/>
      <c r="AE77" s="16"/>
      <c r="AF77" s="16"/>
      <c r="AG77" s="58"/>
      <c r="AI77" s="3"/>
      <c r="AJ77" s="3"/>
      <c r="AK77" s="60"/>
      <c r="AM77" s="1"/>
      <c r="AN77" s="1"/>
      <c r="AO77" s="58"/>
      <c r="AP77" s="58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C77" s="4"/>
      <c r="BD77" s="5"/>
      <c r="BE77" s="5"/>
      <c r="BG77" s="5"/>
    </row>
    <row r="78" spans="1:59">
      <c r="O78" s="58"/>
      <c r="P78" s="58"/>
      <c r="Y78" s="3"/>
      <c r="Z78" s="3"/>
      <c r="AA78" s="16"/>
      <c r="AB78" s="16"/>
      <c r="AC78" s="3"/>
      <c r="AD78" s="3"/>
      <c r="AE78" s="16"/>
      <c r="AF78" s="16"/>
      <c r="AG78" s="58"/>
      <c r="AI78" s="3"/>
      <c r="AJ78" s="3"/>
      <c r="AK78" s="60"/>
      <c r="AM78" s="1"/>
      <c r="AN78" s="1"/>
      <c r="AO78" s="58"/>
      <c r="AP78" s="58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C78" s="4"/>
      <c r="BD78" s="13"/>
    </row>
    <row r="79" spans="1:59">
      <c r="O79" s="58"/>
      <c r="P79" s="58"/>
      <c r="Y79" s="3"/>
      <c r="Z79" s="3"/>
      <c r="AA79" s="16"/>
      <c r="AB79" s="16"/>
      <c r="AC79" s="3"/>
      <c r="AD79" s="3"/>
      <c r="AE79" s="16"/>
      <c r="AF79" s="16"/>
      <c r="AG79" s="58"/>
      <c r="AI79" s="3"/>
      <c r="AJ79" s="3"/>
      <c r="AK79" s="60"/>
      <c r="AM79" s="1"/>
      <c r="AN79" s="1"/>
      <c r="AO79" s="58"/>
      <c r="AP79" s="58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13"/>
    </row>
    <row r="80" spans="1:59">
      <c r="O80" s="58"/>
      <c r="P80" s="58"/>
      <c r="Y80" s="3"/>
      <c r="Z80" s="3"/>
      <c r="AA80" s="16"/>
      <c r="AB80" s="16"/>
      <c r="AC80" s="3"/>
      <c r="AD80" s="3"/>
      <c r="AE80" s="16"/>
      <c r="AF80" s="16"/>
      <c r="AG80" s="58"/>
      <c r="AI80" s="3"/>
      <c r="AJ80" s="3"/>
      <c r="AK80" s="60"/>
      <c r="AM80" s="1"/>
      <c r="AN80" s="1"/>
      <c r="AO80" s="58"/>
      <c r="AP80" s="58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5"/>
      <c r="BE80" s="5"/>
      <c r="BG80" s="2"/>
    </row>
    <row r="81" spans="15:59">
      <c r="O81" s="58"/>
      <c r="P81" s="58"/>
      <c r="Y81" s="3"/>
      <c r="Z81" s="3"/>
      <c r="AA81" s="16"/>
      <c r="AB81" s="16"/>
      <c r="AC81" s="3"/>
      <c r="AD81" s="3"/>
      <c r="AE81" s="16"/>
      <c r="AF81" s="16"/>
      <c r="AG81" s="58"/>
      <c r="AI81" s="3"/>
      <c r="AJ81" s="3"/>
      <c r="AK81" s="60"/>
      <c r="AM81" s="1"/>
      <c r="AN81" s="1"/>
      <c r="AO81" s="58"/>
      <c r="AP81" s="58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4"/>
      <c r="BE81" s="4"/>
      <c r="BF81" s="4"/>
      <c r="BG81" s="4"/>
    </row>
    <row r="82" spans="15:59">
      <c r="O82" s="58"/>
      <c r="P82" s="58"/>
      <c r="Y82" s="3"/>
      <c r="Z82" s="3"/>
      <c r="AA82" s="16"/>
      <c r="AB82" s="16"/>
      <c r="AC82" s="3"/>
      <c r="AD82" s="3"/>
      <c r="AE82" s="16"/>
      <c r="AF82" s="16"/>
      <c r="AG82" s="58"/>
      <c r="AI82" s="3"/>
      <c r="AJ82" s="3"/>
      <c r="AK82" s="60"/>
      <c r="AM82" s="1"/>
      <c r="AN82" s="1"/>
      <c r="AO82" s="58"/>
      <c r="AP82" s="58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13"/>
      <c r="BE82" s="13"/>
      <c r="BF82" s="1"/>
      <c r="BG82" s="5"/>
    </row>
    <row r="83" spans="15:59">
      <c r="O83" s="58"/>
      <c r="P83" s="58"/>
      <c r="Y83" s="3"/>
      <c r="Z83" s="3"/>
      <c r="AA83" s="16"/>
      <c r="AB83" s="16"/>
      <c r="AC83" s="3"/>
      <c r="AD83" s="3"/>
      <c r="AE83" s="16"/>
      <c r="AF83" s="16"/>
      <c r="AG83" s="58"/>
      <c r="AI83" s="3"/>
      <c r="AJ83" s="3"/>
      <c r="AK83" s="60"/>
      <c r="AM83" s="1"/>
      <c r="AN83" s="1"/>
      <c r="AO83" s="58"/>
      <c r="AP83" s="58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13"/>
      <c r="BE83" s="13"/>
      <c r="BF83" s="1"/>
      <c r="BG83" s="5"/>
    </row>
    <row r="84" spans="15:59">
      <c r="O84" s="58"/>
      <c r="P84" s="58"/>
      <c r="Y84" s="3"/>
      <c r="Z84" s="3"/>
      <c r="AA84" s="16"/>
      <c r="AB84" s="16"/>
      <c r="AC84" s="3"/>
      <c r="AD84" s="3"/>
      <c r="AE84" s="16"/>
      <c r="AF84" s="16"/>
      <c r="AG84" s="58"/>
      <c r="AI84" s="3"/>
      <c r="AJ84" s="3"/>
      <c r="AK84" s="60"/>
      <c r="AM84" s="1"/>
      <c r="AN84" s="1"/>
      <c r="AO84" s="58"/>
      <c r="AP84" s="58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15:59">
      <c r="O85" s="58"/>
      <c r="P85" s="58"/>
      <c r="Y85" s="3"/>
      <c r="Z85" s="3"/>
      <c r="AA85" s="16"/>
      <c r="AB85" s="16"/>
      <c r="AC85" s="3"/>
      <c r="AD85" s="3"/>
      <c r="AE85" s="16"/>
      <c r="AF85" s="16"/>
      <c r="AG85" s="58"/>
      <c r="AI85" s="3"/>
      <c r="AJ85" s="3"/>
      <c r="AK85" s="60"/>
      <c r="AM85" s="1"/>
      <c r="AN85" s="1"/>
      <c r="AO85" s="58"/>
      <c r="AP85" s="58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15:59">
      <c r="O86" s="58"/>
      <c r="P86" s="58"/>
      <c r="Y86" s="3"/>
      <c r="Z86" s="3"/>
      <c r="AA86" s="16"/>
      <c r="AB86" s="16"/>
      <c r="AC86" s="3"/>
      <c r="AD86" s="3"/>
      <c r="AE86" s="16"/>
      <c r="AF86" s="16"/>
      <c r="AG86" s="58"/>
      <c r="AI86" s="3"/>
      <c r="AJ86" s="3"/>
      <c r="AK86" s="60"/>
      <c r="AM86" s="1"/>
      <c r="AN86" s="1"/>
      <c r="AO86" s="58"/>
      <c r="AP86" s="58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3"/>
      <c r="BG86" s="5"/>
    </row>
    <row r="87" spans="15:59">
      <c r="O87" s="58"/>
      <c r="P87" s="58"/>
      <c r="Y87" s="3"/>
      <c r="Z87" s="3"/>
      <c r="AA87" s="16"/>
      <c r="AB87" s="16"/>
      <c r="AC87" s="3"/>
      <c r="AD87" s="3"/>
      <c r="AE87" s="16"/>
      <c r="AF87" s="16"/>
      <c r="AG87" s="58"/>
      <c r="AI87" s="3"/>
      <c r="AJ87" s="3"/>
      <c r="AK87" s="60"/>
      <c r="AM87" s="1"/>
      <c r="AN87" s="1"/>
      <c r="AO87" s="58"/>
      <c r="AP87" s="58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3"/>
      <c r="BG87" s="5"/>
    </row>
    <row r="88" spans="15:59">
      <c r="O88" s="58"/>
      <c r="P88" s="58"/>
      <c r="Y88" s="3"/>
      <c r="Z88" s="3"/>
      <c r="AA88" s="16"/>
      <c r="AB88" s="16"/>
      <c r="AC88" s="3"/>
      <c r="AD88" s="3"/>
      <c r="AE88" s="16"/>
      <c r="AF88" s="16"/>
      <c r="AG88" s="58"/>
      <c r="AI88" s="3"/>
      <c r="AJ88" s="3"/>
      <c r="AK88" s="60"/>
      <c r="AM88" s="1"/>
      <c r="AN88" s="1"/>
      <c r="AO88" s="58"/>
      <c r="AP88" s="58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15:59">
      <c r="O89" s="58"/>
      <c r="P89" s="58"/>
      <c r="Y89" s="3"/>
      <c r="Z89" s="3"/>
      <c r="AA89" s="16"/>
      <c r="AB89" s="16"/>
      <c r="AC89" s="3"/>
      <c r="AD89" s="3"/>
      <c r="AE89" s="16"/>
      <c r="AF89" s="16"/>
      <c r="AG89" s="58"/>
      <c r="AI89" s="3"/>
      <c r="AJ89" s="3"/>
      <c r="AK89" s="60"/>
      <c r="AM89" s="1"/>
      <c r="AN89" s="1"/>
      <c r="AO89" s="58"/>
      <c r="AP89" s="58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15:59">
      <c r="O90" s="58"/>
      <c r="P90" s="58"/>
      <c r="Y90" s="3"/>
      <c r="Z90" s="3"/>
      <c r="AA90" s="16"/>
      <c r="AB90" s="16"/>
      <c r="AC90" s="3"/>
      <c r="AD90" s="3"/>
      <c r="AE90" s="16"/>
      <c r="AF90" s="16"/>
      <c r="AG90" s="58"/>
      <c r="AI90" s="3"/>
      <c r="AJ90" s="3"/>
      <c r="AK90" s="60"/>
      <c r="AM90" s="1"/>
      <c r="AN90" s="1"/>
      <c r="AO90" s="58"/>
      <c r="AP90" s="58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5"/>
      <c r="BG90" s="5"/>
    </row>
    <row r="91" spans="15:59">
      <c r="O91" s="58"/>
      <c r="P91" s="58"/>
      <c r="Y91" s="3"/>
      <c r="Z91" s="3"/>
      <c r="AA91" s="16"/>
      <c r="AB91" s="16"/>
      <c r="AC91" s="3"/>
      <c r="AD91" s="3"/>
      <c r="AE91" s="16"/>
      <c r="AF91" s="16"/>
      <c r="AG91" s="58"/>
      <c r="AI91" s="3"/>
      <c r="AJ91" s="3"/>
      <c r="AK91" s="60"/>
      <c r="AM91" s="1"/>
      <c r="AN91" s="1"/>
      <c r="AO91" s="58"/>
      <c r="AP91" s="58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5"/>
      <c r="BG91" s="5"/>
    </row>
    <row r="92" spans="15:59">
      <c r="O92" s="58"/>
      <c r="P92" s="58"/>
      <c r="Y92" s="3"/>
      <c r="Z92" s="3"/>
      <c r="AA92" s="16"/>
      <c r="AB92" s="16"/>
      <c r="AC92" s="3"/>
      <c r="AD92" s="3"/>
      <c r="AE92" s="16"/>
      <c r="AF92" s="16"/>
      <c r="AG92" s="58"/>
      <c r="AI92" s="3"/>
      <c r="AJ92" s="3"/>
      <c r="AK92" s="60"/>
      <c r="AM92" s="1"/>
      <c r="AN92" s="1"/>
      <c r="AO92" s="58"/>
      <c r="AP92" s="58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15:59">
      <c r="O93" s="58"/>
      <c r="P93" s="58"/>
      <c r="Y93" s="3"/>
      <c r="Z93" s="3"/>
      <c r="AA93" s="16"/>
      <c r="AB93" s="16"/>
      <c r="AC93" s="3"/>
      <c r="AD93" s="3"/>
      <c r="AE93" s="16"/>
      <c r="AF93" s="16"/>
      <c r="AG93" s="58"/>
      <c r="AI93" s="3"/>
      <c r="AJ93" s="3"/>
      <c r="AK93" s="60"/>
      <c r="AM93" s="1"/>
      <c r="AN93" s="1"/>
      <c r="AO93" s="58"/>
      <c r="AP93" s="58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15:59">
      <c r="AM94" s="1"/>
      <c r="AN94" s="1"/>
      <c r="AO94" s="58"/>
      <c r="AP94" s="58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15:59">
      <c r="AM95" s="1"/>
      <c r="AN95" s="1"/>
      <c r="AO95" s="58"/>
      <c r="AP95" s="58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13"/>
      <c r="BD95" s="13"/>
      <c r="BE95" s="13"/>
      <c r="BF95" s="5"/>
      <c r="BG95" s="5"/>
    </row>
    <row r="96" spans="15:59">
      <c r="O96" s="58"/>
      <c r="P96" s="58"/>
      <c r="Y96" s="3"/>
      <c r="Z96" s="3"/>
      <c r="AA96" s="16"/>
      <c r="AB96" s="16"/>
      <c r="AC96" s="3"/>
      <c r="AD96" s="3"/>
      <c r="AE96" s="16"/>
      <c r="AF96" s="16"/>
      <c r="AG96" s="58"/>
      <c r="AI96" s="3"/>
      <c r="AJ96" s="3"/>
      <c r="AK96" s="60"/>
      <c r="AM96" s="1"/>
      <c r="AN96" s="1"/>
      <c r="AO96" s="58"/>
      <c r="AP96" s="58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5"/>
      <c r="BD96" s="13"/>
      <c r="BE96" s="13"/>
      <c r="BF96" s="5"/>
      <c r="BG96" s="5"/>
    </row>
    <row r="97" spans="15:59">
      <c r="O97" s="58"/>
      <c r="P97" s="58"/>
      <c r="Y97" s="3"/>
      <c r="Z97" s="3"/>
      <c r="AA97" s="16"/>
      <c r="AB97" s="16"/>
      <c r="AC97" s="3"/>
      <c r="AD97" s="3"/>
      <c r="AE97" s="16"/>
      <c r="AF97" s="16"/>
      <c r="AG97" s="58"/>
      <c r="AI97" s="3"/>
      <c r="AJ97" s="3"/>
      <c r="AK97" s="60"/>
      <c r="AM97" s="1"/>
      <c r="AN97" s="1"/>
      <c r="AO97" s="58"/>
      <c r="AP97" s="58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15:59">
      <c r="O98" s="58"/>
      <c r="P98" s="58"/>
      <c r="Y98" s="3"/>
      <c r="Z98" s="3"/>
      <c r="AA98" s="16"/>
      <c r="AB98" s="16"/>
      <c r="AC98" s="3"/>
      <c r="AD98" s="3"/>
      <c r="AE98" s="16"/>
      <c r="AF98" s="16"/>
      <c r="AG98" s="58"/>
      <c r="AI98" s="3"/>
      <c r="AJ98" s="3"/>
      <c r="AK98" s="60"/>
      <c r="AM98" s="1"/>
      <c r="AN98" s="1"/>
      <c r="AO98" s="58"/>
      <c r="AP98" s="58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13"/>
      <c r="BD98" s="5"/>
      <c r="BE98" s="5"/>
      <c r="BF98" s="5"/>
      <c r="BG98" s="5"/>
    </row>
    <row r="99" spans="15:59">
      <c r="O99" s="58"/>
      <c r="P99" s="58"/>
      <c r="Y99" s="3"/>
      <c r="Z99" s="3"/>
      <c r="AA99" s="16"/>
      <c r="AB99" s="16"/>
      <c r="AC99" s="3"/>
      <c r="AD99" s="3"/>
      <c r="AE99" s="16"/>
      <c r="AF99" s="16"/>
      <c r="AG99" s="58"/>
      <c r="AI99" s="3"/>
      <c r="AJ99" s="3"/>
      <c r="AK99" s="60"/>
      <c r="AM99" s="1"/>
      <c r="AN99" s="1"/>
      <c r="AO99" s="58"/>
      <c r="AP99" s="58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</row>
    <row r="100" spans="15:59">
      <c r="O100" s="58"/>
      <c r="P100" s="58"/>
      <c r="Y100" s="3"/>
      <c r="Z100" s="3"/>
      <c r="AA100" s="16"/>
      <c r="AB100" s="16"/>
      <c r="AC100" s="3"/>
      <c r="AD100" s="3"/>
      <c r="AE100" s="16"/>
      <c r="AF100" s="16"/>
      <c r="AG100" s="58"/>
      <c r="AI100" s="3"/>
      <c r="AJ100" s="3"/>
      <c r="AK100" s="60"/>
      <c r="AM100" s="1"/>
      <c r="AN100" s="1"/>
      <c r="AO100" s="58"/>
      <c r="AP100" s="58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G100" s="5"/>
    </row>
    <row r="101" spans="15:59">
      <c r="O101" s="58"/>
      <c r="P101" s="58"/>
      <c r="Y101" s="3"/>
      <c r="Z101" s="3"/>
      <c r="AA101" s="16"/>
      <c r="AB101" s="16"/>
      <c r="AC101" s="3"/>
      <c r="AD101" s="3"/>
      <c r="AE101" s="16"/>
      <c r="AF101" s="16"/>
      <c r="AG101" s="58"/>
      <c r="AI101" s="3"/>
      <c r="AJ101" s="3"/>
      <c r="AK101" s="60"/>
      <c r="AM101" s="1"/>
      <c r="AN101" s="1"/>
      <c r="AO101" s="58"/>
      <c r="AP101" s="58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15:59">
      <c r="O102" s="58"/>
      <c r="P102" s="58"/>
      <c r="Y102" s="3"/>
      <c r="Z102" s="3"/>
      <c r="AA102" s="16"/>
      <c r="AB102" s="16"/>
      <c r="AC102" s="3"/>
      <c r="AD102" s="3"/>
      <c r="AE102" s="16"/>
      <c r="AF102" s="16"/>
      <c r="AG102" s="58"/>
      <c r="AI102" s="3"/>
      <c r="AJ102" s="3"/>
      <c r="AK102" s="60"/>
      <c r="AM102" s="1"/>
      <c r="AN102" s="1"/>
      <c r="AO102" s="58"/>
      <c r="AP102" s="58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13"/>
    </row>
    <row r="103" spans="15:59">
      <c r="O103" s="58"/>
      <c r="P103" s="58"/>
      <c r="Y103" s="3"/>
      <c r="Z103" s="3"/>
      <c r="AA103" s="16"/>
      <c r="AB103" s="16"/>
      <c r="AC103" s="3"/>
      <c r="AD103" s="3"/>
      <c r="AE103" s="16"/>
      <c r="AF103" s="16"/>
      <c r="AG103" s="58"/>
      <c r="AI103" s="3"/>
      <c r="AJ103" s="3"/>
      <c r="AK103" s="60"/>
      <c r="AM103" s="1"/>
      <c r="AN103" s="1"/>
      <c r="AO103" s="58"/>
      <c r="AP103" s="58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15:59">
      <c r="O104" s="58"/>
      <c r="P104" s="58"/>
      <c r="Y104" s="3"/>
      <c r="Z104" s="3"/>
      <c r="AA104" s="16"/>
      <c r="AB104" s="16"/>
      <c r="AC104" s="3"/>
      <c r="AD104" s="3"/>
      <c r="AE104" s="16"/>
      <c r="AF104" s="16"/>
      <c r="AG104" s="58"/>
      <c r="AI104" s="3"/>
      <c r="AJ104" s="3"/>
      <c r="AK104" s="60"/>
      <c r="AO104" s="58"/>
      <c r="AP104" s="58"/>
      <c r="AQ104" s="1"/>
      <c r="AY104" s="1"/>
      <c r="AZ104" s="1"/>
      <c r="BA104" s="1"/>
      <c r="BC104" s="13"/>
      <c r="BD104" s="13"/>
    </row>
    <row r="105" spans="15:59">
      <c r="O105" s="58"/>
      <c r="P105" s="58"/>
      <c r="Y105" s="3"/>
      <c r="Z105" s="3"/>
      <c r="AA105" s="16"/>
      <c r="AB105" s="16"/>
      <c r="AC105" s="3"/>
      <c r="AD105" s="3"/>
      <c r="AE105" s="16"/>
      <c r="AF105" s="16"/>
      <c r="AG105" s="58"/>
      <c r="AI105" s="3"/>
      <c r="AJ105" s="3"/>
      <c r="AK105" s="60"/>
      <c r="AO105" s="58"/>
      <c r="AP105" s="58"/>
      <c r="AQ105" s="1"/>
      <c r="AY105" s="1"/>
      <c r="AZ105" s="1"/>
      <c r="BA105" s="1"/>
      <c r="BC105" s="13"/>
      <c r="BD105" s="13"/>
    </row>
    <row r="106" spans="15:59">
      <c r="O106" s="58"/>
      <c r="P106" s="58"/>
      <c r="Y106" s="3"/>
      <c r="Z106" s="3"/>
      <c r="AA106" s="16"/>
      <c r="AB106" s="16"/>
      <c r="AC106" s="3"/>
      <c r="AD106" s="3"/>
      <c r="AE106" s="16"/>
      <c r="AF106" s="16"/>
      <c r="AG106" s="58"/>
      <c r="AI106" s="3"/>
      <c r="AJ106" s="3"/>
      <c r="AK106" s="60"/>
      <c r="AM106" s="1"/>
      <c r="AN106" s="1"/>
      <c r="AO106" s="58"/>
      <c r="AP106" s="58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C106" s="13"/>
      <c r="BD106" s="13"/>
    </row>
    <row r="107" spans="15:59">
      <c r="O107" s="58"/>
      <c r="P107" s="58"/>
      <c r="Y107" s="3"/>
      <c r="Z107" s="3"/>
      <c r="AA107" s="16"/>
      <c r="AB107" s="16"/>
      <c r="AC107" s="3"/>
      <c r="AD107" s="3"/>
      <c r="AE107" s="16"/>
      <c r="AF107" s="16"/>
      <c r="AG107" s="58"/>
      <c r="AI107" s="3"/>
      <c r="AJ107" s="3"/>
      <c r="AK107" s="60"/>
      <c r="AM107" s="1"/>
      <c r="AN107" s="1"/>
      <c r="AO107" s="58"/>
      <c r="AP107" s="58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C107" s="13"/>
      <c r="BD107" s="13"/>
    </row>
    <row r="108" spans="15:59">
      <c r="O108" s="58"/>
      <c r="P108" s="58"/>
      <c r="Y108" s="3"/>
      <c r="Z108" s="3"/>
      <c r="AA108" s="16"/>
      <c r="AB108" s="16"/>
      <c r="AC108" s="3"/>
      <c r="AD108" s="3"/>
      <c r="AE108" s="16"/>
      <c r="AF108" s="16"/>
      <c r="AG108" s="58"/>
      <c r="AI108" s="3"/>
      <c r="AJ108" s="3"/>
      <c r="AK108" s="60"/>
      <c r="AM108" s="1"/>
      <c r="AN108" s="1"/>
      <c r="AO108" s="58"/>
      <c r="AP108" s="58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15:59">
      <c r="O109" s="58"/>
      <c r="P109" s="58"/>
      <c r="Y109" s="3"/>
      <c r="Z109" s="3"/>
      <c r="AA109" s="16"/>
      <c r="AB109" s="16"/>
      <c r="AC109" s="3"/>
      <c r="AD109" s="3"/>
      <c r="AE109" s="16"/>
      <c r="AF109" s="16"/>
      <c r="AG109" s="58"/>
      <c r="AI109" s="3"/>
      <c r="AJ109" s="3"/>
      <c r="AK109" s="60"/>
      <c r="AM109" s="1"/>
      <c r="AN109" s="1"/>
      <c r="AO109" s="58"/>
      <c r="AP109" s="58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15:59">
      <c r="O110" s="58"/>
      <c r="P110" s="58"/>
      <c r="Y110" s="3"/>
      <c r="Z110" s="3"/>
      <c r="AA110" s="16"/>
      <c r="AB110" s="16"/>
      <c r="AC110" s="3"/>
      <c r="AD110" s="3"/>
      <c r="AE110" s="16"/>
      <c r="AF110" s="16"/>
      <c r="AG110" s="58"/>
      <c r="AI110" s="3"/>
      <c r="AJ110" s="3"/>
      <c r="AK110" s="60"/>
      <c r="AM110" s="1"/>
      <c r="AN110" s="1"/>
      <c r="AO110" s="58"/>
      <c r="AP110" s="58"/>
      <c r="AQ110" s="1"/>
      <c r="AR110" s="1"/>
      <c r="AS110" s="1"/>
      <c r="AT110" s="1"/>
      <c r="AU110" s="1"/>
      <c r="AV110" s="1"/>
      <c r="AW110" s="1"/>
      <c r="AX110" s="1"/>
      <c r="BA110" s="1"/>
      <c r="BC110" s="13"/>
      <c r="BD110" s="13"/>
    </row>
    <row r="111" spans="15:59">
      <c r="O111" s="58"/>
      <c r="P111" s="58"/>
      <c r="Y111" s="3"/>
      <c r="Z111" s="3"/>
      <c r="AA111" s="16"/>
      <c r="AB111" s="16"/>
      <c r="AC111" s="3"/>
      <c r="AD111" s="3"/>
      <c r="AE111" s="16"/>
      <c r="AF111" s="16"/>
      <c r="AG111" s="58"/>
      <c r="AI111" s="3"/>
      <c r="AJ111" s="3"/>
      <c r="AK111" s="60"/>
      <c r="AM111" s="1"/>
      <c r="AN111" s="1"/>
      <c r="AO111" s="58"/>
      <c r="AP111" s="58"/>
      <c r="AQ111" s="1"/>
      <c r="AR111" s="1"/>
      <c r="AS111" s="1"/>
      <c r="AT111" s="1"/>
      <c r="AU111" s="1"/>
      <c r="AV111" s="1"/>
      <c r="AW111" s="1"/>
      <c r="AX111" s="1"/>
      <c r="BA111" s="1"/>
      <c r="BC111" s="13"/>
      <c r="BD111" s="13"/>
    </row>
    <row r="112" spans="15:59">
      <c r="O112" s="58"/>
      <c r="P112" s="58"/>
      <c r="Y112" s="3"/>
      <c r="Z112" s="3"/>
      <c r="AA112" s="16"/>
      <c r="AB112" s="16"/>
      <c r="AC112" s="3"/>
      <c r="AD112" s="3"/>
      <c r="AE112" s="16"/>
      <c r="AF112" s="16"/>
      <c r="AG112" s="58"/>
      <c r="AI112" s="3"/>
      <c r="AJ112" s="3"/>
      <c r="AK112" s="60"/>
      <c r="AM112" s="1"/>
      <c r="AN112" s="1"/>
      <c r="AO112" s="58"/>
      <c r="AP112" s="58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C112" s="13"/>
      <c r="BD112" s="13"/>
    </row>
    <row r="113" spans="15:56">
      <c r="O113" s="58"/>
      <c r="P113" s="58"/>
      <c r="Y113" s="3"/>
      <c r="Z113" s="3"/>
      <c r="AA113" s="16"/>
      <c r="AB113" s="16"/>
      <c r="AC113" s="3"/>
      <c r="AD113" s="3"/>
      <c r="AE113" s="16"/>
      <c r="AF113" s="16"/>
      <c r="AG113" s="58"/>
      <c r="AI113" s="3"/>
      <c r="AJ113" s="3"/>
      <c r="AK113" s="60"/>
      <c r="AM113" s="1"/>
      <c r="AN113" s="1"/>
      <c r="AO113" s="58"/>
      <c r="AP113" s="58"/>
      <c r="AQ113" s="1"/>
      <c r="AR113" s="1"/>
      <c r="AS113" s="1"/>
      <c r="AT113" s="13" t="s">
        <v>455</v>
      </c>
      <c r="AU113" s="1"/>
      <c r="AV113" s="1"/>
      <c r="AW113" s="1"/>
      <c r="AX113" s="1"/>
      <c r="AY113" s="1"/>
      <c r="AZ113" s="1"/>
      <c r="BA113" s="1"/>
      <c r="BC113" s="13"/>
      <c r="BD113" s="13"/>
    </row>
    <row r="114" spans="15:56">
      <c r="O114" s="58"/>
      <c r="P114" s="58"/>
      <c r="Y114" s="3"/>
      <c r="Z114" s="3"/>
      <c r="AA114" s="16"/>
      <c r="AB114" s="16"/>
      <c r="AC114" s="3"/>
      <c r="AD114" s="3"/>
      <c r="AE114" s="16"/>
      <c r="AF114" s="16"/>
      <c r="AG114" s="58"/>
      <c r="AI114" s="3"/>
      <c r="AJ114" s="3"/>
      <c r="AK114" s="60"/>
      <c r="AM114" s="1"/>
      <c r="AN114" s="1"/>
      <c r="AO114" s="58"/>
      <c r="AP114" s="58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15:56">
      <c r="O115" s="58"/>
      <c r="P115" s="58"/>
      <c r="Y115" s="3"/>
      <c r="Z115" s="3"/>
      <c r="AA115" s="16"/>
      <c r="AB115" s="16"/>
      <c r="AC115" s="3"/>
      <c r="AD115" s="3"/>
      <c r="AE115" s="16"/>
      <c r="AF115" s="16"/>
      <c r="AG115" s="58"/>
      <c r="AI115" s="3"/>
      <c r="AJ115" s="3"/>
      <c r="AK115" s="60"/>
      <c r="AM115" s="1"/>
      <c r="AN115" s="1"/>
      <c r="AO115" s="58"/>
      <c r="AP115" s="58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15:56">
      <c r="O116" s="58"/>
      <c r="P116" s="58"/>
      <c r="Y116" s="3"/>
      <c r="Z116" s="3"/>
      <c r="AA116" s="16"/>
      <c r="AB116" s="16"/>
      <c r="AC116" s="3"/>
      <c r="AD116" s="3"/>
      <c r="AE116" s="16"/>
      <c r="AF116" s="16"/>
      <c r="AG116" s="58"/>
      <c r="AI116" s="3"/>
      <c r="AJ116" s="3"/>
      <c r="AK116" s="60"/>
      <c r="AM116" s="1"/>
      <c r="AN116" s="1"/>
      <c r="AO116" s="58"/>
      <c r="AP116" s="58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C116" s="13"/>
      <c r="BD116" s="13"/>
    </row>
    <row r="117" spans="15:56">
      <c r="O117" s="58"/>
      <c r="P117" s="58"/>
      <c r="Y117" s="3"/>
      <c r="Z117" s="3"/>
      <c r="AA117" s="16"/>
      <c r="AB117" s="16"/>
      <c r="AC117" s="3"/>
      <c r="AD117" s="3"/>
      <c r="AE117" s="16"/>
      <c r="AF117" s="16"/>
      <c r="AG117" s="58"/>
      <c r="AI117" s="3"/>
      <c r="AJ117" s="3"/>
      <c r="AK117" s="60"/>
      <c r="AM117" s="1"/>
      <c r="AN117" s="1"/>
      <c r="AO117" s="58"/>
      <c r="AP117" s="58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C117" s="13"/>
      <c r="BD117" s="13"/>
    </row>
    <row r="118" spans="15:56">
      <c r="O118" s="58"/>
      <c r="P118" s="58"/>
      <c r="Y118" s="3"/>
      <c r="Z118" s="3"/>
      <c r="AA118" s="16"/>
      <c r="AB118" s="16"/>
      <c r="AC118" s="3"/>
      <c r="AD118" s="3"/>
      <c r="AE118" s="16"/>
      <c r="AF118" s="16"/>
      <c r="AG118" s="58"/>
      <c r="AI118" s="3"/>
      <c r="AJ118" s="3"/>
      <c r="AK118" s="60"/>
      <c r="AM118" s="1"/>
      <c r="AN118" s="1"/>
      <c r="AO118" s="58"/>
      <c r="AP118" s="58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C118" s="13"/>
      <c r="BD118" s="13"/>
    </row>
    <row r="119" spans="15:56">
      <c r="O119" s="58"/>
      <c r="P119" s="58"/>
      <c r="Y119" s="3"/>
      <c r="Z119" s="3"/>
      <c r="AA119" s="16"/>
      <c r="AB119" s="16"/>
      <c r="AC119" s="3"/>
      <c r="AD119" s="3"/>
      <c r="AE119" s="16"/>
      <c r="AF119" s="16"/>
      <c r="AG119" s="58"/>
      <c r="AI119" s="3"/>
      <c r="AJ119" s="3"/>
      <c r="AK119" s="60"/>
      <c r="AM119" s="1"/>
      <c r="AN119" s="1"/>
      <c r="AO119" s="58"/>
      <c r="AP119" s="58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C119" s="13"/>
      <c r="BD119" s="13"/>
    </row>
    <row r="120" spans="15:56">
      <c r="O120" s="58"/>
      <c r="P120" s="58"/>
      <c r="Y120" s="3"/>
      <c r="Z120" s="3"/>
      <c r="AA120" s="16"/>
      <c r="AB120" s="16"/>
      <c r="AC120" s="3"/>
      <c r="AD120" s="3"/>
      <c r="AE120" s="16"/>
      <c r="AF120" s="16"/>
      <c r="AG120" s="58"/>
      <c r="AI120" s="3"/>
      <c r="AJ120" s="3"/>
      <c r="AK120" s="60"/>
      <c r="AM120" s="1"/>
      <c r="AN120" s="1"/>
      <c r="AO120" s="58"/>
      <c r="AP120" s="58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15:56">
      <c r="O121" s="58"/>
      <c r="P121" s="58"/>
      <c r="Y121" s="3"/>
      <c r="Z121" s="3"/>
      <c r="AA121" s="16"/>
      <c r="AB121" s="16"/>
      <c r="AC121" s="3"/>
      <c r="AD121" s="3"/>
      <c r="AE121" s="16"/>
      <c r="AF121" s="16"/>
      <c r="AG121" s="58"/>
      <c r="AI121" s="3"/>
      <c r="AJ121" s="3"/>
      <c r="AK121" s="60"/>
      <c r="AM121" s="1"/>
      <c r="AN121" s="1"/>
      <c r="AO121" s="58"/>
      <c r="AP121" s="58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15:56">
      <c r="O122" s="58"/>
      <c r="P122" s="58"/>
      <c r="Y122" s="3"/>
      <c r="Z122" s="3"/>
      <c r="AA122" s="16"/>
      <c r="AB122" s="16"/>
      <c r="AC122" s="3"/>
      <c r="AD122" s="3"/>
      <c r="AE122" s="16"/>
      <c r="AF122" s="16"/>
      <c r="AG122" s="58"/>
      <c r="AI122" s="3"/>
      <c r="AJ122" s="3"/>
      <c r="AK122" s="60"/>
      <c r="AM122" s="1"/>
      <c r="AN122" s="1"/>
      <c r="AO122" s="58"/>
      <c r="AP122" s="58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15:56">
      <c r="O123" s="58"/>
      <c r="P123" s="58"/>
      <c r="Y123" s="3"/>
      <c r="Z123" s="3"/>
      <c r="AA123" s="16"/>
      <c r="AB123" s="16"/>
      <c r="AC123" s="3"/>
      <c r="AD123" s="3"/>
      <c r="AE123" s="16"/>
      <c r="AF123" s="16"/>
      <c r="AG123" s="58"/>
      <c r="AI123" s="3"/>
      <c r="AJ123" s="3"/>
      <c r="AK123" s="60"/>
      <c r="AM123" s="1"/>
      <c r="AN123" s="1"/>
      <c r="AO123" s="58"/>
      <c r="AP123" s="58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15:56">
      <c r="O124" s="58"/>
      <c r="P124" s="58"/>
      <c r="Y124" s="3"/>
      <c r="Z124" s="3"/>
      <c r="AA124" s="16"/>
      <c r="AB124" s="16"/>
      <c r="AC124" s="3"/>
      <c r="AD124" s="3"/>
      <c r="AE124" s="16"/>
      <c r="AF124" s="16"/>
      <c r="AG124" s="58"/>
      <c r="AI124" s="3"/>
      <c r="AJ124" s="3"/>
      <c r="AK124" s="60"/>
      <c r="AM124" s="1"/>
      <c r="AN124" s="1"/>
      <c r="AO124" s="58"/>
      <c r="AP124" s="58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15:56">
      <c r="O125" s="58"/>
      <c r="P125" s="58"/>
      <c r="Y125" s="3"/>
      <c r="Z125" s="3"/>
      <c r="AA125" s="16"/>
      <c r="AB125" s="16"/>
      <c r="AC125" s="3"/>
      <c r="AD125" s="3"/>
      <c r="AE125" s="16"/>
      <c r="AF125" s="16"/>
      <c r="AG125" s="58"/>
      <c r="AI125" s="3"/>
      <c r="AJ125" s="3"/>
      <c r="AK125" s="60"/>
      <c r="AM125" s="1"/>
      <c r="AN125" s="1"/>
      <c r="AO125" s="58"/>
      <c r="AP125" s="58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15:56">
      <c r="O126" s="58"/>
      <c r="P126" s="58"/>
      <c r="Y126" s="3"/>
      <c r="Z126" s="3"/>
      <c r="AA126" s="16"/>
      <c r="AB126" s="16"/>
      <c r="AC126" s="3"/>
      <c r="AD126" s="3"/>
      <c r="AE126" s="16"/>
      <c r="AF126" s="16"/>
      <c r="AG126" s="58"/>
      <c r="AI126" s="3"/>
      <c r="AJ126" s="3"/>
      <c r="AK126" s="60"/>
      <c r="AM126" s="1"/>
      <c r="AN126" s="1"/>
      <c r="AO126" s="58"/>
      <c r="AP126" s="58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15:56">
      <c r="O127" s="58"/>
      <c r="P127" s="58"/>
      <c r="Y127" s="3"/>
      <c r="Z127" s="3"/>
      <c r="AA127" s="16"/>
      <c r="AB127" s="16"/>
      <c r="AC127" s="3"/>
      <c r="AD127" s="3"/>
      <c r="AE127" s="16"/>
      <c r="AF127" s="16"/>
      <c r="AG127" s="58"/>
      <c r="AI127" s="3"/>
      <c r="AJ127" s="3"/>
      <c r="AK127" s="60"/>
      <c r="AM127" s="1"/>
      <c r="AN127" s="1"/>
      <c r="AO127" s="58"/>
      <c r="AP127" s="58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15:56">
      <c r="AM128" s="1"/>
      <c r="AN128" s="1"/>
      <c r="AO128" s="58"/>
      <c r="AP128" s="58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15:56">
      <c r="AM129" s="1"/>
      <c r="AN129" s="1"/>
      <c r="AO129" s="58"/>
      <c r="AP129" s="58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15:56">
      <c r="O130" s="58"/>
      <c r="P130" s="58"/>
      <c r="Y130" s="3"/>
      <c r="Z130" s="3"/>
      <c r="AA130" s="16"/>
      <c r="AB130" s="16"/>
      <c r="AC130" s="3"/>
      <c r="AD130" s="3"/>
      <c r="AE130" s="16"/>
      <c r="AF130" s="16"/>
      <c r="AG130" s="58"/>
      <c r="AI130" s="3"/>
      <c r="AJ130" s="3"/>
      <c r="AK130" s="60"/>
      <c r="AM130" s="1"/>
      <c r="AN130" s="1"/>
      <c r="AO130" s="58"/>
      <c r="AP130" s="58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15:56">
      <c r="O131" s="58"/>
      <c r="P131" s="58"/>
      <c r="Y131" s="3"/>
      <c r="Z131" s="3"/>
      <c r="AA131" s="16"/>
      <c r="AB131" s="16"/>
      <c r="AC131" s="3"/>
      <c r="AD131" s="3"/>
      <c r="AE131" s="16"/>
      <c r="AF131" s="16"/>
      <c r="AG131" s="58"/>
      <c r="AI131" s="3"/>
      <c r="AJ131" s="3"/>
      <c r="AK131" s="60"/>
      <c r="AM131" s="1"/>
      <c r="AN131" s="1"/>
      <c r="AO131" s="58"/>
      <c r="AP131" s="58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15:56">
      <c r="O132" s="58"/>
      <c r="P132" s="58"/>
      <c r="Y132" s="3"/>
      <c r="Z132" s="3"/>
      <c r="AA132" s="16"/>
      <c r="AB132" s="16"/>
      <c r="AC132" s="3"/>
      <c r="AD132" s="3"/>
      <c r="AE132" s="16"/>
      <c r="AF132" s="16"/>
      <c r="AG132" s="58"/>
      <c r="AI132" s="3"/>
      <c r="AJ132" s="3"/>
      <c r="AK132" s="60"/>
      <c r="AM132" s="1"/>
      <c r="AN132" s="1"/>
      <c r="AO132" s="58"/>
      <c r="AP132" s="58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15:56">
      <c r="O133" s="58"/>
      <c r="P133" s="58"/>
      <c r="Y133" s="3"/>
      <c r="Z133" s="3"/>
      <c r="AA133" s="16"/>
      <c r="AB133" s="16"/>
      <c r="AC133" s="3"/>
      <c r="AD133" s="3"/>
      <c r="AE133" s="16"/>
      <c r="AF133" s="16"/>
      <c r="AG133" s="58"/>
      <c r="AI133" s="3"/>
      <c r="AJ133" s="3"/>
      <c r="AK133" s="60"/>
      <c r="AM133" s="1"/>
      <c r="AN133" s="1"/>
      <c r="AO133" s="58"/>
      <c r="AP133" s="58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15:56">
      <c r="O134" s="58"/>
      <c r="P134" s="58"/>
      <c r="Y134" s="3"/>
      <c r="Z134" s="3"/>
      <c r="AA134" s="16"/>
      <c r="AB134" s="16"/>
      <c r="AC134" s="3"/>
      <c r="AD134" s="3"/>
      <c r="AE134" s="16"/>
      <c r="AF134" s="16"/>
      <c r="AG134" s="58"/>
      <c r="AI134" s="3"/>
      <c r="AJ134" s="3"/>
      <c r="AK134" s="60"/>
      <c r="AM134" s="1"/>
      <c r="AN134" s="1"/>
      <c r="AO134" s="58"/>
      <c r="AP134" s="58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15:56">
      <c r="O135" s="58"/>
      <c r="P135" s="58"/>
      <c r="Y135" s="3"/>
      <c r="Z135" s="3"/>
      <c r="AA135" s="16"/>
      <c r="AB135" s="16"/>
      <c r="AC135" s="3"/>
      <c r="AD135" s="3"/>
      <c r="AE135" s="16"/>
      <c r="AF135" s="16"/>
      <c r="AG135" s="58"/>
      <c r="AI135" s="3"/>
      <c r="AJ135" s="3"/>
      <c r="AK135" s="60"/>
      <c r="AM135" s="1"/>
      <c r="AN135" s="1"/>
      <c r="AO135" s="58"/>
      <c r="AP135" s="58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15:56">
      <c r="O136" s="58"/>
      <c r="P136" s="58"/>
      <c r="Y136" s="3"/>
      <c r="Z136" s="3"/>
      <c r="AA136" s="16"/>
      <c r="AB136" s="16"/>
      <c r="AC136" s="3"/>
      <c r="AD136" s="3"/>
      <c r="AE136" s="16"/>
      <c r="AF136" s="16"/>
      <c r="AG136" s="58"/>
      <c r="AI136" s="3"/>
      <c r="AJ136" s="3"/>
      <c r="AK136" s="60"/>
      <c r="AM136" s="1"/>
      <c r="AN136" s="1"/>
      <c r="AO136" s="58"/>
      <c r="AP136" s="58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15:56">
      <c r="O137" s="58"/>
      <c r="P137" s="58"/>
      <c r="Y137" s="3"/>
      <c r="Z137" s="3"/>
      <c r="AA137" s="16"/>
      <c r="AB137" s="16"/>
      <c r="AC137" s="3"/>
      <c r="AD137" s="3"/>
      <c r="AE137" s="16"/>
      <c r="AF137" s="16"/>
      <c r="AG137" s="58"/>
      <c r="AI137" s="3"/>
      <c r="AJ137" s="3"/>
      <c r="AK137" s="60"/>
      <c r="AM137" s="1"/>
      <c r="AN137" s="1"/>
      <c r="AO137" s="58"/>
      <c r="AP137" s="58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15:56">
      <c r="O138" s="58"/>
      <c r="P138" s="58"/>
      <c r="Y138" s="3"/>
      <c r="Z138" s="3"/>
      <c r="AA138" s="16"/>
      <c r="AB138" s="16"/>
      <c r="AC138" s="3"/>
      <c r="AD138" s="3"/>
      <c r="AE138" s="16"/>
      <c r="AF138" s="16"/>
      <c r="AG138" s="58"/>
      <c r="AI138" s="3"/>
      <c r="AJ138" s="3"/>
      <c r="AK138" s="60"/>
      <c r="AO138" s="58"/>
      <c r="AP138" s="58"/>
      <c r="AQ138" s="1"/>
      <c r="AY138" s="1"/>
      <c r="AZ138" s="1"/>
      <c r="BA138" s="1"/>
      <c r="BC138" s="13"/>
      <c r="BD138" s="13"/>
    </row>
    <row r="139" spans="15:56">
      <c r="O139" s="58"/>
      <c r="P139" s="58"/>
      <c r="Y139" s="3"/>
      <c r="Z139" s="3"/>
      <c r="AA139" s="16"/>
      <c r="AB139" s="16"/>
      <c r="AC139" s="3"/>
      <c r="AD139" s="3"/>
      <c r="AE139" s="16"/>
      <c r="AF139" s="16"/>
      <c r="AG139" s="58"/>
      <c r="AI139" s="3"/>
      <c r="AJ139" s="3"/>
      <c r="AK139" s="60"/>
      <c r="AO139" s="58"/>
      <c r="AP139" s="58"/>
      <c r="AQ139" s="1"/>
      <c r="AY139" s="1"/>
      <c r="AZ139" s="1"/>
      <c r="BA139" s="1"/>
      <c r="BC139" s="13"/>
      <c r="BD139" s="13"/>
    </row>
    <row r="140" spans="15:56">
      <c r="O140" s="58"/>
      <c r="P140" s="58"/>
      <c r="Y140" s="3"/>
      <c r="Z140" s="3"/>
      <c r="AA140" s="16"/>
      <c r="AB140" s="16"/>
      <c r="AC140" s="3"/>
      <c r="AD140" s="3"/>
      <c r="AE140" s="16"/>
      <c r="AF140" s="16"/>
      <c r="AG140" s="58"/>
      <c r="AI140" s="3"/>
      <c r="AJ140" s="3"/>
      <c r="AK140" s="60"/>
      <c r="AM140" s="1"/>
      <c r="AN140" s="1"/>
      <c r="AO140" s="58"/>
      <c r="AP140" s="58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C140" s="13"/>
      <c r="BD140" s="13"/>
    </row>
    <row r="141" spans="15:56">
      <c r="O141" s="58"/>
      <c r="P141" s="58"/>
      <c r="Y141" s="3"/>
      <c r="Z141" s="3"/>
      <c r="AA141" s="16"/>
      <c r="AB141" s="16"/>
      <c r="AC141" s="3"/>
      <c r="AD141" s="3"/>
      <c r="AE141" s="16"/>
      <c r="AF141" s="16"/>
      <c r="AG141" s="58"/>
      <c r="AI141" s="3"/>
      <c r="AJ141" s="3"/>
      <c r="AK141" s="60"/>
      <c r="AM141" s="1"/>
      <c r="AN141" s="1"/>
      <c r="AO141" s="58"/>
      <c r="AP141" s="58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C141" s="13"/>
      <c r="BD141" s="13"/>
    </row>
    <row r="142" spans="15:56">
      <c r="O142" s="58"/>
      <c r="P142" s="58"/>
      <c r="Y142" s="3"/>
      <c r="Z142" s="3"/>
      <c r="AA142" s="16"/>
      <c r="AB142" s="16"/>
      <c r="AC142" s="3"/>
      <c r="AD142" s="3"/>
      <c r="AE142" s="16"/>
      <c r="AF142" s="16"/>
      <c r="AG142" s="58"/>
      <c r="AI142" s="3"/>
      <c r="AJ142" s="3"/>
      <c r="AK142" s="60"/>
      <c r="AM142" s="1"/>
      <c r="AN142" s="1"/>
      <c r="AO142" s="58"/>
      <c r="AP142" s="58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15:56">
      <c r="O143" s="58"/>
      <c r="P143" s="58"/>
      <c r="Y143" s="3"/>
      <c r="Z143" s="3"/>
      <c r="AA143" s="16"/>
      <c r="AB143" s="16"/>
      <c r="AC143" s="3"/>
      <c r="AD143" s="3"/>
      <c r="AE143" s="16"/>
      <c r="AF143" s="16"/>
      <c r="AG143" s="58"/>
      <c r="AI143" s="3"/>
      <c r="AJ143" s="3"/>
      <c r="AK143" s="60"/>
      <c r="AM143" s="1"/>
      <c r="AN143" s="1"/>
      <c r="AO143" s="58"/>
      <c r="AP143" s="58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15:56">
      <c r="O144" s="58"/>
      <c r="P144" s="58"/>
      <c r="Y144" s="3"/>
      <c r="Z144" s="3"/>
      <c r="AA144" s="16"/>
      <c r="AB144" s="16"/>
      <c r="AC144" s="3"/>
      <c r="AD144" s="3"/>
      <c r="AE144" s="16"/>
      <c r="AF144" s="16"/>
      <c r="AG144" s="58"/>
      <c r="AI144" s="3"/>
      <c r="AJ144" s="3"/>
      <c r="AK144" s="60"/>
      <c r="AM144" s="1"/>
      <c r="AN144" s="1"/>
      <c r="AO144" s="58"/>
      <c r="AP144" s="58"/>
      <c r="AQ144" s="1"/>
      <c r="AR144" s="1"/>
      <c r="AS144" s="1"/>
      <c r="AT144" s="1"/>
      <c r="AU144" s="1"/>
      <c r="AV144" s="1"/>
      <c r="AW144" s="1"/>
      <c r="AX144" s="1"/>
      <c r="BA144" s="1"/>
      <c r="BC144" s="13"/>
      <c r="BD144" s="13"/>
    </row>
    <row r="145" spans="13:56">
      <c r="O145" s="58"/>
      <c r="P145" s="58"/>
      <c r="Y145" s="3"/>
      <c r="Z145" s="3"/>
      <c r="AA145" s="16"/>
      <c r="AB145" s="16"/>
      <c r="AC145" s="3"/>
      <c r="AD145" s="3"/>
      <c r="AE145" s="16"/>
      <c r="AF145" s="16"/>
      <c r="AG145" s="58"/>
      <c r="AI145" s="3"/>
      <c r="AJ145" s="3"/>
      <c r="AK145" s="60"/>
      <c r="AM145" s="1"/>
      <c r="AN145" s="1"/>
      <c r="AO145" s="58"/>
      <c r="AP145" s="58"/>
      <c r="AQ145" s="1"/>
      <c r="AR145" s="1"/>
      <c r="AS145" s="1"/>
      <c r="AT145" s="1"/>
      <c r="AU145" s="1"/>
      <c r="AV145" s="1"/>
      <c r="AW145" s="1"/>
      <c r="AX145" s="1"/>
      <c r="BA145" s="1"/>
      <c r="BC145" s="13"/>
      <c r="BD145" s="13"/>
    </row>
    <row r="146" spans="13:56">
      <c r="O146" s="58"/>
      <c r="P146" s="58"/>
      <c r="Y146" s="3"/>
      <c r="Z146" s="3"/>
      <c r="AA146" s="16"/>
      <c r="AB146" s="16"/>
      <c r="AC146" s="3"/>
      <c r="AD146" s="3"/>
      <c r="AE146" s="16"/>
      <c r="AF146" s="16"/>
      <c r="AG146" s="58"/>
      <c r="AI146" s="3"/>
      <c r="AJ146" s="3"/>
      <c r="AK146" s="60"/>
      <c r="AM146" s="1"/>
      <c r="AN146" s="1"/>
      <c r="AO146" s="58"/>
      <c r="AP146" s="58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C146" s="13"/>
      <c r="BD146" s="13"/>
    </row>
    <row r="147" spans="13:56">
      <c r="O147" s="58"/>
      <c r="P147" s="58"/>
      <c r="Y147" s="3"/>
      <c r="Z147" s="3"/>
      <c r="AA147" s="16"/>
      <c r="AB147" s="16"/>
      <c r="AC147" s="3"/>
      <c r="AD147" s="3"/>
      <c r="AE147" s="16"/>
      <c r="AF147" s="16"/>
      <c r="AG147" s="58"/>
      <c r="AI147" s="3"/>
      <c r="AJ147" s="3"/>
      <c r="AK147" s="60"/>
      <c r="AM147" s="1"/>
      <c r="AN147" s="1"/>
      <c r="AO147" s="58"/>
      <c r="AP147" s="58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C147" s="13"/>
      <c r="BD147" s="13"/>
    </row>
    <row r="148" spans="13:56">
      <c r="O148" s="58"/>
      <c r="P148" s="58"/>
      <c r="Y148" s="3"/>
      <c r="Z148" s="3"/>
      <c r="AA148" s="16"/>
      <c r="AB148" s="16"/>
      <c r="AC148" s="3"/>
      <c r="AD148" s="3"/>
      <c r="AE148" s="16"/>
      <c r="AF148" s="16"/>
      <c r="AG148" s="58"/>
      <c r="AI148" s="3"/>
      <c r="AJ148" s="3"/>
      <c r="AK148" s="60"/>
      <c r="AM148" s="1"/>
      <c r="AN148" s="1"/>
      <c r="AO148" s="58"/>
      <c r="AP148" s="58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O149" s="58"/>
      <c r="P149" s="58"/>
      <c r="Y149" s="3"/>
      <c r="Z149" s="3"/>
      <c r="AA149" s="16"/>
      <c r="AB149" s="16"/>
      <c r="AC149" s="3"/>
      <c r="AD149" s="3"/>
      <c r="AE149" s="16"/>
      <c r="AF149" s="16"/>
      <c r="AG149" s="58"/>
      <c r="AI149" s="3"/>
      <c r="AJ149" s="3"/>
      <c r="AK149" s="60"/>
      <c r="AM149" s="1"/>
      <c r="AN149" s="1"/>
      <c r="AO149" s="58"/>
      <c r="AP149" s="58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O150" s="58"/>
      <c r="P150" s="58"/>
      <c r="Y150" s="3"/>
      <c r="Z150" s="3"/>
      <c r="AA150" s="16"/>
      <c r="AB150" s="16"/>
      <c r="AC150" s="3"/>
      <c r="AD150" s="3"/>
      <c r="AE150" s="16"/>
      <c r="AF150" s="16"/>
      <c r="AG150" s="58"/>
      <c r="AI150" s="3"/>
      <c r="AJ150" s="3"/>
      <c r="AK150" s="60"/>
      <c r="AM150" s="1"/>
      <c r="AN150" s="1"/>
      <c r="AO150" s="58"/>
      <c r="AP150" s="58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C150" s="13"/>
      <c r="BD150" s="13"/>
    </row>
    <row r="151" spans="13:56">
      <c r="O151" s="58"/>
      <c r="P151" s="58"/>
      <c r="Y151" s="3"/>
      <c r="Z151" s="3"/>
      <c r="AA151" s="16"/>
      <c r="AB151" s="16"/>
      <c r="AC151" s="3"/>
      <c r="AD151" s="3"/>
      <c r="AE151" s="16"/>
      <c r="AF151" s="16"/>
      <c r="AG151" s="58"/>
      <c r="AI151" s="3"/>
      <c r="AJ151" s="3"/>
      <c r="AK151" s="60"/>
      <c r="AM151" s="1"/>
      <c r="AN151" s="1"/>
      <c r="AO151" s="58"/>
      <c r="AP151" s="58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C151" s="13"/>
      <c r="BD151" s="13"/>
    </row>
    <row r="152" spans="13:56">
      <c r="O152" s="58"/>
      <c r="P152" s="58"/>
      <c r="Y152" s="3"/>
      <c r="Z152" s="3"/>
      <c r="AA152" s="16"/>
      <c r="AB152" s="16"/>
      <c r="AC152" s="3"/>
      <c r="AD152" s="3"/>
      <c r="AE152" s="16"/>
      <c r="AF152" s="16"/>
      <c r="AG152" s="58"/>
      <c r="AI152" s="3"/>
      <c r="AJ152" s="3"/>
      <c r="AK152" s="60"/>
      <c r="AM152" s="1"/>
      <c r="AN152" s="1"/>
      <c r="AO152" s="58"/>
      <c r="AP152" s="58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</row>
    <row r="153" spans="13:56">
      <c r="O153" s="58"/>
      <c r="P153" s="58"/>
      <c r="Y153" s="3"/>
      <c r="Z153" s="3"/>
      <c r="AA153" s="16"/>
      <c r="AB153" s="16"/>
      <c r="AC153" s="3"/>
      <c r="AD153" s="3"/>
      <c r="AE153" s="16"/>
      <c r="AF153" s="16"/>
      <c r="AG153" s="58"/>
      <c r="AI153" s="3"/>
      <c r="AJ153" s="3"/>
      <c r="AK153" s="60"/>
      <c r="AM153" s="1"/>
      <c r="AN153" s="1"/>
      <c r="AO153" s="58"/>
      <c r="AP153" s="58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D153" s="13"/>
    </row>
    <row r="154" spans="13:56">
      <c r="O154" s="58"/>
      <c r="P154" s="58"/>
      <c r="Y154" s="3"/>
      <c r="Z154" s="3"/>
      <c r="AA154" s="16"/>
      <c r="AB154" s="16"/>
      <c r="AC154" s="3"/>
      <c r="AD154" s="3"/>
      <c r="AE154" s="16"/>
      <c r="AF154" s="16"/>
      <c r="AG154" s="58"/>
      <c r="AI154" s="3"/>
      <c r="AJ154" s="3"/>
      <c r="AK154" s="60"/>
      <c r="AM154" s="1"/>
      <c r="AN154" s="1"/>
      <c r="AO154" s="58"/>
      <c r="AP154" s="58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O155" s="58"/>
      <c r="P155" s="58"/>
      <c r="Y155" s="3"/>
      <c r="Z155" s="3"/>
      <c r="AA155" s="16"/>
      <c r="AB155" s="16"/>
      <c r="AC155" s="3"/>
      <c r="AD155" s="3"/>
      <c r="AE155" s="16"/>
      <c r="AF155" s="16"/>
      <c r="AG155" s="58"/>
      <c r="AI155" s="3"/>
      <c r="AJ155" s="3"/>
      <c r="AK155" s="60"/>
      <c r="AM155" s="1"/>
      <c r="AN155" s="1"/>
      <c r="AO155" s="58"/>
      <c r="AP155" s="58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M156" s="360"/>
      <c r="N156" s="157"/>
      <c r="O156" s="58"/>
      <c r="P156" s="58"/>
      <c r="Y156" s="3"/>
      <c r="Z156" s="3"/>
      <c r="AA156" s="16"/>
      <c r="AB156" s="16"/>
      <c r="AC156" s="3"/>
      <c r="AD156" s="3"/>
      <c r="AE156" s="16"/>
      <c r="AF156" s="16"/>
      <c r="AG156" s="58"/>
      <c r="AI156" s="3"/>
      <c r="AJ156" s="3"/>
      <c r="AK156" s="60"/>
      <c r="AM156" s="1"/>
      <c r="AN156" s="1"/>
      <c r="AO156" s="58"/>
      <c r="AP156" s="58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</row>
    <row r="157" spans="13:56">
      <c r="M157" s="360"/>
      <c r="N157" s="157"/>
      <c r="O157" s="58"/>
      <c r="P157" s="58"/>
      <c r="Y157" s="3"/>
      <c r="Z157" s="3"/>
      <c r="AA157" s="16"/>
      <c r="AB157" s="16"/>
      <c r="AC157" s="3"/>
      <c r="AD157" s="3"/>
      <c r="AE157" s="16"/>
      <c r="AF157" s="16"/>
      <c r="AG157" s="58"/>
      <c r="AI157" s="3"/>
      <c r="AJ157" s="3"/>
      <c r="AK157" s="60"/>
      <c r="AM157" s="1"/>
      <c r="AN157" s="1"/>
      <c r="AO157" s="58"/>
      <c r="AP157" s="58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</row>
    <row r="158" spans="13:56">
      <c r="M158" s="360"/>
      <c r="N158" s="157"/>
      <c r="O158" s="58"/>
      <c r="P158" s="58"/>
      <c r="Y158" s="3"/>
      <c r="Z158" s="3"/>
      <c r="AA158" s="16"/>
      <c r="AB158" s="16"/>
      <c r="AC158" s="3"/>
      <c r="AD158" s="3"/>
      <c r="AE158" s="16"/>
      <c r="AF158" s="16"/>
      <c r="AG158" s="58"/>
      <c r="AI158" s="3"/>
      <c r="AJ158" s="3"/>
      <c r="AK158" s="60"/>
      <c r="AM158" s="1"/>
      <c r="AN158" s="1"/>
      <c r="AO158" s="58"/>
      <c r="AP158" s="58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360"/>
      <c r="N159" s="157"/>
      <c r="O159" s="58"/>
      <c r="P159" s="58"/>
      <c r="Y159" s="3"/>
      <c r="Z159" s="3"/>
      <c r="AA159" s="16"/>
      <c r="AB159" s="16"/>
      <c r="AC159" s="3"/>
      <c r="AD159" s="3"/>
      <c r="AE159" s="16"/>
      <c r="AF159" s="16"/>
      <c r="AG159" s="58"/>
      <c r="AI159" s="3"/>
      <c r="AJ159" s="3"/>
      <c r="AK159" s="60"/>
      <c r="AM159" s="1"/>
      <c r="AN159" s="1"/>
      <c r="AO159" s="58"/>
      <c r="AP159" s="58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360"/>
      <c r="N160" s="157"/>
      <c r="O160" s="58"/>
      <c r="P160" s="58"/>
      <c r="Y160" s="3"/>
      <c r="Z160" s="3"/>
      <c r="AA160" s="16"/>
      <c r="AB160" s="16"/>
      <c r="AC160" s="3"/>
      <c r="AD160" s="3"/>
      <c r="AE160" s="16"/>
      <c r="AF160" s="16"/>
      <c r="AG160" s="58"/>
      <c r="AI160" s="3"/>
      <c r="AJ160" s="3"/>
      <c r="AK160" s="60"/>
      <c r="AM160" s="1"/>
      <c r="AN160" s="1"/>
      <c r="AO160" s="58"/>
      <c r="AP160" s="58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4">
      <c r="M161" s="360"/>
      <c r="N161" s="157"/>
      <c r="O161" s="58"/>
      <c r="P161" s="58"/>
      <c r="Y161" s="3"/>
      <c r="Z161" s="3"/>
      <c r="AA161" s="16"/>
      <c r="AB161" s="16"/>
      <c r="AC161" s="3"/>
      <c r="AD161" s="3"/>
      <c r="AE161" s="16"/>
      <c r="AF161" s="16"/>
      <c r="AG161" s="58"/>
      <c r="AI161" s="3"/>
      <c r="AJ161" s="3"/>
      <c r="AK161" s="60"/>
      <c r="AM161" s="1"/>
      <c r="AN161" s="1"/>
      <c r="AO161" s="58"/>
      <c r="AP161" s="58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4">
      <c r="M162" s="360"/>
      <c r="N162" s="157"/>
      <c r="O162" s="58"/>
      <c r="P162" s="58"/>
      <c r="Y162" s="3"/>
      <c r="Z162" s="3"/>
      <c r="AA162" s="16"/>
      <c r="AB162" s="16"/>
      <c r="AC162" s="3"/>
      <c r="AD162" s="3"/>
      <c r="AE162" s="16"/>
      <c r="AF162" s="16"/>
      <c r="AG162" s="58"/>
      <c r="AI162" s="3"/>
      <c r="AJ162" s="3"/>
      <c r="AK162" s="60"/>
      <c r="AM162" s="1"/>
      <c r="AN162" s="1"/>
      <c r="AO162" s="58"/>
      <c r="AP162" s="58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4">
      <c r="M163" s="360"/>
      <c r="N163" s="157"/>
      <c r="O163" s="58"/>
      <c r="P163" s="58"/>
      <c r="Y163" s="3"/>
      <c r="Z163" s="3"/>
      <c r="AA163" s="16"/>
      <c r="AB163" s="16"/>
      <c r="AC163" s="3"/>
      <c r="AD163" s="3"/>
      <c r="AE163" s="16"/>
      <c r="AF163" s="16"/>
      <c r="AG163" s="58"/>
      <c r="AI163" s="3"/>
      <c r="AJ163" s="3"/>
      <c r="AK163" s="60"/>
      <c r="AM163" s="1"/>
      <c r="AN163" s="1"/>
      <c r="AO163" s="58"/>
      <c r="AP163" s="58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4">
      <c r="M164" s="360"/>
      <c r="N164" s="157"/>
      <c r="O164" s="58"/>
      <c r="P164" s="58"/>
      <c r="Y164" s="3"/>
      <c r="Z164" s="3"/>
      <c r="AA164" s="16"/>
      <c r="AB164" s="16"/>
      <c r="AC164" s="3"/>
      <c r="AD164" s="3"/>
      <c r="AE164" s="16"/>
      <c r="AF164" s="16"/>
      <c r="AG164" s="58"/>
      <c r="AI164" s="3"/>
      <c r="AJ164" s="3"/>
      <c r="AK164" s="60"/>
      <c r="AM164" s="1"/>
      <c r="AN164" s="1"/>
      <c r="AO164" s="58"/>
      <c r="AP164" s="58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4">
      <c r="M165" s="360"/>
      <c r="N165" s="157"/>
      <c r="O165" s="58"/>
      <c r="P165" s="58"/>
      <c r="Y165" s="3"/>
      <c r="Z165" s="3"/>
      <c r="AA165" s="16"/>
      <c r="AB165" s="16"/>
      <c r="AC165" s="3"/>
      <c r="AD165" s="3"/>
      <c r="AE165" s="16"/>
      <c r="AF165" s="16"/>
      <c r="AG165" s="58"/>
      <c r="AI165" s="3"/>
      <c r="AJ165" s="3"/>
      <c r="AK165" s="60"/>
      <c r="AM165" s="1"/>
      <c r="AN165" s="1"/>
      <c r="AO165" s="58"/>
      <c r="AP165" s="58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4">
      <c r="M166" s="360"/>
      <c r="N166" s="157"/>
      <c r="O166" s="58"/>
      <c r="P166" s="58"/>
      <c r="Y166" s="3"/>
      <c r="Z166" s="3"/>
      <c r="AA166" s="16"/>
      <c r="AB166" s="16"/>
      <c r="AC166" s="3"/>
      <c r="AD166" s="3"/>
      <c r="AE166" s="16"/>
      <c r="AF166" s="16"/>
      <c r="AG166" s="58"/>
      <c r="AI166" s="3"/>
      <c r="AJ166" s="3"/>
      <c r="AK166" s="60"/>
      <c r="AM166" s="1"/>
      <c r="AN166" s="1"/>
      <c r="AO166" s="58"/>
      <c r="AP166" s="58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4">
      <c r="G167" s="355"/>
      <c r="H167" s="360"/>
      <c r="I167" s="157"/>
      <c r="J167" s="157"/>
      <c r="K167" s="157"/>
      <c r="L167" s="157"/>
      <c r="M167" s="360"/>
      <c r="N167" s="157"/>
      <c r="O167" s="58"/>
      <c r="P167" s="58"/>
      <c r="Y167" s="3"/>
      <c r="Z167" s="3"/>
      <c r="AA167" s="16"/>
      <c r="AB167" s="16"/>
      <c r="AC167" s="3"/>
      <c r="AD167" s="3"/>
      <c r="AE167" s="16"/>
      <c r="AF167" s="16"/>
      <c r="AG167" s="58"/>
      <c r="AI167" s="3"/>
      <c r="AJ167" s="3"/>
      <c r="AK167" s="60"/>
      <c r="AM167" s="1"/>
      <c r="AN167" s="1"/>
      <c r="AO167" s="58"/>
      <c r="AP167" s="58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4">
      <c r="G168" s="355"/>
      <c r="H168" s="360"/>
      <c r="I168" s="157"/>
      <c r="J168" s="157"/>
      <c r="K168" s="157"/>
      <c r="L168" s="157"/>
      <c r="M168" s="360"/>
      <c r="N168" s="157"/>
      <c r="O168" s="58"/>
      <c r="P168" s="58"/>
      <c r="Y168" s="3"/>
      <c r="Z168" s="3"/>
      <c r="AA168" s="16"/>
      <c r="AB168" s="16"/>
      <c r="AC168" s="3"/>
      <c r="AD168" s="3"/>
      <c r="AE168" s="16"/>
      <c r="AF168" s="16"/>
      <c r="AG168" s="58"/>
      <c r="AI168" s="3"/>
      <c r="AJ168" s="3"/>
      <c r="AK168" s="60"/>
      <c r="AM168" s="1"/>
      <c r="AN168" s="1"/>
      <c r="AO168" s="58"/>
      <c r="AP168" s="58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4">
      <c r="G169" s="355"/>
      <c r="H169" s="360"/>
      <c r="I169" s="157"/>
      <c r="J169" s="157"/>
      <c r="K169" s="157"/>
      <c r="L169" s="157"/>
      <c r="M169" s="360"/>
      <c r="N169" s="157"/>
      <c r="O169" s="58"/>
      <c r="P169" s="58"/>
      <c r="Y169" s="3"/>
      <c r="Z169" s="3"/>
      <c r="AA169" s="16"/>
      <c r="AB169" s="16"/>
      <c r="AC169" s="3"/>
      <c r="AD169" s="3"/>
      <c r="AE169" s="16"/>
      <c r="AF169" s="16"/>
      <c r="AG169" s="58"/>
      <c r="AI169" s="3"/>
      <c r="AJ169" s="3"/>
      <c r="AK169" s="60"/>
      <c r="AM169" s="1"/>
      <c r="AN169" s="1"/>
      <c r="AO169" s="58"/>
      <c r="AP169" s="58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4">
      <c r="G170" s="355"/>
      <c r="H170" s="360"/>
      <c r="I170" s="157"/>
      <c r="J170" s="157"/>
      <c r="K170" s="157"/>
      <c r="L170" s="157"/>
      <c r="M170" s="360"/>
      <c r="N170" s="157"/>
      <c r="O170" s="58"/>
      <c r="P170" s="58"/>
      <c r="Y170" s="3"/>
      <c r="Z170" s="3"/>
      <c r="AA170" s="16"/>
      <c r="AB170" s="16"/>
      <c r="AC170" s="3"/>
      <c r="AD170" s="3"/>
      <c r="AE170" s="16"/>
      <c r="AF170" s="16"/>
      <c r="AG170" s="58"/>
      <c r="AI170" s="3"/>
      <c r="AJ170" s="3"/>
      <c r="AK170" s="60"/>
      <c r="AM170" s="1"/>
      <c r="AN170" s="1"/>
      <c r="AO170" s="58"/>
      <c r="AP170" s="58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4">
      <c r="G171" s="355"/>
      <c r="H171" s="360"/>
      <c r="I171" s="157"/>
      <c r="J171" s="157"/>
      <c r="K171" s="157"/>
      <c r="L171" s="157"/>
      <c r="M171" s="360"/>
      <c r="N171" s="157"/>
      <c r="O171" s="58"/>
      <c r="P171" s="58"/>
      <c r="Y171" s="3"/>
      <c r="Z171" s="3"/>
      <c r="AA171" s="16"/>
      <c r="AB171" s="16"/>
      <c r="AC171" s="3"/>
      <c r="AD171" s="3"/>
      <c r="AE171" s="16"/>
      <c r="AF171" s="16"/>
      <c r="AG171" s="58"/>
      <c r="AI171" s="3"/>
      <c r="AJ171" s="3"/>
      <c r="AK171" s="60"/>
      <c r="AM171" s="1"/>
      <c r="AN171" s="1"/>
      <c r="AO171" s="58"/>
      <c r="AP171" s="58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4">
      <c r="G172" s="355"/>
      <c r="H172" s="360"/>
      <c r="I172" s="157"/>
      <c r="J172" s="157"/>
      <c r="K172" s="157"/>
      <c r="L172" s="157"/>
      <c r="M172" s="360"/>
      <c r="N172" s="157"/>
      <c r="O172" s="58"/>
      <c r="P172" s="58"/>
      <c r="Y172" s="3"/>
      <c r="Z172" s="3"/>
      <c r="AA172" s="16"/>
      <c r="AB172" s="16"/>
      <c r="AC172" s="3"/>
      <c r="AD172" s="3"/>
      <c r="AE172" s="16"/>
      <c r="AF172" s="16"/>
      <c r="AG172" s="58"/>
      <c r="AI172" s="3"/>
      <c r="AJ172" s="3"/>
      <c r="AK172" s="60"/>
      <c r="AM172" s="1"/>
      <c r="AN172" s="1"/>
      <c r="AO172" s="58"/>
      <c r="AP172" s="58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4">
      <c r="G173" s="355"/>
      <c r="H173" s="360"/>
      <c r="I173" s="157"/>
      <c r="J173" s="157"/>
      <c r="K173" s="157"/>
      <c r="L173" s="157"/>
      <c r="M173" s="360"/>
      <c r="N173" s="157"/>
      <c r="O173" s="58"/>
      <c r="P173" s="58"/>
      <c r="Y173" s="3"/>
      <c r="Z173" s="3"/>
      <c r="AA173" s="16"/>
      <c r="AB173" s="16"/>
      <c r="AC173" s="3"/>
      <c r="AD173" s="3"/>
      <c r="AE173" s="16"/>
      <c r="AF173" s="16"/>
      <c r="AG173" s="58"/>
      <c r="AI173" s="3"/>
      <c r="AJ173" s="3"/>
      <c r="AK173" s="60"/>
      <c r="AM173" s="1"/>
      <c r="AN173" s="1"/>
      <c r="AO173" s="58"/>
      <c r="AP173" s="58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4">
      <c r="G174" s="355"/>
      <c r="H174" s="360"/>
      <c r="I174" s="157"/>
      <c r="J174" s="157"/>
      <c r="K174" s="157"/>
      <c r="L174" s="157"/>
      <c r="M174" s="360"/>
      <c r="N174" s="157"/>
      <c r="O174" s="58"/>
      <c r="P174" s="58"/>
      <c r="Y174" s="3"/>
      <c r="Z174" s="3"/>
      <c r="AA174" s="16"/>
      <c r="AB174" s="16"/>
      <c r="AC174" s="3"/>
      <c r="AD174" s="3"/>
      <c r="AE174" s="16"/>
      <c r="AF174" s="16"/>
      <c r="AG174" s="58"/>
      <c r="AI174" s="3"/>
      <c r="AJ174" s="3"/>
      <c r="AK174" s="60"/>
      <c r="AM174" s="1"/>
      <c r="AN174" s="1"/>
      <c r="AO174" s="58"/>
      <c r="AP174" s="58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4">
      <c r="G175" s="355"/>
      <c r="H175" s="360"/>
      <c r="I175" s="157"/>
      <c r="J175" s="157"/>
      <c r="K175" s="157"/>
      <c r="L175" s="157"/>
      <c r="M175" s="360"/>
      <c r="N175" s="157"/>
      <c r="O175" s="58"/>
      <c r="P175" s="58"/>
      <c r="Y175" s="3"/>
      <c r="Z175" s="3"/>
      <c r="AA175" s="16"/>
      <c r="AB175" s="16"/>
      <c r="AC175" s="3"/>
      <c r="AD175" s="3"/>
      <c r="AE175" s="16"/>
      <c r="AF175" s="16"/>
      <c r="AG175" s="58"/>
      <c r="AI175" s="3"/>
      <c r="AJ175" s="3"/>
      <c r="AK175" s="60"/>
      <c r="AM175" s="1"/>
      <c r="AN175" s="1"/>
      <c r="AO175" s="58"/>
      <c r="AP175" s="58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4">
      <c r="G176" s="355"/>
      <c r="H176" s="360"/>
      <c r="I176" s="157"/>
      <c r="J176" s="157"/>
      <c r="K176" s="157"/>
      <c r="L176" s="157"/>
      <c r="M176" s="360"/>
      <c r="N176" s="157"/>
      <c r="O176" s="58"/>
      <c r="P176" s="58"/>
      <c r="Y176" s="3"/>
      <c r="Z176" s="3"/>
      <c r="AA176" s="16"/>
      <c r="AB176" s="16"/>
      <c r="AC176" s="3"/>
      <c r="AD176" s="3"/>
      <c r="AE176" s="16"/>
      <c r="AF176" s="16"/>
      <c r="AG176" s="58"/>
      <c r="AI176" s="3"/>
      <c r="AJ176" s="3"/>
      <c r="AK176" s="60"/>
      <c r="AM176" s="1"/>
      <c r="AN176" s="1"/>
      <c r="AO176" s="58"/>
      <c r="AP176" s="58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4"/>
    </row>
    <row r="177" spans="7:54">
      <c r="G177" s="355"/>
      <c r="H177" s="360"/>
      <c r="I177" s="157"/>
      <c r="J177" s="157"/>
      <c r="K177" s="157"/>
      <c r="L177" s="157"/>
      <c r="M177" s="360"/>
      <c r="N177" s="157"/>
      <c r="O177" s="58"/>
      <c r="P177" s="58"/>
      <c r="Y177" s="3"/>
      <c r="Z177" s="3"/>
      <c r="AA177" s="16"/>
      <c r="AB177" s="16"/>
      <c r="AC177" s="3"/>
      <c r="AD177" s="3"/>
      <c r="AE177" s="16"/>
      <c r="AF177" s="16"/>
      <c r="AG177" s="58"/>
      <c r="AI177" s="3"/>
      <c r="AJ177" s="3"/>
      <c r="AK177" s="60"/>
      <c r="AM177" s="1"/>
      <c r="AN177" s="1"/>
      <c r="AO177" s="58"/>
      <c r="AP177" s="58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4"/>
    </row>
    <row r="178" spans="7:54">
      <c r="G178" s="355"/>
      <c r="H178" s="360"/>
      <c r="I178" s="157"/>
      <c r="J178" s="157"/>
      <c r="K178" s="157"/>
      <c r="L178" s="157"/>
      <c r="M178" s="360"/>
      <c r="N178" s="157"/>
      <c r="O178" s="58"/>
      <c r="P178" s="58"/>
      <c r="Y178" s="3"/>
      <c r="Z178" s="3"/>
      <c r="AA178" s="16"/>
      <c r="AB178" s="16"/>
      <c r="AC178" s="3"/>
      <c r="AD178" s="3"/>
      <c r="AE178" s="16"/>
      <c r="AF178" s="16"/>
      <c r="AG178" s="58"/>
      <c r="AI178" s="3"/>
      <c r="AJ178" s="3"/>
      <c r="AK178" s="60"/>
      <c r="AM178" s="1"/>
      <c r="AN178" s="1"/>
      <c r="AO178" s="58"/>
      <c r="AP178" s="58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355"/>
      <c r="H179" s="360"/>
      <c r="I179" s="157"/>
      <c r="J179" s="157"/>
      <c r="K179" s="157"/>
      <c r="L179" s="157"/>
      <c r="M179" s="360"/>
      <c r="N179" s="157"/>
      <c r="O179" s="58"/>
      <c r="P179" s="58"/>
      <c r="Y179" s="3"/>
      <c r="Z179" s="3"/>
      <c r="AA179" s="16"/>
      <c r="AB179" s="16"/>
      <c r="AC179" s="3"/>
      <c r="AD179" s="3"/>
      <c r="AE179" s="16"/>
      <c r="AF179" s="16"/>
      <c r="AG179" s="58"/>
      <c r="AI179" s="3"/>
      <c r="AJ179" s="3"/>
      <c r="AK179" s="60"/>
      <c r="AM179" s="1"/>
      <c r="AN179" s="1"/>
      <c r="AO179" s="58"/>
      <c r="AP179" s="58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355"/>
      <c r="H180" s="360"/>
      <c r="I180" s="157"/>
      <c r="J180" s="157"/>
      <c r="K180" s="157"/>
      <c r="L180" s="157"/>
      <c r="M180" s="360"/>
      <c r="N180" s="157"/>
      <c r="O180" s="58"/>
      <c r="P180" s="58"/>
      <c r="Y180" s="3"/>
      <c r="Z180" s="3"/>
      <c r="AA180" s="16"/>
      <c r="AB180" s="16"/>
      <c r="AC180" s="3"/>
      <c r="AD180" s="3"/>
      <c r="AE180" s="16"/>
      <c r="AF180" s="16"/>
      <c r="AG180" s="58"/>
      <c r="AI180" s="3"/>
      <c r="AJ180" s="3"/>
      <c r="AK180" s="60"/>
      <c r="AM180" s="1"/>
      <c r="AN180" s="1"/>
      <c r="AO180" s="58"/>
      <c r="AP180" s="58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355"/>
      <c r="H181" s="360"/>
      <c r="I181" s="157"/>
      <c r="J181" s="157"/>
      <c r="K181" s="157"/>
      <c r="L181" s="157"/>
      <c r="M181" s="360"/>
      <c r="N181" s="157"/>
      <c r="O181" s="58"/>
      <c r="P181" s="58"/>
      <c r="Y181" s="3"/>
      <c r="Z181" s="3"/>
      <c r="AA181" s="16"/>
      <c r="AB181" s="16"/>
      <c r="AC181" s="3"/>
      <c r="AD181" s="3"/>
      <c r="AE181" s="16"/>
      <c r="AF181" s="16"/>
      <c r="AG181" s="58"/>
      <c r="AI181" s="3"/>
      <c r="AJ181" s="3"/>
      <c r="AK181" s="60"/>
      <c r="AM181" s="1"/>
      <c r="AN181" s="1"/>
      <c r="AO181" s="58"/>
      <c r="AP181" s="58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355"/>
      <c r="H182" s="360"/>
      <c r="I182" s="157"/>
      <c r="J182" s="157"/>
      <c r="K182" s="157"/>
      <c r="L182" s="157"/>
      <c r="M182" s="360"/>
      <c r="N182" s="157"/>
      <c r="O182" s="58"/>
      <c r="P182" s="58"/>
      <c r="Y182" s="3"/>
      <c r="Z182" s="3"/>
      <c r="AA182" s="16"/>
      <c r="AB182" s="16"/>
      <c r="AC182" s="3"/>
      <c r="AD182" s="3"/>
      <c r="AE182" s="16"/>
      <c r="AF182" s="16"/>
      <c r="AG182" s="58"/>
      <c r="AI182" s="3"/>
      <c r="AJ182" s="3"/>
      <c r="AK182" s="60"/>
      <c r="AM182" s="1"/>
      <c r="AN182" s="1"/>
      <c r="AO182" s="58"/>
      <c r="AP182" s="58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355"/>
      <c r="H183" s="360"/>
      <c r="I183" s="157"/>
      <c r="J183" s="157"/>
      <c r="K183" s="157"/>
      <c r="L183" s="157"/>
      <c r="M183" s="360"/>
      <c r="N183" s="157"/>
      <c r="O183" s="58"/>
      <c r="P183" s="58"/>
      <c r="Y183" s="3"/>
      <c r="Z183" s="3"/>
      <c r="AA183" s="16"/>
      <c r="AB183" s="16"/>
      <c r="AC183" s="3"/>
      <c r="AD183" s="3"/>
      <c r="AE183" s="16"/>
      <c r="AF183" s="16"/>
      <c r="AG183" s="58"/>
      <c r="AI183" s="3"/>
      <c r="AJ183" s="3"/>
      <c r="AK183" s="60"/>
      <c r="AM183" s="1"/>
      <c r="AN183" s="1"/>
      <c r="AO183" s="58"/>
      <c r="AP183" s="58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355"/>
      <c r="H184" s="360"/>
      <c r="I184" s="157"/>
      <c r="J184" s="157"/>
      <c r="K184" s="157"/>
      <c r="L184" s="157"/>
      <c r="M184" s="360"/>
      <c r="N184" s="157"/>
      <c r="O184" s="58"/>
      <c r="P184" s="58"/>
      <c r="Y184" s="3"/>
      <c r="Z184" s="3"/>
      <c r="AA184" s="16"/>
      <c r="AB184" s="16"/>
      <c r="AC184" s="3"/>
      <c r="AD184" s="3"/>
      <c r="AE184" s="16"/>
      <c r="AF184" s="16"/>
      <c r="AG184" s="58"/>
      <c r="AI184" s="3"/>
      <c r="AJ184" s="3"/>
      <c r="AK184" s="60"/>
      <c r="AM184" s="1"/>
      <c r="AN184" s="1"/>
      <c r="AO184" s="58"/>
      <c r="AP184" s="58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355"/>
      <c r="H185" s="360"/>
      <c r="I185" s="157"/>
      <c r="J185" s="157"/>
      <c r="K185" s="157"/>
      <c r="L185" s="157"/>
      <c r="M185" s="360"/>
      <c r="N185" s="157"/>
      <c r="O185" s="58"/>
      <c r="P185" s="58"/>
      <c r="Y185" s="3"/>
      <c r="Z185" s="3"/>
      <c r="AA185" s="16"/>
      <c r="AB185" s="16"/>
      <c r="AC185" s="3"/>
      <c r="AD185" s="3"/>
      <c r="AE185" s="16"/>
      <c r="AF185" s="16"/>
      <c r="AG185" s="58"/>
      <c r="AI185" s="3"/>
      <c r="AJ185" s="3"/>
      <c r="AK185" s="60"/>
      <c r="AM185" s="1"/>
      <c r="AN185" s="1"/>
      <c r="AO185" s="58"/>
      <c r="AP185" s="58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355"/>
      <c r="H186" s="360"/>
      <c r="I186" s="157"/>
      <c r="J186" s="157"/>
      <c r="K186" s="157"/>
      <c r="L186" s="157"/>
      <c r="M186" s="360"/>
      <c r="N186" s="157"/>
      <c r="O186" s="58"/>
      <c r="P186" s="58"/>
      <c r="Y186" s="3"/>
      <c r="Z186" s="3"/>
      <c r="AA186" s="16"/>
      <c r="AB186" s="16"/>
      <c r="AC186" s="3"/>
      <c r="AD186" s="3"/>
      <c r="AE186" s="16"/>
      <c r="AF186" s="16"/>
      <c r="AG186" s="58"/>
      <c r="AI186" s="3"/>
      <c r="AJ186" s="3"/>
      <c r="AK186" s="60"/>
      <c r="AM186" s="1"/>
      <c r="AN186" s="1"/>
      <c r="AO186" s="58"/>
      <c r="AP186" s="58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355"/>
      <c r="H187" s="360"/>
      <c r="I187" s="157"/>
      <c r="J187" s="157"/>
      <c r="K187" s="157"/>
      <c r="L187" s="157"/>
      <c r="M187" s="360"/>
      <c r="N187" s="157"/>
      <c r="O187" s="58"/>
      <c r="P187" s="58"/>
      <c r="Y187" s="3"/>
      <c r="Z187" s="3"/>
      <c r="AA187" s="16"/>
      <c r="AB187" s="16"/>
      <c r="AC187" s="3"/>
      <c r="AD187" s="3"/>
      <c r="AE187" s="16"/>
      <c r="AF187" s="16"/>
      <c r="AG187" s="58"/>
      <c r="AI187" s="3"/>
      <c r="AJ187" s="3"/>
      <c r="AK187" s="60"/>
      <c r="AM187" s="1"/>
      <c r="AN187" s="1"/>
      <c r="AO187" s="58"/>
      <c r="AP187" s="58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355"/>
      <c r="H188" s="360"/>
      <c r="I188" s="157"/>
      <c r="J188" s="157"/>
      <c r="K188" s="157"/>
      <c r="L188" s="157"/>
      <c r="M188" s="360"/>
      <c r="N188" s="157"/>
      <c r="O188" s="58"/>
      <c r="P188" s="58"/>
      <c r="Y188" s="3"/>
      <c r="Z188" s="3"/>
      <c r="AA188" s="16"/>
      <c r="AB188" s="16"/>
      <c r="AC188" s="3"/>
      <c r="AD188" s="3"/>
      <c r="AE188" s="16"/>
      <c r="AF188" s="16"/>
      <c r="AG188" s="58"/>
      <c r="AI188" s="3"/>
      <c r="AJ188" s="3"/>
      <c r="AK188" s="60"/>
      <c r="AM188" s="1"/>
      <c r="AN188" s="1"/>
      <c r="AO188" s="58"/>
      <c r="AP188" s="58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355"/>
      <c r="H189" s="360"/>
      <c r="I189" s="157"/>
      <c r="J189" s="157"/>
      <c r="K189" s="157"/>
      <c r="L189" s="157"/>
      <c r="M189" s="360"/>
      <c r="N189" s="157"/>
      <c r="O189" s="58"/>
      <c r="P189" s="58"/>
      <c r="Y189" s="3"/>
      <c r="Z189" s="3"/>
      <c r="AA189" s="16"/>
      <c r="AB189" s="16"/>
      <c r="AC189" s="3"/>
      <c r="AD189" s="3"/>
      <c r="AE189" s="16"/>
      <c r="AF189" s="16"/>
      <c r="AG189" s="58"/>
      <c r="AI189" s="3"/>
      <c r="AJ189" s="3"/>
      <c r="AK189" s="60"/>
      <c r="AM189" s="1"/>
      <c r="AN189" s="1"/>
      <c r="AO189" s="58"/>
      <c r="AP189" s="58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355"/>
      <c r="H190" s="360"/>
      <c r="I190" s="157"/>
      <c r="J190" s="157"/>
      <c r="K190" s="157"/>
      <c r="L190" s="157"/>
      <c r="M190" s="360"/>
      <c r="N190" s="157"/>
      <c r="O190" s="58"/>
      <c r="P190" s="58"/>
      <c r="Y190" s="3"/>
      <c r="Z190" s="3"/>
      <c r="AA190" s="16"/>
      <c r="AB190" s="16"/>
      <c r="AC190" s="3"/>
      <c r="AD190" s="3"/>
      <c r="AE190" s="16"/>
      <c r="AF190" s="16"/>
      <c r="AG190" s="58"/>
      <c r="AI190" s="3"/>
      <c r="AJ190" s="3"/>
      <c r="AK190" s="60"/>
      <c r="AM190" s="1"/>
      <c r="AN190" s="1"/>
      <c r="AO190" s="58"/>
      <c r="AP190" s="58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355"/>
      <c r="H191" s="360"/>
      <c r="I191" s="157"/>
      <c r="J191" s="157"/>
      <c r="K191" s="157"/>
      <c r="L191" s="157"/>
      <c r="M191" s="360"/>
      <c r="N191" s="157"/>
      <c r="O191" s="157"/>
      <c r="P191" s="157"/>
      <c r="Q191" s="14"/>
      <c r="V191" s="14"/>
      <c r="W191" s="14"/>
      <c r="X191" s="14"/>
      <c r="Y191" s="14"/>
      <c r="Z191" s="14"/>
      <c r="AA191" s="75"/>
      <c r="AB191" s="75"/>
      <c r="AC191" s="14"/>
      <c r="AD191" s="14"/>
      <c r="AE191" s="75"/>
      <c r="AF191" s="75"/>
      <c r="AG191" s="157"/>
      <c r="AH191" s="14"/>
      <c r="AI191" s="14"/>
      <c r="AJ191" s="14"/>
      <c r="AK191" s="14"/>
      <c r="AL191" s="75"/>
      <c r="AM191" s="1"/>
      <c r="AN191" s="1"/>
      <c r="AO191" s="58"/>
      <c r="AP191" s="58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355"/>
      <c r="H192" s="360"/>
      <c r="I192" s="157"/>
      <c r="J192" s="157"/>
      <c r="K192" s="157"/>
      <c r="L192" s="157"/>
      <c r="M192" s="360"/>
      <c r="N192" s="157"/>
      <c r="O192" s="157"/>
      <c r="P192" s="157"/>
      <c r="Q192" s="14"/>
      <c r="V192" s="14"/>
      <c r="W192" s="14"/>
      <c r="X192" s="14"/>
      <c r="Y192" s="14"/>
      <c r="Z192" s="14"/>
      <c r="AA192" s="75"/>
      <c r="AB192" s="75"/>
      <c r="AC192" s="14"/>
      <c r="AD192" s="14"/>
      <c r="AE192" s="75"/>
      <c r="AF192" s="75"/>
      <c r="AG192" s="157"/>
      <c r="AH192" s="14"/>
      <c r="AI192" s="14"/>
      <c r="AJ192" s="14"/>
      <c r="AK192" s="14"/>
      <c r="AL192" s="75"/>
      <c r="AM192" s="1"/>
      <c r="AN192" s="1"/>
      <c r="AO192" s="58"/>
      <c r="AP192" s="58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355"/>
      <c r="H193" s="360"/>
      <c r="I193" s="157"/>
      <c r="J193" s="157"/>
      <c r="K193" s="157"/>
      <c r="L193" s="157"/>
      <c r="M193" s="360"/>
      <c r="N193" s="157"/>
      <c r="O193" s="157"/>
      <c r="P193" s="157"/>
      <c r="Q193" s="14"/>
      <c r="V193" s="14"/>
      <c r="W193" s="14"/>
      <c r="X193" s="14"/>
      <c r="Y193" s="14"/>
      <c r="Z193" s="14"/>
      <c r="AA193" s="75"/>
      <c r="AB193" s="75"/>
      <c r="AC193" s="14"/>
      <c r="AD193" s="14"/>
      <c r="AE193" s="75"/>
      <c r="AF193" s="75"/>
      <c r="AG193" s="157"/>
      <c r="AH193" s="14"/>
      <c r="AI193" s="14"/>
      <c r="AJ193" s="14"/>
      <c r="AK193" s="14"/>
      <c r="AL193" s="75"/>
      <c r="AM193" s="1"/>
      <c r="AN193" s="1"/>
      <c r="AO193" s="58"/>
      <c r="AP193" s="58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355"/>
      <c r="H194" s="360"/>
      <c r="I194" s="157"/>
      <c r="J194" s="157"/>
      <c r="K194" s="157"/>
      <c r="L194" s="157"/>
      <c r="M194" s="360"/>
      <c r="N194" s="157"/>
      <c r="O194" s="157"/>
      <c r="P194" s="157"/>
      <c r="Q194" s="14"/>
      <c r="V194" s="14"/>
      <c r="W194" s="14"/>
      <c r="X194" s="14"/>
      <c r="Y194" s="14"/>
      <c r="Z194" s="14"/>
      <c r="AA194" s="75"/>
      <c r="AB194" s="75"/>
      <c r="AC194" s="14"/>
      <c r="AD194" s="14"/>
      <c r="AE194" s="75"/>
      <c r="AF194" s="75"/>
      <c r="AG194" s="157"/>
      <c r="AH194" s="14"/>
      <c r="AI194" s="14"/>
      <c r="AJ194" s="14"/>
      <c r="AK194" s="14"/>
      <c r="AL194" s="75"/>
      <c r="AM194" s="1"/>
      <c r="AN194" s="1"/>
      <c r="AO194" s="58"/>
      <c r="AP194" s="58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355"/>
      <c r="H195" s="360"/>
      <c r="I195" s="157"/>
      <c r="J195" s="157"/>
      <c r="K195" s="157"/>
      <c r="L195" s="157"/>
      <c r="M195" s="360"/>
      <c r="N195" s="157"/>
      <c r="O195" s="157"/>
      <c r="P195" s="157"/>
      <c r="Q195" s="14"/>
      <c r="V195" s="14"/>
      <c r="W195" s="14"/>
      <c r="X195" s="14"/>
      <c r="Y195" s="14"/>
      <c r="Z195" s="14"/>
      <c r="AA195" s="75"/>
      <c r="AB195" s="75"/>
      <c r="AC195" s="14"/>
      <c r="AD195" s="14"/>
      <c r="AE195" s="75"/>
      <c r="AF195" s="75"/>
      <c r="AG195" s="157"/>
      <c r="AH195" s="14"/>
      <c r="AI195" s="14"/>
      <c r="AJ195" s="14"/>
      <c r="AK195" s="14"/>
      <c r="AL195" s="75"/>
      <c r="AM195" s="1"/>
      <c r="AN195" s="1"/>
      <c r="AO195" s="58"/>
      <c r="AP195" s="58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355"/>
      <c r="H196" s="360"/>
      <c r="I196" s="157"/>
      <c r="J196" s="157"/>
      <c r="K196" s="157"/>
      <c r="L196" s="157"/>
      <c r="M196" s="360"/>
      <c r="N196" s="157"/>
      <c r="O196" s="157"/>
      <c r="P196" s="157"/>
      <c r="Q196" s="14"/>
      <c r="V196" s="14"/>
      <c r="W196" s="14"/>
      <c r="X196" s="14"/>
      <c r="Y196" s="14"/>
      <c r="Z196" s="14"/>
      <c r="AA196" s="75"/>
      <c r="AB196" s="75"/>
      <c r="AC196" s="14"/>
      <c r="AD196" s="14"/>
      <c r="AE196" s="75"/>
      <c r="AF196" s="75"/>
      <c r="AG196" s="157"/>
      <c r="AH196" s="14"/>
      <c r="AI196" s="14"/>
      <c r="AJ196" s="14"/>
      <c r="AK196" s="14"/>
      <c r="AL196" s="75"/>
      <c r="AM196" s="1"/>
      <c r="AN196" s="1"/>
      <c r="AO196" s="58"/>
      <c r="AP196" s="58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355"/>
      <c r="H197" s="360"/>
      <c r="I197" s="157"/>
      <c r="J197" s="157"/>
      <c r="K197" s="157"/>
      <c r="L197" s="157"/>
      <c r="M197" s="360"/>
      <c r="N197" s="157"/>
      <c r="O197" s="157"/>
      <c r="P197" s="157"/>
      <c r="Q197" s="14"/>
      <c r="V197" s="14"/>
      <c r="W197" s="14"/>
      <c r="X197" s="14"/>
      <c r="Y197" s="14"/>
      <c r="Z197" s="14"/>
      <c r="AA197" s="75"/>
      <c r="AB197" s="75"/>
      <c r="AC197" s="14"/>
      <c r="AD197" s="14"/>
      <c r="AE197" s="75"/>
      <c r="AF197" s="75"/>
      <c r="AG197" s="157"/>
      <c r="AH197" s="14"/>
      <c r="AI197" s="14"/>
      <c r="AJ197" s="14"/>
      <c r="AK197" s="14"/>
      <c r="AL197" s="75"/>
      <c r="AM197" s="1"/>
      <c r="AN197" s="1"/>
      <c r="AO197" s="58"/>
      <c r="AP197" s="58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355"/>
      <c r="H198" s="360"/>
      <c r="I198" s="157"/>
      <c r="J198" s="157"/>
      <c r="K198" s="157"/>
      <c r="L198" s="157"/>
      <c r="M198" s="360"/>
      <c r="N198" s="157"/>
      <c r="O198" s="157"/>
      <c r="P198" s="157"/>
      <c r="Q198" s="14"/>
      <c r="V198" s="14"/>
      <c r="W198" s="14"/>
      <c r="X198" s="14"/>
      <c r="Y198" s="14"/>
      <c r="Z198" s="14"/>
      <c r="AA198" s="75"/>
      <c r="AB198" s="75"/>
      <c r="AC198" s="14"/>
      <c r="AD198" s="14"/>
      <c r="AE198" s="75"/>
      <c r="AF198" s="75"/>
      <c r="AG198" s="157"/>
      <c r="AH198" s="14"/>
      <c r="AI198" s="14"/>
      <c r="AJ198" s="14"/>
      <c r="AK198" s="14"/>
      <c r="AL198" s="75"/>
      <c r="AM198" s="1"/>
      <c r="AN198" s="1"/>
      <c r="AO198" s="58"/>
      <c r="AP198" s="58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355"/>
      <c r="H199" s="360"/>
      <c r="I199" s="157"/>
      <c r="J199" s="157"/>
      <c r="K199" s="157"/>
      <c r="L199" s="157"/>
      <c r="M199" s="360"/>
      <c r="N199" s="157"/>
      <c r="O199" s="157"/>
      <c r="P199" s="157"/>
      <c r="Q199" s="14"/>
      <c r="V199" s="14"/>
      <c r="W199" s="14"/>
      <c r="X199" s="14"/>
      <c r="Y199" s="14"/>
      <c r="Z199" s="14"/>
      <c r="AA199" s="75"/>
      <c r="AB199" s="75"/>
      <c r="AC199" s="14"/>
      <c r="AD199" s="14"/>
      <c r="AE199" s="75"/>
      <c r="AF199" s="75"/>
      <c r="AG199" s="157"/>
      <c r="AH199" s="14"/>
      <c r="AI199" s="14"/>
      <c r="AJ199" s="14"/>
      <c r="AK199" s="14"/>
      <c r="AL199" s="75"/>
      <c r="AM199" s="1"/>
      <c r="AN199" s="1"/>
      <c r="AO199" s="58"/>
      <c r="AP199" s="58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355"/>
      <c r="H200" s="360"/>
      <c r="I200" s="157"/>
      <c r="J200" s="157"/>
      <c r="K200" s="157"/>
      <c r="L200" s="157"/>
      <c r="M200" s="360"/>
      <c r="N200" s="157"/>
      <c r="O200" s="157"/>
      <c r="P200" s="157"/>
      <c r="Q200" s="14"/>
      <c r="V200" s="14"/>
      <c r="W200" s="14"/>
      <c r="X200" s="14"/>
      <c r="Y200" s="14"/>
      <c r="Z200" s="14"/>
      <c r="AA200" s="75"/>
      <c r="AB200" s="75"/>
      <c r="AC200" s="14"/>
      <c r="AD200" s="14"/>
      <c r="AE200" s="75"/>
      <c r="AF200" s="75"/>
      <c r="AG200" s="157"/>
      <c r="AH200" s="14"/>
      <c r="AI200" s="14"/>
      <c r="AJ200" s="14"/>
      <c r="AK200" s="14"/>
      <c r="AL200" s="75"/>
      <c r="AM200" s="1"/>
      <c r="AN200" s="1"/>
      <c r="AO200" s="58"/>
      <c r="AP200" s="58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355"/>
      <c r="H201" s="360"/>
      <c r="I201" s="157"/>
      <c r="J201" s="157"/>
      <c r="K201" s="157"/>
      <c r="L201" s="157"/>
      <c r="M201" s="360"/>
      <c r="N201" s="157"/>
      <c r="O201" s="157"/>
      <c r="P201" s="157"/>
      <c r="Q201" s="14"/>
      <c r="V201" s="14"/>
      <c r="W201" s="14"/>
      <c r="X201" s="14"/>
      <c r="Y201" s="14"/>
      <c r="Z201" s="14"/>
      <c r="AA201" s="75"/>
      <c r="AB201" s="75"/>
      <c r="AC201" s="14"/>
      <c r="AD201" s="14"/>
      <c r="AE201" s="75"/>
      <c r="AF201" s="75"/>
      <c r="AG201" s="157"/>
      <c r="AH201" s="14"/>
      <c r="AI201" s="14"/>
      <c r="AJ201" s="14"/>
      <c r="AK201" s="14"/>
      <c r="AL201" s="75"/>
      <c r="AM201" s="14"/>
      <c r="AN201" s="14"/>
      <c r="AO201" s="58"/>
      <c r="AP201" s="58"/>
      <c r="AQ201" s="1"/>
      <c r="AR201" s="14"/>
      <c r="AS201" s="14"/>
      <c r="AT201" s="14"/>
      <c r="AU201" s="14"/>
      <c r="AV201" s="14"/>
      <c r="AW201" s="14"/>
      <c r="AX201" s="14"/>
      <c r="AY201" s="1"/>
      <c r="AZ201" s="1"/>
      <c r="BA201" s="1"/>
      <c r="BB201" s="14"/>
    </row>
    <row r="202" spans="7:54">
      <c r="G202" s="355"/>
      <c r="H202" s="360"/>
      <c r="I202" s="157"/>
      <c r="J202" s="157"/>
      <c r="K202" s="157"/>
      <c r="L202" s="157"/>
      <c r="M202" s="360"/>
      <c r="N202" s="157"/>
      <c r="O202" s="157"/>
      <c r="P202" s="157"/>
      <c r="Q202" s="14"/>
      <c r="V202" s="14"/>
      <c r="W202" s="14"/>
      <c r="X202" s="14"/>
      <c r="Y202" s="14"/>
      <c r="Z202" s="14"/>
      <c r="AA202" s="75"/>
      <c r="AB202" s="75"/>
      <c r="AC202" s="14"/>
      <c r="AD202" s="14"/>
      <c r="AE202" s="75"/>
      <c r="AF202" s="75"/>
      <c r="AG202" s="157"/>
      <c r="AH202" s="14"/>
      <c r="AI202" s="14"/>
      <c r="AJ202" s="14"/>
      <c r="AK202" s="14"/>
      <c r="AL202" s="75"/>
      <c r="AM202" s="14"/>
      <c r="AN202" s="14"/>
      <c r="AO202" s="58"/>
      <c r="AP202" s="58"/>
      <c r="AQ202" s="1"/>
      <c r="AR202" s="14"/>
      <c r="AS202" s="14"/>
      <c r="AT202" s="14"/>
      <c r="AU202" s="14"/>
      <c r="AV202" s="14"/>
      <c r="AW202" s="14"/>
      <c r="AX202" s="14"/>
      <c r="AY202" s="1"/>
      <c r="AZ202" s="1"/>
      <c r="BA202" s="1"/>
      <c r="BB202" s="14"/>
    </row>
    <row r="203" spans="7:54">
      <c r="G203" s="355"/>
      <c r="H203" s="360"/>
      <c r="I203" s="157"/>
      <c r="J203" s="157"/>
      <c r="K203" s="157"/>
      <c r="L203" s="157"/>
      <c r="M203" s="360"/>
      <c r="N203" s="157"/>
      <c r="O203" s="157"/>
      <c r="P203" s="157"/>
      <c r="Q203" s="14"/>
      <c r="V203" s="14"/>
      <c r="W203" s="14"/>
      <c r="X203" s="14"/>
      <c r="Y203" s="14"/>
      <c r="Z203" s="14"/>
      <c r="AA203" s="75"/>
      <c r="AB203" s="75"/>
      <c r="AC203" s="14"/>
      <c r="AD203" s="14"/>
      <c r="AE203" s="75"/>
      <c r="AF203" s="75"/>
      <c r="AG203" s="157"/>
      <c r="AH203" s="14"/>
      <c r="AI203" s="14"/>
      <c r="AJ203" s="14"/>
      <c r="AK203" s="14"/>
      <c r="AL203" s="75"/>
      <c r="AM203" s="14"/>
      <c r="AN203" s="14"/>
      <c r="AO203" s="58"/>
      <c r="AP203" s="58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355"/>
      <c r="H204" s="360"/>
      <c r="I204" s="157"/>
      <c r="J204" s="157"/>
      <c r="K204" s="157"/>
      <c r="L204" s="157"/>
      <c r="M204" s="360"/>
      <c r="N204" s="157"/>
      <c r="O204" s="157"/>
      <c r="P204" s="157"/>
      <c r="Q204" s="14"/>
      <c r="V204" s="14"/>
      <c r="W204" s="14"/>
      <c r="X204" s="14"/>
      <c r="Y204" s="14"/>
      <c r="Z204" s="14"/>
      <c r="AA204" s="75"/>
      <c r="AB204" s="75"/>
      <c r="AC204" s="14"/>
      <c r="AD204" s="14"/>
      <c r="AE204" s="75"/>
      <c r="AF204" s="75"/>
      <c r="AG204" s="157"/>
      <c r="AH204" s="14"/>
      <c r="AI204" s="14"/>
      <c r="AJ204" s="14"/>
      <c r="AK204" s="14"/>
      <c r="AL204" s="75"/>
      <c r="AM204" s="14"/>
      <c r="AN204" s="14"/>
      <c r="AO204" s="58"/>
      <c r="AP204" s="58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355"/>
      <c r="H205" s="360"/>
      <c r="I205" s="157"/>
      <c r="J205" s="157"/>
      <c r="K205" s="157"/>
      <c r="L205" s="157"/>
      <c r="M205" s="360"/>
      <c r="N205" s="157"/>
      <c r="O205" s="157"/>
      <c r="P205" s="157"/>
      <c r="Q205" s="14"/>
      <c r="V205" s="14"/>
      <c r="W205" s="14"/>
      <c r="X205" s="14"/>
      <c r="Y205" s="14"/>
      <c r="Z205" s="14"/>
      <c r="AA205" s="75"/>
      <c r="AB205" s="75"/>
      <c r="AC205" s="14"/>
      <c r="AD205" s="14"/>
      <c r="AE205" s="75"/>
      <c r="AF205" s="75"/>
      <c r="AG205" s="157"/>
      <c r="AH205" s="14"/>
      <c r="AI205" s="14"/>
      <c r="AJ205" s="14"/>
      <c r="AK205" s="14"/>
      <c r="AL205" s="75"/>
      <c r="AM205" s="14"/>
      <c r="AN205" s="14"/>
      <c r="AO205" s="58"/>
      <c r="AP205" s="58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355"/>
      <c r="H206" s="360"/>
      <c r="I206" s="157"/>
      <c r="J206" s="157"/>
      <c r="K206" s="157"/>
      <c r="L206" s="157"/>
      <c r="M206" s="360"/>
      <c r="N206" s="157"/>
      <c r="O206" s="157"/>
      <c r="P206" s="157"/>
      <c r="Q206" s="14"/>
      <c r="V206" s="14"/>
      <c r="W206" s="14"/>
      <c r="X206" s="14"/>
      <c r="Y206" s="14"/>
      <c r="Z206" s="14"/>
      <c r="AA206" s="75"/>
      <c r="AB206" s="75"/>
      <c r="AC206" s="14"/>
      <c r="AD206" s="14"/>
      <c r="AE206" s="75"/>
      <c r="AF206" s="75"/>
      <c r="AG206" s="157"/>
      <c r="AH206" s="14"/>
      <c r="AI206" s="14"/>
      <c r="AJ206" s="14"/>
      <c r="AK206" s="14"/>
      <c r="AL206" s="75"/>
      <c r="AM206" s="14"/>
      <c r="AN206" s="14"/>
      <c r="AO206" s="58"/>
      <c r="AP206" s="58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355"/>
      <c r="H207" s="360"/>
      <c r="I207" s="157"/>
      <c r="J207" s="157"/>
      <c r="K207" s="157"/>
      <c r="L207" s="157"/>
      <c r="M207" s="360"/>
      <c r="N207" s="157"/>
      <c r="O207" s="157"/>
      <c r="P207" s="157"/>
      <c r="Q207" s="14"/>
      <c r="V207" s="14"/>
      <c r="W207" s="14"/>
      <c r="X207" s="14"/>
      <c r="Y207" s="14"/>
      <c r="Z207" s="14"/>
      <c r="AA207" s="75"/>
      <c r="AB207" s="75"/>
      <c r="AC207" s="14"/>
      <c r="AD207" s="14"/>
      <c r="AE207" s="75"/>
      <c r="AF207" s="75"/>
      <c r="AG207" s="157"/>
      <c r="AH207" s="14"/>
      <c r="AI207" s="14"/>
      <c r="AJ207" s="14"/>
      <c r="AK207" s="14"/>
      <c r="AL207" s="75"/>
      <c r="AM207" s="14"/>
      <c r="AN207" s="14"/>
      <c r="AO207" s="58"/>
      <c r="AP207" s="58"/>
      <c r="AQ207" s="1"/>
      <c r="AR207" s="14"/>
      <c r="AS207" s="14"/>
      <c r="AT207" s="14"/>
      <c r="AU207" s="14"/>
      <c r="AV207" s="14"/>
      <c r="AW207" s="14"/>
      <c r="AX207" s="14"/>
      <c r="AY207" s="14"/>
      <c r="AZ207" s="14"/>
      <c r="BA207" s="1"/>
      <c r="BB207" s="14"/>
    </row>
    <row r="208" spans="7:54">
      <c r="G208" s="355"/>
      <c r="H208" s="360"/>
      <c r="I208" s="157"/>
      <c r="J208" s="157"/>
      <c r="K208" s="157"/>
      <c r="L208" s="157"/>
      <c r="M208" s="360"/>
      <c r="N208" s="157"/>
      <c r="O208" s="157"/>
      <c r="P208" s="157"/>
      <c r="Q208" s="14"/>
      <c r="V208" s="14"/>
      <c r="W208" s="14"/>
      <c r="X208" s="14"/>
      <c r="Y208" s="14"/>
      <c r="Z208" s="14"/>
      <c r="AA208" s="75"/>
      <c r="AB208" s="75"/>
      <c r="AC208" s="14"/>
      <c r="AD208" s="14"/>
      <c r="AE208" s="75"/>
      <c r="AF208" s="75"/>
      <c r="AG208" s="157"/>
      <c r="AH208" s="14"/>
      <c r="AI208" s="14"/>
      <c r="AJ208" s="14"/>
      <c r="AK208" s="14"/>
      <c r="AL208" s="75"/>
      <c r="AM208" s="14"/>
      <c r="AN208" s="14"/>
      <c r="AO208" s="58"/>
      <c r="AP208" s="58"/>
      <c r="AQ208" s="1"/>
      <c r="AR208" s="14"/>
      <c r="AS208" s="14"/>
      <c r="AT208" s="14"/>
      <c r="AU208" s="14"/>
      <c r="AV208" s="14"/>
      <c r="AW208" s="14"/>
      <c r="AX208" s="14"/>
      <c r="AY208" s="14"/>
      <c r="AZ208" s="14"/>
      <c r="BA208" s="1"/>
      <c r="BB208" s="14"/>
    </row>
    <row r="209" spans="7:54">
      <c r="G209" s="355"/>
      <c r="H209" s="360"/>
      <c r="I209" s="157"/>
      <c r="J209" s="157"/>
      <c r="K209" s="157"/>
      <c r="L209" s="157"/>
      <c r="M209" s="360"/>
      <c r="N209" s="157"/>
      <c r="O209" s="157"/>
      <c r="P209" s="157"/>
      <c r="Q209" s="14"/>
      <c r="V209" s="14"/>
      <c r="W209" s="14"/>
      <c r="X209" s="14"/>
      <c r="Y209" s="14"/>
      <c r="Z209" s="14"/>
      <c r="AA209" s="75"/>
      <c r="AB209" s="75"/>
      <c r="AC209" s="14"/>
      <c r="AD209" s="14"/>
      <c r="AE209" s="75"/>
      <c r="AF209" s="75"/>
      <c r="AG209" s="157"/>
      <c r="AH209" s="14"/>
      <c r="AI209" s="14"/>
      <c r="AJ209" s="14"/>
      <c r="AK209" s="14"/>
      <c r="AL209" s="75"/>
      <c r="AM209" s="14"/>
      <c r="AN209" s="14"/>
      <c r="AO209" s="58"/>
      <c r="AP209" s="58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355"/>
      <c r="H210" s="360"/>
      <c r="I210" s="157"/>
      <c r="J210" s="157"/>
      <c r="K210" s="157"/>
      <c r="L210" s="157"/>
      <c r="M210" s="360"/>
      <c r="N210" s="157"/>
      <c r="O210" s="157"/>
      <c r="P210" s="157"/>
      <c r="Q210" s="14"/>
      <c r="V210" s="14"/>
      <c r="W210" s="14"/>
      <c r="X210" s="14"/>
      <c r="Y210" s="14"/>
      <c r="Z210" s="14"/>
      <c r="AA210" s="75"/>
      <c r="AB210" s="75"/>
      <c r="AC210" s="14"/>
      <c r="AD210" s="14"/>
      <c r="AE210" s="75"/>
      <c r="AF210" s="75"/>
      <c r="AG210" s="157"/>
      <c r="AH210" s="14"/>
      <c r="AI210" s="14"/>
      <c r="AJ210" s="14"/>
      <c r="AK210" s="14"/>
      <c r="AL210" s="75"/>
      <c r="AM210" s="14"/>
      <c r="AN210" s="14"/>
      <c r="AO210" s="58"/>
      <c r="AP210" s="58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355"/>
      <c r="H211" s="360"/>
      <c r="I211" s="157"/>
      <c r="J211" s="157"/>
      <c r="K211" s="157"/>
      <c r="L211" s="157"/>
      <c r="M211" s="360"/>
      <c r="N211" s="157"/>
      <c r="O211" s="157"/>
      <c r="P211" s="157"/>
      <c r="Q211" s="14"/>
      <c r="V211" s="14"/>
      <c r="W211" s="14"/>
      <c r="X211" s="14"/>
      <c r="Y211" s="14"/>
      <c r="Z211" s="14"/>
      <c r="AA211" s="75"/>
      <c r="AB211" s="75"/>
      <c r="AC211" s="14"/>
      <c r="AD211" s="14"/>
      <c r="AE211" s="75"/>
      <c r="AF211" s="75"/>
      <c r="AG211" s="157"/>
      <c r="AH211" s="14"/>
      <c r="AI211" s="14"/>
      <c r="AJ211" s="14"/>
      <c r="AK211" s="14"/>
      <c r="AL211" s="75"/>
      <c r="AM211" s="14"/>
      <c r="AN211" s="14"/>
      <c r="AO211" s="58"/>
      <c r="AP211" s="58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355"/>
      <c r="H212" s="360"/>
      <c r="I212" s="157"/>
      <c r="J212" s="157"/>
      <c r="K212" s="157"/>
      <c r="L212" s="157"/>
      <c r="M212" s="360"/>
      <c r="N212" s="157"/>
      <c r="O212" s="157"/>
      <c r="P212" s="157"/>
      <c r="Q212" s="14"/>
      <c r="V212" s="14"/>
      <c r="W212" s="14"/>
      <c r="X212" s="14"/>
      <c r="Y212" s="14"/>
      <c r="Z212" s="14"/>
      <c r="AA212" s="75"/>
      <c r="AB212" s="75"/>
      <c r="AC212" s="14"/>
      <c r="AD212" s="14"/>
      <c r="AE212" s="75"/>
      <c r="AF212" s="75"/>
      <c r="AG212" s="157"/>
      <c r="AH212" s="14"/>
      <c r="AI212" s="14"/>
      <c r="AJ212" s="14"/>
      <c r="AK212" s="14"/>
      <c r="AL212" s="75"/>
      <c r="AM212" s="14"/>
      <c r="AN212" s="14"/>
      <c r="AO212" s="58"/>
      <c r="AP212" s="58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355"/>
      <c r="H213" s="360"/>
      <c r="I213" s="157"/>
      <c r="J213" s="157"/>
      <c r="K213" s="157"/>
      <c r="L213" s="157"/>
      <c r="M213" s="360"/>
      <c r="N213" s="157"/>
      <c r="O213" s="157"/>
      <c r="P213" s="157"/>
      <c r="Q213" s="14"/>
      <c r="V213" s="14"/>
      <c r="W213" s="14"/>
      <c r="X213" s="14"/>
      <c r="Y213" s="14"/>
      <c r="Z213" s="14"/>
      <c r="AA213" s="75"/>
      <c r="AB213" s="75"/>
      <c r="AC213" s="14"/>
      <c r="AD213" s="14"/>
      <c r="AE213" s="75"/>
      <c r="AF213" s="75"/>
      <c r="AG213" s="157"/>
      <c r="AH213" s="14"/>
      <c r="AI213" s="14"/>
      <c r="AJ213" s="14"/>
      <c r="AK213" s="14"/>
      <c r="AL213" s="75"/>
      <c r="AM213" s="14"/>
      <c r="AN213" s="14"/>
      <c r="AO213" s="58"/>
      <c r="AP213" s="58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</row>
    <row r="214" spans="7:54">
      <c r="G214" s="355"/>
      <c r="H214" s="360"/>
      <c r="I214" s="157"/>
      <c r="J214" s="157"/>
      <c r="K214" s="157"/>
      <c r="L214" s="157"/>
      <c r="M214" s="360"/>
      <c r="N214" s="157"/>
      <c r="O214" s="157"/>
      <c r="P214" s="157"/>
      <c r="Q214" s="14"/>
      <c r="V214" s="14"/>
      <c r="W214" s="14"/>
      <c r="X214" s="14"/>
      <c r="Y214" s="14"/>
      <c r="Z214" s="14"/>
      <c r="AA214" s="75"/>
      <c r="AB214" s="75"/>
      <c r="AC214" s="14"/>
      <c r="AD214" s="14"/>
      <c r="AE214" s="75"/>
      <c r="AF214" s="75"/>
      <c r="AG214" s="157"/>
      <c r="AH214" s="14"/>
      <c r="AI214" s="14"/>
      <c r="AJ214" s="14"/>
      <c r="AK214" s="14"/>
      <c r="AL214" s="75"/>
      <c r="AM214" s="14"/>
      <c r="AN214" s="14"/>
      <c r="AO214" s="58"/>
      <c r="AP214" s="58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</row>
    <row r="215" spans="7:54">
      <c r="G215" s="355"/>
      <c r="H215" s="360"/>
      <c r="I215" s="157"/>
      <c r="J215" s="157"/>
      <c r="K215" s="157"/>
      <c r="L215" s="157"/>
      <c r="M215" s="360"/>
      <c r="N215" s="157"/>
      <c r="O215" s="157"/>
      <c r="P215" s="157"/>
      <c r="Q215" s="14"/>
      <c r="V215" s="14"/>
      <c r="W215" s="14"/>
      <c r="X215" s="14"/>
      <c r="Y215" s="14"/>
      <c r="Z215" s="14"/>
      <c r="AA215" s="75"/>
      <c r="AB215" s="75"/>
      <c r="AC215" s="14"/>
      <c r="AD215" s="14"/>
      <c r="AE215" s="75"/>
      <c r="AF215" s="75"/>
      <c r="AG215" s="157"/>
      <c r="AH215" s="14"/>
      <c r="AI215" s="14"/>
      <c r="AJ215" s="14"/>
      <c r="AK215" s="14"/>
      <c r="AL215" s="75"/>
      <c r="AM215" s="14"/>
      <c r="AN215" s="14"/>
      <c r="AO215" s="58"/>
      <c r="AP215" s="58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355"/>
      <c r="H216" s="360"/>
      <c r="I216" s="157"/>
      <c r="J216" s="157"/>
      <c r="K216" s="157"/>
      <c r="L216" s="157"/>
      <c r="M216" s="360"/>
      <c r="N216" s="157"/>
      <c r="O216" s="157"/>
      <c r="P216" s="157"/>
      <c r="Q216" s="14"/>
      <c r="V216" s="14"/>
      <c r="W216" s="14"/>
      <c r="X216" s="14"/>
      <c r="Y216" s="14"/>
      <c r="Z216" s="14"/>
      <c r="AA216" s="75"/>
      <c r="AB216" s="75"/>
      <c r="AC216" s="14"/>
      <c r="AD216" s="14"/>
      <c r="AE216" s="75"/>
      <c r="AF216" s="75"/>
      <c r="AG216" s="157"/>
      <c r="AH216" s="14"/>
      <c r="AI216" s="14"/>
      <c r="AJ216" s="14"/>
      <c r="AK216" s="14"/>
      <c r="AL216" s="75"/>
      <c r="AM216" s="14"/>
      <c r="AN216" s="14"/>
      <c r="AO216" s="58"/>
      <c r="AP216" s="58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355"/>
      <c r="H217" s="360"/>
      <c r="I217" s="157"/>
      <c r="J217" s="157"/>
      <c r="K217" s="157"/>
      <c r="L217" s="157"/>
      <c r="M217" s="360"/>
      <c r="N217" s="157"/>
      <c r="O217" s="157"/>
      <c r="P217" s="157"/>
      <c r="Q217" s="14"/>
      <c r="V217" s="14"/>
      <c r="W217" s="14"/>
      <c r="X217" s="14"/>
      <c r="Y217" s="14"/>
      <c r="Z217" s="14"/>
      <c r="AA217" s="75"/>
      <c r="AB217" s="75"/>
      <c r="AC217" s="14"/>
      <c r="AD217" s="14"/>
      <c r="AE217" s="75"/>
      <c r="AF217" s="75"/>
      <c r="AG217" s="157"/>
      <c r="AH217" s="14"/>
      <c r="AI217" s="14"/>
      <c r="AJ217" s="14"/>
      <c r="AK217" s="14"/>
      <c r="AL217" s="75"/>
      <c r="AM217" s="14"/>
      <c r="AN217" s="14"/>
      <c r="AO217" s="58"/>
      <c r="AP217" s="58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355"/>
      <c r="H218" s="360"/>
      <c r="I218" s="157"/>
      <c r="J218" s="157"/>
      <c r="K218" s="157"/>
      <c r="L218" s="157"/>
      <c r="M218" s="360"/>
      <c r="N218" s="157"/>
      <c r="O218" s="157"/>
      <c r="P218" s="157"/>
      <c r="Q218" s="14"/>
      <c r="V218" s="14"/>
      <c r="W218" s="14"/>
      <c r="X218" s="14"/>
      <c r="Y218" s="14"/>
      <c r="Z218" s="14"/>
      <c r="AA218" s="75"/>
      <c r="AB218" s="75"/>
      <c r="AC218" s="14"/>
      <c r="AD218" s="14"/>
      <c r="AE218" s="75"/>
      <c r="AF218" s="75"/>
      <c r="AG218" s="157"/>
      <c r="AH218" s="14"/>
      <c r="AI218" s="14"/>
      <c r="AJ218" s="14"/>
      <c r="AK218" s="14"/>
      <c r="AL218" s="75"/>
      <c r="AM218" s="14"/>
      <c r="AN218" s="14"/>
      <c r="AO218" s="58"/>
      <c r="AP218" s="58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355"/>
      <c r="H219" s="360"/>
      <c r="I219" s="157"/>
      <c r="J219" s="157"/>
      <c r="K219" s="157"/>
      <c r="L219" s="157"/>
      <c r="M219" s="360"/>
      <c r="N219" s="157"/>
      <c r="O219" s="157"/>
      <c r="P219" s="157"/>
      <c r="Q219" s="14"/>
      <c r="V219" s="14"/>
      <c r="W219" s="14"/>
      <c r="X219" s="14"/>
      <c r="Y219" s="14"/>
      <c r="Z219" s="14"/>
      <c r="AA219" s="75"/>
      <c r="AB219" s="75"/>
      <c r="AC219" s="14"/>
      <c r="AD219" s="14"/>
      <c r="AE219" s="75"/>
      <c r="AF219" s="75"/>
      <c r="AG219" s="157"/>
      <c r="AH219" s="14"/>
      <c r="AI219" s="14"/>
      <c r="AJ219" s="14"/>
      <c r="AK219" s="14"/>
      <c r="AL219" s="75"/>
      <c r="AM219" s="14"/>
      <c r="AN219" s="14"/>
      <c r="AO219" s="58"/>
      <c r="AP219" s="58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355"/>
      <c r="H220" s="360"/>
      <c r="I220" s="157"/>
      <c r="J220" s="157"/>
      <c r="K220" s="157"/>
      <c r="L220" s="157"/>
      <c r="M220" s="360"/>
      <c r="N220" s="157"/>
      <c r="O220" s="157"/>
      <c r="P220" s="157"/>
      <c r="Q220" s="14"/>
      <c r="V220" s="14"/>
      <c r="W220" s="14"/>
      <c r="X220" s="14"/>
      <c r="Y220" s="14"/>
      <c r="Z220" s="14"/>
      <c r="AA220" s="75"/>
      <c r="AB220" s="75"/>
      <c r="AC220" s="14"/>
      <c r="AD220" s="14"/>
      <c r="AE220" s="75"/>
      <c r="AF220" s="75"/>
      <c r="AG220" s="157"/>
      <c r="AH220" s="14"/>
      <c r="AI220" s="14"/>
      <c r="AJ220" s="14"/>
      <c r="AK220" s="14"/>
      <c r="AL220" s="75"/>
      <c r="AM220" s="14"/>
      <c r="AN220" s="14"/>
      <c r="AO220" s="58"/>
      <c r="AP220" s="58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355"/>
      <c r="H221" s="360"/>
      <c r="I221" s="157"/>
      <c r="J221" s="157"/>
      <c r="K221" s="157"/>
      <c r="L221" s="157"/>
      <c r="M221" s="360"/>
      <c r="N221" s="157"/>
      <c r="O221" s="157"/>
      <c r="P221" s="157"/>
      <c r="Q221" s="14"/>
      <c r="V221" s="14"/>
      <c r="W221" s="14"/>
      <c r="X221" s="14"/>
      <c r="Y221" s="14"/>
      <c r="Z221" s="14"/>
      <c r="AA221" s="75"/>
      <c r="AB221" s="75"/>
      <c r="AC221" s="14"/>
      <c r="AD221" s="14"/>
      <c r="AE221" s="75"/>
      <c r="AF221" s="75"/>
      <c r="AG221" s="157"/>
      <c r="AH221" s="14"/>
      <c r="AI221" s="14"/>
      <c r="AJ221" s="14"/>
      <c r="AK221" s="14"/>
      <c r="AL221" s="75"/>
      <c r="AM221" s="14"/>
      <c r="AN221" s="14"/>
      <c r="AO221" s="58"/>
      <c r="AP221" s="58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355"/>
      <c r="H222" s="360"/>
      <c r="I222" s="157"/>
      <c r="J222" s="157"/>
      <c r="K222" s="157"/>
      <c r="L222" s="157"/>
      <c r="M222" s="360"/>
      <c r="N222" s="157"/>
      <c r="O222" s="157"/>
      <c r="P222" s="157"/>
      <c r="Q222" s="14"/>
      <c r="V222" s="14"/>
      <c r="W222" s="14"/>
      <c r="X222" s="14"/>
      <c r="Y222" s="14"/>
      <c r="Z222" s="14"/>
      <c r="AA222" s="75"/>
      <c r="AB222" s="75"/>
      <c r="AC222" s="14"/>
      <c r="AD222" s="14"/>
      <c r="AE222" s="75"/>
      <c r="AF222" s="75"/>
      <c r="AG222" s="157"/>
      <c r="AH222" s="14"/>
      <c r="AI222" s="14"/>
      <c r="AJ222" s="14"/>
      <c r="AK222" s="14"/>
      <c r="AL222" s="75"/>
      <c r="AM222" s="14"/>
      <c r="AN222" s="14"/>
      <c r="AO222" s="58"/>
      <c r="AP222" s="58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355"/>
      <c r="H223" s="360"/>
      <c r="I223" s="157"/>
      <c r="J223" s="157"/>
      <c r="K223" s="157"/>
      <c r="L223" s="157"/>
      <c r="M223" s="360"/>
      <c r="N223" s="157"/>
      <c r="O223" s="157"/>
      <c r="P223" s="157"/>
      <c r="Q223" s="14"/>
      <c r="V223" s="14"/>
      <c r="W223" s="14"/>
      <c r="X223" s="14"/>
      <c r="Y223" s="14"/>
      <c r="Z223" s="14"/>
      <c r="AA223" s="75"/>
      <c r="AB223" s="75"/>
      <c r="AC223" s="14"/>
      <c r="AD223" s="14"/>
      <c r="AE223" s="75"/>
      <c r="AF223" s="75"/>
      <c r="AG223" s="157"/>
      <c r="AH223" s="14"/>
      <c r="AI223" s="14"/>
      <c r="AJ223" s="14"/>
      <c r="AK223" s="14"/>
      <c r="AL223" s="75"/>
      <c r="AM223" s="14"/>
      <c r="AN223" s="14"/>
      <c r="AO223" s="58"/>
      <c r="AP223" s="58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355"/>
      <c r="H224" s="360"/>
      <c r="I224" s="157"/>
      <c r="J224" s="157"/>
      <c r="K224" s="157"/>
      <c r="L224" s="157"/>
      <c r="M224" s="360"/>
      <c r="N224" s="157"/>
      <c r="O224" s="157"/>
      <c r="P224" s="157"/>
      <c r="Q224" s="14"/>
      <c r="V224" s="14"/>
      <c r="W224" s="14"/>
      <c r="X224" s="14"/>
      <c r="Y224" s="14"/>
      <c r="Z224" s="14"/>
      <c r="AA224" s="75"/>
      <c r="AB224" s="75"/>
      <c r="AC224" s="14"/>
      <c r="AD224" s="14"/>
      <c r="AE224" s="75"/>
      <c r="AF224" s="75"/>
      <c r="AG224" s="157"/>
      <c r="AH224" s="14"/>
      <c r="AI224" s="14"/>
      <c r="AJ224" s="14"/>
      <c r="AK224" s="14"/>
      <c r="AL224" s="75"/>
      <c r="AM224" s="14"/>
      <c r="AN224" s="14"/>
      <c r="AO224" s="58"/>
      <c r="AP224" s="58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355"/>
      <c r="H225" s="360"/>
      <c r="I225" s="157"/>
      <c r="J225" s="157"/>
      <c r="K225" s="157"/>
      <c r="L225" s="157"/>
      <c r="M225" s="360"/>
      <c r="N225" s="157"/>
      <c r="O225" s="157"/>
      <c r="P225" s="157"/>
      <c r="Q225" s="14"/>
      <c r="V225" s="14"/>
      <c r="W225" s="14"/>
      <c r="X225" s="14"/>
      <c r="Y225" s="14"/>
      <c r="Z225" s="14"/>
      <c r="AA225" s="75"/>
      <c r="AB225" s="75"/>
      <c r="AC225" s="14"/>
      <c r="AD225" s="14"/>
      <c r="AE225" s="75"/>
      <c r="AF225" s="75"/>
      <c r="AG225" s="157"/>
      <c r="AH225" s="14"/>
      <c r="AI225" s="14"/>
      <c r="AJ225" s="14"/>
      <c r="AK225" s="14"/>
      <c r="AL225" s="75"/>
      <c r="AM225" s="14"/>
      <c r="AN225" s="14"/>
      <c r="AO225" s="58"/>
      <c r="AP225" s="58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355"/>
      <c r="H226" s="360"/>
      <c r="I226" s="157"/>
      <c r="J226" s="157"/>
      <c r="K226" s="157"/>
      <c r="L226" s="157"/>
      <c r="M226" s="360"/>
      <c r="N226" s="157"/>
      <c r="O226" s="157"/>
      <c r="P226" s="157"/>
      <c r="Q226" s="14"/>
      <c r="V226" s="14"/>
      <c r="W226" s="14"/>
      <c r="X226" s="14"/>
      <c r="Y226" s="14"/>
      <c r="Z226" s="14"/>
      <c r="AA226" s="75"/>
      <c r="AB226" s="75"/>
      <c r="AC226" s="14"/>
      <c r="AD226" s="14"/>
      <c r="AE226" s="75"/>
      <c r="AF226" s="75"/>
      <c r="AG226" s="157"/>
      <c r="AH226" s="14"/>
      <c r="AI226" s="14"/>
      <c r="AJ226" s="14"/>
      <c r="AK226" s="14"/>
      <c r="AL226" s="75"/>
      <c r="AM226" s="14"/>
      <c r="AN226" s="14"/>
      <c r="AO226" s="58"/>
      <c r="AP226" s="58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355"/>
      <c r="H227" s="360"/>
      <c r="I227" s="157"/>
      <c r="J227" s="157"/>
      <c r="K227" s="157"/>
      <c r="L227" s="157"/>
      <c r="M227" s="360"/>
      <c r="N227" s="157"/>
      <c r="O227" s="157"/>
      <c r="P227" s="157"/>
      <c r="Q227" s="14"/>
      <c r="V227" s="14"/>
      <c r="W227" s="14"/>
      <c r="X227" s="14"/>
      <c r="Y227" s="14"/>
      <c r="Z227" s="14"/>
      <c r="AA227" s="75"/>
      <c r="AB227" s="75"/>
      <c r="AC227" s="14"/>
      <c r="AD227" s="14"/>
      <c r="AE227" s="75"/>
      <c r="AF227" s="75"/>
      <c r="AG227" s="157"/>
      <c r="AH227" s="14"/>
      <c r="AI227" s="14"/>
      <c r="AJ227" s="14"/>
      <c r="AK227" s="14"/>
      <c r="AL227" s="75"/>
      <c r="AM227" s="14"/>
      <c r="AN227" s="14"/>
      <c r="AO227" s="58"/>
      <c r="AP227" s="58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355"/>
      <c r="H228" s="360"/>
      <c r="I228" s="157"/>
      <c r="J228" s="157"/>
      <c r="K228" s="157"/>
      <c r="L228" s="157"/>
      <c r="M228" s="360"/>
      <c r="N228" s="157"/>
      <c r="O228" s="157"/>
      <c r="P228" s="157"/>
      <c r="Q228" s="14"/>
      <c r="V228" s="14"/>
      <c r="W228" s="14"/>
      <c r="X228" s="14"/>
      <c r="Y228" s="14"/>
      <c r="Z228" s="14"/>
      <c r="AA228" s="75"/>
      <c r="AB228" s="75"/>
      <c r="AC228" s="14"/>
      <c r="AD228" s="14"/>
      <c r="AE228" s="75"/>
      <c r="AF228" s="75"/>
      <c r="AG228" s="157"/>
      <c r="AH228" s="14"/>
      <c r="AI228" s="14"/>
      <c r="AJ228" s="14"/>
      <c r="AK228" s="14"/>
      <c r="AL228" s="75"/>
      <c r="AM228" s="14"/>
      <c r="AN228" s="14"/>
      <c r="AO228" s="58"/>
      <c r="AP228" s="58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355"/>
      <c r="H229" s="360"/>
      <c r="I229" s="157"/>
      <c r="J229" s="157"/>
      <c r="K229" s="157"/>
      <c r="L229" s="157"/>
      <c r="M229" s="360"/>
      <c r="N229" s="157"/>
      <c r="O229" s="157"/>
      <c r="P229" s="157"/>
      <c r="Q229" s="14"/>
      <c r="V229" s="14"/>
      <c r="W229" s="14"/>
      <c r="X229" s="14"/>
      <c r="Y229" s="14"/>
      <c r="Z229" s="14"/>
      <c r="AA229" s="75"/>
      <c r="AB229" s="75"/>
      <c r="AC229" s="14"/>
      <c r="AD229" s="14"/>
      <c r="AE229" s="75"/>
      <c r="AF229" s="75"/>
      <c r="AG229" s="157"/>
      <c r="AH229" s="14"/>
      <c r="AI229" s="14"/>
      <c r="AJ229" s="14"/>
      <c r="AK229" s="14"/>
      <c r="AL229" s="75"/>
      <c r="AM229" s="14"/>
      <c r="AN229" s="14"/>
      <c r="AO229" s="58"/>
      <c r="AP229" s="58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355"/>
      <c r="H230" s="360"/>
      <c r="I230" s="157"/>
      <c r="J230" s="157"/>
      <c r="K230" s="157"/>
      <c r="L230" s="157"/>
      <c r="M230" s="360"/>
      <c r="N230" s="157"/>
      <c r="O230" s="157"/>
      <c r="P230" s="157"/>
      <c r="Q230" s="14"/>
      <c r="V230" s="14"/>
      <c r="W230" s="14"/>
      <c r="X230" s="14"/>
      <c r="Y230" s="14"/>
      <c r="Z230" s="14"/>
      <c r="AA230" s="75"/>
      <c r="AB230" s="75"/>
      <c r="AC230" s="14"/>
      <c r="AD230" s="14"/>
      <c r="AE230" s="75"/>
      <c r="AF230" s="75"/>
      <c r="AG230" s="157"/>
      <c r="AH230" s="14"/>
      <c r="AI230" s="14"/>
      <c r="AJ230" s="14"/>
      <c r="AK230" s="14"/>
      <c r="AL230" s="75"/>
      <c r="AM230" s="14"/>
      <c r="AN230" s="14"/>
      <c r="AO230" s="58"/>
      <c r="AP230" s="58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355"/>
      <c r="H231" s="360"/>
      <c r="I231" s="157"/>
      <c r="J231" s="157"/>
      <c r="K231" s="157"/>
      <c r="L231" s="157"/>
      <c r="M231" s="360"/>
      <c r="N231" s="157"/>
      <c r="O231" s="157"/>
      <c r="P231" s="157"/>
      <c r="Q231" s="14"/>
      <c r="V231" s="14"/>
      <c r="W231" s="14"/>
      <c r="X231" s="14"/>
      <c r="Y231" s="14"/>
      <c r="Z231" s="14"/>
      <c r="AA231" s="75"/>
      <c r="AB231" s="75"/>
      <c r="AC231" s="14"/>
      <c r="AD231" s="14"/>
      <c r="AE231" s="75"/>
      <c r="AF231" s="75"/>
      <c r="AG231" s="157"/>
      <c r="AH231" s="14"/>
      <c r="AI231" s="14"/>
      <c r="AJ231" s="14"/>
      <c r="AK231" s="14"/>
      <c r="AL231" s="75"/>
      <c r="AM231" s="14"/>
      <c r="AN231" s="14"/>
      <c r="AO231" s="58"/>
      <c r="AP231" s="58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355"/>
      <c r="H232" s="360"/>
      <c r="I232" s="157"/>
      <c r="J232" s="157"/>
      <c r="K232" s="157"/>
      <c r="L232" s="157"/>
      <c r="M232" s="360"/>
      <c r="N232" s="157"/>
      <c r="O232" s="157"/>
      <c r="P232" s="157"/>
      <c r="Q232" s="14"/>
      <c r="V232" s="14"/>
      <c r="W232" s="14"/>
      <c r="X232" s="14"/>
      <c r="Y232" s="14"/>
      <c r="Z232" s="14"/>
      <c r="AA232" s="75"/>
      <c r="AB232" s="75"/>
      <c r="AC232" s="14"/>
      <c r="AD232" s="14"/>
      <c r="AE232" s="75"/>
      <c r="AF232" s="75"/>
      <c r="AG232" s="157"/>
      <c r="AH232" s="14"/>
      <c r="AI232" s="14"/>
      <c r="AJ232" s="14"/>
      <c r="AK232" s="14"/>
      <c r="AL232" s="75"/>
      <c r="AM232" s="14"/>
      <c r="AN232" s="14"/>
      <c r="AO232" s="58"/>
      <c r="AP232" s="58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355"/>
      <c r="H233" s="360"/>
      <c r="I233" s="157"/>
      <c r="J233" s="157"/>
      <c r="K233" s="157"/>
      <c r="L233" s="157"/>
      <c r="M233" s="360"/>
      <c r="N233" s="157"/>
      <c r="O233" s="157"/>
      <c r="P233" s="157"/>
      <c r="Q233" s="14"/>
      <c r="V233" s="14"/>
      <c r="W233" s="14"/>
      <c r="X233" s="14"/>
      <c r="Y233" s="14"/>
      <c r="Z233" s="14"/>
      <c r="AA233" s="75"/>
      <c r="AB233" s="75"/>
      <c r="AC233" s="14"/>
      <c r="AD233" s="14"/>
      <c r="AE233" s="75"/>
      <c r="AF233" s="75"/>
      <c r="AG233" s="157"/>
      <c r="AH233" s="14"/>
      <c r="AI233" s="14"/>
      <c r="AJ233" s="14"/>
      <c r="AK233" s="14"/>
      <c r="AL233" s="75"/>
      <c r="AM233" s="14"/>
      <c r="AN233" s="14"/>
      <c r="AO233" s="58"/>
      <c r="AP233" s="58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355"/>
      <c r="H234" s="360"/>
      <c r="I234" s="157"/>
      <c r="J234" s="157"/>
      <c r="K234" s="157"/>
      <c r="L234" s="157"/>
      <c r="M234" s="360"/>
      <c r="N234" s="157"/>
      <c r="O234" s="157"/>
      <c r="P234" s="157"/>
      <c r="Q234" s="14"/>
      <c r="V234" s="14"/>
      <c r="W234" s="14"/>
      <c r="X234" s="14"/>
      <c r="Y234" s="14"/>
      <c r="Z234" s="14"/>
      <c r="AA234" s="75"/>
      <c r="AB234" s="75"/>
      <c r="AC234" s="14"/>
      <c r="AD234" s="14"/>
      <c r="AE234" s="75"/>
      <c r="AF234" s="75"/>
      <c r="AG234" s="157"/>
      <c r="AH234" s="14"/>
      <c r="AI234" s="14"/>
      <c r="AJ234" s="14"/>
      <c r="AK234" s="14"/>
      <c r="AL234" s="75"/>
      <c r="AM234" s="14"/>
      <c r="AN234" s="14"/>
      <c r="AO234" s="58"/>
      <c r="AP234" s="58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355"/>
      <c r="H235" s="360"/>
      <c r="I235" s="157"/>
      <c r="J235" s="157"/>
      <c r="K235" s="157"/>
      <c r="L235" s="157"/>
      <c r="M235" s="360"/>
      <c r="N235" s="157"/>
      <c r="O235" s="157"/>
      <c r="P235" s="157"/>
      <c r="Q235" s="14"/>
      <c r="V235" s="14"/>
      <c r="W235" s="14"/>
      <c r="X235" s="14"/>
      <c r="Y235" s="14"/>
      <c r="Z235" s="14"/>
      <c r="AA235" s="75"/>
      <c r="AB235" s="75"/>
      <c r="AC235" s="14"/>
      <c r="AD235" s="14"/>
      <c r="AE235" s="75"/>
      <c r="AF235" s="75"/>
      <c r="AG235" s="157"/>
      <c r="AH235" s="14"/>
      <c r="AI235" s="14"/>
      <c r="AJ235" s="14"/>
      <c r="AK235" s="14"/>
      <c r="AL235" s="75"/>
      <c r="AM235" s="14"/>
      <c r="AN235" s="14"/>
      <c r="AO235" s="58"/>
      <c r="AP235" s="58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355"/>
      <c r="H236" s="360"/>
      <c r="I236" s="157"/>
      <c r="J236" s="157"/>
      <c r="K236" s="157"/>
      <c r="L236" s="157"/>
      <c r="M236" s="360"/>
      <c r="N236" s="157"/>
      <c r="O236" s="157"/>
      <c r="P236" s="157"/>
      <c r="Q236" s="14"/>
      <c r="V236" s="14"/>
      <c r="W236" s="14"/>
      <c r="X236" s="14"/>
      <c r="Y236" s="14"/>
      <c r="Z236" s="14"/>
      <c r="AA236" s="75"/>
      <c r="AB236" s="75"/>
      <c r="AC236" s="14"/>
      <c r="AD236" s="14"/>
      <c r="AE236" s="75"/>
      <c r="AF236" s="75"/>
      <c r="AG236" s="157"/>
      <c r="AH236" s="14"/>
      <c r="AI236" s="14"/>
      <c r="AJ236" s="14"/>
      <c r="AK236" s="14"/>
      <c r="AL236" s="75"/>
      <c r="AM236" s="14"/>
      <c r="AN236" s="14"/>
      <c r="AO236" s="58"/>
      <c r="AP236" s="58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355"/>
      <c r="H237" s="360"/>
      <c r="I237" s="157"/>
      <c r="J237" s="157"/>
      <c r="K237" s="157"/>
      <c r="L237" s="157"/>
      <c r="M237" s="360"/>
      <c r="N237" s="157"/>
      <c r="O237" s="157"/>
      <c r="P237" s="157"/>
      <c r="Q237" s="14"/>
      <c r="V237" s="14"/>
      <c r="W237" s="14"/>
      <c r="X237" s="14"/>
      <c r="Y237" s="14"/>
      <c r="Z237" s="14"/>
      <c r="AA237" s="75"/>
      <c r="AB237" s="75"/>
      <c r="AC237" s="14"/>
      <c r="AD237" s="14"/>
      <c r="AE237" s="75"/>
      <c r="AF237" s="75"/>
      <c r="AG237" s="157"/>
      <c r="AH237" s="14"/>
      <c r="AI237" s="14"/>
      <c r="AJ237" s="14"/>
      <c r="AK237" s="14"/>
      <c r="AL237" s="75"/>
      <c r="AM237" s="14"/>
      <c r="AN237" s="14"/>
      <c r="AO237" s="58"/>
      <c r="AP237" s="58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355"/>
      <c r="H238" s="360"/>
      <c r="I238" s="157"/>
      <c r="J238" s="157"/>
      <c r="K238" s="157"/>
      <c r="L238" s="157"/>
      <c r="M238" s="360"/>
      <c r="N238" s="157"/>
      <c r="O238" s="157"/>
      <c r="P238" s="157"/>
      <c r="Q238" s="14"/>
      <c r="V238" s="14"/>
      <c r="W238" s="14"/>
      <c r="X238" s="14"/>
      <c r="Y238" s="14"/>
      <c r="Z238" s="14"/>
      <c r="AA238" s="75"/>
      <c r="AB238" s="75"/>
      <c r="AC238" s="14"/>
      <c r="AD238" s="14"/>
      <c r="AE238" s="75"/>
      <c r="AF238" s="75"/>
      <c r="AG238" s="157"/>
      <c r="AH238" s="14"/>
      <c r="AI238" s="14"/>
      <c r="AJ238" s="14"/>
      <c r="AK238" s="14"/>
      <c r="AL238" s="75"/>
      <c r="AM238" s="14"/>
      <c r="AN238" s="14"/>
      <c r="AO238" s="58"/>
      <c r="AP238" s="58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355"/>
      <c r="H239" s="360"/>
      <c r="I239" s="157"/>
      <c r="J239" s="157"/>
      <c r="K239" s="157"/>
      <c r="L239" s="157"/>
      <c r="M239" s="360"/>
      <c r="N239" s="157"/>
      <c r="O239" s="157"/>
      <c r="P239" s="157"/>
      <c r="Q239" s="14"/>
      <c r="V239" s="14"/>
      <c r="W239" s="14"/>
      <c r="X239" s="14"/>
      <c r="Y239" s="14"/>
      <c r="Z239" s="14"/>
      <c r="AA239" s="75"/>
      <c r="AB239" s="75"/>
      <c r="AC239" s="14"/>
      <c r="AD239" s="14"/>
      <c r="AE239" s="75"/>
      <c r="AF239" s="75"/>
      <c r="AG239" s="157"/>
      <c r="AH239" s="14"/>
      <c r="AI239" s="14"/>
      <c r="AJ239" s="14"/>
      <c r="AK239" s="14"/>
      <c r="AL239" s="75"/>
      <c r="AM239" s="14"/>
      <c r="AN239" s="14"/>
      <c r="AO239" s="58"/>
      <c r="AP239" s="58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355"/>
      <c r="H240" s="360"/>
      <c r="I240" s="157"/>
      <c r="J240" s="157"/>
      <c r="K240" s="157"/>
      <c r="L240" s="157"/>
      <c r="M240" s="360"/>
      <c r="N240" s="157"/>
      <c r="O240" s="157"/>
      <c r="P240" s="157"/>
      <c r="Q240" s="14"/>
      <c r="V240" s="14"/>
      <c r="W240" s="14"/>
      <c r="X240" s="14"/>
      <c r="Y240" s="14"/>
      <c r="Z240" s="14"/>
      <c r="AA240" s="75"/>
      <c r="AB240" s="75"/>
      <c r="AC240" s="14"/>
      <c r="AD240" s="14"/>
      <c r="AE240" s="75"/>
      <c r="AF240" s="75"/>
      <c r="AG240" s="157"/>
      <c r="AH240" s="14"/>
      <c r="AI240" s="14"/>
      <c r="AJ240" s="14"/>
      <c r="AK240" s="14"/>
      <c r="AL240" s="75"/>
      <c r="AM240" s="14"/>
      <c r="AN240" s="14"/>
      <c r="AO240" s="58"/>
      <c r="AP240" s="58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355"/>
      <c r="H241" s="360"/>
      <c r="I241" s="157"/>
      <c r="J241" s="157"/>
      <c r="K241" s="157"/>
      <c r="L241" s="157"/>
      <c r="M241" s="360"/>
      <c r="N241" s="157"/>
      <c r="O241" s="157"/>
      <c r="P241" s="157"/>
      <c r="Q241" s="14"/>
      <c r="V241" s="14"/>
      <c r="W241" s="14"/>
      <c r="X241" s="14"/>
      <c r="Y241" s="14"/>
      <c r="Z241" s="14"/>
      <c r="AA241" s="75"/>
      <c r="AB241" s="75"/>
      <c r="AC241" s="14"/>
      <c r="AD241" s="14"/>
      <c r="AE241" s="75"/>
      <c r="AF241" s="75"/>
      <c r="AG241" s="157"/>
      <c r="AH241" s="14"/>
      <c r="AI241" s="14"/>
      <c r="AJ241" s="14"/>
      <c r="AK241" s="14"/>
      <c r="AL241" s="75"/>
      <c r="AM241" s="14"/>
      <c r="AN241" s="14"/>
      <c r="AO241" s="58"/>
      <c r="AP241" s="58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355"/>
      <c r="H242" s="360"/>
      <c r="I242" s="157"/>
      <c r="J242" s="157"/>
      <c r="K242" s="157"/>
      <c r="L242" s="157"/>
      <c r="M242" s="360"/>
      <c r="N242" s="157"/>
      <c r="O242" s="157"/>
      <c r="P242" s="157"/>
      <c r="Q242" s="14"/>
      <c r="V242" s="14"/>
      <c r="W242" s="14"/>
      <c r="X242" s="14"/>
      <c r="Y242" s="14"/>
      <c r="Z242" s="14"/>
      <c r="AA242" s="75"/>
      <c r="AB242" s="75"/>
      <c r="AC242" s="14"/>
      <c r="AD242" s="14"/>
      <c r="AE242" s="75"/>
      <c r="AF242" s="75"/>
      <c r="AG242" s="157"/>
      <c r="AH242" s="14"/>
      <c r="AI242" s="14"/>
      <c r="AJ242" s="14"/>
      <c r="AK242" s="14"/>
      <c r="AL242" s="75"/>
      <c r="AM242" s="14"/>
      <c r="AN242" s="14"/>
      <c r="AO242" s="58"/>
      <c r="AP242" s="58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355"/>
      <c r="H243" s="360"/>
      <c r="I243" s="157"/>
      <c r="J243" s="157"/>
      <c r="K243" s="157"/>
      <c r="L243" s="157"/>
      <c r="M243" s="360"/>
      <c r="N243" s="157"/>
      <c r="O243" s="157"/>
      <c r="P243" s="157"/>
      <c r="Q243" s="14"/>
      <c r="V243" s="14"/>
      <c r="W243" s="14"/>
      <c r="X243" s="14"/>
      <c r="Y243" s="14"/>
      <c r="Z243" s="14"/>
      <c r="AA243" s="75"/>
      <c r="AB243" s="75"/>
      <c r="AC243" s="14"/>
      <c r="AD243" s="14"/>
      <c r="AE243" s="75"/>
      <c r="AF243" s="75"/>
      <c r="AG243" s="157"/>
      <c r="AH243" s="14"/>
      <c r="AI243" s="14"/>
      <c r="AJ243" s="14"/>
      <c r="AK243" s="14"/>
      <c r="AL243" s="75"/>
      <c r="AM243" s="14"/>
      <c r="AN243" s="14"/>
      <c r="AO243" s="58"/>
      <c r="AP243" s="58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355"/>
      <c r="H244" s="360"/>
      <c r="I244" s="157"/>
      <c r="J244" s="157"/>
      <c r="K244" s="157"/>
      <c r="L244" s="157"/>
      <c r="M244" s="360"/>
      <c r="N244" s="157"/>
      <c r="O244" s="157"/>
      <c r="P244" s="157"/>
      <c r="Q244" s="14"/>
      <c r="V244" s="14"/>
      <c r="W244" s="14"/>
      <c r="X244" s="14"/>
      <c r="Y244" s="14"/>
      <c r="Z244" s="14"/>
      <c r="AA244" s="75"/>
      <c r="AB244" s="75"/>
      <c r="AC244" s="14"/>
      <c r="AD244" s="14"/>
      <c r="AE244" s="75"/>
      <c r="AF244" s="75"/>
      <c r="AG244" s="157"/>
      <c r="AH244" s="14"/>
      <c r="AI244" s="14"/>
      <c r="AJ244" s="14"/>
      <c r="AK244" s="14"/>
      <c r="AL244" s="75"/>
      <c r="AM244" s="14"/>
      <c r="AN244" s="14"/>
      <c r="AO244" s="58"/>
      <c r="AP244" s="58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355"/>
      <c r="H245" s="360"/>
      <c r="I245" s="157"/>
      <c r="J245" s="157"/>
      <c r="K245" s="157"/>
      <c r="L245" s="157"/>
      <c r="M245" s="360"/>
      <c r="N245" s="157"/>
      <c r="O245" s="157"/>
      <c r="P245" s="157"/>
      <c r="Q245" s="14"/>
      <c r="V245" s="14"/>
      <c r="W245" s="14"/>
      <c r="X245" s="14"/>
      <c r="Y245" s="14"/>
      <c r="Z245" s="14"/>
      <c r="AA245" s="75"/>
      <c r="AB245" s="75"/>
      <c r="AC245" s="14"/>
      <c r="AD245" s="14"/>
      <c r="AE245" s="75"/>
      <c r="AF245" s="75"/>
      <c r="AG245" s="157"/>
      <c r="AH245" s="14"/>
      <c r="AI245" s="14"/>
      <c r="AJ245" s="14"/>
      <c r="AK245" s="14"/>
      <c r="AL245" s="75"/>
      <c r="AM245" s="14"/>
      <c r="AN245" s="14"/>
      <c r="AO245" s="58"/>
      <c r="AP245" s="58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355"/>
      <c r="H246" s="360"/>
      <c r="I246" s="157"/>
      <c r="J246" s="157"/>
      <c r="K246" s="157"/>
      <c r="L246" s="157"/>
      <c r="M246" s="360"/>
      <c r="N246" s="157"/>
      <c r="O246" s="157"/>
      <c r="P246" s="157"/>
      <c r="Q246" s="14"/>
      <c r="V246" s="14"/>
      <c r="W246" s="14"/>
      <c r="X246" s="14"/>
      <c r="Y246" s="14"/>
      <c r="Z246" s="14"/>
      <c r="AA246" s="75"/>
      <c r="AB246" s="75"/>
      <c r="AC246" s="14"/>
      <c r="AD246" s="14"/>
      <c r="AE246" s="75"/>
      <c r="AF246" s="75"/>
      <c r="AG246" s="157"/>
      <c r="AH246" s="14"/>
      <c r="AI246" s="14"/>
      <c r="AJ246" s="14"/>
      <c r="AK246" s="14"/>
      <c r="AL246" s="75"/>
      <c r="AM246" s="14"/>
      <c r="AN246" s="14"/>
      <c r="AO246" s="58"/>
      <c r="AP246" s="58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355"/>
      <c r="H247" s="360"/>
      <c r="I247" s="157"/>
      <c r="J247" s="157"/>
      <c r="K247" s="157"/>
      <c r="L247" s="157"/>
      <c r="M247" s="360"/>
      <c r="N247" s="157"/>
      <c r="O247" s="157"/>
      <c r="P247" s="157"/>
      <c r="Q247" s="14"/>
      <c r="V247" s="14"/>
      <c r="W247" s="14"/>
      <c r="X247" s="14"/>
      <c r="Y247" s="14"/>
      <c r="Z247" s="14"/>
      <c r="AA247" s="75"/>
      <c r="AB247" s="75"/>
      <c r="AC247" s="14"/>
      <c r="AD247" s="14"/>
      <c r="AE247" s="75"/>
      <c r="AF247" s="75"/>
      <c r="AG247" s="157"/>
      <c r="AH247" s="14"/>
      <c r="AI247" s="14"/>
      <c r="AJ247" s="14"/>
      <c r="AK247" s="14"/>
      <c r="AL247" s="75"/>
      <c r="AM247" s="14"/>
      <c r="AN247" s="14"/>
      <c r="AO247" s="58"/>
      <c r="AP247" s="58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355"/>
      <c r="H248" s="360"/>
      <c r="I248" s="157"/>
      <c r="J248" s="157"/>
      <c r="K248" s="157"/>
      <c r="L248" s="157"/>
      <c r="M248" s="360"/>
      <c r="N248" s="157"/>
      <c r="O248" s="157"/>
      <c r="P248" s="157"/>
      <c r="Q248" s="14"/>
      <c r="V248" s="14"/>
      <c r="W248" s="14"/>
      <c r="X248" s="14"/>
      <c r="Y248" s="14"/>
      <c r="Z248" s="14"/>
      <c r="AA248" s="75"/>
      <c r="AB248" s="75"/>
      <c r="AC248" s="14"/>
      <c r="AD248" s="14"/>
      <c r="AE248" s="75"/>
      <c r="AF248" s="75"/>
      <c r="AG248" s="157"/>
      <c r="AH248" s="14"/>
      <c r="AI248" s="14"/>
      <c r="AJ248" s="14"/>
      <c r="AK248" s="14"/>
      <c r="AL248" s="75"/>
      <c r="AM248" s="14"/>
      <c r="AN248" s="14"/>
      <c r="AO248" s="58"/>
      <c r="AP248" s="58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355"/>
      <c r="H249" s="360"/>
      <c r="I249" s="157"/>
      <c r="J249" s="157"/>
      <c r="K249" s="157"/>
      <c r="L249" s="157"/>
      <c r="M249" s="360"/>
      <c r="N249" s="157"/>
      <c r="O249" s="157"/>
      <c r="P249" s="157"/>
      <c r="Q249" s="14"/>
      <c r="V249" s="14"/>
      <c r="W249" s="14"/>
      <c r="X249" s="14"/>
      <c r="Y249" s="14"/>
      <c r="Z249" s="14"/>
      <c r="AA249" s="75"/>
      <c r="AB249" s="75"/>
      <c r="AC249" s="14"/>
      <c r="AD249" s="14"/>
      <c r="AE249" s="75"/>
      <c r="AF249" s="75"/>
      <c r="AG249" s="157"/>
      <c r="AH249" s="14"/>
      <c r="AI249" s="14"/>
      <c r="AJ249" s="14"/>
      <c r="AK249" s="14"/>
      <c r="AL249" s="75"/>
      <c r="AM249" s="14"/>
      <c r="AN249" s="14"/>
      <c r="AO249" s="58"/>
      <c r="AP249" s="58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355"/>
      <c r="H250" s="360"/>
      <c r="I250" s="157"/>
      <c r="J250" s="157"/>
      <c r="K250" s="157"/>
      <c r="L250" s="157"/>
      <c r="M250" s="360"/>
      <c r="N250" s="157"/>
      <c r="O250" s="157"/>
      <c r="P250" s="157"/>
      <c r="Q250" s="14"/>
      <c r="V250" s="14"/>
      <c r="W250" s="14"/>
      <c r="X250" s="14"/>
      <c r="Y250" s="14"/>
      <c r="Z250" s="14"/>
      <c r="AA250" s="75"/>
      <c r="AB250" s="75"/>
      <c r="AC250" s="14"/>
      <c r="AD250" s="14"/>
      <c r="AE250" s="75"/>
      <c r="AF250" s="75"/>
      <c r="AG250" s="157"/>
      <c r="AH250" s="14"/>
      <c r="AI250" s="14"/>
      <c r="AJ250" s="14"/>
      <c r="AK250" s="14"/>
      <c r="AL250" s="75"/>
      <c r="AM250" s="14"/>
      <c r="AN250" s="14"/>
      <c r="AO250" s="58"/>
      <c r="AP250" s="58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355"/>
      <c r="H251" s="360"/>
      <c r="I251" s="157"/>
      <c r="J251" s="157"/>
      <c r="K251" s="157"/>
      <c r="L251" s="157"/>
      <c r="M251" s="360"/>
      <c r="N251" s="157"/>
      <c r="O251" s="157"/>
      <c r="P251" s="157"/>
      <c r="Q251" s="14"/>
      <c r="V251" s="14"/>
      <c r="W251" s="14"/>
      <c r="X251" s="14"/>
      <c r="Y251" s="14"/>
      <c r="Z251" s="14"/>
      <c r="AA251" s="75"/>
      <c r="AB251" s="75"/>
      <c r="AC251" s="14"/>
      <c r="AD251" s="14"/>
      <c r="AE251" s="75"/>
      <c r="AF251" s="75"/>
      <c r="AG251" s="157"/>
      <c r="AH251" s="14"/>
      <c r="AI251" s="14"/>
      <c r="AJ251" s="14"/>
      <c r="AK251" s="14"/>
      <c r="AL251" s="75"/>
      <c r="AM251" s="14"/>
      <c r="AN251" s="14"/>
      <c r="AO251" s="58"/>
      <c r="AP251" s="58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355"/>
      <c r="H252" s="360"/>
      <c r="I252" s="157"/>
      <c r="J252" s="157"/>
      <c r="K252" s="157"/>
      <c r="L252" s="157"/>
      <c r="M252" s="360"/>
      <c r="N252" s="157"/>
      <c r="O252" s="157"/>
      <c r="P252" s="157"/>
      <c r="Q252" s="14"/>
      <c r="V252" s="14"/>
      <c r="W252" s="14"/>
      <c r="X252" s="14"/>
      <c r="Y252" s="14"/>
      <c r="Z252" s="14"/>
      <c r="AA252" s="75"/>
      <c r="AB252" s="75"/>
      <c r="AC252" s="14"/>
      <c r="AD252" s="14"/>
      <c r="AE252" s="75"/>
      <c r="AF252" s="75"/>
      <c r="AG252" s="157"/>
      <c r="AH252" s="14"/>
      <c r="AI252" s="14"/>
      <c r="AJ252" s="14"/>
      <c r="AK252" s="14"/>
      <c r="AL252" s="75"/>
      <c r="AM252" s="14"/>
      <c r="AN252" s="14"/>
      <c r="AO252" s="58"/>
      <c r="AP252" s="58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355"/>
      <c r="H253" s="360"/>
      <c r="I253" s="157"/>
      <c r="J253" s="157"/>
      <c r="K253" s="157"/>
      <c r="L253" s="157"/>
      <c r="M253" s="360"/>
      <c r="N253" s="157"/>
      <c r="O253" s="157"/>
      <c r="P253" s="157"/>
      <c r="Q253" s="14"/>
      <c r="V253" s="14"/>
      <c r="W253" s="14"/>
      <c r="X253" s="14"/>
      <c r="Y253" s="14"/>
      <c r="Z253" s="14"/>
      <c r="AA253" s="75"/>
      <c r="AB253" s="75"/>
      <c r="AC253" s="14"/>
      <c r="AD253" s="14"/>
      <c r="AE253" s="75"/>
      <c r="AF253" s="75"/>
      <c r="AG253" s="157"/>
      <c r="AH253" s="14"/>
      <c r="AI253" s="14"/>
      <c r="AJ253" s="14"/>
      <c r="AK253" s="14"/>
      <c r="AL253" s="75"/>
      <c r="AM253" s="14"/>
      <c r="AN253" s="14"/>
      <c r="AO253" s="58"/>
      <c r="AP253" s="58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355"/>
      <c r="H254" s="360"/>
      <c r="I254" s="157"/>
      <c r="J254" s="157"/>
      <c r="K254" s="157"/>
      <c r="L254" s="157"/>
      <c r="M254" s="360"/>
      <c r="N254" s="157"/>
      <c r="O254" s="157"/>
      <c r="P254" s="157"/>
      <c r="Q254" s="14"/>
      <c r="V254" s="14"/>
      <c r="W254" s="14"/>
      <c r="X254" s="14"/>
      <c r="Y254" s="14"/>
      <c r="Z254" s="14"/>
      <c r="AA254" s="75"/>
      <c r="AB254" s="75"/>
      <c r="AC254" s="14"/>
      <c r="AD254" s="14"/>
      <c r="AE254" s="75"/>
      <c r="AF254" s="75"/>
      <c r="AG254" s="157"/>
      <c r="AH254" s="14"/>
      <c r="AI254" s="14"/>
      <c r="AJ254" s="14"/>
      <c r="AK254" s="14"/>
      <c r="AL254" s="75"/>
      <c r="AM254" s="14"/>
      <c r="AN254" s="14"/>
      <c r="AO254" s="58"/>
      <c r="AP254" s="58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355"/>
      <c r="H255" s="360"/>
      <c r="I255" s="157"/>
      <c r="J255" s="157"/>
      <c r="K255" s="157"/>
      <c r="L255" s="157"/>
      <c r="M255" s="360"/>
      <c r="N255" s="157"/>
      <c r="O255" s="157"/>
      <c r="P255" s="157"/>
      <c r="Q255" s="14"/>
      <c r="V255" s="14"/>
      <c r="W255" s="14"/>
      <c r="X255" s="14"/>
      <c r="Y255" s="14"/>
      <c r="Z255" s="14"/>
      <c r="AA255" s="75"/>
      <c r="AB255" s="75"/>
      <c r="AC255" s="14"/>
      <c r="AD255" s="14"/>
      <c r="AE255" s="75"/>
      <c r="AF255" s="75"/>
      <c r="AG255" s="157"/>
      <c r="AH255" s="14"/>
      <c r="AI255" s="14"/>
      <c r="AJ255" s="14"/>
      <c r="AK255" s="14"/>
      <c r="AL255" s="75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355"/>
      <c r="H256" s="360"/>
      <c r="I256" s="157"/>
      <c r="J256" s="157"/>
      <c r="K256" s="157"/>
      <c r="L256" s="157"/>
      <c r="M256" s="360"/>
      <c r="N256" s="157"/>
      <c r="O256" s="157"/>
      <c r="P256" s="157"/>
      <c r="Q256" s="14"/>
      <c r="V256" s="14"/>
      <c r="W256" s="14"/>
      <c r="X256" s="14"/>
      <c r="Y256" s="14"/>
      <c r="Z256" s="14"/>
      <c r="AA256" s="75"/>
      <c r="AB256" s="75"/>
      <c r="AC256" s="14"/>
      <c r="AD256" s="14"/>
      <c r="AE256" s="75"/>
      <c r="AF256" s="75"/>
      <c r="AG256" s="157"/>
      <c r="AH256" s="14"/>
      <c r="AI256" s="14"/>
      <c r="AJ256" s="14"/>
      <c r="AK256" s="14"/>
      <c r="AL256" s="75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355"/>
      <c r="H257" s="360"/>
      <c r="I257" s="157"/>
      <c r="J257" s="157"/>
      <c r="K257" s="157"/>
      <c r="L257" s="157"/>
      <c r="M257" s="360"/>
      <c r="N257" s="157"/>
      <c r="O257" s="157"/>
      <c r="P257" s="157"/>
      <c r="Q257" s="14"/>
      <c r="V257" s="14"/>
      <c r="W257" s="14"/>
      <c r="X257" s="14"/>
      <c r="Y257" s="14"/>
      <c r="Z257" s="14"/>
      <c r="AA257" s="75"/>
      <c r="AB257" s="75"/>
      <c r="AC257" s="14"/>
      <c r="AD257" s="14"/>
      <c r="AE257" s="75"/>
      <c r="AF257" s="75"/>
      <c r="AG257" s="157"/>
      <c r="AH257" s="14"/>
      <c r="AI257" s="14"/>
      <c r="AJ257" s="14"/>
      <c r="AK257" s="14"/>
      <c r="AL257" s="75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355"/>
      <c r="H258" s="360"/>
      <c r="I258" s="157"/>
      <c r="J258" s="157"/>
      <c r="K258" s="157"/>
      <c r="L258" s="157"/>
      <c r="M258" s="360"/>
      <c r="N258" s="157"/>
      <c r="O258" s="157"/>
      <c r="P258" s="157"/>
      <c r="Q258" s="14"/>
      <c r="V258" s="14"/>
      <c r="W258" s="14"/>
      <c r="X258" s="14"/>
      <c r="Y258" s="14"/>
      <c r="Z258" s="14"/>
      <c r="AA258" s="75"/>
      <c r="AB258" s="75"/>
      <c r="AC258" s="14"/>
      <c r="AD258" s="14"/>
      <c r="AE258" s="75"/>
      <c r="AF258" s="75"/>
      <c r="AG258" s="157"/>
      <c r="AH258" s="14"/>
      <c r="AI258" s="14"/>
      <c r="AJ258" s="14"/>
      <c r="AK258" s="14"/>
      <c r="AL258" s="75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355"/>
      <c r="H259" s="360"/>
      <c r="I259" s="157"/>
      <c r="J259" s="157"/>
      <c r="K259" s="157"/>
      <c r="L259" s="157"/>
      <c r="M259" s="360"/>
      <c r="N259" s="157"/>
      <c r="O259" s="157"/>
      <c r="P259" s="157"/>
      <c r="Q259" s="14"/>
      <c r="V259" s="14"/>
      <c r="W259" s="14"/>
      <c r="X259" s="14"/>
      <c r="Y259" s="14"/>
      <c r="Z259" s="14"/>
      <c r="AA259" s="75"/>
      <c r="AB259" s="75"/>
      <c r="AC259" s="14"/>
      <c r="AD259" s="14"/>
      <c r="AE259" s="75"/>
      <c r="AF259" s="75"/>
      <c r="AG259" s="157"/>
      <c r="AH259" s="14"/>
      <c r="AI259" s="14"/>
      <c r="AJ259" s="14"/>
      <c r="AK259" s="14"/>
      <c r="AL259" s="75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355"/>
      <c r="H260" s="360"/>
      <c r="I260" s="157"/>
      <c r="J260" s="157"/>
      <c r="K260" s="157"/>
      <c r="L260" s="157"/>
      <c r="M260" s="360"/>
      <c r="N260" s="157"/>
      <c r="O260" s="157"/>
      <c r="P260" s="157"/>
      <c r="Q260" s="14"/>
      <c r="V260" s="14"/>
      <c r="W260" s="14"/>
      <c r="X260" s="14"/>
      <c r="Y260" s="14"/>
      <c r="Z260" s="14"/>
      <c r="AA260" s="75"/>
      <c r="AB260" s="75"/>
      <c r="AC260" s="14"/>
      <c r="AD260" s="14"/>
      <c r="AE260" s="75"/>
      <c r="AF260" s="75"/>
      <c r="AG260" s="157"/>
      <c r="AH260" s="14"/>
      <c r="AI260" s="14"/>
      <c r="AJ260" s="14"/>
      <c r="AK260" s="14"/>
      <c r="AL260" s="75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355"/>
      <c r="H261" s="360"/>
      <c r="I261" s="157"/>
      <c r="J261" s="157"/>
      <c r="K261" s="157"/>
      <c r="L261" s="157"/>
      <c r="M261" s="360"/>
      <c r="N261" s="157"/>
      <c r="O261" s="158"/>
      <c r="P261" s="158"/>
      <c r="Q261" s="31"/>
      <c r="R261" s="452"/>
      <c r="S261" s="453"/>
      <c r="T261" s="453"/>
      <c r="U261" s="453"/>
      <c r="V261" s="31"/>
      <c r="W261" s="31"/>
      <c r="X261" s="31"/>
      <c r="Y261" s="31"/>
      <c r="Z261" s="31"/>
      <c r="AA261" s="76"/>
      <c r="AB261" s="76"/>
      <c r="AC261" s="31"/>
      <c r="AD261" s="31"/>
      <c r="AE261" s="76"/>
      <c r="AF261" s="76"/>
      <c r="AG261" s="158"/>
      <c r="AH261" s="31"/>
      <c r="AI261" s="31"/>
      <c r="AJ261" s="31"/>
      <c r="AK261" s="31"/>
      <c r="AL261" s="76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355"/>
      <c r="H262" s="360"/>
      <c r="I262" s="157"/>
      <c r="J262" s="157"/>
      <c r="K262" s="157"/>
      <c r="L262" s="157"/>
      <c r="M262" s="340"/>
      <c r="N262" s="158"/>
      <c r="O262" s="159"/>
      <c r="P262" s="159"/>
      <c r="Q262" s="35"/>
      <c r="R262" s="454"/>
      <c r="S262" s="455"/>
      <c r="T262" s="455"/>
      <c r="U262" s="455"/>
      <c r="V262" s="35"/>
      <c r="W262" s="35"/>
      <c r="X262" s="35"/>
      <c r="Y262" s="35"/>
      <c r="Z262" s="35"/>
      <c r="AA262" s="77"/>
      <c r="AB262" s="77"/>
      <c r="AC262" s="35"/>
      <c r="AD262" s="35"/>
      <c r="AE262" s="77"/>
      <c r="AF262" s="77"/>
      <c r="AG262" s="159"/>
      <c r="AH262" s="35"/>
      <c r="AI262" s="35"/>
      <c r="AJ262" s="35"/>
      <c r="AK262" s="35"/>
      <c r="AL262" s="77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355"/>
      <c r="H263" s="360"/>
      <c r="I263" s="157"/>
      <c r="J263" s="157"/>
      <c r="K263" s="157"/>
      <c r="L263" s="157"/>
      <c r="M263" s="341"/>
      <c r="N263" s="159"/>
      <c r="O263" s="159"/>
      <c r="P263" s="159"/>
      <c r="Q263" s="35"/>
      <c r="R263" s="454"/>
      <c r="S263" s="455"/>
      <c r="T263" s="455"/>
      <c r="U263" s="455"/>
      <c r="V263" s="35"/>
      <c r="W263" s="35"/>
      <c r="X263" s="35"/>
      <c r="Y263" s="35"/>
      <c r="Z263" s="35"/>
      <c r="AA263" s="77"/>
      <c r="AB263" s="77"/>
      <c r="AC263" s="35"/>
      <c r="AD263" s="35"/>
      <c r="AE263" s="77"/>
      <c r="AF263" s="77"/>
      <c r="AG263" s="159"/>
      <c r="AH263" s="35"/>
      <c r="AI263" s="35"/>
      <c r="AJ263" s="35"/>
      <c r="AK263" s="35"/>
      <c r="AL263" s="77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355"/>
      <c r="H264" s="360"/>
      <c r="I264" s="157"/>
      <c r="J264" s="157"/>
      <c r="K264" s="157"/>
      <c r="L264" s="157"/>
      <c r="M264" s="341"/>
      <c r="N264" s="159"/>
      <c r="O264" s="159"/>
      <c r="P264" s="159"/>
      <c r="Q264" s="35"/>
      <c r="R264" s="454"/>
      <c r="S264" s="455"/>
      <c r="T264" s="455"/>
      <c r="U264" s="455"/>
      <c r="V264" s="35"/>
      <c r="W264" s="35"/>
      <c r="X264" s="35"/>
      <c r="Y264" s="35"/>
      <c r="Z264" s="35"/>
      <c r="AA264" s="77"/>
      <c r="AB264" s="77"/>
      <c r="AC264" s="35"/>
      <c r="AD264" s="35"/>
      <c r="AE264" s="77"/>
      <c r="AF264" s="77"/>
      <c r="AG264" s="159"/>
      <c r="AH264" s="35"/>
      <c r="AI264" s="35"/>
      <c r="AJ264" s="35"/>
      <c r="AK264" s="35"/>
      <c r="AL264" s="77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355"/>
      <c r="H265" s="360"/>
      <c r="I265" s="157"/>
      <c r="J265" s="157"/>
      <c r="K265" s="157"/>
      <c r="L265" s="157"/>
      <c r="M265" s="341"/>
      <c r="N265" s="159"/>
      <c r="O265" s="159"/>
      <c r="P265" s="159"/>
      <c r="Q265" s="35"/>
      <c r="R265" s="454"/>
      <c r="S265" s="455"/>
      <c r="T265" s="455"/>
      <c r="U265" s="455"/>
      <c r="V265" s="35"/>
      <c r="W265" s="35"/>
      <c r="X265" s="35"/>
      <c r="Y265" s="35"/>
      <c r="Z265" s="35"/>
      <c r="AA265" s="77"/>
      <c r="AB265" s="77"/>
      <c r="AC265" s="35"/>
      <c r="AD265" s="35"/>
      <c r="AE265" s="77"/>
      <c r="AF265" s="77"/>
      <c r="AG265" s="159"/>
      <c r="AH265" s="35"/>
      <c r="AI265" s="35"/>
      <c r="AJ265" s="35"/>
      <c r="AK265" s="35"/>
      <c r="AL265" s="77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355"/>
      <c r="H266" s="360"/>
      <c r="I266" s="157"/>
      <c r="J266" s="157"/>
      <c r="K266" s="157"/>
      <c r="L266" s="157"/>
      <c r="M266" s="341"/>
      <c r="N266" s="159"/>
      <c r="O266" s="159"/>
      <c r="P266" s="159"/>
      <c r="Q266" s="35"/>
      <c r="R266" s="454"/>
      <c r="S266" s="455"/>
      <c r="T266" s="455"/>
      <c r="U266" s="455"/>
      <c r="V266" s="35"/>
      <c r="W266" s="35"/>
      <c r="X266" s="35"/>
      <c r="Y266" s="35"/>
      <c r="Z266" s="35"/>
      <c r="AA266" s="77"/>
      <c r="AB266" s="77"/>
      <c r="AC266" s="35"/>
      <c r="AD266" s="35"/>
      <c r="AE266" s="77"/>
      <c r="AF266" s="77"/>
      <c r="AG266" s="159"/>
      <c r="AH266" s="35"/>
      <c r="AI266" s="35"/>
      <c r="AJ266" s="35"/>
      <c r="AK266" s="35"/>
      <c r="AL266" s="77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355"/>
      <c r="H267" s="360"/>
      <c r="I267" s="157"/>
      <c r="J267" s="157"/>
      <c r="K267" s="157"/>
      <c r="L267" s="157"/>
      <c r="M267" s="341"/>
      <c r="N267" s="159"/>
      <c r="O267" s="159"/>
      <c r="P267" s="159"/>
      <c r="Q267" s="35"/>
      <c r="R267" s="454"/>
      <c r="S267" s="455"/>
      <c r="T267" s="455"/>
      <c r="U267" s="455"/>
      <c r="V267" s="35"/>
      <c r="W267" s="35"/>
      <c r="X267" s="35"/>
      <c r="Y267" s="35"/>
      <c r="Z267" s="35"/>
      <c r="AA267" s="77"/>
      <c r="AB267" s="77"/>
      <c r="AC267" s="35"/>
      <c r="AD267" s="35"/>
      <c r="AE267" s="77"/>
      <c r="AF267" s="77"/>
      <c r="AG267" s="159"/>
      <c r="AH267" s="35"/>
      <c r="AI267" s="35"/>
      <c r="AJ267" s="35"/>
      <c r="AK267" s="35"/>
      <c r="AL267" s="77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355"/>
      <c r="H268" s="360"/>
      <c r="I268" s="157"/>
      <c r="J268" s="157"/>
      <c r="K268" s="157"/>
      <c r="L268" s="157"/>
      <c r="M268" s="341"/>
      <c r="N268" s="159"/>
      <c r="O268" s="159"/>
      <c r="P268" s="159"/>
      <c r="Q268" s="35"/>
      <c r="R268" s="454"/>
      <c r="S268" s="455"/>
      <c r="T268" s="455"/>
      <c r="U268" s="455"/>
      <c r="V268" s="35"/>
      <c r="W268" s="35"/>
      <c r="X268" s="35"/>
      <c r="Y268" s="35"/>
      <c r="Z268" s="35"/>
      <c r="AA268" s="77"/>
      <c r="AB268" s="77"/>
      <c r="AC268" s="35"/>
      <c r="AD268" s="35"/>
      <c r="AE268" s="77"/>
      <c r="AF268" s="77"/>
      <c r="AG268" s="159"/>
      <c r="AH268" s="35"/>
      <c r="AI268" s="35"/>
      <c r="AJ268" s="35"/>
      <c r="AK268" s="35"/>
      <c r="AL268" s="77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355"/>
      <c r="H269" s="360"/>
      <c r="I269" s="157"/>
      <c r="J269" s="157"/>
      <c r="K269" s="157"/>
      <c r="L269" s="157"/>
      <c r="M269" s="341"/>
      <c r="N269" s="159"/>
      <c r="O269" s="159"/>
      <c r="P269" s="159"/>
      <c r="Q269" s="35"/>
      <c r="R269" s="454"/>
      <c r="S269" s="455"/>
      <c r="T269" s="455"/>
      <c r="U269" s="455"/>
      <c r="V269" s="35"/>
      <c r="W269" s="35"/>
      <c r="X269" s="35"/>
      <c r="Y269" s="35"/>
      <c r="Z269" s="35"/>
      <c r="AA269" s="77"/>
      <c r="AB269" s="77"/>
      <c r="AC269" s="35"/>
      <c r="AD269" s="35"/>
      <c r="AE269" s="77"/>
      <c r="AF269" s="77"/>
      <c r="AG269" s="159"/>
      <c r="AH269" s="35"/>
      <c r="AI269" s="35"/>
      <c r="AJ269" s="35"/>
      <c r="AK269" s="35"/>
      <c r="AL269" s="77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355"/>
      <c r="H270" s="360"/>
      <c r="I270" s="157"/>
      <c r="J270" s="157"/>
      <c r="K270" s="157"/>
      <c r="L270" s="157"/>
      <c r="M270" s="341"/>
      <c r="N270" s="159"/>
      <c r="O270" s="159"/>
      <c r="P270" s="159"/>
      <c r="Q270" s="35"/>
      <c r="R270" s="454"/>
      <c r="S270" s="455"/>
      <c r="T270" s="455"/>
      <c r="U270" s="455"/>
      <c r="V270" s="35"/>
      <c r="W270" s="35"/>
      <c r="X270" s="35"/>
      <c r="Y270" s="35"/>
      <c r="Z270" s="35"/>
      <c r="AA270" s="77"/>
      <c r="AB270" s="77"/>
      <c r="AC270" s="35"/>
      <c r="AD270" s="35"/>
      <c r="AE270" s="77"/>
      <c r="AF270" s="77"/>
      <c r="AG270" s="159"/>
      <c r="AH270" s="35"/>
      <c r="AI270" s="35"/>
      <c r="AJ270" s="35"/>
      <c r="AK270" s="35"/>
      <c r="AL270" s="77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355"/>
      <c r="H271" s="360"/>
      <c r="I271" s="157"/>
      <c r="J271" s="157"/>
      <c r="K271" s="157"/>
      <c r="L271" s="157"/>
      <c r="M271" s="341"/>
      <c r="N271" s="159"/>
      <c r="O271" s="159"/>
      <c r="P271" s="159"/>
      <c r="Q271" s="35"/>
      <c r="R271" s="454"/>
      <c r="S271" s="455"/>
      <c r="T271" s="455"/>
      <c r="U271" s="455"/>
      <c r="V271" s="35"/>
      <c r="W271" s="35"/>
      <c r="X271" s="35"/>
      <c r="Y271" s="35"/>
      <c r="Z271" s="35"/>
      <c r="AA271" s="77"/>
      <c r="AB271" s="77"/>
      <c r="AC271" s="35"/>
      <c r="AD271" s="35"/>
      <c r="AE271" s="77"/>
      <c r="AF271" s="77"/>
      <c r="AG271" s="159"/>
      <c r="AH271" s="35"/>
      <c r="AI271" s="35"/>
      <c r="AJ271" s="35"/>
      <c r="AK271" s="35"/>
      <c r="AL271" s="77"/>
      <c r="AM271" s="31"/>
      <c r="AN271" s="31"/>
      <c r="AO271" s="31"/>
      <c r="AY271" s="14"/>
      <c r="AZ271" s="14"/>
      <c r="BA271" s="14"/>
      <c r="BB271" s="14"/>
    </row>
    <row r="272" spans="7:54">
      <c r="G272" s="355"/>
      <c r="H272" s="360"/>
      <c r="I272" s="157"/>
      <c r="J272" s="157"/>
      <c r="K272" s="157"/>
      <c r="L272" s="157"/>
      <c r="M272" s="341"/>
      <c r="N272" s="159"/>
      <c r="O272" s="159"/>
      <c r="P272" s="159"/>
      <c r="Q272" s="35"/>
      <c r="R272" s="454"/>
      <c r="S272" s="455"/>
      <c r="T272" s="455"/>
      <c r="U272" s="455"/>
      <c r="V272" s="35"/>
      <c r="W272" s="35"/>
      <c r="X272" s="35"/>
      <c r="Y272" s="35"/>
      <c r="Z272" s="35"/>
      <c r="AA272" s="77"/>
      <c r="AB272" s="77"/>
      <c r="AC272" s="35"/>
      <c r="AD272" s="35"/>
      <c r="AE272" s="77"/>
      <c r="AF272" s="77"/>
      <c r="AG272" s="159"/>
      <c r="AH272" s="35"/>
      <c r="AI272" s="35"/>
      <c r="AJ272" s="35"/>
      <c r="AK272" s="35"/>
      <c r="AL272" s="77"/>
      <c r="AM272" s="35"/>
      <c r="AN272" s="35"/>
      <c r="AO272" s="35"/>
      <c r="AY272" s="14"/>
      <c r="AZ272" s="14"/>
      <c r="BA272" s="14"/>
      <c r="BB272" s="14"/>
    </row>
    <row r="273" spans="1:54" ht="15">
      <c r="B273" s="31"/>
      <c r="C273" s="31"/>
      <c r="D273" s="31"/>
      <c r="E273" s="356"/>
      <c r="F273" s="31"/>
      <c r="G273" s="356"/>
      <c r="H273" s="340"/>
      <c r="I273" s="158"/>
      <c r="J273" s="158"/>
      <c r="K273" s="158"/>
      <c r="L273" s="158"/>
      <c r="M273" s="341"/>
      <c r="N273" s="159"/>
      <c r="O273" s="159"/>
      <c r="P273" s="159"/>
      <c r="Q273" s="35"/>
      <c r="R273" s="454"/>
      <c r="S273" s="455"/>
      <c r="T273" s="455"/>
      <c r="U273" s="455"/>
      <c r="V273" s="35"/>
      <c r="W273" s="35"/>
      <c r="X273" s="35"/>
      <c r="Y273" s="35"/>
      <c r="Z273" s="35"/>
      <c r="AA273" s="77"/>
      <c r="AB273" s="77"/>
      <c r="AC273" s="35"/>
      <c r="AD273" s="35"/>
      <c r="AE273" s="77"/>
      <c r="AF273" s="77"/>
      <c r="AG273" s="159"/>
      <c r="AH273" s="35"/>
      <c r="AI273" s="35"/>
      <c r="AJ273" s="35"/>
      <c r="AK273" s="35"/>
      <c r="AL273" s="77"/>
      <c r="AM273" s="35"/>
      <c r="AN273" s="35"/>
      <c r="AO273" s="35"/>
      <c r="AY273" s="14"/>
      <c r="AZ273" s="14"/>
      <c r="BA273" s="14"/>
      <c r="BB273" s="14"/>
    </row>
    <row r="274" spans="1:54" ht="15">
      <c r="B274" s="35"/>
      <c r="C274" s="35"/>
      <c r="D274" s="35"/>
      <c r="E274" s="357"/>
      <c r="F274" s="35"/>
      <c r="G274" s="357"/>
      <c r="H274" s="341"/>
      <c r="I274" s="159"/>
      <c r="J274" s="159"/>
      <c r="K274" s="159"/>
      <c r="L274" s="159"/>
      <c r="M274" s="341"/>
      <c r="N274" s="159"/>
      <c r="O274" s="159"/>
      <c r="P274" s="159"/>
      <c r="Q274" s="35"/>
      <c r="R274" s="454"/>
      <c r="S274" s="455"/>
      <c r="T274" s="455"/>
      <c r="U274" s="455"/>
      <c r="V274" s="35"/>
      <c r="W274" s="35"/>
      <c r="X274" s="35"/>
      <c r="Y274" s="35"/>
      <c r="Z274" s="35"/>
      <c r="AA274" s="77"/>
      <c r="AB274" s="77"/>
      <c r="AC274" s="35"/>
      <c r="AD274" s="35"/>
      <c r="AE274" s="77"/>
      <c r="AF274" s="77"/>
      <c r="AG274" s="159"/>
      <c r="AH274" s="35"/>
      <c r="AI274" s="35"/>
      <c r="AJ274" s="35"/>
      <c r="AK274" s="35"/>
      <c r="AL274" s="77"/>
      <c r="AM274" s="35"/>
      <c r="AN274" s="35"/>
      <c r="AO274" s="35"/>
      <c r="AY274" s="14"/>
      <c r="AZ274" s="14"/>
      <c r="BA274" s="14"/>
      <c r="BB274" s="14"/>
    </row>
    <row r="275" spans="1:54" ht="15">
      <c r="B275" s="35"/>
      <c r="C275" s="35"/>
      <c r="D275" s="35"/>
      <c r="E275" s="357"/>
      <c r="F275" s="35"/>
      <c r="G275" s="357"/>
      <c r="H275" s="341"/>
      <c r="I275" s="159"/>
      <c r="J275" s="159"/>
      <c r="K275" s="159"/>
      <c r="L275" s="159"/>
      <c r="M275" s="341"/>
      <c r="N275" s="159"/>
      <c r="O275" s="159"/>
      <c r="P275" s="159"/>
      <c r="Q275" s="35"/>
      <c r="R275" s="454"/>
      <c r="S275" s="455"/>
      <c r="T275" s="455"/>
      <c r="U275" s="455"/>
      <c r="V275" s="35"/>
      <c r="W275" s="35"/>
      <c r="X275" s="35"/>
      <c r="Y275" s="35"/>
      <c r="Z275" s="35"/>
      <c r="AA275" s="77"/>
      <c r="AB275" s="77"/>
      <c r="AC275" s="35"/>
      <c r="AD275" s="35"/>
      <c r="AE275" s="77"/>
      <c r="AF275" s="77"/>
      <c r="AG275" s="159"/>
      <c r="AH275" s="35"/>
      <c r="AI275" s="35"/>
      <c r="AJ275" s="35"/>
      <c r="AK275" s="35"/>
      <c r="AL275" s="77"/>
      <c r="AM275" s="35"/>
      <c r="AN275" s="35"/>
      <c r="AO275" s="35"/>
      <c r="AY275" s="14"/>
      <c r="AZ275" s="14"/>
      <c r="BA275" s="14"/>
      <c r="BB275" s="14"/>
    </row>
    <row r="276" spans="1:54" ht="15">
      <c r="B276" s="35"/>
      <c r="C276" s="35"/>
      <c r="D276" s="35"/>
      <c r="E276" s="357"/>
      <c r="F276" s="35"/>
      <c r="G276" s="357"/>
      <c r="H276" s="341"/>
      <c r="I276" s="159"/>
      <c r="J276" s="159"/>
      <c r="K276" s="159"/>
      <c r="L276" s="159"/>
      <c r="M276" s="341"/>
      <c r="N276" s="159"/>
      <c r="O276" s="159"/>
      <c r="P276" s="159"/>
      <c r="Q276" s="35"/>
      <c r="R276" s="454"/>
      <c r="S276" s="455"/>
      <c r="T276" s="455"/>
      <c r="U276" s="455"/>
      <c r="V276" s="35"/>
      <c r="W276" s="35"/>
      <c r="X276" s="35"/>
      <c r="Y276" s="35"/>
      <c r="Z276" s="35"/>
      <c r="AA276" s="77"/>
      <c r="AB276" s="77"/>
      <c r="AC276" s="35"/>
      <c r="AD276" s="35"/>
      <c r="AE276" s="77"/>
      <c r="AF276" s="77"/>
      <c r="AG276" s="159"/>
      <c r="AH276" s="35"/>
      <c r="AI276" s="35"/>
      <c r="AJ276" s="35"/>
      <c r="AK276" s="35"/>
      <c r="AL276" s="77"/>
      <c r="AM276" s="35"/>
      <c r="AN276" s="35"/>
      <c r="AO276" s="35"/>
      <c r="AY276" s="14"/>
      <c r="AZ276" s="14"/>
      <c r="BA276" s="14"/>
      <c r="BB276" s="14"/>
    </row>
    <row r="277" spans="1:54" ht="15">
      <c r="B277" s="35"/>
      <c r="C277" s="35"/>
      <c r="D277" s="35"/>
      <c r="E277" s="357"/>
      <c r="F277" s="35"/>
      <c r="G277" s="357"/>
      <c r="H277" s="341"/>
      <c r="I277" s="159"/>
      <c r="J277" s="159"/>
      <c r="K277" s="159"/>
      <c r="L277" s="159"/>
      <c r="M277" s="341"/>
      <c r="N277" s="159"/>
      <c r="O277" s="159"/>
      <c r="P277" s="159"/>
      <c r="Q277" s="35"/>
      <c r="R277" s="454"/>
      <c r="S277" s="455"/>
      <c r="T277" s="455"/>
      <c r="U277" s="455"/>
      <c r="V277" s="35"/>
      <c r="W277" s="35"/>
      <c r="X277" s="35"/>
      <c r="Y277" s="35"/>
      <c r="Z277" s="35"/>
      <c r="AA277" s="77"/>
      <c r="AB277" s="77"/>
      <c r="AC277" s="35"/>
      <c r="AD277" s="35"/>
      <c r="AE277" s="77"/>
      <c r="AF277" s="77"/>
      <c r="AG277" s="159"/>
      <c r="AH277" s="35"/>
      <c r="AI277" s="35"/>
      <c r="AJ277" s="35"/>
      <c r="AK277" s="35"/>
      <c r="AL277" s="77"/>
      <c r="AM277" s="35"/>
      <c r="AN277" s="35"/>
      <c r="AO277" s="35"/>
      <c r="BA277" s="14"/>
      <c r="BB277" s="14"/>
    </row>
    <row r="278" spans="1:54" ht="15">
      <c r="B278" s="35"/>
      <c r="C278" s="35"/>
      <c r="D278" s="35"/>
      <c r="E278" s="357"/>
      <c r="F278" s="35"/>
      <c r="G278" s="357"/>
      <c r="H278" s="341"/>
      <c r="I278" s="159"/>
      <c r="J278" s="159"/>
      <c r="K278" s="159"/>
      <c r="L278" s="159"/>
      <c r="M278" s="341"/>
      <c r="N278" s="159"/>
      <c r="O278" s="159"/>
      <c r="P278" s="159"/>
      <c r="Q278" s="35"/>
      <c r="R278" s="454"/>
      <c r="S278" s="455"/>
      <c r="T278" s="455"/>
      <c r="U278" s="455"/>
      <c r="V278" s="35"/>
      <c r="W278" s="35"/>
      <c r="X278" s="35"/>
      <c r="Y278" s="35"/>
      <c r="Z278" s="35"/>
      <c r="AA278" s="77"/>
      <c r="AB278" s="77"/>
      <c r="AC278" s="35"/>
      <c r="AD278" s="35"/>
      <c r="AE278" s="77"/>
      <c r="AF278" s="77"/>
      <c r="AG278" s="159"/>
      <c r="AH278" s="35"/>
      <c r="AI278" s="35"/>
      <c r="AJ278" s="35"/>
      <c r="AK278" s="35"/>
      <c r="AL278" s="77"/>
      <c r="AM278" s="35"/>
      <c r="AN278" s="35"/>
      <c r="AO278" s="35"/>
      <c r="BA278" s="14"/>
      <c r="BB278" s="14"/>
    </row>
    <row r="279" spans="1:54" ht="15">
      <c r="B279" s="35"/>
      <c r="C279" s="35"/>
      <c r="D279" s="35"/>
      <c r="E279" s="357"/>
      <c r="F279" s="35"/>
      <c r="G279" s="357"/>
      <c r="H279" s="341"/>
      <c r="I279" s="159"/>
      <c r="J279" s="159"/>
      <c r="K279" s="159"/>
      <c r="L279" s="159"/>
      <c r="M279" s="341"/>
      <c r="N279" s="159"/>
      <c r="O279" s="159"/>
      <c r="P279" s="159"/>
      <c r="Q279" s="35"/>
      <c r="R279" s="454"/>
      <c r="S279" s="455"/>
      <c r="T279" s="455"/>
      <c r="U279" s="455"/>
      <c r="V279" s="35"/>
      <c r="W279" s="35"/>
      <c r="X279" s="35"/>
      <c r="Y279" s="35"/>
      <c r="Z279" s="35"/>
      <c r="AA279" s="77"/>
      <c r="AB279" s="77"/>
      <c r="AC279" s="35"/>
      <c r="AD279" s="35"/>
      <c r="AE279" s="77"/>
      <c r="AF279" s="77"/>
      <c r="AG279" s="159"/>
      <c r="AH279" s="35"/>
      <c r="AI279" s="35"/>
      <c r="AJ279" s="35"/>
      <c r="AK279" s="35"/>
      <c r="AL279" s="77"/>
      <c r="AM279" s="35"/>
      <c r="AN279" s="35"/>
      <c r="AO279" s="35"/>
      <c r="BA279" s="14"/>
      <c r="BB279" s="14"/>
    </row>
    <row r="280" spans="1:54" ht="15">
      <c r="B280" s="35"/>
      <c r="C280" s="35"/>
      <c r="D280" s="35"/>
      <c r="E280" s="357"/>
      <c r="F280" s="35"/>
      <c r="G280" s="357"/>
      <c r="H280" s="341"/>
      <c r="I280" s="159"/>
      <c r="J280" s="159"/>
      <c r="K280" s="159"/>
      <c r="L280" s="159"/>
      <c r="M280" s="341"/>
      <c r="N280" s="159"/>
      <c r="O280" s="159"/>
      <c r="P280" s="159"/>
      <c r="Q280" s="35"/>
      <c r="R280" s="454"/>
      <c r="S280" s="455"/>
      <c r="T280" s="455"/>
      <c r="U280" s="455"/>
      <c r="V280" s="35"/>
      <c r="W280" s="35"/>
      <c r="X280" s="35"/>
      <c r="Y280" s="35"/>
      <c r="Z280" s="35"/>
      <c r="AA280" s="77"/>
      <c r="AB280" s="77"/>
      <c r="AC280" s="35"/>
      <c r="AD280" s="35"/>
      <c r="AE280" s="77"/>
      <c r="AF280" s="77"/>
      <c r="AG280" s="159"/>
      <c r="AH280" s="35"/>
      <c r="AI280" s="35"/>
      <c r="AJ280" s="35"/>
      <c r="AK280" s="35"/>
      <c r="AL280" s="77"/>
      <c r="AM280" s="35"/>
      <c r="AN280" s="35"/>
      <c r="AO280" s="35"/>
      <c r="BA280" s="14"/>
      <c r="BB280" s="14"/>
    </row>
    <row r="281" spans="1:54" ht="15">
      <c r="B281" s="35"/>
      <c r="C281" s="35"/>
      <c r="D281" s="35"/>
      <c r="E281" s="357"/>
      <c r="F281" s="35"/>
      <c r="G281" s="357"/>
      <c r="H281" s="341"/>
      <c r="I281" s="159"/>
      <c r="J281" s="159"/>
      <c r="K281" s="159"/>
      <c r="L281" s="159"/>
      <c r="M281" s="341"/>
      <c r="N281" s="159"/>
      <c r="O281" s="159"/>
      <c r="P281" s="159"/>
      <c r="Q281" s="35"/>
      <c r="R281" s="454"/>
      <c r="S281" s="455"/>
      <c r="T281" s="455"/>
      <c r="U281" s="455"/>
      <c r="V281" s="35"/>
      <c r="W281" s="35"/>
      <c r="X281" s="35"/>
      <c r="Y281" s="35"/>
      <c r="Z281" s="35"/>
      <c r="AA281" s="77"/>
      <c r="AB281" s="77"/>
      <c r="AC281" s="35"/>
      <c r="AD281" s="35"/>
      <c r="AE281" s="77"/>
      <c r="AF281" s="77"/>
      <c r="AG281" s="159"/>
      <c r="AH281" s="35"/>
      <c r="AI281" s="35"/>
      <c r="AJ281" s="35"/>
      <c r="AK281" s="35"/>
      <c r="AL281" s="77"/>
      <c r="AM281" s="35"/>
      <c r="AN281" s="35"/>
      <c r="AO281" s="35"/>
      <c r="BA281" s="14"/>
      <c r="BB281" s="14"/>
    </row>
    <row r="282" spans="1:54" ht="15">
      <c r="B282" s="35"/>
      <c r="C282" s="35"/>
      <c r="D282" s="35"/>
      <c r="E282" s="357"/>
      <c r="F282" s="35"/>
      <c r="G282" s="357"/>
      <c r="H282" s="341"/>
      <c r="I282" s="159"/>
      <c r="J282" s="159"/>
      <c r="K282" s="159"/>
      <c r="L282" s="159"/>
      <c r="M282" s="341"/>
      <c r="N282" s="159"/>
      <c r="O282" s="159"/>
      <c r="P282" s="159"/>
      <c r="Q282" s="35"/>
      <c r="R282" s="454"/>
      <c r="S282" s="455"/>
      <c r="T282" s="455"/>
      <c r="U282" s="455"/>
      <c r="V282" s="35"/>
      <c r="W282" s="35"/>
      <c r="X282" s="35"/>
      <c r="Y282" s="35"/>
      <c r="Z282" s="35"/>
      <c r="AA282" s="77"/>
      <c r="AB282" s="77"/>
      <c r="AC282" s="35"/>
      <c r="AD282" s="35"/>
      <c r="AE282" s="77"/>
      <c r="AF282" s="77"/>
      <c r="AG282" s="159"/>
      <c r="AH282" s="35"/>
      <c r="AI282" s="35"/>
      <c r="AJ282" s="35"/>
      <c r="AK282" s="35"/>
      <c r="AL282" s="77"/>
      <c r="AM282" s="35"/>
      <c r="AN282" s="35"/>
      <c r="AO282" s="35"/>
      <c r="BA282" s="14"/>
    </row>
    <row r="283" spans="1:54" ht="15">
      <c r="A283" s="163"/>
      <c r="B283" s="35"/>
      <c r="C283" s="35"/>
      <c r="D283" s="35"/>
      <c r="E283" s="357"/>
      <c r="F283" s="35"/>
      <c r="G283" s="357"/>
      <c r="H283" s="341"/>
      <c r="I283" s="159"/>
      <c r="J283" s="159"/>
      <c r="K283" s="159"/>
      <c r="L283" s="159"/>
      <c r="M283" s="341"/>
      <c r="N283" s="159"/>
      <c r="O283" s="159"/>
      <c r="P283" s="159"/>
      <c r="Q283" s="35"/>
      <c r="R283" s="454"/>
      <c r="S283" s="455"/>
      <c r="T283" s="455"/>
      <c r="U283" s="455"/>
      <c r="V283" s="35"/>
      <c r="W283" s="35"/>
      <c r="X283" s="35"/>
      <c r="Y283" s="35"/>
      <c r="Z283" s="35"/>
      <c r="AA283" s="77"/>
      <c r="AB283" s="77"/>
      <c r="AC283" s="35"/>
      <c r="AD283" s="35"/>
      <c r="AE283" s="77"/>
      <c r="AF283" s="77"/>
      <c r="AG283" s="159"/>
      <c r="AH283" s="35"/>
      <c r="AI283" s="35"/>
      <c r="AJ283" s="35"/>
      <c r="AK283" s="35"/>
      <c r="AL283" s="77"/>
      <c r="AM283" s="35"/>
      <c r="AN283" s="35"/>
      <c r="AO283" s="35"/>
    </row>
    <row r="284" spans="1:54" ht="15">
      <c r="A284" s="164"/>
      <c r="B284" s="35"/>
      <c r="C284" s="35"/>
      <c r="D284" s="35"/>
      <c r="E284" s="357"/>
      <c r="F284" s="35"/>
      <c r="G284" s="357"/>
      <c r="H284" s="341"/>
      <c r="I284" s="159"/>
      <c r="J284" s="159"/>
      <c r="K284" s="159"/>
      <c r="L284" s="159"/>
      <c r="M284" s="341"/>
      <c r="N284" s="159"/>
      <c r="O284" s="159"/>
      <c r="P284" s="159"/>
      <c r="Q284" s="35"/>
      <c r="R284" s="454"/>
      <c r="S284" s="455"/>
      <c r="T284" s="455"/>
      <c r="U284" s="455"/>
      <c r="V284" s="35"/>
      <c r="W284" s="35"/>
      <c r="X284" s="35"/>
      <c r="Y284" s="35"/>
      <c r="Z284" s="35"/>
      <c r="AA284" s="77"/>
      <c r="AB284" s="77"/>
      <c r="AC284" s="35"/>
      <c r="AD284" s="35"/>
      <c r="AE284" s="77"/>
      <c r="AF284" s="77"/>
      <c r="AG284" s="159"/>
      <c r="AH284" s="35"/>
      <c r="AI284" s="35"/>
      <c r="AJ284" s="35"/>
      <c r="AK284" s="35"/>
      <c r="AL284" s="77"/>
      <c r="AM284" s="35"/>
      <c r="AN284" s="35"/>
      <c r="AO284" s="35"/>
    </row>
    <row r="285" spans="1:54" ht="15">
      <c r="A285" s="164"/>
      <c r="B285" s="35"/>
      <c r="C285" s="35"/>
      <c r="D285" s="35"/>
      <c r="E285" s="357"/>
      <c r="F285" s="35"/>
      <c r="G285" s="357"/>
      <c r="H285" s="341"/>
      <c r="I285" s="159"/>
      <c r="J285" s="159"/>
      <c r="K285" s="159"/>
      <c r="L285" s="159"/>
      <c r="M285" s="341"/>
      <c r="N285" s="159"/>
      <c r="O285" s="159"/>
      <c r="P285" s="159"/>
      <c r="Q285" s="35"/>
      <c r="R285" s="454"/>
      <c r="S285" s="455"/>
      <c r="T285" s="455"/>
      <c r="U285" s="455"/>
      <c r="V285" s="35"/>
      <c r="W285" s="35"/>
      <c r="X285" s="35"/>
      <c r="Y285" s="35"/>
      <c r="Z285" s="35"/>
      <c r="AA285" s="77"/>
      <c r="AB285" s="77"/>
      <c r="AC285" s="35"/>
      <c r="AD285" s="35"/>
      <c r="AE285" s="77"/>
      <c r="AF285" s="77"/>
      <c r="AG285" s="159"/>
      <c r="AH285" s="35"/>
      <c r="AI285" s="35"/>
      <c r="AJ285" s="35"/>
      <c r="AK285" s="35"/>
      <c r="AL285" s="77"/>
      <c r="AM285" s="35"/>
      <c r="AN285" s="35"/>
      <c r="AO285" s="35"/>
    </row>
    <row r="286" spans="1:54" ht="15">
      <c r="A286" s="164"/>
      <c r="B286" s="35"/>
      <c r="C286" s="35"/>
      <c r="D286" s="35"/>
      <c r="E286" s="357"/>
      <c r="F286" s="35"/>
      <c r="G286" s="357"/>
      <c r="H286" s="341"/>
      <c r="I286" s="159"/>
      <c r="J286" s="159"/>
      <c r="K286" s="159"/>
      <c r="L286" s="159"/>
      <c r="M286" s="341"/>
      <c r="N286" s="159"/>
      <c r="O286" s="159"/>
      <c r="P286" s="159"/>
      <c r="Q286" s="35"/>
      <c r="R286" s="454"/>
      <c r="S286" s="455"/>
      <c r="T286" s="455"/>
      <c r="U286" s="455"/>
      <c r="V286" s="35"/>
      <c r="W286" s="35"/>
      <c r="X286" s="35"/>
      <c r="Y286" s="35"/>
      <c r="Z286" s="35"/>
      <c r="AA286" s="77"/>
      <c r="AB286" s="77"/>
      <c r="AC286" s="35"/>
      <c r="AD286" s="35"/>
      <c r="AE286" s="77"/>
      <c r="AF286" s="77"/>
      <c r="AG286" s="159"/>
      <c r="AH286" s="35"/>
      <c r="AI286" s="35"/>
      <c r="AJ286" s="35"/>
      <c r="AK286" s="35"/>
      <c r="AL286" s="77"/>
      <c r="AM286" s="35"/>
      <c r="AN286" s="35"/>
      <c r="AO286" s="35"/>
    </row>
    <row r="287" spans="1:54" ht="15">
      <c r="A287" s="164"/>
      <c r="B287" s="35"/>
      <c r="C287" s="35"/>
      <c r="D287" s="35"/>
      <c r="E287" s="357"/>
      <c r="F287" s="35"/>
      <c r="G287" s="357"/>
      <c r="H287" s="341"/>
      <c r="I287" s="159"/>
      <c r="J287" s="159"/>
      <c r="K287" s="159"/>
      <c r="L287" s="159"/>
      <c r="M287" s="341"/>
      <c r="N287" s="159"/>
      <c r="O287" s="159"/>
      <c r="P287" s="159"/>
      <c r="Q287" s="35"/>
      <c r="R287" s="454"/>
      <c r="S287" s="455"/>
      <c r="T287" s="455"/>
      <c r="U287" s="455"/>
      <c r="V287" s="35"/>
      <c r="W287" s="35"/>
      <c r="X287" s="35"/>
      <c r="Y287" s="35"/>
      <c r="Z287" s="35"/>
      <c r="AA287" s="77"/>
      <c r="AB287" s="77"/>
      <c r="AC287" s="35"/>
      <c r="AD287" s="35"/>
      <c r="AE287" s="77"/>
      <c r="AF287" s="77"/>
      <c r="AG287" s="159"/>
      <c r="AH287" s="35"/>
      <c r="AI287" s="35"/>
      <c r="AJ287" s="35"/>
      <c r="AK287" s="35"/>
      <c r="AL287" s="77"/>
      <c r="AM287" s="35"/>
      <c r="AN287" s="35"/>
      <c r="AO287" s="35"/>
    </row>
    <row r="288" spans="1:54" ht="15">
      <c r="A288" s="164"/>
      <c r="B288" s="35"/>
      <c r="C288" s="35"/>
      <c r="D288" s="35"/>
      <c r="E288" s="357"/>
      <c r="F288" s="35"/>
      <c r="G288" s="357"/>
      <c r="H288" s="341"/>
      <c r="I288" s="159"/>
      <c r="J288" s="159"/>
      <c r="K288" s="159"/>
      <c r="L288" s="159"/>
      <c r="M288" s="341"/>
      <c r="N288" s="159"/>
      <c r="O288" s="159"/>
      <c r="P288" s="159"/>
      <c r="Q288" s="35"/>
      <c r="R288" s="454"/>
      <c r="S288" s="455"/>
      <c r="T288" s="455"/>
      <c r="U288" s="455"/>
      <c r="V288" s="35"/>
      <c r="W288" s="35"/>
      <c r="X288" s="35"/>
      <c r="Y288" s="35"/>
      <c r="Z288" s="35"/>
      <c r="AA288" s="77"/>
      <c r="AB288" s="77"/>
      <c r="AC288" s="35"/>
      <c r="AD288" s="35"/>
      <c r="AE288" s="77"/>
      <c r="AF288" s="77"/>
      <c r="AG288" s="159"/>
      <c r="AH288" s="35"/>
      <c r="AI288" s="35"/>
      <c r="AJ288" s="35"/>
      <c r="AK288" s="35"/>
      <c r="AL288" s="77"/>
      <c r="AM288" s="35"/>
      <c r="AN288" s="35"/>
      <c r="AO288" s="35"/>
    </row>
    <row r="289" spans="1:41" ht="15">
      <c r="A289" s="164"/>
      <c r="B289" s="35"/>
      <c r="C289" s="35"/>
      <c r="D289" s="35"/>
      <c r="E289" s="357"/>
      <c r="F289" s="35"/>
      <c r="G289" s="357"/>
      <c r="H289" s="341"/>
      <c r="I289" s="159"/>
      <c r="J289" s="159"/>
      <c r="K289" s="159"/>
      <c r="L289" s="159"/>
      <c r="M289" s="341"/>
      <c r="N289" s="159"/>
      <c r="O289" s="159"/>
      <c r="P289" s="159"/>
      <c r="Q289" s="35"/>
      <c r="R289" s="454"/>
      <c r="S289" s="455"/>
      <c r="T289" s="455"/>
      <c r="U289" s="455"/>
      <c r="V289" s="35"/>
      <c r="W289" s="35"/>
      <c r="X289" s="35"/>
      <c r="Y289" s="35"/>
      <c r="Z289" s="35"/>
      <c r="AA289" s="77"/>
      <c r="AB289" s="77"/>
      <c r="AC289" s="35"/>
      <c r="AD289" s="35"/>
      <c r="AE289" s="77"/>
      <c r="AF289" s="77"/>
      <c r="AG289" s="159"/>
      <c r="AH289" s="35"/>
      <c r="AI289" s="35"/>
      <c r="AJ289" s="35"/>
      <c r="AK289" s="35"/>
      <c r="AL289" s="77"/>
      <c r="AM289" s="35"/>
      <c r="AN289" s="35"/>
      <c r="AO289" s="35"/>
    </row>
    <row r="290" spans="1:41" ht="15">
      <c r="A290" s="164"/>
      <c r="B290" s="35"/>
      <c r="C290" s="35"/>
      <c r="D290" s="35"/>
      <c r="E290" s="357"/>
      <c r="F290" s="35"/>
      <c r="G290" s="357"/>
      <c r="H290" s="341"/>
      <c r="I290" s="159"/>
      <c r="J290" s="159"/>
      <c r="K290" s="159"/>
      <c r="L290" s="159"/>
      <c r="M290" s="341"/>
      <c r="N290" s="159"/>
      <c r="O290" s="159"/>
      <c r="P290" s="159"/>
      <c r="Q290" s="35"/>
      <c r="R290" s="454"/>
      <c r="S290" s="455"/>
      <c r="T290" s="455"/>
      <c r="U290" s="455"/>
      <c r="V290" s="35"/>
      <c r="W290" s="35"/>
      <c r="X290" s="35"/>
      <c r="Y290" s="35"/>
      <c r="Z290" s="35"/>
      <c r="AA290" s="77"/>
      <c r="AB290" s="77"/>
      <c r="AC290" s="35"/>
      <c r="AD290" s="35"/>
      <c r="AE290" s="77"/>
      <c r="AF290" s="77"/>
      <c r="AG290" s="159"/>
      <c r="AH290" s="35"/>
      <c r="AI290" s="35"/>
      <c r="AJ290" s="35"/>
      <c r="AK290" s="35"/>
      <c r="AL290" s="77"/>
      <c r="AM290" s="35"/>
      <c r="AN290" s="35"/>
      <c r="AO290" s="35"/>
    </row>
    <row r="291" spans="1:41" ht="15">
      <c r="A291" s="164"/>
      <c r="B291" s="35"/>
      <c r="C291" s="35"/>
      <c r="D291" s="35"/>
      <c r="E291" s="357"/>
      <c r="F291" s="35"/>
      <c r="G291" s="357"/>
      <c r="H291" s="341"/>
      <c r="I291" s="159"/>
      <c r="J291" s="159"/>
      <c r="K291" s="159"/>
      <c r="L291" s="159"/>
      <c r="M291" s="341"/>
      <c r="N291" s="159"/>
      <c r="O291" s="159"/>
      <c r="P291" s="159"/>
      <c r="Q291" s="35"/>
      <c r="R291" s="454"/>
      <c r="S291" s="455"/>
      <c r="T291" s="455"/>
      <c r="U291" s="455"/>
      <c r="V291" s="35"/>
      <c r="W291" s="35"/>
      <c r="X291" s="35"/>
      <c r="Y291" s="35"/>
      <c r="Z291" s="35"/>
      <c r="AA291" s="77"/>
      <c r="AB291" s="77"/>
      <c r="AC291" s="35"/>
      <c r="AD291" s="35"/>
      <c r="AE291" s="77"/>
      <c r="AF291" s="77"/>
      <c r="AG291" s="159"/>
      <c r="AH291" s="35"/>
      <c r="AI291" s="35"/>
      <c r="AJ291" s="35"/>
      <c r="AK291" s="35"/>
      <c r="AL291" s="77"/>
      <c r="AM291" s="35"/>
      <c r="AN291" s="35"/>
      <c r="AO291" s="35"/>
    </row>
    <row r="292" spans="1:41" ht="15">
      <c r="A292" s="164"/>
      <c r="B292" s="35"/>
      <c r="C292" s="35"/>
      <c r="D292" s="35"/>
      <c r="E292" s="357"/>
      <c r="F292" s="35"/>
      <c r="G292" s="357"/>
      <c r="H292" s="341"/>
      <c r="I292" s="159"/>
      <c r="J292" s="159"/>
      <c r="K292" s="159"/>
      <c r="L292" s="159"/>
      <c r="M292" s="341"/>
      <c r="N292" s="159"/>
      <c r="O292" s="159"/>
      <c r="P292" s="159"/>
      <c r="Q292" s="35"/>
      <c r="R292" s="454"/>
      <c r="S292" s="455"/>
      <c r="T292" s="455"/>
      <c r="U292" s="455"/>
      <c r="V292" s="35"/>
      <c r="W292" s="35"/>
      <c r="X292" s="35"/>
      <c r="Y292" s="35"/>
      <c r="Z292" s="35"/>
      <c r="AA292" s="77"/>
      <c r="AB292" s="77"/>
      <c r="AC292" s="35"/>
      <c r="AD292" s="35"/>
      <c r="AE292" s="77"/>
      <c r="AF292" s="77"/>
      <c r="AG292" s="159"/>
      <c r="AH292" s="35"/>
      <c r="AI292" s="35"/>
      <c r="AJ292" s="35"/>
      <c r="AK292" s="35"/>
      <c r="AL292" s="77"/>
      <c r="AM292" s="35"/>
      <c r="AN292" s="35"/>
      <c r="AO292" s="35"/>
    </row>
    <row r="293" spans="1:41" ht="15">
      <c r="A293" s="164"/>
      <c r="B293" s="35"/>
      <c r="C293" s="35"/>
      <c r="D293" s="35"/>
      <c r="E293" s="357"/>
      <c r="F293" s="35"/>
      <c r="G293" s="357"/>
      <c r="H293" s="341"/>
      <c r="I293" s="159"/>
      <c r="J293" s="159"/>
      <c r="K293" s="159"/>
      <c r="L293" s="159"/>
      <c r="M293" s="341"/>
      <c r="N293" s="159"/>
      <c r="O293" s="159"/>
      <c r="P293" s="159"/>
      <c r="Q293" s="35"/>
      <c r="R293" s="454"/>
      <c r="S293" s="455"/>
      <c r="T293" s="455"/>
      <c r="U293" s="455"/>
      <c r="V293" s="35"/>
      <c r="W293" s="35"/>
      <c r="X293" s="35"/>
      <c r="Y293" s="35"/>
      <c r="Z293" s="35"/>
      <c r="AA293" s="77"/>
      <c r="AB293" s="77"/>
      <c r="AC293" s="35"/>
      <c r="AD293" s="35"/>
      <c r="AE293" s="77"/>
      <c r="AF293" s="77"/>
      <c r="AG293" s="159"/>
      <c r="AH293" s="35"/>
      <c r="AI293" s="35"/>
      <c r="AJ293" s="35"/>
      <c r="AK293" s="35"/>
      <c r="AL293" s="77"/>
      <c r="AM293" s="35"/>
      <c r="AN293" s="35"/>
      <c r="AO293" s="35"/>
    </row>
    <row r="294" spans="1:41" ht="15">
      <c r="A294" s="164"/>
      <c r="B294" s="35"/>
      <c r="C294" s="35"/>
      <c r="D294" s="35"/>
      <c r="E294" s="357"/>
      <c r="F294" s="35"/>
      <c r="G294" s="357"/>
      <c r="H294" s="341"/>
      <c r="I294" s="159"/>
      <c r="J294" s="159"/>
      <c r="K294" s="159"/>
      <c r="L294" s="159"/>
      <c r="M294" s="341"/>
      <c r="N294" s="159"/>
      <c r="O294" s="159"/>
      <c r="P294" s="159"/>
      <c r="Q294" s="35"/>
      <c r="R294" s="454"/>
      <c r="S294" s="455"/>
      <c r="T294" s="455"/>
      <c r="U294" s="455"/>
      <c r="V294" s="35"/>
      <c r="W294" s="35"/>
      <c r="X294" s="35"/>
      <c r="Y294" s="35"/>
      <c r="Z294" s="35"/>
      <c r="AA294" s="77"/>
      <c r="AB294" s="77"/>
      <c r="AC294" s="35"/>
      <c r="AD294" s="35"/>
      <c r="AE294" s="77"/>
      <c r="AF294" s="77"/>
      <c r="AG294" s="159"/>
      <c r="AH294" s="35"/>
      <c r="AI294" s="35"/>
      <c r="AJ294" s="35"/>
      <c r="AK294" s="35"/>
      <c r="AL294" s="77"/>
      <c r="AM294" s="35"/>
      <c r="AN294" s="35"/>
      <c r="AO294" s="35"/>
    </row>
    <row r="295" spans="1:41" ht="15">
      <c r="A295" s="164"/>
      <c r="B295" s="35"/>
      <c r="C295" s="35"/>
      <c r="D295" s="35"/>
      <c r="E295" s="357"/>
      <c r="F295" s="35"/>
      <c r="G295" s="357"/>
      <c r="H295" s="341"/>
      <c r="I295" s="159"/>
      <c r="J295" s="159"/>
      <c r="K295" s="159"/>
      <c r="L295" s="159"/>
      <c r="M295" s="341"/>
      <c r="N295" s="159"/>
      <c r="O295" s="159"/>
      <c r="P295" s="159"/>
      <c r="Q295" s="35"/>
      <c r="R295" s="454"/>
      <c r="S295" s="455"/>
      <c r="T295" s="455"/>
      <c r="U295" s="455"/>
      <c r="V295" s="35"/>
      <c r="W295" s="35"/>
      <c r="X295" s="35"/>
      <c r="Y295" s="35"/>
      <c r="Z295" s="35"/>
      <c r="AA295" s="77"/>
      <c r="AB295" s="77"/>
      <c r="AC295" s="35"/>
      <c r="AD295" s="35"/>
      <c r="AE295" s="77"/>
      <c r="AF295" s="77"/>
      <c r="AG295" s="159"/>
      <c r="AH295" s="35"/>
      <c r="AI295" s="35"/>
      <c r="AJ295" s="35"/>
      <c r="AK295" s="35"/>
      <c r="AL295" s="77"/>
      <c r="AM295" s="35"/>
      <c r="AN295" s="35"/>
      <c r="AO295" s="35"/>
    </row>
    <row r="296" spans="1:41" ht="15">
      <c r="A296" s="164"/>
      <c r="B296" s="35"/>
      <c r="C296" s="35"/>
      <c r="D296" s="35"/>
      <c r="E296" s="357"/>
      <c r="F296" s="35"/>
      <c r="G296" s="357"/>
      <c r="H296" s="341"/>
      <c r="I296" s="159"/>
      <c r="J296" s="159"/>
      <c r="K296" s="159"/>
      <c r="L296" s="159"/>
      <c r="M296" s="341"/>
      <c r="N296" s="159"/>
      <c r="O296" s="159"/>
      <c r="P296" s="159"/>
      <c r="Q296" s="35"/>
      <c r="R296" s="454"/>
      <c r="S296" s="455"/>
      <c r="T296" s="455"/>
      <c r="U296" s="455"/>
      <c r="V296" s="35"/>
      <c r="W296" s="35"/>
      <c r="X296" s="35"/>
      <c r="Y296" s="35"/>
      <c r="Z296" s="35"/>
      <c r="AA296" s="77"/>
      <c r="AB296" s="77"/>
      <c r="AC296" s="35"/>
      <c r="AD296" s="35"/>
      <c r="AE296" s="77"/>
      <c r="AF296" s="77"/>
      <c r="AG296" s="159"/>
      <c r="AH296" s="35"/>
      <c r="AI296" s="35"/>
      <c r="AJ296" s="35"/>
      <c r="AM296" s="35"/>
      <c r="AN296" s="35"/>
      <c r="AO296" s="35"/>
    </row>
    <row r="297" spans="1:41" ht="15">
      <c r="A297" s="164"/>
      <c r="B297" s="35"/>
      <c r="C297" s="35"/>
      <c r="D297" s="35"/>
      <c r="E297" s="357"/>
      <c r="F297" s="35"/>
      <c r="G297" s="357"/>
      <c r="H297" s="341"/>
      <c r="I297" s="159"/>
      <c r="J297" s="159"/>
      <c r="K297" s="159"/>
      <c r="L297" s="159"/>
      <c r="M297" s="341"/>
      <c r="N297" s="159"/>
      <c r="O297" s="159"/>
      <c r="P297" s="159"/>
      <c r="Q297" s="35"/>
      <c r="R297" s="454"/>
      <c r="S297" s="455"/>
      <c r="T297" s="455"/>
      <c r="U297" s="455"/>
      <c r="V297" s="35"/>
      <c r="W297" s="35"/>
      <c r="X297" s="35"/>
      <c r="Y297" s="35"/>
      <c r="Z297" s="35"/>
      <c r="AA297" s="77"/>
      <c r="AB297" s="77"/>
      <c r="AC297" s="35"/>
      <c r="AD297" s="35"/>
      <c r="AE297" s="77"/>
      <c r="AF297" s="77"/>
      <c r="AG297" s="159"/>
      <c r="AH297" s="35"/>
      <c r="AI297" s="35"/>
      <c r="AJ297" s="35"/>
      <c r="AM297" s="35"/>
      <c r="AN297" s="35"/>
      <c r="AO297" s="35"/>
    </row>
    <row r="298" spans="1:41" ht="15">
      <c r="A298" s="164"/>
      <c r="B298" s="35"/>
      <c r="C298" s="35"/>
      <c r="D298" s="35"/>
      <c r="E298" s="357"/>
      <c r="F298" s="35"/>
      <c r="G298" s="357"/>
      <c r="H298" s="341"/>
      <c r="I298" s="159"/>
      <c r="J298" s="159"/>
      <c r="K298" s="159"/>
      <c r="L298" s="159"/>
      <c r="M298" s="341"/>
      <c r="N298" s="159"/>
      <c r="O298" s="159"/>
      <c r="P298" s="159"/>
      <c r="Q298" s="35"/>
      <c r="R298" s="454"/>
      <c r="S298" s="455"/>
      <c r="T298" s="455"/>
      <c r="U298" s="455"/>
      <c r="V298" s="35"/>
      <c r="W298" s="35"/>
      <c r="X298" s="35"/>
      <c r="Y298" s="35"/>
      <c r="Z298" s="35"/>
      <c r="AA298" s="77"/>
      <c r="AB298" s="77"/>
      <c r="AC298" s="35"/>
      <c r="AD298" s="35"/>
      <c r="AE298" s="77"/>
      <c r="AF298" s="77"/>
      <c r="AG298" s="159"/>
      <c r="AH298" s="35"/>
      <c r="AI298" s="35"/>
      <c r="AJ298" s="35"/>
      <c r="AM298" s="35"/>
      <c r="AN298" s="35"/>
      <c r="AO298" s="35"/>
    </row>
    <row r="299" spans="1:41" ht="15">
      <c r="A299" s="164"/>
      <c r="B299" s="35"/>
      <c r="C299" s="35"/>
      <c r="D299" s="35"/>
      <c r="E299" s="357"/>
      <c r="F299" s="35"/>
      <c r="G299" s="357"/>
      <c r="H299" s="341"/>
      <c r="I299" s="159"/>
      <c r="J299" s="159"/>
      <c r="K299" s="159"/>
      <c r="L299" s="159"/>
      <c r="M299" s="341"/>
      <c r="N299" s="159"/>
      <c r="O299" s="159"/>
      <c r="P299" s="159"/>
      <c r="Q299" s="35"/>
      <c r="R299" s="454"/>
      <c r="S299" s="455"/>
      <c r="T299" s="455"/>
      <c r="U299" s="455"/>
      <c r="V299" s="35"/>
      <c r="W299" s="35"/>
      <c r="X299" s="35"/>
      <c r="Y299" s="35"/>
      <c r="Z299" s="35"/>
      <c r="AA299" s="77"/>
      <c r="AB299" s="77"/>
      <c r="AC299" s="35"/>
      <c r="AD299" s="35"/>
      <c r="AE299" s="77"/>
      <c r="AF299" s="77"/>
      <c r="AG299" s="159"/>
      <c r="AH299" s="35"/>
      <c r="AI299" s="35"/>
      <c r="AJ299" s="35"/>
      <c r="AM299" s="35"/>
      <c r="AN299" s="35"/>
      <c r="AO299" s="35"/>
    </row>
    <row r="300" spans="1:41" ht="15">
      <c r="A300" s="164"/>
      <c r="B300" s="35"/>
      <c r="C300" s="35"/>
      <c r="D300" s="35"/>
      <c r="E300" s="357"/>
      <c r="F300" s="35"/>
      <c r="G300" s="357"/>
      <c r="H300" s="341"/>
      <c r="I300" s="159"/>
      <c r="J300" s="159"/>
      <c r="K300" s="159"/>
      <c r="L300" s="159"/>
      <c r="M300" s="341"/>
      <c r="N300" s="159"/>
      <c r="O300" s="159"/>
      <c r="P300" s="159"/>
      <c r="Q300" s="35"/>
      <c r="R300" s="454"/>
      <c r="S300" s="455"/>
      <c r="T300" s="455"/>
      <c r="U300" s="455"/>
      <c r="V300" s="35"/>
      <c r="W300" s="35"/>
      <c r="X300" s="35"/>
      <c r="Y300" s="35"/>
      <c r="Z300" s="35"/>
      <c r="AA300" s="77"/>
      <c r="AB300" s="77"/>
      <c r="AC300" s="35"/>
      <c r="AD300" s="35"/>
      <c r="AE300" s="77"/>
      <c r="AF300" s="77"/>
      <c r="AG300" s="159"/>
      <c r="AH300" s="35"/>
      <c r="AI300" s="35"/>
      <c r="AJ300" s="35"/>
      <c r="AM300" s="35"/>
      <c r="AN300" s="35"/>
      <c r="AO300" s="35"/>
    </row>
    <row r="301" spans="1:41" ht="15">
      <c r="A301" s="164"/>
      <c r="B301" s="35"/>
      <c r="C301" s="35"/>
      <c r="D301" s="35"/>
      <c r="E301" s="357"/>
      <c r="F301" s="35"/>
      <c r="G301" s="357"/>
      <c r="H301" s="341"/>
      <c r="I301" s="159"/>
      <c r="J301" s="159"/>
      <c r="K301" s="159"/>
      <c r="L301" s="159"/>
      <c r="M301" s="341"/>
      <c r="N301" s="159"/>
      <c r="O301" s="159"/>
      <c r="P301" s="159"/>
      <c r="Q301" s="35"/>
      <c r="R301" s="454"/>
      <c r="S301" s="455"/>
      <c r="T301" s="455"/>
      <c r="U301" s="455"/>
      <c r="V301" s="35"/>
      <c r="W301" s="35"/>
      <c r="X301" s="35"/>
      <c r="Y301" s="35"/>
      <c r="Z301" s="35"/>
      <c r="AA301" s="77"/>
      <c r="AB301" s="77"/>
      <c r="AC301" s="35"/>
      <c r="AD301" s="35"/>
      <c r="AE301" s="77"/>
      <c r="AF301" s="77"/>
      <c r="AG301" s="159"/>
      <c r="AH301" s="35"/>
      <c r="AI301" s="35"/>
      <c r="AJ301" s="35"/>
      <c r="AM301" s="35"/>
      <c r="AN301" s="35"/>
      <c r="AO301" s="35"/>
    </row>
    <row r="302" spans="1:41" ht="15">
      <c r="A302" s="164"/>
      <c r="B302" s="35"/>
      <c r="C302" s="35"/>
      <c r="D302" s="35"/>
      <c r="E302" s="357"/>
      <c r="F302" s="35"/>
      <c r="G302" s="357"/>
      <c r="H302" s="341"/>
      <c r="I302" s="159"/>
      <c r="J302" s="159"/>
      <c r="K302" s="159"/>
      <c r="L302" s="159"/>
      <c r="M302" s="341"/>
      <c r="N302" s="159"/>
      <c r="O302" s="159"/>
      <c r="P302" s="159"/>
      <c r="Q302" s="35"/>
      <c r="R302" s="454"/>
      <c r="S302" s="455"/>
      <c r="T302" s="455"/>
      <c r="U302" s="455"/>
      <c r="V302" s="35"/>
      <c r="W302" s="35"/>
      <c r="X302" s="35"/>
      <c r="Y302" s="35"/>
      <c r="Z302" s="35"/>
      <c r="AA302" s="77"/>
      <c r="AB302" s="77"/>
      <c r="AC302" s="35"/>
      <c r="AD302" s="35"/>
      <c r="AE302" s="77"/>
      <c r="AF302" s="77"/>
      <c r="AG302" s="159"/>
      <c r="AH302" s="35"/>
      <c r="AI302" s="35"/>
      <c r="AJ302" s="35"/>
      <c r="AM302" s="35"/>
      <c r="AN302" s="35"/>
      <c r="AO302" s="35"/>
    </row>
    <row r="303" spans="1:41" ht="15">
      <c r="A303" s="164"/>
      <c r="B303" s="35"/>
      <c r="C303" s="35"/>
      <c r="D303" s="35"/>
      <c r="E303" s="357"/>
      <c r="F303" s="35"/>
      <c r="G303" s="357"/>
      <c r="H303" s="341"/>
      <c r="I303" s="159"/>
      <c r="J303" s="159"/>
      <c r="K303" s="159"/>
      <c r="L303" s="159"/>
      <c r="M303" s="341"/>
      <c r="N303" s="159"/>
      <c r="O303" s="159"/>
      <c r="P303" s="159"/>
      <c r="Q303" s="35"/>
      <c r="R303" s="454"/>
      <c r="S303" s="455"/>
      <c r="T303" s="455"/>
      <c r="U303" s="455"/>
      <c r="V303" s="35"/>
      <c r="W303" s="35"/>
      <c r="X303" s="35"/>
      <c r="Y303" s="35"/>
      <c r="Z303" s="35"/>
      <c r="AA303" s="77"/>
      <c r="AB303" s="77"/>
      <c r="AC303" s="35"/>
      <c r="AD303" s="35"/>
      <c r="AE303" s="77"/>
      <c r="AF303" s="77"/>
      <c r="AG303" s="159"/>
      <c r="AH303" s="35"/>
      <c r="AI303" s="35"/>
      <c r="AJ303" s="35"/>
      <c r="AM303" s="35"/>
      <c r="AN303" s="35"/>
      <c r="AO303" s="35"/>
    </row>
    <row r="304" spans="1:41" ht="15">
      <c r="A304" s="164"/>
      <c r="B304" s="35"/>
      <c r="C304" s="35"/>
      <c r="D304" s="35"/>
      <c r="E304" s="357"/>
      <c r="F304" s="35"/>
      <c r="G304" s="357"/>
      <c r="H304" s="341"/>
      <c r="I304" s="159"/>
      <c r="J304" s="159"/>
      <c r="K304" s="159"/>
      <c r="L304" s="159"/>
      <c r="M304" s="341"/>
      <c r="N304" s="159"/>
      <c r="O304" s="159"/>
      <c r="P304" s="159"/>
      <c r="Q304" s="35"/>
      <c r="R304" s="454"/>
      <c r="S304" s="455"/>
      <c r="T304" s="455"/>
      <c r="U304" s="455"/>
      <c r="V304" s="35"/>
      <c r="W304" s="35"/>
      <c r="X304" s="35"/>
      <c r="Y304" s="35"/>
      <c r="Z304" s="35"/>
      <c r="AA304" s="77"/>
      <c r="AB304" s="77"/>
      <c r="AC304" s="35"/>
      <c r="AD304" s="35"/>
      <c r="AE304" s="77"/>
      <c r="AF304" s="77"/>
      <c r="AG304" s="159"/>
      <c r="AH304" s="35"/>
      <c r="AI304" s="35"/>
      <c r="AJ304" s="35"/>
      <c r="AM304" s="35"/>
      <c r="AN304" s="35"/>
      <c r="AO304" s="35"/>
    </row>
    <row r="305" spans="1:41" ht="15">
      <c r="A305" s="164"/>
      <c r="B305" s="35"/>
      <c r="C305" s="35"/>
      <c r="D305" s="35"/>
      <c r="E305" s="357"/>
      <c r="F305" s="35"/>
      <c r="G305" s="357"/>
      <c r="H305" s="341"/>
      <c r="I305" s="159"/>
      <c r="J305" s="159"/>
      <c r="K305" s="159"/>
      <c r="L305" s="159"/>
      <c r="M305" s="341"/>
      <c r="N305" s="159"/>
      <c r="O305" s="159"/>
      <c r="P305" s="159"/>
      <c r="Q305" s="35"/>
      <c r="R305" s="454"/>
      <c r="S305" s="455"/>
      <c r="T305" s="455"/>
      <c r="U305" s="455"/>
      <c r="V305" s="35"/>
      <c r="W305" s="35"/>
      <c r="X305" s="35"/>
      <c r="Y305" s="35"/>
      <c r="Z305" s="35"/>
      <c r="AA305" s="77"/>
      <c r="AB305" s="77"/>
      <c r="AC305" s="35"/>
      <c r="AD305" s="35"/>
      <c r="AE305" s="77"/>
      <c r="AF305" s="77"/>
      <c r="AG305" s="159"/>
      <c r="AH305" s="35"/>
      <c r="AI305" s="35"/>
      <c r="AJ305" s="35"/>
      <c r="AM305" s="35"/>
      <c r="AN305" s="35"/>
      <c r="AO305" s="35"/>
    </row>
    <row r="306" spans="1:41" ht="15">
      <c r="A306" s="164"/>
      <c r="B306" s="35"/>
      <c r="C306" s="35"/>
      <c r="D306" s="35"/>
      <c r="E306" s="357"/>
      <c r="F306" s="35"/>
      <c r="G306" s="357"/>
      <c r="H306" s="341"/>
      <c r="I306" s="159"/>
      <c r="J306" s="159"/>
      <c r="K306" s="159"/>
      <c r="L306" s="159"/>
      <c r="M306" s="341"/>
      <c r="N306" s="159"/>
      <c r="O306" s="159"/>
      <c r="P306" s="159"/>
      <c r="Q306" s="35"/>
      <c r="R306" s="454"/>
      <c r="S306" s="455"/>
      <c r="T306" s="455"/>
      <c r="U306" s="455"/>
      <c r="V306" s="35"/>
      <c r="W306" s="35"/>
      <c r="X306" s="35"/>
      <c r="Y306" s="35"/>
      <c r="Z306" s="35"/>
      <c r="AA306" s="77"/>
      <c r="AB306" s="77"/>
      <c r="AC306" s="35"/>
      <c r="AD306" s="35"/>
      <c r="AE306" s="77"/>
      <c r="AF306" s="77"/>
      <c r="AG306" s="159"/>
      <c r="AH306" s="35"/>
      <c r="AI306" s="35"/>
      <c r="AJ306" s="35"/>
    </row>
    <row r="307" spans="1:41" ht="15">
      <c r="A307" s="164"/>
      <c r="B307" s="35"/>
      <c r="C307" s="35"/>
      <c r="D307" s="35"/>
      <c r="E307" s="357"/>
      <c r="F307" s="35"/>
      <c r="G307" s="357"/>
      <c r="H307" s="341"/>
      <c r="I307" s="159"/>
      <c r="J307" s="159"/>
      <c r="K307" s="159"/>
      <c r="L307" s="159"/>
      <c r="M307" s="341"/>
      <c r="N307" s="159"/>
      <c r="O307" s="159"/>
      <c r="P307" s="159"/>
      <c r="Q307" s="35"/>
      <c r="R307" s="454"/>
      <c r="S307" s="455"/>
      <c r="T307" s="455"/>
      <c r="U307" s="455"/>
      <c r="V307" s="35"/>
      <c r="W307" s="35"/>
      <c r="X307" s="35"/>
      <c r="Y307" s="35"/>
      <c r="Z307" s="35"/>
      <c r="AA307" s="77"/>
      <c r="AB307" s="77"/>
      <c r="AC307" s="35"/>
      <c r="AD307" s="35"/>
      <c r="AE307" s="77"/>
      <c r="AF307" s="77"/>
      <c r="AG307" s="159"/>
      <c r="AH307" s="35"/>
      <c r="AI307" s="35"/>
      <c r="AJ307" s="35"/>
    </row>
    <row r="308" spans="1:41">
      <c r="A308" s="164"/>
      <c r="M308" s="341"/>
      <c r="N308" s="159"/>
      <c r="O308" s="159"/>
      <c r="P308" s="159"/>
      <c r="Q308" s="35"/>
      <c r="R308" s="454"/>
      <c r="S308" s="455"/>
      <c r="T308" s="455"/>
      <c r="U308" s="455"/>
      <c r="V308" s="35"/>
      <c r="W308" s="35"/>
      <c r="X308" s="35"/>
      <c r="Y308" s="35"/>
      <c r="Z308" s="35"/>
      <c r="AA308" s="77"/>
      <c r="AB308" s="77"/>
      <c r="AC308" s="35"/>
      <c r="AD308" s="35"/>
      <c r="AE308" s="77"/>
      <c r="AF308" s="77"/>
      <c r="AG308" s="159"/>
      <c r="AH308" s="35"/>
      <c r="AI308" s="35"/>
      <c r="AJ308" s="35"/>
    </row>
    <row r="309" spans="1:41">
      <c r="A309" s="164"/>
      <c r="M309" s="341"/>
      <c r="N309" s="159"/>
      <c r="O309" s="159"/>
      <c r="P309" s="159"/>
      <c r="Q309" s="35"/>
      <c r="R309" s="454"/>
      <c r="S309" s="455"/>
      <c r="T309" s="455"/>
      <c r="U309" s="455"/>
      <c r="V309" s="35"/>
      <c r="W309" s="35"/>
      <c r="X309" s="35"/>
      <c r="Y309" s="35"/>
      <c r="Z309" s="35"/>
      <c r="AA309" s="77"/>
      <c r="AB309" s="77"/>
      <c r="AC309" s="35"/>
      <c r="AD309" s="35"/>
      <c r="AE309" s="77"/>
      <c r="AF309" s="77"/>
      <c r="AG309" s="159"/>
      <c r="AH309" s="35"/>
      <c r="AI309" s="35"/>
      <c r="AJ309" s="35"/>
    </row>
    <row r="310" spans="1:41">
      <c r="A310" s="164"/>
      <c r="M310" s="341"/>
      <c r="N310" s="159"/>
      <c r="O310" s="159"/>
      <c r="P310" s="159"/>
      <c r="Q310" s="35"/>
      <c r="R310" s="454"/>
      <c r="S310" s="455"/>
      <c r="T310" s="455"/>
      <c r="U310" s="455"/>
      <c r="V310" s="35"/>
      <c r="W310" s="35"/>
      <c r="X310" s="35"/>
      <c r="Y310" s="35"/>
      <c r="Z310" s="35"/>
      <c r="AA310" s="77"/>
      <c r="AB310" s="77"/>
      <c r="AC310" s="35"/>
      <c r="AD310" s="35"/>
      <c r="AE310" s="77"/>
      <c r="AF310" s="77"/>
      <c r="AG310" s="159"/>
      <c r="AH310" s="35"/>
      <c r="AI310" s="35"/>
      <c r="AJ310" s="35"/>
    </row>
    <row r="311" spans="1:41">
      <c r="A311" s="164"/>
      <c r="M311" s="341"/>
      <c r="N311" s="159"/>
      <c r="O311" s="159"/>
      <c r="P311" s="159"/>
      <c r="Q311" s="35"/>
      <c r="R311" s="454"/>
      <c r="S311" s="455"/>
      <c r="T311" s="455"/>
      <c r="U311" s="455"/>
      <c r="V311" s="35"/>
      <c r="W311" s="35"/>
      <c r="X311" s="35"/>
      <c r="Y311" s="35"/>
      <c r="Z311" s="35"/>
      <c r="AA311" s="77"/>
      <c r="AB311" s="77"/>
      <c r="AC311" s="35"/>
      <c r="AD311" s="35"/>
      <c r="AE311" s="77"/>
      <c r="AF311" s="77"/>
      <c r="AG311" s="159"/>
      <c r="AH311" s="35"/>
      <c r="AI311" s="35"/>
      <c r="AJ311" s="35"/>
    </row>
    <row r="312" spans="1:41">
      <c r="A312" s="164"/>
      <c r="M312" s="341"/>
      <c r="N312" s="159"/>
      <c r="O312" s="159"/>
      <c r="P312" s="159"/>
      <c r="Q312" s="35"/>
      <c r="R312" s="454"/>
      <c r="S312" s="455"/>
      <c r="T312" s="455"/>
      <c r="U312" s="455"/>
      <c r="V312" s="35"/>
      <c r="W312" s="35"/>
      <c r="X312" s="35"/>
      <c r="Y312" s="35"/>
      <c r="Z312" s="35"/>
      <c r="AA312" s="77"/>
      <c r="AB312" s="77"/>
      <c r="AC312" s="35"/>
      <c r="AD312" s="35"/>
      <c r="AE312" s="77"/>
      <c r="AF312" s="77"/>
      <c r="AG312" s="159"/>
      <c r="AH312" s="35"/>
      <c r="AI312" s="35"/>
      <c r="AJ312" s="35"/>
    </row>
    <row r="313" spans="1:41">
      <c r="A313" s="164"/>
      <c r="M313" s="341"/>
      <c r="N313" s="159"/>
      <c r="O313" s="159"/>
      <c r="P313" s="159"/>
      <c r="Q313" s="35"/>
      <c r="R313" s="454"/>
      <c r="S313" s="455"/>
      <c r="T313" s="455"/>
      <c r="U313" s="455"/>
      <c r="V313" s="35"/>
      <c r="W313" s="35"/>
      <c r="X313" s="35"/>
      <c r="Y313" s="35"/>
      <c r="Z313" s="35"/>
      <c r="AA313" s="77"/>
      <c r="AB313" s="77"/>
      <c r="AC313" s="35"/>
      <c r="AD313" s="35"/>
      <c r="AE313" s="77"/>
      <c r="AF313" s="77"/>
      <c r="AG313" s="159"/>
      <c r="AH313" s="35"/>
      <c r="AI313" s="35"/>
      <c r="AJ313" s="35"/>
    </row>
    <row r="314" spans="1:41">
      <c r="A314" s="164"/>
      <c r="M314" s="341"/>
      <c r="N314" s="159"/>
      <c r="O314" s="159"/>
      <c r="P314" s="159"/>
      <c r="Q314" s="35"/>
      <c r="R314" s="454"/>
      <c r="S314" s="455"/>
      <c r="T314" s="455"/>
      <c r="U314" s="455"/>
      <c r="V314" s="35"/>
      <c r="W314" s="35"/>
      <c r="X314" s="35"/>
      <c r="Y314" s="35"/>
      <c r="Z314" s="35"/>
      <c r="AA314" s="77"/>
      <c r="AB314" s="77"/>
      <c r="AC314" s="35"/>
      <c r="AD314" s="35"/>
      <c r="AE314" s="77"/>
      <c r="AF314" s="77"/>
      <c r="AG314" s="159"/>
      <c r="AH314" s="35"/>
      <c r="AI314" s="35"/>
      <c r="AJ314" s="35"/>
    </row>
    <row r="315" spans="1:41">
      <c r="A315" s="164"/>
      <c r="M315" s="341"/>
      <c r="N315" s="159"/>
      <c r="O315" s="159"/>
      <c r="P315" s="159"/>
      <c r="Q315" s="35"/>
      <c r="R315" s="454"/>
      <c r="S315" s="455"/>
      <c r="T315" s="455"/>
      <c r="U315" s="455"/>
      <c r="V315" s="35"/>
      <c r="W315" s="35"/>
      <c r="X315" s="35"/>
      <c r="Y315" s="35"/>
      <c r="Z315" s="35"/>
      <c r="AA315" s="77"/>
      <c r="AB315" s="77"/>
      <c r="AC315" s="35"/>
      <c r="AD315" s="35"/>
      <c r="AE315" s="77"/>
      <c r="AF315" s="77"/>
      <c r="AG315" s="159"/>
      <c r="AH315" s="35"/>
      <c r="AI315" s="35"/>
      <c r="AJ315" s="35"/>
    </row>
    <row r="316" spans="1:41">
      <c r="A316" s="164"/>
      <c r="M316" s="341"/>
      <c r="N316" s="159"/>
      <c r="O316" s="159"/>
      <c r="P316" s="159"/>
      <c r="Q316" s="35"/>
      <c r="R316" s="454"/>
      <c r="S316" s="455"/>
      <c r="T316" s="455"/>
      <c r="U316" s="455"/>
      <c r="V316" s="35"/>
      <c r="W316" s="35"/>
      <c r="X316" s="35"/>
      <c r="Y316" s="35"/>
      <c r="Z316" s="35"/>
      <c r="AA316" s="77"/>
      <c r="AB316" s="77"/>
      <c r="AC316" s="35"/>
      <c r="AD316" s="35"/>
      <c r="AE316" s="77"/>
      <c r="AF316" s="77"/>
      <c r="AG316" s="159"/>
      <c r="AH316" s="35"/>
      <c r="AI316" s="35"/>
      <c r="AJ316" s="35"/>
    </row>
    <row r="317" spans="1:41">
      <c r="A317" s="164"/>
      <c r="M317" s="341"/>
      <c r="N317" s="159"/>
      <c r="O317" s="159"/>
      <c r="P317" s="159"/>
      <c r="Q317" s="35"/>
      <c r="R317" s="454"/>
      <c r="S317" s="455"/>
      <c r="T317" s="455"/>
      <c r="U317" s="455"/>
      <c r="V317" s="35"/>
      <c r="W317" s="35"/>
      <c r="X317" s="35"/>
      <c r="Y317" s="35"/>
      <c r="Z317" s="35"/>
      <c r="AA317" s="77"/>
      <c r="AB317" s="77"/>
      <c r="AC317" s="35"/>
      <c r="AD317" s="35"/>
      <c r="AE317" s="77"/>
      <c r="AF317" s="77"/>
      <c r="AG317" s="159"/>
      <c r="AH317" s="35"/>
      <c r="AI317" s="35"/>
      <c r="AJ317" s="35"/>
    </row>
    <row r="318" spans="1:41">
      <c r="M318" s="341"/>
      <c r="N318" s="159"/>
      <c r="O318" s="159"/>
      <c r="P318" s="159"/>
      <c r="Q318" s="35"/>
      <c r="R318" s="454"/>
      <c r="S318" s="455"/>
      <c r="T318" s="455"/>
      <c r="U318" s="455"/>
      <c r="V318" s="35"/>
      <c r="W318" s="35"/>
      <c r="X318" s="35"/>
      <c r="Y318" s="35"/>
      <c r="Z318" s="35"/>
      <c r="AA318" s="77"/>
      <c r="AB318" s="77"/>
      <c r="AC318" s="35"/>
      <c r="AD318" s="35"/>
      <c r="AE318" s="77"/>
      <c r="AF318" s="77"/>
      <c r="AG318" s="159"/>
      <c r="AH318" s="35"/>
      <c r="AI318" s="35"/>
      <c r="AJ318" s="35"/>
    </row>
    <row r="319" spans="1:41">
      <c r="M319" s="341"/>
      <c r="N319" s="159"/>
    </row>
  </sheetData>
  <mergeCells count="2">
    <mergeCell ref="K4:M4"/>
    <mergeCell ref="AC4:AE4"/>
  </mergeCells>
  <conditionalFormatting sqref="BD100:BE100">
    <cfRule type="cellIs" dxfId="86" priority="29" stopIfTrue="1" operator="lessThan">
      <formula>0</formula>
    </cfRule>
  </conditionalFormatting>
  <conditionalFormatting sqref="BD77:BE77">
    <cfRule type="cellIs" dxfId="85" priority="30" stopIfTrue="1" operator="greaterThan">
      <formula>0</formula>
    </cfRule>
  </conditionalFormatting>
  <conditionalFormatting sqref="BD77:BE77">
    <cfRule type="cellIs" dxfId="84" priority="28" operator="lessThan">
      <formula>0</formula>
    </cfRule>
  </conditionalFormatting>
  <conditionalFormatting sqref="F9:F33">
    <cfRule type="cellIs" dxfId="83" priority="26" operator="lessThan">
      <formula>0</formula>
    </cfRule>
    <cfRule type="cellIs" dxfId="82" priority="27" operator="greaterThan">
      <formula>0</formula>
    </cfRule>
  </conditionalFormatting>
  <conditionalFormatting sqref="H9:H33">
    <cfRule type="cellIs" dxfId="81" priority="24" operator="lessThan">
      <formula>0</formula>
    </cfRule>
    <cfRule type="cellIs" dxfId="80" priority="25" operator="greaterThan">
      <formula>0</formula>
    </cfRule>
  </conditionalFormatting>
  <conditionalFormatting sqref="J9:J33">
    <cfRule type="cellIs" dxfId="79" priority="22" operator="lessThan">
      <formula>0</formula>
    </cfRule>
    <cfRule type="cellIs" dxfId="78" priority="23" operator="greaterThan">
      <formula>0</formula>
    </cfRule>
  </conditionalFormatting>
  <conditionalFormatting sqref="W9:W33">
    <cfRule type="cellIs" dxfId="77" priority="18" operator="lessThan">
      <formula>0</formula>
    </cfRule>
    <cfRule type="cellIs" dxfId="76" priority="19" operator="greaterThan">
      <formula>0</formula>
    </cfRule>
  </conditionalFormatting>
  <conditionalFormatting sqref="Z9:Z33">
    <cfRule type="cellIs" dxfId="75" priority="16" operator="lessThan">
      <formula>0</formula>
    </cfRule>
    <cfRule type="cellIs" dxfId="74" priority="17" operator="greaterThan">
      <formula>0</formula>
    </cfRule>
  </conditionalFormatting>
  <conditionalFormatting sqref="P9:P33">
    <cfRule type="cellIs" dxfId="73" priority="14" operator="lessThan">
      <formula>0</formula>
    </cfRule>
    <cfRule type="cellIs" dxfId="72" priority="15" operator="greaterThan">
      <formula>0</formula>
    </cfRule>
  </conditionalFormatting>
  <conditionalFormatting sqref="V9:V33">
    <cfRule type="top10" dxfId="71" priority="11" percent="1" bottom="1" rank="10"/>
    <cfRule type="top10" dxfId="70" priority="12" percent="1" rank="10"/>
    <cfRule type="top10" dxfId="69" priority="13" percent="1" rank="10"/>
  </conditionalFormatting>
  <conditionalFormatting sqref="O9:O33">
    <cfRule type="top10" dxfId="68" priority="9" percent="1" bottom="1" rank="10"/>
    <cfRule type="top10" dxfId="67" priority="10" percent="1" rank="10"/>
  </conditionalFormatting>
  <conditionalFormatting sqref="G9:G33">
    <cfRule type="cellIs" dxfId="66" priority="8" operator="greaterThan">
      <formula>4000</formula>
    </cfRule>
  </conditionalFormatting>
  <conditionalFormatting sqref="R9:R33 R35:R59">
    <cfRule type="top10" dxfId="65" priority="5" percent="1" bottom="1" rank="10"/>
    <cfRule type="top10" dxfId="64" priority="6" percent="1" rank="10"/>
    <cfRule type="top10" dxfId="63" priority="7" percent="1" rank="10"/>
  </conditionalFormatting>
  <conditionalFormatting sqref="T9:T33 T35:U59">
    <cfRule type="top10" dxfId="62" priority="2" percent="1" bottom="1" rank="10"/>
    <cfRule type="top10" dxfId="61" priority="3" percent="1" rank="10"/>
    <cfRule type="top10" dxfId="60" priority="4" percent="1" rank="10"/>
  </conditionalFormatting>
  <conditionalFormatting sqref="Y9:Y33">
    <cfRule type="top10" dxfId="59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86"/>
  <sheetViews>
    <sheetView zoomScale="94" zoomScaleNormal="94" workbookViewId="0">
      <selection activeCell="B4" sqref="B4"/>
    </sheetView>
  </sheetViews>
  <sheetFormatPr baseColWidth="10" defaultRowHeight="15"/>
  <cols>
    <col min="1" max="1" width="2.6328125" style="16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8"/>
      <c r="AF8" s="58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8"/>
      <c r="AF9" s="58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8"/>
      <c r="AF10" s="58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8"/>
      <c r="AF11" s="58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8"/>
      <c r="AF12" s="58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8"/>
      <c r="AF13" s="58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8"/>
      <c r="AF14" s="58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8"/>
      <c r="AF15" s="58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8"/>
      <c r="AF16" s="58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8"/>
      <c r="AF17" s="58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8"/>
      <c r="AF18" s="58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8"/>
      <c r="AF19" s="58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8"/>
      <c r="AF20" s="58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8"/>
      <c r="AF21" s="58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8"/>
      <c r="AF22" s="58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8"/>
      <c r="AF23" s="58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8"/>
      <c r="AF24" s="58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8"/>
      <c r="AF25" s="58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8"/>
      <c r="AF26" s="58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8"/>
      <c r="AF27" s="58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8"/>
      <c r="AF28" s="58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8"/>
      <c r="AF29" s="58"/>
      <c r="AJ29" s="56"/>
      <c r="AK29" s="56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8"/>
      <c r="AF30" s="58"/>
      <c r="AJ30" s="56"/>
      <c r="AK30" s="56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8"/>
      <c r="AF31" s="58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8"/>
      <c r="AF32" s="58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8"/>
      <c r="AF33" s="58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8"/>
      <c r="AF34" s="58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8"/>
      <c r="AF35" s="58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8"/>
      <c r="AF36" s="58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8"/>
      <c r="AF37" s="58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8"/>
      <c r="AF38" s="58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8"/>
      <c r="AF39" s="58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8"/>
      <c r="AF40" s="58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8"/>
      <c r="AF41" s="58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8"/>
      <c r="AF42" s="58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8"/>
      <c r="AF43" s="58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8"/>
      <c r="AF44" s="58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8"/>
      <c r="AF45" s="58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8"/>
      <c r="AF46" s="58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8"/>
      <c r="AF47" s="58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8"/>
      <c r="AF48" s="58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8"/>
      <c r="AF49" s="58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8"/>
      <c r="AF50" s="58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8"/>
      <c r="AF51" s="58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8"/>
      <c r="AF52" s="58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8"/>
      <c r="AF53" s="58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8"/>
      <c r="AF54" s="58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8"/>
      <c r="AF55" s="58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8"/>
      <c r="AF56" s="58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8"/>
      <c r="AF57" s="58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8"/>
      <c r="AF58" s="58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8"/>
      <c r="AF59" s="58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8"/>
      <c r="AF60" s="58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8"/>
      <c r="AF61" s="58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8"/>
      <c r="AF62" s="58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8"/>
      <c r="AF63" s="58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8"/>
      <c r="AF64" s="58"/>
      <c r="AG64" s="13"/>
      <c r="AH64" s="5"/>
    </row>
    <row r="65" spans="1:49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3"/>
      <c r="Z65" s="60"/>
      <c r="AA65" s="60"/>
      <c r="AC65" s="1"/>
      <c r="AD65" s="4"/>
      <c r="AE65" s="58"/>
      <c r="AF65" s="58"/>
      <c r="AG65" s="13"/>
      <c r="AH65" s="5"/>
    </row>
    <row r="66" spans="1:49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3"/>
      <c r="Z66" s="60"/>
      <c r="AA66" s="60"/>
      <c r="AC66" s="1"/>
      <c r="AD66" s="4"/>
      <c r="AE66" s="58"/>
      <c r="AF66" s="58"/>
      <c r="AG66" s="5"/>
      <c r="AH66" s="5"/>
    </row>
    <row r="67" spans="1:49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3"/>
      <c r="Z67" s="60"/>
      <c r="AA67" s="60"/>
      <c r="AC67" s="1"/>
      <c r="AD67" s="4"/>
      <c r="AE67" s="58"/>
      <c r="AF67" s="58"/>
      <c r="AG67" s="5"/>
      <c r="AH67" s="5"/>
    </row>
    <row r="68" spans="1:49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3"/>
      <c r="Z68" s="60"/>
      <c r="AA68" s="60"/>
      <c r="AC68" s="1"/>
      <c r="AD68" s="4"/>
      <c r="AE68" s="58"/>
      <c r="AF68" s="58"/>
      <c r="AG68" s="5"/>
      <c r="AH68" s="5"/>
    </row>
    <row r="69" spans="1:49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3"/>
      <c r="Z69" s="60"/>
      <c r="AA69" s="60"/>
      <c r="AC69" s="1"/>
      <c r="AD69" s="4"/>
      <c r="AE69" s="58"/>
      <c r="AF69" s="58"/>
      <c r="AG69" s="5"/>
      <c r="AH69" s="5"/>
    </row>
    <row r="70" spans="1:49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3"/>
      <c r="Z70" s="60"/>
      <c r="AA70" s="60"/>
      <c r="AC70" s="1"/>
      <c r="AD70" s="1"/>
      <c r="AE70" s="58"/>
      <c r="AF70" s="58"/>
      <c r="AG70" s="5"/>
      <c r="AH70" s="5"/>
    </row>
    <row r="71" spans="1:49" ht="15.6">
      <c r="O71" s="3"/>
      <c r="P71" s="3"/>
      <c r="Q71" s="58"/>
      <c r="R71" s="58"/>
      <c r="S71" s="16"/>
      <c r="T71" s="16"/>
      <c r="U71" s="3"/>
      <c r="V71" s="3"/>
      <c r="W71" s="16"/>
      <c r="Y71" s="3"/>
      <c r="Z71" s="60"/>
      <c r="AA71" s="60"/>
      <c r="AC71" s="1"/>
      <c r="AD71" s="1"/>
      <c r="AE71" s="58"/>
      <c r="AF71" s="58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8"/>
      <c r="R72" s="58"/>
      <c r="S72" s="16"/>
      <c r="T72" s="16"/>
      <c r="U72" s="3"/>
      <c r="V72" s="3"/>
      <c r="W72" s="16"/>
      <c r="Y72" s="3"/>
      <c r="Z72" s="60"/>
      <c r="AA72" s="60"/>
      <c r="AC72" s="1"/>
      <c r="AD72" s="1"/>
      <c r="AE72" s="58"/>
      <c r="AF72" s="58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8"/>
      <c r="R73" s="58"/>
      <c r="S73" s="16"/>
      <c r="T73" s="16"/>
      <c r="U73" s="3"/>
      <c r="V73" s="3"/>
      <c r="W73" s="16"/>
      <c r="Y73" s="3"/>
      <c r="Z73" s="60"/>
      <c r="AA73" s="60"/>
      <c r="AC73" s="1"/>
      <c r="AD73" s="1"/>
      <c r="AE73" s="58"/>
      <c r="AF73" s="58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8"/>
      <c r="R74" s="58"/>
      <c r="S74" s="16"/>
      <c r="T74" s="16"/>
      <c r="U74" s="3"/>
      <c r="V74" s="3"/>
      <c r="W74" s="16"/>
      <c r="Y74" s="3"/>
      <c r="Z74" s="60"/>
      <c r="AA74" s="60"/>
      <c r="AC74" s="1"/>
      <c r="AD74" s="1"/>
      <c r="AE74" s="58"/>
      <c r="AF74" s="58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8"/>
      <c r="R75" s="58"/>
      <c r="S75" s="16"/>
      <c r="T75" s="16"/>
      <c r="U75" s="3"/>
      <c r="V75" s="3"/>
      <c r="W75" s="16"/>
      <c r="Y75" s="3"/>
      <c r="Z75" s="60"/>
      <c r="AA75" s="60"/>
      <c r="AC75" s="1"/>
      <c r="AD75" s="1"/>
      <c r="AE75" s="58"/>
      <c r="AF75" s="58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8"/>
      <c r="R76" s="58"/>
      <c r="S76" s="16"/>
      <c r="T76" s="16"/>
      <c r="U76" s="3"/>
      <c r="V76" s="3"/>
      <c r="W76" s="16"/>
      <c r="Y76" s="3"/>
      <c r="Z76" s="60"/>
      <c r="AA76" s="60"/>
      <c r="AC76" s="1"/>
      <c r="AD76" s="1"/>
      <c r="AE76" s="58"/>
      <c r="AF76" s="58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8"/>
      <c r="R77" s="58"/>
      <c r="S77" s="16"/>
      <c r="T77" s="16"/>
      <c r="U77" s="3"/>
      <c r="V77" s="3"/>
      <c r="W77" s="16"/>
      <c r="Y77" s="3"/>
      <c r="Z77" s="60"/>
      <c r="AA77" s="60"/>
      <c r="AC77" s="1"/>
      <c r="AD77" s="1"/>
      <c r="AE77" s="58"/>
      <c r="AF77" s="58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8"/>
      <c r="R78" s="58"/>
      <c r="S78" s="16"/>
      <c r="T78" s="16"/>
      <c r="U78" s="3"/>
      <c r="V78" s="3"/>
      <c r="W78" s="16"/>
      <c r="Y78" s="3"/>
      <c r="Z78" s="60"/>
      <c r="AA78" s="60"/>
      <c r="AC78" s="1"/>
      <c r="AD78" s="1"/>
      <c r="AE78" s="58"/>
      <c r="AF78" s="58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8"/>
      <c r="R79" s="58"/>
      <c r="S79" s="16"/>
      <c r="T79" s="16"/>
      <c r="U79" s="3"/>
      <c r="V79" s="3"/>
      <c r="W79" s="16"/>
      <c r="Y79" s="3"/>
      <c r="Z79" s="60"/>
      <c r="AA79" s="60"/>
      <c r="AC79" s="1"/>
      <c r="AD79" s="1"/>
      <c r="AE79" s="58"/>
      <c r="AF79" s="58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8"/>
      <c r="R80" s="58"/>
      <c r="S80" s="16"/>
      <c r="T80" s="16"/>
      <c r="U80" s="3"/>
      <c r="V80" s="3"/>
      <c r="W80" s="16"/>
      <c r="Y80" s="3"/>
      <c r="Z80" s="60"/>
      <c r="AA80" s="60"/>
      <c r="AC80" s="1"/>
      <c r="AD80" s="1"/>
      <c r="AE80" s="58"/>
      <c r="AF80" s="58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8"/>
      <c r="R81" s="58"/>
      <c r="S81" s="16"/>
      <c r="T81" s="16"/>
      <c r="U81" s="3"/>
      <c r="V81" s="3"/>
      <c r="W81" s="16"/>
      <c r="Y81" s="3"/>
      <c r="Z81" s="60"/>
      <c r="AA81" s="60"/>
      <c r="AC81" s="1"/>
      <c r="AD81" s="1"/>
      <c r="AE81" s="58"/>
      <c r="AF81" s="58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8"/>
      <c r="R82" s="58"/>
      <c r="S82" s="16"/>
      <c r="T82" s="16"/>
      <c r="U82" s="3"/>
      <c r="V82" s="3"/>
      <c r="W82" s="16"/>
      <c r="Y82" s="3"/>
      <c r="Z82" s="60"/>
      <c r="AA82" s="60"/>
      <c r="AC82" s="1"/>
      <c r="AD82" s="1"/>
      <c r="AE82" s="58"/>
      <c r="AF82" s="58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8"/>
      <c r="R83" s="58"/>
      <c r="S83" s="16"/>
      <c r="T83" s="16"/>
      <c r="U83" s="3"/>
      <c r="V83" s="3"/>
      <c r="W83" s="16"/>
      <c r="Y83" s="3"/>
      <c r="Z83" s="60"/>
      <c r="AA83" s="60"/>
      <c r="AC83" s="1"/>
      <c r="AD83" s="1"/>
      <c r="AE83" s="58"/>
      <c r="AF83" s="58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8"/>
      <c r="R84" s="58"/>
      <c r="S84" s="16"/>
      <c r="T84" s="16"/>
      <c r="U84" s="3"/>
      <c r="V84" s="3"/>
      <c r="W84" s="16"/>
      <c r="Y84" s="3"/>
      <c r="Z84" s="60"/>
      <c r="AA84" s="60"/>
      <c r="AC84" s="1"/>
      <c r="AD84" s="1"/>
      <c r="AE84" s="58"/>
      <c r="AF84" s="58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8"/>
      <c r="R85" s="58"/>
      <c r="S85" s="16"/>
      <c r="T85" s="16"/>
      <c r="U85" s="3"/>
      <c r="V85" s="3"/>
      <c r="W85" s="16"/>
      <c r="Y85" s="3"/>
      <c r="Z85" s="60"/>
      <c r="AA85" s="60"/>
      <c r="AC85" s="1"/>
      <c r="AD85" s="1"/>
      <c r="AE85" s="58"/>
      <c r="AF85" s="58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8"/>
      <c r="R86" s="58"/>
      <c r="S86" s="16"/>
      <c r="T86" s="16"/>
      <c r="U86" s="3"/>
      <c r="V86" s="3"/>
      <c r="W86" s="16"/>
      <c r="Y86" s="3"/>
      <c r="Z86" s="60"/>
      <c r="AA86" s="60"/>
      <c r="AC86" s="1"/>
      <c r="AD86" s="1"/>
      <c r="AE86" s="58"/>
      <c r="AF86" s="58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8"/>
      <c r="R87" s="58"/>
      <c r="S87" s="16"/>
      <c r="T87" s="16"/>
      <c r="U87" s="3"/>
      <c r="V87" s="3"/>
      <c r="W87" s="16"/>
      <c r="Y87" s="3"/>
      <c r="Z87" s="60"/>
      <c r="AA87" s="60"/>
      <c r="AC87" s="1"/>
      <c r="AD87" s="1"/>
      <c r="AE87" s="58"/>
      <c r="AF87" s="58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8"/>
      <c r="R88" s="58"/>
      <c r="S88" s="16"/>
      <c r="T88" s="16"/>
      <c r="U88" s="3"/>
      <c r="V88" s="3"/>
      <c r="W88" s="16"/>
      <c r="Y88" s="3"/>
      <c r="Z88" s="60"/>
      <c r="AA88" s="60"/>
      <c r="AC88" s="1"/>
      <c r="AD88" s="1"/>
      <c r="AE88" s="58"/>
      <c r="AF88" s="58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8"/>
      <c r="R89" s="58"/>
      <c r="S89" s="16"/>
      <c r="T89" s="16"/>
      <c r="U89" s="3"/>
      <c r="V89" s="3"/>
      <c r="W89" s="16"/>
      <c r="Y89" s="3"/>
      <c r="Z89" s="60"/>
      <c r="AA89" s="60"/>
      <c r="AC89" s="1"/>
      <c r="AD89" s="1"/>
      <c r="AE89" s="58"/>
      <c r="AF89" s="58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8"/>
      <c r="R90" s="58"/>
      <c r="S90" s="16"/>
      <c r="T90" s="16"/>
      <c r="U90" s="3"/>
      <c r="V90" s="3"/>
      <c r="W90" s="16"/>
      <c r="Y90" s="3"/>
      <c r="Z90" s="60"/>
      <c r="AA90" s="60"/>
      <c r="AC90" s="1"/>
      <c r="AD90" s="1"/>
      <c r="AE90" s="58"/>
      <c r="AF90" s="58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8"/>
      <c r="R91" s="58"/>
      <c r="S91" s="16"/>
      <c r="T91" s="16"/>
      <c r="U91" s="3"/>
      <c r="V91" s="3"/>
      <c r="W91" s="16"/>
      <c r="Y91" s="3"/>
      <c r="Z91" s="60"/>
      <c r="AA91" s="60"/>
      <c r="AC91" s="1"/>
      <c r="AD91" s="1"/>
      <c r="AE91" s="58"/>
      <c r="AF91" s="58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8"/>
      <c r="R92" s="58"/>
      <c r="S92" s="16"/>
      <c r="T92" s="16"/>
      <c r="U92" s="3"/>
      <c r="V92" s="3"/>
      <c r="W92" s="16"/>
      <c r="Y92" s="3"/>
      <c r="Z92" s="60"/>
      <c r="AA92" s="60"/>
      <c r="AC92" s="1"/>
      <c r="AD92" s="1"/>
      <c r="AE92" s="58"/>
      <c r="AF92" s="58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8"/>
      <c r="R93" s="58"/>
      <c r="S93" s="16"/>
      <c r="T93" s="16"/>
      <c r="U93" s="3"/>
      <c r="V93" s="3"/>
      <c r="W93" s="16"/>
      <c r="Y93" s="3"/>
      <c r="Z93" s="60"/>
      <c r="AA93" s="60"/>
      <c r="AC93" s="1"/>
      <c r="AD93" s="1"/>
      <c r="AE93" s="58"/>
      <c r="AF93" s="58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8"/>
      <c r="R94" s="58"/>
      <c r="S94" s="16"/>
      <c r="T94" s="16"/>
      <c r="U94" s="3"/>
      <c r="V94" s="3"/>
      <c r="W94" s="16"/>
      <c r="Y94" s="3"/>
      <c r="Z94" s="60"/>
      <c r="AA94" s="60"/>
      <c r="AC94" s="1"/>
      <c r="AD94" s="1"/>
      <c r="AE94" s="58"/>
      <c r="AF94" s="58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8"/>
      <c r="AF95" s="58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8"/>
      <c r="AF96" s="58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8"/>
      <c r="R97" s="58"/>
      <c r="S97" s="16"/>
      <c r="T97" s="16"/>
      <c r="U97" s="3"/>
      <c r="V97" s="3"/>
      <c r="W97" s="16"/>
      <c r="Y97" s="3"/>
      <c r="Z97" s="60"/>
      <c r="AA97" s="60"/>
      <c r="AC97" s="1"/>
      <c r="AD97" s="1"/>
      <c r="AE97" s="58"/>
      <c r="AF97" s="58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8"/>
      <c r="R98" s="58"/>
      <c r="S98" s="16"/>
      <c r="T98" s="16"/>
      <c r="U98" s="3"/>
      <c r="V98" s="3"/>
      <c r="W98" s="16"/>
      <c r="Y98" s="3"/>
      <c r="Z98" s="60"/>
      <c r="AA98" s="60"/>
      <c r="AC98" s="1"/>
      <c r="AD98" s="1"/>
      <c r="AE98" s="58"/>
      <c r="AF98" s="58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8"/>
      <c r="R99" s="58"/>
      <c r="S99" s="16"/>
      <c r="T99" s="16"/>
      <c r="U99" s="3"/>
      <c r="V99" s="3"/>
      <c r="W99" s="16"/>
      <c r="Y99" s="3"/>
      <c r="Z99" s="60"/>
      <c r="AA99" s="60"/>
      <c r="AC99" s="1"/>
      <c r="AD99" s="1"/>
      <c r="AE99" s="58"/>
      <c r="AF99" s="58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8"/>
      <c r="R100" s="58"/>
      <c r="S100" s="16"/>
      <c r="T100" s="16"/>
      <c r="U100" s="3"/>
      <c r="V100" s="3"/>
      <c r="W100" s="16"/>
      <c r="Y100" s="3"/>
      <c r="Z100" s="60"/>
      <c r="AA100" s="60"/>
      <c r="AC100" s="1"/>
      <c r="AD100" s="1"/>
      <c r="AE100" s="58"/>
      <c r="AF100" s="58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8"/>
      <c r="R101" s="58"/>
      <c r="S101" s="16"/>
      <c r="T101" s="16"/>
      <c r="U101" s="3"/>
      <c r="V101" s="3"/>
      <c r="W101" s="16"/>
      <c r="Y101" s="3"/>
      <c r="Z101" s="60"/>
      <c r="AA101" s="60"/>
      <c r="AC101" s="1"/>
      <c r="AD101" s="1"/>
      <c r="AE101" s="58"/>
      <c r="AF101" s="58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8"/>
      <c r="R102" s="58"/>
      <c r="S102" s="16"/>
      <c r="T102" s="16"/>
      <c r="U102" s="3"/>
      <c r="V102" s="3"/>
      <c r="W102" s="16"/>
      <c r="Y102" s="3"/>
      <c r="Z102" s="60"/>
      <c r="AA102" s="60"/>
      <c r="AC102" s="1"/>
      <c r="AD102" s="1"/>
      <c r="AE102" s="58"/>
      <c r="AF102" s="58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8"/>
      <c r="R103" s="58"/>
      <c r="S103" s="16"/>
      <c r="T103" s="16"/>
      <c r="U103" s="3"/>
      <c r="V103" s="3"/>
      <c r="W103" s="16"/>
      <c r="Y103" s="3"/>
      <c r="Z103" s="60"/>
      <c r="AA103" s="60"/>
      <c r="AC103" s="1"/>
      <c r="AD103" s="1"/>
      <c r="AE103" s="58"/>
      <c r="AF103" s="58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8"/>
      <c r="R104" s="58"/>
      <c r="S104" s="16"/>
      <c r="T104" s="16"/>
      <c r="U104" s="3"/>
      <c r="V104" s="3"/>
      <c r="W104" s="16"/>
      <c r="Y104" s="3"/>
      <c r="Z104" s="60"/>
      <c r="AA104" s="60"/>
      <c r="AC104" s="1"/>
      <c r="AD104" s="1"/>
      <c r="AE104" s="58"/>
      <c r="AF104" s="58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8"/>
      <c r="R105" s="58"/>
      <c r="S105" s="16"/>
      <c r="T105" s="16"/>
      <c r="U105" s="3"/>
      <c r="V105" s="3"/>
      <c r="W105" s="16"/>
      <c r="Y105" s="3"/>
      <c r="Z105" s="60"/>
      <c r="AA105" s="60"/>
      <c r="AE105" s="58"/>
      <c r="AF105" s="58"/>
      <c r="AO105" s="1"/>
      <c r="AP105" s="1"/>
      <c r="AQ105" s="1"/>
      <c r="AS105" s="13"/>
      <c r="AT105" s="13"/>
    </row>
    <row r="106" spans="15:49">
      <c r="O106" s="3"/>
      <c r="P106" s="3"/>
      <c r="Q106" s="58"/>
      <c r="R106" s="58"/>
      <c r="S106" s="16"/>
      <c r="T106" s="16"/>
      <c r="U106" s="3"/>
      <c r="V106" s="3"/>
      <c r="W106" s="16"/>
      <c r="Y106" s="3"/>
      <c r="Z106" s="60"/>
      <c r="AA106" s="60"/>
      <c r="AE106" s="58"/>
      <c r="AF106" s="58"/>
      <c r="AO106" s="1"/>
      <c r="AP106" s="1"/>
      <c r="AQ106" s="1"/>
      <c r="AS106" s="13"/>
      <c r="AT106" s="13"/>
    </row>
    <row r="107" spans="15:49">
      <c r="O107" s="3"/>
      <c r="P107" s="3"/>
      <c r="Q107" s="58"/>
      <c r="R107" s="58"/>
      <c r="S107" s="16"/>
      <c r="T107" s="16"/>
      <c r="U107" s="3"/>
      <c r="V107" s="3"/>
      <c r="W107" s="16"/>
      <c r="Y107" s="3"/>
      <c r="Z107" s="60"/>
      <c r="AA107" s="60"/>
      <c r="AC107" s="1"/>
      <c r="AD107" s="1"/>
      <c r="AE107" s="58"/>
      <c r="AF107" s="58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8"/>
      <c r="R108" s="58"/>
      <c r="S108" s="16"/>
      <c r="T108" s="16"/>
      <c r="U108" s="3"/>
      <c r="V108" s="3"/>
      <c r="W108" s="16"/>
      <c r="Y108" s="3"/>
      <c r="Z108" s="60"/>
      <c r="AA108" s="60"/>
      <c r="AB108" s="11">
        <v>5</v>
      </c>
      <c r="AC108" s="60" t="s">
        <v>401</v>
      </c>
      <c r="AD108" s="1"/>
      <c r="AE108" s="58"/>
      <c r="AF108" s="58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8"/>
      <c r="R109" s="58"/>
      <c r="S109" s="16"/>
      <c r="T109" s="16"/>
      <c r="U109" s="3"/>
      <c r="V109" s="3"/>
      <c r="W109" s="16"/>
      <c r="Y109" s="3"/>
      <c r="Z109" s="60"/>
      <c r="AA109" s="60"/>
      <c r="AB109" s="11">
        <v>6</v>
      </c>
      <c r="AC109" s="13" t="s">
        <v>32</v>
      </c>
      <c r="AD109" s="1"/>
      <c r="AE109" s="58"/>
      <c r="AF109" s="58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8"/>
      <c r="R110" s="58"/>
      <c r="S110" s="16"/>
      <c r="T110" s="16"/>
      <c r="U110" s="3"/>
      <c r="V110" s="3"/>
      <c r="W110" s="16"/>
      <c r="Y110" s="3"/>
      <c r="Z110" s="60"/>
      <c r="AA110" s="60"/>
      <c r="AB110" s="11">
        <v>7</v>
      </c>
      <c r="AC110" s="13" t="s">
        <v>33</v>
      </c>
      <c r="AD110" s="1"/>
      <c r="AE110" s="58"/>
      <c r="AF110" s="58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8"/>
      <c r="R111" s="58"/>
      <c r="S111" s="16"/>
      <c r="T111" s="16"/>
      <c r="U111" s="3"/>
      <c r="V111" s="3"/>
      <c r="W111" s="16"/>
      <c r="Y111" s="3"/>
      <c r="Z111" s="60"/>
      <c r="AA111" s="60"/>
      <c r="AB111" s="11">
        <v>8</v>
      </c>
      <c r="AC111" s="60" t="s">
        <v>34</v>
      </c>
      <c r="AD111" s="1"/>
      <c r="AE111" s="58"/>
      <c r="AF111" s="58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8"/>
      <c r="R112" s="58"/>
      <c r="S112" s="16"/>
      <c r="T112" s="16"/>
      <c r="U112" s="3"/>
      <c r="V112" s="3"/>
      <c r="W112" s="16"/>
      <c r="Y112" s="3"/>
      <c r="Z112" s="60"/>
      <c r="AA112" s="60"/>
      <c r="AB112" s="11">
        <v>9</v>
      </c>
      <c r="AC112" s="13" t="s">
        <v>35</v>
      </c>
      <c r="AD112" s="1"/>
      <c r="AE112" s="58"/>
      <c r="AF112" s="58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8"/>
      <c r="R113" s="58"/>
      <c r="S113" s="16"/>
      <c r="T113" s="16"/>
      <c r="U113" s="3"/>
      <c r="V113" s="3"/>
      <c r="W113" s="16"/>
      <c r="Y113" s="3"/>
      <c r="Z113" s="60"/>
      <c r="AA113" s="60"/>
      <c r="AC113" s="1"/>
      <c r="AD113" s="1"/>
      <c r="AE113" s="58"/>
      <c r="AF113" s="58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8"/>
      <c r="R114" s="58"/>
      <c r="S114" s="16"/>
      <c r="T114" s="16"/>
      <c r="U114" s="3"/>
      <c r="V114" s="3"/>
      <c r="W114" s="16"/>
      <c r="Y114" s="3"/>
      <c r="Z114" s="60"/>
      <c r="AA114" s="60"/>
      <c r="AC114" s="1"/>
      <c r="AD114" s="1"/>
      <c r="AE114" s="58"/>
      <c r="AF114" s="58"/>
      <c r="AG114" s="1"/>
      <c r="AH114" s="1"/>
      <c r="AI114" s="1"/>
      <c r="AJ114" s="13" t="s">
        <v>455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8"/>
      <c r="R115" s="58"/>
      <c r="S115" s="16"/>
      <c r="T115" s="16"/>
      <c r="U115" s="3"/>
      <c r="V115" s="3"/>
      <c r="W115" s="16"/>
      <c r="Y115" s="3"/>
      <c r="Z115" s="60"/>
      <c r="AA115" s="60"/>
      <c r="AC115" s="1"/>
      <c r="AD115" s="1"/>
      <c r="AE115" s="58"/>
      <c r="AF115" s="58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8"/>
      <c r="R116" s="58"/>
      <c r="S116" s="16"/>
      <c r="T116" s="16"/>
      <c r="U116" s="3"/>
      <c r="V116" s="3"/>
      <c r="W116" s="16"/>
      <c r="Y116" s="3"/>
      <c r="Z116" s="60"/>
      <c r="AA116" s="60"/>
      <c r="AC116" s="1"/>
      <c r="AD116" s="1"/>
      <c r="AE116" s="58"/>
      <c r="AF116" s="58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8"/>
      <c r="R117" s="58"/>
      <c r="S117" s="16"/>
      <c r="T117" s="16"/>
      <c r="U117" s="3"/>
      <c r="V117" s="3"/>
      <c r="W117" s="16"/>
      <c r="Y117" s="3"/>
      <c r="Z117" s="60"/>
      <c r="AA117" s="60"/>
      <c r="AC117" s="1"/>
      <c r="AD117" s="1"/>
      <c r="AE117" s="58"/>
      <c r="AF117" s="58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8"/>
      <c r="R118" s="58"/>
      <c r="S118" s="16"/>
      <c r="T118" s="16"/>
      <c r="U118" s="3"/>
      <c r="V118" s="3"/>
      <c r="W118" s="16"/>
      <c r="Y118" s="3"/>
      <c r="Z118" s="60"/>
      <c r="AA118" s="60"/>
      <c r="AC118" s="1"/>
      <c r="AD118" s="1"/>
      <c r="AE118" s="58"/>
      <c r="AF118" s="58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8"/>
      <c r="R119" s="58"/>
      <c r="S119" s="16"/>
      <c r="T119" s="16"/>
      <c r="U119" s="3"/>
      <c r="V119" s="3"/>
      <c r="W119" s="16"/>
      <c r="Y119" s="3"/>
      <c r="Z119" s="60"/>
      <c r="AA119" s="60"/>
      <c r="AC119" s="1"/>
      <c r="AD119" s="1"/>
      <c r="AE119" s="58"/>
      <c r="AF119" s="58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8"/>
      <c r="R120" s="58"/>
      <c r="S120" s="16"/>
      <c r="T120" s="16"/>
      <c r="U120" s="3"/>
      <c r="V120" s="3"/>
      <c r="W120" s="16"/>
      <c r="Y120" s="3"/>
      <c r="Z120" s="60"/>
      <c r="AA120" s="60"/>
      <c r="AC120" s="1"/>
      <c r="AD120" s="1"/>
      <c r="AE120" s="58"/>
      <c r="AF120" s="58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8"/>
      <c r="R121" s="58"/>
      <c r="S121" s="16"/>
      <c r="T121" s="16"/>
      <c r="U121" s="3"/>
      <c r="V121" s="3"/>
      <c r="W121" s="16"/>
      <c r="Y121" s="3"/>
      <c r="Z121" s="60"/>
      <c r="AA121" s="60"/>
      <c r="AC121" s="1"/>
      <c r="AD121" s="1"/>
      <c r="AE121" s="58"/>
      <c r="AF121" s="58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8"/>
      <c r="R122" s="58"/>
      <c r="S122" s="16"/>
      <c r="T122" s="16"/>
      <c r="U122" s="3"/>
      <c r="V122" s="3"/>
      <c r="W122" s="16"/>
      <c r="Y122" s="3"/>
      <c r="Z122" s="60"/>
      <c r="AA122" s="60"/>
      <c r="AC122" s="1"/>
      <c r="AD122" s="1"/>
      <c r="AE122" s="58"/>
      <c r="AF122" s="58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8"/>
      <c r="R123" s="58"/>
      <c r="S123" s="16"/>
      <c r="T123" s="16"/>
      <c r="U123" s="3"/>
      <c r="V123" s="3"/>
      <c r="W123" s="16"/>
      <c r="Y123" s="3"/>
      <c r="Z123" s="60"/>
      <c r="AA123" s="60"/>
      <c r="AC123" s="1"/>
      <c r="AD123" s="1"/>
      <c r="AE123" s="58"/>
      <c r="AF123" s="58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8"/>
      <c r="R124" s="58"/>
      <c r="S124" s="16"/>
      <c r="T124" s="16"/>
      <c r="U124" s="3"/>
      <c r="V124" s="3"/>
      <c r="W124" s="16"/>
      <c r="Y124" s="3"/>
      <c r="Z124" s="60"/>
      <c r="AA124" s="60"/>
      <c r="AC124" s="1"/>
      <c r="AD124" s="1"/>
      <c r="AE124" s="58"/>
      <c r="AF124" s="58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8"/>
      <c r="R125" s="58"/>
      <c r="S125" s="16"/>
      <c r="T125" s="16"/>
      <c r="U125" s="3"/>
      <c r="V125" s="3"/>
      <c r="W125" s="16"/>
      <c r="Y125" s="3"/>
      <c r="Z125" s="60"/>
      <c r="AA125" s="60"/>
      <c r="AC125" s="1"/>
      <c r="AD125" s="1"/>
      <c r="AE125" s="58"/>
      <c r="AF125" s="58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8"/>
      <c r="R126" s="58"/>
      <c r="S126" s="16"/>
      <c r="T126" s="16"/>
      <c r="U126" s="3"/>
      <c r="V126" s="3"/>
      <c r="W126" s="16"/>
      <c r="Y126" s="3"/>
      <c r="Z126" s="60"/>
      <c r="AA126" s="60"/>
      <c r="AC126" s="1"/>
      <c r="AD126" s="1"/>
      <c r="AE126" s="58"/>
      <c r="AF126" s="58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8"/>
      <c r="R127" s="58"/>
      <c r="S127" s="16"/>
      <c r="T127" s="16"/>
      <c r="U127" s="3"/>
      <c r="V127" s="3"/>
      <c r="W127" s="16"/>
      <c r="Y127" s="3"/>
      <c r="Z127" s="60"/>
      <c r="AA127" s="60"/>
      <c r="AC127" s="1"/>
      <c r="AD127" s="1"/>
      <c r="AE127" s="58"/>
      <c r="AF127" s="58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8"/>
      <c r="R128" s="58"/>
      <c r="S128" s="16"/>
      <c r="T128" s="16"/>
      <c r="U128" s="3"/>
      <c r="V128" s="3"/>
      <c r="W128" s="16"/>
      <c r="Y128" s="3"/>
      <c r="Z128" s="60"/>
      <c r="AA128" s="60"/>
      <c r="AC128" s="1"/>
      <c r="AD128" s="1"/>
      <c r="AE128" s="58"/>
      <c r="AF128" s="58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:46">
      <c r="AC129" s="1"/>
      <c r="AD129" s="1"/>
      <c r="AE129" s="58"/>
      <c r="AF129" s="58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:46">
      <c r="AC130" s="1"/>
      <c r="AD130" s="1"/>
      <c r="AE130" s="58"/>
      <c r="AF130" s="58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:46">
      <c r="O131" s="3"/>
      <c r="P131" s="3"/>
      <c r="Q131" s="58"/>
      <c r="R131" s="58"/>
      <c r="S131" s="16"/>
      <c r="T131" s="16"/>
      <c r="U131" s="3"/>
      <c r="V131" s="3"/>
      <c r="W131" s="16"/>
      <c r="Y131" s="3"/>
      <c r="Z131" s="60"/>
      <c r="AA131" s="60"/>
      <c r="AC131" s="1"/>
      <c r="AD131" s="1"/>
      <c r="AE131" s="58"/>
      <c r="AF131" s="58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:46">
      <c r="O132" s="3"/>
      <c r="P132" s="3"/>
      <c r="Q132" s="58"/>
      <c r="R132" s="58"/>
      <c r="S132" s="16"/>
      <c r="T132" s="16"/>
      <c r="U132" s="3"/>
      <c r="V132" s="3"/>
      <c r="W132" s="16"/>
      <c r="Y132" s="3"/>
      <c r="Z132" s="60"/>
      <c r="AA132" s="60"/>
      <c r="AC132" s="1"/>
      <c r="AD132" s="1"/>
      <c r="AE132" s="58"/>
      <c r="AF132" s="58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:46" s="551" customFormat="1">
      <c r="A133" s="162"/>
      <c r="I133" s="92"/>
      <c r="J133" s="92"/>
      <c r="K133" s="92"/>
      <c r="L133" s="92"/>
      <c r="O133" s="3"/>
      <c r="P133" s="3"/>
      <c r="Q133" s="58"/>
      <c r="R133" s="58"/>
      <c r="S133" s="16"/>
      <c r="T133" s="16"/>
      <c r="U133" s="3"/>
      <c r="V133" s="3"/>
      <c r="W133" s="16"/>
      <c r="Y133" s="3"/>
      <c r="Z133" s="60"/>
      <c r="AA133" s="60"/>
      <c r="AB133" s="552"/>
      <c r="AC133" s="1"/>
      <c r="AD133" s="1"/>
      <c r="AE133" s="58"/>
      <c r="AF133" s="58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:46" s="551" customFormat="1">
      <c r="A134" s="162"/>
      <c r="I134" s="92"/>
      <c r="J134" s="92"/>
      <c r="K134" s="92"/>
      <c r="L134" s="92"/>
      <c r="O134" s="3"/>
      <c r="P134" s="3"/>
      <c r="Q134" s="58"/>
      <c r="R134" s="58"/>
      <c r="S134" s="16"/>
      <c r="T134" s="16"/>
      <c r="U134" s="3"/>
      <c r="V134" s="3"/>
      <c r="W134" s="16"/>
      <c r="Y134" s="3"/>
      <c r="Z134" s="60"/>
      <c r="AA134" s="60"/>
      <c r="AB134" s="552"/>
      <c r="AC134" s="1"/>
      <c r="AD134" s="1"/>
      <c r="AE134" s="58"/>
      <c r="AF134" s="58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:46" s="551" customFormat="1">
      <c r="A135" s="162"/>
      <c r="I135" s="92"/>
      <c r="J135" s="92"/>
      <c r="K135" s="92"/>
      <c r="L135" s="92"/>
      <c r="O135" s="3"/>
      <c r="P135" s="3"/>
      <c r="Q135" s="58"/>
      <c r="R135" s="58"/>
      <c r="S135" s="16"/>
      <c r="T135" s="16"/>
      <c r="U135" s="3"/>
      <c r="V135" s="3"/>
      <c r="W135" s="16"/>
      <c r="Y135" s="3"/>
      <c r="Z135" s="60"/>
      <c r="AA135" s="60"/>
      <c r="AB135" s="552"/>
      <c r="AC135" s="1"/>
      <c r="AD135" s="1"/>
      <c r="AE135" s="58"/>
      <c r="AF135" s="58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:46" s="551" customFormat="1">
      <c r="A136" s="162"/>
      <c r="I136" s="92"/>
      <c r="J136" s="92"/>
      <c r="K136" s="92"/>
      <c r="L136" s="92"/>
      <c r="O136" s="3"/>
      <c r="P136" s="3"/>
      <c r="Q136" s="58"/>
      <c r="R136" s="58"/>
      <c r="S136" s="16"/>
      <c r="T136" s="16"/>
      <c r="U136" s="3"/>
      <c r="V136" s="3"/>
      <c r="W136" s="16"/>
      <c r="Y136" s="3"/>
      <c r="Z136" s="60"/>
      <c r="AA136" s="60"/>
      <c r="AB136" s="552"/>
      <c r="AC136" s="1"/>
      <c r="AD136" s="1"/>
      <c r="AE136" s="58"/>
      <c r="AF136" s="58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:46" s="551" customFormat="1">
      <c r="A137" s="162"/>
      <c r="I137" s="92"/>
      <c r="J137" s="92"/>
      <c r="K137" s="92"/>
      <c r="L137" s="92"/>
      <c r="O137" s="3"/>
      <c r="P137" s="3"/>
      <c r="Q137" s="58"/>
      <c r="R137" s="58"/>
      <c r="S137" s="16"/>
      <c r="T137" s="16"/>
      <c r="U137" s="3"/>
      <c r="V137" s="3"/>
      <c r="W137" s="16"/>
      <c r="Y137" s="3"/>
      <c r="Z137" s="60"/>
      <c r="AA137" s="60"/>
      <c r="AB137" s="552"/>
      <c r="AC137" s="1"/>
      <c r="AD137" s="1"/>
      <c r="AE137" s="58"/>
      <c r="AF137" s="58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:46" s="551" customFormat="1">
      <c r="A138" s="162"/>
      <c r="I138" s="92"/>
      <c r="J138" s="92"/>
      <c r="K138" s="92"/>
      <c r="L138" s="92"/>
      <c r="O138" s="3"/>
      <c r="P138" s="3"/>
      <c r="Q138" s="58"/>
      <c r="R138" s="58"/>
      <c r="S138" s="16"/>
      <c r="T138" s="16"/>
      <c r="U138" s="3"/>
      <c r="V138" s="3"/>
      <c r="W138" s="16"/>
      <c r="Y138" s="3"/>
      <c r="Z138" s="60"/>
      <c r="AA138" s="60"/>
      <c r="AB138" s="552"/>
      <c r="AC138" s="1"/>
      <c r="AD138" s="1"/>
      <c r="AE138" s="58"/>
      <c r="AF138" s="58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:46" s="551" customFormat="1">
      <c r="A139" s="162"/>
      <c r="I139" s="92"/>
      <c r="J139" s="92"/>
      <c r="K139" s="92"/>
      <c r="L139" s="92"/>
      <c r="O139" s="3"/>
      <c r="P139" s="3"/>
      <c r="Q139" s="58"/>
      <c r="R139" s="58"/>
      <c r="S139" s="16"/>
      <c r="T139" s="16"/>
      <c r="U139" s="3"/>
      <c r="V139" s="3"/>
      <c r="W139" s="16"/>
      <c r="Y139" s="3"/>
      <c r="Z139" s="60"/>
      <c r="AA139" s="60"/>
      <c r="AB139" s="552"/>
      <c r="AC139" s="1"/>
      <c r="AD139" s="1"/>
      <c r="AE139" s="58"/>
      <c r="AF139" s="58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S139" s="13"/>
      <c r="AT139" s="13"/>
    </row>
    <row r="140" spans="1:46" s="551" customFormat="1">
      <c r="A140" s="162"/>
      <c r="I140" s="92"/>
      <c r="J140" s="92"/>
      <c r="K140" s="92"/>
      <c r="L140" s="92"/>
      <c r="O140" s="3"/>
      <c r="P140" s="3"/>
      <c r="Q140" s="58"/>
      <c r="R140" s="58"/>
      <c r="S140" s="16"/>
      <c r="T140" s="16"/>
      <c r="U140" s="3"/>
      <c r="V140" s="3"/>
      <c r="W140" s="16"/>
      <c r="Y140" s="3"/>
      <c r="Z140" s="60"/>
      <c r="AA140" s="60"/>
      <c r="AB140" s="552"/>
      <c r="AC140" s="1"/>
      <c r="AD140" s="1"/>
      <c r="AE140" s="58"/>
      <c r="AF140" s="58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S140" s="13"/>
      <c r="AT140" s="13"/>
    </row>
    <row r="141" spans="1:46" s="551" customFormat="1">
      <c r="A141" s="162"/>
      <c r="I141" s="92"/>
      <c r="J141" s="92"/>
      <c r="K141" s="92"/>
      <c r="L141" s="92"/>
      <c r="O141" s="3"/>
      <c r="P141" s="3"/>
      <c r="Q141" s="58"/>
      <c r="R141" s="58"/>
      <c r="S141" s="16"/>
      <c r="T141" s="16"/>
      <c r="U141" s="3"/>
      <c r="V141" s="3"/>
      <c r="W141" s="16"/>
      <c r="Y141" s="3"/>
      <c r="Z141" s="60"/>
      <c r="AA141" s="60"/>
      <c r="AB141" s="552"/>
      <c r="AC141" s="1"/>
      <c r="AD141" s="1"/>
      <c r="AE141" s="58"/>
      <c r="AF141" s="58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:46" s="551" customFormat="1">
      <c r="A142" s="162"/>
      <c r="I142" s="92"/>
      <c r="J142" s="92"/>
      <c r="K142" s="92"/>
      <c r="L142" s="92"/>
      <c r="O142" s="3"/>
      <c r="P142" s="3"/>
      <c r="Q142" s="58"/>
      <c r="R142" s="58"/>
      <c r="S142" s="16"/>
      <c r="T142" s="16"/>
      <c r="U142" s="3"/>
      <c r="V142" s="3"/>
      <c r="W142" s="16"/>
      <c r="Y142" s="3"/>
      <c r="Z142" s="60"/>
      <c r="AA142" s="60"/>
      <c r="AB142" s="552"/>
      <c r="AC142" s="1"/>
      <c r="AD142" s="1"/>
      <c r="AE142" s="58"/>
      <c r="AF142" s="58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:46" s="551" customFormat="1">
      <c r="A143" s="162"/>
      <c r="I143" s="92"/>
      <c r="J143" s="92"/>
      <c r="K143" s="92"/>
      <c r="L143" s="92"/>
      <c r="O143" s="3"/>
      <c r="P143" s="3"/>
      <c r="Q143" s="58"/>
      <c r="R143" s="58"/>
      <c r="S143" s="16"/>
      <c r="T143" s="16"/>
      <c r="U143" s="3"/>
      <c r="V143" s="3"/>
      <c r="W143" s="16"/>
      <c r="Y143" s="3"/>
      <c r="Z143" s="60"/>
      <c r="AA143" s="60"/>
      <c r="AB143" s="552"/>
      <c r="AC143" s="1"/>
      <c r="AD143" s="1"/>
      <c r="AE143" s="58"/>
      <c r="AF143" s="58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:46" s="551" customFormat="1">
      <c r="A144" s="162"/>
      <c r="I144" s="92"/>
      <c r="J144" s="92"/>
      <c r="K144" s="92"/>
      <c r="L144" s="92"/>
      <c r="O144" s="3"/>
      <c r="P144" s="3"/>
      <c r="Q144" s="58"/>
      <c r="R144" s="58"/>
      <c r="S144" s="16"/>
      <c r="T144" s="16"/>
      <c r="U144" s="3"/>
      <c r="V144" s="3"/>
      <c r="W144" s="16"/>
      <c r="Y144" s="3"/>
      <c r="Z144" s="60"/>
      <c r="AA144" s="60"/>
      <c r="AB144" s="552"/>
      <c r="AC144" s="1"/>
      <c r="AD144" s="1"/>
      <c r="AE144" s="58"/>
      <c r="AF144" s="58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:46" s="551" customFormat="1">
      <c r="A145" s="162"/>
      <c r="I145" s="92"/>
      <c r="J145" s="92"/>
      <c r="K145" s="92"/>
      <c r="L145" s="92"/>
      <c r="O145" s="3"/>
      <c r="P145" s="3"/>
      <c r="Q145" s="58"/>
      <c r="R145" s="58"/>
      <c r="S145" s="16"/>
      <c r="T145" s="16"/>
      <c r="U145" s="3"/>
      <c r="V145" s="3"/>
      <c r="W145" s="16"/>
      <c r="Y145" s="3"/>
      <c r="Z145" s="60"/>
      <c r="AA145" s="60"/>
      <c r="AB145" s="552"/>
      <c r="AC145" s="1"/>
      <c r="AD145" s="1"/>
      <c r="AE145" s="58"/>
      <c r="AF145" s="58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S145" s="13"/>
      <c r="AT145" s="13"/>
    </row>
    <row r="146" spans="1:46" s="551" customFormat="1">
      <c r="A146" s="162"/>
      <c r="I146" s="92"/>
      <c r="J146" s="92"/>
      <c r="K146" s="92"/>
      <c r="L146" s="92"/>
      <c r="O146" s="3"/>
      <c r="P146" s="3"/>
      <c r="Q146" s="58"/>
      <c r="R146" s="58"/>
      <c r="S146" s="16"/>
      <c r="T146" s="16"/>
      <c r="U146" s="3"/>
      <c r="V146" s="3"/>
      <c r="W146" s="16"/>
      <c r="Y146" s="3"/>
      <c r="Z146" s="60"/>
      <c r="AA146" s="60"/>
      <c r="AB146" s="552"/>
      <c r="AC146" s="1"/>
      <c r="AD146" s="1"/>
      <c r="AE146" s="58"/>
      <c r="AF146" s="58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S146" s="13"/>
      <c r="AT146" s="13"/>
    </row>
    <row r="147" spans="1:46" s="551" customFormat="1">
      <c r="A147" s="162"/>
      <c r="I147" s="92"/>
      <c r="J147" s="92"/>
      <c r="K147" s="92"/>
      <c r="L147" s="92"/>
      <c r="O147" s="3"/>
      <c r="P147" s="3"/>
      <c r="Q147" s="58"/>
      <c r="R147" s="58"/>
      <c r="S147" s="16"/>
      <c r="T147" s="16"/>
      <c r="U147" s="3"/>
      <c r="V147" s="3"/>
      <c r="W147" s="16"/>
      <c r="Y147" s="3"/>
      <c r="Z147" s="60"/>
      <c r="AA147" s="60"/>
      <c r="AB147" s="552"/>
      <c r="AC147" s="1"/>
      <c r="AD147" s="1"/>
      <c r="AE147" s="58"/>
      <c r="AF147" s="58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:46" s="551" customFormat="1">
      <c r="A148" s="162"/>
      <c r="I148" s="92"/>
      <c r="J148" s="92"/>
      <c r="K148" s="92"/>
      <c r="L148" s="92"/>
      <c r="O148" s="3"/>
      <c r="P148" s="3"/>
      <c r="Q148" s="58"/>
      <c r="R148" s="58"/>
      <c r="S148" s="16"/>
      <c r="T148" s="16"/>
      <c r="U148" s="3"/>
      <c r="V148" s="3"/>
      <c r="W148" s="16"/>
      <c r="Y148" s="3"/>
      <c r="Z148" s="60"/>
      <c r="AA148" s="60"/>
      <c r="AB148" s="552"/>
      <c r="AC148" s="1"/>
      <c r="AD148" s="1"/>
      <c r="AE148" s="58"/>
      <c r="AF148" s="58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:46" s="551" customFormat="1">
      <c r="A149" s="162"/>
      <c r="I149" s="92"/>
      <c r="J149" s="92"/>
      <c r="K149" s="92"/>
      <c r="L149" s="92"/>
      <c r="O149" s="3"/>
      <c r="P149" s="3"/>
      <c r="Q149" s="58"/>
      <c r="R149" s="58"/>
      <c r="S149" s="16"/>
      <c r="T149" s="16"/>
      <c r="U149" s="3"/>
      <c r="V149" s="3"/>
      <c r="W149" s="16"/>
      <c r="Y149" s="3"/>
      <c r="Z149" s="60"/>
      <c r="AA149" s="60"/>
      <c r="AB149" s="552"/>
      <c r="AC149" s="1"/>
      <c r="AD149" s="1"/>
      <c r="AE149" s="58"/>
      <c r="AF149" s="58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:46" s="551" customFormat="1">
      <c r="A150" s="162"/>
      <c r="I150" s="92"/>
      <c r="J150" s="92"/>
      <c r="K150" s="92"/>
      <c r="L150" s="92"/>
      <c r="O150" s="3"/>
      <c r="P150" s="3"/>
      <c r="Q150" s="58"/>
      <c r="R150" s="58"/>
      <c r="S150" s="16"/>
      <c r="T150" s="16"/>
      <c r="U150" s="3"/>
      <c r="V150" s="3"/>
      <c r="W150" s="16"/>
      <c r="Y150" s="3"/>
      <c r="Z150" s="60"/>
      <c r="AA150" s="60"/>
      <c r="AB150" s="552"/>
      <c r="AC150" s="1"/>
      <c r="AD150" s="1"/>
      <c r="AE150" s="58"/>
      <c r="AF150" s="58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:46" s="551" customFormat="1">
      <c r="A151" s="162"/>
      <c r="I151" s="92"/>
      <c r="J151" s="92"/>
      <c r="K151" s="92"/>
      <c r="L151" s="92"/>
      <c r="O151" s="3"/>
      <c r="P151" s="3"/>
      <c r="Q151" s="58"/>
      <c r="R151" s="58"/>
      <c r="S151" s="16"/>
      <c r="T151" s="16"/>
      <c r="U151" s="3"/>
      <c r="V151" s="3"/>
      <c r="W151" s="16"/>
      <c r="Y151" s="3"/>
      <c r="Z151" s="60"/>
      <c r="AA151" s="60"/>
      <c r="AB151" s="552"/>
      <c r="AC151" s="1"/>
      <c r="AD151" s="1"/>
      <c r="AE151" s="58"/>
      <c r="AF151" s="58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S151" s="13"/>
      <c r="AT151" s="13"/>
    </row>
    <row r="152" spans="1:46" s="551" customFormat="1">
      <c r="A152" s="162"/>
      <c r="I152" s="92"/>
      <c r="J152" s="92"/>
      <c r="K152" s="92"/>
      <c r="L152" s="92"/>
      <c r="O152" s="3"/>
      <c r="P152" s="3"/>
      <c r="Q152" s="58"/>
      <c r="R152" s="58"/>
      <c r="S152" s="16"/>
      <c r="T152" s="16"/>
      <c r="U152" s="3"/>
      <c r="V152" s="3"/>
      <c r="W152" s="16"/>
      <c r="Y152" s="3"/>
      <c r="Z152" s="60"/>
      <c r="AA152" s="60"/>
      <c r="AB152" s="552"/>
      <c r="AC152" s="1"/>
      <c r="AD152" s="1"/>
      <c r="AE152" s="58"/>
      <c r="AF152" s="58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S152" s="13"/>
      <c r="AT152" s="13"/>
    </row>
    <row r="153" spans="1:46" s="551" customFormat="1">
      <c r="A153" s="162"/>
      <c r="I153" s="92"/>
      <c r="J153" s="92"/>
      <c r="K153" s="92"/>
      <c r="L153" s="92"/>
      <c r="O153" s="3"/>
      <c r="P153" s="3"/>
      <c r="Q153" s="58"/>
      <c r="R153" s="58"/>
      <c r="S153" s="16"/>
      <c r="T153" s="16"/>
      <c r="U153" s="3"/>
      <c r="V153" s="3"/>
      <c r="W153" s="16"/>
      <c r="Y153" s="3"/>
      <c r="Z153" s="60"/>
      <c r="AA153" s="60"/>
      <c r="AB153" s="552"/>
      <c r="AC153" s="1"/>
      <c r="AD153" s="1"/>
      <c r="AE153" s="58"/>
      <c r="AF153" s="58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S153" s="13"/>
      <c r="AT153" s="13"/>
    </row>
    <row r="154" spans="1:46" s="551" customFormat="1">
      <c r="A154" s="162"/>
      <c r="I154" s="92"/>
      <c r="J154" s="92"/>
      <c r="K154" s="92"/>
      <c r="L154" s="92"/>
      <c r="O154" s="3"/>
      <c r="P154" s="3"/>
      <c r="Q154" s="58"/>
      <c r="R154" s="58"/>
      <c r="S154" s="16"/>
      <c r="T154" s="16"/>
      <c r="U154" s="3"/>
      <c r="V154" s="3"/>
      <c r="W154" s="16"/>
      <c r="Y154" s="3"/>
      <c r="Z154" s="60"/>
      <c r="AA154" s="60"/>
      <c r="AB154" s="552"/>
      <c r="AC154" s="1"/>
      <c r="AD154" s="1"/>
      <c r="AE154" s="58"/>
      <c r="AF154" s="58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S154" s="13"/>
      <c r="AT154" s="13"/>
    </row>
    <row r="155" spans="1:46" s="551" customFormat="1">
      <c r="A155" s="162"/>
      <c r="I155" s="92"/>
      <c r="J155" s="92"/>
      <c r="K155" s="92"/>
      <c r="L155" s="92"/>
      <c r="O155" s="3"/>
      <c r="P155" s="3"/>
      <c r="Q155" s="58"/>
      <c r="R155" s="58"/>
      <c r="S155" s="16"/>
      <c r="T155" s="16"/>
      <c r="U155" s="3"/>
      <c r="V155" s="3"/>
      <c r="W155" s="16"/>
      <c r="Y155" s="3"/>
      <c r="Z155" s="60"/>
      <c r="AA155" s="60"/>
      <c r="AB155" s="552"/>
      <c r="AC155" s="1"/>
      <c r="AD155" s="1"/>
      <c r="AE155" s="58"/>
      <c r="AF155" s="58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S155" s="13"/>
      <c r="AT155" s="13"/>
    </row>
    <row r="156" spans="1:46" s="551" customFormat="1">
      <c r="A156" s="162"/>
      <c r="I156" s="92"/>
      <c r="J156" s="92"/>
      <c r="K156" s="92"/>
      <c r="L156" s="92"/>
      <c r="O156" s="3"/>
      <c r="P156" s="3"/>
      <c r="Q156" s="58"/>
      <c r="R156" s="58"/>
      <c r="S156" s="16"/>
      <c r="T156" s="16"/>
      <c r="U156" s="3"/>
      <c r="V156" s="3"/>
      <c r="W156" s="16"/>
      <c r="Y156" s="3"/>
      <c r="Z156" s="60"/>
      <c r="AA156" s="60"/>
      <c r="AB156" s="552"/>
      <c r="AC156" s="1"/>
      <c r="AD156" s="1"/>
      <c r="AE156" s="58"/>
      <c r="AF156" s="58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S156" s="13"/>
      <c r="AT156" s="13"/>
    </row>
    <row r="157" spans="1:46" s="551" customFormat="1">
      <c r="A157" s="162"/>
      <c r="I157" s="92"/>
      <c r="J157" s="92"/>
      <c r="K157" s="92"/>
      <c r="L157" s="92"/>
      <c r="O157" s="3"/>
      <c r="P157" s="3"/>
      <c r="Q157" s="58"/>
      <c r="R157" s="58"/>
      <c r="S157" s="16"/>
      <c r="T157" s="16"/>
      <c r="U157" s="3"/>
      <c r="V157" s="3"/>
      <c r="W157" s="16"/>
      <c r="Y157" s="3"/>
      <c r="Z157" s="60"/>
      <c r="AA157" s="60"/>
      <c r="AB157" s="552"/>
      <c r="AC157" s="1"/>
      <c r="AD157" s="1"/>
      <c r="AE157" s="58"/>
      <c r="AF157" s="58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S157" s="13"/>
      <c r="AT157" s="13"/>
    </row>
    <row r="158" spans="1:46" s="551" customFormat="1">
      <c r="A158" s="162"/>
      <c r="I158" s="92"/>
      <c r="J158" s="92"/>
      <c r="K158" s="92"/>
      <c r="L158" s="92"/>
      <c r="O158" s="3"/>
      <c r="P158" s="3"/>
      <c r="Q158" s="58"/>
      <c r="R158" s="58"/>
      <c r="S158" s="16"/>
      <c r="T158" s="16"/>
      <c r="U158" s="3"/>
      <c r="V158" s="3"/>
      <c r="W158" s="16"/>
      <c r="Y158" s="3"/>
      <c r="Z158" s="60"/>
      <c r="AA158" s="60"/>
      <c r="AB158" s="552"/>
      <c r="AC158" s="1"/>
      <c r="AD158" s="1"/>
      <c r="AE158" s="58"/>
      <c r="AF158" s="58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S158" s="13"/>
      <c r="AT158" s="13"/>
    </row>
    <row r="159" spans="1:46" s="551" customFormat="1">
      <c r="A159" s="162"/>
      <c r="I159" s="92"/>
      <c r="J159" s="92"/>
      <c r="K159" s="92"/>
      <c r="L159" s="92"/>
      <c r="O159" s="3"/>
      <c r="P159" s="3"/>
      <c r="Q159" s="58"/>
      <c r="R159" s="58"/>
      <c r="S159" s="16"/>
      <c r="T159" s="16"/>
      <c r="U159" s="3"/>
      <c r="V159" s="3"/>
      <c r="W159" s="16"/>
      <c r="Y159" s="3"/>
      <c r="Z159" s="60"/>
      <c r="AA159" s="60"/>
      <c r="AB159" s="552"/>
      <c r="AC159" s="1"/>
      <c r="AD159" s="1"/>
      <c r="AE159" s="58"/>
      <c r="AF159" s="58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S159" s="13"/>
      <c r="AT159" s="13"/>
    </row>
    <row r="160" spans="1:46" s="551" customFormat="1">
      <c r="A160" s="162"/>
      <c r="I160" s="92"/>
      <c r="J160" s="92"/>
      <c r="K160" s="92"/>
      <c r="L160" s="92"/>
      <c r="O160" s="3"/>
      <c r="P160" s="3"/>
      <c r="Q160" s="58"/>
      <c r="R160" s="58"/>
      <c r="S160" s="16"/>
      <c r="T160" s="16"/>
      <c r="U160" s="3"/>
      <c r="V160" s="3"/>
      <c r="W160" s="16"/>
      <c r="Y160" s="3"/>
      <c r="Z160" s="60"/>
      <c r="AA160" s="60"/>
      <c r="AB160" s="552"/>
      <c r="AC160" s="1"/>
      <c r="AD160" s="1"/>
      <c r="AE160" s="58"/>
      <c r="AF160" s="58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S160" s="13"/>
      <c r="AT160" s="13"/>
    </row>
    <row r="161" spans="1:46" s="551" customFormat="1">
      <c r="A161" s="162"/>
      <c r="I161" s="92"/>
      <c r="J161" s="92"/>
      <c r="K161" s="92"/>
      <c r="L161" s="92"/>
      <c r="O161" s="3"/>
      <c r="P161" s="3"/>
      <c r="Q161" s="58"/>
      <c r="R161" s="58"/>
      <c r="S161" s="16"/>
      <c r="T161" s="16"/>
      <c r="U161" s="3"/>
      <c r="V161" s="3"/>
      <c r="W161" s="16"/>
      <c r="Y161" s="3"/>
      <c r="Z161" s="60"/>
      <c r="AA161" s="60"/>
      <c r="AB161" s="552"/>
      <c r="AC161" s="1"/>
      <c r="AD161" s="1"/>
      <c r="AE161" s="58"/>
      <c r="AF161" s="58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S161" s="13"/>
      <c r="AT161" s="13"/>
    </row>
    <row r="162" spans="1:46" s="551" customFormat="1">
      <c r="A162" s="162"/>
      <c r="I162" s="92"/>
      <c r="J162" s="92"/>
      <c r="K162" s="92"/>
      <c r="L162" s="92"/>
      <c r="O162" s="3"/>
      <c r="P162" s="3"/>
      <c r="Q162" s="58"/>
      <c r="R162" s="58"/>
      <c r="S162" s="16"/>
      <c r="T162" s="16"/>
      <c r="U162" s="3"/>
      <c r="V162" s="3"/>
      <c r="W162" s="16"/>
      <c r="Y162" s="3"/>
      <c r="Z162" s="60"/>
      <c r="AA162" s="60"/>
      <c r="AB162" s="552"/>
      <c r="AC162" s="1"/>
      <c r="AD162" s="1"/>
      <c r="AE162" s="58"/>
      <c r="AF162" s="58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S162" s="13"/>
      <c r="AT162" s="13"/>
    </row>
    <row r="163" spans="1:46" s="551" customFormat="1">
      <c r="A163" s="162"/>
      <c r="I163" s="92"/>
      <c r="J163" s="92"/>
      <c r="K163" s="92"/>
      <c r="L163" s="92"/>
      <c r="O163" s="3"/>
      <c r="P163" s="3"/>
      <c r="Q163" s="58"/>
      <c r="R163" s="58"/>
      <c r="S163" s="16"/>
      <c r="T163" s="16"/>
      <c r="U163" s="3"/>
      <c r="V163" s="3"/>
      <c r="W163" s="16"/>
      <c r="Y163" s="3"/>
      <c r="Z163" s="60"/>
      <c r="AA163" s="60"/>
      <c r="AB163" s="552"/>
      <c r="AC163" s="1"/>
      <c r="AD163" s="1"/>
      <c r="AE163" s="58"/>
      <c r="AF163" s="58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S163" s="13"/>
      <c r="AT163" s="13"/>
    </row>
    <row r="164" spans="1:46" s="551" customFormat="1">
      <c r="A164" s="162"/>
      <c r="I164" s="92"/>
      <c r="J164" s="92"/>
      <c r="K164" s="92"/>
      <c r="L164" s="92"/>
      <c r="O164" s="3"/>
      <c r="P164" s="3"/>
      <c r="Q164" s="58"/>
      <c r="R164" s="58"/>
      <c r="S164" s="16"/>
      <c r="T164" s="16"/>
      <c r="U164" s="3"/>
      <c r="V164" s="3"/>
      <c r="W164" s="16"/>
      <c r="Y164" s="3"/>
      <c r="Z164" s="60"/>
      <c r="AA164" s="60"/>
      <c r="AB164" s="552"/>
      <c r="AC164" s="1"/>
      <c r="AD164" s="1"/>
      <c r="AE164" s="58"/>
      <c r="AF164" s="58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S164" s="13"/>
      <c r="AT164" s="13"/>
    </row>
    <row r="165" spans="1:46" s="551" customFormat="1">
      <c r="A165" s="162"/>
      <c r="I165" s="92"/>
      <c r="J165" s="92"/>
      <c r="K165" s="92"/>
      <c r="L165" s="92"/>
      <c r="O165" s="3"/>
      <c r="P165" s="3"/>
      <c r="Q165" s="58"/>
      <c r="R165" s="58"/>
      <c r="S165" s="16"/>
      <c r="T165" s="16"/>
      <c r="U165" s="3"/>
      <c r="V165" s="3"/>
      <c r="W165" s="16"/>
      <c r="Y165" s="3"/>
      <c r="Z165" s="60"/>
      <c r="AA165" s="60"/>
      <c r="AB165" s="552"/>
      <c r="AC165" s="1"/>
      <c r="AD165" s="1"/>
      <c r="AE165" s="58"/>
      <c r="AF165" s="58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S165" s="13"/>
      <c r="AT165" s="13"/>
    </row>
    <row r="166" spans="1:46" s="551" customFormat="1">
      <c r="A166" s="162"/>
      <c r="I166" s="92"/>
      <c r="J166" s="92"/>
      <c r="K166" s="92"/>
      <c r="L166" s="92"/>
      <c r="O166" s="3"/>
      <c r="P166" s="3"/>
      <c r="Q166" s="58"/>
      <c r="R166" s="58"/>
      <c r="S166" s="16"/>
      <c r="T166" s="16"/>
      <c r="U166" s="3"/>
      <c r="V166" s="3"/>
      <c r="W166" s="16"/>
      <c r="Y166" s="3"/>
      <c r="Z166" s="60"/>
      <c r="AA166" s="60"/>
      <c r="AB166" s="552"/>
      <c r="AC166" s="1"/>
      <c r="AD166" s="1"/>
      <c r="AE166" s="58"/>
      <c r="AF166" s="58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S166" s="13"/>
      <c r="AT166" s="13"/>
    </row>
    <row r="167" spans="1:46" s="551" customFormat="1">
      <c r="A167" s="162"/>
      <c r="I167" s="92"/>
      <c r="J167" s="92"/>
      <c r="K167" s="92"/>
      <c r="L167" s="92"/>
      <c r="O167" s="3"/>
      <c r="P167" s="3"/>
      <c r="Q167" s="58"/>
      <c r="R167" s="58"/>
      <c r="S167" s="16"/>
      <c r="T167" s="16"/>
      <c r="U167" s="3"/>
      <c r="V167" s="3"/>
      <c r="W167" s="16"/>
      <c r="Y167" s="3"/>
      <c r="Z167" s="60"/>
      <c r="AA167" s="60"/>
      <c r="AB167" s="552"/>
      <c r="AC167" s="1"/>
      <c r="AD167" s="1"/>
      <c r="AE167" s="58"/>
      <c r="AF167" s="58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S167" s="13"/>
      <c r="AT167" s="13"/>
    </row>
    <row r="168" spans="1:46" s="551" customFormat="1">
      <c r="A168" s="162"/>
      <c r="I168" s="92"/>
      <c r="J168" s="92"/>
      <c r="K168" s="92"/>
      <c r="L168" s="92"/>
      <c r="O168" s="3"/>
      <c r="P168" s="3"/>
      <c r="Q168" s="58"/>
      <c r="R168" s="58"/>
      <c r="S168" s="16"/>
      <c r="T168" s="16"/>
      <c r="U168" s="3"/>
      <c r="V168" s="3"/>
      <c r="W168" s="16"/>
      <c r="Y168" s="3"/>
      <c r="Z168" s="60"/>
      <c r="AA168" s="60"/>
      <c r="AB168" s="552"/>
      <c r="AC168" s="1"/>
      <c r="AD168" s="1"/>
      <c r="AE168" s="58"/>
      <c r="AF168" s="58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S168" s="13"/>
      <c r="AT168" s="13"/>
    </row>
    <row r="169" spans="1:46" s="551" customFormat="1">
      <c r="A169" s="162"/>
      <c r="I169" s="92"/>
      <c r="J169" s="92"/>
      <c r="K169" s="92"/>
      <c r="L169" s="92"/>
      <c r="O169" s="3"/>
      <c r="P169" s="3"/>
      <c r="Q169" s="58"/>
      <c r="R169" s="58"/>
      <c r="S169" s="16"/>
      <c r="T169" s="16"/>
      <c r="U169" s="3"/>
      <c r="V169" s="3"/>
      <c r="W169" s="16"/>
      <c r="Y169" s="3"/>
      <c r="Z169" s="60"/>
      <c r="AA169" s="60"/>
      <c r="AB169" s="552"/>
      <c r="AC169" s="1"/>
      <c r="AD169" s="1"/>
      <c r="AE169" s="58"/>
      <c r="AF169" s="58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S169" s="13"/>
      <c r="AT169" s="13"/>
    </row>
    <row r="170" spans="1:46" s="551" customFormat="1">
      <c r="A170" s="162"/>
      <c r="I170" s="92"/>
      <c r="J170" s="92"/>
      <c r="K170" s="92"/>
      <c r="L170" s="92"/>
      <c r="O170" s="3"/>
      <c r="P170" s="3"/>
      <c r="Q170" s="58"/>
      <c r="R170" s="58"/>
      <c r="S170" s="16"/>
      <c r="T170" s="16"/>
      <c r="U170" s="3"/>
      <c r="V170" s="3"/>
      <c r="W170" s="16"/>
      <c r="Y170" s="3"/>
      <c r="Z170" s="60"/>
      <c r="AA170" s="60"/>
      <c r="AB170" s="552"/>
      <c r="AC170" s="1"/>
      <c r="AD170" s="1"/>
      <c r="AE170" s="58"/>
      <c r="AF170" s="58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S170" s="13"/>
      <c r="AT170" s="13"/>
    </row>
    <row r="171" spans="1:46" s="551" customFormat="1">
      <c r="A171" s="162"/>
      <c r="I171" s="92"/>
      <c r="J171" s="92"/>
      <c r="K171" s="92"/>
      <c r="L171" s="92"/>
      <c r="O171" s="3"/>
      <c r="P171" s="3"/>
      <c r="Q171" s="58"/>
      <c r="R171" s="58"/>
      <c r="S171" s="16"/>
      <c r="T171" s="16"/>
      <c r="U171" s="3"/>
      <c r="V171" s="3"/>
      <c r="W171" s="16"/>
      <c r="Y171" s="3"/>
      <c r="Z171" s="60"/>
      <c r="AA171" s="60"/>
      <c r="AB171" s="552"/>
      <c r="AC171" s="1"/>
      <c r="AD171" s="1"/>
      <c r="AE171" s="58"/>
      <c r="AF171" s="58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S171" s="13"/>
      <c r="AT171" s="13"/>
    </row>
    <row r="172" spans="1:46" s="551" customFormat="1">
      <c r="A172" s="162"/>
      <c r="I172" s="92"/>
      <c r="J172" s="92"/>
      <c r="K172" s="92"/>
      <c r="L172" s="92"/>
      <c r="O172" s="3"/>
      <c r="P172" s="3"/>
      <c r="Q172" s="58"/>
      <c r="R172" s="58"/>
      <c r="S172" s="16"/>
      <c r="T172" s="16"/>
      <c r="U172" s="3"/>
      <c r="V172" s="3"/>
      <c r="W172" s="16"/>
      <c r="Y172" s="3"/>
      <c r="Z172" s="60"/>
      <c r="AA172" s="60"/>
      <c r="AB172" s="552"/>
      <c r="AC172" s="1"/>
      <c r="AD172" s="1"/>
      <c r="AE172" s="58"/>
      <c r="AF172" s="58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S172" s="13"/>
      <c r="AT172" s="13"/>
    </row>
    <row r="173" spans="1:46" s="551" customFormat="1">
      <c r="A173" s="162"/>
      <c r="I173" s="92"/>
      <c r="J173" s="92"/>
      <c r="K173" s="92"/>
      <c r="L173" s="92"/>
      <c r="O173" s="3"/>
      <c r="P173" s="3"/>
      <c r="Q173" s="58"/>
      <c r="R173" s="58"/>
      <c r="S173" s="16"/>
      <c r="T173" s="16"/>
      <c r="U173" s="3"/>
      <c r="V173" s="3"/>
      <c r="W173" s="16"/>
      <c r="Y173" s="3"/>
      <c r="Z173" s="60"/>
      <c r="AA173" s="60"/>
      <c r="AB173" s="552"/>
      <c r="AC173" s="1"/>
      <c r="AD173" s="1"/>
      <c r="AE173" s="58"/>
      <c r="AF173" s="58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S173" s="13"/>
      <c r="AT173" s="13"/>
    </row>
    <row r="174" spans="1:46" s="551" customFormat="1">
      <c r="A174" s="162"/>
      <c r="I174" s="92"/>
      <c r="J174" s="92"/>
      <c r="K174" s="92"/>
      <c r="L174" s="92"/>
      <c r="O174" s="3"/>
      <c r="P174" s="3"/>
      <c r="Q174" s="58"/>
      <c r="R174" s="58"/>
      <c r="S174" s="16"/>
      <c r="T174" s="16"/>
      <c r="U174" s="3"/>
      <c r="V174" s="3"/>
      <c r="W174" s="16"/>
      <c r="Y174" s="3"/>
      <c r="Z174" s="60"/>
      <c r="AA174" s="60"/>
      <c r="AB174" s="552"/>
      <c r="AC174" s="1"/>
      <c r="AD174" s="1"/>
      <c r="AE174" s="58"/>
      <c r="AF174" s="58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S174" s="13"/>
      <c r="AT174" s="13"/>
    </row>
    <row r="175" spans="1:46" s="551" customFormat="1">
      <c r="A175" s="162"/>
      <c r="I175" s="92"/>
      <c r="J175" s="92"/>
      <c r="K175" s="92"/>
      <c r="L175" s="92"/>
      <c r="O175" s="3"/>
      <c r="P175" s="3"/>
      <c r="Q175" s="58"/>
      <c r="R175" s="58"/>
      <c r="S175" s="16"/>
      <c r="T175" s="16"/>
      <c r="U175" s="3"/>
      <c r="V175" s="3"/>
      <c r="W175" s="16"/>
      <c r="Y175" s="3"/>
      <c r="Z175" s="60"/>
      <c r="AA175" s="60"/>
      <c r="AB175" s="552"/>
      <c r="AC175" s="1"/>
      <c r="AD175" s="1"/>
      <c r="AE175" s="58"/>
      <c r="AF175" s="58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S175" s="13"/>
      <c r="AT175" s="13"/>
    </row>
    <row r="176" spans="1:46" s="551" customFormat="1">
      <c r="A176" s="162"/>
      <c r="I176" s="92"/>
      <c r="J176" s="92"/>
      <c r="K176" s="92"/>
      <c r="L176" s="92"/>
      <c r="O176" s="3"/>
      <c r="P176" s="3"/>
      <c r="Q176" s="58"/>
      <c r="R176" s="58"/>
      <c r="S176" s="16"/>
      <c r="T176" s="16"/>
      <c r="U176" s="3"/>
      <c r="V176" s="3"/>
      <c r="W176" s="16"/>
      <c r="Y176" s="3"/>
      <c r="Z176" s="60"/>
      <c r="AA176" s="60"/>
      <c r="AB176" s="552"/>
      <c r="AC176" s="1"/>
      <c r="AD176" s="1"/>
      <c r="AE176" s="58"/>
      <c r="AF176" s="58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S176" s="13"/>
      <c r="AT176" s="13"/>
    </row>
    <row r="177" spans="1:46" s="551" customFormat="1">
      <c r="A177" s="162"/>
      <c r="I177" s="92"/>
      <c r="J177" s="92"/>
      <c r="K177" s="92"/>
      <c r="L177" s="92"/>
      <c r="O177" s="3"/>
      <c r="P177" s="3"/>
      <c r="Q177" s="58"/>
      <c r="R177" s="58"/>
      <c r="S177" s="16"/>
      <c r="T177" s="16"/>
      <c r="U177" s="3"/>
      <c r="V177" s="3"/>
      <c r="W177" s="16"/>
      <c r="Y177" s="3"/>
      <c r="Z177" s="60"/>
      <c r="AA177" s="60"/>
      <c r="AB177" s="552"/>
      <c r="AC177" s="1"/>
      <c r="AD177" s="1"/>
      <c r="AE177" s="58"/>
      <c r="AF177" s="58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S177" s="13"/>
      <c r="AT177" s="13"/>
    </row>
    <row r="178" spans="1:46" s="551" customFormat="1">
      <c r="A178" s="162"/>
      <c r="I178" s="92"/>
      <c r="J178" s="92"/>
      <c r="K178" s="92"/>
      <c r="L178" s="92"/>
      <c r="O178" s="3"/>
      <c r="P178" s="3"/>
      <c r="Q178" s="58"/>
      <c r="R178" s="58"/>
      <c r="S178" s="16"/>
      <c r="T178" s="16"/>
      <c r="U178" s="3"/>
      <c r="V178" s="3"/>
      <c r="W178" s="16"/>
      <c r="Y178" s="3"/>
      <c r="Z178" s="60"/>
      <c r="AA178" s="60"/>
      <c r="AB178" s="552"/>
      <c r="AC178" s="1"/>
      <c r="AD178" s="1"/>
      <c r="AE178" s="58"/>
      <c r="AF178" s="58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S178" s="13"/>
      <c r="AT178" s="13"/>
    </row>
    <row r="179" spans="1:46" s="551" customFormat="1">
      <c r="A179" s="162"/>
      <c r="I179" s="92"/>
      <c r="J179" s="92"/>
      <c r="K179" s="92"/>
      <c r="L179" s="92"/>
      <c r="O179" s="3"/>
      <c r="P179" s="3"/>
      <c r="Q179" s="58"/>
      <c r="R179" s="58"/>
      <c r="S179" s="16"/>
      <c r="T179" s="16"/>
      <c r="U179" s="3"/>
      <c r="V179" s="3"/>
      <c r="W179" s="16"/>
      <c r="Y179" s="3"/>
      <c r="Z179" s="60"/>
      <c r="AA179" s="60"/>
      <c r="AB179" s="552"/>
      <c r="AC179" s="1"/>
      <c r="AD179" s="1"/>
      <c r="AE179" s="58"/>
      <c r="AF179" s="58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S179" s="13"/>
      <c r="AT179" s="13"/>
    </row>
    <row r="180" spans="1:46" s="551" customFormat="1">
      <c r="A180" s="162"/>
      <c r="I180" s="92"/>
      <c r="J180" s="92"/>
      <c r="K180" s="92"/>
      <c r="L180" s="92"/>
      <c r="O180" s="3"/>
      <c r="P180" s="3"/>
      <c r="Q180" s="58"/>
      <c r="R180" s="58"/>
      <c r="S180" s="16"/>
      <c r="T180" s="16"/>
      <c r="U180" s="3"/>
      <c r="V180" s="3"/>
      <c r="W180" s="16"/>
      <c r="Y180" s="3"/>
      <c r="Z180" s="60"/>
      <c r="AA180" s="60"/>
      <c r="AB180" s="552"/>
      <c r="AC180" s="1"/>
      <c r="AD180" s="1"/>
      <c r="AE180" s="58"/>
      <c r="AF180" s="58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S180" s="13"/>
      <c r="AT180" s="13"/>
    </row>
    <row r="181" spans="1:46" s="551" customFormat="1">
      <c r="A181" s="162"/>
      <c r="I181" s="92"/>
      <c r="J181" s="92"/>
      <c r="K181" s="92"/>
      <c r="L181" s="92"/>
      <c r="O181" s="3"/>
      <c r="P181" s="3"/>
      <c r="Q181" s="58"/>
      <c r="R181" s="58"/>
      <c r="S181" s="16"/>
      <c r="T181" s="16"/>
      <c r="U181" s="3"/>
      <c r="V181" s="3"/>
      <c r="W181" s="16"/>
      <c r="Y181" s="3"/>
      <c r="Z181" s="60"/>
      <c r="AA181" s="60"/>
      <c r="AB181" s="552"/>
      <c r="AC181" s="1"/>
      <c r="AD181" s="1"/>
      <c r="AE181" s="58"/>
      <c r="AF181" s="58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S181" s="13"/>
      <c r="AT181" s="13"/>
    </row>
    <row r="182" spans="1:46" s="551" customFormat="1">
      <c r="A182" s="162"/>
      <c r="I182" s="92"/>
      <c r="J182" s="92"/>
      <c r="K182" s="92"/>
      <c r="L182" s="92"/>
      <c r="O182" s="3"/>
      <c r="P182" s="3"/>
      <c r="Q182" s="58"/>
      <c r="R182" s="58"/>
      <c r="S182" s="16"/>
      <c r="T182" s="16"/>
      <c r="U182" s="3"/>
      <c r="V182" s="3"/>
      <c r="W182" s="16"/>
      <c r="Y182" s="3"/>
      <c r="Z182" s="60"/>
      <c r="AA182" s="60"/>
      <c r="AB182" s="552"/>
      <c r="AC182" s="1"/>
      <c r="AD182" s="1"/>
      <c r="AE182" s="58"/>
      <c r="AF182" s="58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S182" s="13"/>
      <c r="AT182" s="13"/>
    </row>
    <row r="183" spans="1:46" s="551" customFormat="1">
      <c r="A183" s="162"/>
      <c r="I183" s="92"/>
      <c r="J183" s="92"/>
      <c r="K183" s="92"/>
      <c r="L183" s="92"/>
      <c r="O183" s="3"/>
      <c r="P183" s="3"/>
      <c r="Q183" s="58"/>
      <c r="R183" s="58"/>
      <c r="S183" s="16"/>
      <c r="T183" s="16"/>
      <c r="U183" s="3"/>
      <c r="V183" s="3"/>
      <c r="W183" s="16"/>
      <c r="Y183" s="3"/>
      <c r="Z183" s="60"/>
      <c r="AA183" s="60"/>
      <c r="AB183" s="552"/>
      <c r="AC183" s="1"/>
      <c r="AD183" s="1"/>
      <c r="AE183" s="58"/>
      <c r="AF183" s="58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S183" s="13"/>
      <c r="AT183" s="13"/>
    </row>
    <row r="184" spans="1:46" s="551" customFormat="1">
      <c r="A184" s="162"/>
      <c r="I184" s="92"/>
      <c r="J184" s="92"/>
      <c r="K184" s="92"/>
      <c r="L184" s="92"/>
      <c r="O184" s="3"/>
      <c r="P184" s="3"/>
      <c r="Q184" s="58"/>
      <c r="R184" s="58"/>
      <c r="S184" s="16"/>
      <c r="T184" s="16"/>
      <c r="U184" s="3"/>
      <c r="V184" s="3"/>
      <c r="W184" s="16"/>
      <c r="Y184" s="3"/>
      <c r="Z184" s="60"/>
      <c r="AA184" s="60"/>
      <c r="AB184" s="552"/>
      <c r="AC184" s="1"/>
      <c r="AD184" s="1"/>
      <c r="AE184" s="58"/>
      <c r="AF184" s="58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S184" s="13"/>
      <c r="AT184" s="13"/>
    </row>
    <row r="185" spans="1:46" s="551" customFormat="1">
      <c r="A185" s="162"/>
      <c r="I185" s="92"/>
      <c r="J185" s="92"/>
      <c r="K185" s="92"/>
      <c r="L185" s="92"/>
      <c r="O185" s="3"/>
      <c r="P185" s="3"/>
      <c r="Q185" s="58"/>
      <c r="R185" s="58"/>
      <c r="S185" s="16"/>
      <c r="T185" s="16"/>
      <c r="U185" s="3"/>
      <c r="V185" s="3"/>
      <c r="W185" s="16"/>
      <c r="Y185" s="3"/>
      <c r="Z185" s="60"/>
      <c r="AA185" s="60"/>
      <c r="AB185" s="552"/>
      <c r="AC185" s="1"/>
      <c r="AD185" s="1"/>
      <c r="AE185" s="58"/>
      <c r="AF185" s="58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S185" s="13"/>
      <c r="AT185" s="13"/>
    </row>
    <row r="186" spans="1:46" s="551" customFormat="1">
      <c r="A186" s="162"/>
      <c r="I186" s="92"/>
      <c r="J186" s="92"/>
      <c r="K186" s="92"/>
      <c r="L186" s="92"/>
      <c r="O186" s="3"/>
      <c r="P186" s="3"/>
      <c r="Q186" s="58"/>
      <c r="R186" s="58"/>
      <c r="S186" s="16"/>
      <c r="T186" s="16"/>
      <c r="U186" s="3"/>
      <c r="V186" s="3"/>
      <c r="W186" s="16"/>
      <c r="Y186" s="3"/>
      <c r="Z186" s="60"/>
      <c r="AA186" s="60"/>
      <c r="AB186" s="552"/>
      <c r="AC186" s="1"/>
      <c r="AD186" s="1"/>
      <c r="AE186" s="58"/>
      <c r="AF186" s="58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S186" s="13"/>
      <c r="AT186" s="13"/>
    </row>
    <row r="187" spans="1:46" s="551" customFormat="1">
      <c r="A187" s="162"/>
      <c r="I187" s="92"/>
      <c r="J187" s="92"/>
      <c r="K187" s="92"/>
      <c r="L187" s="92"/>
      <c r="O187" s="3"/>
      <c r="P187" s="3"/>
      <c r="Q187" s="58"/>
      <c r="R187" s="58"/>
      <c r="S187" s="16"/>
      <c r="T187" s="16"/>
      <c r="U187" s="3"/>
      <c r="V187" s="3"/>
      <c r="W187" s="16"/>
      <c r="Y187" s="3"/>
      <c r="Z187" s="60"/>
      <c r="AA187" s="60"/>
      <c r="AB187" s="552"/>
      <c r="AC187" s="1"/>
      <c r="AD187" s="1"/>
      <c r="AE187" s="58"/>
      <c r="AF187" s="58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S187" s="13"/>
      <c r="AT187" s="13"/>
    </row>
    <row r="188" spans="1:46" s="551" customFormat="1">
      <c r="A188" s="162"/>
      <c r="I188" s="92"/>
      <c r="J188" s="92"/>
      <c r="K188" s="92"/>
      <c r="L188" s="92"/>
      <c r="O188" s="3"/>
      <c r="P188" s="3"/>
      <c r="Q188" s="58"/>
      <c r="R188" s="58"/>
      <c r="S188" s="16"/>
      <c r="T188" s="16"/>
      <c r="U188" s="3"/>
      <c r="V188" s="3"/>
      <c r="W188" s="16"/>
      <c r="Y188" s="3"/>
      <c r="Z188" s="60"/>
      <c r="AA188" s="60"/>
      <c r="AB188" s="552"/>
      <c r="AC188" s="1"/>
      <c r="AD188" s="1"/>
      <c r="AE188" s="58"/>
      <c r="AF188" s="58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S188" s="13"/>
      <c r="AT188" s="13"/>
    </row>
    <row r="189" spans="1:46" s="551" customFormat="1">
      <c r="A189" s="162"/>
      <c r="I189" s="92"/>
      <c r="J189" s="92"/>
      <c r="K189" s="92"/>
      <c r="L189" s="92"/>
      <c r="O189" s="3"/>
      <c r="P189" s="3"/>
      <c r="Q189" s="58"/>
      <c r="R189" s="58"/>
      <c r="S189" s="16"/>
      <c r="T189" s="16"/>
      <c r="U189" s="3"/>
      <c r="V189" s="3"/>
      <c r="W189" s="16"/>
      <c r="Y189" s="3"/>
      <c r="Z189" s="60"/>
      <c r="AA189" s="60"/>
      <c r="AB189" s="552"/>
      <c r="AC189" s="1"/>
      <c r="AD189" s="1"/>
      <c r="AE189" s="58"/>
      <c r="AF189" s="58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S189" s="13"/>
      <c r="AT189" s="13"/>
    </row>
    <row r="190" spans="1:46" s="551" customFormat="1">
      <c r="A190" s="162"/>
      <c r="I190" s="92"/>
      <c r="J190" s="92"/>
      <c r="K190" s="92"/>
      <c r="L190" s="92"/>
      <c r="O190" s="3"/>
      <c r="P190" s="3"/>
      <c r="Q190" s="58"/>
      <c r="R190" s="58"/>
      <c r="S190" s="16"/>
      <c r="T190" s="16"/>
      <c r="U190" s="3"/>
      <c r="V190" s="3"/>
      <c r="W190" s="16"/>
      <c r="Y190" s="3"/>
      <c r="Z190" s="60"/>
      <c r="AA190" s="60"/>
      <c r="AB190" s="552"/>
      <c r="AC190" s="1"/>
      <c r="AD190" s="1"/>
      <c r="AE190" s="58"/>
      <c r="AF190" s="58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S190" s="13"/>
      <c r="AT190" s="13"/>
    </row>
    <row r="191" spans="1:46" s="551" customFormat="1">
      <c r="A191" s="162"/>
      <c r="I191" s="92"/>
      <c r="J191" s="92"/>
      <c r="K191" s="92"/>
      <c r="L191" s="92"/>
      <c r="O191" s="3"/>
      <c r="P191" s="3"/>
      <c r="Q191" s="58"/>
      <c r="R191" s="58"/>
      <c r="S191" s="16"/>
      <c r="T191" s="16"/>
      <c r="U191" s="3"/>
      <c r="V191" s="3"/>
      <c r="W191" s="16"/>
      <c r="Y191" s="3"/>
      <c r="Z191" s="60"/>
      <c r="AA191" s="60"/>
      <c r="AB191" s="552"/>
      <c r="AC191" s="1"/>
      <c r="AD191" s="1"/>
      <c r="AE191" s="58"/>
      <c r="AF191" s="58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S191" s="13"/>
      <c r="AT191" s="13"/>
    </row>
    <row r="192" spans="1:46" s="551" customFormat="1">
      <c r="A192" s="162"/>
      <c r="I192" s="92"/>
      <c r="J192" s="92"/>
      <c r="K192" s="92"/>
      <c r="L192" s="92"/>
      <c r="O192" s="3"/>
      <c r="P192" s="3"/>
      <c r="Q192" s="58"/>
      <c r="R192" s="58"/>
      <c r="S192" s="16"/>
      <c r="T192" s="16"/>
      <c r="U192" s="3"/>
      <c r="V192" s="3"/>
      <c r="W192" s="16"/>
      <c r="Y192" s="3"/>
      <c r="Z192" s="60"/>
      <c r="AA192" s="60"/>
      <c r="AB192" s="552"/>
      <c r="AC192" s="1"/>
      <c r="AD192" s="1"/>
      <c r="AE192" s="58"/>
      <c r="AF192" s="58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S192" s="13"/>
      <c r="AT192" s="13"/>
    </row>
    <row r="193" spans="1:46" s="551" customFormat="1">
      <c r="A193" s="162"/>
      <c r="I193" s="92"/>
      <c r="J193" s="92"/>
      <c r="K193" s="92"/>
      <c r="L193" s="92"/>
      <c r="O193" s="3"/>
      <c r="P193" s="3"/>
      <c r="Q193" s="58"/>
      <c r="R193" s="58"/>
      <c r="S193" s="16"/>
      <c r="T193" s="16"/>
      <c r="U193" s="3"/>
      <c r="V193" s="3"/>
      <c r="W193" s="16"/>
      <c r="Y193" s="3"/>
      <c r="Z193" s="60"/>
      <c r="AA193" s="60"/>
      <c r="AB193" s="552"/>
      <c r="AC193" s="1"/>
      <c r="AD193" s="1"/>
      <c r="AE193" s="58"/>
      <c r="AF193" s="58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S193" s="13"/>
      <c r="AT193" s="13"/>
    </row>
    <row r="194" spans="1:46" s="551" customFormat="1">
      <c r="A194" s="162"/>
      <c r="I194" s="92"/>
      <c r="J194" s="92"/>
      <c r="K194" s="92"/>
      <c r="L194" s="92"/>
      <c r="O194" s="3"/>
      <c r="P194" s="3"/>
      <c r="Q194" s="58"/>
      <c r="R194" s="58"/>
      <c r="S194" s="16"/>
      <c r="T194" s="16"/>
      <c r="U194" s="3"/>
      <c r="V194" s="3"/>
      <c r="W194" s="16"/>
      <c r="Y194" s="3"/>
      <c r="Z194" s="60"/>
      <c r="AA194" s="60"/>
      <c r="AB194" s="552"/>
      <c r="AC194" s="1"/>
      <c r="AD194" s="1"/>
      <c r="AE194" s="58"/>
      <c r="AF194" s="58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S194" s="13"/>
      <c r="AT194" s="13"/>
    </row>
    <row r="195" spans="1:46" s="551" customFormat="1">
      <c r="A195" s="162"/>
      <c r="I195" s="92"/>
      <c r="J195" s="92"/>
      <c r="K195" s="92"/>
      <c r="L195" s="92"/>
      <c r="O195" s="3"/>
      <c r="P195" s="3"/>
      <c r="Q195" s="58"/>
      <c r="R195" s="58"/>
      <c r="S195" s="16"/>
      <c r="T195" s="16"/>
      <c r="U195" s="3"/>
      <c r="V195" s="3"/>
      <c r="W195" s="16"/>
      <c r="Y195" s="3"/>
      <c r="Z195" s="60"/>
      <c r="AA195" s="60"/>
      <c r="AB195" s="552"/>
      <c r="AC195" s="1"/>
      <c r="AD195" s="1"/>
      <c r="AE195" s="58"/>
      <c r="AF195" s="58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S195" s="13"/>
      <c r="AT195" s="13"/>
    </row>
    <row r="196" spans="1:46" s="551" customFormat="1">
      <c r="A196" s="162"/>
      <c r="I196" s="92"/>
      <c r="J196" s="92"/>
      <c r="K196" s="92"/>
      <c r="L196" s="92"/>
      <c r="O196" s="3"/>
      <c r="P196" s="3"/>
      <c r="Q196" s="58"/>
      <c r="R196" s="58"/>
      <c r="S196" s="16"/>
      <c r="T196" s="16"/>
      <c r="U196" s="3"/>
      <c r="V196" s="3"/>
      <c r="W196" s="16"/>
      <c r="Y196" s="3"/>
      <c r="Z196" s="60"/>
      <c r="AA196" s="60"/>
      <c r="AB196" s="552"/>
      <c r="AC196" s="1"/>
      <c r="AD196" s="1"/>
      <c r="AE196" s="58"/>
      <c r="AF196" s="58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S196" s="13"/>
      <c r="AT196" s="13"/>
    </row>
    <row r="197" spans="1:46" s="551" customFormat="1">
      <c r="A197" s="162"/>
      <c r="I197" s="92"/>
      <c r="J197" s="92"/>
      <c r="K197" s="92"/>
      <c r="L197" s="92"/>
      <c r="O197" s="3"/>
      <c r="P197" s="3"/>
      <c r="Q197" s="58"/>
      <c r="R197" s="58"/>
      <c r="S197" s="16"/>
      <c r="T197" s="16"/>
      <c r="U197" s="3"/>
      <c r="V197" s="3"/>
      <c r="W197" s="16"/>
      <c r="Y197" s="3"/>
      <c r="Z197" s="60"/>
      <c r="AA197" s="60"/>
      <c r="AB197" s="552"/>
      <c r="AC197" s="1"/>
      <c r="AD197" s="1"/>
      <c r="AE197" s="58"/>
      <c r="AF197" s="58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S197" s="13"/>
      <c r="AT197" s="13"/>
    </row>
    <row r="198" spans="1:46" s="551" customFormat="1">
      <c r="A198" s="162"/>
      <c r="I198" s="92"/>
      <c r="J198" s="92"/>
      <c r="K198" s="92"/>
      <c r="L198" s="92"/>
      <c r="O198" s="3"/>
      <c r="P198" s="3"/>
      <c r="Q198" s="58"/>
      <c r="R198" s="58"/>
      <c r="S198" s="16"/>
      <c r="T198" s="16"/>
      <c r="U198" s="3"/>
      <c r="V198" s="3"/>
      <c r="W198" s="16"/>
      <c r="Y198" s="3"/>
      <c r="Z198" s="60"/>
      <c r="AA198" s="60"/>
      <c r="AB198" s="552"/>
      <c r="AC198" s="1"/>
      <c r="AD198" s="1"/>
      <c r="AE198" s="58"/>
      <c r="AF198" s="58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S198" s="13"/>
      <c r="AT198" s="13"/>
    </row>
    <row r="199" spans="1:46">
      <c r="O199" s="3"/>
      <c r="P199" s="3"/>
      <c r="Q199" s="58"/>
      <c r="R199" s="58"/>
      <c r="S199" s="16"/>
      <c r="T199" s="16"/>
      <c r="U199" s="3"/>
      <c r="V199" s="3"/>
      <c r="W199" s="16"/>
      <c r="Y199" s="3"/>
      <c r="Z199" s="60"/>
      <c r="AA199" s="60"/>
      <c r="AC199" s="1"/>
      <c r="AD199" s="1"/>
      <c r="AE199" s="58"/>
      <c r="AF199" s="58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S199" s="13"/>
      <c r="AT199" s="13"/>
    </row>
    <row r="200" spans="1:46">
      <c r="O200" s="3"/>
      <c r="P200" s="3"/>
      <c r="Q200" s="58"/>
      <c r="R200" s="58"/>
      <c r="S200" s="16"/>
      <c r="T200" s="16"/>
      <c r="U200" s="3"/>
      <c r="V200" s="3"/>
      <c r="W200" s="16"/>
      <c r="Y200" s="3"/>
      <c r="Z200" s="60"/>
      <c r="AA200" s="60"/>
      <c r="AC200" s="1"/>
      <c r="AD200" s="1"/>
      <c r="AE200" s="58"/>
      <c r="AF200" s="58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S200" s="13"/>
      <c r="AT200" s="13"/>
    </row>
    <row r="201" spans="1:46">
      <c r="O201" s="3"/>
      <c r="P201" s="3"/>
      <c r="Q201" s="58"/>
      <c r="R201" s="58"/>
      <c r="S201" s="16"/>
      <c r="T201" s="16"/>
      <c r="U201" s="3"/>
      <c r="V201" s="3"/>
      <c r="W201" s="16"/>
      <c r="Y201" s="3"/>
      <c r="Z201" s="60"/>
      <c r="AA201" s="60"/>
      <c r="AC201" s="1"/>
      <c r="AD201" s="1"/>
      <c r="AE201" s="58"/>
      <c r="AF201" s="58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S201" s="13"/>
      <c r="AT201" s="13"/>
    </row>
    <row r="202" spans="1:46">
      <c r="O202" s="3"/>
      <c r="P202" s="3"/>
      <c r="Q202" s="58"/>
      <c r="R202" s="58"/>
      <c r="S202" s="16"/>
      <c r="T202" s="16"/>
      <c r="U202" s="3"/>
      <c r="V202" s="3"/>
      <c r="W202" s="16"/>
      <c r="Y202" s="3"/>
      <c r="Z202" s="60"/>
      <c r="AA202" s="60"/>
      <c r="AC202" s="1"/>
      <c r="AD202" s="1"/>
      <c r="AE202" s="58"/>
      <c r="AF202" s="58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S202" s="13"/>
      <c r="AT202" s="13"/>
    </row>
    <row r="203" spans="1:46">
      <c r="O203" s="3"/>
      <c r="P203" s="3"/>
      <c r="Q203" s="58"/>
      <c r="R203" s="58"/>
      <c r="S203" s="16"/>
      <c r="T203" s="16"/>
      <c r="U203" s="3"/>
      <c r="V203" s="3"/>
      <c r="W203" s="16"/>
      <c r="Y203" s="3"/>
      <c r="Z203" s="60"/>
      <c r="AA203" s="60"/>
      <c r="AC203" s="1"/>
      <c r="AD203" s="1"/>
      <c r="AE203" s="58"/>
      <c r="AF203" s="58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S203" s="13"/>
      <c r="AT203" s="13"/>
    </row>
    <row r="204" spans="1:46">
      <c r="O204" s="3"/>
      <c r="P204" s="3"/>
      <c r="Q204" s="58"/>
      <c r="R204" s="58"/>
      <c r="S204" s="16"/>
      <c r="T204" s="16"/>
      <c r="U204" s="3"/>
      <c r="V204" s="3"/>
      <c r="W204" s="16"/>
      <c r="Y204" s="3"/>
      <c r="Z204" s="60"/>
      <c r="AA204" s="60"/>
      <c r="AB204" s="11">
        <v>4</v>
      </c>
      <c r="AC204" s="13" t="s">
        <v>95</v>
      </c>
      <c r="AD204" s="1"/>
      <c r="AE204" s="58"/>
      <c r="AF204" s="58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S204" s="13"/>
      <c r="AT204" s="13"/>
    </row>
    <row r="205" spans="1:46">
      <c r="O205" s="3"/>
      <c r="P205" s="3"/>
      <c r="Q205" s="58"/>
      <c r="R205" s="58"/>
      <c r="S205" s="16"/>
      <c r="T205" s="16"/>
      <c r="U205" s="3"/>
      <c r="V205" s="3"/>
      <c r="W205" s="16"/>
      <c r="Y205" s="3"/>
      <c r="Z205" s="60"/>
      <c r="AA205" s="60"/>
      <c r="AB205" s="11">
        <v>5</v>
      </c>
      <c r="AC205" s="287" t="s">
        <v>96</v>
      </c>
      <c r="AE205" s="58"/>
      <c r="AF205" s="58"/>
      <c r="AO205" s="1"/>
      <c r="AP205" s="1"/>
      <c r="AQ205" s="1"/>
      <c r="AS205" s="13"/>
      <c r="AT205" s="13"/>
    </row>
    <row r="206" spans="1:46">
      <c r="O206" s="3"/>
      <c r="P206" s="3"/>
      <c r="Q206" s="58"/>
      <c r="R206" s="58"/>
      <c r="S206" s="16"/>
      <c r="T206" s="16"/>
      <c r="U206" s="3"/>
      <c r="V206" s="3"/>
      <c r="W206" s="16"/>
      <c r="Y206" s="3"/>
      <c r="Z206" s="60"/>
      <c r="AA206" s="60"/>
      <c r="AB206" s="11">
        <v>6</v>
      </c>
      <c r="AC206" s="3" t="s">
        <v>97</v>
      </c>
      <c r="AE206" s="58"/>
      <c r="AF206" s="58"/>
      <c r="AO206" s="1"/>
      <c r="AP206" s="1"/>
      <c r="AQ206" s="1"/>
      <c r="AS206" s="13"/>
      <c r="AT206" s="13"/>
    </row>
    <row r="207" spans="1:46">
      <c r="O207" s="3"/>
      <c r="P207" s="3"/>
      <c r="Q207" s="58"/>
      <c r="R207" s="58"/>
      <c r="S207" s="16"/>
      <c r="T207" s="16"/>
      <c r="U207" s="3"/>
      <c r="V207" s="3"/>
      <c r="W207" s="16"/>
      <c r="Y207" s="3"/>
      <c r="Z207" s="60"/>
      <c r="AA207" s="60"/>
      <c r="AB207" s="11">
        <v>7</v>
      </c>
      <c r="AC207" s="13" t="s">
        <v>98</v>
      </c>
      <c r="AD207" s="1"/>
      <c r="AE207" s="58"/>
      <c r="AF207" s="58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S207" s="13"/>
      <c r="AT207" s="13"/>
    </row>
    <row r="208" spans="1:46">
      <c r="O208" s="3"/>
      <c r="P208" s="3"/>
      <c r="Q208" s="58"/>
      <c r="R208" s="58"/>
      <c r="S208" s="16"/>
      <c r="T208" s="16"/>
      <c r="U208" s="3"/>
      <c r="V208" s="3"/>
      <c r="W208" s="16"/>
      <c r="Y208" s="3"/>
      <c r="Z208" s="60"/>
      <c r="AA208" s="60"/>
      <c r="AC208" s="1"/>
      <c r="AD208" s="1"/>
      <c r="AE208" s="58"/>
      <c r="AF208" s="58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S208" s="13"/>
      <c r="AT208" s="13"/>
    </row>
    <row r="209" spans="12:46">
      <c r="O209" s="3"/>
      <c r="P209" s="3"/>
      <c r="Q209" s="58"/>
      <c r="R209" s="58"/>
      <c r="S209" s="16"/>
      <c r="T209" s="16"/>
      <c r="U209" s="3"/>
      <c r="V209" s="3"/>
      <c r="W209" s="16"/>
      <c r="Y209" s="3"/>
      <c r="Z209" s="60"/>
      <c r="AA209" s="60"/>
      <c r="AC209" s="1"/>
      <c r="AD209" s="1"/>
      <c r="AE209" s="58"/>
      <c r="AF209" s="58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S209" s="13"/>
      <c r="AT209" s="13"/>
    </row>
    <row r="210" spans="12:46">
      <c r="O210" s="3"/>
      <c r="P210" s="3"/>
      <c r="Q210" s="58"/>
      <c r="R210" s="58"/>
      <c r="S210" s="16"/>
      <c r="T210" s="16"/>
      <c r="U210" s="3"/>
      <c r="V210" s="3"/>
      <c r="W210" s="16"/>
      <c r="Y210" s="3"/>
      <c r="Z210" s="60"/>
      <c r="AA210" s="60"/>
      <c r="AC210" s="1"/>
      <c r="AD210" s="1"/>
      <c r="AE210" s="58"/>
      <c r="AF210" s="58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S210" s="13"/>
      <c r="AT210" s="13"/>
    </row>
    <row r="211" spans="12:46">
      <c r="O211" s="3"/>
      <c r="P211" s="3"/>
      <c r="Q211" s="58"/>
      <c r="R211" s="58"/>
      <c r="S211" s="16"/>
      <c r="T211" s="16"/>
      <c r="U211" s="3"/>
      <c r="V211" s="3"/>
      <c r="W211" s="16"/>
      <c r="Y211" s="3"/>
      <c r="Z211" s="60"/>
      <c r="AA211" s="60"/>
      <c r="AC211" s="1"/>
      <c r="AD211" s="1"/>
      <c r="AE211" s="58"/>
      <c r="AF211" s="58"/>
      <c r="AG211" s="1"/>
      <c r="AH211" s="1"/>
      <c r="AI211" s="1"/>
      <c r="AJ211" s="1"/>
      <c r="AK211" s="1"/>
      <c r="AL211" s="1"/>
      <c r="AM211" s="1"/>
      <c r="AN211" s="1"/>
      <c r="AQ211" s="1"/>
      <c r="AS211" s="13"/>
      <c r="AT211" s="13"/>
    </row>
    <row r="212" spans="12:46">
      <c r="O212" s="3"/>
      <c r="P212" s="3"/>
      <c r="Q212" s="58"/>
      <c r="R212" s="58"/>
      <c r="S212" s="16"/>
      <c r="T212" s="16"/>
      <c r="U212" s="3"/>
      <c r="V212" s="3"/>
      <c r="W212" s="16"/>
      <c r="Y212" s="3"/>
      <c r="Z212" s="60"/>
      <c r="AA212" s="60"/>
      <c r="AC212" s="1"/>
      <c r="AD212" s="1"/>
      <c r="AE212" s="58"/>
      <c r="AF212" s="58"/>
      <c r="AG212" s="1"/>
      <c r="AH212" s="1"/>
      <c r="AI212" s="1"/>
      <c r="AJ212" s="1"/>
      <c r="AK212" s="1"/>
      <c r="AL212" s="1"/>
      <c r="AM212" s="1"/>
      <c r="AN212" s="1"/>
      <c r="AQ212" s="1"/>
      <c r="AS212" s="13"/>
      <c r="AT212" s="13"/>
    </row>
    <row r="213" spans="12:46">
      <c r="O213" s="3"/>
      <c r="P213" s="3"/>
      <c r="Q213" s="58"/>
      <c r="R213" s="58"/>
      <c r="S213" s="16"/>
      <c r="T213" s="16"/>
      <c r="U213" s="3"/>
      <c r="V213" s="3"/>
      <c r="W213" s="16"/>
      <c r="Y213" s="3"/>
      <c r="Z213" s="60"/>
      <c r="AA213" s="60"/>
      <c r="AC213" s="1"/>
      <c r="AD213" s="1"/>
      <c r="AE213" s="58"/>
      <c r="AF213" s="58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S213" s="13"/>
      <c r="AT213" s="13"/>
    </row>
    <row r="214" spans="12:46">
      <c r="O214" s="3"/>
      <c r="P214" s="3"/>
      <c r="Q214" s="58"/>
      <c r="R214" s="58"/>
      <c r="S214" s="16"/>
      <c r="T214" s="16"/>
      <c r="U214" s="3"/>
      <c r="V214" s="3"/>
      <c r="W214" s="16"/>
      <c r="Y214" s="3"/>
      <c r="Z214" s="60"/>
      <c r="AA214" s="60"/>
      <c r="AC214" s="1"/>
      <c r="AD214" s="1"/>
      <c r="AE214" s="58"/>
      <c r="AF214" s="58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S214" s="13"/>
      <c r="AT214" s="13"/>
    </row>
    <row r="215" spans="12:46">
      <c r="O215" s="3"/>
      <c r="P215" s="3"/>
      <c r="Q215" s="58"/>
      <c r="R215" s="58"/>
      <c r="S215" s="16"/>
      <c r="T215" s="16"/>
      <c r="U215" s="3"/>
      <c r="V215" s="3"/>
      <c r="W215" s="16"/>
      <c r="Y215" s="3"/>
      <c r="Z215" s="60"/>
      <c r="AA215" s="60"/>
      <c r="AC215" s="1"/>
      <c r="AD215" s="1"/>
      <c r="AE215" s="58"/>
      <c r="AF215" s="58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S215" s="13"/>
      <c r="AT215" s="13"/>
    </row>
    <row r="216" spans="12:46">
      <c r="O216" s="3"/>
      <c r="P216" s="3"/>
      <c r="Q216" s="58"/>
      <c r="R216" s="58"/>
      <c r="S216" s="16"/>
      <c r="T216" s="16"/>
      <c r="U216" s="3"/>
      <c r="V216" s="3"/>
      <c r="W216" s="16"/>
      <c r="Y216" s="3"/>
      <c r="Z216" s="60"/>
      <c r="AA216" s="60"/>
      <c r="AC216" s="1"/>
      <c r="AD216" s="1"/>
      <c r="AE216" s="58"/>
      <c r="AF216" s="58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S216" s="13"/>
      <c r="AT216" s="13"/>
    </row>
    <row r="217" spans="12:46">
      <c r="O217" s="3"/>
      <c r="P217" s="3"/>
      <c r="Q217" s="58"/>
      <c r="R217" s="58"/>
      <c r="S217" s="16"/>
      <c r="T217" s="16"/>
      <c r="U217" s="3"/>
      <c r="V217" s="3"/>
      <c r="W217" s="16"/>
      <c r="Y217" s="3"/>
      <c r="Z217" s="60"/>
      <c r="AA217" s="60"/>
      <c r="AC217" s="1"/>
      <c r="AD217" s="1"/>
      <c r="AE217" s="58"/>
      <c r="AF217" s="58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S217" s="13"/>
      <c r="AT217" s="13"/>
    </row>
    <row r="218" spans="12:46">
      <c r="O218" s="3"/>
      <c r="P218" s="3"/>
      <c r="Q218" s="58"/>
      <c r="R218" s="58"/>
      <c r="S218" s="16"/>
      <c r="T218" s="16"/>
      <c r="U218" s="3"/>
      <c r="V218" s="3"/>
      <c r="W218" s="16"/>
      <c r="Y218" s="3"/>
      <c r="Z218" s="60"/>
      <c r="AA218" s="60"/>
      <c r="AC218" s="1"/>
      <c r="AD218" s="1"/>
      <c r="AE218" s="58"/>
      <c r="AF218" s="58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S218" s="13"/>
      <c r="AT218" s="13"/>
    </row>
    <row r="219" spans="12:46">
      <c r="O219" s="3"/>
      <c r="P219" s="3"/>
      <c r="Q219" s="58"/>
      <c r="R219" s="58"/>
      <c r="S219" s="16"/>
      <c r="T219" s="16"/>
      <c r="U219" s="3"/>
      <c r="V219" s="3"/>
      <c r="W219" s="16"/>
      <c r="Y219" s="3"/>
      <c r="Z219" s="60"/>
      <c r="AA219" s="60"/>
      <c r="AC219" s="1"/>
      <c r="AD219" s="1"/>
      <c r="AE219" s="58"/>
      <c r="AF219" s="58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T219" s="13"/>
    </row>
    <row r="220" spans="12:46">
      <c r="O220" s="3"/>
      <c r="P220" s="3"/>
      <c r="Q220" s="58"/>
      <c r="R220" s="58"/>
      <c r="S220" s="16"/>
      <c r="T220" s="16"/>
      <c r="U220" s="3"/>
      <c r="V220" s="3"/>
      <c r="W220" s="16"/>
      <c r="Y220" s="3"/>
      <c r="Z220" s="60"/>
      <c r="AA220" s="60"/>
      <c r="AC220" s="1"/>
      <c r="AD220" s="1"/>
      <c r="AE220" s="58"/>
      <c r="AF220" s="58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T220" s="13"/>
    </row>
    <row r="221" spans="12:46">
      <c r="O221" s="3"/>
      <c r="P221" s="3"/>
      <c r="Q221" s="58"/>
      <c r="R221" s="58"/>
      <c r="S221" s="16"/>
      <c r="T221" s="16"/>
      <c r="U221" s="3"/>
      <c r="V221" s="3"/>
      <c r="W221" s="16"/>
      <c r="Y221" s="3"/>
      <c r="Z221" s="60"/>
      <c r="AA221" s="60"/>
      <c r="AC221" s="1"/>
      <c r="AD221" s="1"/>
      <c r="AE221" s="58"/>
      <c r="AF221" s="58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T221" s="13"/>
    </row>
    <row r="222" spans="12:46">
      <c r="O222" s="3"/>
      <c r="P222" s="3"/>
      <c r="Q222" s="58"/>
      <c r="R222" s="58"/>
      <c r="S222" s="16"/>
      <c r="T222" s="16"/>
      <c r="U222" s="3"/>
      <c r="V222" s="3"/>
      <c r="W222" s="16"/>
      <c r="Y222" s="3"/>
      <c r="Z222" s="60"/>
      <c r="AA222" s="60"/>
      <c r="AC222" s="1"/>
      <c r="AD222" s="1"/>
      <c r="AE222" s="58"/>
      <c r="AF222" s="58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T222" s="13"/>
    </row>
    <row r="223" spans="12:46">
      <c r="L223" s="157"/>
      <c r="O223" s="3"/>
      <c r="P223" s="3"/>
      <c r="Q223" s="58"/>
      <c r="R223" s="58"/>
      <c r="S223" s="16"/>
      <c r="T223" s="16"/>
      <c r="U223" s="3"/>
      <c r="V223" s="3"/>
      <c r="W223" s="16"/>
      <c r="Y223" s="3"/>
      <c r="Z223" s="60"/>
      <c r="AA223" s="60"/>
      <c r="AC223" s="1"/>
      <c r="AD223" s="1"/>
      <c r="AE223" s="58"/>
      <c r="AF223" s="58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2:46">
      <c r="L224" s="157"/>
      <c r="O224" s="3"/>
      <c r="P224" s="3"/>
      <c r="Q224" s="58"/>
      <c r="R224" s="58"/>
      <c r="S224" s="16"/>
      <c r="T224" s="16"/>
      <c r="U224" s="3"/>
      <c r="V224" s="3"/>
      <c r="W224" s="16"/>
      <c r="Y224" s="3"/>
      <c r="Z224" s="60"/>
      <c r="AA224" s="60"/>
      <c r="AC224" s="1"/>
      <c r="AD224" s="1"/>
      <c r="AE224" s="58"/>
      <c r="AF224" s="58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7:43">
      <c r="L225" s="157"/>
      <c r="O225" s="3"/>
      <c r="P225" s="3"/>
      <c r="Q225" s="58"/>
      <c r="R225" s="58"/>
      <c r="S225" s="16"/>
      <c r="T225" s="16"/>
      <c r="U225" s="3"/>
      <c r="V225" s="3"/>
      <c r="W225" s="16"/>
      <c r="Y225" s="3"/>
      <c r="Z225" s="60"/>
      <c r="AA225" s="60"/>
      <c r="AC225" s="1"/>
      <c r="AD225" s="1"/>
      <c r="AE225" s="58"/>
      <c r="AF225" s="58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7:43">
      <c r="L226" s="157"/>
      <c r="O226" s="3"/>
      <c r="P226" s="3"/>
      <c r="Q226" s="58"/>
      <c r="R226" s="58"/>
      <c r="S226" s="16"/>
      <c r="T226" s="16"/>
      <c r="U226" s="3"/>
      <c r="V226" s="3"/>
      <c r="W226" s="16"/>
      <c r="Y226" s="3"/>
      <c r="Z226" s="60"/>
      <c r="AA226" s="60"/>
      <c r="AC226" s="1"/>
      <c r="AD226" s="1"/>
      <c r="AE226" s="58"/>
      <c r="AF226" s="58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7:43">
      <c r="L227" s="157"/>
      <c r="O227" s="3"/>
      <c r="P227" s="3"/>
      <c r="Q227" s="58"/>
      <c r="R227" s="58"/>
      <c r="S227" s="16"/>
      <c r="T227" s="16"/>
      <c r="U227" s="3"/>
      <c r="V227" s="3"/>
      <c r="W227" s="16"/>
      <c r="Y227" s="3"/>
      <c r="Z227" s="60"/>
      <c r="AA227" s="60"/>
      <c r="AC227" s="1"/>
      <c r="AD227" s="1"/>
      <c r="AE227" s="58"/>
      <c r="AF227" s="58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7:43">
      <c r="L228" s="157"/>
      <c r="O228" s="3"/>
      <c r="P228" s="3"/>
      <c r="Q228" s="58"/>
      <c r="R228" s="58"/>
      <c r="S228" s="16"/>
      <c r="T228" s="16"/>
      <c r="U228" s="3"/>
      <c r="V228" s="3"/>
      <c r="W228" s="16"/>
      <c r="Y228" s="3"/>
      <c r="Z228" s="60"/>
      <c r="AA228" s="60"/>
      <c r="AC228" s="1"/>
      <c r="AD228" s="1"/>
      <c r="AE228" s="58"/>
      <c r="AF228" s="58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7:43">
      <c r="L229" s="157"/>
      <c r="O229" s="3"/>
      <c r="P229" s="3"/>
      <c r="Q229" s="58"/>
      <c r="R229" s="58"/>
      <c r="S229" s="16"/>
      <c r="T229" s="16"/>
      <c r="U229" s="3"/>
      <c r="V229" s="3"/>
      <c r="W229" s="16"/>
      <c r="Y229" s="3"/>
      <c r="Z229" s="60"/>
      <c r="AA229" s="60"/>
      <c r="AC229" s="1"/>
      <c r="AD229" s="1"/>
      <c r="AE229" s="58"/>
      <c r="AF229" s="58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7:43">
      <c r="L230" s="157"/>
      <c r="O230" s="3"/>
      <c r="P230" s="3"/>
      <c r="Q230" s="58"/>
      <c r="R230" s="58"/>
      <c r="S230" s="16"/>
      <c r="T230" s="16"/>
      <c r="U230" s="3"/>
      <c r="V230" s="3"/>
      <c r="W230" s="16"/>
      <c r="Y230" s="3"/>
      <c r="Z230" s="60"/>
      <c r="AA230" s="60"/>
      <c r="AC230" s="1"/>
      <c r="AD230" s="1"/>
      <c r="AE230" s="58"/>
      <c r="AF230" s="58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7:43">
      <c r="L231" s="157"/>
      <c r="O231" s="3"/>
      <c r="P231" s="3"/>
      <c r="Q231" s="58"/>
      <c r="R231" s="58"/>
      <c r="S231" s="16"/>
      <c r="T231" s="16"/>
      <c r="U231" s="3"/>
      <c r="V231" s="3"/>
      <c r="W231" s="16"/>
      <c r="Y231" s="3"/>
      <c r="Z231" s="60"/>
      <c r="AA231" s="60"/>
      <c r="AC231" s="1"/>
      <c r="AD231" s="1"/>
      <c r="AE231" s="58"/>
      <c r="AF231" s="58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7:43">
      <c r="L232" s="157"/>
      <c r="O232" s="3"/>
      <c r="P232" s="3"/>
      <c r="Q232" s="58"/>
      <c r="R232" s="58"/>
      <c r="S232" s="16"/>
      <c r="T232" s="16"/>
      <c r="U232" s="3"/>
      <c r="V232" s="3"/>
      <c r="W232" s="16"/>
      <c r="Y232" s="3"/>
      <c r="Z232" s="60"/>
      <c r="AA232" s="60"/>
      <c r="AC232" s="1"/>
      <c r="AD232" s="1"/>
      <c r="AE232" s="58"/>
      <c r="AF232" s="58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7:43">
      <c r="L233" s="157"/>
      <c r="O233" s="3"/>
      <c r="P233" s="3"/>
      <c r="Q233" s="58"/>
      <c r="R233" s="58"/>
      <c r="S233" s="16"/>
      <c r="T233" s="16"/>
      <c r="U233" s="3"/>
      <c r="V233" s="3"/>
      <c r="W233" s="16"/>
      <c r="Y233" s="3"/>
      <c r="Z233" s="60"/>
      <c r="AA233" s="60"/>
      <c r="AC233" s="1"/>
      <c r="AD233" s="1"/>
      <c r="AE233" s="58"/>
      <c r="AF233" s="58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7:43">
      <c r="G234" s="14"/>
      <c r="H234" s="14"/>
      <c r="I234" s="157"/>
      <c r="J234" s="157"/>
      <c r="K234" s="157"/>
      <c r="L234" s="157"/>
      <c r="O234" s="3"/>
      <c r="P234" s="3"/>
      <c r="Q234" s="58"/>
      <c r="R234" s="58"/>
      <c r="S234" s="16"/>
      <c r="T234" s="16"/>
      <c r="U234" s="3"/>
      <c r="V234" s="3"/>
      <c r="W234" s="16"/>
      <c r="Y234" s="3"/>
      <c r="Z234" s="60"/>
      <c r="AA234" s="60"/>
      <c r="AC234" s="1"/>
      <c r="AD234" s="1"/>
      <c r="AE234" s="58"/>
      <c r="AF234" s="58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7:43">
      <c r="G235" s="14"/>
      <c r="H235" s="14"/>
      <c r="I235" s="157"/>
      <c r="J235" s="157"/>
      <c r="K235" s="157"/>
      <c r="L235" s="157"/>
      <c r="O235" s="3"/>
      <c r="P235" s="3"/>
      <c r="Q235" s="58"/>
      <c r="R235" s="58"/>
      <c r="S235" s="16"/>
      <c r="T235" s="16"/>
      <c r="U235" s="3"/>
      <c r="V235" s="3"/>
      <c r="W235" s="16"/>
      <c r="Y235" s="3"/>
      <c r="Z235" s="60"/>
      <c r="AA235" s="60"/>
      <c r="AC235" s="1"/>
      <c r="AD235" s="1"/>
      <c r="AE235" s="58"/>
      <c r="AF235" s="58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7:43">
      <c r="G236" s="14"/>
      <c r="H236" s="14"/>
      <c r="I236" s="157"/>
      <c r="J236" s="157"/>
      <c r="K236" s="157"/>
      <c r="L236" s="157"/>
      <c r="O236" s="3"/>
      <c r="P236" s="3"/>
      <c r="Q236" s="58"/>
      <c r="R236" s="58"/>
      <c r="S236" s="16"/>
      <c r="T236" s="16"/>
      <c r="U236" s="3"/>
      <c r="V236" s="3"/>
      <c r="W236" s="16"/>
      <c r="Y236" s="3"/>
      <c r="Z236" s="60"/>
      <c r="AA236" s="60"/>
      <c r="AC236" s="1"/>
      <c r="AD236" s="1"/>
      <c r="AE236" s="58"/>
      <c r="AF236" s="58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7:43">
      <c r="G237" s="14"/>
      <c r="H237" s="14"/>
      <c r="I237" s="157"/>
      <c r="J237" s="157"/>
      <c r="K237" s="157"/>
      <c r="L237" s="157"/>
      <c r="O237" s="3"/>
      <c r="P237" s="3"/>
      <c r="Q237" s="58"/>
      <c r="R237" s="58"/>
      <c r="S237" s="16"/>
      <c r="T237" s="16"/>
      <c r="U237" s="3"/>
      <c r="V237" s="3"/>
      <c r="W237" s="16"/>
      <c r="Y237" s="3"/>
      <c r="Z237" s="60"/>
      <c r="AA237" s="60"/>
      <c r="AC237" s="1"/>
      <c r="AD237" s="1"/>
      <c r="AE237" s="58"/>
      <c r="AF237" s="58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7:43">
      <c r="G238" s="14"/>
      <c r="H238" s="14"/>
      <c r="I238" s="157"/>
      <c r="J238" s="157"/>
      <c r="K238" s="157"/>
      <c r="L238" s="157"/>
      <c r="O238" s="3"/>
      <c r="P238" s="3"/>
      <c r="Q238" s="58"/>
      <c r="R238" s="58"/>
      <c r="S238" s="16"/>
      <c r="T238" s="16"/>
      <c r="U238" s="3"/>
      <c r="V238" s="3"/>
      <c r="W238" s="16"/>
      <c r="Y238" s="3"/>
      <c r="Z238" s="60"/>
      <c r="AA238" s="60"/>
      <c r="AC238" s="1"/>
      <c r="AD238" s="1"/>
      <c r="AE238" s="58"/>
      <c r="AF238" s="58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7:43">
      <c r="G239" s="14"/>
      <c r="H239" s="14"/>
      <c r="I239" s="157"/>
      <c r="J239" s="157"/>
      <c r="K239" s="157"/>
      <c r="L239" s="157"/>
      <c r="O239" s="3"/>
      <c r="P239" s="3"/>
      <c r="Q239" s="58"/>
      <c r="R239" s="58"/>
      <c r="S239" s="16"/>
      <c r="T239" s="16"/>
      <c r="U239" s="3"/>
      <c r="V239" s="3"/>
      <c r="W239" s="16"/>
      <c r="Y239" s="3"/>
      <c r="Z239" s="60"/>
      <c r="AA239" s="60"/>
      <c r="AC239" s="1"/>
      <c r="AD239" s="1"/>
      <c r="AE239" s="58"/>
      <c r="AF239" s="58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7:43">
      <c r="G240" s="14"/>
      <c r="H240" s="14"/>
      <c r="I240" s="157"/>
      <c r="J240" s="157"/>
      <c r="K240" s="157"/>
      <c r="L240" s="157"/>
      <c r="O240" s="3"/>
      <c r="P240" s="3"/>
      <c r="Q240" s="58"/>
      <c r="R240" s="58"/>
      <c r="S240" s="16"/>
      <c r="T240" s="16"/>
      <c r="U240" s="3"/>
      <c r="V240" s="3"/>
      <c r="W240" s="16"/>
      <c r="Y240" s="3"/>
      <c r="Z240" s="60"/>
      <c r="AA240" s="60"/>
      <c r="AC240" s="1"/>
      <c r="AD240" s="1"/>
      <c r="AE240" s="58"/>
      <c r="AF240" s="58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7:44">
      <c r="G241" s="14"/>
      <c r="H241" s="14"/>
      <c r="I241" s="157"/>
      <c r="J241" s="157"/>
      <c r="K241" s="157"/>
      <c r="L241" s="157"/>
      <c r="O241" s="3"/>
      <c r="P241" s="3"/>
      <c r="Q241" s="58"/>
      <c r="R241" s="58"/>
      <c r="S241" s="16"/>
      <c r="T241" s="16"/>
      <c r="U241" s="3"/>
      <c r="V241" s="3"/>
      <c r="W241" s="16"/>
      <c r="Y241" s="3"/>
      <c r="Z241" s="60"/>
      <c r="AA241" s="60"/>
      <c r="AC241" s="1"/>
      <c r="AD241" s="1"/>
      <c r="AE241" s="58"/>
      <c r="AF241" s="58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7:44">
      <c r="G242" s="14"/>
      <c r="H242" s="14"/>
      <c r="I242" s="157"/>
      <c r="J242" s="157"/>
      <c r="K242" s="157"/>
      <c r="L242" s="157"/>
      <c r="O242" s="3"/>
      <c r="P242" s="3"/>
      <c r="Q242" s="58"/>
      <c r="R242" s="58"/>
      <c r="S242" s="16"/>
      <c r="T242" s="16"/>
      <c r="U242" s="3"/>
      <c r="V242" s="3"/>
      <c r="W242" s="16"/>
      <c r="Y242" s="3"/>
      <c r="Z242" s="60"/>
      <c r="AA242" s="60"/>
      <c r="AC242" s="1"/>
      <c r="AD242" s="1"/>
      <c r="AE242" s="58"/>
      <c r="AF242" s="58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7:44">
      <c r="G243" s="14"/>
      <c r="H243" s="14"/>
      <c r="I243" s="157"/>
      <c r="J243" s="157"/>
      <c r="K243" s="157"/>
      <c r="L243" s="157"/>
      <c r="O243" s="3"/>
      <c r="P243" s="3"/>
      <c r="Q243" s="58"/>
      <c r="R243" s="58"/>
      <c r="S243" s="16"/>
      <c r="T243" s="16"/>
      <c r="U243" s="3"/>
      <c r="V243" s="3"/>
      <c r="W243" s="16"/>
      <c r="Y243" s="3"/>
      <c r="Z243" s="60"/>
      <c r="AA243" s="60"/>
      <c r="AC243" s="1"/>
      <c r="AD243" s="1"/>
      <c r="AE243" s="58"/>
      <c r="AF243" s="58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4"/>
    </row>
    <row r="244" spans="7:44">
      <c r="G244" s="14"/>
      <c r="H244" s="14"/>
      <c r="I244" s="157"/>
      <c r="J244" s="157"/>
      <c r="K244" s="157"/>
      <c r="L244" s="157"/>
      <c r="O244" s="3"/>
      <c r="P244" s="3"/>
      <c r="Q244" s="58"/>
      <c r="R244" s="58"/>
      <c r="S244" s="16"/>
      <c r="T244" s="16"/>
      <c r="U244" s="3"/>
      <c r="V244" s="3"/>
      <c r="W244" s="16"/>
      <c r="Y244" s="3"/>
      <c r="Z244" s="60"/>
      <c r="AA244" s="60"/>
      <c r="AC244" s="1"/>
      <c r="AD244" s="1"/>
      <c r="AE244" s="58"/>
      <c r="AF244" s="58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4"/>
    </row>
    <row r="245" spans="7:44">
      <c r="G245" s="14"/>
      <c r="H245" s="14"/>
      <c r="I245" s="157"/>
      <c r="J245" s="157"/>
      <c r="K245" s="157"/>
      <c r="L245" s="157"/>
      <c r="O245" s="3"/>
      <c r="P245" s="3"/>
      <c r="Q245" s="58"/>
      <c r="R245" s="58"/>
      <c r="S245" s="16"/>
      <c r="T245" s="16"/>
      <c r="U245" s="3"/>
      <c r="V245" s="3"/>
      <c r="W245" s="16"/>
      <c r="Y245" s="3"/>
      <c r="Z245" s="60"/>
      <c r="AA245" s="60"/>
      <c r="AC245" s="1"/>
      <c r="AD245" s="1"/>
      <c r="AE245" s="58"/>
      <c r="AF245" s="58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4"/>
    </row>
    <row r="246" spans="7:44">
      <c r="G246" s="14"/>
      <c r="H246" s="14"/>
      <c r="I246" s="157"/>
      <c r="J246" s="157"/>
      <c r="K246" s="157"/>
      <c r="L246" s="157"/>
      <c r="O246" s="3"/>
      <c r="P246" s="3"/>
      <c r="Q246" s="58"/>
      <c r="R246" s="58"/>
      <c r="S246" s="16"/>
      <c r="T246" s="16"/>
      <c r="U246" s="3"/>
      <c r="V246" s="3"/>
      <c r="W246" s="16"/>
      <c r="Y246" s="3"/>
      <c r="Z246" s="60"/>
      <c r="AA246" s="60"/>
      <c r="AC246" s="1"/>
      <c r="AD246" s="1"/>
      <c r="AE246" s="58"/>
      <c r="AF246" s="58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4"/>
    </row>
    <row r="247" spans="7:44">
      <c r="G247" s="14"/>
      <c r="H247" s="14"/>
      <c r="I247" s="157"/>
      <c r="J247" s="157"/>
      <c r="K247" s="157"/>
      <c r="L247" s="157"/>
      <c r="O247" s="3"/>
      <c r="P247" s="3"/>
      <c r="Q247" s="58"/>
      <c r="R247" s="58"/>
      <c r="S247" s="16"/>
      <c r="T247" s="16"/>
      <c r="U247" s="3"/>
      <c r="V247" s="3"/>
      <c r="W247" s="16"/>
      <c r="Y247" s="3"/>
      <c r="Z247" s="60"/>
      <c r="AA247" s="60"/>
      <c r="AC247" s="13" t="s">
        <v>644</v>
      </c>
      <c r="AD247" s="1"/>
      <c r="AE247" s="58"/>
      <c r="AF247" s="58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4"/>
    </row>
    <row r="248" spans="7:44">
      <c r="G248" s="14"/>
      <c r="H248" s="14"/>
      <c r="I248" s="157"/>
      <c r="J248" s="157"/>
      <c r="K248" s="157"/>
      <c r="L248" s="157"/>
      <c r="O248" s="3"/>
      <c r="P248" s="3"/>
      <c r="Q248" s="58"/>
      <c r="R248" s="58"/>
      <c r="S248" s="16"/>
      <c r="T248" s="16"/>
      <c r="U248" s="3"/>
      <c r="V248" s="3"/>
      <c r="W248" s="16"/>
      <c r="Y248" s="3"/>
      <c r="Z248" s="60"/>
      <c r="AA248" s="60"/>
      <c r="AC248" s="1"/>
      <c r="AD248" s="1"/>
      <c r="AE248" s="58"/>
      <c r="AF248" s="58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4"/>
    </row>
    <row r="249" spans="7:44">
      <c r="G249" s="14"/>
      <c r="H249" s="14"/>
      <c r="I249" s="157"/>
      <c r="J249" s="157"/>
      <c r="K249" s="157"/>
      <c r="L249" s="157"/>
      <c r="O249" s="3"/>
      <c r="P249" s="3"/>
      <c r="Q249" s="58"/>
      <c r="R249" s="58"/>
      <c r="S249" s="16"/>
      <c r="T249" s="16"/>
      <c r="U249" s="3"/>
      <c r="V249" s="3"/>
      <c r="W249" s="16"/>
      <c r="Y249" s="3"/>
      <c r="Z249" s="60"/>
      <c r="AA249" s="60"/>
      <c r="AC249" s="1"/>
      <c r="AD249" s="1"/>
      <c r="AE249" s="58"/>
      <c r="AF249" s="58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4"/>
    </row>
    <row r="250" spans="7:44">
      <c r="G250" s="14"/>
      <c r="H250" s="14"/>
      <c r="I250" s="157"/>
      <c r="J250" s="157"/>
      <c r="K250" s="157"/>
      <c r="L250" s="157"/>
      <c r="O250" s="3"/>
      <c r="P250" s="3"/>
      <c r="Q250" s="58"/>
      <c r="R250" s="58"/>
      <c r="S250" s="16"/>
      <c r="T250" s="16"/>
      <c r="U250" s="3"/>
      <c r="V250" s="3"/>
      <c r="W250" s="16"/>
      <c r="Y250" s="3"/>
      <c r="Z250" s="60"/>
      <c r="AA250" s="60"/>
      <c r="AC250" s="1"/>
      <c r="AD250" s="1"/>
      <c r="AE250" s="58"/>
      <c r="AF250" s="58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4"/>
    </row>
    <row r="251" spans="7:44">
      <c r="G251" s="14"/>
      <c r="H251" s="14"/>
      <c r="I251" s="157"/>
      <c r="J251" s="157"/>
      <c r="K251" s="157"/>
      <c r="L251" s="157"/>
      <c r="O251" s="3"/>
      <c r="P251" s="3"/>
      <c r="Q251" s="58"/>
      <c r="R251" s="58"/>
      <c r="S251" s="16"/>
      <c r="T251" s="16"/>
      <c r="U251" s="3"/>
      <c r="V251" s="3"/>
      <c r="W251" s="16"/>
      <c r="Y251" s="3"/>
      <c r="Z251" s="60"/>
      <c r="AA251" s="60"/>
      <c r="AC251" s="1"/>
      <c r="AD251" s="1"/>
      <c r="AE251" s="58"/>
      <c r="AF251" s="58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4"/>
    </row>
    <row r="252" spans="7:44">
      <c r="G252" s="14"/>
      <c r="H252" s="14"/>
      <c r="I252" s="157"/>
      <c r="J252" s="157"/>
      <c r="K252" s="157"/>
      <c r="L252" s="157"/>
      <c r="O252" s="3"/>
      <c r="P252" s="3"/>
      <c r="Q252" s="58"/>
      <c r="R252" s="58"/>
      <c r="S252" s="16"/>
      <c r="T252" s="16"/>
      <c r="U252" s="3"/>
      <c r="V252" s="3"/>
      <c r="W252" s="16"/>
      <c r="Y252" s="3"/>
      <c r="Z252" s="60"/>
      <c r="AA252" s="60"/>
      <c r="AC252" s="1"/>
      <c r="AD252" s="1"/>
      <c r="AE252" s="58"/>
      <c r="AF252" s="58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4"/>
    </row>
    <row r="253" spans="7:44">
      <c r="G253" s="14"/>
      <c r="H253" s="14"/>
      <c r="I253" s="157"/>
      <c r="J253" s="157"/>
      <c r="K253" s="157"/>
      <c r="L253" s="157"/>
      <c r="O253" s="3"/>
      <c r="P253" s="3"/>
      <c r="Q253" s="58"/>
      <c r="R253" s="58"/>
      <c r="S253" s="16"/>
      <c r="T253" s="16"/>
      <c r="U253" s="3"/>
      <c r="V253" s="3"/>
      <c r="W253" s="16"/>
      <c r="Y253" s="3"/>
      <c r="Z253" s="60"/>
      <c r="AA253" s="60"/>
      <c r="AC253" s="1"/>
      <c r="AD253" s="1"/>
      <c r="AE253" s="58"/>
      <c r="AF253" s="58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4"/>
    </row>
    <row r="254" spans="7:44">
      <c r="G254" s="14"/>
      <c r="H254" s="14"/>
      <c r="I254" s="157"/>
      <c r="J254" s="157"/>
      <c r="K254" s="157"/>
      <c r="L254" s="157"/>
      <c r="O254" s="3"/>
      <c r="P254" s="3"/>
      <c r="Q254" s="58"/>
      <c r="R254" s="58"/>
      <c r="S254" s="16"/>
      <c r="T254" s="16"/>
      <c r="U254" s="3"/>
      <c r="V254" s="3"/>
      <c r="W254" s="16"/>
      <c r="Y254" s="3"/>
      <c r="Z254" s="60"/>
      <c r="AA254" s="60"/>
      <c r="AC254" s="1"/>
      <c r="AD254" s="1"/>
      <c r="AE254" s="58"/>
      <c r="AF254" s="58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4"/>
    </row>
    <row r="255" spans="7:44">
      <c r="G255" s="14"/>
      <c r="H255" s="14"/>
      <c r="I255" s="157"/>
      <c r="J255" s="157"/>
      <c r="K255" s="157"/>
      <c r="L255" s="157"/>
      <c r="O255" s="3"/>
      <c r="P255" s="3"/>
      <c r="Q255" s="58"/>
      <c r="R255" s="58"/>
      <c r="S255" s="16"/>
      <c r="T255" s="16"/>
      <c r="U255" s="3"/>
      <c r="V255" s="3"/>
      <c r="W255" s="16"/>
      <c r="Y255" s="3"/>
      <c r="Z255" s="60"/>
      <c r="AA255" s="60"/>
      <c r="AC255" s="1"/>
      <c r="AD255" s="1"/>
      <c r="AE255" s="58"/>
      <c r="AF255" s="58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4"/>
    </row>
    <row r="256" spans="7:44">
      <c r="G256" s="14"/>
      <c r="H256" s="14"/>
      <c r="I256" s="157"/>
      <c r="J256" s="157"/>
      <c r="K256" s="157"/>
      <c r="L256" s="157"/>
      <c r="O256" s="3"/>
      <c r="P256" s="3"/>
      <c r="Q256" s="58"/>
      <c r="R256" s="58"/>
      <c r="S256" s="16"/>
      <c r="T256" s="16"/>
      <c r="U256" s="3"/>
      <c r="V256" s="3"/>
      <c r="W256" s="16"/>
      <c r="Y256" s="3"/>
      <c r="Z256" s="60"/>
      <c r="AA256" s="60"/>
      <c r="AC256" s="1"/>
      <c r="AD256" s="1"/>
      <c r="AE256" s="58"/>
      <c r="AF256" s="58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4"/>
    </row>
    <row r="257" spans="7:44">
      <c r="G257" s="14"/>
      <c r="H257" s="14"/>
      <c r="I257" s="157"/>
      <c r="J257" s="157"/>
      <c r="K257" s="157"/>
      <c r="L257" s="157"/>
      <c r="O257" s="3"/>
      <c r="P257" s="3"/>
      <c r="Q257" s="58"/>
      <c r="R257" s="58"/>
      <c r="S257" s="16"/>
      <c r="T257" s="16"/>
      <c r="U257" s="3"/>
      <c r="V257" s="3"/>
      <c r="W257" s="16"/>
      <c r="Y257" s="3"/>
      <c r="Z257" s="60"/>
      <c r="AA257" s="60"/>
      <c r="AC257" s="1"/>
      <c r="AD257" s="1"/>
      <c r="AE257" s="58"/>
      <c r="AF257" s="58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4"/>
    </row>
    <row r="258" spans="7:44">
      <c r="G258" s="14"/>
      <c r="H258" s="14"/>
      <c r="I258" s="157"/>
      <c r="J258" s="157"/>
      <c r="K258" s="157"/>
      <c r="L258" s="157"/>
      <c r="M258" s="14"/>
      <c r="N258" s="14"/>
      <c r="O258" s="14"/>
      <c r="P258" s="14"/>
      <c r="Q258" s="157"/>
      <c r="R258" s="157"/>
      <c r="S258" s="75"/>
      <c r="T258" s="75"/>
      <c r="U258" s="14"/>
      <c r="V258" s="14"/>
      <c r="W258" s="75"/>
      <c r="X258" s="14"/>
      <c r="Y258" s="14"/>
      <c r="Z258" s="14"/>
      <c r="AA258" s="14"/>
      <c r="AB258" s="75"/>
      <c r="AC258" s="1"/>
      <c r="AD258" s="1"/>
      <c r="AE258" s="58"/>
      <c r="AF258" s="58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4"/>
    </row>
    <row r="259" spans="7:44">
      <c r="G259" s="14"/>
      <c r="H259" s="14"/>
      <c r="I259" s="157"/>
      <c r="J259" s="157"/>
      <c r="K259" s="157"/>
      <c r="L259" s="157"/>
      <c r="M259" s="14"/>
      <c r="N259" s="14"/>
      <c r="O259" s="14"/>
      <c r="P259" s="14"/>
      <c r="Q259" s="157"/>
      <c r="R259" s="157"/>
      <c r="S259" s="75"/>
      <c r="T259" s="75"/>
      <c r="U259" s="14"/>
      <c r="V259" s="14"/>
      <c r="W259" s="75"/>
      <c r="X259" s="14"/>
      <c r="Y259" s="14"/>
      <c r="Z259" s="14"/>
      <c r="AA259" s="14"/>
      <c r="AB259" s="75"/>
      <c r="AC259" s="1"/>
      <c r="AD259" s="1"/>
      <c r="AE259" s="58"/>
      <c r="AF259" s="58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4"/>
    </row>
    <row r="260" spans="7:44">
      <c r="G260" s="14"/>
      <c r="H260" s="14"/>
      <c r="I260" s="157"/>
      <c r="J260" s="157"/>
      <c r="K260" s="157"/>
      <c r="L260" s="157"/>
      <c r="M260" s="14"/>
      <c r="N260" s="14"/>
      <c r="O260" s="14"/>
      <c r="P260" s="14"/>
      <c r="Q260" s="157"/>
      <c r="R260" s="157"/>
      <c r="S260" s="75"/>
      <c r="T260" s="75"/>
      <c r="U260" s="14"/>
      <c r="V260" s="14"/>
      <c r="W260" s="75"/>
      <c r="X260" s="14"/>
      <c r="Y260" s="14"/>
      <c r="Z260" s="14"/>
      <c r="AA260" s="14"/>
      <c r="AB260" s="75"/>
      <c r="AC260" s="1"/>
      <c r="AD260" s="1"/>
      <c r="AE260" s="58"/>
      <c r="AF260" s="58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4"/>
    </row>
    <row r="261" spans="7:44">
      <c r="G261" s="14"/>
      <c r="H261" s="14"/>
      <c r="I261" s="157"/>
      <c r="J261" s="157"/>
      <c r="K261" s="157"/>
      <c r="L261" s="157"/>
      <c r="M261" s="14"/>
      <c r="N261" s="14"/>
      <c r="O261" s="14"/>
      <c r="P261" s="14"/>
      <c r="Q261" s="157"/>
      <c r="R261" s="157"/>
      <c r="S261" s="75"/>
      <c r="T261" s="75"/>
      <c r="U261" s="14"/>
      <c r="V261" s="14"/>
      <c r="W261" s="75"/>
      <c r="X261" s="14"/>
      <c r="Y261" s="14"/>
      <c r="Z261" s="14"/>
      <c r="AA261" s="14"/>
      <c r="AB261" s="75"/>
      <c r="AC261" s="1"/>
      <c r="AD261" s="1"/>
      <c r="AE261" s="58"/>
      <c r="AF261" s="58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4"/>
    </row>
    <row r="262" spans="7:44">
      <c r="G262" s="14"/>
      <c r="H262" s="14"/>
      <c r="I262" s="157"/>
      <c r="J262" s="157"/>
      <c r="K262" s="157"/>
      <c r="L262" s="157"/>
      <c r="M262" s="14"/>
      <c r="N262" s="14"/>
      <c r="O262" s="14"/>
      <c r="P262" s="14"/>
      <c r="Q262" s="157"/>
      <c r="R262" s="157"/>
      <c r="S262" s="75"/>
      <c r="T262" s="75"/>
      <c r="U262" s="14"/>
      <c r="V262" s="14"/>
      <c r="W262" s="75"/>
      <c r="X262" s="14"/>
      <c r="Y262" s="14"/>
      <c r="Z262" s="14"/>
      <c r="AA262" s="14"/>
      <c r="AB262" s="75"/>
      <c r="AC262" s="1"/>
      <c r="AD262" s="1"/>
      <c r="AE262" s="58"/>
      <c r="AF262" s="58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4"/>
    </row>
    <row r="263" spans="7:44">
      <c r="G263" s="14"/>
      <c r="H263" s="14"/>
      <c r="I263" s="157"/>
      <c r="J263" s="157"/>
      <c r="K263" s="157"/>
      <c r="L263" s="157"/>
      <c r="M263" s="14"/>
      <c r="N263" s="14"/>
      <c r="O263" s="14"/>
      <c r="P263" s="14"/>
      <c r="Q263" s="157"/>
      <c r="R263" s="157"/>
      <c r="S263" s="75"/>
      <c r="T263" s="75"/>
      <c r="U263" s="14"/>
      <c r="V263" s="14"/>
      <c r="W263" s="75"/>
      <c r="X263" s="14"/>
      <c r="Y263" s="14"/>
      <c r="Z263" s="14"/>
      <c r="AA263" s="14"/>
      <c r="AB263" s="75"/>
      <c r="AC263" s="1"/>
      <c r="AD263" s="1"/>
      <c r="AE263" s="58"/>
      <c r="AF263" s="58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4"/>
    </row>
    <row r="264" spans="7:44">
      <c r="G264" s="14"/>
      <c r="H264" s="14"/>
      <c r="I264" s="157"/>
      <c r="J264" s="157"/>
      <c r="K264" s="157"/>
      <c r="L264" s="157"/>
      <c r="M264" s="14"/>
      <c r="N264" s="14"/>
      <c r="O264" s="14"/>
      <c r="P264" s="14"/>
      <c r="Q264" s="157"/>
      <c r="R264" s="157"/>
      <c r="S264" s="75"/>
      <c r="T264" s="75"/>
      <c r="U264" s="14"/>
      <c r="V264" s="14"/>
      <c r="W264" s="75"/>
      <c r="X264" s="14"/>
      <c r="Y264" s="14"/>
      <c r="Z264" s="14"/>
      <c r="AA264" s="14"/>
      <c r="AB264" s="75"/>
      <c r="AC264" s="1"/>
      <c r="AD264" s="1"/>
      <c r="AE264" s="58"/>
      <c r="AF264" s="58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4"/>
    </row>
    <row r="265" spans="7:44">
      <c r="G265" s="14"/>
      <c r="H265" s="14"/>
      <c r="I265" s="157"/>
      <c r="J265" s="157"/>
      <c r="K265" s="157"/>
      <c r="L265" s="157"/>
      <c r="M265" s="14"/>
      <c r="N265" s="14"/>
      <c r="O265" s="14"/>
      <c r="P265" s="14"/>
      <c r="Q265" s="157"/>
      <c r="R265" s="157"/>
      <c r="S265" s="75"/>
      <c r="T265" s="75"/>
      <c r="U265" s="14"/>
      <c r="V265" s="14"/>
      <c r="W265" s="75"/>
      <c r="X265" s="14"/>
      <c r="Y265" s="14"/>
      <c r="Z265" s="14"/>
      <c r="AA265" s="14"/>
      <c r="AB265" s="75"/>
      <c r="AC265" s="1"/>
      <c r="AD265" s="1"/>
      <c r="AE265" s="58"/>
      <c r="AF265" s="58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4"/>
    </row>
    <row r="266" spans="7:44">
      <c r="G266" s="14"/>
      <c r="H266" s="14"/>
      <c r="I266" s="157"/>
      <c r="J266" s="157"/>
      <c r="K266" s="157"/>
      <c r="L266" s="157"/>
      <c r="M266" s="14"/>
      <c r="N266" s="14"/>
      <c r="O266" s="14"/>
      <c r="P266" s="14"/>
      <c r="Q266" s="157"/>
      <c r="R266" s="157"/>
      <c r="S266" s="75"/>
      <c r="T266" s="75"/>
      <c r="U266" s="14"/>
      <c r="V266" s="14"/>
      <c r="W266" s="75"/>
      <c r="X266" s="14"/>
      <c r="Y266" s="14"/>
      <c r="Z266" s="14"/>
      <c r="AA266" s="14"/>
      <c r="AB266" s="75"/>
      <c r="AC266" s="1"/>
      <c r="AD266" s="1"/>
      <c r="AE266" s="58"/>
      <c r="AF266" s="58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4"/>
    </row>
    <row r="267" spans="7:44">
      <c r="G267" s="14"/>
      <c r="H267" s="14"/>
      <c r="I267" s="157"/>
      <c r="J267" s="157"/>
      <c r="K267" s="157"/>
      <c r="L267" s="157"/>
      <c r="M267" s="14"/>
      <c r="N267" s="14"/>
      <c r="O267" s="14"/>
      <c r="P267" s="14"/>
      <c r="Q267" s="157"/>
      <c r="R267" s="157"/>
      <c r="S267" s="75"/>
      <c r="T267" s="75"/>
      <c r="U267" s="14"/>
      <c r="V267" s="14"/>
      <c r="W267" s="75"/>
      <c r="X267" s="14"/>
      <c r="Y267" s="14"/>
      <c r="Z267" s="14"/>
      <c r="AA267" s="14"/>
      <c r="AB267" s="75"/>
      <c r="AC267" s="1"/>
      <c r="AD267" s="1"/>
      <c r="AE267" s="58"/>
      <c r="AF267" s="58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4"/>
    </row>
    <row r="268" spans="7:44">
      <c r="G268" s="14"/>
      <c r="H268" s="14"/>
      <c r="I268" s="157"/>
      <c r="J268" s="157"/>
      <c r="K268" s="157"/>
      <c r="L268" s="157"/>
      <c r="M268" s="14"/>
      <c r="N268" s="14"/>
      <c r="O268" s="14"/>
      <c r="P268" s="14"/>
      <c r="Q268" s="157"/>
      <c r="R268" s="157"/>
      <c r="S268" s="75"/>
      <c r="T268" s="75"/>
      <c r="U268" s="14"/>
      <c r="V268" s="14"/>
      <c r="W268" s="75"/>
      <c r="X268" s="14"/>
      <c r="Y268" s="14"/>
      <c r="Z268" s="14"/>
      <c r="AA268" s="14"/>
      <c r="AB268" s="75"/>
      <c r="AC268" s="14"/>
      <c r="AD268" s="14"/>
      <c r="AE268" s="58"/>
      <c r="AF268" s="58"/>
      <c r="AG268" s="14"/>
      <c r="AH268" s="14"/>
      <c r="AI268" s="14"/>
      <c r="AJ268" s="14"/>
      <c r="AK268" s="14"/>
      <c r="AL268" s="14"/>
      <c r="AM268" s="14"/>
      <c r="AN268" s="14"/>
      <c r="AO268" s="1"/>
      <c r="AP268" s="1"/>
      <c r="AQ268" s="1"/>
      <c r="AR268" s="14"/>
    </row>
    <row r="269" spans="7:44">
      <c r="G269" s="14"/>
      <c r="H269" s="14"/>
      <c r="I269" s="157"/>
      <c r="J269" s="157"/>
      <c r="K269" s="157"/>
      <c r="L269" s="157"/>
      <c r="M269" s="14"/>
      <c r="N269" s="14"/>
      <c r="O269" s="14"/>
      <c r="P269" s="14"/>
      <c r="Q269" s="157"/>
      <c r="R269" s="157"/>
      <c r="S269" s="75"/>
      <c r="T269" s="75"/>
      <c r="U269" s="14"/>
      <c r="V269" s="14"/>
      <c r="W269" s="75"/>
      <c r="X269" s="14"/>
      <c r="Y269" s="14"/>
      <c r="Z269" s="14"/>
      <c r="AA269" s="14"/>
      <c r="AB269" s="75"/>
      <c r="AC269" s="14"/>
      <c r="AD269" s="14"/>
      <c r="AE269" s="58"/>
      <c r="AF269" s="58"/>
      <c r="AG269" s="14"/>
      <c r="AH269" s="14"/>
      <c r="AI269" s="14"/>
      <c r="AJ269" s="14"/>
      <c r="AK269" s="14"/>
      <c r="AL269" s="14"/>
      <c r="AM269" s="14"/>
      <c r="AN269" s="14"/>
      <c r="AO269" s="1"/>
      <c r="AP269" s="1"/>
      <c r="AQ269" s="1"/>
      <c r="AR269" s="14"/>
    </row>
    <row r="270" spans="7:44">
      <c r="G270" s="14"/>
      <c r="H270" s="14"/>
      <c r="I270" s="157"/>
      <c r="J270" s="157"/>
      <c r="K270" s="157"/>
      <c r="L270" s="157"/>
      <c r="M270" s="14"/>
      <c r="N270" s="14"/>
      <c r="O270" s="14"/>
      <c r="P270" s="14"/>
      <c r="Q270" s="157"/>
      <c r="R270" s="157"/>
      <c r="S270" s="75"/>
      <c r="T270" s="75"/>
      <c r="U270" s="14"/>
      <c r="V270" s="14"/>
      <c r="W270" s="75"/>
      <c r="X270" s="14"/>
      <c r="Y270" s="14"/>
      <c r="Z270" s="14"/>
      <c r="AA270" s="14"/>
      <c r="AB270" s="75"/>
      <c r="AC270" s="14"/>
      <c r="AD270" s="14"/>
      <c r="AE270" s="58"/>
      <c r="AF270" s="58"/>
      <c r="AG270" s="14"/>
      <c r="AH270" s="14"/>
      <c r="AI270" s="14"/>
      <c r="AJ270" s="14"/>
      <c r="AK270" s="14"/>
      <c r="AL270" s="14"/>
      <c r="AM270" s="14"/>
      <c r="AN270" s="14"/>
      <c r="AO270" s="1"/>
      <c r="AP270" s="1"/>
      <c r="AQ270" s="1"/>
      <c r="AR270" s="14"/>
    </row>
    <row r="271" spans="7:44">
      <c r="G271" s="14"/>
      <c r="H271" s="14"/>
      <c r="I271" s="157"/>
      <c r="J271" s="157"/>
      <c r="K271" s="157"/>
      <c r="L271" s="157"/>
      <c r="M271" s="14"/>
      <c r="N271" s="14"/>
      <c r="O271" s="14"/>
      <c r="P271" s="14"/>
      <c r="Q271" s="157"/>
      <c r="R271" s="157"/>
      <c r="S271" s="75"/>
      <c r="T271" s="75"/>
      <c r="U271" s="14"/>
      <c r="V271" s="14"/>
      <c r="W271" s="75"/>
      <c r="X271" s="14"/>
      <c r="Y271" s="14"/>
      <c r="Z271" s="14"/>
      <c r="AA271" s="14"/>
      <c r="AB271" s="75"/>
      <c r="AC271" s="14"/>
      <c r="AD271" s="14"/>
      <c r="AE271" s="58"/>
      <c r="AF271" s="58"/>
      <c r="AG271" s="14"/>
      <c r="AH271" s="14"/>
      <c r="AI271" s="14"/>
      <c r="AJ271" s="14"/>
      <c r="AK271" s="14"/>
      <c r="AL271" s="14"/>
      <c r="AM271" s="14"/>
      <c r="AN271" s="14"/>
      <c r="AO271" s="1"/>
      <c r="AP271" s="1"/>
      <c r="AQ271" s="1"/>
      <c r="AR271" s="14"/>
    </row>
    <row r="272" spans="7:44">
      <c r="G272" s="14"/>
      <c r="H272" s="14"/>
      <c r="I272" s="157"/>
      <c r="J272" s="157"/>
      <c r="K272" s="157"/>
      <c r="L272" s="157"/>
      <c r="M272" s="14"/>
      <c r="N272" s="14"/>
      <c r="O272" s="14"/>
      <c r="P272" s="14"/>
      <c r="Q272" s="157"/>
      <c r="R272" s="157"/>
      <c r="S272" s="75"/>
      <c r="T272" s="75"/>
      <c r="U272" s="14"/>
      <c r="V272" s="14"/>
      <c r="W272" s="75"/>
      <c r="X272" s="14"/>
      <c r="Y272" s="14"/>
      <c r="Z272" s="14"/>
      <c r="AA272" s="14"/>
      <c r="AB272" s="75"/>
      <c r="AC272" s="14"/>
      <c r="AD272" s="14"/>
      <c r="AE272" s="58"/>
      <c r="AF272" s="58"/>
      <c r="AG272" s="14"/>
      <c r="AH272" s="14"/>
      <c r="AI272" s="14"/>
      <c r="AJ272" s="14"/>
      <c r="AK272" s="14"/>
      <c r="AL272" s="14"/>
      <c r="AM272" s="14"/>
      <c r="AN272" s="14"/>
      <c r="AO272" s="1"/>
      <c r="AP272" s="1"/>
      <c r="AQ272" s="1"/>
      <c r="AR272" s="14"/>
    </row>
    <row r="273" spans="7:44">
      <c r="G273" s="14"/>
      <c r="H273" s="14"/>
      <c r="I273" s="157"/>
      <c r="J273" s="157"/>
      <c r="K273" s="157"/>
      <c r="L273" s="157"/>
      <c r="M273" s="14"/>
      <c r="N273" s="14"/>
      <c r="O273" s="14"/>
      <c r="P273" s="14"/>
      <c r="Q273" s="157"/>
      <c r="R273" s="157"/>
      <c r="S273" s="75"/>
      <c r="T273" s="75"/>
      <c r="U273" s="14"/>
      <c r="V273" s="14"/>
      <c r="W273" s="75"/>
      <c r="X273" s="14"/>
      <c r="Y273" s="14"/>
      <c r="Z273" s="14"/>
      <c r="AA273" s="14"/>
      <c r="AB273" s="75"/>
      <c r="AC273" s="14"/>
      <c r="AD273" s="14"/>
      <c r="AE273" s="58"/>
      <c r="AF273" s="58"/>
      <c r="AG273" s="14"/>
      <c r="AH273" s="14"/>
      <c r="AI273" s="14"/>
      <c r="AJ273" s="14"/>
      <c r="AK273" s="14"/>
      <c r="AL273" s="14"/>
      <c r="AM273" s="14"/>
      <c r="AN273" s="14"/>
      <c r="AO273" s="1"/>
      <c r="AP273" s="1"/>
      <c r="AQ273" s="1"/>
      <c r="AR273" s="14"/>
    </row>
    <row r="274" spans="7:44">
      <c r="G274" s="14"/>
      <c r="H274" s="14"/>
      <c r="I274" s="157"/>
      <c r="J274" s="157"/>
      <c r="K274" s="157"/>
      <c r="L274" s="157"/>
      <c r="M274" s="14"/>
      <c r="N274" s="14"/>
      <c r="O274" s="14"/>
      <c r="P274" s="14"/>
      <c r="Q274" s="157"/>
      <c r="R274" s="157"/>
      <c r="S274" s="75"/>
      <c r="T274" s="75"/>
      <c r="U274" s="14"/>
      <c r="V274" s="14"/>
      <c r="W274" s="75"/>
      <c r="X274" s="14"/>
      <c r="Y274" s="14"/>
      <c r="Z274" s="14"/>
      <c r="AA274" s="14"/>
      <c r="AB274" s="75"/>
      <c r="AC274" s="14"/>
      <c r="AD274" s="14"/>
      <c r="AE274" s="58"/>
      <c r="AF274" s="58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"/>
      <c r="AR274" s="14"/>
    </row>
    <row r="275" spans="7:44">
      <c r="G275" s="14"/>
      <c r="H275" s="14"/>
      <c r="I275" s="157"/>
      <c r="J275" s="157"/>
      <c r="K275" s="157"/>
      <c r="L275" s="157"/>
      <c r="M275" s="14"/>
      <c r="N275" s="14"/>
      <c r="O275" s="14"/>
      <c r="P275" s="14"/>
      <c r="Q275" s="157"/>
      <c r="R275" s="157"/>
      <c r="S275" s="75"/>
      <c r="T275" s="75"/>
      <c r="U275" s="14"/>
      <c r="V275" s="14"/>
      <c r="W275" s="75"/>
      <c r="X275" s="14"/>
      <c r="Y275" s="14"/>
      <c r="Z275" s="14"/>
      <c r="AA275" s="14"/>
      <c r="AB275" s="75"/>
      <c r="AC275" s="14"/>
      <c r="AD275" s="14"/>
      <c r="AE275" s="58"/>
      <c r="AF275" s="58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"/>
      <c r="AR275" s="14"/>
    </row>
    <row r="276" spans="7:44">
      <c r="G276" s="14"/>
      <c r="H276" s="14"/>
      <c r="I276" s="157"/>
      <c r="J276" s="157"/>
      <c r="K276" s="157"/>
      <c r="L276" s="157"/>
      <c r="M276" s="14"/>
      <c r="N276" s="14"/>
      <c r="O276" s="14"/>
      <c r="P276" s="14"/>
      <c r="Q276" s="157"/>
      <c r="R276" s="157"/>
      <c r="S276" s="75"/>
      <c r="T276" s="75"/>
      <c r="U276" s="14"/>
      <c r="V276" s="14"/>
      <c r="W276" s="75"/>
      <c r="X276" s="14"/>
      <c r="Y276" s="14"/>
      <c r="Z276" s="14"/>
      <c r="AA276" s="14"/>
      <c r="AB276" s="75"/>
      <c r="AC276" s="14"/>
      <c r="AD276" s="14"/>
      <c r="AE276" s="58"/>
      <c r="AF276" s="58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"/>
      <c r="AR276" s="14"/>
    </row>
    <row r="277" spans="7:44">
      <c r="G277" s="14"/>
      <c r="H277" s="14"/>
      <c r="I277" s="157"/>
      <c r="J277" s="157"/>
      <c r="K277" s="157"/>
      <c r="L277" s="157"/>
      <c r="M277" s="14"/>
      <c r="N277" s="14"/>
      <c r="O277" s="14"/>
      <c r="P277" s="14"/>
      <c r="Q277" s="157"/>
      <c r="R277" s="157"/>
      <c r="S277" s="75"/>
      <c r="T277" s="75"/>
      <c r="U277" s="14"/>
      <c r="V277" s="14"/>
      <c r="W277" s="75"/>
      <c r="X277" s="14"/>
      <c r="Y277" s="14"/>
      <c r="Z277" s="14"/>
      <c r="AA277" s="14"/>
      <c r="AB277" s="75"/>
      <c r="AC277" s="14"/>
      <c r="AD277" s="14"/>
      <c r="AE277" s="58"/>
      <c r="AF277" s="58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"/>
      <c r="AR277" s="14"/>
    </row>
    <row r="278" spans="7:44">
      <c r="G278" s="14"/>
      <c r="H278" s="14"/>
      <c r="I278" s="157"/>
      <c r="J278" s="157"/>
      <c r="K278" s="157"/>
      <c r="L278" s="157"/>
      <c r="M278" s="14"/>
      <c r="N278" s="14"/>
      <c r="O278" s="14"/>
      <c r="P278" s="14"/>
      <c r="Q278" s="157"/>
      <c r="R278" s="157"/>
      <c r="S278" s="75"/>
      <c r="T278" s="75"/>
      <c r="U278" s="14"/>
      <c r="V278" s="14"/>
      <c r="W278" s="75"/>
      <c r="X278" s="14"/>
      <c r="Y278" s="14"/>
      <c r="Z278" s="14"/>
      <c r="AA278" s="14"/>
      <c r="AB278" s="75"/>
      <c r="AC278" s="14"/>
      <c r="AD278" s="14"/>
      <c r="AE278" s="58"/>
      <c r="AF278" s="58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"/>
      <c r="AR278" s="14"/>
    </row>
    <row r="279" spans="7:44">
      <c r="G279" s="14"/>
      <c r="H279" s="14"/>
      <c r="I279" s="157"/>
      <c r="J279" s="157"/>
      <c r="K279" s="157"/>
      <c r="L279" s="157"/>
      <c r="M279" s="14"/>
      <c r="N279" s="14"/>
      <c r="O279" s="14"/>
      <c r="P279" s="14"/>
      <c r="Q279" s="157"/>
      <c r="R279" s="157"/>
      <c r="S279" s="75"/>
      <c r="T279" s="75"/>
      <c r="U279" s="14"/>
      <c r="V279" s="14"/>
      <c r="W279" s="75"/>
      <c r="X279" s="14"/>
      <c r="Y279" s="14"/>
      <c r="Z279" s="14"/>
      <c r="AA279" s="14"/>
      <c r="AB279" s="75"/>
      <c r="AC279" s="14"/>
      <c r="AD279" s="14"/>
      <c r="AE279" s="58"/>
      <c r="AF279" s="58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"/>
      <c r="AR279" s="14"/>
    </row>
    <row r="280" spans="7:44">
      <c r="G280" s="14"/>
      <c r="H280" s="14"/>
      <c r="I280" s="157"/>
      <c r="J280" s="157"/>
      <c r="K280" s="157"/>
      <c r="L280" s="157"/>
      <c r="M280" s="14"/>
      <c r="N280" s="14"/>
      <c r="O280" s="14"/>
      <c r="P280" s="14"/>
      <c r="Q280" s="157"/>
      <c r="R280" s="157"/>
      <c r="S280" s="75"/>
      <c r="T280" s="75"/>
      <c r="U280" s="14"/>
      <c r="V280" s="14"/>
      <c r="W280" s="75"/>
      <c r="X280" s="14"/>
      <c r="Y280" s="14"/>
      <c r="Z280" s="14"/>
      <c r="AA280" s="14"/>
      <c r="AB280" s="75"/>
      <c r="AC280" s="14"/>
      <c r="AD280" s="14"/>
      <c r="AE280" s="58"/>
      <c r="AF280" s="58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7:44">
      <c r="G281" s="14"/>
      <c r="H281" s="14"/>
      <c r="I281" s="157"/>
      <c r="J281" s="157"/>
      <c r="K281" s="157"/>
      <c r="L281" s="157"/>
      <c r="M281" s="14"/>
      <c r="N281" s="14"/>
      <c r="O281" s="14"/>
      <c r="P281" s="14"/>
      <c r="Q281" s="157"/>
      <c r="R281" s="157"/>
      <c r="S281" s="75"/>
      <c r="T281" s="75"/>
      <c r="U281" s="14"/>
      <c r="V281" s="14"/>
      <c r="W281" s="75"/>
      <c r="X281" s="14"/>
      <c r="Y281" s="14"/>
      <c r="Z281" s="14"/>
      <c r="AA281" s="14"/>
      <c r="AB281" s="75"/>
      <c r="AC281" s="14"/>
      <c r="AD281" s="14"/>
      <c r="AE281" s="58"/>
      <c r="AF281" s="58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7:44">
      <c r="G282" s="14"/>
      <c r="H282" s="14"/>
      <c r="I282" s="157"/>
      <c r="J282" s="157"/>
      <c r="K282" s="157"/>
      <c r="L282" s="157"/>
      <c r="M282" s="14"/>
      <c r="N282" s="14"/>
      <c r="O282" s="14"/>
      <c r="P282" s="14"/>
      <c r="Q282" s="157"/>
      <c r="R282" s="157"/>
      <c r="S282" s="75"/>
      <c r="T282" s="75"/>
      <c r="U282" s="14"/>
      <c r="V282" s="14"/>
      <c r="W282" s="75"/>
      <c r="X282" s="14"/>
      <c r="Y282" s="14"/>
      <c r="Z282" s="14"/>
      <c r="AA282" s="14"/>
      <c r="AB282" s="75"/>
      <c r="AC282" s="14"/>
      <c r="AD282" s="14"/>
      <c r="AE282" s="58"/>
      <c r="AF282" s="58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7:44">
      <c r="G283" s="14"/>
      <c r="H283" s="14"/>
      <c r="I283" s="157"/>
      <c r="J283" s="157"/>
      <c r="K283" s="157"/>
      <c r="L283" s="157"/>
      <c r="M283" s="14"/>
      <c r="N283" s="14"/>
      <c r="O283" s="14"/>
      <c r="P283" s="14"/>
      <c r="Q283" s="157"/>
      <c r="R283" s="157"/>
      <c r="S283" s="75"/>
      <c r="T283" s="75"/>
      <c r="U283" s="14"/>
      <c r="V283" s="14"/>
      <c r="W283" s="75"/>
      <c r="X283" s="14"/>
      <c r="Y283" s="14"/>
      <c r="Z283" s="14"/>
      <c r="AA283" s="14"/>
      <c r="AB283" s="75"/>
      <c r="AC283" s="14"/>
      <c r="AD283" s="14"/>
      <c r="AE283" s="58"/>
      <c r="AF283" s="58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7:44">
      <c r="G284" s="14"/>
      <c r="H284" s="14"/>
      <c r="I284" s="157"/>
      <c r="J284" s="157"/>
      <c r="K284" s="157"/>
      <c r="L284" s="157"/>
      <c r="M284" s="14"/>
      <c r="N284" s="14"/>
      <c r="O284" s="14"/>
      <c r="P284" s="14"/>
      <c r="Q284" s="157"/>
      <c r="R284" s="157"/>
      <c r="S284" s="75"/>
      <c r="T284" s="75"/>
      <c r="U284" s="14"/>
      <c r="V284" s="14"/>
      <c r="W284" s="75"/>
      <c r="X284" s="14"/>
      <c r="Y284" s="14"/>
      <c r="Z284" s="14"/>
      <c r="AA284" s="14"/>
      <c r="AB284" s="75"/>
      <c r="AC284" s="14"/>
      <c r="AD284" s="14"/>
      <c r="AE284" s="58"/>
      <c r="AF284" s="58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7:44">
      <c r="G285" s="14"/>
      <c r="H285" s="14"/>
      <c r="I285" s="157"/>
      <c r="J285" s="157"/>
      <c r="K285" s="157"/>
      <c r="L285" s="157"/>
      <c r="M285" s="14"/>
      <c r="N285" s="14"/>
      <c r="O285" s="14"/>
      <c r="P285" s="14"/>
      <c r="Q285" s="157"/>
      <c r="R285" s="157"/>
      <c r="S285" s="75"/>
      <c r="T285" s="75"/>
      <c r="U285" s="14"/>
      <c r="V285" s="14"/>
      <c r="W285" s="75"/>
      <c r="X285" s="14"/>
      <c r="Y285" s="14"/>
      <c r="Z285" s="14"/>
      <c r="AA285" s="14"/>
      <c r="AB285" s="75"/>
      <c r="AC285" s="14"/>
      <c r="AD285" s="14"/>
      <c r="AE285" s="58"/>
      <c r="AF285" s="58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7:44">
      <c r="G286" s="14"/>
      <c r="H286" s="14"/>
      <c r="I286" s="157"/>
      <c r="J286" s="157"/>
      <c r="K286" s="157"/>
      <c r="L286" s="157"/>
      <c r="M286" s="14"/>
      <c r="N286" s="14"/>
      <c r="O286" s="14"/>
      <c r="P286" s="14"/>
      <c r="Q286" s="157"/>
      <c r="R286" s="157"/>
      <c r="S286" s="75"/>
      <c r="T286" s="75"/>
      <c r="U286" s="14"/>
      <c r="V286" s="14"/>
      <c r="W286" s="75"/>
      <c r="X286" s="14"/>
      <c r="Y286" s="14"/>
      <c r="Z286" s="14"/>
      <c r="AA286" s="14"/>
      <c r="AB286" s="75"/>
      <c r="AC286" s="14"/>
      <c r="AD286" s="14"/>
      <c r="AE286" s="58"/>
      <c r="AF286" s="58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7:44">
      <c r="G287" s="14"/>
      <c r="H287" s="14"/>
      <c r="I287" s="157"/>
      <c r="J287" s="157"/>
      <c r="K287" s="157"/>
      <c r="L287" s="157"/>
      <c r="M287" s="14"/>
      <c r="N287" s="14"/>
      <c r="O287" s="14"/>
      <c r="P287" s="14"/>
      <c r="Q287" s="157"/>
      <c r="R287" s="157"/>
      <c r="S287" s="75"/>
      <c r="T287" s="75"/>
      <c r="U287" s="14"/>
      <c r="V287" s="14"/>
      <c r="W287" s="75"/>
      <c r="X287" s="14"/>
      <c r="Y287" s="14"/>
      <c r="Z287" s="14"/>
      <c r="AA287" s="14"/>
      <c r="AB287" s="75"/>
      <c r="AC287" s="14"/>
      <c r="AD287" s="14"/>
      <c r="AE287" s="58"/>
      <c r="AF287" s="58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  <row r="288" spans="7:44">
      <c r="G288" s="14"/>
      <c r="H288" s="14"/>
      <c r="I288" s="157"/>
      <c r="J288" s="157"/>
      <c r="K288" s="157"/>
      <c r="L288" s="157"/>
      <c r="M288" s="14"/>
      <c r="N288" s="14"/>
      <c r="O288" s="14"/>
      <c r="P288" s="14"/>
      <c r="Q288" s="157"/>
      <c r="R288" s="157"/>
      <c r="S288" s="75"/>
      <c r="T288" s="75"/>
      <c r="U288" s="14"/>
      <c r="V288" s="14"/>
      <c r="W288" s="75"/>
      <c r="X288" s="14"/>
      <c r="Y288" s="14"/>
      <c r="Z288" s="14"/>
      <c r="AA288" s="14"/>
      <c r="AB288" s="75"/>
      <c r="AC288" s="14"/>
      <c r="AD288" s="14"/>
      <c r="AE288" s="58"/>
      <c r="AF288" s="58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</row>
    <row r="289" spans="7:44">
      <c r="G289" s="14"/>
      <c r="H289" s="14"/>
      <c r="I289" s="157"/>
      <c r="J289" s="157"/>
      <c r="K289" s="157"/>
      <c r="L289" s="157"/>
      <c r="M289" s="14"/>
      <c r="N289" s="14"/>
      <c r="O289" s="14"/>
      <c r="P289" s="14"/>
      <c r="Q289" s="157"/>
      <c r="R289" s="157"/>
      <c r="S289" s="75"/>
      <c r="T289" s="75"/>
      <c r="U289" s="14"/>
      <c r="V289" s="14"/>
      <c r="W289" s="75"/>
      <c r="X289" s="14"/>
      <c r="Y289" s="14"/>
      <c r="Z289" s="14"/>
      <c r="AA289" s="14"/>
      <c r="AB289" s="75"/>
      <c r="AC289" s="14"/>
      <c r="AD289" s="14"/>
      <c r="AE289" s="58"/>
      <c r="AF289" s="58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</row>
    <row r="290" spans="7:44">
      <c r="G290" s="14"/>
      <c r="H290" s="14"/>
      <c r="I290" s="157"/>
      <c r="J290" s="157"/>
      <c r="K290" s="157"/>
      <c r="L290" s="157"/>
      <c r="M290" s="14"/>
      <c r="N290" s="14"/>
      <c r="O290" s="14"/>
      <c r="P290" s="14"/>
      <c r="Q290" s="157"/>
      <c r="R290" s="157"/>
      <c r="S290" s="75"/>
      <c r="T290" s="75"/>
      <c r="U290" s="14"/>
      <c r="V290" s="14"/>
      <c r="W290" s="75"/>
      <c r="X290" s="14"/>
      <c r="Y290" s="14"/>
      <c r="Z290" s="14"/>
      <c r="AA290" s="14"/>
      <c r="AB290" s="75"/>
      <c r="AC290" s="14"/>
      <c r="AD290" s="14"/>
      <c r="AE290" s="58"/>
      <c r="AF290" s="58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</row>
    <row r="291" spans="7:44">
      <c r="G291" s="14"/>
      <c r="H291" s="14"/>
      <c r="I291" s="157"/>
      <c r="J291" s="157"/>
      <c r="K291" s="157"/>
      <c r="L291" s="157"/>
      <c r="M291" s="14"/>
      <c r="N291" s="14"/>
      <c r="O291" s="14"/>
      <c r="P291" s="14"/>
      <c r="Q291" s="157"/>
      <c r="R291" s="157"/>
      <c r="S291" s="75"/>
      <c r="T291" s="75"/>
      <c r="U291" s="14"/>
      <c r="V291" s="14"/>
      <c r="W291" s="75"/>
      <c r="X291" s="14"/>
      <c r="Y291" s="14"/>
      <c r="Z291" s="14"/>
      <c r="AA291" s="14"/>
      <c r="AB291" s="75"/>
      <c r="AC291" s="14"/>
      <c r="AD291" s="14"/>
      <c r="AE291" s="58"/>
      <c r="AF291" s="58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</row>
    <row r="292" spans="7:44">
      <c r="G292" s="14"/>
      <c r="H292" s="14"/>
      <c r="I292" s="157"/>
      <c r="J292" s="157"/>
      <c r="K292" s="157"/>
      <c r="L292" s="157"/>
      <c r="M292" s="14"/>
      <c r="N292" s="14"/>
      <c r="O292" s="14"/>
      <c r="P292" s="14"/>
      <c r="Q292" s="157"/>
      <c r="R292" s="157"/>
      <c r="S292" s="75"/>
      <c r="T292" s="75"/>
      <c r="U292" s="14"/>
      <c r="V292" s="14"/>
      <c r="W292" s="75"/>
      <c r="X292" s="14"/>
      <c r="Y292" s="14"/>
      <c r="Z292" s="14"/>
      <c r="AA292" s="14"/>
      <c r="AB292" s="75"/>
      <c r="AC292" s="14"/>
      <c r="AD292" s="14"/>
      <c r="AE292" s="58"/>
      <c r="AF292" s="58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</row>
    <row r="293" spans="7:44">
      <c r="G293" s="14"/>
      <c r="H293" s="14"/>
      <c r="I293" s="157"/>
      <c r="J293" s="157"/>
      <c r="K293" s="157"/>
      <c r="L293" s="157"/>
      <c r="M293" s="14"/>
      <c r="N293" s="14"/>
      <c r="O293" s="14"/>
      <c r="P293" s="14"/>
      <c r="Q293" s="157"/>
      <c r="R293" s="157"/>
      <c r="S293" s="75"/>
      <c r="T293" s="75"/>
      <c r="U293" s="14"/>
      <c r="V293" s="14"/>
      <c r="W293" s="75"/>
      <c r="X293" s="14"/>
      <c r="Y293" s="14"/>
      <c r="Z293" s="14"/>
      <c r="AA293" s="14"/>
      <c r="AB293" s="75"/>
      <c r="AC293" s="14"/>
      <c r="AD293" s="14"/>
      <c r="AE293" s="58"/>
      <c r="AF293" s="58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</row>
    <row r="294" spans="7:44">
      <c r="G294" s="14"/>
      <c r="H294" s="14"/>
      <c r="I294" s="157"/>
      <c r="J294" s="157"/>
      <c r="K294" s="157"/>
      <c r="L294" s="157"/>
      <c r="M294" s="14"/>
      <c r="N294" s="14"/>
      <c r="O294" s="14"/>
      <c r="P294" s="14"/>
      <c r="Q294" s="157"/>
      <c r="R294" s="157"/>
      <c r="S294" s="75"/>
      <c r="T294" s="75"/>
      <c r="U294" s="14"/>
      <c r="V294" s="14"/>
      <c r="W294" s="75"/>
      <c r="X294" s="14"/>
      <c r="Y294" s="14"/>
      <c r="Z294" s="14"/>
      <c r="AA294" s="14"/>
      <c r="AB294" s="75"/>
      <c r="AC294" s="14"/>
      <c r="AD294" s="14"/>
      <c r="AE294" s="58"/>
      <c r="AF294" s="58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</row>
    <row r="295" spans="7:44">
      <c r="G295" s="14"/>
      <c r="H295" s="14"/>
      <c r="I295" s="157"/>
      <c r="J295" s="157"/>
      <c r="K295" s="157"/>
      <c r="L295" s="157"/>
      <c r="M295" s="14"/>
      <c r="N295" s="14"/>
      <c r="O295" s="14"/>
      <c r="P295" s="14"/>
      <c r="Q295" s="157"/>
      <c r="R295" s="157"/>
      <c r="S295" s="75"/>
      <c r="T295" s="75"/>
      <c r="U295" s="14"/>
      <c r="V295" s="14"/>
      <c r="W295" s="75"/>
      <c r="X295" s="14"/>
      <c r="Y295" s="14"/>
      <c r="Z295" s="14"/>
      <c r="AA295" s="14"/>
      <c r="AB295" s="75"/>
      <c r="AC295" s="14"/>
      <c r="AD295" s="14"/>
      <c r="AE295" s="58"/>
      <c r="AF295" s="58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</row>
    <row r="296" spans="7:44">
      <c r="G296" s="14"/>
      <c r="H296" s="14"/>
      <c r="I296" s="157"/>
      <c r="J296" s="157"/>
      <c r="K296" s="157"/>
      <c r="L296" s="157"/>
      <c r="M296" s="14"/>
      <c r="N296" s="14"/>
      <c r="O296" s="14"/>
      <c r="P296" s="14"/>
      <c r="Q296" s="157"/>
      <c r="R296" s="157"/>
      <c r="S296" s="75"/>
      <c r="T296" s="75"/>
      <c r="U296" s="14"/>
      <c r="V296" s="14"/>
      <c r="W296" s="75"/>
      <c r="X296" s="14"/>
      <c r="Y296" s="14"/>
      <c r="Z296" s="14"/>
      <c r="AA296" s="14"/>
      <c r="AB296" s="75"/>
      <c r="AC296" s="14"/>
      <c r="AD296" s="14"/>
      <c r="AE296" s="58"/>
      <c r="AF296" s="58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</row>
    <row r="297" spans="7:44">
      <c r="G297" s="14"/>
      <c r="H297" s="14"/>
      <c r="I297" s="157"/>
      <c r="J297" s="157"/>
      <c r="K297" s="157"/>
      <c r="L297" s="157"/>
      <c r="M297" s="14"/>
      <c r="N297" s="14"/>
      <c r="O297" s="14"/>
      <c r="P297" s="14"/>
      <c r="Q297" s="157"/>
      <c r="R297" s="157"/>
      <c r="S297" s="75"/>
      <c r="T297" s="75"/>
      <c r="U297" s="14"/>
      <c r="V297" s="14"/>
      <c r="W297" s="75"/>
      <c r="X297" s="14"/>
      <c r="Y297" s="14"/>
      <c r="Z297" s="14"/>
      <c r="AA297" s="14"/>
      <c r="AB297" s="75"/>
      <c r="AC297" s="14"/>
      <c r="AD297" s="14"/>
      <c r="AE297" s="58"/>
      <c r="AF297" s="58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</row>
    <row r="298" spans="7:44">
      <c r="G298" s="14"/>
      <c r="H298" s="14"/>
      <c r="I298" s="157"/>
      <c r="J298" s="157"/>
      <c r="K298" s="157"/>
      <c r="L298" s="157"/>
      <c r="M298" s="14"/>
      <c r="N298" s="14"/>
      <c r="O298" s="14"/>
      <c r="P298" s="14"/>
      <c r="Q298" s="157"/>
      <c r="R298" s="157"/>
      <c r="S298" s="75"/>
      <c r="T298" s="75"/>
      <c r="U298" s="14"/>
      <c r="V298" s="14"/>
      <c r="W298" s="75"/>
      <c r="X298" s="14"/>
      <c r="Y298" s="14"/>
      <c r="Z298" s="14"/>
      <c r="AA298" s="14"/>
      <c r="AB298" s="75"/>
      <c r="AC298" s="14"/>
      <c r="AD298" s="14"/>
      <c r="AE298" s="58"/>
      <c r="AF298" s="58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</row>
    <row r="299" spans="7:44">
      <c r="G299" s="14"/>
      <c r="H299" s="14"/>
      <c r="I299" s="157"/>
      <c r="J299" s="157"/>
      <c r="K299" s="157"/>
      <c r="L299" s="157"/>
      <c r="M299" s="14"/>
      <c r="N299" s="14"/>
      <c r="O299" s="14"/>
      <c r="P299" s="14"/>
      <c r="Q299" s="157"/>
      <c r="R299" s="157"/>
      <c r="S299" s="75"/>
      <c r="T299" s="75"/>
      <c r="U299" s="14"/>
      <c r="V299" s="14"/>
      <c r="W299" s="75"/>
      <c r="X299" s="14"/>
      <c r="Y299" s="14"/>
      <c r="Z299" s="14"/>
      <c r="AA299" s="14"/>
      <c r="AB299" s="75"/>
      <c r="AC299" s="14"/>
      <c r="AD299" s="14"/>
      <c r="AE299" s="58"/>
      <c r="AF299" s="58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</row>
    <row r="300" spans="7:44">
      <c r="G300" s="14"/>
      <c r="H300" s="14"/>
      <c r="I300" s="157"/>
      <c r="J300" s="157"/>
      <c r="K300" s="157"/>
      <c r="L300" s="157"/>
      <c r="M300" s="14"/>
      <c r="N300" s="14"/>
      <c r="O300" s="14"/>
      <c r="P300" s="14"/>
      <c r="Q300" s="157"/>
      <c r="R300" s="157"/>
      <c r="S300" s="75"/>
      <c r="T300" s="75"/>
      <c r="U300" s="14"/>
      <c r="V300" s="14"/>
      <c r="W300" s="75"/>
      <c r="X300" s="14"/>
      <c r="Y300" s="14"/>
      <c r="Z300" s="14"/>
      <c r="AA300" s="14"/>
      <c r="AB300" s="75"/>
      <c r="AC300" s="14"/>
      <c r="AD300" s="14"/>
      <c r="AE300" s="58"/>
      <c r="AF300" s="58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</row>
    <row r="301" spans="7:44">
      <c r="G301" s="14"/>
      <c r="H301" s="14"/>
      <c r="I301" s="157"/>
      <c r="J301" s="157"/>
      <c r="K301" s="157"/>
      <c r="L301" s="157"/>
      <c r="M301" s="14"/>
      <c r="N301" s="14"/>
      <c r="O301" s="14"/>
      <c r="P301" s="14"/>
      <c r="Q301" s="157"/>
      <c r="R301" s="157"/>
      <c r="S301" s="75"/>
      <c r="T301" s="75"/>
      <c r="U301" s="14"/>
      <c r="V301" s="14"/>
      <c r="W301" s="75"/>
      <c r="X301" s="14"/>
      <c r="Y301" s="14"/>
      <c r="Z301" s="14"/>
      <c r="AA301" s="14"/>
      <c r="AB301" s="75"/>
      <c r="AC301" s="14"/>
      <c r="AD301" s="14"/>
      <c r="AE301" s="58"/>
      <c r="AF301" s="58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</row>
    <row r="302" spans="7:44">
      <c r="G302" s="14"/>
      <c r="H302" s="14"/>
      <c r="I302" s="157"/>
      <c r="J302" s="157"/>
      <c r="K302" s="157"/>
      <c r="L302" s="157"/>
      <c r="M302" s="14"/>
      <c r="N302" s="14"/>
      <c r="O302" s="14"/>
      <c r="P302" s="14"/>
      <c r="Q302" s="157"/>
      <c r="R302" s="157"/>
      <c r="S302" s="75"/>
      <c r="T302" s="75"/>
      <c r="U302" s="14"/>
      <c r="V302" s="14"/>
      <c r="W302" s="75"/>
      <c r="X302" s="14"/>
      <c r="Y302" s="14"/>
      <c r="Z302" s="14"/>
      <c r="AA302" s="14"/>
      <c r="AB302" s="75"/>
      <c r="AC302" s="14"/>
      <c r="AD302" s="14"/>
      <c r="AE302" s="58"/>
      <c r="AF302" s="58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</row>
    <row r="303" spans="7:44">
      <c r="G303" s="14"/>
      <c r="H303" s="14"/>
      <c r="I303" s="157"/>
      <c r="J303" s="157"/>
      <c r="K303" s="157"/>
      <c r="L303" s="157"/>
      <c r="M303" s="14"/>
      <c r="N303" s="14"/>
      <c r="O303" s="14"/>
      <c r="P303" s="14"/>
      <c r="Q303" s="157"/>
      <c r="R303" s="157"/>
      <c r="S303" s="75"/>
      <c r="T303" s="75"/>
      <c r="U303" s="14"/>
      <c r="V303" s="14"/>
      <c r="W303" s="75"/>
      <c r="X303" s="14"/>
      <c r="Y303" s="14"/>
      <c r="Z303" s="14"/>
      <c r="AA303" s="14"/>
      <c r="AB303" s="75"/>
      <c r="AC303" s="14"/>
      <c r="AD303" s="14"/>
      <c r="AE303" s="58"/>
      <c r="AF303" s="58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</row>
    <row r="304" spans="7:44">
      <c r="G304" s="14"/>
      <c r="H304" s="14"/>
      <c r="I304" s="157"/>
      <c r="J304" s="157"/>
      <c r="K304" s="157"/>
      <c r="L304" s="157"/>
      <c r="M304" s="14"/>
      <c r="N304" s="14"/>
      <c r="O304" s="14"/>
      <c r="P304" s="14"/>
      <c r="Q304" s="157"/>
      <c r="R304" s="157"/>
      <c r="S304" s="75"/>
      <c r="T304" s="75"/>
      <c r="U304" s="14"/>
      <c r="V304" s="14"/>
      <c r="W304" s="75"/>
      <c r="X304" s="14"/>
      <c r="Y304" s="14"/>
      <c r="Z304" s="14"/>
      <c r="AA304" s="14"/>
      <c r="AB304" s="75"/>
      <c r="AC304" s="14"/>
      <c r="AD304" s="14"/>
      <c r="AE304" s="58"/>
      <c r="AF304" s="58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</row>
    <row r="305" spans="7:44">
      <c r="G305" s="14"/>
      <c r="H305" s="14"/>
      <c r="I305" s="157"/>
      <c r="J305" s="157"/>
      <c r="K305" s="157"/>
      <c r="L305" s="157"/>
      <c r="M305" s="14"/>
      <c r="N305" s="14"/>
      <c r="O305" s="14"/>
      <c r="P305" s="14"/>
      <c r="Q305" s="157"/>
      <c r="R305" s="157"/>
      <c r="S305" s="75"/>
      <c r="T305" s="75"/>
      <c r="U305" s="14"/>
      <c r="V305" s="14"/>
      <c r="W305" s="75"/>
      <c r="X305" s="14"/>
      <c r="Y305" s="14"/>
      <c r="Z305" s="14"/>
      <c r="AA305" s="14"/>
      <c r="AB305" s="75"/>
      <c r="AC305" s="14"/>
      <c r="AD305" s="14"/>
      <c r="AE305" s="58"/>
      <c r="AF305" s="58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</row>
    <row r="306" spans="7:44">
      <c r="G306" s="14"/>
      <c r="H306" s="14"/>
      <c r="I306" s="157"/>
      <c r="J306" s="157"/>
      <c r="K306" s="157"/>
      <c r="L306" s="157"/>
      <c r="M306" s="14"/>
      <c r="N306" s="14"/>
      <c r="O306" s="14"/>
      <c r="P306" s="14"/>
      <c r="Q306" s="157"/>
      <c r="R306" s="157"/>
      <c r="S306" s="75"/>
      <c r="T306" s="75"/>
      <c r="U306" s="14"/>
      <c r="V306" s="14"/>
      <c r="W306" s="75"/>
      <c r="X306" s="14"/>
      <c r="Y306" s="14"/>
      <c r="Z306" s="14"/>
      <c r="AA306" s="14"/>
      <c r="AB306" s="75"/>
      <c r="AC306" s="14"/>
      <c r="AD306" s="14"/>
      <c r="AE306" s="58"/>
      <c r="AF306" s="58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</row>
    <row r="307" spans="7:44">
      <c r="G307" s="14"/>
      <c r="H307" s="14"/>
      <c r="I307" s="157"/>
      <c r="J307" s="157"/>
      <c r="K307" s="157"/>
      <c r="L307" s="157"/>
      <c r="M307" s="14"/>
      <c r="N307" s="14"/>
      <c r="O307" s="14"/>
      <c r="P307" s="14"/>
      <c r="Q307" s="157"/>
      <c r="R307" s="157"/>
      <c r="S307" s="75"/>
      <c r="T307" s="75"/>
      <c r="U307" s="14"/>
      <c r="V307" s="14"/>
      <c r="W307" s="75"/>
      <c r="X307" s="14"/>
      <c r="Y307" s="14"/>
      <c r="Z307" s="14"/>
      <c r="AA307" s="14"/>
      <c r="AB307" s="75"/>
      <c r="AC307" s="14"/>
      <c r="AD307" s="14"/>
      <c r="AE307" s="58"/>
      <c r="AF307" s="58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</row>
    <row r="308" spans="7:44">
      <c r="G308" s="14"/>
      <c r="H308" s="14"/>
      <c r="I308" s="157"/>
      <c r="J308" s="157"/>
      <c r="K308" s="157"/>
      <c r="L308" s="157"/>
      <c r="M308" s="14"/>
      <c r="N308" s="14"/>
      <c r="O308" s="14"/>
      <c r="P308" s="14"/>
      <c r="Q308" s="157"/>
      <c r="R308" s="157"/>
      <c r="S308" s="75"/>
      <c r="T308" s="75"/>
      <c r="U308" s="14"/>
      <c r="V308" s="14"/>
      <c r="W308" s="75"/>
      <c r="X308" s="14"/>
      <c r="Y308" s="14"/>
      <c r="Z308" s="14"/>
      <c r="AA308" s="14"/>
      <c r="AB308" s="75"/>
      <c r="AC308" s="14"/>
      <c r="AD308" s="14"/>
      <c r="AE308" s="58"/>
      <c r="AF308" s="58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</row>
    <row r="309" spans="7:44">
      <c r="G309" s="14"/>
      <c r="H309" s="14"/>
      <c r="I309" s="157"/>
      <c r="J309" s="157"/>
      <c r="K309" s="157"/>
      <c r="L309" s="157"/>
      <c r="M309" s="14"/>
      <c r="N309" s="14"/>
      <c r="O309" s="14"/>
      <c r="P309" s="14"/>
      <c r="Q309" s="157"/>
      <c r="R309" s="157"/>
      <c r="S309" s="75"/>
      <c r="T309" s="75"/>
      <c r="U309" s="14"/>
      <c r="V309" s="14"/>
      <c r="W309" s="75"/>
      <c r="X309" s="14"/>
      <c r="Y309" s="14"/>
      <c r="Z309" s="14"/>
      <c r="AA309" s="14"/>
      <c r="AB309" s="75"/>
      <c r="AC309" s="14"/>
      <c r="AD309" s="14"/>
      <c r="AE309" s="58"/>
      <c r="AF309" s="58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</row>
    <row r="310" spans="7:44">
      <c r="G310" s="14"/>
      <c r="H310" s="14"/>
      <c r="I310" s="157"/>
      <c r="J310" s="157"/>
      <c r="K310" s="157"/>
      <c r="L310" s="157"/>
      <c r="M310" s="14"/>
      <c r="N310" s="14"/>
      <c r="O310" s="14"/>
      <c r="P310" s="14"/>
      <c r="Q310" s="157"/>
      <c r="R310" s="157"/>
      <c r="S310" s="75"/>
      <c r="T310" s="75"/>
      <c r="U310" s="14"/>
      <c r="V310" s="14"/>
      <c r="W310" s="75"/>
      <c r="X310" s="14"/>
      <c r="Y310" s="14"/>
      <c r="Z310" s="14"/>
      <c r="AA310" s="14"/>
      <c r="AB310" s="75"/>
      <c r="AC310" s="14"/>
      <c r="AD310" s="14"/>
      <c r="AE310" s="58"/>
      <c r="AF310" s="58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</row>
    <row r="311" spans="7:44">
      <c r="G311" s="14"/>
      <c r="H311" s="14"/>
      <c r="I311" s="157"/>
      <c r="J311" s="157"/>
      <c r="K311" s="157"/>
      <c r="L311" s="157"/>
      <c r="M311" s="14"/>
      <c r="N311" s="14"/>
      <c r="O311" s="14"/>
      <c r="P311" s="14"/>
      <c r="Q311" s="157"/>
      <c r="R311" s="157"/>
      <c r="S311" s="75"/>
      <c r="T311" s="75"/>
      <c r="U311" s="14"/>
      <c r="V311" s="14"/>
      <c r="W311" s="75"/>
      <c r="X311" s="14"/>
      <c r="Y311" s="14"/>
      <c r="Z311" s="14"/>
      <c r="AA311" s="14"/>
      <c r="AB311" s="75"/>
      <c r="AC311" s="14"/>
      <c r="AD311" s="14"/>
      <c r="AE311" s="58"/>
      <c r="AF311" s="58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</row>
    <row r="312" spans="7:44">
      <c r="G312" s="14"/>
      <c r="H312" s="14"/>
      <c r="I312" s="157"/>
      <c r="J312" s="157"/>
      <c r="K312" s="157"/>
      <c r="L312" s="157"/>
      <c r="M312" s="14"/>
      <c r="N312" s="14"/>
      <c r="O312" s="14"/>
      <c r="P312" s="14"/>
      <c r="Q312" s="157"/>
      <c r="R312" s="157"/>
      <c r="S312" s="75"/>
      <c r="T312" s="75"/>
      <c r="U312" s="14"/>
      <c r="V312" s="14"/>
      <c r="W312" s="75"/>
      <c r="X312" s="14"/>
      <c r="Y312" s="14"/>
      <c r="Z312" s="14"/>
      <c r="AA312" s="14"/>
      <c r="AB312" s="75"/>
      <c r="AC312" s="14"/>
      <c r="AD312" s="14"/>
      <c r="AE312" s="58"/>
      <c r="AF312" s="58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</row>
    <row r="313" spans="7:44">
      <c r="G313" s="14"/>
      <c r="H313" s="14"/>
      <c r="I313" s="157"/>
      <c r="J313" s="157"/>
      <c r="K313" s="157"/>
      <c r="L313" s="157"/>
      <c r="M313" s="14"/>
      <c r="N313" s="14"/>
      <c r="O313" s="14"/>
      <c r="P313" s="14"/>
      <c r="Q313" s="157"/>
      <c r="R313" s="157"/>
      <c r="S313" s="75"/>
      <c r="T313" s="75"/>
      <c r="U313" s="14"/>
      <c r="V313" s="14"/>
      <c r="W313" s="75"/>
      <c r="X313" s="14"/>
      <c r="Y313" s="14"/>
      <c r="Z313" s="14"/>
      <c r="AA313" s="14"/>
      <c r="AB313" s="75"/>
      <c r="AC313" s="14"/>
      <c r="AD313" s="14"/>
      <c r="AE313" s="58"/>
      <c r="AF313" s="58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</row>
    <row r="314" spans="7:44">
      <c r="G314" s="14"/>
      <c r="H314" s="14"/>
      <c r="I314" s="157"/>
      <c r="J314" s="157"/>
      <c r="K314" s="157"/>
      <c r="L314" s="157"/>
      <c r="M314" s="14"/>
      <c r="N314" s="14"/>
      <c r="O314" s="14"/>
      <c r="P314" s="14"/>
      <c r="Q314" s="157"/>
      <c r="R314" s="157"/>
      <c r="S314" s="75"/>
      <c r="T314" s="75"/>
      <c r="U314" s="14"/>
      <c r="V314" s="14"/>
      <c r="W314" s="75"/>
      <c r="X314" s="14"/>
      <c r="Y314" s="14"/>
      <c r="Z314" s="14"/>
      <c r="AA314" s="14"/>
      <c r="AB314" s="75"/>
      <c r="AC314" s="14"/>
      <c r="AD314" s="14"/>
      <c r="AE314" s="58"/>
      <c r="AF314" s="58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</row>
    <row r="315" spans="7:44">
      <c r="G315" s="14"/>
      <c r="H315" s="14"/>
      <c r="I315" s="157"/>
      <c r="J315" s="157"/>
      <c r="K315" s="157"/>
      <c r="L315" s="157"/>
      <c r="M315" s="14"/>
      <c r="N315" s="14"/>
      <c r="O315" s="14"/>
      <c r="P315" s="14"/>
      <c r="Q315" s="157"/>
      <c r="R315" s="157"/>
      <c r="S315" s="75"/>
      <c r="T315" s="75"/>
      <c r="U315" s="14"/>
      <c r="V315" s="14"/>
      <c r="W315" s="75"/>
      <c r="X315" s="14"/>
      <c r="Y315" s="14"/>
      <c r="Z315" s="14"/>
      <c r="AA315" s="14"/>
      <c r="AB315" s="75"/>
      <c r="AC315" s="14"/>
      <c r="AD315" s="14"/>
      <c r="AE315" s="58"/>
      <c r="AF315" s="58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</row>
    <row r="316" spans="7:44">
      <c r="G316" s="14"/>
      <c r="H316" s="14"/>
      <c r="I316" s="157"/>
      <c r="J316" s="157"/>
      <c r="K316" s="157"/>
      <c r="L316" s="157"/>
      <c r="M316" s="14"/>
      <c r="N316" s="14"/>
      <c r="O316" s="14"/>
      <c r="P316" s="14"/>
      <c r="Q316" s="157"/>
      <c r="R316" s="157"/>
      <c r="S316" s="75"/>
      <c r="T316" s="75"/>
      <c r="U316" s="14"/>
      <c r="V316" s="14"/>
      <c r="W316" s="75"/>
      <c r="X316" s="14"/>
      <c r="Y316" s="14"/>
      <c r="Z316" s="14"/>
      <c r="AA316" s="14"/>
      <c r="AB316" s="75"/>
      <c r="AC316" s="14"/>
      <c r="AD316" s="14"/>
      <c r="AE316" s="58"/>
      <c r="AF316" s="58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</row>
    <row r="317" spans="7:44">
      <c r="G317" s="14"/>
      <c r="H317" s="14"/>
      <c r="I317" s="157"/>
      <c r="J317" s="157"/>
      <c r="K317" s="157"/>
      <c r="L317" s="157"/>
      <c r="M317" s="14"/>
      <c r="N317" s="14"/>
      <c r="O317" s="14"/>
      <c r="P317" s="14"/>
      <c r="Q317" s="157"/>
      <c r="R317" s="157"/>
      <c r="S317" s="75"/>
      <c r="T317" s="75"/>
      <c r="U317" s="14"/>
      <c r="V317" s="14"/>
      <c r="W317" s="75"/>
      <c r="X317" s="14"/>
      <c r="Y317" s="14"/>
      <c r="Z317" s="14"/>
      <c r="AA317" s="14"/>
      <c r="AB317" s="75"/>
      <c r="AC317" s="14"/>
      <c r="AD317" s="14"/>
      <c r="AE317" s="58"/>
      <c r="AF317" s="58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</row>
    <row r="318" spans="7:44">
      <c r="G318" s="14"/>
      <c r="H318" s="14"/>
      <c r="I318" s="157"/>
      <c r="J318" s="157"/>
      <c r="K318" s="157"/>
      <c r="L318" s="157"/>
      <c r="M318" s="14"/>
      <c r="N318" s="14"/>
      <c r="O318" s="14"/>
      <c r="P318" s="14"/>
      <c r="Q318" s="157"/>
      <c r="R318" s="157"/>
      <c r="S318" s="75"/>
      <c r="T318" s="75"/>
      <c r="U318" s="14"/>
      <c r="V318" s="14"/>
      <c r="W318" s="75"/>
      <c r="X318" s="14"/>
      <c r="Y318" s="14"/>
      <c r="Z318" s="14"/>
      <c r="AA318" s="14"/>
      <c r="AB318" s="75"/>
      <c r="AC318" s="14"/>
      <c r="AD318" s="14"/>
      <c r="AE318" s="58"/>
      <c r="AF318" s="58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</row>
    <row r="319" spans="7:44">
      <c r="G319" s="14"/>
      <c r="H319" s="14"/>
      <c r="I319" s="157"/>
      <c r="J319" s="157"/>
      <c r="K319" s="157"/>
      <c r="L319" s="157"/>
      <c r="M319" s="14"/>
      <c r="N319" s="14"/>
      <c r="O319" s="14"/>
      <c r="P319" s="14"/>
      <c r="Q319" s="157"/>
      <c r="R319" s="157"/>
      <c r="S319" s="75"/>
      <c r="T319" s="75"/>
      <c r="U319" s="14"/>
      <c r="V319" s="14"/>
      <c r="W319" s="75"/>
      <c r="X319" s="14"/>
      <c r="Y319" s="14"/>
      <c r="Z319" s="14"/>
      <c r="AA319" s="14"/>
      <c r="AB319" s="75"/>
      <c r="AC319" s="14"/>
      <c r="AD319" s="14"/>
      <c r="AE319" s="58"/>
      <c r="AF319" s="58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</row>
    <row r="320" spans="7:44">
      <c r="G320" s="14"/>
      <c r="H320" s="14"/>
      <c r="I320" s="157"/>
      <c r="J320" s="157"/>
      <c r="K320" s="157"/>
      <c r="L320" s="157"/>
      <c r="M320" s="14"/>
      <c r="N320" s="14"/>
      <c r="O320" s="14"/>
      <c r="P320" s="14"/>
      <c r="Q320" s="157"/>
      <c r="R320" s="157"/>
      <c r="S320" s="75"/>
      <c r="T320" s="75"/>
      <c r="U320" s="14"/>
      <c r="V320" s="14"/>
      <c r="W320" s="75"/>
      <c r="X320" s="14"/>
      <c r="Y320" s="14"/>
      <c r="Z320" s="14"/>
      <c r="AA320" s="14"/>
      <c r="AB320" s="75"/>
      <c r="AC320" s="14"/>
      <c r="AD320" s="14"/>
      <c r="AE320" s="58"/>
      <c r="AF320" s="58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</row>
    <row r="321" spans="7:44">
      <c r="G321" s="14"/>
      <c r="H321" s="14"/>
      <c r="I321" s="157"/>
      <c r="J321" s="157"/>
      <c r="K321" s="157"/>
      <c r="L321" s="157"/>
      <c r="M321" s="14"/>
      <c r="N321" s="14"/>
      <c r="O321" s="14"/>
      <c r="P321" s="14"/>
      <c r="Q321" s="157"/>
      <c r="R321" s="157"/>
      <c r="S321" s="75"/>
      <c r="T321" s="75"/>
      <c r="U321" s="14"/>
      <c r="V321" s="14"/>
      <c r="W321" s="75"/>
      <c r="X321" s="14"/>
      <c r="Y321" s="14"/>
      <c r="Z321" s="14"/>
      <c r="AA321" s="14"/>
      <c r="AB321" s="75"/>
      <c r="AC321" s="14"/>
      <c r="AD321" s="14"/>
      <c r="AE321" s="58"/>
      <c r="AF321" s="58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</row>
    <row r="322" spans="7:44">
      <c r="G322" s="14"/>
      <c r="H322" s="14"/>
      <c r="I322" s="157"/>
      <c r="J322" s="157"/>
      <c r="K322" s="157"/>
      <c r="L322" s="157"/>
      <c r="M322" s="14"/>
      <c r="N322" s="14"/>
      <c r="O322" s="14"/>
      <c r="P322" s="14"/>
      <c r="Q322" s="157"/>
      <c r="R322" s="157"/>
      <c r="S322" s="75"/>
      <c r="T322" s="75"/>
      <c r="U322" s="14"/>
      <c r="V322" s="14"/>
      <c r="W322" s="75"/>
      <c r="X322" s="14"/>
      <c r="Y322" s="14"/>
      <c r="Z322" s="14"/>
      <c r="AA322" s="14"/>
      <c r="AB322" s="75"/>
      <c r="AC322" s="14"/>
      <c r="AD322" s="14"/>
      <c r="AE322" s="58"/>
      <c r="AF322" s="58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</row>
    <row r="323" spans="7:44">
      <c r="G323" s="14"/>
      <c r="H323" s="14"/>
      <c r="I323" s="157"/>
      <c r="J323" s="157"/>
      <c r="K323" s="157"/>
      <c r="L323" s="157"/>
      <c r="M323" s="14"/>
      <c r="N323" s="14"/>
      <c r="O323" s="14"/>
      <c r="P323" s="14"/>
      <c r="Q323" s="157"/>
      <c r="R323" s="157"/>
      <c r="S323" s="75"/>
      <c r="T323" s="75"/>
      <c r="U323" s="14"/>
      <c r="V323" s="14"/>
      <c r="W323" s="75"/>
      <c r="X323" s="14"/>
      <c r="Y323" s="14"/>
      <c r="Z323" s="14"/>
      <c r="AA323" s="14"/>
      <c r="AB323" s="75"/>
      <c r="AC323" s="14"/>
      <c r="AD323" s="14"/>
      <c r="AE323" s="58"/>
      <c r="AF323" s="58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</row>
    <row r="324" spans="7:44">
      <c r="G324" s="14"/>
      <c r="H324" s="14"/>
      <c r="I324" s="157"/>
      <c r="J324" s="157"/>
      <c r="K324" s="157"/>
      <c r="L324" s="157"/>
      <c r="M324" s="14"/>
      <c r="N324" s="14"/>
      <c r="O324" s="14"/>
      <c r="P324" s="14"/>
      <c r="Q324" s="157"/>
      <c r="R324" s="157"/>
      <c r="S324" s="75"/>
      <c r="T324" s="75"/>
      <c r="U324" s="14"/>
      <c r="V324" s="14"/>
      <c r="W324" s="75"/>
      <c r="X324" s="14"/>
      <c r="Y324" s="14"/>
      <c r="Z324" s="14"/>
      <c r="AA324" s="14"/>
      <c r="AB324" s="75"/>
      <c r="AC324" s="14"/>
      <c r="AD324" s="14"/>
      <c r="AE324" s="58"/>
      <c r="AF324" s="58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</row>
    <row r="325" spans="7:44">
      <c r="G325" s="14"/>
      <c r="H325" s="14"/>
      <c r="I325" s="157"/>
      <c r="J325" s="157"/>
      <c r="K325" s="157"/>
      <c r="L325" s="157"/>
      <c r="M325" s="14"/>
      <c r="N325" s="14"/>
      <c r="O325" s="14"/>
      <c r="P325" s="14"/>
      <c r="Q325" s="157"/>
      <c r="R325" s="157"/>
      <c r="S325" s="75"/>
      <c r="T325" s="75"/>
      <c r="U325" s="14"/>
      <c r="V325" s="14"/>
      <c r="W325" s="75"/>
      <c r="X325" s="14"/>
      <c r="Y325" s="14"/>
      <c r="Z325" s="14"/>
      <c r="AA325" s="14"/>
      <c r="AB325" s="75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</row>
    <row r="326" spans="7:44">
      <c r="G326" s="14"/>
      <c r="H326" s="14"/>
      <c r="I326" s="157"/>
      <c r="J326" s="157"/>
      <c r="K326" s="157"/>
      <c r="L326" s="157"/>
      <c r="M326" s="14"/>
      <c r="N326" s="14"/>
      <c r="O326" s="14"/>
      <c r="P326" s="14"/>
      <c r="Q326" s="157"/>
      <c r="R326" s="157"/>
      <c r="S326" s="75"/>
      <c r="T326" s="75"/>
      <c r="U326" s="14"/>
      <c r="V326" s="14"/>
      <c r="W326" s="75"/>
      <c r="X326" s="14"/>
      <c r="Y326" s="14"/>
      <c r="Z326" s="14"/>
      <c r="AA326" s="14"/>
      <c r="AB326" s="75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</row>
    <row r="327" spans="7:44">
      <c r="G327" s="14"/>
      <c r="H327" s="14"/>
      <c r="I327" s="157"/>
      <c r="J327" s="157"/>
      <c r="K327" s="157"/>
      <c r="L327" s="157"/>
      <c r="M327" s="14"/>
      <c r="N327" s="14"/>
      <c r="O327" s="14"/>
      <c r="P327" s="14"/>
      <c r="Q327" s="157"/>
      <c r="R327" s="157"/>
      <c r="S327" s="75"/>
      <c r="T327" s="75"/>
      <c r="U327" s="14"/>
      <c r="V327" s="14"/>
      <c r="W327" s="75"/>
      <c r="X327" s="14"/>
      <c r="Y327" s="14"/>
      <c r="Z327" s="14"/>
      <c r="AA327" s="14"/>
      <c r="AB327" s="75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</row>
    <row r="328" spans="7:44">
      <c r="G328" s="14"/>
      <c r="H328" s="14"/>
      <c r="I328" s="157"/>
      <c r="J328" s="157"/>
      <c r="K328" s="157"/>
      <c r="L328" s="157"/>
      <c r="M328" s="31"/>
      <c r="N328" s="31"/>
      <c r="O328" s="31"/>
      <c r="P328" s="31"/>
      <c r="Q328" s="158"/>
      <c r="R328" s="158"/>
      <c r="S328" s="76"/>
      <c r="T328" s="76"/>
      <c r="U328" s="31"/>
      <c r="V328" s="31"/>
      <c r="W328" s="76"/>
      <c r="X328" s="31"/>
      <c r="Y328" s="31"/>
      <c r="Z328" s="31"/>
      <c r="AA328" s="31"/>
      <c r="AB328" s="76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</row>
    <row r="329" spans="7:44">
      <c r="G329" s="14"/>
      <c r="H329" s="14"/>
      <c r="I329" s="157"/>
      <c r="J329" s="157"/>
      <c r="K329" s="157"/>
      <c r="L329" s="158"/>
      <c r="M329" s="35"/>
      <c r="N329" s="35"/>
      <c r="O329" s="35"/>
      <c r="P329" s="35"/>
      <c r="Q329" s="159"/>
      <c r="R329" s="159"/>
      <c r="S329" s="77"/>
      <c r="T329" s="77"/>
      <c r="U329" s="35"/>
      <c r="V329" s="35"/>
      <c r="W329" s="77"/>
      <c r="X329" s="35"/>
      <c r="Y329" s="35"/>
      <c r="Z329" s="35"/>
      <c r="AA329" s="35"/>
      <c r="AB329" s="77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</row>
    <row r="330" spans="7:44">
      <c r="G330" s="14"/>
      <c r="H330" s="14"/>
      <c r="I330" s="157"/>
      <c r="J330" s="157"/>
      <c r="K330" s="157"/>
      <c r="L330" s="159"/>
      <c r="M330" s="35"/>
      <c r="N330" s="35"/>
      <c r="O330" s="35"/>
      <c r="P330" s="35"/>
      <c r="Q330" s="159"/>
      <c r="R330" s="159"/>
      <c r="S330" s="77"/>
      <c r="T330" s="77"/>
      <c r="U330" s="35"/>
      <c r="V330" s="35"/>
      <c r="W330" s="77"/>
      <c r="X330" s="35"/>
      <c r="Y330" s="35"/>
      <c r="Z330" s="35"/>
      <c r="AA330" s="35"/>
      <c r="AB330" s="77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</row>
    <row r="331" spans="7:44">
      <c r="G331" s="14"/>
      <c r="H331" s="14"/>
      <c r="I331" s="157"/>
      <c r="J331" s="157"/>
      <c r="K331" s="157"/>
      <c r="L331" s="159"/>
      <c r="M331" s="35"/>
      <c r="N331" s="35"/>
      <c r="O331" s="35"/>
      <c r="P331" s="35"/>
      <c r="Q331" s="159"/>
      <c r="R331" s="159"/>
      <c r="S331" s="77"/>
      <c r="T331" s="77"/>
      <c r="U331" s="35"/>
      <c r="V331" s="35"/>
      <c r="W331" s="77"/>
      <c r="X331" s="35"/>
      <c r="Y331" s="35"/>
      <c r="Z331" s="35"/>
      <c r="AA331" s="35"/>
      <c r="AB331" s="77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</row>
    <row r="332" spans="7:44">
      <c r="G332" s="14"/>
      <c r="H332" s="14"/>
      <c r="I332" s="157"/>
      <c r="J332" s="157"/>
      <c r="K332" s="157"/>
      <c r="L332" s="159"/>
      <c r="M332" s="35"/>
      <c r="N332" s="35"/>
      <c r="O332" s="35"/>
      <c r="P332" s="35"/>
      <c r="Q332" s="159"/>
      <c r="R332" s="159"/>
      <c r="S332" s="77"/>
      <c r="T332" s="77"/>
      <c r="U332" s="35"/>
      <c r="V332" s="35"/>
      <c r="W332" s="77"/>
      <c r="X332" s="35"/>
      <c r="Y332" s="35"/>
      <c r="Z332" s="35"/>
      <c r="AA332" s="35"/>
      <c r="AB332" s="77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</row>
    <row r="333" spans="7:44">
      <c r="G333" s="14"/>
      <c r="H333" s="14"/>
      <c r="I333" s="157"/>
      <c r="J333" s="157"/>
      <c r="K333" s="157"/>
      <c r="L333" s="159"/>
      <c r="M333" s="35"/>
      <c r="N333" s="35"/>
      <c r="O333" s="35"/>
      <c r="P333" s="35"/>
      <c r="Q333" s="159"/>
      <c r="R333" s="159"/>
      <c r="S333" s="77"/>
      <c r="T333" s="77"/>
      <c r="U333" s="35"/>
      <c r="V333" s="35"/>
      <c r="W333" s="77"/>
      <c r="X333" s="35"/>
      <c r="Y333" s="35"/>
      <c r="Z333" s="35"/>
      <c r="AA333" s="35"/>
      <c r="AB333" s="77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</row>
    <row r="334" spans="7:44">
      <c r="G334" s="14"/>
      <c r="H334" s="14"/>
      <c r="I334" s="157"/>
      <c r="J334" s="157"/>
      <c r="K334" s="157"/>
      <c r="L334" s="159"/>
      <c r="M334" s="35"/>
      <c r="N334" s="35"/>
      <c r="O334" s="35"/>
      <c r="P334" s="35"/>
      <c r="Q334" s="159"/>
      <c r="R334" s="159"/>
      <c r="S334" s="77"/>
      <c r="T334" s="77"/>
      <c r="U334" s="35"/>
      <c r="V334" s="35"/>
      <c r="W334" s="77"/>
      <c r="X334" s="35"/>
      <c r="Y334" s="35"/>
      <c r="Z334" s="35"/>
      <c r="AA334" s="35"/>
      <c r="AB334" s="77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</row>
    <row r="335" spans="7:44">
      <c r="G335" s="14"/>
      <c r="H335" s="14"/>
      <c r="I335" s="157"/>
      <c r="J335" s="157"/>
      <c r="K335" s="157"/>
      <c r="L335" s="159"/>
      <c r="M335" s="35"/>
      <c r="N335" s="35"/>
      <c r="O335" s="35"/>
      <c r="P335" s="35"/>
      <c r="Q335" s="159"/>
      <c r="R335" s="159"/>
      <c r="S335" s="77"/>
      <c r="T335" s="77"/>
      <c r="U335" s="35"/>
      <c r="V335" s="35"/>
      <c r="W335" s="77"/>
      <c r="X335" s="35"/>
      <c r="Y335" s="35"/>
      <c r="Z335" s="35"/>
      <c r="AA335" s="35"/>
      <c r="AB335" s="77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</row>
    <row r="336" spans="7:44">
      <c r="G336" s="14"/>
      <c r="H336" s="14"/>
      <c r="I336" s="157"/>
      <c r="J336" s="157"/>
      <c r="K336" s="157"/>
      <c r="L336" s="159"/>
      <c r="M336" s="35"/>
      <c r="N336" s="35"/>
      <c r="O336" s="35"/>
      <c r="P336" s="35"/>
      <c r="Q336" s="159"/>
      <c r="R336" s="159"/>
      <c r="S336" s="77"/>
      <c r="T336" s="77"/>
      <c r="U336" s="35"/>
      <c r="V336" s="35"/>
      <c r="W336" s="77"/>
      <c r="X336" s="35"/>
      <c r="Y336" s="35"/>
      <c r="Z336" s="35"/>
      <c r="AA336" s="35"/>
      <c r="AB336" s="77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</row>
    <row r="337" spans="1:44">
      <c r="G337" s="14"/>
      <c r="H337" s="14"/>
      <c r="I337" s="157"/>
      <c r="J337" s="157"/>
      <c r="K337" s="157"/>
      <c r="L337" s="159"/>
      <c r="M337" s="35"/>
      <c r="N337" s="35"/>
      <c r="O337" s="35"/>
      <c r="P337" s="35"/>
      <c r="Q337" s="159"/>
      <c r="R337" s="159"/>
      <c r="S337" s="77"/>
      <c r="T337" s="77"/>
      <c r="U337" s="35"/>
      <c r="V337" s="35"/>
      <c r="W337" s="77"/>
      <c r="X337" s="35"/>
      <c r="Y337" s="35"/>
      <c r="Z337" s="35"/>
      <c r="AA337" s="35"/>
      <c r="AB337" s="77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</row>
    <row r="338" spans="1:44">
      <c r="G338" s="14"/>
      <c r="H338" s="14"/>
      <c r="I338" s="157"/>
      <c r="J338" s="157"/>
      <c r="K338" s="157"/>
      <c r="L338" s="159"/>
      <c r="M338" s="35"/>
      <c r="N338" s="35"/>
      <c r="O338" s="35"/>
      <c r="P338" s="35"/>
      <c r="Q338" s="159"/>
      <c r="R338" s="159"/>
      <c r="S338" s="77"/>
      <c r="T338" s="77"/>
      <c r="U338" s="35"/>
      <c r="V338" s="35"/>
      <c r="W338" s="77"/>
      <c r="X338" s="35"/>
      <c r="Y338" s="35"/>
      <c r="Z338" s="35"/>
      <c r="AA338" s="35"/>
      <c r="AB338" s="77"/>
      <c r="AC338" s="31"/>
      <c r="AD338" s="31"/>
      <c r="AE338" s="31"/>
      <c r="AO338" s="14"/>
      <c r="AP338" s="14"/>
      <c r="AQ338" s="14"/>
      <c r="AR338" s="14"/>
    </row>
    <row r="339" spans="1:44">
      <c r="G339" s="14"/>
      <c r="H339" s="14"/>
      <c r="I339" s="157"/>
      <c r="J339" s="157"/>
      <c r="K339" s="157"/>
      <c r="L339" s="159"/>
      <c r="M339" s="35"/>
      <c r="N339" s="35"/>
      <c r="O339" s="35"/>
      <c r="P339" s="35"/>
      <c r="Q339" s="159"/>
      <c r="R339" s="159"/>
      <c r="S339" s="77"/>
      <c r="T339" s="77"/>
      <c r="U339" s="35"/>
      <c r="V339" s="35"/>
      <c r="W339" s="77"/>
      <c r="X339" s="35"/>
      <c r="Y339" s="35"/>
      <c r="Z339" s="35"/>
      <c r="AA339" s="35"/>
      <c r="AB339" s="77"/>
      <c r="AC339" s="35"/>
      <c r="AD339" s="35"/>
      <c r="AE339" s="35"/>
      <c r="AO339" s="14"/>
      <c r="AP339" s="14"/>
      <c r="AQ339" s="14"/>
      <c r="AR339" s="14"/>
    </row>
    <row r="340" spans="1:44">
      <c r="B340" s="31"/>
      <c r="C340" s="31"/>
      <c r="D340" s="31"/>
      <c r="E340" s="31"/>
      <c r="F340" s="31"/>
      <c r="G340" s="31"/>
      <c r="H340" s="31"/>
      <c r="I340" s="158"/>
      <c r="J340" s="158"/>
      <c r="K340" s="158"/>
      <c r="L340" s="159"/>
      <c r="M340" s="35"/>
      <c r="N340" s="35"/>
      <c r="O340" s="35"/>
      <c r="P340" s="35"/>
      <c r="Q340" s="159"/>
      <c r="R340" s="159"/>
      <c r="S340" s="77"/>
      <c r="T340" s="77"/>
      <c r="U340" s="35"/>
      <c r="V340" s="35"/>
      <c r="W340" s="77"/>
      <c r="X340" s="35"/>
      <c r="Y340" s="35"/>
      <c r="Z340" s="35"/>
      <c r="AA340" s="35"/>
      <c r="AB340" s="77"/>
      <c r="AC340" s="35"/>
      <c r="AD340" s="35"/>
      <c r="AE340" s="35"/>
      <c r="AO340" s="14"/>
      <c r="AP340" s="14"/>
      <c r="AQ340" s="14"/>
      <c r="AR340" s="14"/>
    </row>
    <row r="341" spans="1:44">
      <c r="B341" s="35"/>
      <c r="C341" s="35"/>
      <c r="D341" s="35"/>
      <c r="E341" s="35"/>
      <c r="F341" s="35"/>
      <c r="G341" s="35"/>
      <c r="H341" s="35"/>
      <c r="I341" s="159"/>
      <c r="J341" s="159"/>
      <c r="K341" s="159"/>
      <c r="L341" s="159"/>
      <c r="M341" s="35"/>
      <c r="N341" s="35"/>
      <c r="O341" s="35"/>
      <c r="P341" s="35"/>
      <c r="Q341" s="159"/>
      <c r="R341" s="159"/>
      <c r="S341" s="77"/>
      <c r="T341" s="77"/>
      <c r="U341" s="35"/>
      <c r="V341" s="35"/>
      <c r="W341" s="77"/>
      <c r="X341" s="35"/>
      <c r="Y341" s="35"/>
      <c r="Z341" s="35"/>
      <c r="AA341" s="35"/>
      <c r="AB341" s="77"/>
      <c r="AC341" s="35"/>
      <c r="AD341" s="35"/>
      <c r="AE341" s="35"/>
      <c r="AO341" s="14"/>
      <c r="AP341" s="14"/>
      <c r="AQ341" s="14"/>
      <c r="AR341" s="14"/>
    </row>
    <row r="342" spans="1:44">
      <c r="B342" s="35"/>
      <c r="C342" s="35"/>
      <c r="D342" s="35"/>
      <c r="E342" s="35"/>
      <c r="F342" s="35"/>
      <c r="G342" s="35"/>
      <c r="H342" s="35"/>
      <c r="I342" s="159"/>
      <c r="J342" s="159"/>
      <c r="K342" s="159"/>
      <c r="L342" s="159"/>
      <c r="M342" s="35"/>
      <c r="N342" s="35"/>
      <c r="O342" s="35"/>
      <c r="P342" s="35"/>
      <c r="Q342" s="159"/>
      <c r="R342" s="159"/>
      <c r="S342" s="77"/>
      <c r="T342" s="77"/>
      <c r="U342" s="35"/>
      <c r="V342" s="35"/>
      <c r="W342" s="77"/>
      <c r="X342" s="35"/>
      <c r="Y342" s="35"/>
      <c r="Z342" s="35"/>
      <c r="AA342" s="35"/>
      <c r="AB342" s="77"/>
      <c r="AC342" s="35"/>
      <c r="AD342" s="35"/>
      <c r="AE342" s="35"/>
      <c r="AO342" s="14"/>
      <c r="AP342" s="14"/>
      <c r="AQ342" s="14"/>
      <c r="AR342" s="14"/>
    </row>
    <row r="343" spans="1:44">
      <c r="B343" s="35"/>
      <c r="C343" s="35"/>
      <c r="D343" s="35"/>
      <c r="E343" s="35"/>
      <c r="F343" s="35"/>
      <c r="G343" s="35"/>
      <c r="H343" s="35"/>
      <c r="I343" s="159"/>
      <c r="J343" s="159"/>
      <c r="K343" s="159"/>
      <c r="L343" s="159"/>
      <c r="M343" s="35"/>
      <c r="N343" s="35"/>
      <c r="O343" s="35"/>
      <c r="P343" s="35"/>
      <c r="Q343" s="159"/>
      <c r="R343" s="159"/>
      <c r="S343" s="77"/>
      <c r="T343" s="77"/>
      <c r="U343" s="35"/>
      <c r="V343" s="35"/>
      <c r="W343" s="77"/>
      <c r="X343" s="35"/>
      <c r="Y343" s="35"/>
      <c r="Z343" s="35"/>
      <c r="AA343" s="35"/>
      <c r="AB343" s="77"/>
      <c r="AC343" s="35"/>
      <c r="AD343" s="35"/>
      <c r="AE343" s="35"/>
      <c r="AO343" s="14"/>
      <c r="AP343" s="14"/>
      <c r="AQ343" s="14"/>
      <c r="AR343" s="14"/>
    </row>
    <row r="344" spans="1:44">
      <c r="B344" s="35"/>
      <c r="C344" s="35"/>
      <c r="D344" s="35"/>
      <c r="E344" s="35"/>
      <c r="F344" s="35"/>
      <c r="G344" s="35"/>
      <c r="H344" s="35"/>
      <c r="I344" s="159"/>
      <c r="J344" s="159"/>
      <c r="K344" s="159"/>
      <c r="L344" s="159"/>
      <c r="M344" s="35"/>
      <c r="N344" s="35"/>
      <c r="O344" s="35"/>
      <c r="P344" s="35"/>
      <c r="Q344" s="159"/>
      <c r="R344" s="159"/>
      <c r="S344" s="77"/>
      <c r="T344" s="77"/>
      <c r="U344" s="35"/>
      <c r="V344" s="35"/>
      <c r="W344" s="77"/>
      <c r="X344" s="35"/>
      <c r="Y344" s="35"/>
      <c r="Z344" s="35"/>
      <c r="AA344" s="35"/>
      <c r="AB344" s="77"/>
      <c r="AC344" s="35"/>
      <c r="AD344" s="35"/>
      <c r="AE344" s="35"/>
      <c r="AQ344" s="14"/>
      <c r="AR344" s="14"/>
    </row>
    <row r="345" spans="1:44">
      <c r="B345" s="35"/>
      <c r="C345" s="35"/>
      <c r="D345" s="35"/>
      <c r="E345" s="35"/>
      <c r="F345" s="35"/>
      <c r="G345" s="35"/>
      <c r="H345" s="35"/>
      <c r="I345" s="159"/>
      <c r="J345" s="159"/>
      <c r="K345" s="159"/>
      <c r="L345" s="159"/>
      <c r="M345" s="35"/>
      <c r="N345" s="35"/>
      <c r="O345" s="35"/>
      <c r="P345" s="35"/>
      <c r="Q345" s="159"/>
      <c r="R345" s="159"/>
      <c r="S345" s="77"/>
      <c r="T345" s="77"/>
      <c r="U345" s="35"/>
      <c r="V345" s="35"/>
      <c r="W345" s="77"/>
      <c r="X345" s="35"/>
      <c r="Y345" s="35"/>
      <c r="Z345" s="35"/>
      <c r="AA345" s="35"/>
      <c r="AB345" s="77"/>
      <c r="AC345" s="35"/>
      <c r="AD345" s="35"/>
      <c r="AE345" s="35"/>
      <c r="AQ345" s="14"/>
      <c r="AR345" s="14"/>
    </row>
    <row r="346" spans="1:44">
      <c r="B346" s="35"/>
      <c r="C346" s="35"/>
      <c r="D346" s="35"/>
      <c r="E346" s="35"/>
      <c r="F346" s="35"/>
      <c r="G346" s="35"/>
      <c r="H346" s="35"/>
      <c r="I346" s="159"/>
      <c r="J346" s="159"/>
      <c r="K346" s="159"/>
      <c r="L346" s="159"/>
      <c r="M346" s="35"/>
      <c r="N346" s="35"/>
      <c r="O346" s="35"/>
      <c r="P346" s="35"/>
      <c r="Q346" s="159"/>
      <c r="R346" s="159"/>
      <c r="S346" s="77"/>
      <c r="T346" s="77"/>
      <c r="U346" s="35"/>
      <c r="V346" s="35"/>
      <c r="W346" s="77"/>
      <c r="X346" s="35"/>
      <c r="Y346" s="35"/>
      <c r="Z346" s="35"/>
      <c r="AA346" s="35"/>
      <c r="AB346" s="77"/>
      <c r="AC346" s="35"/>
      <c r="AD346" s="35"/>
      <c r="AE346" s="35"/>
      <c r="AQ346" s="14"/>
      <c r="AR346" s="14"/>
    </row>
    <row r="347" spans="1:44">
      <c r="B347" s="35"/>
      <c r="C347" s="35"/>
      <c r="D347" s="35"/>
      <c r="E347" s="35"/>
      <c r="F347" s="35"/>
      <c r="G347" s="35"/>
      <c r="H347" s="35"/>
      <c r="I347" s="159"/>
      <c r="J347" s="159"/>
      <c r="K347" s="159"/>
      <c r="L347" s="159"/>
      <c r="M347" s="35"/>
      <c r="N347" s="35"/>
      <c r="O347" s="35"/>
      <c r="P347" s="35"/>
      <c r="Q347" s="159"/>
      <c r="R347" s="159"/>
      <c r="S347" s="77"/>
      <c r="T347" s="77"/>
      <c r="U347" s="35"/>
      <c r="V347" s="35"/>
      <c r="W347" s="77"/>
      <c r="X347" s="35"/>
      <c r="Y347" s="35"/>
      <c r="Z347" s="35"/>
      <c r="AA347" s="35"/>
      <c r="AB347" s="77"/>
      <c r="AC347" s="35"/>
      <c r="AD347" s="35"/>
      <c r="AE347" s="35"/>
      <c r="AQ347" s="14"/>
      <c r="AR347" s="14"/>
    </row>
    <row r="348" spans="1:44">
      <c r="B348" s="35"/>
      <c r="C348" s="35"/>
      <c r="D348" s="35"/>
      <c r="E348" s="35"/>
      <c r="F348" s="35"/>
      <c r="G348" s="35"/>
      <c r="H348" s="35"/>
      <c r="I348" s="159"/>
      <c r="J348" s="159"/>
      <c r="K348" s="159"/>
      <c r="L348" s="159"/>
      <c r="M348" s="35"/>
      <c r="N348" s="35"/>
      <c r="O348" s="35"/>
      <c r="P348" s="35"/>
      <c r="Q348" s="159"/>
      <c r="R348" s="159"/>
      <c r="S348" s="77"/>
      <c r="T348" s="77"/>
      <c r="U348" s="35"/>
      <c r="V348" s="35"/>
      <c r="W348" s="77"/>
      <c r="X348" s="35"/>
      <c r="Y348" s="35"/>
      <c r="Z348" s="35"/>
      <c r="AA348" s="35"/>
      <c r="AB348" s="77"/>
      <c r="AC348" s="35"/>
      <c r="AD348" s="35"/>
      <c r="AE348" s="35"/>
      <c r="AQ348" s="14"/>
      <c r="AR348" s="14"/>
    </row>
    <row r="349" spans="1:44">
      <c r="B349" s="35"/>
      <c r="C349" s="35"/>
      <c r="D349" s="35"/>
      <c r="E349" s="35"/>
      <c r="F349" s="35"/>
      <c r="G349" s="35"/>
      <c r="H349" s="35"/>
      <c r="I349" s="159"/>
      <c r="J349" s="159"/>
      <c r="K349" s="159"/>
      <c r="L349" s="159"/>
      <c r="M349" s="35"/>
      <c r="N349" s="35"/>
      <c r="O349" s="35"/>
      <c r="P349" s="35"/>
      <c r="Q349" s="159"/>
      <c r="R349" s="159"/>
      <c r="S349" s="77"/>
      <c r="T349" s="77"/>
      <c r="U349" s="35"/>
      <c r="V349" s="35"/>
      <c r="W349" s="77"/>
      <c r="X349" s="35"/>
      <c r="Y349" s="35"/>
      <c r="Z349" s="35"/>
      <c r="AA349" s="35"/>
      <c r="AB349" s="77"/>
      <c r="AC349" s="35"/>
      <c r="AD349" s="35"/>
      <c r="AE349" s="35"/>
      <c r="AQ349" s="14"/>
    </row>
    <row r="350" spans="1:44">
      <c r="A350" s="163"/>
      <c r="B350" s="35"/>
      <c r="C350" s="35"/>
      <c r="D350" s="35"/>
      <c r="E350" s="35"/>
      <c r="F350" s="35"/>
      <c r="G350" s="35"/>
      <c r="H350" s="35"/>
      <c r="I350" s="159"/>
      <c r="J350" s="159"/>
      <c r="K350" s="159"/>
      <c r="L350" s="159"/>
      <c r="M350" s="35"/>
      <c r="N350" s="35"/>
      <c r="O350" s="35"/>
      <c r="P350" s="35"/>
      <c r="Q350" s="159"/>
      <c r="R350" s="159"/>
      <c r="S350" s="77"/>
      <c r="T350" s="77"/>
      <c r="U350" s="35"/>
      <c r="V350" s="35"/>
      <c r="W350" s="77"/>
      <c r="X350" s="35"/>
      <c r="Y350" s="35"/>
      <c r="Z350" s="35"/>
      <c r="AA350" s="35"/>
      <c r="AB350" s="77"/>
      <c r="AC350" s="35"/>
      <c r="AD350" s="35"/>
      <c r="AE350" s="35"/>
    </row>
    <row r="351" spans="1:44">
      <c r="A351" s="164"/>
      <c r="B351" s="35"/>
      <c r="C351" s="35"/>
      <c r="D351" s="35"/>
      <c r="E351" s="35"/>
      <c r="F351" s="35"/>
      <c r="G351" s="35"/>
      <c r="H351" s="35"/>
      <c r="I351" s="159"/>
      <c r="J351" s="159"/>
      <c r="K351" s="159"/>
      <c r="L351" s="159"/>
      <c r="M351" s="35"/>
      <c r="N351" s="35"/>
      <c r="O351" s="35"/>
      <c r="P351" s="35"/>
      <c r="Q351" s="159"/>
      <c r="R351" s="159"/>
      <c r="S351" s="77"/>
      <c r="T351" s="77"/>
      <c r="U351" s="35"/>
      <c r="V351" s="35"/>
      <c r="W351" s="77"/>
      <c r="X351" s="35"/>
      <c r="Y351" s="35"/>
      <c r="Z351" s="35"/>
      <c r="AA351" s="35"/>
      <c r="AB351" s="77"/>
      <c r="AC351" s="35"/>
      <c r="AD351" s="35"/>
      <c r="AE351" s="35"/>
    </row>
    <row r="352" spans="1:44">
      <c r="A352" s="164"/>
      <c r="B352" s="35"/>
      <c r="C352" s="35"/>
      <c r="D352" s="35"/>
      <c r="E352" s="35"/>
      <c r="F352" s="35"/>
      <c r="G352" s="35"/>
      <c r="H352" s="35"/>
      <c r="I352" s="159"/>
      <c r="J352" s="159"/>
      <c r="K352" s="159"/>
      <c r="L352" s="159"/>
      <c r="M352" s="35"/>
      <c r="N352" s="35"/>
      <c r="O352" s="35"/>
      <c r="P352" s="35"/>
      <c r="Q352" s="159"/>
      <c r="R352" s="159"/>
      <c r="S352" s="77"/>
      <c r="T352" s="77"/>
      <c r="U352" s="35"/>
      <c r="V352" s="35"/>
      <c r="W352" s="77"/>
      <c r="X352" s="35"/>
      <c r="Y352" s="35"/>
      <c r="Z352" s="35"/>
      <c r="AA352" s="35"/>
      <c r="AB352" s="77"/>
      <c r="AC352" s="35"/>
      <c r="AD352" s="35"/>
      <c r="AE352" s="35"/>
    </row>
    <row r="353" spans="1:31">
      <c r="A353" s="164"/>
      <c r="B353" s="35"/>
      <c r="C353" s="35"/>
      <c r="D353" s="35"/>
      <c r="E353" s="35"/>
      <c r="F353" s="35"/>
      <c r="G353" s="35"/>
      <c r="H353" s="35"/>
      <c r="I353" s="159"/>
      <c r="J353" s="159"/>
      <c r="K353" s="159"/>
      <c r="L353" s="159"/>
      <c r="M353" s="35"/>
      <c r="N353" s="35"/>
      <c r="O353" s="35"/>
      <c r="P353" s="35"/>
      <c r="Q353" s="159"/>
      <c r="R353" s="159"/>
      <c r="S353" s="77"/>
      <c r="T353" s="77"/>
      <c r="U353" s="35"/>
      <c r="V353" s="35"/>
      <c r="W353" s="77"/>
      <c r="X353" s="35"/>
      <c r="Y353" s="35"/>
      <c r="Z353" s="35"/>
      <c r="AA353" s="35"/>
      <c r="AB353" s="77"/>
      <c r="AC353" s="35"/>
      <c r="AD353" s="35"/>
      <c r="AE353" s="35"/>
    </row>
    <row r="354" spans="1:31">
      <c r="A354" s="164"/>
      <c r="B354" s="35"/>
      <c r="C354" s="35"/>
      <c r="D354" s="35"/>
      <c r="E354" s="35"/>
      <c r="F354" s="35"/>
      <c r="G354" s="35"/>
      <c r="H354" s="35"/>
      <c r="I354" s="159"/>
      <c r="J354" s="159"/>
      <c r="K354" s="159"/>
      <c r="L354" s="159"/>
      <c r="M354" s="35"/>
      <c r="N354" s="35"/>
      <c r="O354" s="35"/>
      <c r="P354" s="35"/>
      <c r="Q354" s="159"/>
      <c r="R354" s="159"/>
      <c r="S354" s="77"/>
      <c r="T354" s="77"/>
      <c r="U354" s="35"/>
      <c r="V354" s="35"/>
      <c r="W354" s="77"/>
      <c r="X354" s="35"/>
      <c r="Y354" s="35"/>
      <c r="Z354" s="35"/>
      <c r="AA354" s="35"/>
      <c r="AB354" s="77"/>
      <c r="AC354" s="35"/>
      <c r="AD354" s="35"/>
      <c r="AE354" s="35"/>
    </row>
    <row r="355" spans="1:31">
      <c r="A355" s="164"/>
      <c r="B355" s="35"/>
      <c r="C355" s="35"/>
      <c r="D355" s="35"/>
      <c r="E355" s="35"/>
      <c r="F355" s="35"/>
      <c r="G355" s="35"/>
      <c r="H355" s="35"/>
      <c r="I355" s="159"/>
      <c r="J355" s="159"/>
      <c r="K355" s="159"/>
      <c r="L355" s="159"/>
      <c r="M355" s="35"/>
      <c r="N355" s="35"/>
      <c r="O355" s="35"/>
      <c r="P355" s="35"/>
      <c r="Q355" s="159"/>
      <c r="R355" s="159"/>
      <c r="S355" s="77"/>
      <c r="T355" s="77"/>
      <c r="U355" s="35"/>
      <c r="V355" s="35"/>
      <c r="W355" s="77"/>
      <c r="X355" s="35"/>
      <c r="Y355" s="35"/>
      <c r="Z355" s="35"/>
      <c r="AA355" s="35"/>
      <c r="AB355" s="77"/>
      <c r="AC355" s="35"/>
      <c r="AD355" s="35"/>
      <c r="AE355" s="35"/>
    </row>
    <row r="356" spans="1:31">
      <c r="A356" s="164"/>
      <c r="B356" s="35"/>
      <c r="C356" s="35"/>
      <c r="D356" s="35"/>
      <c r="E356" s="35"/>
      <c r="F356" s="35"/>
      <c r="G356" s="35"/>
      <c r="H356" s="35"/>
      <c r="I356" s="159"/>
      <c r="J356" s="159"/>
      <c r="K356" s="159"/>
      <c r="L356" s="159"/>
      <c r="M356" s="35"/>
      <c r="N356" s="35"/>
      <c r="O356" s="35"/>
      <c r="P356" s="35"/>
      <c r="Q356" s="159"/>
      <c r="R356" s="159"/>
      <c r="S356" s="77"/>
      <c r="T356" s="77"/>
      <c r="U356" s="35"/>
      <c r="V356" s="35"/>
      <c r="W356" s="77"/>
      <c r="X356" s="35"/>
      <c r="Y356" s="35"/>
      <c r="Z356" s="35"/>
      <c r="AA356" s="35"/>
      <c r="AB356" s="77"/>
      <c r="AC356" s="35"/>
      <c r="AD356" s="35"/>
      <c r="AE356" s="35"/>
    </row>
    <row r="357" spans="1:31">
      <c r="A357" s="164"/>
      <c r="B357" s="35"/>
      <c r="C357" s="35"/>
      <c r="D357" s="35"/>
      <c r="E357" s="35"/>
      <c r="F357" s="35"/>
      <c r="G357" s="35"/>
      <c r="H357" s="35"/>
      <c r="I357" s="159"/>
      <c r="J357" s="159"/>
      <c r="K357" s="159"/>
      <c r="L357" s="159"/>
      <c r="M357" s="35"/>
      <c r="N357" s="35"/>
      <c r="O357" s="35"/>
      <c r="P357" s="35"/>
      <c r="Q357" s="159"/>
      <c r="R357" s="159"/>
      <c r="S357" s="77"/>
      <c r="T357" s="77"/>
      <c r="U357" s="35"/>
      <c r="V357" s="35"/>
      <c r="W357" s="77"/>
      <c r="X357" s="35"/>
      <c r="Y357" s="35"/>
      <c r="Z357" s="35"/>
      <c r="AA357" s="35"/>
      <c r="AB357" s="77"/>
      <c r="AC357" s="35"/>
      <c r="AD357" s="35"/>
      <c r="AE357" s="35"/>
    </row>
    <row r="358" spans="1:31">
      <c r="A358" s="164"/>
      <c r="B358" s="35"/>
      <c r="C358" s="35"/>
      <c r="D358" s="35"/>
      <c r="E358" s="35"/>
      <c r="F358" s="35"/>
      <c r="G358" s="35"/>
      <c r="H358" s="35"/>
      <c r="I358" s="159"/>
      <c r="J358" s="159"/>
      <c r="K358" s="159"/>
      <c r="L358" s="159"/>
      <c r="M358" s="35"/>
      <c r="N358" s="35"/>
      <c r="O358" s="35"/>
      <c r="P358" s="35"/>
      <c r="Q358" s="159"/>
      <c r="R358" s="159"/>
      <c r="S358" s="77"/>
      <c r="T358" s="77"/>
      <c r="U358" s="35"/>
      <c r="V358" s="35"/>
      <c r="W358" s="77"/>
      <c r="X358" s="35"/>
      <c r="Y358" s="35"/>
      <c r="Z358" s="35"/>
      <c r="AA358" s="35"/>
      <c r="AB358" s="77"/>
      <c r="AC358" s="35"/>
      <c r="AD358" s="35"/>
      <c r="AE358" s="35"/>
    </row>
    <row r="359" spans="1:31">
      <c r="A359" s="164"/>
      <c r="B359" s="35"/>
      <c r="C359" s="35"/>
      <c r="D359" s="35"/>
      <c r="E359" s="35"/>
      <c r="F359" s="35"/>
      <c r="G359" s="35"/>
      <c r="H359" s="35"/>
      <c r="I359" s="159"/>
      <c r="J359" s="159"/>
      <c r="K359" s="159"/>
      <c r="L359" s="159"/>
      <c r="M359" s="35"/>
      <c r="N359" s="35"/>
      <c r="O359" s="35"/>
      <c r="P359" s="35"/>
      <c r="Q359" s="159"/>
      <c r="R359" s="159"/>
      <c r="S359" s="77"/>
      <c r="T359" s="77"/>
      <c r="U359" s="35"/>
      <c r="V359" s="35"/>
      <c r="W359" s="77"/>
      <c r="X359" s="35"/>
      <c r="Y359" s="35"/>
      <c r="Z359" s="35"/>
      <c r="AA359" s="35"/>
      <c r="AB359" s="77"/>
      <c r="AC359" s="35"/>
      <c r="AD359" s="35"/>
      <c r="AE359" s="35"/>
    </row>
    <row r="360" spans="1:31">
      <c r="A360" s="164"/>
      <c r="B360" s="35"/>
      <c r="C360" s="35"/>
      <c r="D360" s="35"/>
      <c r="E360" s="35"/>
      <c r="F360" s="35"/>
      <c r="G360" s="35"/>
      <c r="H360" s="35"/>
      <c r="I360" s="159"/>
      <c r="J360" s="159"/>
      <c r="K360" s="159"/>
      <c r="L360" s="159"/>
      <c r="M360" s="35"/>
      <c r="N360" s="35"/>
      <c r="O360" s="35"/>
      <c r="P360" s="35"/>
      <c r="Q360" s="159"/>
      <c r="R360" s="159"/>
      <c r="S360" s="77"/>
      <c r="T360" s="77"/>
      <c r="U360" s="35"/>
      <c r="V360" s="35"/>
      <c r="W360" s="77"/>
      <c r="X360" s="35"/>
      <c r="Y360" s="35"/>
      <c r="Z360" s="35"/>
      <c r="AA360" s="35"/>
      <c r="AB360" s="77"/>
      <c r="AC360" s="35"/>
      <c r="AD360" s="35"/>
      <c r="AE360" s="35"/>
    </row>
    <row r="361" spans="1:31">
      <c r="A361" s="164"/>
      <c r="B361" s="35"/>
      <c r="C361" s="35"/>
      <c r="D361" s="35"/>
      <c r="E361" s="35"/>
      <c r="F361" s="35"/>
      <c r="G361" s="35"/>
      <c r="H361" s="35"/>
      <c r="I361" s="159"/>
      <c r="J361" s="159"/>
      <c r="K361" s="159"/>
      <c r="L361" s="159"/>
      <c r="M361" s="35"/>
      <c r="N361" s="35"/>
      <c r="O361" s="35"/>
      <c r="P361" s="35"/>
      <c r="Q361" s="159"/>
      <c r="R361" s="159"/>
      <c r="S361" s="77"/>
      <c r="T361" s="77"/>
      <c r="U361" s="35"/>
      <c r="V361" s="35"/>
      <c r="W361" s="77"/>
      <c r="X361" s="35"/>
      <c r="Y361" s="35"/>
      <c r="Z361" s="35"/>
      <c r="AA361" s="35"/>
      <c r="AB361" s="77"/>
      <c r="AC361" s="35"/>
      <c r="AD361" s="35"/>
      <c r="AE361" s="35"/>
    </row>
    <row r="362" spans="1:31">
      <c r="A362" s="164"/>
      <c r="B362" s="35"/>
      <c r="C362" s="35"/>
      <c r="D362" s="35"/>
      <c r="E362" s="35"/>
      <c r="F362" s="35"/>
      <c r="G362" s="35"/>
      <c r="H362" s="35"/>
      <c r="I362" s="159"/>
      <c r="J362" s="159"/>
      <c r="K362" s="159"/>
      <c r="L362" s="159"/>
      <c r="M362" s="35"/>
      <c r="N362" s="35"/>
      <c r="O362" s="35"/>
      <c r="P362" s="35"/>
      <c r="Q362" s="159"/>
      <c r="R362" s="159"/>
      <c r="S362" s="77"/>
      <c r="T362" s="77"/>
      <c r="U362" s="35"/>
      <c r="V362" s="35"/>
      <c r="W362" s="77"/>
      <c r="X362" s="35"/>
      <c r="Y362" s="35"/>
      <c r="Z362" s="35"/>
      <c r="AA362" s="35"/>
      <c r="AB362" s="77"/>
      <c r="AC362" s="35"/>
      <c r="AD362" s="35"/>
      <c r="AE362" s="35"/>
    </row>
    <row r="363" spans="1:31">
      <c r="A363" s="164"/>
      <c r="B363" s="35"/>
      <c r="C363" s="35"/>
      <c r="D363" s="35"/>
      <c r="E363" s="35"/>
      <c r="F363" s="35"/>
      <c r="G363" s="35"/>
      <c r="H363" s="35"/>
      <c r="I363" s="159"/>
      <c r="J363" s="159"/>
      <c r="K363" s="159"/>
      <c r="L363" s="159"/>
      <c r="M363" s="35"/>
      <c r="N363" s="35"/>
      <c r="O363" s="35"/>
      <c r="P363" s="35"/>
      <c r="Q363" s="159"/>
      <c r="R363" s="159"/>
      <c r="S363" s="77"/>
      <c r="T363" s="77"/>
      <c r="U363" s="35"/>
      <c r="V363" s="35"/>
      <c r="W363" s="77"/>
      <c r="X363" s="35"/>
      <c r="Y363" s="35"/>
      <c r="AC363" s="35"/>
      <c r="AD363" s="35"/>
      <c r="AE363" s="35"/>
    </row>
    <row r="364" spans="1:31">
      <c r="A364" s="164"/>
      <c r="B364" s="35"/>
      <c r="C364" s="35"/>
      <c r="D364" s="35"/>
      <c r="E364" s="35"/>
      <c r="F364" s="35"/>
      <c r="G364" s="35"/>
      <c r="H364" s="35"/>
      <c r="I364" s="159"/>
      <c r="J364" s="159"/>
      <c r="K364" s="159"/>
      <c r="L364" s="159"/>
      <c r="M364" s="35"/>
      <c r="N364" s="35"/>
      <c r="O364" s="35"/>
      <c r="P364" s="35"/>
      <c r="Q364" s="159"/>
      <c r="R364" s="159"/>
      <c r="S364" s="77"/>
      <c r="T364" s="77"/>
      <c r="U364" s="35"/>
      <c r="V364" s="35"/>
      <c r="W364" s="77"/>
      <c r="X364" s="35"/>
      <c r="Y364" s="35"/>
      <c r="AC364" s="35"/>
      <c r="AD364" s="35"/>
      <c r="AE364" s="35"/>
    </row>
    <row r="365" spans="1:31">
      <c r="A365" s="164"/>
      <c r="B365" s="35"/>
      <c r="C365" s="35"/>
      <c r="D365" s="35"/>
      <c r="E365" s="35"/>
      <c r="F365" s="35"/>
      <c r="G365" s="35"/>
      <c r="H365" s="35"/>
      <c r="I365" s="159"/>
      <c r="J365" s="159"/>
      <c r="K365" s="159"/>
      <c r="L365" s="159"/>
      <c r="M365" s="35"/>
      <c r="N365" s="35"/>
      <c r="O365" s="35"/>
      <c r="P365" s="35"/>
      <c r="Q365" s="159"/>
      <c r="R365" s="159"/>
      <c r="S365" s="77"/>
      <c r="T365" s="77"/>
      <c r="U365" s="35"/>
      <c r="V365" s="35"/>
      <c r="W365" s="77"/>
      <c r="X365" s="35"/>
      <c r="Y365" s="35"/>
      <c r="AC365" s="35"/>
      <c r="AD365" s="35"/>
      <c r="AE365" s="35"/>
    </row>
    <row r="366" spans="1:31">
      <c r="A366" s="164"/>
      <c r="B366" s="35"/>
      <c r="C366" s="35"/>
      <c r="D366" s="35"/>
      <c r="E366" s="35"/>
      <c r="F366" s="35"/>
      <c r="G366" s="35"/>
      <c r="H366" s="35"/>
      <c r="I366" s="159"/>
      <c r="J366" s="159"/>
      <c r="K366" s="159"/>
      <c r="L366" s="159"/>
      <c r="M366" s="35"/>
      <c r="N366" s="35"/>
      <c r="O366" s="35"/>
      <c r="P366" s="35"/>
      <c r="Q366" s="159"/>
      <c r="R366" s="159"/>
      <c r="S366" s="77"/>
      <c r="T366" s="77"/>
      <c r="U366" s="35"/>
      <c r="V366" s="35"/>
      <c r="W366" s="77"/>
      <c r="X366" s="35"/>
      <c r="Y366" s="35"/>
      <c r="AC366" s="35"/>
      <c r="AD366" s="35"/>
      <c r="AE366" s="35"/>
    </row>
    <row r="367" spans="1:31">
      <c r="A367" s="164"/>
      <c r="B367" s="35"/>
      <c r="C367" s="35"/>
      <c r="D367" s="35"/>
      <c r="E367" s="35"/>
      <c r="F367" s="35"/>
      <c r="G367" s="35"/>
      <c r="H367" s="35"/>
      <c r="I367" s="159"/>
      <c r="J367" s="159"/>
      <c r="K367" s="159"/>
      <c r="L367" s="159"/>
      <c r="M367" s="35"/>
      <c r="N367" s="35"/>
      <c r="O367" s="35"/>
      <c r="P367" s="35"/>
      <c r="Q367" s="159"/>
      <c r="R367" s="159"/>
      <c r="S367" s="77"/>
      <c r="T367" s="77"/>
      <c r="U367" s="35"/>
      <c r="V367" s="35"/>
      <c r="W367" s="77"/>
      <c r="X367" s="35"/>
      <c r="Y367" s="35"/>
      <c r="AC367" s="35"/>
      <c r="AD367" s="35"/>
      <c r="AE367" s="35"/>
    </row>
    <row r="368" spans="1:31">
      <c r="A368" s="164"/>
      <c r="B368" s="35"/>
      <c r="C368" s="35"/>
      <c r="D368" s="35"/>
      <c r="E368" s="35"/>
      <c r="F368" s="35"/>
      <c r="G368" s="35"/>
      <c r="H368" s="35"/>
      <c r="I368" s="159"/>
      <c r="J368" s="159"/>
      <c r="K368" s="159"/>
      <c r="L368" s="159"/>
      <c r="M368" s="35"/>
      <c r="N368" s="35"/>
      <c r="O368" s="35"/>
      <c r="P368" s="35"/>
      <c r="Q368" s="159"/>
      <c r="R368" s="159"/>
      <c r="S368" s="77"/>
      <c r="T368" s="77"/>
      <c r="U368" s="35"/>
      <c r="V368" s="35"/>
      <c r="W368" s="77"/>
      <c r="X368" s="35"/>
      <c r="Y368" s="35"/>
      <c r="AC368" s="35"/>
      <c r="AD368" s="35"/>
      <c r="AE368" s="35"/>
    </row>
    <row r="369" spans="1:31">
      <c r="A369" s="164"/>
      <c r="B369" s="35"/>
      <c r="C369" s="35"/>
      <c r="D369" s="35"/>
      <c r="E369" s="35"/>
      <c r="F369" s="35"/>
      <c r="G369" s="35"/>
      <c r="H369" s="35"/>
      <c r="I369" s="159"/>
      <c r="J369" s="159"/>
      <c r="K369" s="159"/>
      <c r="L369" s="159"/>
      <c r="M369" s="35"/>
      <c r="N369" s="35"/>
      <c r="O369" s="35"/>
      <c r="P369" s="35"/>
      <c r="Q369" s="159"/>
      <c r="R369" s="159"/>
      <c r="S369" s="77"/>
      <c r="T369" s="77"/>
      <c r="U369" s="35"/>
      <c r="V369" s="35"/>
      <c r="W369" s="77"/>
      <c r="X369" s="35"/>
      <c r="Y369" s="35"/>
      <c r="AC369" s="35"/>
      <c r="AD369" s="35"/>
      <c r="AE369" s="35"/>
    </row>
    <row r="370" spans="1:31">
      <c r="A370" s="164"/>
      <c r="B370" s="35"/>
      <c r="C370" s="35"/>
      <c r="D370" s="35"/>
      <c r="E370" s="35"/>
      <c r="F370" s="35"/>
      <c r="G370" s="35"/>
      <c r="H370" s="35"/>
      <c r="I370" s="159"/>
      <c r="J370" s="159"/>
      <c r="K370" s="159"/>
      <c r="L370" s="159"/>
      <c r="M370" s="35"/>
      <c r="N370" s="35"/>
      <c r="O370" s="35"/>
      <c r="P370" s="35"/>
      <c r="Q370" s="159"/>
      <c r="R370" s="159"/>
      <c r="S370" s="77"/>
      <c r="T370" s="77"/>
      <c r="U370" s="35"/>
      <c r="V370" s="35"/>
      <c r="W370" s="77"/>
      <c r="X370" s="35"/>
      <c r="Y370" s="35"/>
      <c r="AC370" s="35"/>
      <c r="AD370" s="35"/>
      <c r="AE370" s="35"/>
    </row>
    <row r="371" spans="1:31">
      <c r="A371" s="164"/>
      <c r="B371" s="35"/>
      <c r="C371" s="35"/>
      <c r="D371" s="35"/>
      <c r="E371" s="35"/>
      <c r="F371" s="35"/>
      <c r="G371" s="35"/>
      <c r="H371" s="35"/>
      <c r="I371" s="159"/>
      <c r="J371" s="159"/>
      <c r="K371" s="159"/>
      <c r="L371" s="159"/>
      <c r="M371" s="35"/>
      <c r="N371" s="35"/>
      <c r="O371" s="35"/>
      <c r="P371" s="35"/>
      <c r="Q371" s="159"/>
      <c r="R371" s="159"/>
      <c r="S371" s="77"/>
      <c r="T371" s="77"/>
      <c r="U371" s="35"/>
      <c r="V371" s="35"/>
      <c r="W371" s="77"/>
      <c r="X371" s="35"/>
      <c r="Y371" s="35"/>
      <c r="AC371" s="35"/>
      <c r="AD371" s="35"/>
      <c r="AE371" s="35"/>
    </row>
    <row r="372" spans="1:31">
      <c r="A372" s="164"/>
      <c r="B372" s="35"/>
      <c r="C372" s="35"/>
      <c r="D372" s="35"/>
      <c r="E372" s="35"/>
      <c r="F372" s="35"/>
      <c r="G372" s="35"/>
      <c r="H372" s="35"/>
      <c r="I372" s="159"/>
      <c r="J372" s="159"/>
      <c r="K372" s="159"/>
      <c r="L372" s="159"/>
      <c r="M372" s="35"/>
      <c r="N372" s="35"/>
      <c r="O372" s="35"/>
      <c r="P372" s="35"/>
      <c r="Q372" s="159"/>
      <c r="R372" s="159"/>
      <c r="S372" s="77"/>
      <c r="T372" s="77"/>
      <c r="U372" s="35"/>
      <c r="V372" s="35"/>
      <c r="W372" s="77"/>
      <c r="X372" s="35"/>
      <c r="Y372" s="35"/>
      <c r="AC372" s="35"/>
      <c r="AD372" s="35"/>
      <c r="AE372" s="35"/>
    </row>
    <row r="373" spans="1:31">
      <c r="A373" s="164"/>
      <c r="B373" s="35"/>
      <c r="C373" s="35"/>
      <c r="D373" s="35"/>
      <c r="E373" s="35"/>
      <c r="F373" s="35"/>
      <c r="G373" s="35"/>
      <c r="H373" s="35"/>
      <c r="I373" s="159"/>
      <c r="J373" s="159"/>
      <c r="K373" s="159"/>
      <c r="L373" s="159"/>
      <c r="M373" s="35"/>
      <c r="N373" s="35"/>
      <c r="O373" s="35"/>
      <c r="P373" s="35"/>
      <c r="Q373" s="159"/>
      <c r="R373" s="159"/>
      <c r="S373" s="77"/>
      <c r="T373" s="77"/>
      <c r="U373" s="35"/>
      <c r="V373" s="35"/>
      <c r="W373" s="77"/>
      <c r="X373" s="35"/>
      <c r="Y373" s="35"/>
    </row>
    <row r="374" spans="1:31">
      <c r="A374" s="164"/>
      <c r="B374" s="35"/>
      <c r="C374" s="35"/>
      <c r="D374" s="35"/>
      <c r="E374" s="35"/>
      <c r="F374" s="35"/>
      <c r="G374" s="35"/>
      <c r="H374" s="35"/>
      <c r="I374" s="159"/>
      <c r="J374" s="159"/>
      <c r="K374" s="159"/>
      <c r="L374" s="159"/>
      <c r="M374" s="35"/>
      <c r="N374" s="35"/>
      <c r="O374" s="35"/>
      <c r="P374" s="35"/>
      <c r="Q374" s="159"/>
      <c r="R374" s="159"/>
      <c r="S374" s="77"/>
      <c r="T374" s="77"/>
      <c r="U374" s="35"/>
      <c r="V374" s="35"/>
      <c r="W374" s="77"/>
      <c r="X374" s="35"/>
      <c r="Y374" s="35"/>
    </row>
    <row r="375" spans="1:31">
      <c r="A375" s="164"/>
      <c r="L375" s="159"/>
      <c r="M375" s="35"/>
      <c r="N375" s="35"/>
      <c r="O375" s="35"/>
      <c r="P375" s="35"/>
      <c r="Q375" s="159"/>
      <c r="R375" s="159"/>
      <c r="S375" s="77"/>
      <c r="T375" s="77"/>
      <c r="U375" s="35"/>
      <c r="V375" s="35"/>
      <c r="W375" s="77"/>
      <c r="X375" s="35"/>
      <c r="Y375" s="35"/>
    </row>
    <row r="376" spans="1:31">
      <c r="A376" s="164"/>
      <c r="L376" s="159"/>
      <c r="M376" s="35"/>
      <c r="N376" s="35"/>
      <c r="O376" s="35"/>
      <c r="P376" s="35"/>
      <c r="Q376" s="159"/>
      <c r="R376" s="159"/>
      <c r="S376" s="77"/>
      <c r="T376" s="77"/>
      <c r="U376" s="35"/>
      <c r="V376" s="35"/>
      <c r="W376" s="77"/>
      <c r="X376" s="35"/>
      <c r="Y376" s="35"/>
    </row>
    <row r="377" spans="1:31">
      <c r="A377" s="164"/>
      <c r="L377" s="159"/>
      <c r="M377" s="35"/>
      <c r="N377" s="35"/>
      <c r="O377" s="35"/>
      <c r="P377" s="35"/>
      <c r="Q377" s="159"/>
      <c r="R377" s="159"/>
      <c r="S377" s="77"/>
      <c r="T377" s="77"/>
      <c r="U377" s="35"/>
      <c r="V377" s="35"/>
      <c r="W377" s="77"/>
      <c r="X377" s="35"/>
      <c r="Y377" s="35"/>
    </row>
    <row r="378" spans="1:31">
      <c r="A378" s="164"/>
      <c r="L378" s="159"/>
      <c r="M378" s="35"/>
      <c r="N378" s="35"/>
      <c r="O378" s="35"/>
      <c r="P378" s="35"/>
      <c r="Q378" s="159"/>
      <c r="R378" s="159"/>
      <c r="S378" s="77"/>
      <c r="T378" s="77"/>
      <c r="U378" s="35"/>
      <c r="V378" s="35"/>
      <c r="W378" s="77"/>
      <c r="X378" s="35"/>
      <c r="Y378" s="35"/>
    </row>
    <row r="379" spans="1:31">
      <c r="A379" s="164"/>
      <c r="L379" s="159"/>
      <c r="M379" s="35"/>
      <c r="N379" s="35"/>
      <c r="O379" s="35"/>
      <c r="P379" s="35"/>
      <c r="Q379" s="159"/>
      <c r="R379" s="159"/>
      <c r="S379" s="77"/>
      <c r="T379" s="77"/>
      <c r="U379" s="35"/>
      <c r="V379" s="35"/>
      <c r="W379" s="77"/>
      <c r="X379" s="35"/>
      <c r="Y379" s="35"/>
    </row>
    <row r="380" spans="1:31">
      <c r="A380" s="164"/>
      <c r="L380" s="159"/>
      <c r="M380" s="35"/>
      <c r="N380" s="35"/>
      <c r="O380" s="35"/>
      <c r="P380" s="35"/>
      <c r="Q380" s="159"/>
      <c r="R380" s="159"/>
      <c r="S380" s="77"/>
      <c r="T380" s="77"/>
      <c r="U380" s="35"/>
      <c r="V380" s="35"/>
      <c r="W380" s="77"/>
      <c r="X380" s="35"/>
      <c r="Y380" s="35"/>
    </row>
    <row r="381" spans="1:31">
      <c r="A381" s="164"/>
      <c r="L381" s="159"/>
      <c r="M381" s="35"/>
      <c r="N381" s="35"/>
      <c r="O381" s="35"/>
      <c r="P381" s="35"/>
      <c r="Q381" s="159"/>
      <c r="R381" s="159"/>
      <c r="S381" s="77"/>
      <c r="T381" s="77"/>
      <c r="U381" s="35"/>
      <c r="V381" s="35"/>
      <c r="W381" s="77"/>
      <c r="X381" s="35"/>
      <c r="Y381" s="35"/>
    </row>
    <row r="382" spans="1:31">
      <c r="A382" s="164"/>
      <c r="L382" s="159"/>
      <c r="M382" s="35"/>
      <c r="N382" s="35"/>
      <c r="O382" s="35"/>
      <c r="P382" s="35"/>
      <c r="Q382" s="159"/>
      <c r="R382" s="159"/>
      <c r="S382" s="77"/>
      <c r="T382" s="77"/>
      <c r="U382" s="35"/>
      <c r="V382" s="35"/>
      <c r="W382" s="77"/>
      <c r="X382" s="35"/>
      <c r="Y382" s="35"/>
    </row>
    <row r="383" spans="1:31">
      <c r="A383" s="164"/>
      <c r="L383" s="159"/>
      <c r="M383" s="35"/>
      <c r="N383" s="35"/>
      <c r="O383" s="35"/>
      <c r="P383" s="35"/>
      <c r="Q383" s="159"/>
      <c r="R383" s="159"/>
      <c r="S383" s="77"/>
      <c r="T383" s="77"/>
      <c r="U383" s="35"/>
      <c r="V383" s="35"/>
      <c r="W383" s="77"/>
      <c r="X383" s="35"/>
      <c r="Y383" s="35"/>
    </row>
    <row r="384" spans="1:31">
      <c r="A384" s="164"/>
      <c r="L384" s="159"/>
      <c r="M384" s="35"/>
      <c r="N384" s="35"/>
      <c r="O384" s="35"/>
      <c r="P384" s="35"/>
      <c r="Q384" s="159"/>
      <c r="R384" s="159"/>
      <c r="S384" s="77"/>
      <c r="T384" s="77"/>
      <c r="U384" s="35"/>
      <c r="V384" s="35"/>
      <c r="W384" s="77"/>
      <c r="X384" s="35"/>
      <c r="Y384" s="35"/>
    </row>
    <row r="385" spans="12:25">
      <c r="L385" s="159"/>
      <c r="M385" s="35"/>
      <c r="N385" s="35"/>
      <c r="O385" s="35"/>
      <c r="P385" s="35"/>
      <c r="Q385" s="159"/>
      <c r="R385" s="159"/>
      <c r="S385" s="77"/>
      <c r="T385" s="77"/>
      <c r="U385" s="35"/>
      <c r="V385" s="35"/>
      <c r="W385" s="77"/>
      <c r="X385" s="35"/>
      <c r="Y385" s="35"/>
    </row>
    <row r="386" spans="12:25">
      <c r="L386" s="159"/>
    </row>
  </sheetData>
  <conditionalFormatting sqref="AT101:AU101">
    <cfRule type="cellIs" dxfId="58" priority="16" stopIfTrue="1" operator="lessThan">
      <formula>0</formula>
    </cfRule>
  </conditionalFormatting>
  <conditionalFormatting sqref="AT78:AU78">
    <cfRule type="cellIs" dxfId="57" priority="17" stopIfTrue="1" operator="greaterThan">
      <formula>0</formula>
    </cfRule>
  </conditionalFormatting>
  <conditionalFormatting sqref="AT78:AU78">
    <cfRule type="cellIs" dxfId="56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355"/>
  <sheetViews>
    <sheetView zoomScale="96" zoomScaleNormal="96" workbookViewId="0">
      <pane xSplit="2" ySplit="9" topLeftCell="C10" activePane="bottomRight" state="frozen"/>
      <selection pane="topRight" activeCell="C1" sqref="C1"/>
      <selection pane="bottomLeft" activeCell="A11" sqref="A11"/>
      <selection pane="bottomRight" activeCell="J5" sqref="J5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7.81640625" customWidth="1"/>
    <col min="5" max="5" width="7.36328125" style="313" customWidth="1"/>
    <col min="6" max="6" width="1.81640625" style="525" customWidth="1"/>
    <col min="7" max="7" width="7.6328125" style="313" customWidth="1"/>
    <col min="8" max="8" width="6.81640625" style="92" customWidth="1"/>
    <col min="9" max="9" width="5.81640625" style="92" customWidth="1"/>
    <col min="10" max="10" width="6.6328125" style="92" customWidth="1"/>
    <col min="11" max="11" width="2.36328125" style="92" customWidth="1"/>
    <col min="12" max="12" width="9.08984375" style="477" customWidth="1"/>
    <col min="13" max="13" width="2.36328125" style="92" customWidth="1"/>
    <col min="14" max="14" width="7.453125" style="92" customWidth="1"/>
    <col min="15" max="15" width="4.6328125" style="92" customWidth="1"/>
    <col min="16" max="16" width="1.26953125" style="92" customWidth="1"/>
    <col min="17" max="17" width="5.81640625" style="394" customWidth="1"/>
    <col min="18" max="18" width="1.7265625" style="394" customWidth="1"/>
    <col min="19" max="19" width="7" style="425" customWidth="1"/>
    <col min="20" max="20" width="2.6328125" style="92" customWidth="1"/>
    <col min="21" max="21" width="7.453125" customWidth="1"/>
    <col min="22" max="22" width="4.6328125" style="92" customWidth="1"/>
    <col min="23" max="23" width="6.6328125" style="92" customWidth="1"/>
    <col min="24" max="24" width="1.81640625" style="92" customWidth="1"/>
    <col min="25" max="25" width="6" style="11" customWidth="1"/>
    <col min="26" max="26" width="5.453125" style="11" customWidth="1"/>
    <col min="27" max="27" width="5.1796875" style="11" customWidth="1"/>
    <col min="28" max="28" width="1.81640625" style="11" customWidth="1"/>
    <col min="29" max="29" width="7.90625" style="92" customWidth="1"/>
    <col min="30" max="30" width="6.36328125" customWidth="1"/>
    <col min="31" max="31" width="6.08984375" style="11" customWidth="1"/>
    <col min="32" max="32" width="7" style="92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46"/>
      <c r="B1" s="46"/>
      <c r="C1" s="46"/>
      <c r="D1" s="46"/>
      <c r="E1" s="316"/>
      <c r="F1" s="316"/>
      <c r="G1" s="316"/>
      <c r="H1" s="89"/>
      <c r="I1" s="89"/>
      <c r="J1" s="89"/>
      <c r="K1" s="89"/>
      <c r="L1" s="496"/>
      <c r="M1" s="89"/>
      <c r="N1" s="89"/>
      <c r="O1" s="89"/>
      <c r="P1" s="89"/>
      <c r="Q1" s="386"/>
      <c r="R1" s="386"/>
      <c r="S1" s="429"/>
      <c r="T1" s="89"/>
      <c r="U1" s="46"/>
      <c r="V1" s="89"/>
      <c r="W1" s="89"/>
      <c r="X1" s="89"/>
      <c r="Y1" s="71"/>
      <c r="Z1" s="71"/>
      <c r="AA1" s="71"/>
      <c r="AB1" s="71"/>
      <c r="AC1" s="89"/>
      <c r="AD1" s="46"/>
      <c r="AE1" s="71"/>
      <c r="AF1" s="89"/>
      <c r="AG1" s="46"/>
      <c r="AH1" s="2"/>
      <c r="AI1" s="5"/>
      <c r="AJ1" s="5"/>
    </row>
    <row r="2" spans="1:49" s="181" customFormat="1" ht="31.8">
      <c r="A2" s="180"/>
      <c r="B2" s="180"/>
      <c r="C2" s="137" t="s">
        <v>27</v>
      </c>
      <c r="D2" s="180"/>
      <c r="E2" s="322"/>
      <c r="F2" s="322"/>
      <c r="G2" s="322"/>
      <c r="H2" s="191"/>
      <c r="I2" s="191"/>
      <c r="J2" s="191"/>
      <c r="K2" s="191"/>
      <c r="L2" s="503"/>
      <c r="M2" s="191"/>
      <c r="N2" s="170" t="str">
        <f>+År!B2</f>
        <v>VOKSEN SAU :</v>
      </c>
      <c r="O2" s="191"/>
      <c r="P2" s="191"/>
      <c r="Q2" s="387"/>
      <c r="R2" s="387"/>
      <c r="S2" s="430"/>
      <c r="T2" s="191"/>
      <c r="U2" s="180"/>
      <c r="V2" s="191"/>
      <c r="W2" s="191"/>
      <c r="X2" s="191"/>
      <c r="Y2" s="196"/>
      <c r="Z2" s="196"/>
      <c r="AA2" s="196"/>
      <c r="AB2" s="196"/>
      <c r="AC2" s="191"/>
      <c r="AD2" s="180"/>
      <c r="AE2" s="196"/>
      <c r="AF2" s="191"/>
      <c r="AG2" s="180"/>
      <c r="AH2" s="2"/>
      <c r="AI2" s="5"/>
      <c r="AJ2" s="5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49" ht="15.6">
      <c r="A3" s="46"/>
      <c r="B3" s="46"/>
      <c r="C3" s="46"/>
      <c r="D3" s="46"/>
      <c r="E3" s="316"/>
      <c r="F3" s="316"/>
      <c r="G3" s="316"/>
      <c r="H3" s="89"/>
      <c r="I3" s="89"/>
      <c r="J3" s="89"/>
      <c r="K3" s="89"/>
      <c r="L3" s="496"/>
      <c r="M3" s="89"/>
      <c r="N3" s="89"/>
      <c r="O3" s="89"/>
      <c r="P3" s="89"/>
      <c r="Q3" s="386"/>
      <c r="R3" s="386"/>
      <c r="S3" s="429"/>
      <c r="T3" s="89"/>
      <c r="U3" s="46"/>
      <c r="V3" s="89"/>
      <c r="W3" s="89"/>
      <c r="X3" s="89"/>
      <c r="Y3" s="71"/>
      <c r="Z3" s="71"/>
      <c r="AA3" s="71"/>
      <c r="AB3" s="71"/>
      <c r="AC3" s="89"/>
      <c r="AD3" s="46"/>
      <c r="AE3" s="71"/>
      <c r="AF3" s="89"/>
      <c r="AG3" s="46"/>
      <c r="AH3" s="2"/>
      <c r="AI3" s="5"/>
      <c r="AJ3" s="5"/>
    </row>
    <row r="4" spans="1:49" ht="15.6">
      <c r="A4" s="46"/>
      <c r="B4" s="46"/>
      <c r="C4" s="46"/>
      <c r="D4" s="46"/>
      <c r="E4" s="316"/>
      <c r="F4" s="316"/>
      <c r="G4" s="316"/>
      <c r="H4" s="89"/>
      <c r="I4" s="89"/>
      <c r="J4" s="89"/>
      <c r="K4" s="89"/>
      <c r="L4" s="496"/>
      <c r="M4" s="89"/>
      <c r="N4" s="89"/>
      <c r="O4" s="89"/>
      <c r="P4" s="89"/>
      <c r="Q4" s="386"/>
      <c r="R4" s="386"/>
      <c r="S4" s="429"/>
      <c r="T4" s="89"/>
      <c r="U4" s="46"/>
      <c r="V4" s="89"/>
      <c r="W4" s="89"/>
      <c r="X4" s="89"/>
      <c r="Y4" s="71"/>
      <c r="Z4" s="71"/>
      <c r="AA4" s="71"/>
      <c r="AB4" s="71"/>
      <c r="AC4" s="89"/>
      <c r="AD4" s="46"/>
      <c r="AE4" s="71"/>
      <c r="AF4" s="89"/>
      <c r="AG4" s="46"/>
      <c r="AH4" s="2"/>
      <c r="AI4" s="5"/>
      <c r="AJ4" s="5"/>
    </row>
    <row r="5" spans="1:49" s="185" customFormat="1" ht="19.8">
      <c r="A5" s="46"/>
      <c r="B5" s="183"/>
      <c r="C5" s="179" t="s">
        <v>5</v>
      </c>
      <c r="D5" s="179"/>
      <c r="E5" s="346">
        <f>+År!R2</f>
        <v>52</v>
      </c>
      <c r="F5" s="316"/>
      <c r="G5" s="344"/>
      <c r="H5" s="204"/>
      <c r="I5" s="200"/>
      <c r="J5" s="200"/>
      <c r="K5" s="200"/>
      <c r="L5" s="503"/>
      <c r="M5" s="200"/>
      <c r="N5" s="183"/>
      <c r="O5" s="204" t="s">
        <v>425</v>
      </c>
      <c r="P5" s="204"/>
      <c r="Q5" s="428"/>
      <c r="R5" s="428"/>
      <c r="S5" s="431"/>
      <c r="T5" s="204"/>
      <c r="U5" s="200"/>
      <c r="V5" s="566">
        <f>SUM(G10:G26)</f>
        <v>99129</v>
      </c>
      <c r="W5" s="572"/>
      <c r="X5" s="89"/>
      <c r="Y5" s="71"/>
      <c r="Z5" s="204"/>
      <c r="AA5" s="202"/>
      <c r="AB5" s="202"/>
      <c r="AC5" s="183"/>
      <c r="AD5" s="183"/>
      <c r="AE5" s="183"/>
      <c r="AF5" s="183"/>
      <c r="AG5" s="183"/>
      <c r="AH5"/>
      <c r="AI5"/>
      <c r="AJ5"/>
      <c r="AK5"/>
      <c r="AL5"/>
      <c r="AM5"/>
      <c r="AN5"/>
      <c r="AO5"/>
      <c r="AP5"/>
      <c r="AQ5"/>
      <c r="AR5"/>
      <c r="AS5"/>
      <c r="AT5"/>
      <c r="AU5" s="182"/>
      <c r="AV5" s="184"/>
      <c r="AW5" s="184"/>
    </row>
    <row r="6" spans="1:49" ht="15.6">
      <c r="A6" s="51"/>
      <c r="B6" s="51"/>
      <c r="C6" s="51"/>
      <c r="D6" s="51"/>
      <c r="E6" s="324"/>
      <c r="F6" s="316"/>
      <c r="G6" s="324"/>
      <c r="H6" s="94"/>
      <c r="I6" s="94"/>
      <c r="J6" s="94"/>
      <c r="K6" s="94"/>
      <c r="L6" s="498"/>
      <c r="M6" s="94"/>
      <c r="N6" s="94"/>
      <c r="O6" s="94"/>
      <c r="P6" s="94"/>
      <c r="Q6" s="388"/>
      <c r="R6" s="388"/>
      <c r="S6" s="432"/>
      <c r="T6" s="94"/>
      <c r="U6" s="51"/>
      <c r="V6" s="94"/>
      <c r="W6" s="89"/>
      <c r="X6" s="89"/>
      <c r="Y6" s="71"/>
      <c r="Z6" s="71"/>
      <c r="AA6" s="71"/>
      <c r="AB6" s="71"/>
      <c r="AC6" s="89"/>
      <c r="AD6" s="46"/>
      <c r="AE6" s="71"/>
      <c r="AF6" s="94" t="s">
        <v>2</v>
      </c>
      <c r="AG6" s="46"/>
      <c r="AH6" s="2"/>
      <c r="AI6" s="5"/>
      <c r="AJ6" s="5"/>
    </row>
    <row r="7" spans="1:49" ht="15.75" customHeight="1">
      <c r="A7" s="61"/>
      <c r="B7" s="46"/>
      <c r="C7" s="46"/>
      <c r="D7" s="46"/>
      <c r="E7" s="324" t="s">
        <v>2</v>
      </c>
      <c r="F7" s="316"/>
      <c r="G7" s="316"/>
      <c r="H7" s="89"/>
      <c r="I7" s="89"/>
      <c r="J7" s="89"/>
      <c r="K7" s="89"/>
      <c r="L7" s="496"/>
      <c r="M7" s="89"/>
      <c r="N7" s="89"/>
      <c r="O7" s="89"/>
      <c r="P7" s="89"/>
      <c r="Q7" s="386"/>
      <c r="R7" s="386"/>
      <c r="S7" s="429"/>
      <c r="T7" s="89"/>
      <c r="U7" s="51" t="s">
        <v>22</v>
      </c>
      <c r="V7" s="89"/>
      <c r="W7" s="144" t="s">
        <v>403</v>
      </c>
      <c r="X7" s="144"/>
      <c r="Y7" s="72" t="s">
        <v>586</v>
      </c>
      <c r="Z7" s="71"/>
      <c r="AA7" s="71"/>
      <c r="AB7" s="71"/>
      <c r="AC7" s="94" t="s">
        <v>426</v>
      </c>
      <c r="AD7" s="46"/>
      <c r="AE7" s="72" t="s">
        <v>537</v>
      </c>
      <c r="AF7" s="94" t="s">
        <v>8</v>
      </c>
      <c r="AG7" s="46"/>
      <c r="AH7" s="2"/>
      <c r="AI7" s="5"/>
      <c r="AJ7" s="5"/>
    </row>
    <row r="8" spans="1:49" ht="15.6">
      <c r="A8" s="46"/>
      <c r="B8" s="46"/>
      <c r="C8" s="46"/>
      <c r="D8" s="46"/>
      <c r="E8" s="324" t="s">
        <v>484</v>
      </c>
      <c r="F8" s="316"/>
      <c r="G8" s="324" t="s">
        <v>2</v>
      </c>
      <c r="H8" s="94" t="s">
        <v>2</v>
      </c>
      <c r="I8" s="210"/>
      <c r="J8" s="94" t="s">
        <v>1</v>
      </c>
      <c r="K8" s="94"/>
      <c r="L8" s="498" t="s">
        <v>2</v>
      </c>
      <c r="M8" s="94"/>
      <c r="N8" s="94" t="s">
        <v>22</v>
      </c>
      <c r="O8" s="210"/>
      <c r="P8" s="210"/>
      <c r="Q8" s="433" t="s">
        <v>22</v>
      </c>
      <c r="R8" s="433"/>
      <c r="S8" s="434" t="s">
        <v>22</v>
      </c>
      <c r="T8" s="89"/>
      <c r="U8" s="51" t="s">
        <v>486</v>
      </c>
      <c r="V8" s="210"/>
      <c r="W8" s="94" t="s">
        <v>522</v>
      </c>
      <c r="X8" s="94"/>
      <c r="Y8" s="72" t="s">
        <v>533</v>
      </c>
      <c r="Z8" s="72" t="s">
        <v>533</v>
      </c>
      <c r="AA8" s="72" t="s">
        <v>533</v>
      </c>
      <c r="AB8" s="71"/>
      <c r="AC8" s="94" t="s">
        <v>415</v>
      </c>
      <c r="AD8" s="51" t="s">
        <v>413</v>
      </c>
      <c r="AE8" s="72" t="s">
        <v>1</v>
      </c>
      <c r="AF8" s="94" t="s">
        <v>69</v>
      </c>
      <c r="AG8" s="46"/>
      <c r="AH8" s="4"/>
      <c r="AI8" s="4"/>
      <c r="AJ8" s="4"/>
      <c r="AK8" s="4"/>
      <c r="AL8" s="4"/>
    </row>
    <row r="9" spans="1:49" ht="15.6">
      <c r="A9" s="46"/>
      <c r="B9" s="51" t="s">
        <v>89</v>
      </c>
      <c r="C9" s="51" t="s">
        <v>0</v>
      </c>
      <c r="D9" s="47"/>
      <c r="E9" s="325" t="s">
        <v>485</v>
      </c>
      <c r="F9" s="316"/>
      <c r="G9" s="325" t="s">
        <v>8</v>
      </c>
      <c r="H9" s="95" t="s">
        <v>403</v>
      </c>
      <c r="I9" s="210" t="s">
        <v>487</v>
      </c>
      <c r="J9" s="95" t="s">
        <v>403</v>
      </c>
      <c r="K9" s="95"/>
      <c r="L9" s="504" t="s">
        <v>655</v>
      </c>
      <c r="M9" s="94"/>
      <c r="N9" s="95" t="s">
        <v>44</v>
      </c>
      <c r="O9" s="210" t="s">
        <v>487</v>
      </c>
      <c r="P9" s="210"/>
      <c r="Q9" s="433" t="s">
        <v>655</v>
      </c>
      <c r="R9" s="433"/>
      <c r="S9" s="434" t="s">
        <v>659</v>
      </c>
      <c r="T9" s="89"/>
      <c r="U9" s="52" t="s">
        <v>414</v>
      </c>
      <c r="V9" s="210" t="s">
        <v>487</v>
      </c>
      <c r="W9" s="95" t="s">
        <v>489</v>
      </c>
      <c r="X9" s="95"/>
      <c r="Y9" s="73" t="s">
        <v>476</v>
      </c>
      <c r="Z9" s="73" t="s">
        <v>72</v>
      </c>
      <c r="AA9" s="73" t="s">
        <v>474</v>
      </c>
      <c r="AB9" s="71"/>
      <c r="AC9" s="95" t="s">
        <v>44</v>
      </c>
      <c r="AD9" s="52" t="s">
        <v>517</v>
      </c>
      <c r="AE9" s="73" t="s">
        <v>509</v>
      </c>
      <c r="AF9" s="95" t="s">
        <v>540</v>
      </c>
      <c r="AG9" s="46"/>
      <c r="AH9" s="4"/>
      <c r="AI9" s="58"/>
      <c r="AJ9" s="58"/>
      <c r="AK9" s="1"/>
      <c r="AL9" s="5"/>
    </row>
    <row r="10" spans="1:49" ht="15.6">
      <c r="A10" s="46"/>
      <c r="B10" s="65">
        <f>+'Ark1'!C443</f>
        <v>2024</v>
      </c>
      <c r="C10" s="65">
        <f>+'Ark1'!L443</f>
        <v>1</v>
      </c>
      <c r="D10" s="3" t="str">
        <f>VLOOKUP(C10,RNR!$D$4:$E$19,2)</f>
        <v>P-</v>
      </c>
      <c r="E10" s="326">
        <f>+'Ark1'!Q443</f>
        <v>102</v>
      </c>
      <c r="F10" s="316"/>
      <c r="G10" s="326">
        <f>+'Ark1'!R443</f>
        <v>200</v>
      </c>
      <c r="H10" s="194">
        <f>+'Ark1'!AG443</f>
        <v>7.0572581528933503E-2</v>
      </c>
      <c r="I10" s="211">
        <f t="shared" ref="I10:I23" si="0">+H10-H28</f>
        <v>-8.2456990503329108E-2</v>
      </c>
      <c r="J10" s="194">
        <f>+'Ark1'!AH443</f>
        <v>4.5</v>
      </c>
      <c r="K10" s="95"/>
      <c r="L10" s="505">
        <f>+'Ark1'!AI443</f>
        <v>196</v>
      </c>
      <c r="M10" s="94"/>
      <c r="N10" s="274">
        <f>+'Ark1'!U443</f>
        <v>10.9155</v>
      </c>
      <c r="O10" s="211">
        <f t="shared" ref="O10:O23" si="1">+N10-N28</f>
        <v>-5.1274012345679107</v>
      </c>
      <c r="P10" s="210"/>
      <c r="Q10" s="419">
        <f>+IF(L10=0,"",'Ark1'!AJ443)</f>
        <v>99.694897959183606</v>
      </c>
      <c r="R10" s="433"/>
      <c r="S10" s="408">
        <f>+IF(L10=0,"",'Ark1'!AL443)</f>
        <v>10.730547007276416</v>
      </c>
      <c r="T10" s="89"/>
      <c r="U10" s="66">
        <f>+'Ark1'!T443</f>
        <v>2.71</v>
      </c>
      <c r="V10" s="109">
        <f t="shared" ref="V10:V23" si="2">+U10-U28</f>
        <v>3.0987654320988156E-2</v>
      </c>
      <c r="W10" s="135">
        <f>+'Ark1'!W443</f>
        <v>0.5</v>
      </c>
      <c r="X10" s="95"/>
      <c r="Y10" s="136">
        <f>+'Ark1'!X443</f>
        <v>6.5</v>
      </c>
      <c r="Z10" s="136">
        <f>+'Ark1'!Y443</f>
        <v>0.5</v>
      </c>
      <c r="AA10" s="136">
        <f>+'Ark1'!Z443</f>
        <v>2.7971610161018656</v>
      </c>
      <c r="AB10" s="71"/>
      <c r="AC10" s="135">
        <f>+'Ark1'!AA443</f>
        <v>0</v>
      </c>
      <c r="AD10" s="66">
        <f>+'Ark1'!AC443</f>
        <v>0</v>
      </c>
      <c r="AE10" s="136">
        <f>+'Ark1'!AE443</f>
        <v>0</v>
      </c>
      <c r="AF10" s="135">
        <f t="shared" ref="AF10" si="3">+G10/E10</f>
        <v>1.9607843137254901</v>
      </c>
      <c r="AG10" s="46"/>
      <c r="AH10" s="4"/>
      <c r="AI10" s="58"/>
      <c r="AJ10" s="58"/>
      <c r="AK10" s="1"/>
      <c r="AL10" s="5"/>
    </row>
    <row r="11" spans="1:49" ht="15.6">
      <c r="A11" s="46"/>
      <c r="B11" s="65">
        <f>+'Ark1'!C444</f>
        <v>2024</v>
      </c>
      <c r="C11" s="65">
        <f>+'Ark1'!L444</f>
        <v>2</v>
      </c>
      <c r="D11" s="3" t="str">
        <f>VLOOKUP(C11,RNR!$D$4:$E$19,2)</f>
        <v>P</v>
      </c>
      <c r="E11" s="326">
        <f>+'Ark1'!Q444</f>
        <v>383</v>
      </c>
      <c r="F11" s="316"/>
      <c r="G11" s="326">
        <f>+'Ark1'!R444</f>
        <v>560</v>
      </c>
      <c r="H11" s="194">
        <f>+'Ark1'!AG444</f>
        <v>0.26223802785986078</v>
      </c>
      <c r="I11" s="211">
        <f t="shared" si="0"/>
        <v>-0.42757708851720183</v>
      </c>
      <c r="J11" s="194">
        <f>+'Ark1'!AH444</f>
        <v>6.7857142857142891</v>
      </c>
      <c r="K11" s="95"/>
      <c r="L11" s="505">
        <f>+'Ark1'!AI444</f>
        <v>542</v>
      </c>
      <c r="M11" s="94"/>
      <c r="N11" s="274">
        <f>+'Ark1'!U444</f>
        <v>14.485892857142874</v>
      </c>
      <c r="O11" s="211">
        <f t="shared" si="1"/>
        <v>-3.9925771744028626</v>
      </c>
      <c r="P11" s="210"/>
      <c r="Q11" s="419">
        <f>+IF(L11=0,"",'Ark1'!AJ444)</f>
        <v>104.03376383763836</v>
      </c>
      <c r="R11" s="433"/>
      <c r="S11" s="408">
        <f>+IF(L11=0,"",'Ark1'!AL444)</f>
        <v>12.708628901796716</v>
      </c>
      <c r="T11" s="89"/>
      <c r="U11" s="66">
        <f>+'Ark1'!T444</f>
        <v>2.9446428571428558</v>
      </c>
      <c r="V11" s="109">
        <f t="shared" si="2"/>
        <v>-0.64605114916629391</v>
      </c>
      <c r="W11" s="135">
        <f>+'Ark1'!W444</f>
        <v>0</v>
      </c>
      <c r="X11" s="95"/>
      <c r="Y11" s="136">
        <f>+'Ark1'!X444</f>
        <v>35.357142857142847</v>
      </c>
      <c r="Z11" s="136">
        <f>+'Ark1'!Y444</f>
        <v>2.1428571428571423</v>
      </c>
      <c r="AA11" s="136">
        <f>+'Ark1'!Z444</f>
        <v>3.9324289462228488</v>
      </c>
      <c r="AB11" s="71"/>
      <c r="AC11" s="135">
        <f>+'Ark1'!AA444</f>
        <v>0</v>
      </c>
      <c r="AD11" s="66">
        <f>+'Ark1'!AC444</f>
        <v>0</v>
      </c>
      <c r="AE11" s="136">
        <f>+'Ark1'!AE444</f>
        <v>0</v>
      </c>
      <c r="AF11" s="135">
        <f t="shared" ref="AF11:AF28" si="4">+G11/E11</f>
        <v>1.4621409921671018</v>
      </c>
      <c r="AG11" s="46"/>
      <c r="AH11" s="4"/>
      <c r="AI11" s="58"/>
      <c r="AJ11" s="58"/>
      <c r="AK11" s="1"/>
      <c r="AL11" s="5"/>
    </row>
    <row r="12" spans="1:49" ht="15.6">
      <c r="A12" s="46"/>
      <c r="B12" s="65">
        <f>+'Ark1'!C445</f>
        <v>2024</v>
      </c>
      <c r="C12" s="65">
        <f>+'Ark1'!L445</f>
        <v>3</v>
      </c>
      <c r="D12" s="3" t="str">
        <f>VLOOKUP(C12,RNR!$D$4:$E$19,2)</f>
        <v>P+</v>
      </c>
      <c r="E12" s="326">
        <f>+'Ark1'!Q445</f>
        <v>880</v>
      </c>
      <c r="F12" s="316"/>
      <c r="G12" s="326">
        <f>+'Ark1'!R445</f>
        <v>1331</v>
      </c>
      <c r="H12" s="194">
        <f>+'Ark1'!AG445</f>
        <v>0.72740738298273189</v>
      </c>
      <c r="I12" s="211">
        <f t="shared" si="0"/>
        <v>-0.68458401593039286</v>
      </c>
      <c r="J12" s="194">
        <f>+'Ark1'!AH445</f>
        <v>7.3628850488354622</v>
      </c>
      <c r="K12" s="95"/>
      <c r="L12" s="505">
        <f>+'Ark1'!AI445</f>
        <v>1308</v>
      </c>
      <c r="M12" s="94"/>
      <c r="N12" s="274">
        <f>+'Ark1'!U445</f>
        <v>16.905860255447021</v>
      </c>
      <c r="O12" s="211">
        <f t="shared" si="1"/>
        <v>-3.0694000527578922</v>
      </c>
      <c r="P12" s="210"/>
      <c r="Q12" s="419">
        <f>+IF(L12=0,"",'Ark1'!AJ445)</f>
        <v>106.56429663608532</v>
      </c>
      <c r="R12" s="433"/>
      <c r="S12" s="408">
        <f>+IF(L12=0,"",'Ark1'!AL445)</f>
        <v>13.61496365666201</v>
      </c>
      <c r="T12" s="89"/>
      <c r="U12" s="66">
        <f>+'Ark1'!T445</f>
        <v>3.6453794139744553</v>
      </c>
      <c r="V12" s="109">
        <f t="shared" si="2"/>
        <v>-0.5757784369210035</v>
      </c>
      <c r="W12" s="135">
        <f>+'Ark1'!W445</f>
        <v>0</v>
      </c>
      <c r="X12" s="95"/>
      <c r="Y12" s="136">
        <f>+'Ark1'!X445</f>
        <v>54.094665664913592</v>
      </c>
      <c r="Z12" s="136">
        <f>+'Ark1'!Y445</f>
        <v>10.142749812171298</v>
      </c>
      <c r="AA12" s="136">
        <f>+'Ark1'!Z445</f>
        <v>4.7448270927137779</v>
      </c>
      <c r="AB12" s="71"/>
      <c r="AC12" s="135">
        <f>+'Ark1'!AA445</f>
        <v>0</v>
      </c>
      <c r="AD12" s="66">
        <f>+'Ark1'!AC445</f>
        <v>0</v>
      </c>
      <c r="AE12" s="136">
        <f>+'Ark1'!AE445</f>
        <v>0</v>
      </c>
      <c r="AF12" s="135">
        <f t="shared" si="4"/>
        <v>1.5125</v>
      </c>
      <c r="AG12" s="46"/>
      <c r="AH12" s="4"/>
      <c r="AI12" s="58"/>
      <c r="AJ12" s="58"/>
      <c r="AK12" s="1"/>
      <c r="AL12" s="5"/>
    </row>
    <row r="13" spans="1:49" ht="15.6">
      <c r="A13" s="46"/>
      <c r="B13" s="65">
        <f>+'Ark1'!C446</f>
        <v>2024</v>
      </c>
      <c r="C13" s="65">
        <f>+'Ark1'!L446</f>
        <v>4</v>
      </c>
      <c r="D13" s="3" t="str">
        <f>VLOOKUP(C13,RNR!$D$4:$E$19,2)</f>
        <v>O-</v>
      </c>
      <c r="E13" s="326">
        <f>+'Ark1'!Q446</f>
        <v>1991</v>
      </c>
      <c r="F13" s="316"/>
      <c r="G13" s="326">
        <f>+'Ark1'!R446</f>
        <v>3836</v>
      </c>
      <c r="H13" s="194">
        <f>+'Ark1'!AG446</f>
        <v>2.2170057583683485</v>
      </c>
      <c r="I13" s="211">
        <f t="shared" si="0"/>
        <v>-0.60553739150922592</v>
      </c>
      <c r="J13" s="194">
        <f>+'Ark1'!AH446</f>
        <v>6.9343065693430654</v>
      </c>
      <c r="K13" s="95"/>
      <c r="L13" s="505">
        <f>+'Ark1'!AI446</f>
        <v>3787</v>
      </c>
      <c r="M13" s="94"/>
      <c r="N13" s="274">
        <f>+'Ark1'!U446</f>
        <v>17.878284671532853</v>
      </c>
      <c r="O13" s="211">
        <f t="shared" si="1"/>
        <v>-3.5217822927528033</v>
      </c>
      <c r="P13" s="210"/>
      <c r="Q13" s="419">
        <f>+IF(L13=0,"",'Ark1'!AJ446)</f>
        <v>105.93723263797172</v>
      </c>
      <c r="R13" s="433"/>
      <c r="S13" s="408">
        <f>+IF(L13=0,"",'Ark1'!AL446)</f>
        <v>14.790108739225403</v>
      </c>
      <c r="T13" s="89"/>
      <c r="U13" s="66">
        <f>+'Ark1'!T446</f>
        <v>4.4551616266944736</v>
      </c>
      <c r="V13" s="109">
        <f t="shared" si="2"/>
        <v>-0.30689194473409565</v>
      </c>
      <c r="W13" s="135">
        <f>+'Ark1'!W446</f>
        <v>0.10427528675703857</v>
      </c>
      <c r="X13" s="95"/>
      <c r="Y13" s="136">
        <f>+'Ark1'!X446</f>
        <v>57.168925964546403</v>
      </c>
      <c r="Z13" s="136">
        <f>+'Ark1'!Y446</f>
        <v>15.77163712200208</v>
      </c>
      <c r="AA13" s="136">
        <f>+'Ark1'!Z446</f>
        <v>4.5696687004180658</v>
      </c>
      <c r="AB13" s="71"/>
      <c r="AC13" s="135">
        <f>+'Ark1'!AA446</f>
        <v>0</v>
      </c>
      <c r="AD13" s="66">
        <f>+'Ark1'!AC446</f>
        <v>0</v>
      </c>
      <c r="AE13" s="136">
        <f>+'Ark1'!AE446</f>
        <v>0</v>
      </c>
      <c r="AF13" s="135">
        <f t="shared" si="4"/>
        <v>1.9266700150678051</v>
      </c>
      <c r="AG13" s="46"/>
      <c r="AH13" s="4"/>
      <c r="AI13" s="58"/>
      <c r="AJ13" s="58"/>
      <c r="AK13" s="1"/>
      <c r="AL13" s="5"/>
    </row>
    <row r="14" spans="1:49" ht="15.6">
      <c r="A14" s="46"/>
      <c r="B14" s="65">
        <f>+'Ark1'!C447</f>
        <v>2024</v>
      </c>
      <c r="C14" s="65">
        <f>+'Ark1'!L447</f>
        <v>5</v>
      </c>
      <c r="D14" s="3" t="str">
        <f>VLOOKUP(C14,RNR!$D$4:$E$19,2)</f>
        <v>O</v>
      </c>
      <c r="E14" s="326">
        <f>+'Ark1'!Q447</f>
        <v>4031</v>
      </c>
      <c r="F14" s="316"/>
      <c r="G14" s="326">
        <f>+'Ark1'!R447</f>
        <v>9238</v>
      </c>
      <c r="H14" s="194">
        <f>+'Ark1'!AG447</f>
        <v>6.4767791929362</v>
      </c>
      <c r="I14" s="211">
        <f t="shared" si="0"/>
        <v>-0.25864464758967998</v>
      </c>
      <c r="J14" s="194">
        <f>+'Ark1'!AH447</f>
        <v>4.9794327776575011</v>
      </c>
      <c r="K14" s="95"/>
      <c r="L14" s="505">
        <f>+'Ark1'!AI447</f>
        <v>9099</v>
      </c>
      <c r="M14" s="94"/>
      <c r="N14" s="274">
        <f>+'Ark1'!U447</f>
        <v>21.687962762502689</v>
      </c>
      <c r="O14" s="211">
        <f t="shared" si="1"/>
        <v>-1.4819481145481852</v>
      </c>
      <c r="P14" s="210"/>
      <c r="Q14" s="419">
        <f>+IF(L14=0,"",'Ark1'!AJ447)</f>
        <v>109.60538520716575</v>
      </c>
      <c r="R14" s="433"/>
      <c r="S14" s="408">
        <f>+IF(L14=0,"",'Ark1'!AL447)</f>
        <v>16.313460532670721</v>
      </c>
      <c r="T14" s="89"/>
      <c r="U14" s="66">
        <f>+'Ark1'!T447</f>
        <v>5.0440571552284066</v>
      </c>
      <c r="V14" s="109">
        <f t="shared" si="2"/>
        <v>-0.45786709026480743</v>
      </c>
      <c r="W14" s="135">
        <f>+'Ark1'!W447</f>
        <v>0.4654687161723316</v>
      </c>
      <c r="X14" s="95"/>
      <c r="Y14" s="136">
        <f>+'Ark1'!X447</f>
        <v>85.462221260012996</v>
      </c>
      <c r="Z14" s="136">
        <f>+'Ark1'!Y447</f>
        <v>42.108681532799309</v>
      </c>
      <c r="AA14" s="136">
        <f>+'Ark1'!Z447</f>
        <v>4.6171557758252684</v>
      </c>
      <c r="AB14" s="71"/>
      <c r="AC14" s="135">
        <f>+'Ark1'!AA447</f>
        <v>0</v>
      </c>
      <c r="AD14" s="66">
        <f>+'Ark1'!AC447</f>
        <v>0</v>
      </c>
      <c r="AE14" s="136">
        <f>+'Ark1'!AE447</f>
        <v>0</v>
      </c>
      <c r="AF14" s="135">
        <f t="shared" si="4"/>
        <v>2.2917390225750434</v>
      </c>
      <c r="AG14" s="46"/>
      <c r="AH14" s="4"/>
      <c r="AI14" s="58"/>
      <c r="AJ14" s="58"/>
      <c r="AK14" s="1"/>
      <c r="AL14" s="5"/>
      <c r="AN14" s="2"/>
      <c r="AO14" s="2"/>
      <c r="AP14" s="2"/>
    </row>
    <row r="15" spans="1:49" ht="15.6">
      <c r="A15" s="46"/>
      <c r="B15" s="65">
        <f>+'Ark1'!C448</f>
        <v>2024</v>
      </c>
      <c r="C15" s="65">
        <f>+'Ark1'!L448</f>
        <v>6</v>
      </c>
      <c r="D15" s="3" t="str">
        <f>VLOOKUP(C15,RNR!$D$4:$E$19,2)</f>
        <v>O+</v>
      </c>
      <c r="E15" s="326">
        <f>+'Ark1'!Q448</f>
        <v>6090</v>
      </c>
      <c r="F15" s="316"/>
      <c r="G15" s="326">
        <f>+'Ark1'!R448</f>
        <v>17210</v>
      </c>
      <c r="H15" s="194">
        <f>+'Ark1'!AG448</f>
        <v>14.222962936383176</v>
      </c>
      <c r="I15" s="211">
        <f t="shared" si="0"/>
        <v>0.52991192419513133</v>
      </c>
      <c r="J15" s="194">
        <f>+'Ark1'!AH448</f>
        <v>3.8059267867518871</v>
      </c>
      <c r="K15" s="95"/>
      <c r="L15" s="505">
        <f>+'Ark1'!AI448</f>
        <v>16852</v>
      </c>
      <c r="M15" s="94"/>
      <c r="N15" s="274">
        <f>+'Ark1'!U448</f>
        <v>25.56506101104014</v>
      </c>
      <c r="O15" s="211">
        <f t="shared" si="1"/>
        <v>-0.18266374538142216</v>
      </c>
      <c r="P15" s="210"/>
      <c r="Q15" s="419">
        <f>+IF(L15=0,"",'Ark1'!AJ448)</f>
        <v>112.05122240683524</v>
      </c>
      <c r="R15" s="433"/>
      <c r="S15" s="408">
        <f>+IF(L15=0,"",'Ark1'!AL448)</f>
        <v>18.055940670410337</v>
      </c>
      <c r="T15" s="89"/>
      <c r="U15" s="66">
        <f>+'Ark1'!T448</f>
        <v>5.6502614758861123</v>
      </c>
      <c r="V15" s="109">
        <f t="shared" si="2"/>
        <v>-0.52278989701025669</v>
      </c>
      <c r="W15" s="135">
        <f>+'Ark1'!W448</f>
        <v>2.9575828006972698</v>
      </c>
      <c r="X15" s="95"/>
      <c r="Y15" s="136">
        <f>+'Ark1'!X448</f>
        <v>96.705403834979649</v>
      </c>
      <c r="Z15" s="136">
        <f>+'Ark1'!Y448</f>
        <v>74.520627542126689</v>
      </c>
      <c r="AA15" s="136">
        <f>+'Ark1'!Z448</f>
        <v>4.6040918641387263</v>
      </c>
      <c r="AB15" s="71"/>
      <c r="AC15" s="135">
        <f>+'Ark1'!AA448</f>
        <v>0</v>
      </c>
      <c r="AD15" s="66">
        <f>+'Ark1'!AC448</f>
        <v>0</v>
      </c>
      <c r="AE15" s="136">
        <f>+'Ark1'!AE448</f>
        <v>0</v>
      </c>
      <c r="AF15" s="135">
        <f t="shared" si="4"/>
        <v>2.825944170771757</v>
      </c>
      <c r="AG15" s="46"/>
      <c r="AH15" s="4"/>
      <c r="AI15" s="58"/>
      <c r="AJ15" s="58"/>
      <c r="AK15" s="13"/>
      <c r="AL15" s="5"/>
      <c r="AN15" s="2"/>
      <c r="AO15" s="2"/>
      <c r="AP15" s="4"/>
      <c r="AQ15" s="4"/>
      <c r="AR15" s="4"/>
    </row>
    <row r="16" spans="1:49" ht="15.6">
      <c r="A16" s="46"/>
      <c r="B16" s="65">
        <f>+'Ark1'!C449</f>
        <v>2024</v>
      </c>
      <c r="C16" s="65">
        <f>+'Ark1'!L449</f>
        <v>7</v>
      </c>
      <c r="D16" s="3" t="str">
        <f>VLOOKUP(C16,RNR!$D$4:$E$19,2)</f>
        <v>R-</v>
      </c>
      <c r="E16" s="326">
        <f>+'Ark1'!Q449</f>
        <v>6831</v>
      </c>
      <c r="F16" s="316"/>
      <c r="G16" s="326">
        <f>+'Ark1'!R449</f>
        <v>21664</v>
      </c>
      <c r="H16" s="194">
        <f>+'Ark1'!AG449</f>
        <v>20.966906757621285</v>
      </c>
      <c r="I16" s="211">
        <f t="shared" si="0"/>
        <v>3.7045003742988456</v>
      </c>
      <c r="J16" s="194">
        <f>+'Ark1'!AH449</f>
        <v>2.538774002954209</v>
      </c>
      <c r="K16" s="95"/>
      <c r="L16" s="505">
        <f>+'Ark1'!AI449</f>
        <v>21279</v>
      </c>
      <c r="M16" s="94"/>
      <c r="N16" s="274">
        <f>+'Ark1'!U449</f>
        <v>29.938727843426932</v>
      </c>
      <c r="O16" s="211">
        <f t="shared" si="1"/>
        <v>0.49482405714595856</v>
      </c>
      <c r="P16" s="210"/>
      <c r="Q16" s="419">
        <f>+IF(L16=0,"",'Ark1'!AJ449)</f>
        <v>114.01529677146478</v>
      </c>
      <c r="R16" s="433"/>
      <c r="S16" s="408">
        <f>+IF(L16=0,"",'Ark1'!AL449)</f>
        <v>20.118537121458424</v>
      </c>
      <c r="T16" s="89"/>
      <c r="U16" s="66">
        <f>+'Ark1'!T449</f>
        <v>6.2399833825701609</v>
      </c>
      <c r="V16" s="109">
        <f t="shared" si="2"/>
        <v>-0.5421799196292989</v>
      </c>
      <c r="W16" s="135">
        <f>+'Ark1'!W449</f>
        <v>7.671713441654358</v>
      </c>
      <c r="X16" s="95"/>
      <c r="Y16" s="136">
        <f>+'Ark1'!X449</f>
        <v>99.76920236336781</v>
      </c>
      <c r="Z16" s="136">
        <f>+'Ark1'!Y449</f>
        <v>92.614475627769565</v>
      </c>
      <c r="AA16" s="136">
        <f>+'Ark1'!Z449</f>
        <v>4.3775755625168493</v>
      </c>
      <c r="AB16" s="71"/>
      <c r="AC16" s="135">
        <f>+'Ark1'!AA449</f>
        <v>0</v>
      </c>
      <c r="AD16" s="66">
        <f>+'Ark1'!AC449</f>
        <v>0</v>
      </c>
      <c r="AE16" s="136">
        <f>+'Ark1'!AE449</f>
        <v>0</v>
      </c>
      <c r="AF16" s="135">
        <f t="shared" si="4"/>
        <v>3.171424388815693</v>
      </c>
      <c r="AG16" s="46"/>
      <c r="AH16" s="4"/>
      <c r="AI16" s="58"/>
      <c r="AJ16" s="58"/>
      <c r="AK16" s="1"/>
      <c r="AL16" s="5"/>
    </row>
    <row r="17" spans="1:44" ht="15.6">
      <c r="A17" s="46"/>
      <c r="B17" s="65">
        <f>+'Ark1'!C450</f>
        <v>2024</v>
      </c>
      <c r="C17" s="65">
        <f>+'Ark1'!L450</f>
        <v>8</v>
      </c>
      <c r="D17" s="3" t="str">
        <f>VLOOKUP(C17,RNR!$D$4:$E$19,2)</f>
        <v>R</v>
      </c>
      <c r="E17" s="326">
        <f>+'Ark1'!Q450</f>
        <v>6578</v>
      </c>
      <c r="F17" s="316"/>
      <c r="G17" s="326">
        <f>+'Ark1'!R450</f>
        <v>20799</v>
      </c>
      <c r="H17" s="194">
        <f>+'Ark1'!AG450</f>
        <v>23.009102249911273</v>
      </c>
      <c r="I17" s="211">
        <f t="shared" si="0"/>
        <v>-3.0707179854594706</v>
      </c>
      <c r="J17" s="194">
        <f>+'Ark1'!AH450</f>
        <v>1.9087456127698439</v>
      </c>
      <c r="K17" s="95"/>
      <c r="L17" s="505">
        <f>+'Ark1'!AI450</f>
        <v>20107</v>
      </c>
      <c r="M17" s="94"/>
      <c r="N17" s="274">
        <f>+'Ark1'!U450</f>
        <v>34.22116928698513</v>
      </c>
      <c r="O17" s="211">
        <f t="shared" si="1"/>
        <v>0.461878128448447</v>
      </c>
      <c r="P17" s="210"/>
      <c r="Q17" s="419">
        <f>+IF(L17=0,"",'Ark1'!AJ450)</f>
        <v>115.25861640224778</v>
      </c>
      <c r="R17" s="433"/>
      <c r="S17" s="408">
        <f>+IF(L17=0,"",'Ark1'!AL450)</f>
        <v>22.260895971708319</v>
      </c>
      <c r="T17" s="89"/>
      <c r="U17" s="66">
        <f>+'Ark1'!T450</f>
        <v>7.2360690417808513</v>
      </c>
      <c r="V17" s="109">
        <f t="shared" si="2"/>
        <v>-0.26206358017036813</v>
      </c>
      <c r="W17" s="135">
        <f>+'Ark1'!W450</f>
        <v>19.414394922832827</v>
      </c>
      <c r="X17" s="95"/>
      <c r="Y17" s="136">
        <f>+'Ark1'!X450</f>
        <v>99.947112841963516</v>
      </c>
      <c r="Z17" s="136">
        <f>+'Ark1'!Y450</f>
        <v>98.485504110774556</v>
      </c>
      <c r="AA17" s="136">
        <f>+'Ark1'!Z450</f>
        <v>4.4314170475162626</v>
      </c>
      <c r="AB17" s="71"/>
      <c r="AC17" s="135">
        <f>+'Ark1'!AA450</f>
        <v>0</v>
      </c>
      <c r="AD17" s="66">
        <f>+'Ark1'!AC450</f>
        <v>0</v>
      </c>
      <c r="AE17" s="136">
        <f>+'Ark1'!AE450</f>
        <v>0</v>
      </c>
      <c r="AF17" s="135">
        <f t="shared" si="4"/>
        <v>3.161903314077227</v>
      </c>
      <c r="AG17" s="46"/>
      <c r="AH17" s="4"/>
      <c r="AI17" s="58"/>
      <c r="AJ17" s="58"/>
      <c r="AK17" s="1"/>
      <c r="AL17" s="5"/>
    </row>
    <row r="18" spans="1:44" ht="15.6">
      <c r="A18" s="46"/>
      <c r="B18" s="65">
        <f>+'Ark1'!C451</f>
        <v>2024</v>
      </c>
      <c r="C18" s="65">
        <f>+'Ark1'!L451</f>
        <v>9</v>
      </c>
      <c r="D18" s="3" t="str">
        <f>VLOOKUP(C18,RNR!$D$4:$E$19,2)</f>
        <v>R+</v>
      </c>
      <c r="E18" s="326">
        <f>+'Ark1'!Q451</f>
        <v>5442</v>
      </c>
      <c r="F18" s="316"/>
      <c r="G18" s="326">
        <f>+'Ark1'!R451</f>
        <v>14788</v>
      </c>
      <c r="H18" s="194">
        <f>+'Ark1'!AG451</f>
        <v>18.497693969537096</v>
      </c>
      <c r="I18" s="211">
        <f t="shared" si="0"/>
        <v>-2.8170799759262586</v>
      </c>
      <c r="J18" s="194">
        <f>+'Ark1'!AH451</f>
        <v>1.4471192859074924</v>
      </c>
      <c r="K18" s="95"/>
      <c r="L18" s="505">
        <f>+'Ark1'!AI451</f>
        <v>14274</v>
      </c>
      <c r="M18" s="94"/>
      <c r="N18" s="274">
        <f>+'Ark1'!U451</f>
        <v>38.694191236137279</v>
      </c>
      <c r="O18" s="211">
        <f t="shared" si="1"/>
        <v>-2.8127852486484528E-2</v>
      </c>
      <c r="P18" s="210"/>
      <c r="Q18" s="419">
        <f>+IF(L18=0,"",'Ark1'!AJ451)</f>
        <v>116.09026201485251</v>
      </c>
      <c r="R18" s="433"/>
      <c r="S18" s="408">
        <f>+IF(L18=0,"",'Ark1'!AL451)</f>
        <v>24.646896759123361</v>
      </c>
      <c r="T18" s="89"/>
      <c r="U18" s="66">
        <f>+'Ark1'!T451</f>
        <v>8.3174871517446594</v>
      </c>
      <c r="V18" s="109">
        <f t="shared" si="2"/>
        <v>-1.6363198578922322E-2</v>
      </c>
      <c r="W18" s="135">
        <f>+'Ark1'!W451</f>
        <v>40.965647822558843</v>
      </c>
      <c r="X18" s="95"/>
      <c r="Y18" s="136">
        <f>+'Ark1'!X451</f>
        <v>100</v>
      </c>
      <c r="Z18" s="136">
        <f>+'Ark1'!Y451</f>
        <v>99.743034893156604</v>
      </c>
      <c r="AA18" s="136">
        <f>+'Ark1'!Z451</f>
        <v>4.9347900148176995</v>
      </c>
      <c r="AB18" s="71"/>
      <c r="AC18" s="135">
        <f>+'Ark1'!AA451</f>
        <v>0</v>
      </c>
      <c r="AD18" s="66">
        <f>+'Ark1'!AC451</f>
        <v>0</v>
      </c>
      <c r="AE18" s="136">
        <f>+'Ark1'!AE451</f>
        <v>0</v>
      </c>
      <c r="AF18" s="135">
        <f t="shared" si="4"/>
        <v>2.7173833149577362</v>
      </c>
      <c r="AG18" s="46"/>
      <c r="AH18" s="4"/>
      <c r="AI18" s="58"/>
      <c r="AJ18" s="58"/>
      <c r="AK18" s="1"/>
      <c r="AL18" s="5"/>
      <c r="AN18" s="2"/>
      <c r="AO18" s="2"/>
      <c r="AP18" s="2"/>
    </row>
    <row r="19" spans="1:44" ht="15.6">
      <c r="A19" s="46"/>
      <c r="B19" s="65">
        <f>+'Ark1'!C452</f>
        <v>2024</v>
      </c>
      <c r="C19" s="65">
        <f>+'Ark1'!L452</f>
        <v>10</v>
      </c>
      <c r="D19" s="3" t="str">
        <f>VLOOKUP(C19,RNR!$D$4:$E$19,2)</f>
        <v>U-</v>
      </c>
      <c r="E19" s="326">
        <f>+'Ark1'!Q452</f>
        <v>3374</v>
      </c>
      <c r="F19" s="316"/>
      <c r="G19" s="326">
        <f>+'Ark1'!R452</f>
        <v>6407</v>
      </c>
      <c r="H19" s="194">
        <f>+'Ark1'!AG452</f>
        <v>8.9260657571851905</v>
      </c>
      <c r="I19" s="211">
        <f t="shared" si="0"/>
        <v>2.5458905043359783</v>
      </c>
      <c r="J19" s="194">
        <f>+'Ark1'!AH452</f>
        <v>1.3110660215389416</v>
      </c>
      <c r="K19" s="95"/>
      <c r="L19" s="505">
        <f>+'Ark1'!AI452</f>
        <v>6254</v>
      </c>
      <c r="M19" s="94"/>
      <c r="N19" s="274">
        <f>+'Ark1'!U452</f>
        <v>43.096597471515594</v>
      </c>
      <c r="O19" s="211">
        <f t="shared" si="1"/>
        <v>0.23403813607257007</v>
      </c>
      <c r="P19" s="210"/>
      <c r="Q19" s="419">
        <f>+IF(L19=0,"",'Ark1'!AJ452)</f>
        <v>116.58207547169772</v>
      </c>
      <c r="R19" s="433"/>
      <c r="S19" s="408">
        <f>+IF(L19=0,"",'Ark1'!AL452)</f>
        <v>27.17287501148672</v>
      </c>
      <c r="T19" s="89"/>
      <c r="U19" s="66">
        <f>+'Ark1'!T452</f>
        <v>9.646168253472764</v>
      </c>
      <c r="V19" s="109">
        <f t="shared" si="2"/>
        <v>0.39181698764998174</v>
      </c>
      <c r="W19" s="135">
        <f>+'Ark1'!W452</f>
        <v>74.30934914936789</v>
      </c>
      <c r="X19" s="95"/>
      <c r="Y19" s="136">
        <f>+'Ark1'!X452</f>
        <v>100</v>
      </c>
      <c r="Z19" s="136">
        <f>+'Ark1'!Y452</f>
        <v>99.984392071172167</v>
      </c>
      <c r="AA19" s="136">
        <f>+'Ark1'!Z452</f>
        <v>5.2246496156384579</v>
      </c>
      <c r="AB19" s="71"/>
      <c r="AC19" s="135">
        <f>+'Ark1'!AA452</f>
        <v>0</v>
      </c>
      <c r="AD19" s="66">
        <f>+'Ark1'!AC452</f>
        <v>0</v>
      </c>
      <c r="AE19" s="136">
        <f>+'Ark1'!AE452</f>
        <v>0</v>
      </c>
      <c r="AF19" s="135">
        <f t="shared" si="4"/>
        <v>1.8989330171902785</v>
      </c>
      <c r="AG19" s="46"/>
      <c r="AH19" s="4"/>
      <c r="AI19" s="58"/>
      <c r="AJ19" s="58"/>
      <c r="AK19" s="1"/>
      <c r="AL19" s="5"/>
      <c r="AN19" s="2"/>
      <c r="AO19" s="2"/>
      <c r="AP19" s="2"/>
    </row>
    <row r="20" spans="1:44" ht="15.6">
      <c r="A20" s="46"/>
      <c r="B20" s="65">
        <f>+'Ark1'!C453</f>
        <v>2024</v>
      </c>
      <c r="C20" s="65">
        <f>+'Ark1'!L453</f>
        <v>11</v>
      </c>
      <c r="D20" s="3" t="str">
        <f>VLOOKUP(C20,RNR!$D$4:$E$19,2)</f>
        <v>U</v>
      </c>
      <c r="E20" s="326">
        <f>+'Ark1'!Q453</f>
        <v>1507</v>
      </c>
      <c r="F20" s="316"/>
      <c r="G20" s="326">
        <f>+'Ark1'!R453</f>
        <v>2274</v>
      </c>
      <c r="H20" s="194">
        <f>+'Ark1'!AG453</f>
        <v>3.5086640604821002</v>
      </c>
      <c r="I20" s="211">
        <f t="shared" si="0"/>
        <v>0.93763535621309657</v>
      </c>
      <c r="J20" s="194">
        <f>+'Ark1'!AH453</f>
        <v>1.7590149516270885</v>
      </c>
      <c r="K20" s="95"/>
      <c r="L20" s="505">
        <f>+'Ark1'!AI453</f>
        <v>2211</v>
      </c>
      <c r="M20" s="94"/>
      <c r="N20" s="274">
        <f>+'Ark1'!U453</f>
        <v>47.729727352682531</v>
      </c>
      <c r="O20" s="211">
        <f t="shared" si="1"/>
        <v>1.8394488450630462</v>
      </c>
      <c r="P20" s="46"/>
      <c r="Q20" s="419">
        <f>+IF(L20=0,"",'Ark1'!AJ453)</f>
        <v>117.1429217548619</v>
      </c>
      <c r="R20" s="433"/>
      <c r="S20" s="408">
        <f>+IF(L20=0,"",'Ark1'!AL453)</f>
        <v>29.644470618231463</v>
      </c>
      <c r="T20" s="89"/>
      <c r="U20" s="66">
        <f>+'Ark1'!T453</f>
        <v>11.0325417766051</v>
      </c>
      <c r="V20" s="109">
        <f t="shared" si="2"/>
        <v>1.0546121917390998</v>
      </c>
      <c r="W20" s="135">
        <f>+'Ark1'!W453</f>
        <v>95.338610378188235</v>
      </c>
      <c r="X20" s="95"/>
      <c r="Y20" s="136">
        <f>+'Ark1'!X453</f>
        <v>100</v>
      </c>
      <c r="Z20" s="136">
        <f>+'Ark1'!Y453</f>
        <v>99.956024626209356</v>
      </c>
      <c r="AA20" s="136">
        <f>+'Ark1'!Z453</f>
        <v>5.8922436990984597</v>
      </c>
      <c r="AB20" s="71"/>
      <c r="AC20" s="135">
        <f>+'Ark1'!AA453</f>
        <v>0</v>
      </c>
      <c r="AD20" s="66">
        <f>+'Ark1'!AC453</f>
        <v>0</v>
      </c>
      <c r="AE20" s="136">
        <f>+'Ark1'!AE453</f>
        <v>0</v>
      </c>
      <c r="AF20" s="135">
        <f t="shared" si="4"/>
        <v>1.5089581950895818</v>
      </c>
      <c r="AG20" s="46"/>
      <c r="AH20" s="4"/>
      <c r="AI20" s="58"/>
      <c r="AJ20" s="58"/>
      <c r="AK20" s="1"/>
      <c r="AL20" s="5"/>
      <c r="AN20" s="2"/>
      <c r="AO20" s="2"/>
      <c r="AP20" s="2"/>
    </row>
    <row r="21" spans="1:44" ht="15.6">
      <c r="A21" s="46"/>
      <c r="B21" s="65">
        <f>+'Ark1'!C454</f>
        <v>2024</v>
      </c>
      <c r="C21" s="65">
        <f>+'Ark1'!L454</f>
        <v>12</v>
      </c>
      <c r="D21" s="3" t="str">
        <f>VLOOKUP(C21,RNR!$D$4:$E$19,2)</f>
        <v>U+</v>
      </c>
      <c r="E21" s="326">
        <f>+'Ark1'!Q454</f>
        <v>328</v>
      </c>
      <c r="F21" s="316"/>
      <c r="G21" s="326">
        <f>+'Ark1'!R454</f>
        <v>393</v>
      </c>
      <c r="H21" s="194">
        <f>+'Ark1'!AG454</f>
        <v>0.63886758015666156</v>
      </c>
      <c r="I21" s="211">
        <f t="shared" si="0"/>
        <v>0.10686614198074496</v>
      </c>
      <c r="J21" s="194">
        <f>+'Ark1'!AH454</f>
        <v>2.0356234096692112</v>
      </c>
      <c r="K21" s="95"/>
      <c r="L21" s="505">
        <f>+'Ark1'!AI454</f>
        <v>384</v>
      </c>
      <c r="M21" s="94"/>
      <c r="N21" s="274">
        <f>+'Ark1'!U454</f>
        <v>50.287022900763397</v>
      </c>
      <c r="O21" s="211">
        <f t="shared" si="1"/>
        <v>0.77935166788665811</v>
      </c>
      <c r="P21" s="46"/>
      <c r="Q21" s="419">
        <f>+IF(L21=0,"",'Ark1'!AJ454)</f>
        <v>116.75494791666652</v>
      </c>
      <c r="R21" s="433"/>
      <c r="S21" s="408">
        <f>+IF(L21=0,"",'Ark1'!AL454)</f>
        <v>31.570021260925248</v>
      </c>
      <c r="T21" s="89"/>
      <c r="U21" s="66">
        <f>+'Ark1'!T454</f>
        <v>12.381679389312978</v>
      </c>
      <c r="V21" s="109">
        <f t="shared" si="2"/>
        <v>1.1844191153403756</v>
      </c>
      <c r="W21" s="135">
        <f>+'Ark1'!W454</f>
        <v>95.928753180661602</v>
      </c>
      <c r="X21" s="95"/>
      <c r="Y21" s="136">
        <f>+'Ark1'!X454</f>
        <v>100</v>
      </c>
      <c r="Z21" s="136">
        <f>+'Ark1'!Y454</f>
        <v>100</v>
      </c>
      <c r="AA21" s="136">
        <f>+'Ark1'!Z454</f>
        <v>6.5672182671144306</v>
      </c>
      <c r="AB21" s="71"/>
      <c r="AC21" s="135">
        <f>+'Ark1'!AA454</f>
        <v>0</v>
      </c>
      <c r="AD21" s="66">
        <f>+'Ark1'!AC454</f>
        <v>0</v>
      </c>
      <c r="AE21" s="136">
        <f>+'Ark1'!AE454</f>
        <v>0</v>
      </c>
      <c r="AF21" s="135">
        <f t="shared" si="4"/>
        <v>1.1981707317073171</v>
      </c>
      <c r="AG21" s="46"/>
      <c r="AH21" s="4"/>
      <c r="AI21" s="58"/>
      <c r="AJ21" s="58"/>
      <c r="AK21" s="1"/>
      <c r="AL21" s="5"/>
      <c r="AN21" s="2"/>
      <c r="AO21" s="2"/>
      <c r="AP21" s="2"/>
    </row>
    <row r="22" spans="1:44" ht="15.6">
      <c r="A22" s="46"/>
      <c r="B22" s="65">
        <f>+'Ark1'!C455</f>
        <v>2024</v>
      </c>
      <c r="C22" s="65">
        <f>+'Ark1'!L455</f>
        <v>13</v>
      </c>
      <c r="D22" s="3" t="str">
        <f>VLOOKUP(C22,RNR!$D$4:$E$19,2)</f>
        <v>E-</v>
      </c>
      <c r="E22" s="326">
        <f>+'Ark1'!Q455</f>
        <v>107</v>
      </c>
      <c r="F22" s="316"/>
      <c r="G22" s="326">
        <f>+'Ark1'!R455</f>
        <v>126</v>
      </c>
      <c r="H22" s="194">
        <f>+'Ark1'!AG455</f>
        <v>0.22492969734703824</v>
      </c>
      <c r="I22" s="211">
        <f t="shared" si="0"/>
        <v>0.17434476676625879</v>
      </c>
      <c r="J22" s="194">
        <f>+'Ark1'!AH455</f>
        <v>0</v>
      </c>
      <c r="K22" s="95"/>
      <c r="L22" s="505">
        <f>+'Ark1'!AI455</f>
        <v>124</v>
      </c>
      <c r="M22" s="94"/>
      <c r="N22" s="274">
        <f>+'Ark1'!U455</f>
        <v>55.222222222222221</v>
      </c>
      <c r="O22" s="211">
        <f t="shared" si="1"/>
        <v>3.1555555555555728</v>
      </c>
      <c r="P22" s="46"/>
      <c r="Q22" s="419">
        <f>+IF(L22=0,"",'Ark1'!AJ455)</f>
        <v>116.6354838709678</v>
      </c>
      <c r="R22" s="433"/>
      <c r="S22" s="408">
        <f>+IF(L22=0,"",'Ark1'!AL455)</f>
        <v>34.864286616721422</v>
      </c>
      <c r="T22" s="89"/>
      <c r="U22" s="66">
        <f>+'Ark1'!T455</f>
        <v>13.603174603174605</v>
      </c>
      <c r="V22" s="109">
        <f t="shared" si="2"/>
        <v>1.4516594516594523</v>
      </c>
      <c r="W22" s="135">
        <f>+'Ark1'!W455</f>
        <v>100</v>
      </c>
      <c r="X22" s="95"/>
      <c r="Y22" s="136">
        <f>+'Ark1'!X455</f>
        <v>100</v>
      </c>
      <c r="Z22" s="136">
        <f>+'Ark1'!Y455</f>
        <v>100</v>
      </c>
      <c r="AA22" s="136">
        <f>+'Ark1'!Z455</f>
        <v>5.8709655365680451</v>
      </c>
      <c r="AB22" s="71"/>
      <c r="AC22" s="135">
        <f>+'Ark1'!AA455</f>
        <v>0</v>
      </c>
      <c r="AD22" s="66">
        <f>+'Ark1'!AC455</f>
        <v>0</v>
      </c>
      <c r="AE22" s="136">
        <f>+'Ark1'!AE455</f>
        <v>0</v>
      </c>
      <c r="AF22" s="135">
        <f t="shared" si="4"/>
        <v>1.1775700934579438</v>
      </c>
      <c r="AG22" s="46"/>
      <c r="AH22" s="4"/>
      <c r="AI22" s="58"/>
      <c r="AJ22" s="58"/>
      <c r="AK22" s="13"/>
      <c r="AL22" s="5"/>
      <c r="AN22" s="2"/>
      <c r="AO22" s="2"/>
      <c r="AP22" s="4"/>
      <c r="AQ22" s="4"/>
      <c r="AR22" s="4"/>
    </row>
    <row r="23" spans="1:44" ht="15.6">
      <c r="A23" s="46"/>
      <c r="B23" s="65">
        <f>+'Ark1'!C456</f>
        <v>2024</v>
      </c>
      <c r="C23" s="65">
        <f>+'Ark1'!L456</f>
        <v>14</v>
      </c>
      <c r="D23" s="3" t="str">
        <f>VLOOKUP(C23,RNR!$D$4:$E$19,2)</f>
        <v>E</v>
      </c>
      <c r="E23" s="326">
        <f>+'Ark1'!Q456</f>
        <v>3</v>
      </c>
      <c r="F23" s="316"/>
      <c r="G23" s="326">
        <f>+'Ark1'!R456</f>
        <v>3</v>
      </c>
      <c r="H23" s="194">
        <f>+'Ark1'!AG456</f>
        <v>5.4179674152577779E-3</v>
      </c>
      <c r="I23" s="211">
        <f t="shared" si="0"/>
        <v>-1.5311196606350195E-2</v>
      </c>
      <c r="J23" s="194">
        <f>+'Ark1'!AH456</f>
        <v>0</v>
      </c>
      <c r="K23" s="95"/>
      <c r="L23" s="505">
        <f>+'Ark1'!AI456</f>
        <v>2</v>
      </c>
      <c r="M23" s="94"/>
      <c r="N23" s="274">
        <f>+'Ark1'!U456</f>
        <v>55.866666666666646</v>
      </c>
      <c r="O23" s="211">
        <f t="shared" si="1"/>
        <v>1.7051282051281547</v>
      </c>
      <c r="P23" s="46"/>
      <c r="Q23" s="419">
        <f>+IF(L23=0,"",'Ark1'!AJ456)</f>
        <v>117.15</v>
      </c>
      <c r="R23" s="433"/>
      <c r="S23" s="408">
        <f>+IF(L23=0,"",'Ark1'!AL456)</f>
        <v>33.802067939193357</v>
      </c>
      <c r="T23" s="89"/>
      <c r="U23" s="66">
        <f>+'Ark1'!T456</f>
        <v>13.666666666666663</v>
      </c>
      <c r="V23" s="109">
        <f t="shared" si="2"/>
        <v>-2.5641025641027326E-2</v>
      </c>
      <c r="W23" s="135">
        <f>+'Ark1'!W456</f>
        <v>100</v>
      </c>
      <c r="X23" s="95"/>
      <c r="Y23" s="136">
        <f>+'Ark1'!X456</f>
        <v>100</v>
      </c>
      <c r="Z23" s="136">
        <f>+'Ark1'!Y456</f>
        <v>100</v>
      </c>
      <c r="AA23" s="136">
        <f>+'Ark1'!Z456</f>
        <v>8.6415019270700224</v>
      </c>
      <c r="AB23" s="71"/>
      <c r="AC23" s="135">
        <f>+'Ark1'!AA456</f>
        <v>0</v>
      </c>
      <c r="AD23" s="66">
        <f>+'Ark1'!AC456</f>
        <v>0</v>
      </c>
      <c r="AE23" s="136">
        <f>+'Ark1'!AE456</f>
        <v>0</v>
      </c>
      <c r="AF23" s="135">
        <f t="shared" si="4"/>
        <v>1</v>
      </c>
      <c r="AG23" s="46"/>
      <c r="AH23" s="4"/>
      <c r="AI23" s="58"/>
      <c r="AJ23" s="58"/>
      <c r="AK23" s="13"/>
      <c r="AL23" s="5"/>
      <c r="AN23" s="1"/>
      <c r="AO23" s="1"/>
      <c r="AP23" s="11"/>
      <c r="AQ23" s="11"/>
      <c r="AR23" s="11"/>
    </row>
    <row r="24" spans="1:44" s="522" customFormat="1" ht="15.6">
      <c r="A24" s="46"/>
      <c r="B24" s="65">
        <f>+'Ark1'!C457</f>
        <v>2024</v>
      </c>
      <c r="C24" s="65">
        <f>+'Ark1'!L457</f>
        <v>15</v>
      </c>
      <c r="D24" s="3" t="str">
        <f>VLOOKUP(C24,RNR!$D$4:$E$19,2)</f>
        <v>E+</v>
      </c>
      <c r="E24" s="326">
        <f>+'Ark1'!Q457</f>
        <v>0</v>
      </c>
      <c r="F24" s="316"/>
      <c r="G24" s="326">
        <f>+'Ark1'!R457</f>
        <v>0</v>
      </c>
      <c r="H24" s="194">
        <f>+'Ark1'!AG457</f>
        <v>0</v>
      </c>
      <c r="I24" s="211">
        <f>+H24-H44</f>
        <v>-0.27061406946742966</v>
      </c>
      <c r="J24" s="194">
        <f>+'Ark1'!AH457</f>
        <v>0</v>
      </c>
      <c r="K24" s="95"/>
      <c r="L24" s="505">
        <f>+'Ark1'!AI457</f>
        <v>0</v>
      </c>
      <c r="M24" s="94"/>
      <c r="N24" s="274">
        <f>+'Ark1'!U457</f>
        <v>0</v>
      </c>
      <c r="O24" s="211">
        <f>+N24-N44</f>
        <v>-26.413362068965512</v>
      </c>
      <c r="P24" s="46"/>
      <c r="Q24" s="419" t="str">
        <f>+IF(L24=0,"",'Ark1'!AJ457)</f>
        <v/>
      </c>
      <c r="R24" s="433"/>
      <c r="S24" s="408" t="str">
        <f>+IF(L24=0,"",'Ark1'!AL457)</f>
        <v/>
      </c>
      <c r="T24" s="89"/>
      <c r="U24" s="66">
        <f>+'Ark1'!T457</f>
        <v>0</v>
      </c>
      <c r="V24" s="109">
        <f>+U24-U44</f>
        <v>-4.3132183908045967</v>
      </c>
      <c r="W24" s="135">
        <f>+'Ark1'!W457</f>
        <v>0</v>
      </c>
      <c r="X24" s="95"/>
      <c r="Y24" s="136">
        <f>+'Ark1'!X457</f>
        <v>0</v>
      </c>
      <c r="Z24" s="136">
        <f>+'Ark1'!Y457</f>
        <v>0</v>
      </c>
      <c r="AA24" s="136">
        <f>+'Ark1'!Z457</f>
        <v>0</v>
      </c>
      <c r="AB24" s="71"/>
      <c r="AC24" s="135">
        <f>+'Ark1'!AA457</f>
        <v>0</v>
      </c>
      <c r="AD24" s="66">
        <f>+'Ark1'!AC457</f>
        <v>0</v>
      </c>
      <c r="AE24" s="136">
        <f>+'Ark1'!AE457</f>
        <v>0</v>
      </c>
      <c r="AF24" s="135" t="e">
        <f t="shared" ref="AF24:AF26" si="5">+G24/E24</f>
        <v>#DIV/0!</v>
      </c>
      <c r="AG24" s="46"/>
      <c r="AH24" s="4"/>
      <c r="AI24" s="58"/>
      <c r="AJ24" s="58"/>
      <c r="AK24" s="13"/>
      <c r="AL24" s="5"/>
      <c r="AN24" s="1"/>
      <c r="AO24" s="1"/>
      <c r="AP24" s="523"/>
      <c r="AQ24" s="523"/>
      <c r="AR24" s="523"/>
    </row>
    <row r="25" spans="1:44" s="522" customFormat="1" ht="15.6">
      <c r="A25" s="46"/>
      <c r="B25" s="46"/>
      <c r="C25" s="46"/>
      <c r="D25" s="46"/>
      <c r="E25" s="46"/>
      <c r="F25" s="31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"/>
      <c r="AI25" s="58"/>
      <c r="AJ25" s="58"/>
      <c r="AK25" s="13"/>
      <c r="AL25" s="5"/>
      <c r="AN25" s="1"/>
      <c r="AO25" s="1"/>
      <c r="AP25" s="523"/>
      <c r="AQ25" s="523"/>
      <c r="AR25" s="523"/>
    </row>
    <row r="26" spans="1:44" ht="15.6">
      <c r="A26" s="46"/>
      <c r="B26" s="65">
        <f>+'Ark1'!C458</f>
        <v>2024</v>
      </c>
      <c r="C26" s="65">
        <f>+'Ark1'!L458</f>
        <v>99</v>
      </c>
      <c r="D26" s="3" t="str">
        <f>VLOOKUP(C26,RNR!$D$4:$E$19,2)</f>
        <v>Kassert</v>
      </c>
      <c r="E26" s="326">
        <f>+'Ark1'!Q458</f>
        <v>274</v>
      </c>
      <c r="F26" s="316"/>
      <c r="G26" s="326">
        <f>+'Ark1'!R458</f>
        <v>300</v>
      </c>
      <c r="H26" s="194">
        <f>+'Ark1'!AG458</f>
        <v>0.23859099227357744</v>
      </c>
      <c r="I26" s="211" t="e">
        <f>+H26-#REF!</f>
        <v>#REF!</v>
      </c>
      <c r="J26" s="194">
        <f>+'Ark1'!AH458</f>
        <v>10.666666666666664</v>
      </c>
      <c r="K26" s="95"/>
      <c r="L26" s="505">
        <f>+'Ark1'!AI458</f>
        <v>271</v>
      </c>
      <c r="M26" s="94"/>
      <c r="N26" s="274">
        <f>+'Ark1'!U458</f>
        <v>24.602000000000004</v>
      </c>
      <c r="O26" s="211">
        <f>+N26-N44</f>
        <v>-1.8113620689655079</v>
      </c>
      <c r="P26" s="46"/>
      <c r="Q26" s="419">
        <f>+IF(L26=0,"",'Ark1'!AJ458)</f>
        <v>112.2701107011069</v>
      </c>
      <c r="R26" s="433"/>
      <c r="S26" s="408">
        <f>+IF(L26=0,"",'Ark1'!AL458)</f>
        <v>17.236511201502605</v>
      </c>
      <c r="T26" s="89"/>
      <c r="U26" s="66">
        <f>+'Ark1'!T458</f>
        <v>4.2266666666666657</v>
      </c>
      <c r="V26" s="109" t="e">
        <f>+U26-#REF!</f>
        <v>#REF!</v>
      </c>
      <c r="W26" s="135">
        <f>+'Ark1'!W458</f>
        <v>3</v>
      </c>
      <c r="X26" s="95"/>
      <c r="Y26" s="136">
        <f>+'Ark1'!X458</f>
        <v>89.333333333333314</v>
      </c>
      <c r="Z26" s="136">
        <f>+'Ark1'!Y458</f>
        <v>54</v>
      </c>
      <c r="AA26" s="136">
        <f>+'Ark1'!Z458</f>
        <v>7.785991437618331</v>
      </c>
      <c r="AB26" s="71"/>
      <c r="AC26" s="135">
        <f>+'Ark1'!AA458</f>
        <v>0</v>
      </c>
      <c r="AD26" s="66">
        <f>+'Ark1'!AC458</f>
        <v>0</v>
      </c>
      <c r="AE26" s="136">
        <f>+'Ark1'!AE458</f>
        <v>0</v>
      </c>
      <c r="AF26" s="135">
        <f t="shared" si="5"/>
        <v>1.0948905109489051</v>
      </c>
      <c r="AG26" s="46"/>
      <c r="AH26" s="4"/>
      <c r="AI26" s="58"/>
      <c r="AJ26" s="58"/>
      <c r="AK26" s="13"/>
      <c r="AL26" s="5"/>
      <c r="AN26" s="1"/>
      <c r="AO26" s="1"/>
      <c r="AP26" s="11"/>
      <c r="AQ26" s="11"/>
      <c r="AR26" s="11"/>
    </row>
    <row r="27" spans="1:44" ht="15.6">
      <c r="A27" s="46"/>
      <c r="B27" s="46"/>
      <c r="C27" s="46"/>
      <c r="D27" s="46"/>
      <c r="E27" s="46"/>
      <c r="F27" s="316"/>
      <c r="G27" s="46"/>
      <c r="H27" s="46"/>
      <c r="I27" s="46"/>
      <c r="J27" s="46"/>
      <c r="K27" s="46"/>
      <c r="L27" s="316"/>
      <c r="M27" s="46"/>
      <c r="N27" s="46"/>
      <c r="O27" s="46"/>
      <c r="P27" s="46"/>
      <c r="Q27" s="392"/>
      <c r="R27" s="392"/>
      <c r="S27" s="392"/>
      <c r="T27" s="89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"/>
      <c r="AI27" s="58"/>
      <c r="AJ27" s="58"/>
      <c r="AK27" s="13"/>
      <c r="AL27" s="5"/>
      <c r="AN27" s="1"/>
      <c r="AO27" s="1"/>
      <c r="AP27" s="11"/>
      <c r="AQ27" s="11"/>
      <c r="AR27" s="11"/>
    </row>
    <row r="28" spans="1:44" ht="15.6">
      <c r="A28" s="46"/>
      <c r="B28" s="2">
        <f>+'Ark1'!C459</f>
        <v>2023</v>
      </c>
      <c r="C28" s="2">
        <f>+'Ark1'!L459</f>
        <v>1</v>
      </c>
      <c r="D28" s="2" t="str">
        <f>VLOOKUP(C28,RNR!$D$4:$E$19,2)</f>
        <v>P-</v>
      </c>
      <c r="E28" s="302">
        <f>+'Ark1'!Q459</f>
        <v>250</v>
      </c>
      <c r="F28" s="324"/>
      <c r="G28" s="302">
        <f>+'Ark1'!R459</f>
        <v>324</v>
      </c>
      <c r="H28" s="145">
        <f>+'Ark1'!AG459</f>
        <v>0.15302957203226261</v>
      </c>
      <c r="I28" s="145">
        <f t="shared" ref="I28:I42" si="6">+H28-H45</f>
        <v>-3.2174128512764022E-2</v>
      </c>
      <c r="J28" s="145">
        <f>+'Ark1'!AH459</f>
        <v>5.8641975308641996</v>
      </c>
      <c r="K28" s="95"/>
      <c r="L28" s="505">
        <f>+'Ark1'!AI459</f>
        <v>98</v>
      </c>
      <c r="M28" s="94"/>
      <c r="N28" s="57">
        <f>+'Ark1'!U459</f>
        <v>16.042901234567911</v>
      </c>
      <c r="O28" s="145">
        <f t="shared" ref="O28:O42" si="7">+N28-N45</f>
        <v>-1.3266278513046537</v>
      </c>
      <c r="P28" s="51"/>
      <c r="Q28" s="435">
        <f>+IF(L28=0,"",'Ark1'!AJ459)</f>
        <v>108.99795918367356</v>
      </c>
      <c r="R28" s="433"/>
      <c r="S28" s="436">
        <f>+IF(L28=0,"",'Ark1'!AL459)</f>
        <v>13.39821427187252</v>
      </c>
      <c r="T28" s="94"/>
      <c r="U28" s="5">
        <f>+'Ark1'!T459</f>
        <v>2.6790123456790118</v>
      </c>
      <c r="V28" s="145">
        <f t="shared" ref="V28:V42" si="8">+U28-U45</f>
        <v>7.5134229335521496E-2</v>
      </c>
      <c r="W28" s="57">
        <f>+'Ark1'!W459</f>
        <v>0</v>
      </c>
      <c r="X28" s="95"/>
      <c r="Y28" s="529">
        <f>+'Ark1'!X459</f>
        <v>50.925925925925917</v>
      </c>
      <c r="Z28" s="529">
        <f>+'Ark1'!Y459</f>
        <v>8.3333333333333357</v>
      </c>
      <c r="AA28" s="529">
        <f>+'Ark1'!Z459</f>
        <v>4.9574715008362391</v>
      </c>
      <c r="AB28" s="72"/>
      <c r="AC28" s="57">
        <f>+'Ark1'!AA459</f>
        <v>0</v>
      </c>
      <c r="AD28" s="5">
        <f>+'Ark1'!AC459</f>
        <v>0</v>
      </c>
      <c r="AE28" s="529">
        <f>+'Ark1'!AE459</f>
        <v>0</v>
      </c>
      <c r="AF28" s="57">
        <f t="shared" si="4"/>
        <v>1.296</v>
      </c>
      <c r="AG28" s="46"/>
      <c r="AH28" s="4"/>
      <c r="AI28" s="58"/>
      <c r="AJ28" s="58"/>
      <c r="AK28" s="13"/>
      <c r="AL28" s="5"/>
      <c r="AN28" s="1"/>
      <c r="AO28" s="1"/>
      <c r="AP28" s="11"/>
      <c r="AQ28" s="11"/>
      <c r="AR28" s="11"/>
    </row>
    <row r="29" spans="1:44" ht="15.6">
      <c r="A29" s="46"/>
      <c r="B29" s="2">
        <f>+'Ark1'!C460</f>
        <v>2023</v>
      </c>
      <c r="C29" s="2">
        <f>+'Ark1'!L460</f>
        <v>2</v>
      </c>
      <c r="D29" s="2" t="str">
        <f>VLOOKUP(C29,RNR!$D$4:$E$19,2)</f>
        <v>P</v>
      </c>
      <c r="E29" s="302">
        <f>+'Ark1'!Q460</f>
        <v>888</v>
      </c>
      <c r="F29" s="324"/>
      <c r="G29" s="302">
        <f>+'Ark1'!R460</f>
        <v>1268</v>
      </c>
      <c r="H29" s="145">
        <f>+'Ark1'!AG460</f>
        <v>0.68981511637706261</v>
      </c>
      <c r="I29" s="145">
        <f t="shared" si="6"/>
        <v>-0.20905756390294461</v>
      </c>
      <c r="J29" s="145">
        <f>+'Ark1'!AH460</f>
        <v>5.2050473186119852</v>
      </c>
      <c r="K29" s="95"/>
      <c r="L29" s="505">
        <f>+'Ark1'!AI460</f>
        <v>371</v>
      </c>
      <c r="M29" s="94"/>
      <c r="N29" s="57">
        <f>+'Ark1'!U460</f>
        <v>18.478470031545736</v>
      </c>
      <c r="O29" s="145">
        <f t="shared" si="7"/>
        <v>-0.80729042472801638</v>
      </c>
      <c r="P29" s="51"/>
      <c r="Q29" s="435">
        <f>+IF(L29=0,"",'Ark1'!AJ460)</f>
        <v>111.51078167115898</v>
      </c>
      <c r="R29" s="433"/>
      <c r="S29" s="436">
        <f>+IF(L29=0,"",'Ark1'!AL460)</f>
        <v>14.676965092062854</v>
      </c>
      <c r="T29" s="94"/>
      <c r="U29" s="5">
        <f>+'Ark1'!T460</f>
        <v>3.5906940063091497</v>
      </c>
      <c r="V29" s="145">
        <f t="shared" si="8"/>
        <v>-3.0956007884426207E-3</v>
      </c>
      <c r="W29" s="57">
        <f>+'Ark1'!W460</f>
        <v>0</v>
      </c>
      <c r="X29" s="95"/>
      <c r="Y29" s="529">
        <f>+'Ark1'!X460</f>
        <v>69.085173501577273</v>
      </c>
      <c r="Z29" s="529">
        <f>+'Ark1'!Y460</f>
        <v>18.217665615141954</v>
      </c>
      <c r="AA29" s="529">
        <f>+'Ark1'!Z460</f>
        <v>4.8917543310372782</v>
      </c>
      <c r="AB29" s="72"/>
      <c r="AC29" s="57">
        <f>+'Ark1'!AA460</f>
        <v>0</v>
      </c>
      <c r="AD29" s="5">
        <f>+'Ark1'!AC460</f>
        <v>0</v>
      </c>
      <c r="AE29" s="529">
        <f>+'Ark1'!AE460</f>
        <v>0</v>
      </c>
      <c r="AF29" s="57">
        <f t="shared" ref="AF29:AF98" si="9">+G29/E29</f>
        <v>1.427927927927928</v>
      </c>
      <c r="AG29" s="46"/>
      <c r="AH29" s="4"/>
      <c r="AI29" s="58"/>
      <c r="AJ29" s="58"/>
      <c r="AK29" s="5"/>
      <c r="AL29" s="5"/>
      <c r="AN29" s="1"/>
      <c r="AO29" s="1"/>
      <c r="AP29" s="11"/>
      <c r="AQ29" s="11"/>
      <c r="AR29" s="11"/>
    </row>
    <row r="30" spans="1:44" ht="15.6">
      <c r="A30" s="46"/>
      <c r="B30" s="2">
        <f>+'Ark1'!C461</f>
        <v>2023</v>
      </c>
      <c r="C30" s="2">
        <f>+'Ark1'!L461</f>
        <v>3</v>
      </c>
      <c r="D30" s="2" t="str">
        <f>VLOOKUP(C30,RNR!$D$4:$E$19,2)</f>
        <v>P+</v>
      </c>
      <c r="E30" s="302">
        <f>+'Ark1'!Q461</f>
        <v>1593</v>
      </c>
      <c r="F30" s="324"/>
      <c r="G30" s="302">
        <f>+'Ark1'!R461</f>
        <v>2401</v>
      </c>
      <c r="H30" s="145">
        <f>+'Ark1'!AG461</f>
        <v>1.4119913989131248</v>
      </c>
      <c r="I30" s="145">
        <f t="shared" si="6"/>
        <v>-0.19161763237708596</v>
      </c>
      <c r="J30" s="145">
        <f>+'Ark1'!AH461</f>
        <v>5.414410662224074</v>
      </c>
      <c r="K30" s="95"/>
      <c r="L30" s="505">
        <f>+'Ark1'!AI461</f>
        <v>756</v>
      </c>
      <c r="M30" s="94"/>
      <c r="N30" s="57">
        <f>+'Ark1'!U461</f>
        <v>19.975260308204913</v>
      </c>
      <c r="O30" s="145">
        <f t="shared" si="7"/>
        <v>-0.83464003675480569</v>
      </c>
      <c r="P30" s="51"/>
      <c r="Q30" s="435">
        <f>+IF(L30=0,"",'Ark1'!AJ461)</f>
        <v>111.83902116402112</v>
      </c>
      <c r="R30" s="433"/>
      <c r="S30" s="436">
        <f>+IF(L30=0,"",'Ark1'!AL461)</f>
        <v>15.470936002532742</v>
      </c>
      <c r="T30" s="94"/>
      <c r="U30" s="5">
        <f>+'Ark1'!T461</f>
        <v>4.2211578508954588</v>
      </c>
      <c r="V30" s="145">
        <f t="shared" si="8"/>
        <v>-4.7527469150537627E-2</v>
      </c>
      <c r="W30" s="57">
        <f>+'Ark1'!W461</f>
        <v>0.1249479383590171</v>
      </c>
      <c r="X30" s="95"/>
      <c r="Y30" s="529">
        <f>+'Ark1'!X461</f>
        <v>75.01041232819658</v>
      </c>
      <c r="Z30" s="529">
        <f>+'Ark1'!Y461</f>
        <v>28.738025822573924</v>
      </c>
      <c r="AA30" s="529">
        <f>+'Ark1'!Z461</f>
        <v>5.0784872841728754</v>
      </c>
      <c r="AB30" s="72"/>
      <c r="AC30" s="57">
        <f>+'Ark1'!AA461</f>
        <v>0</v>
      </c>
      <c r="AD30" s="5">
        <f>+'Ark1'!AC461</f>
        <v>0</v>
      </c>
      <c r="AE30" s="529">
        <f>+'Ark1'!AE461</f>
        <v>0</v>
      </c>
      <c r="AF30" s="57">
        <f t="shared" si="9"/>
        <v>1.5072190834902699</v>
      </c>
      <c r="AG30" s="46"/>
      <c r="AH30" s="4"/>
      <c r="AI30" s="58"/>
      <c r="AJ30" s="58"/>
      <c r="AK30" s="5"/>
      <c r="AL30" s="5"/>
      <c r="AN30" s="1"/>
      <c r="AO30" s="1"/>
      <c r="AP30" s="11"/>
      <c r="AQ30" s="11"/>
      <c r="AR30" s="11"/>
    </row>
    <row r="31" spans="1:44" ht="15.6">
      <c r="A31" s="46"/>
      <c r="B31" s="2">
        <f>+'Ark1'!C462</f>
        <v>2023</v>
      </c>
      <c r="C31" s="2">
        <f>+'Ark1'!L462</f>
        <v>4</v>
      </c>
      <c r="D31" s="2" t="str">
        <f>VLOOKUP(C31,RNR!$D$4:$E$19,2)</f>
        <v>O-</v>
      </c>
      <c r="E31" s="302">
        <f>+'Ark1'!Q462</f>
        <v>2560</v>
      </c>
      <c r="F31" s="324"/>
      <c r="G31" s="302">
        <f>+'Ark1'!R462</f>
        <v>4480</v>
      </c>
      <c r="H31" s="145">
        <f>+'Ark1'!AG462</f>
        <v>2.8225431498775744</v>
      </c>
      <c r="I31" s="145">
        <f t="shared" si="6"/>
        <v>-0.2645807805237208</v>
      </c>
      <c r="J31" s="145">
        <f>+'Ark1'!AH462</f>
        <v>4.8214285714285694</v>
      </c>
      <c r="K31" s="95"/>
      <c r="L31" s="505">
        <f>+'Ark1'!AI462</f>
        <v>1454</v>
      </c>
      <c r="M31" s="94"/>
      <c r="N31" s="57">
        <f>+'Ark1'!U462</f>
        <v>21.400066964285656</v>
      </c>
      <c r="O31" s="145">
        <f t="shared" si="7"/>
        <v>-0.84297623639540475</v>
      </c>
      <c r="P31" s="51"/>
      <c r="Q31" s="435">
        <f>+IF(L31=0,"",'Ark1'!AJ462)</f>
        <v>112.58734525447043</v>
      </c>
      <c r="R31" s="433"/>
      <c r="S31" s="436">
        <f>+IF(L31=0,"",'Ark1'!AL462)</f>
        <v>16.118360077187209</v>
      </c>
      <c r="T31" s="94"/>
      <c r="U31" s="5">
        <f>+'Ark1'!T462</f>
        <v>4.7620535714285692</v>
      </c>
      <c r="V31" s="145">
        <f t="shared" si="8"/>
        <v>-8.8340129358831732E-2</v>
      </c>
      <c r="W31" s="57">
        <f>+'Ark1'!W462</f>
        <v>0.40178571428571441</v>
      </c>
      <c r="X31" s="95"/>
      <c r="Y31" s="529">
        <f>+'Ark1'!X462</f>
        <v>80.758928571428555</v>
      </c>
      <c r="Z31" s="529">
        <f>+'Ark1'!Y462</f>
        <v>41.294642857142847</v>
      </c>
      <c r="AA31" s="529">
        <f>+'Ark1'!Z462</f>
        <v>5.152815414115512</v>
      </c>
      <c r="AB31" s="72"/>
      <c r="AC31" s="57">
        <f>+'Ark1'!AA462</f>
        <v>0</v>
      </c>
      <c r="AD31" s="5">
        <f>+'Ark1'!AC462</f>
        <v>0</v>
      </c>
      <c r="AE31" s="529">
        <f>+'Ark1'!AE462</f>
        <v>0</v>
      </c>
      <c r="AF31" s="57">
        <f t="shared" si="9"/>
        <v>1.75</v>
      </c>
      <c r="AG31" s="46"/>
      <c r="AH31" s="4"/>
      <c r="AI31" s="58"/>
      <c r="AJ31" s="58"/>
      <c r="AK31" s="5"/>
      <c r="AL31" s="5"/>
      <c r="AN31" s="1"/>
      <c r="AO31" s="1"/>
      <c r="AP31" s="11"/>
      <c r="AQ31" s="11"/>
      <c r="AR31" s="11"/>
    </row>
    <row r="32" spans="1:44" ht="15.6">
      <c r="A32" s="46"/>
      <c r="B32" s="2">
        <f>+'Ark1'!C463</f>
        <v>2023</v>
      </c>
      <c r="C32" s="2">
        <f>+'Ark1'!L463</f>
        <v>5</v>
      </c>
      <c r="D32" s="2" t="str">
        <f>VLOOKUP(C32,RNR!$D$4:$E$19,2)</f>
        <v>O</v>
      </c>
      <c r="E32" s="302">
        <f>+'Ark1'!Q463</f>
        <v>4316</v>
      </c>
      <c r="F32" s="324"/>
      <c r="G32" s="302">
        <f>+'Ark1'!R463</f>
        <v>9874</v>
      </c>
      <c r="H32" s="145">
        <f>+'Ark1'!AG463</f>
        <v>6.7354238405258799</v>
      </c>
      <c r="I32" s="145">
        <f t="shared" si="6"/>
        <v>-0.32700666876635864</v>
      </c>
      <c r="J32" s="145">
        <f>+'Ark1'!AH463</f>
        <v>5.073931537370874</v>
      </c>
      <c r="K32" s="95"/>
      <c r="L32" s="505">
        <f>+'Ark1'!AI463</f>
        <v>3194</v>
      </c>
      <c r="M32" s="94"/>
      <c r="N32" s="57">
        <f>+'Ark1'!U463</f>
        <v>23.169910877050874</v>
      </c>
      <c r="O32" s="145">
        <f t="shared" si="7"/>
        <v>-0.69347435249008171</v>
      </c>
      <c r="P32" s="51"/>
      <c r="Q32" s="435">
        <f>+IF(L32=0,"",'Ark1'!AJ463)</f>
        <v>113.1709768315592</v>
      </c>
      <c r="R32" s="433"/>
      <c r="S32" s="436">
        <f>+IF(L32=0,"",'Ark1'!AL463)</f>
        <v>17.159690995788612</v>
      </c>
      <c r="T32" s="94"/>
      <c r="U32" s="5">
        <f>+'Ark1'!T463</f>
        <v>5.501924245493214</v>
      </c>
      <c r="V32" s="145">
        <f t="shared" si="8"/>
        <v>-0.12352485630319432</v>
      </c>
      <c r="W32" s="57">
        <f>+'Ark1'!W463</f>
        <v>2.501519141178854</v>
      </c>
      <c r="X32" s="95"/>
      <c r="Y32" s="529">
        <f>+'Ark1'!X463</f>
        <v>86.104922017419455</v>
      </c>
      <c r="Z32" s="529">
        <f>+'Ark1'!Y463</f>
        <v>56.289244480453718</v>
      </c>
      <c r="AA32" s="529">
        <f>+'Ark1'!Z463</f>
        <v>5.4642168367672435</v>
      </c>
      <c r="AB32" s="72"/>
      <c r="AC32" s="57">
        <f>+'Ark1'!AA463</f>
        <v>0</v>
      </c>
      <c r="AD32" s="5">
        <f>+'Ark1'!AC463</f>
        <v>0</v>
      </c>
      <c r="AE32" s="529">
        <f>+'Ark1'!AE463</f>
        <v>0</v>
      </c>
      <c r="AF32" s="57">
        <f t="shared" si="9"/>
        <v>2.287766450417053</v>
      </c>
      <c r="AG32" s="46"/>
      <c r="AH32" s="4"/>
      <c r="AI32" s="58"/>
      <c r="AJ32" s="58"/>
      <c r="AK32" s="5"/>
      <c r="AL32" s="5"/>
      <c r="AN32" s="1"/>
      <c r="AO32" s="1"/>
      <c r="AP32" s="11"/>
      <c r="AQ32" s="11"/>
      <c r="AR32" s="11"/>
    </row>
    <row r="33" spans="1:44" ht="15.6">
      <c r="A33" s="46"/>
      <c r="B33" s="2">
        <f>+'Ark1'!C464</f>
        <v>2023</v>
      </c>
      <c r="C33" s="2">
        <f>+'Ark1'!L464</f>
        <v>6</v>
      </c>
      <c r="D33" s="2" t="str">
        <f>VLOOKUP(C33,RNR!$D$4:$E$19,2)</f>
        <v>O+</v>
      </c>
      <c r="E33" s="302">
        <f>+'Ark1'!Q464</f>
        <v>6432</v>
      </c>
      <c r="F33" s="324"/>
      <c r="G33" s="302">
        <f>+'Ark1'!R464</f>
        <v>18064</v>
      </c>
      <c r="H33" s="145">
        <f>+'Ark1'!AG464</f>
        <v>13.693051012188045</v>
      </c>
      <c r="I33" s="145">
        <f t="shared" si="6"/>
        <v>-0.3697600915357846</v>
      </c>
      <c r="J33" s="145">
        <f>+'Ark1'!AH464</f>
        <v>4.1352967227635071</v>
      </c>
      <c r="K33" s="95"/>
      <c r="L33" s="505">
        <f>+'Ark1'!AI464</f>
        <v>5493</v>
      </c>
      <c r="M33" s="94"/>
      <c r="N33" s="57">
        <f>+'Ark1'!U464</f>
        <v>25.747724756421562</v>
      </c>
      <c r="O33" s="145">
        <f t="shared" si="7"/>
        <v>-0.72699888681687597</v>
      </c>
      <c r="P33" s="51"/>
      <c r="Q33" s="435">
        <f>+IF(L33=0,"",'Ark1'!AJ464)</f>
        <v>113.5312579646826</v>
      </c>
      <c r="R33" s="433"/>
      <c r="S33" s="436">
        <f>+IF(L33=0,"",'Ark1'!AL464)</f>
        <v>18.447208176110447</v>
      </c>
      <c r="T33" s="94"/>
      <c r="U33" s="5">
        <f>+'Ark1'!T464</f>
        <v>6.173051372896369</v>
      </c>
      <c r="V33" s="145">
        <f t="shared" si="8"/>
        <v>-8.0229321053806757E-2</v>
      </c>
      <c r="W33" s="57">
        <f>+'Ark1'!W464</f>
        <v>6.5987599645704149</v>
      </c>
      <c r="X33" s="95"/>
      <c r="Y33" s="529">
        <f>+'Ark1'!X464</f>
        <v>93.567316209034558</v>
      </c>
      <c r="Z33" s="529">
        <f>+'Ark1'!Y464</f>
        <v>71.910983170947759</v>
      </c>
      <c r="AA33" s="529">
        <f>+'Ark1'!Z464</f>
        <v>5.5513714625814643</v>
      </c>
      <c r="AB33" s="72"/>
      <c r="AC33" s="57">
        <f>+'Ark1'!AA464</f>
        <v>0</v>
      </c>
      <c r="AD33" s="5">
        <f>+'Ark1'!AC464</f>
        <v>0</v>
      </c>
      <c r="AE33" s="529">
        <f>+'Ark1'!AE464</f>
        <v>0</v>
      </c>
      <c r="AF33" s="57">
        <f t="shared" si="9"/>
        <v>2.8084577114427862</v>
      </c>
      <c r="AG33" s="46"/>
      <c r="AH33" s="4"/>
      <c r="AI33" s="58"/>
      <c r="AJ33" s="58"/>
      <c r="AK33" s="5"/>
      <c r="AL33" s="5"/>
      <c r="AN33" s="1"/>
      <c r="AO33" s="1"/>
      <c r="AP33" s="11"/>
      <c r="AQ33" s="11"/>
      <c r="AR33" s="11"/>
    </row>
    <row r="34" spans="1:44" ht="15.6">
      <c r="A34" s="46"/>
      <c r="B34" s="2">
        <f>+'Ark1'!C465</f>
        <v>2023</v>
      </c>
      <c r="C34" s="2">
        <f>+'Ark1'!L465</f>
        <v>7</v>
      </c>
      <c r="D34" s="2" t="str">
        <f>VLOOKUP(C34,RNR!$D$4:$E$19,2)</f>
        <v>R-</v>
      </c>
      <c r="E34" s="302">
        <f>+'Ark1'!Q465</f>
        <v>6859</v>
      </c>
      <c r="F34" s="324"/>
      <c r="G34" s="302">
        <f>+'Ark1'!R465</f>
        <v>19914</v>
      </c>
      <c r="H34" s="145">
        <f>+'Ark1'!AG465</f>
        <v>17.262406383322439</v>
      </c>
      <c r="I34" s="145">
        <f t="shared" si="6"/>
        <v>1.1441251349805839</v>
      </c>
      <c r="J34" s="145">
        <f>+'Ark1'!AH465</f>
        <v>3.0330420809480758</v>
      </c>
      <c r="K34" s="95"/>
      <c r="L34" s="505">
        <f>+'Ark1'!AI465</f>
        <v>6458</v>
      </c>
      <c r="M34" s="94"/>
      <c r="N34" s="57">
        <f>+'Ark1'!U465</f>
        <v>29.443903786280973</v>
      </c>
      <c r="O34" s="145">
        <f t="shared" si="7"/>
        <v>-0.49426935394302518</v>
      </c>
      <c r="P34" s="51"/>
      <c r="Q34" s="435">
        <f>+IF(L34=0,"",'Ark1'!AJ465)</f>
        <v>114.60743264168484</v>
      </c>
      <c r="R34" s="433"/>
      <c r="S34" s="436">
        <f>+IF(L34=0,"",'Ark1'!AL465)</f>
        <v>19.946473739413129</v>
      </c>
      <c r="T34" s="94"/>
      <c r="U34" s="5">
        <f>+'Ark1'!T465</f>
        <v>6.7821633021994598</v>
      </c>
      <c r="V34" s="145">
        <f t="shared" si="8"/>
        <v>-5.3035293367797998E-2</v>
      </c>
      <c r="W34" s="57">
        <f>+'Ark1'!W465</f>
        <v>14.25128050617656</v>
      </c>
      <c r="X34" s="95"/>
      <c r="Y34" s="529">
        <f>+'Ark1'!X465</f>
        <v>98.89524957316462</v>
      </c>
      <c r="Z34" s="529">
        <f>+'Ark1'!Y465</f>
        <v>89.012754845837108</v>
      </c>
      <c r="AA34" s="529">
        <f>+'Ark1'!Z465</f>
        <v>5.1746915081445319</v>
      </c>
      <c r="AB34" s="72"/>
      <c r="AC34" s="57">
        <f>+'Ark1'!AA465</f>
        <v>0</v>
      </c>
      <c r="AD34" s="5">
        <f>+'Ark1'!AC465</f>
        <v>0</v>
      </c>
      <c r="AE34" s="529">
        <f>+'Ark1'!AE465</f>
        <v>0</v>
      </c>
      <c r="AF34" s="57">
        <f t="shared" si="9"/>
        <v>2.9033386791077418</v>
      </c>
      <c r="AG34" s="46"/>
      <c r="AH34" s="4"/>
      <c r="AI34" s="58"/>
      <c r="AJ34" s="58"/>
      <c r="AK34" s="5"/>
      <c r="AL34" s="5"/>
      <c r="AN34" s="1"/>
      <c r="AO34" s="1"/>
      <c r="AP34" s="11"/>
      <c r="AQ34" s="11"/>
      <c r="AR34" s="11"/>
    </row>
    <row r="35" spans="1:44" ht="15.6">
      <c r="A35" s="46"/>
      <c r="B35" s="2">
        <f>+'Ark1'!C466</f>
        <v>2023</v>
      </c>
      <c r="C35" s="2">
        <f>+'Ark1'!L466</f>
        <v>8</v>
      </c>
      <c r="D35" s="2" t="str">
        <f>VLOOKUP(C35,RNR!$D$4:$E$19,2)</f>
        <v>R</v>
      </c>
      <c r="E35" s="302">
        <f>+'Ark1'!Q466</f>
        <v>7165</v>
      </c>
      <c r="F35" s="324"/>
      <c r="G35" s="302">
        <f>+'Ark1'!R466</f>
        <v>26240</v>
      </c>
      <c r="H35" s="145">
        <f>+'Ark1'!AG466</f>
        <v>26.079820235370743</v>
      </c>
      <c r="I35" s="145">
        <f t="shared" si="6"/>
        <v>0.19519942938836365</v>
      </c>
      <c r="J35" s="145">
        <f>+'Ark1'!AH466</f>
        <v>2.1760670731707319</v>
      </c>
      <c r="K35" s="95"/>
      <c r="L35" s="505">
        <f>+'Ark1'!AI466</f>
        <v>8627</v>
      </c>
      <c r="M35" s="94"/>
      <c r="N35" s="57">
        <f>+'Ark1'!U466</f>
        <v>33.759291158536683</v>
      </c>
      <c r="O35" s="145">
        <f t="shared" si="7"/>
        <v>-0.47791554537413816</v>
      </c>
      <c r="P35" s="51"/>
      <c r="Q35" s="435">
        <f>+IF(L35=0,"",'Ark1'!AJ466)</f>
        <v>115.7329546771759</v>
      </c>
      <c r="R35" s="433"/>
      <c r="S35" s="436">
        <f>+IF(L35=0,"",'Ark1'!AL466)</f>
        <v>22.033506557088664</v>
      </c>
      <c r="T35" s="94"/>
      <c r="U35" s="5">
        <f>+'Ark1'!T466</f>
        <v>7.4981326219512194</v>
      </c>
      <c r="V35" s="145">
        <f t="shared" si="8"/>
        <v>-5.966712020606213E-2</v>
      </c>
      <c r="W35" s="57">
        <f>+'Ark1'!W466</f>
        <v>26.688262195121958</v>
      </c>
      <c r="X35" s="95"/>
      <c r="Y35" s="529">
        <f>+'Ark1'!X466</f>
        <v>99.862804878048763</v>
      </c>
      <c r="Z35" s="529">
        <f>+'Ark1'!Y466</f>
        <v>97.484756097560975</v>
      </c>
      <c r="AA35" s="529">
        <f>+'Ark1'!Z466</f>
        <v>5.1497060463081139</v>
      </c>
      <c r="AB35" s="72"/>
      <c r="AC35" s="57">
        <f>+'Ark1'!AA466</f>
        <v>0</v>
      </c>
      <c r="AD35" s="5">
        <f>+'Ark1'!AC466</f>
        <v>0</v>
      </c>
      <c r="AE35" s="529">
        <f>+'Ark1'!AE466</f>
        <v>0</v>
      </c>
      <c r="AF35" s="57">
        <f t="shared" si="9"/>
        <v>3.6622470341939986</v>
      </c>
      <c r="AG35" s="46"/>
      <c r="AH35" s="4"/>
      <c r="AI35" s="58"/>
      <c r="AJ35" s="58"/>
      <c r="AK35" s="5"/>
      <c r="AL35" s="5"/>
      <c r="AN35" s="13"/>
      <c r="AO35" s="13"/>
      <c r="AP35" s="11"/>
      <c r="AQ35" s="11"/>
      <c r="AR35" s="11"/>
    </row>
    <row r="36" spans="1:44" ht="16.5" customHeight="1">
      <c r="A36" s="46"/>
      <c r="B36" s="2">
        <f>+'Ark1'!C467</f>
        <v>2023</v>
      </c>
      <c r="C36" s="2">
        <f>+'Ark1'!L467</f>
        <v>9</v>
      </c>
      <c r="D36" s="2" t="str">
        <f>VLOOKUP(C36,RNR!$D$4:$E$19,2)</f>
        <v>R+</v>
      </c>
      <c r="E36" s="302">
        <f>+'Ark1'!Q467</f>
        <v>5770</v>
      </c>
      <c r="F36" s="324"/>
      <c r="G36" s="302">
        <f>+'Ark1'!R467</f>
        <v>18697</v>
      </c>
      <c r="H36" s="145">
        <f>+'Ark1'!AG467</f>
        <v>21.314773945463354</v>
      </c>
      <c r="I36" s="145">
        <f t="shared" si="6"/>
        <v>-0.15310485122616058</v>
      </c>
      <c r="J36" s="145">
        <f>+'Ark1'!AH467</f>
        <v>1.5136118093811843</v>
      </c>
      <c r="K36" s="95"/>
      <c r="L36" s="505">
        <f>+'Ark1'!AI467</f>
        <v>5964</v>
      </c>
      <c r="M36" s="94"/>
      <c r="N36" s="57">
        <f>+'Ark1'!U467</f>
        <v>38.722319088623763</v>
      </c>
      <c r="O36" s="145">
        <f t="shared" si="7"/>
        <v>-0.33163502453524529</v>
      </c>
      <c r="P36" s="51"/>
      <c r="Q36" s="435">
        <f>+IF(L36=0,"",'Ark1'!AJ467)</f>
        <v>116.96515761234052</v>
      </c>
      <c r="R36" s="433"/>
      <c r="S36" s="436">
        <f>+IF(L36=0,"",'Ark1'!AL467)</f>
        <v>24.461712605603243</v>
      </c>
      <c r="T36" s="94"/>
      <c r="U36" s="5">
        <f>+'Ark1'!T467</f>
        <v>8.3338503503235817</v>
      </c>
      <c r="V36" s="145">
        <f t="shared" si="8"/>
        <v>-8.2462582887961489E-2</v>
      </c>
      <c r="W36" s="57">
        <f>+'Ark1'!W467</f>
        <v>42.188586404235977</v>
      </c>
      <c r="X36" s="95"/>
      <c r="Y36" s="529">
        <f>+'Ark1'!X467</f>
        <v>99.989303096753474</v>
      </c>
      <c r="Z36" s="529">
        <f>+'Ark1'!Y467</f>
        <v>99.68978980585122</v>
      </c>
      <c r="AA36" s="529">
        <f>+'Ark1'!Z467</f>
        <v>5.3519954188184879</v>
      </c>
      <c r="AB36" s="72"/>
      <c r="AC36" s="57">
        <f>+'Ark1'!AA467</f>
        <v>0</v>
      </c>
      <c r="AD36" s="5">
        <f>+'Ark1'!AC467</f>
        <v>0</v>
      </c>
      <c r="AE36" s="529">
        <f>+'Ark1'!AE467</f>
        <v>0</v>
      </c>
      <c r="AF36" s="57">
        <f t="shared" si="9"/>
        <v>3.240381282495667</v>
      </c>
      <c r="AG36" s="46"/>
      <c r="AH36" s="4"/>
      <c r="AI36" s="58"/>
      <c r="AJ36" s="58"/>
      <c r="AK36" s="5"/>
      <c r="AL36" s="5"/>
      <c r="AN36" s="13"/>
      <c r="AO36" s="13"/>
      <c r="AP36" s="11"/>
      <c r="AQ36" s="11"/>
      <c r="AR36" s="11"/>
    </row>
    <row r="37" spans="1:44" ht="16.5" customHeight="1">
      <c r="A37" s="46"/>
      <c r="B37" s="2">
        <f>+'Ark1'!C468</f>
        <v>2023</v>
      </c>
      <c r="C37" s="2">
        <f>+'Ark1'!L468</f>
        <v>10</v>
      </c>
      <c r="D37" s="2" t="str">
        <f>VLOOKUP(C37,RNR!$D$4:$E$19,2)</f>
        <v>U-</v>
      </c>
      <c r="E37" s="302">
        <f>+'Ark1'!Q468</f>
        <v>2690</v>
      </c>
      <c r="F37" s="324"/>
      <c r="G37" s="302">
        <f>+'Ark1'!R468</f>
        <v>5056</v>
      </c>
      <c r="H37" s="145">
        <f>+'Ark1'!AG468</f>
        <v>6.3801752528492122</v>
      </c>
      <c r="I37" s="145">
        <f t="shared" si="6"/>
        <v>0.36441827063295751</v>
      </c>
      <c r="J37" s="145">
        <f>+'Ark1'!AH468</f>
        <v>1.582278481012658</v>
      </c>
      <c r="K37" s="95"/>
      <c r="L37" s="505">
        <f>+'Ark1'!AI468</f>
        <v>1852</v>
      </c>
      <c r="M37" s="94"/>
      <c r="N37" s="57">
        <f>+'Ark1'!U468</f>
        <v>42.862559335443024</v>
      </c>
      <c r="O37" s="145">
        <f t="shared" si="7"/>
        <v>-9.7603077549955231E-2</v>
      </c>
      <c r="P37" s="51"/>
      <c r="Q37" s="435">
        <f>+IF(L37=0,"",'Ark1'!AJ468)</f>
        <v>117.21123110151171</v>
      </c>
      <c r="R37" s="433"/>
      <c r="S37" s="436">
        <f>+IF(L37=0,"",'Ark1'!AL468)</f>
        <v>27.021697309569003</v>
      </c>
      <c r="T37" s="94"/>
      <c r="U37" s="5">
        <f>+'Ark1'!T468</f>
        <v>9.2543512658227822</v>
      </c>
      <c r="V37" s="145">
        <f t="shared" si="8"/>
        <v>-8.7137871490021723E-2</v>
      </c>
      <c r="W37" s="57">
        <f>+'Ark1'!W468</f>
        <v>61.075949367088619</v>
      </c>
      <c r="X37" s="95"/>
      <c r="Y37" s="529">
        <f>+'Ark1'!X468</f>
        <v>100</v>
      </c>
      <c r="Z37" s="529">
        <f>+'Ark1'!Y468</f>
        <v>99.960443037974699</v>
      </c>
      <c r="AA37" s="529">
        <f>+'Ark1'!Z468</f>
        <v>5.6891872668035139</v>
      </c>
      <c r="AB37" s="72"/>
      <c r="AC37" s="57">
        <f>+'Ark1'!AA468</f>
        <v>0</v>
      </c>
      <c r="AD37" s="5">
        <f>+'Ark1'!AC468</f>
        <v>0</v>
      </c>
      <c r="AE37" s="529">
        <f>+'Ark1'!AE468</f>
        <v>0</v>
      </c>
      <c r="AF37" s="57">
        <f t="shared" si="9"/>
        <v>1.8795539033457249</v>
      </c>
      <c r="AG37" s="46"/>
      <c r="AH37" s="4"/>
      <c r="AI37" s="58"/>
      <c r="AJ37" s="57"/>
      <c r="AK37" s="5"/>
      <c r="AL37" s="5"/>
      <c r="AN37" s="13"/>
      <c r="AO37" s="13"/>
      <c r="AP37" s="11"/>
      <c r="AQ37" s="11"/>
      <c r="AR37" s="11"/>
    </row>
    <row r="38" spans="1:44" ht="15.6">
      <c r="A38" s="46"/>
      <c r="B38" s="2">
        <f>+'Ark1'!C469</f>
        <v>2023</v>
      </c>
      <c r="C38" s="2">
        <f>+'Ark1'!L469</f>
        <v>11</v>
      </c>
      <c r="D38" s="2" t="str">
        <f>VLOOKUP(C38,RNR!$D$4:$E$19,2)</f>
        <v>U</v>
      </c>
      <c r="E38" s="302">
        <f>+'Ark1'!Q469</f>
        <v>1257</v>
      </c>
      <c r="F38" s="324"/>
      <c r="G38" s="302">
        <f>+'Ark1'!R469</f>
        <v>1903</v>
      </c>
      <c r="H38" s="145">
        <f>+'Ark1'!AG469</f>
        <v>2.5710287042690037</v>
      </c>
      <c r="I38" s="145">
        <f t="shared" si="6"/>
        <v>-6.4689560792320133E-2</v>
      </c>
      <c r="J38" s="145">
        <f>+'Ark1'!AH469</f>
        <v>1.3137151865475565</v>
      </c>
      <c r="K38" s="95"/>
      <c r="L38" s="505">
        <f>+'Ark1'!AI469</f>
        <v>562</v>
      </c>
      <c r="M38" s="94"/>
      <c r="N38" s="57">
        <f>+'Ark1'!U469</f>
        <v>45.890278507619485</v>
      </c>
      <c r="O38" s="145">
        <f t="shared" si="7"/>
        <v>-3.7112125422211761E-2</v>
      </c>
      <c r="P38" s="51"/>
      <c r="Q38" s="435">
        <f>+IF(L38=0,"",'Ark1'!AJ469)</f>
        <v>117.25249110320281</v>
      </c>
      <c r="R38" s="433"/>
      <c r="S38" s="436">
        <f>+IF(L38=0,"",'Ark1'!AL469)</f>
        <v>28.846847495964056</v>
      </c>
      <c r="T38" s="94"/>
      <c r="U38" s="5">
        <f>+'Ark1'!T469</f>
        <v>9.9779295848660006</v>
      </c>
      <c r="V38" s="145">
        <f t="shared" si="8"/>
        <v>-0.19294020412010582</v>
      </c>
      <c r="W38" s="57">
        <f>+'Ark1'!W469</f>
        <v>72.096689437729893</v>
      </c>
      <c r="X38" s="95"/>
      <c r="Y38" s="529">
        <f>+'Ark1'!X469</f>
        <v>100</v>
      </c>
      <c r="Z38" s="529">
        <f>+'Ark1'!Y469</f>
        <v>100</v>
      </c>
      <c r="AA38" s="529">
        <f>+'Ark1'!Z469</f>
        <v>6.1594818861521921</v>
      </c>
      <c r="AB38" s="72"/>
      <c r="AC38" s="57">
        <f>+'Ark1'!AA469</f>
        <v>0</v>
      </c>
      <c r="AD38" s="5">
        <f>+'Ark1'!AC469</f>
        <v>0</v>
      </c>
      <c r="AE38" s="529">
        <f>+'Ark1'!AE469</f>
        <v>0</v>
      </c>
      <c r="AF38" s="57">
        <f t="shared" si="9"/>
        <v>1.5139220365950676</v>
      </c>
      <c r="AG38" s="46"/>
      <c r="AI38" s="58"/>
      <c r="AN38" s="13"/>
      <c r="AO38" s="13"/>
      <c r="AP38" s="11"/>
      <c r="AQ38" s="11"/>
      <c r="AR38" s="11"/>
    </row>
    <row r="39" spans="1:44" ht="17.25" customHeight="1">
      <c r="A39" s="46"/>
      <c r="B39" s="2">
        <f>+'Ark1'!C470</f>
        <v>2023</v>
      </c>
      <c r="C39" s="2">
        <f>+'Ark1'!L470</f>
        <v>12</v>
      </c>
      <c r="D39" s="2" t="str">
        <f>VLOOKUP(C39,RNR!$D$4:$E$19,2)</f>
        <v>U+</v>
      </c>
      <c r="E39" s="302">
        <f>+'Ark1'!Q470</f>
        <v>300</v>
      </c>
      <c r="F39" s="324"/>
      <c r="G39" s="302">
        <f>+'Ark1'!R470</f>
        <v>365</v>
      </c>
      <c r="H39" s="145">
        <f>+'Ark1'!AG470</f>
        <v>0.53200143817591661</v>
      </c>
      <c r="I39" s="145">
        <f t="shared" si="6"/>
        <v>-0.12272719635802198</v>
      </c>
      <c r="J39" s="145">
        <f>+'Ark1'!AH470</f>
        <v>0.82191780821917793</v>
      </c>
      <c r="K39" s="95"/>
      <c r="L39" s="505">
        <f>+'Ark1'!AI470</f>
        <v>143</v>
      </c>
      <c r="M39" s="94"/>
      <c r="N39" s="57">
        <f>+'Ark1'!U470</f>
        <v>49.507671232876739</v>
      </c>
      <c r="O39" s="145">
        <f t="shared" si="7"/>
        <v>1.1081079140994419</v>
      </c>
      <c r="P39" s="51"/>
      <c r="Q39" s="435">
        <f>+IF(L39=0,"",'Ark1'!AJ470)</f>
        <v>117.5132867132867</v>
      </c>
      <c r="R39" s="433"/>
      <c r="S39" s="436">
        <f>+IF(L39=0,"",'Ark1'!AL470)</f>
        <v>30.985457653179903</v>
      </c>
      <c r="T39" s="94"/>
      <c r="U39" s="5">
        <f>+'Ark1'!T470</f>
        <v>11.197260273972603</v>
      </c>
      <c r="V39" s="145">
        <f t="shared" si="8"/>
        <v>0.24966202069749244</v>
      </c>
      <c r="W39" s="57">
        <f>+'Ark1'!W470</f>
        <v>85.479452054794521</v>
      </c>
      <c r="X39" s="95"/>
      <c r="Y39" s="529">
        <f>+'Ark1'!X470</f>
        <v>100</v>
      </c>
      <c r="Z39" s="529">
        <f>+'Ark1'!Y470</f>
        <v>100</v>
      </c>
      <c r="AA39" s="529">
        <f>+'Ark1'!Z470</f>
        <v>5.8337981989571484</v>
      </c>
      <c r="AB39" s="72"/>
      <c r="AC39" s="57">
        <f>+'Ark1'!AA470</f>
        <v>0</v>
      </c>
      <c r="AD39" s="5">
        <f>+'Ark1'!AC470</f>
        <v>0</v>
      </c>
      <c r="AE39" s="529">
        <f>+'Ark1'!AE470</f>
        <v>0</v>
      </c>
      <c r="AF39" s="57">
        <f t="shared" si="9"/>
        <v>1.2166666666666666</v>
      </c>
      <c r="AG39" s="46"/>
      <c r="AH39" s="2"/>
      <c r="AI39" s="58"/>
      <c r="AJ39" s="57"/>
      <c r="AL39" s="5"/>
      <c r="AN39" s="13"/>
      <c r="AO39" s="13"/>
      <c r="AP39" s="11"/>
      <c r="AQ39" s="11"/>
      <c r="AR39" s="11"/>
    </row>
    <row r="40" spans="1:44" ht="15.6">
      <c r="A40" s="46"/>
      <c r="B40" s="2">
        <f>+'Ark1'!C471</f>
        <v>2023</v>
      </c>
      <c r="C40" s="2">
        <f>+'Ark1'!L471</f>
        <v>13</v>
      </c>
      <c r="D40" s="2" t="str">
        <f>VLOOKUP(C40,RNR!$D$4:$E$19,2)</f>
        <v>E-</v>
      </c>
      <c r="E40" s="302">
        <f>+'Ark1'!Q471</f>
        <v>31</v>
      </c>
      <c r="F40" s="324"/>
      <c r="G40" s="302">
        <f>+'Ark1'!R471</f>
        <v>33</v>
      </c>
      <c r="H40" s="145">
        <f>+'Ark1'!AG471</f>
        <v>5.0584930580779446E-2</v>
      </c>
      <c r="I40" s="145">
        <f t="shared" si="6"/>
        <v>2.9519234569971367E-3</v>
      </c>
      <c r="J40" s="145">
        <f>+'Ark1'!AH471</f>
        <v>0</v>
      </c>
      <c r="K40" s="95"/>
      <c r="L40" s="505">
        <f>+'Ark1'!AI471</f>
        <v>10</v>
      </c>
      <c r="M40" s="94"/>
      <c r="N40" s="57">
        <f>+'Ark1'!U471</f>
        <v>52.066666666666649</v>
      </c>
      <c r="O40" s="145">
        <f t="shared" si="7"/>
        <v>4.4086021505371775E-2</v>
      </c>
      <c r="P40" s="51"/>
      <c r="Q40" s="435">
        <f>+IF(L40=0,"",'Ark1'!AJ471)</f>
        <v>116.31</v>
      </c>
      <c r="R40" s="433"/>
      <c r="S40" s="436">
        <f>+IF(L40=0,"",'Ark1'!AL471)</f>
        <v>34.745279245170821</v>
      </c>
      <c r="T40" s="94"/>
      <c r="U40" s="5">
        <f>+'Ark1'!T471</f>
        <v>12.151515151515152</v>
      </c>
      <c r="V40" s="145">
        <f t="shared" si="8"/>
        <v>0.37732160312805973</v>
      </c>
      <c r="W40" s="57">
        <f>+'Ark1'!W471</f>
        <v>93.939393939393923</v>
      </c>
      <c r="X40" s="95"/>
      <c r="Y40" s="529">
        <f>+'Ark1'!X471</f>
        <v>100</v>
      </c>
      <c r="Z40" s="529">
        <f>+'Ark1'!Y471</f>
        <v>100</v>
      </c>
      <c r="AA40" s="529">
        <f>+'Ark1'!Z471</f>
        <v>5.645951441233672</v>
      </c>
      <c r="AB40" s="72"/>
      <c r="AC40" s="57">
        <f>+'Ark1'!AA471</f>
        <v>0</v>
      </c>
      <c r="AD40" s="5">
        <f>+'Ark1'!AC471</f>
        <v>0</v>
      </c>
      <c r="AE40" s="529">
        <f>+'Ark1'!AE471</f>
        <v>0</v>
      </c>
      <c r="AF40" s="57">
        <f t="shared" si="9"/>
        <v>1.064516129032258</v>
      </c>
      <c r="AG40" s="46"/>
      <c r="AH40" s="2"/>
      <c r="AI40" s="58"/>
      <c r="AJ40" s="57"/>
      <c r="AN40" s="13"/>
      <c r="AO40" s="13"/>
      <c r="AP40" s="11"/>
      <c r="AQ40" s="11"/>
      <c r="AR40" s="11"/>
    </row>
    <row r="41" spans="1:44" ht="15.6">
      <c r="A41" s="46"/>
      <c r="B41" s="2">
        <f>+'Ark1'!C472</f>
        <v>2023</v>
      </c>
      <c r="C41" s="2">
        <f>+'Ark1'!L472</f>
        <v>14</v>
      </c>
      <c r="D41" s="2" t="str">
        <f>VLOOKUP(C41,RNR!$D$4:$E$19,2)</f>
        <v>E</v>
      </c>
      <c r="E41" s="302">
        <f>+'Ark1'!Q472</f>
        <v>13</v>
      </c>
      <c r="F41" s="324"/>
      <c r="G41" s="302">
        <f>+'Ark1'!R472</f>
        <v>13</v>
      </c>
      <c r="H41" s="145">
        <f>+'Ark1'!AG472</f>
        <v>2.0729164021607974E-2</v>
      </c>
      <c r="I41" s="145">
        <f t="shared" si="6"/>
        <v>-8.0951998725441766E-3</v>
      </c>
      <c r="J41" s="145">
        <f>+'Ark1'!AH472</f>
        <v>7.6923076923076898</v>
      </c>
      <c r="K41" s="95"/>
      <c r="L41" s="505">
        <f>+'Ark1'!AI472</f>
        <v>3</v>
      </c>
      <c r="M41" s="94"/>
      <c r="N41" s="57">
        <f>+'Ark1'!U472</f>
        <v>54.161538461538491</v>
      </c>
      <c r="O41" s="145">
        <f t="shared" si="7"/>
        <v>-3.2443438914026999</v>
      </c>
      <c r="P41" s="51"/>
      <c r="Q41" s="435">
        <f>+IF(L41=0,"",'Ark1'!AJ472)</f>
        <v>119.8</v>
      </c>
      <c r="R41" s="433"/>
      <c r="S41" s="436">
        <f>+IF(L41=0,"",'Ark1'!AL472)</f>
        <v>35.072799742371757</v>
      </c>
      <c r="T41" s="94"/>
      <c r="U41" s="5">
        <f>+'Ark1'!T472</f>
        <v>13.69230769230769</v>
      </c>
      <c r="V41" s="145">
        <f t="shared" si="8"/>
        <v>0.51583710407239103</v>
      </c>
      <c r="W41" s="57">
        <f>+'Ark1'!W472</f>
        <v>100</v>
      </c>
      <c r="X41" s="95"/>
      <c r="Y41" s="529">
        <f>+'Ark1'!X472</f>
        <v>100</v>
      </c>
      <c r="Z41" s="529">
        <f>+'Ark1'!Y472</f>
        <v>100</v>
      </c>
      <c r="AA41" s="529">
        <f>+'Ark1'!Z472</f>
        <v>5.7270664341203377</v>
      </c>
      <c r="AB41" s="72"/>
      <c r="AC41" s="57">
        <f>+'Ark1'!AA472</f>
        <v>0</v>
      </c>
      <c r="AD41" s="5">
        <f>+'Ark1'!AC472</f>
        <v>0</v>
      </c>
      <c r="AE41" s="529">
        <f>+'Ark1'!AE472</f>
        <v>0</v>
      </c>
      <c r="AF41" s="57">
        <f t="shared" si="9"/>
        <v>1</v>
      </c>
      <c r="AG41" s="46"/>
      <c r="AH41" s="14"/>
      <c r="AI41" s="58"/>
      <c r="AJ41" s="13"/>
      <c r="AN41" s="13"/>
      <c r="AO41" s="13"/>
      <c r="AP41" s="11"/>
      <c r="AQ41" s="11"/>
      <c r="AR41" s="11"/>
    </row>
    <row r="42" spans="1:44" s="522" customFormat="1" ht="15.6">
      <c r="A42" s="46"/>
      <c r="B42" s="2">
        <f>+'Ark1'!C473</f>
        <v>2023</v>
      </c>
      <c r="C42" s="2">
        <f>+'Ark1'!L473</f>
        <v>15</v>
      </c>
      <c r="D42" s="2" t="str">
        <f>VLOOKUP(C42,RNR!$D$4:$E$19,2)</f>
        <v>E+</v>
      </c>
      <c r="E42" s="302">
        <f>+'Ark1'!Q473</f>
        <v>0</v>
      </c>
      <c r="F42" s="324"/>
      <c r="G42" s="302">
        <f>+'Ark1'!R473</f>
        <v>0</v>
      </c>
      <c r="H42" s="145">
        <f>+'Ark1'!AG473</f>
        <v>0</v>
      </c>
      <c r="I42" s="145">
        <f t="shared" si="6"/>
        <v>-1.8312435305230395E-3</v>
      </c>
      <c r="J42" s="145">
        <f>+'Ark1'!AH473</f>
        <v>0</v>
      </c>
      <c r="K42" s="95"/>
      <c r="L42" s="505">
        <f>+'Ark1'!AI473</f>
        <v>0</v>
      </c>
      <c r="M42" s="94"/>
      <c r="N42" s="57">
        <f>+'Ark1'!U473</f>
        <v>0</v>
      </c>
      <c r="O42" s="145">
        <f t="shared" si="7"/>
        <v>-62</v>
      </c>
      <c r="P42" s="51"/>
      <c r="Q42" s="435" t="str">
        <f>+IF(L42=0,"",'Ark1'!AJ473)</f>
        <v/>
      </c>
      <c r="R42" s="433"/>
      <c r="S42" s="436" t="str">
        <f>+IF(L42=0,"",'Ark1'!AL473)</f>
        <v/>
      </c>
      <c r="T42" s="94"/>
      <c r="U42" s="5">
        <f>+'Ark1'!T473</f>
        <v>0</v>
      </c>
      <c r="V42" s="145">
        <f t="shared" si="8"/>
        <v>-13</v>
      </c>
      <c r="W42" s="57">
        <f>+'Ark1'!W473</f>
        <v>0</v>
      </c>
      <c r="X42" s="95"/>
      <c r="Y42" s="529">
        <f>+'Ark1'!X473</f>
        <v>0</v>
      </c>
      <c r="Z42" s="529">
        <f>+'Ark1'!Y473</f>
        <v>0</v>
      </c>
      <c r="AA42" s="529">
        <f>+'Ark1'!Z473</f>
        <v>0</v>
      </c>
      <c r="AB42" s="72"/>
      <c r="AC42" s="57">
        <f>+'Ark1'!AA473</f>
        <v>0</v>
      </c>
      <c r="AD42" s="5">
        <f>+'Ark1'!AC473</f>
        <v>0</v>
      </c>
      <c r="AE42" s="529">
        <f>+'Ark1'!AE473</f>
        <v>0</v>
      </c>
      <c r="AF42" s="57" t="e">
        <f t="shared" ref="AF42:AF44" si="10">+G42/E42</f>
        <v>#DIV/0!</v>
      </c>
      <c r="AG42" s="46"/>
      <c r="AH42" s="14"/>
      <c r="AI42" s="58"/>
      <c r="AJ42" s="13"/>
      <c r="AN42" s="13"/>
      <c r="AO42" s="13"/>
      <c r="AP42" s="523"/>
      <c r="AQ42" s="523"/>
      <c r="AR42" s="523"/>
    </row>
    <row r="43" spans="1:44" s="522" customFormat="1" ht="15.6">
      <c r="A43" s="46"/>
      <c r="B43" s="51"/>
      <c r="C43" s="51"/>
      <c r="D43" s="51"/>
      <c r="E43" s="51"/>
      <c r="F43" s="324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46"/>
      <c r="AH43" s="14"/>
      <c r="AI43" s="58"/>
      <c r="AJ43" s="13"/>
      <c r="AN43" s="13"/>
      <c r="AO43" s="13"/>
      <c r="AP43" s="523"/>
      <c r="AQ43" s="523"/>
      <c r="AR43" s="523"/>
    </row>
    <row r="44" spans="1:44" ht="21">
      <c r="A44" s="46"/>
      <c r="B44" s="2">
        <f>+'Ark1'!C474</f>
        <v>2023</v>
      </c>
      <c r="C44" s="2">
        <f>+'Ark1'!L474</f>
        <v>99</v>
      </c>
      <c r="D44" s="2" t="str">
        <f>VLOOKUP(C44,RNR!$D$4:$E$19,2)</f>
        <v>Kassert</v>
      </c>
      <c r="E44" s="302">
        <f>+'Ark1'!Q474</f>
        <v>306</v>
      </c>
      <c r="F44" s="324"/>
      <c r="G44" s="302">
        <f>+'Ark1'!R474</f>
        <v>348</v>
      </c>
      <c r="H44" s="145">
        <f>+'Ark1'!AG474</f>
        <v>0.27061406946742966</v>
      </c>
      <c r="I44" s="145">
        <f>+H44-H63</f>
        <v>6.3508848050433692E-2</v>
      </c>
      <c r="J44" s="145">
        <f>+'Ark1'!AH474</f>
        <v>27.8735632183908</v>
      </c>
      <c r="K44" s="95"/>
      <c r="L44" s="505">
        <f>+'Ark1'!AI474</f>
        <v>58</v>
      </c>
      <c r="M44" s="94"/>
      <c r="N44" s="57">
        <f>+'Ark1'!U474</f>
        <v>26.413362068965512</v>
      </c>
      <c r="O44" s="145">
        <f>+N44-N63</f>
        <v>9.3583738336713935</v>
      </c>
      <c r="P44" s="51"/>
      <c r="Q44" s="435">
        <f>+IF(L44=0,"",'Ark1'!AJ474)</f>
        <v>111.07413793103451</v>
      </c>
      <c r="R44" s="433"/>
      <c r="S44" s="436">
        <f>+IF(L44=0,"",'Ark1'!AL474)</f>
        <v>18.059734032191919</v>
      </c>
      <c r="T44" s="94"/>
      <c r="U44" s="5">
        <f>+'Ark1'!T474</f>
        <v>4.3132183908045967</v>
      </c>
      <c r="V44" s="145">
        <f>+U44-U63</f>
        <v>1.7673360378634202</v>
      </c>
      <c r="W44" s="57">
        <f>+'Ark1'!W474</f>
        <v>3.1609195402298842</v>
      </c>
      <c r="X44" s="95"/>
      <c r="Y44" s="529">
        <f>+'Ark1'!X474</f>
        <v>91.379310344827559</v>
      </c>
      <c r="Z44" s="529">
        <f>+'Ark1'!Y474</f>
        <v>61.206896551724142</v>
      </c>
      <c r="AA44" s="529">
        <f>+'Ark1'!Z474</f>
        <v>8.3874342189344127</v>
      </c>
      <c r="AB44" s="72"/>
      <c r="AC44" s="57">
        <f>+'Ark1'!AA474</f>
        <v>0</v>
      </c>
      <c r="AD44" s="5">
        <f>+'Ark1'!AC474</f>
        <v>0</v>
      </c>
      <c r="AE44" s="529">
        <f>+'Ark1'!AE474</f>
        <v>0</v>
      </c>
      <c r="AF44" s="57">
        <f t="shared" si="10"/>
        <v>1.1372549019607843</v>
      </c>
      <c r="AG44" s="46"/>
      <c r="AH44" s="2"/>
      <c r="AI44" s="58"/>
      <c r="AJ44" s="5"/>
      <c r="AN44" s="56"/>
      <c r="AO44" s="56"/>
      <c r="AP44" s="11"/>
      <c r="AQ44" s="11"/>
      <c r="AR44" s="11"/>
    </row>
    <row r="45" spans="1:44" ht="15.6">
      <c r="A45" s="46"/>
      <c r="B45" s="65">
        <f>+'Ark1'!C475</f>
        <v>2022</v>
      </c>
      <c r="C45" s="65">
        <f>+'Ark1'!L475</f>
        <v>1</v>
      </c>
      <c r="D45" s="2" t="str">
        <f>VLOOKUP(C45,RNR!$D$4:$E$19,2)</f>
        <v>P-</v>
      </c>
      <c r="E45" s="326">
        <f>+'Ark1'!Q475</f>
        <v>292</v>
      </c>
      <c r="F45" s="324"/>
      <c r="G45" s="326">
        <f>+'Ark1'!R475</f>
        <v>361</v>
      </c>
      <c r="H45" s="194">
        <f>+'Ark1'!AG475</f>
        <v>0.18520370054502663</v>
      </c>
      <c r="I45" s="194">
        <f t="shared" ref="I45:I59" si="11">+H45-H63</f>
        <v>-2.1901520871969338E-2</v>
      </c>
      <c r="J45" s="194">
        <f>+'Ark1'!AH475</f>
        <v>5.2631578947368443</v>
      </c>
      <c r="K45" s="95"/>
      <c r="L45" s="505">
        <f>+'Ark1'!AI475</f>
        <v>19</v>
      </c>
      <c r="M45" s="94"/>
      <c r="N45" s="135">
        <f>+'Ark1'!U475</f>
        <v>17.369529085872564</v>
      </c>
      <c r="O45" s="194">
        <f t="shared" ref="O45:O59" si="12">+N45-N63</f>
        <v>0.31454085057844594</v>
      </c>
      <c r="P45" s="194"/>
      <c r="Q45" s="390"/>
      <c r="R45" s="390"/>
      <c r="S45" s="468"/>
      <c r="T45" s="194"/>
      <c r="U45" s="66">
        <f>+'Ark1'!T475</f>
        <v>2.6038781163434903</v>
      </c>
      <c r="V45" s="194">
        <f t="shared" ref="V45:V59" si="13">+U45-U63</f>
        <v>5.7995763402313827E-2</v>
      </c>
      <c r="W45" s="135">
        <f>+'Ark1'!W475</f>
        <v>0</v>
      </c>
      <c r="X45" s="95"/>
      <c r="Y45" s="136">
        <f>+'Ark1'!X475</f>
        <v>66.7590027700831</v>
      </c>
      <c r="Z45" s="136">
        <f>+'Ark1'!Y475</f>
        <v>9.1412742382271492</v>
      </c>
      <c r="AA45" s="136">
        <f>+'Ark1'!Z475</f>
        <v>4.497986197582434</v>
      </c>
      <c r="AB45" s="72"/>
      <c r="AC45" s="135">
        <f>+'Ark1'!AA475</f>
        <v>0</v>
      </c>
      <c r="AD45" s="66">
        <f>+'Ark1'!AC475</f>
        <v>0</v>
      </c>
      <c r="AE45" s="136">
        <f>+'Ark1'!AE475</f>
        <v>0</v>
      </c>
      <c r="AF45" s="135">
        <f t="shared" si="9"/>
        <v>1.2363013698630136</v>
      </c>
      <c r="AG45" s="46"/>
      <c r="AH45" s="4"/>
      <c r="AI45" s="58"/>
      <c r="AJ45" s="4"/>
      <c r="AK45" s="4"/>
      <c r="AL45" s="4"/>
    </row>
    <row r="46" spans="1:44" ht="15.6">
      <c r="A46" s="46"/>
      <c r="B46" s="65">
        <f>+'Ark1'!C476</f>
        <v>2022</v>
      </c>
      <c r="C46" s="65">
        <f>+'Ark1'!L476</f>
        <v>2</v>
      </c>
      <c r="D46" s="2" t="str">
        <f>VLOOKUP(C46,RNR!$D$4:$E$19,2)</f>
        <v>P</v>
      </c>
      <c r="E46" s="326">
        <f>+'Ark1'!Q476</f>
        <v>1107</v>
      </c>
      <c r="F46" s="324"/>
      <c r="G46" s="326">
        <f>+'Ark1'!R476</f>
        <v>1578</v>
      </c>
      <c r="H46" s="194">
        <f>+'Ark1'!AG476</f>
        <v>0.89887268028000722</v>
      </c>
      <c r="I46" s="194">
        <f t="shared" si="11"/>
        <v>-7.865012994010101E-3</v>
      </c>
      <c r="J46" s="194">
        <f>+'Ark1'!AH476</f>
        <v>5.2598225602027888</v>
      </c>
      <c r="K46" s="95"/>
      <c r="L46" s="505">
        <f>+'Ark1'!AI476</f>
        <v>77</v>
      </c>
      <c r="M46" s="94"/>
      <c r="N46" s="135">
        <f>+'Ark1'!U476</f>
        <v>19.285760456273753</v>
      </c>
      <c r="O46" s="194">
        <f t="shared" si="12"/>
        <v>-0.2311214625454312</v>
      </c>
      <c r="P46" s="194"/>
      <c r="Q46" s="390"/>
      <c r="R46" s="390"/>
      <c r="S46" s="468"/>
      <c r="T46" s="194"/>
      <c r="U46" s="66">
        <f>+'Ark1'!T476</f>
        <v>3.5937896070975923</v>
      </c>
      <c r="V46" s="194">
        <f t="shared" si="13"/>
        <v>0.17743044350595705</v>
      </c>
      <c r="W46" s="135">
        <f>+'Ark1'!W476</f>
        <v>0.1267427122940431</v>
      </c>
      <c r="X46" s="95"/>
      <c r="Y46" s="136">
        <f>+'Ark1'!X476</f>
        <v>73.827629911280098</v>
      </c>
      <c r="Z46" s="136">
        <f>+'Ark1'!Y476</f>
        <v>21.736375158428391</v>
      </c>
      <c r="AA46" s="136">
        <f>+'Ark1'!Z476</f>
        <v>4.8979961848729028</v>
      </c>
      <c r="AB46" s="72"/>
      <c r="AC46" s="135">
        <f>+'Ark1'!AA476</f>
        <v>0</v>
      </c>
      <c r="AD46" s="66">
        <f>+'Ark1'!AC476</f>
        <v>0</v>
      </c>
      <c r="AE46" s="136">
        <f>+'Ark1'!AE476</f>
        <v>0</v>
      </c>
      <c r="AF46" s="135">
        <f t="shared" si="9"/>
        <v>1.4254742547425474</v>
      </c>
      <c r="AG46" s="46"/>
      <c r="AH46" s="4"/>
      <c r="AI46" s="58"/>
      <c r="AJ46" s="16"/>
      <c r="AK46" s="1"/>
      <c r="AL46" s="18"/>
      <c r="AN46" s="1"/>
      <c r="AO46" s="5"/>
    </row>
    <row r="47" spans="1:44" ht="15.6">
      <c r="A47" s="46"/>
      <c r="B47" s="65">
        <f>+'Ark1'!C477</f>
        <v>2022</v>
      </c>
      <c r="C47" s="65">
        <f>+'Ark1'!L477</f>
        <v>3</v>
      </c>
      <c r="D47" s="2" t="str">
        <f>VLOOKUP(C47,RNR!$D$4:$E$19,2)</f>
        <v>P+</v>
      </c>
      <c r="E47" s="326">
        <f>+'Ark1'!Q477</f>
        <v>1666</v>
      </c>
      <c r="F47" s="324"/>
      <c r="G47" s="326">
        <f>+'Ark1'!R477</f>
        <v>2609</v>
      </c>
      <c r="H47" s="194">
        <f>+'Ark1'!AG477</f>
        <v>1.6036090312902107</v>
      </c>
      <c r="I47" s="194">
        <f t="shared" si="11"/>
        <v>-4.8263954235374884E-2</v>
      </c>
      <c r="J47" s="194">
        <f>+'Ark1'!AH477</f>
        <v>6.28593330778076</v>
      </c>
      <c r="K47" s="95"/>
      <c r="L47" s="505">
        <f>+'Ark1'!AI477</f>
        <v>165</v>
      </c>
      <c r="M47" s="94"/>
      <c r="N47" s="135">
        <f>+'Ark1'!U477</f>
        <v>20.809900344959718</v>
      </c>
      <c r="O47" s="194">
        <f t="shared" si="12"/>
        <v>-0.10253685051295847</v>
      </c>
      <c r="P47" s="194"/>
      <c r="Q47" s="390"/>
      <c r="R47" s="390"/>
      <c r="S47" s="468"/>
      <c r="T47" s="194"/>
      <c r="U47" s="66">
        <f>+'Ark1'!T477</f>
        <v>4.2686853200459964</v>
      </c>
      <c r="V47" s="194">
        <f t="shared" si="13"/>
        <v>0.1377842265509015</v>
      </c>
      <c r="W47" s="135">
        <f>+'Ark1'!W477</f>
        <v>0.19164430816404757</v>
      </c>
      <c r="X47" s="95"/>
      <c r="Y47" s="136">
        <f>+'Ark1'!X477</f>
        <v>79.877347642775007</v>
      </c>
      <c r="Z47" s="136">
        <f>+'Ark1'!Y477</f>
        <v>35.799156765044096</v>
      </c>
      <c r="AA47" s="136">
        <f>+'Ark1'!Z477</f>
        <v>5.0653859811110333</v>
      </c>
      <c r="AB47" s="72"/>
      <c r="AC47" s="135">
        <f>+'Ark1'!AA477</f>
        <v>0</v>
      </c>
      <c r="AD47" s="66">
        <f>+'Ark1'!AC477</f>
        <v>0</v>
      </c>
      <c r="AE47" s="136">
        <f>+'Ark1'!AE477</f>
        <v>0</v>
      </c>
      <c r="AF47" s="135">
        <f t="shared" si="9"/>
        <v>1.5660264105642256</v>
      </c>
      <c r="AG47" s="46"/>
      <c r="AH47" s="4"/>
      <c r="AI47" s="58"/>
      <c r="AJ47" s="16"/>
      <c r="AK47" s="1"/>
      <c r="AL47" s="18"/>
    </row>
    <row r="48" spans="1:44" ht="15.6">
      <c r="A48" s="46"/>
      <c r="B48" s="65">
        <f>+'Ark1'!C478</f>
        <v>2022</v>
      </c>
      <c r="C48" s="65">
        <f>+'Ark1'!L478</f>
        <v>4</v>
      </c>
      <c r="D48" s="2" t="str">
        <f>VLOOKUP(C48,RNR!$D$4:$E$19,2)</f>
        <v>O-</v>
      </c>
      <c r="E48" s="326">
        <f>+'Ark1'!Q478</f>
        <v>2683</v>
      </c>
      <c r="F48" s="324"/>
      <c r="G48" s="326">
        <f>+'Ark1'!R478</f>
        <v>4699</v>
      </c>
      <c r="H48" s="194">
        <f>+'Ark1'!AG478</f>
        <v>3.0871239304012952</v>
      </c>
      <c r="I48" s="194">
        <f t="shared" si="11"/>
        <v>0.22459499597433297</v>
      </c>
      <c r="J48" s="194">
        <f>+'Ark1'!AH478</f>
        <v>5.5330921472653758</v>
      </c>
      <c r="K48" s="95"/>
      <c r="L48" s="505">
        <f>+'Ark1'!AI478</f>
        <v>356</v>
      </c>
      <c r="M48" s="94"/>
      <c r="N48" s="135">
        <f>+'Ark1'!U478</f>
        <v>22.243043200681061</v>
      </c>
      <c r="O48" s="194">
        <f t="shared" si="12"/>
        <v>-8.4612248393998613E-2</v>
      </c>
      <c r="P48" s="194"/>
      <c r="Q48" s="390"/>
      <c r="R48" s="390"/>
      <c r="S48" s="468"/>
      <c r="T48" s="194"/>
      <c r="U48" s="66">
        <f>+'Ark1'!T478</f>
        <v>4.850393700787401</v>
      </c>
      <c r="V48" s="194">
        <f t="shared" si="13"/>
        <v>0.15928605648162897</v>
      </c>
      <c r="W48" s="135">
        <f>+'Ark1'!W478</f>
        <v>0.85124494573313458</v>
      </c>
      <c r="X48" s="95"/>
      <c r="Y48" s="136">
        <f>+'Ark1'!X478</f>
        <v>84.315811874867009</v>
      </c>
      <c r="Z48" s="136">
        <f>+'Ark1'!Y478</f>
        <v>48.052777186635474</v>
      </c>
      <c r="AA48" s="136">
        <f>+'Ark1'!Z478</f>
        <v>5.2619590052907883</v>
      </c>
      <c r="AB48" s="72"/>
      <c r="AC48" s="135">
        <f>+'Ark1'!AA478</f>
        <v>0</v>
      </c>
      <c r="AD48" s="66">
        <f>+'Ark1'!AC478</f>
        <v>0</v>
      </c>
      <c r="AE48" s="136">
        <f>+'Ark1'!AE478</f>
        <v>0</v>
      </c>
      <c r="AF48" s="135">
        <f t="shared" si="9"/>
        <v>1.7513976891539322</v>
      </c>
      <c r="AG48" s="46"/>
      <c r="AH48" s="4"/>
      <c r="AI48" s="58"/>
      <c r="AJ48" s="16"/>
      <c r="AK48" s="1"/>
      <c r="AL48" s="18"/>
    </row>
    <row r="49" spans="1:44" ht="15.6">
      <c r="A49" s="46"/>
      <c r="B49" s="65">
        <f>+'Ark1'!C479</f>
        <v>2022</v>
      </c>
      <c r="C49" s="65">
        <f>+'Ark1'!L479</f>
        <v>5</v>
      </c>
      <c r="D49" s="2" t="str">
        <f>VLOOKUP(C49,RNR!$D$4:$E$19,2)</f>
        <v>O</v>
      </c>
      <c r="E49" s="326">
        <f>+'Ark1'!Q479</f>
        <v>4356</v>
      </c>
      <c r="F49" s="324"/>
      <c r="G49" s="326">
        <f>+'Ark1'!R479</f>
        <v>10020</v>
      </c>
      <c r="H49" s="194">
        <f>+'Ark1'!AG479</f>
        <v>7.0624305092922386</v>
      </c>
      <c r="I49" s="194">
        <f t="shared" si="11"/>
        <v>0.387416796772035</v>
      </c>
      <c r="J49" s="194">
        <f>+'Ark1'!AH479</f>
        <v>5.0598802395209592</v>
      </c>
      <c r="K49" s="95"/>
      <c r="L49" s="505">
        <f>+'Ark1'!AI479</f>
        <v>848</v>
      </c>
      <c r="M49" s="94"/>
      <c r="N49" s="135">
        <f>+'Ark1'!U479</f>
        <v>23.863385229540956</v>
      </c>
      <c r="O49" s="194">
        <f t="shared" si="12"/>
        <v>0.10266513190061133</v>
      </c>
      <c r="P49" s="194"/>
      <c r="Q49" s="390"/>
      <c r="R49" s="390"/>
      <c r="S49" s="468"/>
      <c r="T49" s="194"/>
      <c r="U49" s="66">
        <f>+'Ark1'!T479</f>
        <v>5.6254491017964083</v>
      </c>
      <c r="V49" s="194">
        <f t="shared" si="13"/>
        <v>5.8321355661338004E-2</v>
      </c>
      <c r="W49" s="135">
        <f>+'Ark1'!W479</f>
        <v>3.2235528942115774</v>
      </c>
      <c r="X49" s="95"/>
      <c r="Y49" s="136">
        <f>+'Ark1'!X479</f>
        <v>88.173652694610752</v>
      </c>
      <c r="Z49" s="136">
        <f>+'Ark1'!Y479</f>
        <v>60.209580838323355</v>
      </c>
      <c r="AA49" s="136">
        <f>+'Ark1'!Z479</f>
        <v>5.555587331336266</v>
      </c>
      <c r="AB49" s="72"/>
      <c r="AC49" s="135">
        <f>+'Ark1'!AA479</f>
        <v>0</v>
      </c>
      <c r="AD49" s="66">
        <f>+'Ark1'!AC479</f>
        <v>0</v>
      </c>
      <c r="AE49" s="136">
        <f>+'Ark1'!AE479</f>
        <v>0</v>
      </c>
      <c r="AF49" s="135">
        <f t="shared" si="9"/>
        <v>2.3002754820936637</v>
      </c>
      <c r="AG49" s="46"/>
      <c r="AH49" s="4"/>
      <c r="AI49" s="58"/>
      <c r="AJ49" s="16"/>
      <c r="AK49" s="1"/>
      <c r="AL49" s="18"/>
    </row>
    <row r="50" spans="1:44" ht="15.6">
      <c r="A50" s="46"/>
      <c r="B50" s="65">
        <f>+'Ark1'!C480</f>
        <v>2022</v>
      </c>
      <c r="C50" s="65">
        <f>+'Ark1'!L480</f>
        <v>6</v>
      </c>
      <c r="D50" s="2" t="str">
        <f>VLOOKUP(C50,RNR!$D$4:$E$19,2)</f>
        <v>O+</v>
      </c>
      <c r="E50" s="326">
        <f>+'Ark1'!Q480</f>
        <v>6336</v>
      </c>
      <c r="F50" s="324"/>
      <c r="G50" s="326">
        <f>+'Ark1'!R480</f>
        <v>17984</v>
      </c>
      <c r="H50" s="194">
        <f>+'Ark1'!AG480</f>
        <v>14.062811103723829</v>
      </c>
      <c r="I50" s="194">
        <f t="shared" si="11"/>
        <v>0.32288914211932784</v>
      </c>
      <c r="J50" s="194">
        <f>+'Ark1'!AH480</f>
        <v>3.8534252669039151</v>
      </c>
      <c r="K50" s="95"/>
      <c r="L50" s="505">
        <f>+'Ark1'!AI480</f>
        <v>1201</v>
      </c>
      <c r="M50" s="94"/>
      <c r="N50" s="135">
        <f>+'Ark1'!U480</f>
        <v>26.474723643238438</v>
      </c>
      <c r="O50" s="194">
        <f t="shared" si="12"/>
        <v>0.10933269102778809</v>
      </c>
      <c r="P50" s="194"/>
      <c r="Q50" s="390"/>
      <c r="R50" s="390"/>
      <c r="S50" s="468"/>
      <c r="T50" s="194"/>
      <c r="U50" s="66">
        <f>+'Ark1'!T480</f>
        <v>6.2532806939501757</v>
      </c>
      <c r="V50" s="194">
        <f t="shared" si="13"/>
        <v>3.9703472040776511E-2</v>
      </c>
      <c r="W50" s="135">
        <f>+'Ark1'!W480</f>
        <v>8.0960854092526713</v>
      </c>
      <c r="X50" s="95"/>
      <c r="Y50" s="136">
        <f>+'Ark1'!X480</f>
        <v>94.433941281138786</v>
      </c>
      <c r="Z50" s="136">
        <f>+'Ark1'!Y480</f>
        <v>75.889679715302492</v>
      </c>
      <c r="AA50" s="136">
        <f>+'Ark1'!Z480</f>
        <v>5.612801304172609</v>
      </c>
      <c r="AB50" s="72"/>
      <c r="AC50" s="135">
        <f>+'Ark1'!AA480</f>
        <v>0</v>
      </c>
      <c r="AD50" s="66">
        <f>+'Ark1'!AC480</f>
        <v>0</v>
      </c>
      <c r="AE50" s="136">
        <f>+'Ark1'!AE480</f>
        <v>0</v>
      </c>
      <c r="AF50" s="135">
        <f t="shared" si="9"/>
        <v>2.8383838383838382</v>
      </c>
      <c r="AG50" s="46"/>
      <c r="AH50" s="4"/>
      <c r="AI50" s="58"/>
      <c r="AJ50" s="16"/>
      <c r="AK50" s="13"/>
      <c r="AL50" s="18"/>
    </row>
    <row r="51" spans="1:44" ht="15.6">
      <c r="A51" s="46"/>
      <c r="B51" s="65">
        <f>+'Ark1'!C481</f>
        <v>2022</v>
      </c>
      <c r="C51" s="65">
        <f>+'Ark1'!L481</f>
        <v>7</v>
      </c>
      <c r="D51" s="2" t="str">
        <f>VLOOKUP(C51,RNR!$D$4:$E$19,2)</f>
        <v>R-</v>
      </c>
      <c r="E51" s="326">
        <f>+'Ark1'!Q481</f>
        <v>6607</v>
      </c>
      <c r="F51" s="324"/>
      <c r="G51" s="326">
        <f>+'Ark1'!R481</f>
        <v>18228</v>
      </c>
      <c r="H51" s="194">
        <f>+'Ark1'!AG481</f>
        <v>16.118281248341855</v>
      </c>
      <c r="I51" s="194">
        <f t="shared" si="11"/>
        <v>-0.59158428217061854</v>
      </c>
      <c r="J51" s="194">
        <f>+'Ark1'!AH481</f>
        <v>2.6771999122229535</v>
      </c>
      <c r="K51" s="95"/>
      <c r="L51" s="505">
        <f>+'Ark1'!AI481</f>
        <v>1468</v>
      </c>
      <c r="M51" s="94"/>
      <c r="N51" s="135">
        <f>+'Ark1'!U481</f>
        <v>29.938173140223999</v>
      </c>
      <c r="O51" s="194">
        <f t="shared" si="12"/>
        <v>-0.32418442769316158</v>
      </c>
      <c r="P51" s="194"/>
      <c r="Q51" s="390"/>
      <c r="R51" s="390"/>
      <c r="S51" s="468"/>
      <c r="T51" s="194"/>
      <c r="U51" s="66">
        <f>+'Ark1'!T481</f>
        <v>6.8351985955672578</v>
      </c>
      <c r="V51" s="194">
        <f t="shared" si="13"/>
        <v>-4.9199852039468972E-2</v>
      </c>
      <c r="W51" s="135">
        <f>+'Ark1'!W481</f>
        <v>14.549045424621463</v>
      </c>
      <c r="X51" s="95"/>
      <c r="Y51" s="136">
        <f>+'Ark1'!X481</f>
        <v>98.875356594250619</v>
      </c>
      <c r="Z51" s="136">
        <f>+'Ark1'!Y481</f>
        <v>90.163484748738156</v>
      </c>
      <c r="AA51" s="136">
        <f>+'Ark1'!Z481</f>
        <v>5.3307749485188092</v>
      </c>
      <c r="AB51" s="72"/>
      <c r="AC51" s="135">
        <f>+'Ark1'!AA481</f>
        <v>0</v>
      </c>
      <c r="AD51" s="66">
        <f>+'Ark1'!AC481</f>
        <v>0</v>
      </c>
      <c r="AE51" s="136">
        <f>+'Ark1'!AE481</f>
        <v>0</v>
      </c>
      <c r="AF51" s="135">
        <f t="shared" si="9"/>
        <v>2.758892084153171</v>
      </c>
      <c r="AG51" s="46"/>
      <c r="AH51" s="4"/>
      <c r="AI51" s="58"/>
      <c r="AJ51" s="16"/>
      <c r="AK51" s="13"/>
      <c r="AL51" s="18"/>
    </row>
    <row r="52" spans="1:44" ht="15.6">
      <c r="A52" s="46"/>
      <c r="B52" s="65">
        <f>+'Ark1'!C482</f>
        <v>2022</v>
      </c>
      <c r="C52" s="65">
        <f>+'Ark1'!L482</f>
        <v>8</v>
      </c>
      <c r="D52" s="2" t="str">
        <f>VLOOKUP(C52,RNR!$D$4:$E$19,2)</f>
        <v>R</v>
      </c>
      <c r="E52" s="326">
        <f>+'Ark1'!Q482</f>
        <v>7183</v>
      </c>
      <c r="F52" s="324"/>
      <c r="G52" s="326">
        <f>+'Ark1'!R482</f>
        <v>25597</v>
      </c>
      <c r="H52" s="194">
        <f>+'Ark1'!AG482</f>
        <v>25.884620805982379</v>
      </c>
      <c r="I52" s="194">
        <f t="shared" si="11"/>
        <v>0.34804044055350758</v>
      </c>
      <c r="J52" s="194">
        <f>+'Ark1'!AH482</f>
        <v>2.1096222213540647</v>
      </c>
      <c r="K52" s="95"/>
      <c r="L52" s="505">
        <f>+'Ark1'!AI482</f>
        <v>2038</v>
      </c>
      <c r="M52" s="94"/>
      <c r="N52" s="135">
        <f>+'Ark1'!U482</f>
        <v>34.237206703910822</v>
      </c>
      <c r="O52" s="194">
        <f t="shared" si="12"/>
        <v>-0.27419423056036862</v>
      </c>
      <c r="P52" s="194"/>
      <c r="Q52" s="390"/>
      <c r="R52" s="390"/>
      <c r="S52" s="468"/>
      <c r="T52" s="194"/>
      <c r="U52" s="66">
        <f>+'Ark1'!T482</f>
        <v>7.5577997421572816</v>
      </c>
      <c r="V52" s="194">
        <f t="shared" si="13"/>
        <v>-0.1335930832665122</v>
      </c>
      <c r="W52" s="135">
        <f>+'Ark1'!W482</f>
        <v>27.499316326131968</v>
      </c>
      <c r="X52" s="95"/>
      <c r="Y52" s="136">
        <f>+'Ark1'!X482</f>
        <v>99.894518888932325</v>
      </c>
      <c r="Z52" s="136">
        <f>+'Ark1'!Y482</f>
        <v>97.784896667578238</v>
      </c>
      <c r="AA52" s="136">
        <f>+'Ark1'!Z482</f>
        <v>5.2796298459884721</v>
      </c>
      <c r="AB52" s="72"/>
      <c r="AC52" s="135">
        <f>+'Ark1'!AA482</f>
        <v>0</v>
      </c>
      <c r="AD52" s="66">
        <f>+'Ark1'!AC482</f>
        <v>0</v>
      </c>
      <c r="AE52" s="136">
        <f>+'Ark1'!AE482</f>
        <v>0</v>
      </c>
      <c r="AF52" s="135">
        <f t="shared" si="9"/>
        <v>3.5635528330781012</v>
      </c>
      <c r="AG52" s="46"/>
      <c r="AH52" s="4"/>
      <c r="AI52" s="58"/>
      <c r="AJ52" s="16"/>
      <c r="AK52" s="13"/>
      <c r="AL52" s="18"/>
    </row>
    <row r="53" spans="1:44" ht="15.6">
      <c r="A53" s="46"/>
      <c r="B53" s="65">
        <f>+'Ark1'!C483</f>
        <v>2022</v>
      </c>
      <c r="C53" s="65">
        <f>+'Ark1'!L483</f>
        <v>9</v>
      </c>
      <c r="D53" s="2" t="str">
        <f>VLOOKUP(C53,RNR!$D$4:$E$19,2)</f>
        <v>R+</v>
      </c>
      <c r="E53" s="326">
        <f>+'Ark1'!Q483</f>
        <v>5803</v>
      </c>
      <c r="F53" s="324"/>
      <c r="G53" s="326">
        <f>+'Ark1'!R483</f>
        <v>18611</v>
      </c>
      <c r="H53" s="194">
        <f>+'Ark1'!AG483</f>
        <v>21.467878796689515</v>
      </c>
      <c r="I53" s="194">
        <f t="shared" si="11"/>
        <v>0.14036432012927236</v>
      </c>
      <c r="J53" s="194">
        <f>+'Ark1'!AH483</f>
        <v>1.6119499220890876</v>
      </c>
      <c r="K53" s="95"/>
      <c r="L53" s="505">
        <f>+'Ark1'!AI483</f>
        <v>1826</v>
      </c>
      <c r="M53" s="94"/>
      <c r="N53" s="135">
        <f>+'Ark1'!U483</f>
        <v>39.053954113159008</v>
      </c>
      <c r="O53" s="194">
        <f t="shared" si="12"/>
        <v>-0.13082199057335231</v>
      </c>
      <c r="P53" s="194"/>
      <c r="Q53" s="390"/>
      <c r="R53" s="390"/>
      <c r="S53" s="468"/>
      <c r="T53" s="194"/>
      <c r="U53" s="66">
        <f>+'Ark1'!T483</f>
        <v>8.4163129332115432</v>
      </c>
      <c r="V53" s="194">
        <f t="shared" si="13"/>
        <v>-0.12476533861374683</v>
      </c>
      <c r="W53" s="135">
        <f>+'Ark1'!W483</f>
        <v>44.210413196496702</v>
      </c>
      <c r="X53" s="95"/>
      <c r="Y53" s="136">
        <f>+'Ark1'!X483</f>
        <v>99.994626833592989</v>
      </c>
      <c r="Z53" s="136">
        <f>+'Ark1'!Y483</f>
        <v>99.704475847617019</v>
      </c>
      <c r="AA53" s="136">
        <f>+'Ark1'!Z483</f>
        <v>5.5415791876883089</v>
      </c>
      <c r="AB53" s="72"/>
      <c r="AC53" s="135">
        <f>+'Ark1'!AA483</f>
        <v>0</v>
      </c>
      <c r="AD53" s="66">
        <f>+'Ark1'!AC483</f>
        <v>0</v>
      </c>
      <c r="AE53" s="136">
        <f>+'Ark1'!AE483</f>
        <v>0</v>
      </c>
      <c r="AF53" s="135">
        <f t="shared" si="9"/>
        <v>3.2071342409098742</v>
      </c>
      <c r="AG53" s="46"/>
      <c r="AH53" s="4"/>
      <c r="AI53" s="58"/>
      <c r="AJ53" s="16"/>
      <c r="AK53" s="13"/>
      <c r="AL53" s="18"/>
    </row>
    <row r="54" spans="1:44" ht="15.6">
      <c r="A54" s="46"/>
      <c r="B54" s="65">
        <f>+'Ark1'!C484</f>
        <v>2022</v>
      </c>
      <c r="C54" s="65">
        <f>+'Ark1'!L484</f>
        <v>10</v>
      </c>
      <c r="D54" s="2" t="str">
        <f>VLOOKUP(C54,RNR!$D$4:$E$19,2)</f>
        <v>U-</v>
      </c>
      <c r="E54" s="326">
        <f>+'Ark1'!Q484</f>
        <v>2559</v>
      </c>
      <c r="F54" s="324"/>
      <c r="G54" s="326">
        <f>+'Ark1'!R484</f>
        <v>4741</v>
      </c>
      <c r="H54" s="194">
        <f>+'Ark1'!AG484</f>
        <v>6.0157569822162547</v>
      </c>
      <c r="I54" s="194">
        <f t="shared" si="11"/>
        <v>-0.4224256549151777</v>
      </c>
      <c r="J54" s="194">
        <f>+'Ark1'!AH484</f>
        <v>1.1390002109259647</v>
      </c>
      <c r="K54" s="95"/>
      <c r="L54" s="505">
        <f>+'Ark1'!AI484</f>
        <v>1033</v>
      </c>
      <c r="M54" s="94"/>
      <c r="N54" s="135">
        <f>+'Ark1'!U484</f>
        <v>42.960162412992979</v>
      </c>
      <c r="O54" s="194">
        <f t="shared" si="12"/>
        <v>2.4440233114980003E-2</v>
      </c>
      <c r="P54" s="194"/>
      <c r="Q54" s="390"/>
      <c r="R54" s="390"/>
      <c r="S54" s="468"/>
      <c r="T54" s="194"/>
      <c r="U54" s="66">
        <f>+'Ark1'!T484</f>
        <v>9.3414891373128039</v>
      </c>
      <c r="V54" s="194">
        <f t="shared" si="13"/>
        <v>-0.13011909439451408</v>
      </c>
      <c r="W54" s="135">
        <f>+'Ark1'!W484</f>
        <v>62.560641214933582</v>
      </c>
      <c r="X54" s="95"/>
      <c r="Y54" s="136">
        <f>+'Ark1'!X484</f>
        <v>100</v>
      </c>
      <c r="Z54" s="136">
        <f>+'Ark1'!Y484</f>
        <v>99.936722210504129</v>
      </c>
      <c r="AA54" s="136">
        <f>+'Ark1'!Z484</f>
        <v>5.9169344658265324</v>
      </c>
      <c r="AB54" s="72"/>
      <c r="AC54" s="135">
        <f>+'Ark1'!AA484</f>
        <v>0</v>
      </c>
      <c r="AD54" s="66">
        <f>+'Ark1'!AC484</f>
        <v>0</v>
      </c>
      <c r="AE54" s="136">
        <f>+'Ark1'!AE484</f>
        <v>0</v>
      </c>
      <c r="AF54" s="135">
        <f t="shared" si="9"/>
        <v>1.8526768268855021</v>
      </c>
      <c r="AG54" s="46"/>
      <c r="AH54" s="4"/>
      <c r="AI54" s="58"/>
      <c r="AJ54" s="16"/>
      <c r="AK54" s="5"/>
      <c r="AL54" s="18"/>
    </row>
    <row r="55" spans="1:44" ht="15.6">
      <c r="A55" s="46"/>
      <c r="B55" s="65">
        <f>+'Ark1'!C485</f>
        <v>2022</v>
      </c>
      <c r="C55" s="65">
        <f>+'Ark1'!L485</f>
        <v>11</v>
      </c>
      <c r="D55" s="2" t="str">
        <f>VLOOKUP(C55,RNR!$D$4:$E$19,2)</f>
        <v>U</v>
      </c>
      <c r="E55" s="326">
        <f>+'Ark1'!Q485</f>
        <v>1239</v>
      </c>
      <c r="F55" s="324"/>
      <c r="G55" s="326">
        <f>+'Ark1'!R485</f>
        <v>1943</v>
      </c>
      <c r="H55" s="194">
        <f>+'Ark1'!AG485</f>
        <v>2.6357182650613238</v>
      </c>
      <c r="I55" s="194">
        <f t="shared" si="11"/>
        <v>-0.523628332918602</v>
      </c>
      <c r="J55" s="194">
        <f>+'Ark1'!AH485</f>
        <v>1.2866700977869276</v>
      </c>
      <c r="K55" s="95"/>
      <c r="L55" s="505">
        <f>+'Ark1'!AI485</f>
        <v>595</v>
      </c>
      <c r="M55" s="94"/>
      <c r="N55" s="135">
        <f>+'Ark1'!U485</f>
        <v>45.927390633041696</v>
      </c>
      <c r="O55" s="194">
        <f t="shared" si="12"/>
        <v>0.19854034354631978</v>
      </c>
      <c r="P55" s="194"/>
      <c r="Q55" s="390"/>
      <c r="R55" s="390"/>
      <c r="S55" s="468"/>
      <c r="T55" s="194"/>
      <c r="U55" s="66">
        <f>+'Ark1'!T485</f>
        <v>10.170869788986106</v>
      </c>
      <c r="V55" s="194">
        <f t="shared" si="13"/>
        <v>-4.8733188681385542E-2</v>
      </c>
      <c r="W55" s="135">
        <f>+'Ark1'!W485</f>
        <v>76.685537828100863</v>
      </c>
      <c r="X55" s="95"/>
      <c r="Y55" s="136">
        <f>+'Ark1'!X485</f>
        <v>100</v>
      </c>
      <c r="Z55" s="136">
        <f>+'Ark1'!Y485</f>
        <v>100</v>
      </c>
      <c r="AA55" s="136">
        <f>+'Ark1'!Z485</f>
        <v>5.8653715888860241</v>
      </c>
      <c r="AB55" s="72"/>
      <c r="AC55" s="135">
        <f>+'Ark1'!AA485</f>
        <v>0</v>
      </c>
      <c r="AD55" s="66">
        <f>+'Ark1'!AC485</f>
        <v>0</v>
      </c>
      <c r="AE55" s="136">
        <f>+'Ark1'!AE485</f>
        <v>0</v>
      </c>
      <c r="AF55" s="135">
        <f t="shared" si="9"/>
        <v>1.5682001614205003</v>
      </c>
      <c r="AG55" s="46"/>
      <c r="AH55" s="4"/>
      <c r="AI55" s="58"/>
      <c r="AJ55" s="16"/>
      <c r="AK55" s="5"/>
      <c r="AL55" s="18"/>
    </row>
    <row r="56" spans="1:44" ht="15.6">
      <c r="A56" s="46"/>
      <c r="B56" s="65">
        <f>+'Ark1'!C486</f>
        <v>2022</v>
      </c>
      <c r="C56" s="65">
        <f>+'Ark1'!L486</f>
        <v>12</v>
      </c>
      <c r="D56" s="2" t="str">
        <f>VLOOKUP(C56,RNR!$D$4:$E$19,2)</f>
        <v>U+</v>
      </c>
      <c r="E56" s="326">
        <f>+'Ark1'!Q486</f>
        <v>338</v>
      </c>
      <c r="F56" s="324"/>
      <c r="G56" s="326">
        <f>+'Ark1'!R486</f>
        <v>458</v>
      </c>
      <c r="H56" s="194">
        <f>+'Ark1'!AG486</f>
        <v>0.65472863453393859</v>
      </c>
      <c r="I56" s="194">
        <f t="shared" si="11"/>
        <v>-1.8503555406918837E-2</v>
      </c>
      <c r="J56" s="194">
        <f>+'Ark1'!AH486</f>
        <v>0</v>
      </c>
      <c r="K56" s="95"/>
      <c r="L56" s="505">
        <f>+'Ark1'!AI486</f>
        <v>230</v>
      </c>
      <c r="M56" s="94"/>
      <c r="N56" s="135">
        <f>+'Ark1'!U486</f>
        <v>48.399563318777297</v>
      </c>
      <c r="O56" s="194">
        <f t="shared" si="12"/>
        <v>-0.18210678431546512</v>
      </c>
      <c r="P56" s="194"/>
      <c r="Q56" s="390"/>
      <c r="R56" s="390"/>
      <c r="S56" s="468"/>
      <c r="T56" s="194"/>
      <c r="U56" s="66">
        <f>+'Ark1'!T486</f>
        <v>10.94759825327511</v>
      </c>
      <c r="V56" s="194">
        <f t="shared" si="13"/>
        <v>4.0381758429749226E-2</v>
      </c>
      <c r="W56" s="135">
        <f>+'Ark1'!W486</f>
        <v>85.37117903930131</v>
      </c>
      <c r="X56" s="95"/>
      <c r="Y56" s="136">
        <f>+'Ark1'!X486</f>
        <v>100</v>
      </c>
      <c r="Z56" s="136">
        <f>+'Ark1'!Y486</f>
        <v>100</v>
      </c>
      <c r="AA56" s="136">
        <f>+'Ark1'!Z486</f>
        <v>5.9827189114568702</v>
      </c>
      <c r="AB56" s="72"/>
      <c r="AC56" s="135">
        <f>+'Ark1'!AA486</f>
        <v>0</v>
      </c>
      <c r="AD56" s="66">
        <f>+'Ark1'!AC486</f>
        <v>0</v>
      </c>
      <c r="AE56" s="136">
        <f>+'Ark1'!AE486</f>
        <v>0</v>
      </c>
      <c r="AF56" s="135">
        <f t="shared" si="9"/>
        <v>1.3550295857988166</v>
      </c>
      <c r="AG56" s="46"/>
      <c r="AH56" s="4"/>
      <c r="AI56" s="58"/>
      <c r="AJ56" s="16"/>
      <c r="AK56" s="5"/>
      <c r="AL56" s="18"/>
    </row>
    <row r="57" spans="1:44" ht="15.6">
      <c r="A57" s="46"/>
      <c r="B57" s="65">
        <f>+'Ark1'!C487</f>
        <v>2022</v>
      </c>
      <c r="C57" s="65">
        <f>+'Ark1'!L487</f>
        <v>13</v>
      </c>
      <c r="D57" s="2" t="str">
        <f>VLOOKUP(C57,RNR!$D$4:$E$19,2)</f>
        <v>E-</v>
      </c>
      <c r="E57" s="326">
        <f>+'Ark1'!Q487</f>
        <v>30</v>
      </c>
      <c r="F57" s="324"/>
      <c r="G57" s="326">
        <f>+'Ark1'!R487</f>
        <v>31</v>
      </c>
      <c r="H57" s="194">
        <f>+'Ark1'!AG487</f>
        <v>4.7633007123782309E-2</v>
      </c>
      <c r="I57" s="194">
        <f t="shared" si="11"/>
        <v>-3.3582782703766773E-2</v>
      </c>
      <c r="J57" s="194">
        <f>+'Ark1'!AH487</f>
        <v>3.2258064516129026</v>
      </c>
      <c r="K57" s="95"/>
      <c r="L57" s="505">
        <f>+'Ark1'!AI487</f>
        <v>11</v>
      </c>
      <c r="M57" s="94"/>
      <c r="N57" s="135">
        <f>+'Ark1'!U487</f>
        <v>52.022580645161277</v>
      </c>
      <c r="O57" s="194">
        <f t="shared" si="12"/>
        <v>0.34203519061583876</v>
      </c>
      <c r="P57" s="194"/>
      <c r="Q57" s="390"/>
      <c r="R57" s="390"/>
      <c r="S57" s="468"/>
      <c r="T57" s="194"/>
      <c r="U57" s="66">
        <f>+'Ark1'!T487</f>
        <v>11.774193548387093</v>
      </c>
      <c r="V57" s="194">
        <f t="shared" si="13"/>
        <v>-0.17126099706745102</v>
      </c>
      <c r="W57" s="135">
        <f>+'Ark1'!W487</f>
        <v>96.774193548387117</v>
      </c>
      <c r="X57" s="95"/>
      <c r="Y57" s="136">
        <f>+'Ark1'!X487</f>
        <v>100</v>
      </c>
      <c r="Z57" s="136">
        <f>+'Ark1'!Y487</f>
        <v>100</v>
      </c>
      <c r="AA57" s="136">
        <f>+'Ark1'!Z487</f>
        <v>6.1484700261814957</v>
      </c>
      <c r="AB57" s="72"/>
      <c r="AC57" s="135">
        <f>+'Ark1'!AA487</f>
        <v>0</v>
      </c>
      <c r="AD57" s="66">
        <f>+'Ark1'!AC487</f>
        <v>0</v>
      </c>
      <c r="AE57" s="136">
        <f>+'Ark1'!AE487</f>
        <v>0</v>
      </c>
      <c r="AF57" s="135">
        <f t="shared" si="9"/>
        <v>1.0333333333333334</v>
      </c>
      <c r="AG57" s="46"/>
      <c r="AH57" s="4"/>
      <c r="AI57" s="58"/>
      <c r="AJ57" s="16"/>
      <c r="AK57" s="5"/>
      <c r="AL57" s="18"/>
    </row>
    <row r="58" spans="1:44" ht="15.6">
      <c r="A58" s="46"/>
      <c r="B58" s="65">
        <f>+'Ark1'!C488</f>
        <v>2022</v>
      </c>
      <c r="C58" s="65">
        <f>+'Ark1'!L488</f>
        <v>14</v>
      </c>
      <c r="D58" s="2" t="str">
        <f>VLOOKUP(C58,RNR!$D$4:$E$19,2)</f>
        <v>E</v>
      </c>
      <c r="E58" s="326">
        <f>+'Ark1'!Q488</f>
        <v>17</v>
      </c>
      <c r="F58" s="324"/>
      <c r="G58" s="326">
        <f>+'Ark1'!R488</f>
        <v>17</v>
      </c>
      <c r="H58" s="194">
        <f>+'Ark1'!AG488</f>
        <v>2.882436389415215E-2</v>
      </c>
      <c r="I58" s="194">
        <f t="shared" si="11"/>
        <v>1.2354592654413091E-3</v>
      </c>
      <c r="J58" s="194">
        <f>+'Ark1'!AH488</f>
        <v>0</v>
      </c>
      <c r="K58" s="95"/>
      <c r="L58" s="505">
        <f>+'Ark1'!AI488</f>
        <v>3</v>
      </c>
      <c r="M58" s="94"/>
      <c r="N58" s="135">
        <f>+'Ark1'!U488</f>
        <v>57.405882352941191</v>
      </c>
      <c r="O58" s="194">
        <f t="shared" si="12"/>
        <v>0.60764705882354519</v>
      </c>
      <c r="P58" s="194"/>
      <c r="Q58" s="390"/>
      <c r="R58" s="390"/>
      <c r="S58" s="468"/>
      <c r="T58" s="194"/>
      <c r="U58" s="66">
        <f>+'Ark1'!T488</f>
        <v>13.176470588235299</v>
      </c>
      <c r="V58" s="194">
        <f t="shared" si="13"/>
        <v>0.82352941176471006</v>
      </c>
      <c r="W58" s="135">
        <f>+'Ark1'!W488</f>
        <v>94.117647058823522</v>
      </c>
      <c r="X58" s="95"/>
      <c r="Y58" s="136">
        <f>+'Ark1'!X488</f>
        <v>100</v>
      </c>
      <c r="Z58" s="136">
        <f>+'Ark1'!Y488</f>
        <v>100</v>
      </c>
      <c r="AA58" s="136">
        <f>+'Ark1'!Z488</f>
        <v>6.6308078283679768</v>
      </c>
      <c r="AB58" s="72"/>
      <c r="AC58" s="135">
        <f>+'Ark1'!AA488</f>
        <v>0</v>
      </c>
      <c r="AD58" s="66">
        <f>+'Ark1'!AC488</f>
        <v>0</v>
      </c>
      <c r="AE58" s="136">
        <f>+'Ark1'!AE488</f>
        <v>0</v>
      </c>
      <c r="AF58" s="135">
        <f t="shared" si="9"/>
        <v>1</v>
      </c>
      <c r="AG58" s="46"/>
      <c r="AH58" s="4"/>
      <c r="AI58" s="58"/>
      <c r="AJ58" s="16"/>
      <c r="AK58" s="5"/>
      <c r="AL58" s="18"/>
    </row>
    <row r="59" spans="1:44" ht="15.6">
      <c r="A59" s="46"/>
      <c r="B59" s="65">
        <f>+'Ark1'!C489</f>
        <v>2022</v>
      </c>
      <c r="C59" s="65">
        <f>+'Ark1'!L489</f>
        <v>15</v>
      </c>
      <c r="D59" s="2" t="str">
        <f>VLOOKUP(C59,RNR!$D$4:$E$19,2)</f>
        <v>E+</v>
      </c>
      <c r="E59" s="326">
        <f>+'Ark1'!Q489</f>
        <v>1</v>
      </c>
      <c r="F59" s="324"/>
      <c r="G59" s="326">
        <f>+'Ark1'!R489</f>
        <v>1</v>
      </c>
      <c r="H59" s="194">
        <f>+'Ark1'!AG489</f>
        <v>1.8312435305230395E-3</v>
      </c>
      <c r="I59" s="194">
        <f t="shared" si="11"/>
        <v>-1.4617556911376646E-3</v>
      </c>
      <c r="J59" s="194">
        <f>+'Ark1'!AH489</f>
        <v>0</v>
      </c>
      <c r="K59" s="95"/>
      <c r="L59" s="505">
        <f>+'Ark1'!AI489</f>
        <v>0</v>
      </c>
      <c r="M59" s="94"/>
      <c r="N59" s="135">
        <f>+'Ark1'!U489</f>
        <v>62</v>
      </c>
      <c r="O59" s="194">
        <f t="shared" si="12"/>
        <v>23.583333333333343</v>
      </c>
      <c r="P59" s="194"/>
      <c r="Q59" s="390"/>
      <c r="R59" s="390"/>
      <c r="S59" s="468"/>
      <c r="T59" s="194"/>
      <c r="U59" s="66">
        <f>+'Ark1'!T489</f>
        <v>13</v>
      </c>
      <c r="V59" s="194">
        <f t="shared" si="13"/>
        <v>3</v>
      </c>
      <c r="W59" s="135">
        <f>+'Ark1'!W489</f>
        <v>100</v>
      </c>
      <c r="X59" s="95"/>
      <c r="Y59" s="136">
        <f>+'Ark1'!X489</f>
        <v>100</v>
      </c>
      <c r="Z59" s="136">
        <f>+'Ark1'!Y489</f>
        <v>100</v>
      </c>
      <c r="AA59" s="136">
        <f>+'Ark1'!Z489</f>
        <v>0</v>
      </c>
      <c r="AB59" s="72"/>
      <c r="AC59" s="135">
        <f>+'Ark1'!AA489</f>
        <v>0</v>
      </c>
      <c r="AD59" s="66">
        <f>+'Ark1'!AC489</f>
        <v>0</v>
      </c>
      <c r="AE59" s="136">
        <f>+'Ark1'!AE489</f>
        <v>0</v>
      </c>
      <c r="AF59" s="135">
        <f t="shared" si="9"/>
        <v>1</v>
      </c>
      <c r="AG59" s="46"/>
      <c r="AH59" s="4"/>
      <c r="AI59" s="58"/>
      <c r="AJ59" s="16"/>
      <c r="AK59" s="5"/>
      <c r="AL59" s="18"/>
    </row>
    <row r="60" spans="1:44" s="527" customFormat="1" ht="15.6">
      <c r="A60" s="46"/>
      <c r="B60" s="51"/>
      <c r="C60" s="51"/>
      <c r="D60" s="51"/>
      <c r="E60" s="51"/>
      <c r="F60" s="324"/>
      <c r="G60" s="51"/>
      <c r="H60" s="51"/>
      <c r="I60" s="51"/>
      <c r="J60" s="51"/>
      <c r="K60" s="95"/>
      <c r="L60" s="95"/>
      <c r="M60" s="95"/>
      <c r="N60" s="95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46"/>
      <c r="AH60" s="14"/>
      <c r="AI60" s="58"/>
      <c r="AJ60" s="13"/>
      <c r="AN60" s="13"/>
      <c r="AO60" s="13"/>
      <c r="AP60" s="528"/>
      <c r="AQ60" s="528"/>
      <c r="AR60" s="528"/>
    </row>
    <row r="61" spans="1:44" s="527" customFormat="1" ht="15.6">
      <c r="A61" s="46"/>
      <c r="B61" s="65">
        <f>+'Ark1'!C490</f>
        <v>2022</v>
      </c>
      <c r="C61" s="65">
        <f>+'Ark1'!L490</f>
        <v>99</v>
      </c>
      <c r="D61" s="2" t="str">
        <f>VLOOKUP(C61,RNR!$D$4:$E$19,2)</f>
        <v>Kassert</v>
      </c>
      <c r="E61" s="326">
        <f>+'Ark1'!Q490</f>
        <v>269</v>
      </c>
      <c r="F61" s="324"/>
      <c r="G61" s="326">
        <f>+'Ark1'!R490</f>
        <v>302</v>
      </c>
      <c r="H61" s="194">
        <f>+'Ark1'!AG490</f>
        <v>0.22222819575174527</v>
      </c>
      <c r="I61" s="194">
        <f>+H61-H79</f>
        <v>1.3357425613899215E-2</v>
      </c>
      <c r="J61" s="194">
        <f>+'Ark1'!AH490</f>
        <v>17.549668874172188</v>
      </c>
      <c r="K61" s="95"/>
      <c r="L61" s="505">
        <f>+'Ark1'!AI490</f>
        <v>16</v>
      </c>
      <c r="M61" s="94"/>
      <c r="N61" s="135">
        <f>+'Ark1'!U490</f>
        <v>24.913675496688754</v>
      </c>
      <c r="O61" s="194">
        <f>+N61-N79</f>
        <v>7.1334368332042537</v>
      </c>
      <c r="P61" s="194"/>
      <c r="Q61" s="390"/>
      <c r="R61" s="390"/>
      <c r="S61" s="468"/>
      <c r="T61" s="194"/>
      <c r="U61" s="66">
        <f>+'Ark1'!T490</f>
        <v>4.2715231788079473</v>
      </c>
      <c r="V61" s="194">
        <f>+U61-U79</f>
        <v>1.6271317706933877</v>
      </c>
      <c r="W61" s="135">
        <f>+'Ark1'!W490</f>
        <v>3.311258278145695</v>
      </c>
      <c r="X61" s="95"/>
      <c r="Y61" s="136">
        <f>+'Ark1'!X490</f>
        <v>88.741721854304672</v>
      </c>
      <c r="Z61" s="136">
        <f>+'Ark1'!Y490</f>
        <v>55.960264900662246</v>
      </c>
      <c r="AA61" s="136">
        <f>+'Ark1'!Z490</f>
        <v>8.0968606499533831</v>
      </c>
      <c r="AB61" s="72"/>
      <c r="AC61" s="135">
        <f>+'Ark1'!AA490</f>
        <v>0</v>
      </c>
      <c r="AD61" s="66">
        <f>+'Ark1'!AC490</f>
        <v>0</v>
      </c>
      <c r="AE61" s="136">
        <f>+'Ark1'!AE490</f>
        <v>0</v>
      </c>
      <c r="AF61" s="135">
        <f t="shared" ref="AF61" si="14">+G61/E61</f>
        <v>1.1226765799256506</v>
      </c>
      <c r="AG61" s="46"/>
      <c r="AH61" s="4"/>
      <c r="AI61" s="58"/>
      <c r="AJ61" s="16"/>
      <c r="AK61" s="5"/>
      <c r="AL61" s="529"/>
    </row>
    <row r="62" spans="1:44" s="527" customFormat="1" ht="18.600000000000001" customHeight="1">
      <c r="A62" s="46"/>
      <c r="B62" s="46"/>
      <c r="C62" s="46"/>
      <c r="D62" s="46"/>
      <c r="E62" s="46"/>
      <c r="F62" s="324"/>
      <c r="G62" s="316"/>
      <c r="H62" s="46"/>
      <c r="I62" s="46"/>
      <c r="J62" s="46"/>
      <c r="K62" s="95"/>
      <c r="L62" s="95"/>
      <c r="M62" s="95"/>
      <c r="N62" s="95"/>
      <c r="O62" s="46"/>
      <c r="P62" s="46"/>
      <c r="Q62" s="392"/>
      <c r="R62" s="392"/>
      <c r="S62" s="429"/>
      <c r="T62" s="46"/>
      <c r="U62" s="46"/>
      <c r="V62" s="46"/>
      <c r="W62" s="46"/>
      <c r="X62" s="95"/>
      <c r="Y62" s="46"/>
      <c r="Z62" s="46"/>
      <c r="AA62" s="46"/>
      <c r="AB62" s="71"/>
      <c r="AC62" s="46"/>
      <c r="AD62" s="46"/>
      <c r="AE62" s="46"/>
      <c r="AF62" s="46"/>
      <c r="AG62" s="46"/>
      <c r="AH62" s="2"/>
      <c r="AI62" s="58"/>
      <c r="AJ62" s="5"/>
      <c r="AN62" s="56"/>
      <c r="AO62" s="56"/>
      <c r="AP62" s="528"/>
      <c r="AQ62" s="528"/>
      <c r="AR62" s="528"/>
    </row>
    <row r="63" spans="1:44" ht="15.6">
      <c r="A63" s="46"/>
      <c r="B63">
        <f>+'Ark1'!C491</f>
        <v>2021</v>
      </c>
      <c r="C63">
        <f>+'Ark1'!L491</f>
        <v>1</v>
      </c>
      <c r="D63" s="3" t="str">
        <f t="shared" ref="D63:D77" si="15">+D45</f>
        <v>P-</v>
      </c>
      <c r="E63" s="313">
        <f>+'Ark1'!Q491</f>
        <v>315</v>
      </c>
      <c r="G63" s="313">
        <f>+'Ark1'!R491</f>
        <v>425</v>
      </c>
      <c r="H63" s="195">
        <f>+'Ark1'!AG491</f>
        <v>0.20710522141699597</v>
      </c>
      <c r="I63" s="195">
        <f t="shared" ref="I63:I77" si="16">+H63-H79</f>
        <v>-1.7655487208500797E-3</v>
      </c>
      <c r="J63" s="195">
        <f>+'Ark1'!AH491</f>
        <v>5.6470588235294121</v>
      </c>
      <c r="K63" s="195"/>
      <c r="L63" s="507"/>
      <c r="M63" s="195"/>
      <c r="N63" s="92">
        <f>+'Ark1'!U491</f>
        <v>17.054988235294118</v>
      </c>
      <c r="O63" s="195">
        <f t="shared" ref="O63:O77" si="17">+N63-N79</f>
        <v>-0.72525042819038177</v>
      </c>
      <c r="P63" s="195"/>
      <c r="Q63" s="391"/>
      <c r="R63" s="391"/>
      <c r="S63" s="438"/>
      <c r="T63" s="195"/>
      <c r="U63" s="1">
        <f>+'Ark1'!T491</f>
        <v>2.5458823529411765</v>
      </c>
      <c r="V63" s="195">
        <f t="shared" ref="V63:V77" si="18">+U63-U79</f>
        <v>-9.8509055173383153E-2</v>
      </c>
      <c r="W63" s="92">
        <f>+'Ark1'!W491</f>
        <v>0</v>
      </c>
      <c r="X63" s="95"/>
      <c r="Y63" s="11">
        <f>+'Ark1'!X491</f>
        <v>62.117647058823515</v>
      </c>
      <c r="Z63" s="11">
        <f>+'Ark1'!Y491</f>
        <v>10.117647058823531</v>
      </c>
      <c r="AA63" s="11">
        <f>+'Ark1'!Z491</f>
        <v>4.9647747475569552</v>
      </c>
      <c r="AB63" s="71"/>
      <c r="AC63" s="92">
        <f>+'Ark1'!AA491</f>
        <v>0</v>
      </c>
      <c r="AD63" s="1">
        <f>+'Ark1'!AC491</f>
        <v>0</v>
      </c>
      <c r="AE63" s="11">
        <f>+'Ark1'!AE491</f>
        <v>0</v>
      </c>
      <c r="AF63" s="92">
        <f t="shared" si="9"/>
        <v>1.3492063492063493</v>
      </c>
      <c r="AG63" s="46"/>
      <c r="AH63" s="4"/>
      <c r="AI63" s="58"/>
      <c r="AJ63" s="16"/>
      <c r="AK63" s="5"/>
      <c r="AL63" s="18"/>
    </row>
    <row r="64" spans="1:44" ht="15.6">
      <c r="A64" s="46"/>
      <c r="B64">
        <f>+'Ark1'!C492</f>
        <v>2021</v>
      </c>
      <c r="C64">
        <f>+'Ark1'!L492</f>
        <v>2</v>
      </c>
      <c r="D64" s="3" t="str">
        <f t="shared" si="15"/>
        <v>P</v>
      </c>
      <c r="E64" s="313">
        <f>+'Ark1'!Q492</f>
        <v>1091</v>
      </c>
      <c r="G64" s="313">
        <f>+'Ark1'!R492</f>
        <v>1626</v>
      </c>
      <c r="H64" s="195">
        <f>+'Ark1'!AG492</f>
        <v>0.90673769327401732</v>
      </c>
      <c r="I64" s="195">
        <f t="shared" si="16"/>
        <v>-6.5823278608918789E-2</v>
      </c>
      <c r="J64" s="195">
        <f>+'Ark1'!AH492</f>
        <v>5.7810578105781039</v>
      </c>
      <c r="K64" s="195"/>
      <c r="L64" s="507"/>
      <c r="M64" s="195"/>
      <c r="N64" s="92">
        <f>+'Ark1'!U492</f>
        <v>19.516881918819184</v>
      </c>
      <c r="O64" s="195">
        <f t="shared" si="17"/>
        <v>-0.37355386099733323</v>
      </c>
      <c r="P64" s="195"/>
      <c r="Q64" s="391"/>
      <c r="R64" s="391"/>
      <c r="S64" s="438"/>
      <c r="T64" s="195"/>
      <c r="U64" s="1">
        <f>+'Ark1'!T492</f>
        <v>3.4163591635916353</v>
      </c>
      <c r="V64" s="195">
        <f t="shared" si="18"/>
        <v>-0.19143900154598015</v>
      </c>
      <c r="W64" s="92">
        <f>+'Ark1'!W492</f>
        <v>6.1500615006150082E-2</v>
      </c>
      <c r="X64" s="95"/>
      <c r="Y64" s="11">
        <f>+'Ark1'!X492</f>
        <v>73.985239852398522</v>
      </c>
      <c r="Z64" s="11">
        <f>+'Ark1'!Y492</f>
        <v>25.522755227552263</v>
      </c>
      <c r="AA64" s="11">
        <f>+'Ark1'!Z492</f>
        <v>5.1364374904273751</v>
      </c>
      <c r="AB64" s="71"/>
      <c r="AC64" s="92">
        <f>+'Ark1'!AA492</f>
        <v>0</v>
      </c>
      <c r="AD64" s="1">
        <f>+'Ark1'!AC492</f>
        <v>0</v>
      </c>
      <c r="AE64" s="11">
        <f>+'Ark1'!AE492</f>
        <v>0</v>
      </c>
      <c r="AF64" s="92">
        <f t="shared" si="9"/>
        <v>1.4903758020164986</v>
      </c>
      <c r="AG64" s="46"/>
      <c r="AH64" s="4"/>
      <c r="AI64" s="58"/>
      <c r="AJ64" s="16"/>
      <c r="AK64" s="5"/>
      <c r="AL64" s="18"/>
    </row>
    <row r="65" spans="1:44" ht="15.6">
      <c r="A65" s="46"/>
      <c r="B65">
        <f>+'Ark1'!C493</f>
        <v>2021</v>
      </c>
      <c r="C65">
        <f>+'Ark1'!L493</f>
        <v>3</v>
      </c>
      <c r="D65" s="3" t="str">
        <f t="shared" si="15"/>
        <v>P+</v>
      </c>
      <c r="E65" s="313">
        <f>+'Ark1'!Q493</f>
        <v>1771</v>
      </c>
      <c r="G65" s="313">
        <f>+'Ark1'!R493</f>
        <v>2764.53</v>
      </c>
      <c r="H65" s="195">
        <f>+'Ark1'!AG493</f>
        <v>1.6518729855255856</v>
      </c>
      <c r="I65" s="195">
        <f t="shared" si="16"/>
        <v>-2.4916106595224363E-2</v>
      </c>
      <c r="J65" s="195">
        <f>+'Ark1'!AH493</f>
        <v>4.5939092721005004</v>
      </c>
      <c r="K65" s="195"/>
      <c r="L65" s="507"/>
      <c r="M65" s="195"/>
      <c r="N65" s="92">
        <f>+'Ark1'!U493</f>
        <v>20.912437195472677</v>
      </c>
      <c r="O65" s="195">
        <f t="shared" si="17"/>
        <v>-0.38636978458431059</v>
      </c>
      <c r="P65" s="195"/>
      <c r="Q65" s="391"/>
      <c r="R65" s="391"/>
      <c r="S65" s="438"/>
      <c r="T65" s="195"/>
      <c r="U65" s="1">
        <f>+'Ark1'!T493</f>
        <v>4.1309010934950949</v>
      </c>
      <c r="V65" s="195">
        <f t="shared" si="18"/>
        <v>-0.13904192644792523</v>
      </c>
      <c r="W65" s="92">
        <f>+'Ark1'!W493</f>
        <v>0.32555262558192521</v>
      </c>
      <c r="X65" s="95"/>
      <c r="Y65" s="11">
        <f>+'Ark1'!X493</f>
        <v>77.264489804776943</v>
      </c>
      <c r="Z65" s="11">
        <f>+'Ark1'!Y493</f>
        <v>39.608902779134247</v>
      </c>
      <c r="AA65" s="11">
        <f>+'Ark1'!Z493</f>
        <v>5.5729914962835592</v>
      </c>
      <c r="AB65" s="71"/>
      <c r="AC65" s="92">
        <f>+'Ark1'!AA493</f>
        <v>0</v>
      </c>
      <c r="AD65" s="1">
        <f>+'Ark1'!AC493</f>
        <v>0</v>
      </c>
      <c r="AE65" s="11">
        <f>+'Ark1'!AE493</f>
        <v>0</v>
      </c>
      <c r="AF65" s="92">
        <f t="shared" si="9"/>
        <v>1.5609994353472616</v>
      </c>
      <c r="AG65" s="46"/>
      <c r="AH65" s="4"/>
      <c r="AI65" s="58"/>
      <c r="AJ65" s="18"/>
      <c r="AK65" s="5"/>
      <c r="AL65" s="18"/>
    </row>
    <row r="66" spans="1:44" ht="15.6">
      <c r="A66" s="46"/>
      <c r="B66">
        <f>+'Ark1'!C494</f>
        <v>2021</v>
      </c>
      <c r="C66">
        <f>+'Ark1'!L494</f>
        <v>4</v>
      </c>
      <c r="D66" s="3" t="str">
        <f t="shared" si="15"/>
        <v>O-</v>
      </c>
      <c r="E66" s="313">
        <f>+'Ark1'!Q494</f>
        <v>2569</v>
      </c>
      <c r="G66" s="313">
        <f>+'Ark1'!R494</f>
        <v>4487</v>
      </c>
      <c r="H66" s="195">
        <f>+'Ark1'!AG494</f>
        <v>2.8625289344269622</v>
      </c>
      <c r="I66" s="195">
        <f t="shared" si="16"/>
        <v>-0.2895745469046962</v>
      </c>
      <c r="J66" s="195">
        <f>+'Ark1'!AH494</f>
        <v>4.5018943614887448</v>
      </c>
      <c r="K66" s="195"/>
      <c r="L66" s="507"/>
      <c r="M66" s="195"/>
      <c r="N66" s="92">
        <f>+'Ark1'!U494</f>
        <v>22.32765544907506</v>
      </c>
      <c r="O66" s="195">
        <f t="shared" si="17"/>
        <v>-0.1399664534029732</v>
      </c>
      <c r="P66" s="195"/>
      <c r="Q66" s="391"/>
      <c r="R66" s="391"/>
      <c r="S66" s="438"/>
      <c r="T66" s="195"/>
      <c r="U66" s="1">
        <f>+'Ark1'!T494</f>
        <v>4.691107644305772</v>
      </c>
      <c r="V66" s="195">
        <f t="shared" si="18"/>
        <v>-0.14842073299238923</v>
      </c>
      <c r="W66" s="92">
        <f>+'Ark1'!W494</f>
        <v>0.53487853799866292</v>
      </c>
      <c r="X66" s="95"/>
      <c r="Y66" s="11">
        <f>+'Ark1'!X494</f>
        <v>82.282148428794272</v>
      </c>
      <c r="Z66" s="11">
        <f>+'Ark1'!Y494</f>
        <v>51.927791397370157</v>
      </c>
      <c r="AA66" s="11">
        <f>+'Ark1'!Z494</f>
        <v>5.527202908670116</v>
      </c>
      <c r="AB66" s="71"/>
      <c r="AC66" s="92">
        <f>+'Ark1'!AA494</f>
        <v>0</v>
      </c>
      <c r="AD66" s="1">
        <f>+'Ark1'!AC494</f>
        <v>0</v>
      </c>
      <c r="AE66" s="11">
        <f>+'Ark1'!AE494</f>
        <v>0</v>
      </c>
      <c r="AF66" s="92">
        <f t="shared" si="9"/>
        <v>1.7465940054495912</v>
      </c>
      <c r="AG66" s="46"/>
      <c r="AH66" s="13"/>
      <c r="AI66" s="58"/>
    </row>
    <row r="67" spans="1:44" ht="15.6">
      <c r="A67" s="46"/>
      <c r="B67">
        <f>+'Ark1'!C495</f>
        <v>2021</v>
      </c>
      <c r="C67">
        <f>+'Ark1'!L495</f>
        <v>5</v>
      </c>
      <c r="D67" s="3" t="str">
        <f t="shared" si="15"/>
        <v>O</v>
      </c>
      <c r="E67" s="313">
        <f>+'Ark1'!Q495</f>
        <v>4380</v>
      </c>
      <c r="G67" s="313">
        <f>+'Ark1'!R495</f>
        <v>9832</v>
      </c>
      <c r="H67" s="195">
        <f>+'Ark1'!AG495</f>
        <v>6.6750137125202036</v>
      </c>
      <c r="I67" s="195">
        <f t="shared" si="16"/>
        <v>-8.6482442236995638E-2</v>
      </c>
      <c r="J67" s="195">
        <f>+'Ark1'!AH495</f>
        <v>5.024410089503661</v>
      </c>
      <c r="K67" s="195"/>
      <c r="L67" s="507"/>
      <c r="M67" s="195"/>
      <c r="N67" s="92">
        <f>+'Ark1'!U495</f>
        <v>23.760720097640345</v>
      </c>
      <c r="O67" s="195">
        <f t="shared" si="17"/>
        <v>-2.2945582833052924E-2</v>
      </c>
      <c r="P67" s="195"/>
      <c r="Q67" s="391"/>
      <c r="R67" s="391"/>
      <c r="S67" s="438"/>
      <c r="T67" s="195"/>
      <c r="U67" s="1">
        <f>+'Ark1'!T495</f>
        <v>5.5671277461350703</v>
      </c>
      <c r="V67" s="195">
        <f t="shared" si="18"/>
        <v>-0.11452905859865758</v>
      </c>
      <c r="W67" s="92">
        <f>+'Ark1'!W495</f>
        <v>3.3360455655004078</v>
      </c>
      <c r="X67" s="95"/>
      <c r="Y67" s="11">
        <f>+'Ark1'!X495</f>
        <v>86.076078112286382</v>
      </c>
      <c r="Z67" s="11">
        <f>+'Ark1'!Y495</f>
        <v>60.537021969080563</v>
      </c>
      <c r="AA67" s="11">
        <f>+'Ark1'!Z495</f>
        <v>5.8221942322078286</v>
      </c>
      <c r="AB67" s="71"/>
      <c r="AC67" s="92">
        <f>+'Ark1'!AA495</f>
        <v>0</v>
      </c>
      <c r="AD67" s="1">
        <f>+'Ark1'!AC495</f>
        <v>0</v>
      </c>
      <c r="AE67" s="11">
        <f>+'Ark1'!AE495</f>
        <v>0</v>
      </c>
      <c r="AF67" s="92">
        <f t="shared" si="9"/>
        <v>2.2447488584474886</v>
      </c>
      <c r="AG67" s="46"/>
      <c r="AH67" s="5"/>
      <c r="AI67" s="58"/>
      <c r="AJ67" s="18"/>
      <c r="AL67" s="18"/>
    </row>
    <row r="68" spans="1:44" ht="15.6">
      <c r="A68" s="46"/>
      <c r="B68">
        <f>+'Ark1'!C496</f>
        <v>2021</v>
      </c>
      <c r="C68">
        <f>+'Ark1'!L496</f>
        <v>6</v>
      </c>
      <c r="D68" s="3" t="str">
        <f t="shared" si="15"/>
        <v>O+</v>
      </c>
      <c r="E68" s="313">
        <f>+'Ark1'!Q496</f>
        <v>6539</v>
      </c>
      <c r="G68" s="313">
        <f>+'Ark1'!R496</f>
        <v>18238.93</v>
      </c>
      <c r="H68" s="195">
        <f>+'Ark1'!AG496</f>
        <v>13.739921961604502</v>
      </c>
      <c r="I68" s="195">
        <f t="shared" si="16"/>
        <v>-2.927558168641653E-3</v>
      </c>
      <c r="J68" s="195">
        <f>+'Ark1'!AH496</f>
        <v>3.4596327745103466</v>
      </c>
      <c r="K68" s="195"/>
      <c r="L68" s="507"/>
      <c r="M68" s="195"/>
      <c r="N68" s="92">
        <f>+'Ark1'!U496</f>
        <v>26.36539095221065</v>
      </c>
      <c r="O68" s="195">
        <f t="shared" si="17"/>
        <v>-0.11621466637375022</v>
      </c>
      <c r="P68" s="195"/>
      <c r="Q68" s="391"/>
      <c r="R68" s="391"/>
      <c r="S68" s="438"/>
      <c r="T68" s="195"/>
      <c r="U68" s="1">
        <f>+'Ark1'!T496</f>
        <v>6.2135772219093992</v>
      </c>
      <c r="V68" s="195">
        <f t="shared" si="18"/>
        <v>-0.13569344259627503</v>
      </c>
      <c r="W68" s="92">
        <f>+'Ark1'!W496</f>
        <v>8.1090283256748066</v>
      </c>
      <c r="X68" s="95"/>
      <c r="Y68" s="11">
        <f>+'Ark1'!X496</f>
        <v>93.388153800688983</v>
      </c>
      <c r="Z68" s="11">
        <f>+'Ark1'!Y496</f>
        <v>75.229193817839075</v>
      </c>
      <c r="AA68" s="11">
        <f>+'Ark1'!Z496</f>
        <v>6.0869436014395415</v>
      </c>
      <c r="AB68" s="71"/>
      <c r="AC68" s="92">
        <f>+'Ark1'!AA496</f>
        <v>0</v>
      </c>
      <c r="AD68" s="1">
        <f>+'Ark1'!AC496</f>
        <v>0</v>
      </c>
      <c r="AE68" s="11">
        <f>+'Ark1'!AE496</f>
        <v>0</v>
      </c>
      <c r="AF68" s="92">
        <f t="shared" si="9"/>
        <v>2.7892537085181219</v>
      </c>
      <c r="AG68" s="46"/>
      <c r="AH68" s="13"/>
      <c r="AI68" s="58"/>
    </row>
    <row r="69" spans="1:44" ht="15.6">
      <c r="A69" s="46"/>
      <c r="B69">
        <f>+'Ark1'!C497</f>
        <v>2021</v>
      </c>
      <c r="C69">
        <f>+'Ark1'!L497</f>
        <v>7</v>
      </c>
      <c r="D69" s="3" t="str">
        <f t="shared" si="15"/>
        <v>R-</v>
      </c>
      <c r="E69" s="313">
        <f>+'Ark1'!Q497</f>
        <v>6854</v>
      </c>
      <c r="G69" s="313">
        <f>+'Ark1'!R497</f>
        <v>19325</v>
      </c>
      <c r="H69" s="195">
        <f>+'Ark1'!AG497</f>
        <v>16.709865530512474</v>
      </c>
      <c r="I69" s="195">
        <f t="shared" si="16"/>
        <v>2.1376073115686012E-2</v>
      </c>
      <c r="J69" s="195">
        <f>+'Ark1'!AH497</f>
        <v>2.628719275549805</v>
      </c>
      <c r="K69" s="195"/>
      <c r="L69" s="507"/>
      <c r="M69" s="195"/>
      <c r="N69" s="92">
        <f>+'Ark1'!U497</f>
        <v>30.26235756791716</v>
      </c>
      <c r="O69" s="195">
        <f t="shared" si="17"/>
        <v>0.13271838652803325</v>
      </c>
      <c r="P69" s="195"/>
      <c r="Q69" s="391"/>
      <c r="R69" s="391"/>
      <c r="S69" s="438"/>
      <c r="T69" s="195"/>
      <c r="U69" s="1">
        <f>+'Ark1'!T497</f>
        <v>6.8843984476067268</v>
      </c>
      <c r="V69" s="195">
        <f t="shared" si="18"/>
        <v>-5.3424209005902057E-2</v>
      </c>
      <c r="W69" s="92">
        <f>+'Ark1'!W497</f>
        <v>15.798188874514876</v>
      </c>
      <c r="X69" s="95"/>
      <c r="Y69" s="11">
        <f>+'Ark1'!X497</f>
        <v>98.758085381629996</v>
      </c>
      <c r="Z69" s="11">
        <f>+'Ark1'!Y497</f>
        <v>90.882276843466983</v>
      </c>
      <c r="AA69" s="11">
        <f>+'Ark1'!Z497</f>
        <v>5.3902009063275997</v>
      </c>
      <c r="AB69" s="71"/>
      <c r="AC69" s="92">
        <f>+'Ark1'!AA497</f>
        <v>0</v>
      </c>
      <c r="AD69" s="1">
        <f>+'Ark1'!AC497</f>
        <v>0</v>
      </c>
      <c r="AE69" s="11">
        <f>+'Ark1'!AE497</f>
        <v>0</v>
      </c>
      <c r="AF69" s="92">
        <f t="shared" si="9"/>
        <v>2.8195214473300263</v>
      </c>
      <c r="AG69" s="46"/>
      <c r="AH69" s="13"/>
      <c r="AI69" s="58"/>
    </row>
    <row r="70" spans="1:44" ht="15.6">
      <c r="A70" s="46"/>
      <c r="B70">
        <f>+'Ark1'!C498</f>
        <v>2021</v>
      </c>
      <c r="C70">
        <f>+'Ark1'!L498</f>
        <v>8</v>
      </c>
      <c r="D70" s="3" t="str">
        <f t="shared" si="15"/>
        <v>R</v>
      </c>
      <c r="E70" s="313">
        <f>+'Ark1'!Q498</f>
        <v>7366</v>
      </c>
      <c r="G70" s="313">
        <f>+'Ark1'!R498</f>
        <v>25897</v>
      </c>
      <c r="H70" s="195">
        <f>+'Ark1'!AG498</f>
        <v>25.536580365428872</v>
      </c>
      <c r="I70" s="195">
        <f t="shared" si="16"/>
        <v>-5.6541610545409071E-2</v>
      </c>
      <c r="J70" s="195">
        <f>+'Ark1'!AH498</f>
        <v>2.0890450631347264</v>
      </c>
      <c r="K70" s="195"/>
      <c r="L70" s="507"/>
      <c r="M70" s="195"/>
      <c r="N70" s="92">
        <f>+'Ark1'!U498</f>
        <v>34.51140093447119</v>
      </c>
      <c r="O70" s="195">
        <f t="shared" si="17"/>
        <v>0.24272011928671589</v>
      </c>
      <c r="P70" s="195"/>
      <c r="Q70" s="391"/>
      <c r="R70" s="391"/>
      <c r="S70" s="438"/>
      <c r="T70" s="195"/>
      <c r="U70" s="1">
        <f>+'Ark1'!T498</f>
        <v>7.6913928254237938</v>
      </c>
      <c r="V70" s="195">
        <f t="shared" si="18"/>
        <v>-1.6011927730455788E-2</v>
      </c>
      <c r="W70" s="92">
        <f>+'Ark1'!W498</f>
        <v>30.038228366220025</v>
      </c>
      <c r="X70" s="95"/>
      <c r="Y70" s="11">
        <f>+'Ark1'!X498</f>
        <v>99.841680503533198</v>
      </c>
      <c r="Z70" s="11">
        <f>+'Ark1'!Y498</f>
        <v>98.007491215198684</v>
      </c>
      <c r="AA70" s="11">
        <f>+'Ark1'!Z498</f>
        <v>5.2581877039517915</v>
      </c>
      <c r="AB70" s="71"/>
      <c r="AC70" s="92">
        <f>+'Ark1'!AA498</f>
        <v>0</v>
      </c>
      <c r="AD70" s="1">
        <f>+'Ark1'!AC498</f>
        <v>0</v>
      </c>
      <c r="AE70" s="11">
        <f>+'Ark1'!AE498</f>
        <v>0</v>
      </c>
      <c r="AF70" s="92">
        <f t="shared" si="9"/>
        <v>3.515748031496063</v>
      </c>
      <c r="AG70" s="46"/>
      <c r="AH70" s="2"/>
      <c r="AI70" s="58"/>
      <c r="AJ70" s="5"/>
    </row>
    <row r="71" spans="1:44" ht="15.6">
      <c r="A71" s="46"/>
      <c r="B71">
        <f>+'Ark1'!C499</f>
        <v>2021</v>
      </c>
      <c r="C71">
        <f>+'Ark1'!L499</f>
        <v>9</v>
      </c>
      <c r="D71" s="3" t="str">
        <f t="shared" si="15"/>
        <v>R+</v>
      </c>
      <c r="E71" s="313">
        <f>+'Ark1'!Q499</f>
        <v>5966</v>
      </c>
      <c r="G71" s="313">
        <f>+'Ark1'!R499</f>
        <v>19049</v>
      </c>
      <c r="H71" s="195">
        <f>+'Ark1'!AG499</f>
        <v>21.327514476560243</v>
      </c>
      <c r="I71" s="195">
        <f t="shared" si="16"/>
        <v>0.17383531329121737</v>
      </c>
      <c r="J71" s="195">
        <f>+'Ark1'!AH499</f>
        <v>1.2179117014016483</v>
      </c>
      <c r="K71" s="195"/>
      <c r="L71" s="507"/>
      <c r="M71" s="195"/>
      <c r="N71" s="92">
        <f>+'Ark1'!U499</f>
        <v>39.184776103732361</v>
      </c>
      <c r="O71" s="195">
        <f t="shared" si="17"/>
        <v>0.30098616351381224</v>
      </c>
      <c r="P71" s="195"/>
      <c r="Q71" s="391"/>
      <c r="R71" s="391"/>
      <c r="S71" s="438"/>
      <c r="T71" s="195"/>
      <c r="U71" s="1">
        <f>+'Ark1'!T499</f>
        <v>8.54107827182529</v>
      </c>
      <c r="V71" s="195">
        <f t="shared" si="18"/>
        <v>6.6523802565416901E-3</v>
      </c>
      <c r="W71" s="92">
        <f>+'Ark1'!W499</f>
        <v>47.236075384534622</v>
      </c>
      <c r="X71" s="95"/>
      <c r="Y71" s="11">
        <f>+'Ark1'!X499</f>
        <v>99.979001522389609</v>
      </c>
      <c r="Z71" s="11">
        <f>+'Ark1'!Y499</f>
        <v>99.77426636568849</v>
      </c>
      <c r="AA71" s="11">
        <f>+'Ark1'!Z499</f>
        <v>5.4967739734456718</v>
      </c>
      <c r="AB71" s="71"/>
      <c r="AC71" s="92">
        <f>+'Ark1'!AA499</f>
        <v>0</v>
      </c>
      <c r="AD71" s="1">
        <f>+'Ark1'!AC499</f>
        <v>0</v>
      </c>
      <c r="AE71" s="11">
        <f>+'Ark1'!AE499</f>
        <v>0</v>
      </c>
      <c r="AF71" s="92">
        <f t="shared" si="9"/>
        <v>3.1929265839758632</v>
      </c>
      <c r="AG71" s="46"/>
      <c r="AH71" s="4"/>
      <c r="AI71" s="58"/>
      <c r="AJ71" s="4"/>
      <c r="AK71" s="4"/>
      <c r="AL71" s="4"/>
    </row>
    <row r="72" spans="1:44" ht="15.6">
      <c r="A72" s="46"/>
      <c r="B72">
        <f>+'Ark1'!C500</f>
        <v>2021</v>
      </c>
      <c r="C72">
        <f>+'Ark1'!L500</f>
        <v>10</v>
      </c>
      <c r="D72" s="3" t="str">
        <f t="shared" si="15"/>
        <v>U-</v>
      </c>
      <c r="E72" s="313">
        <f>+'Ark1'!Q500</f>
        <v>2906</v>
      </c>
      <c r="G72" s="313">
        <f>+'Ark1'!R500</f>
        <v>5248</v>
      </c>
      <c r="H72" s="195">
        <f>+'Ark1'!AG500</f>
        <v>6.4381826371314324</v>
      </c>
      <c r="I72" s="195">
        <f t="shared" si="16"/>
        <v>0.25090250681798132</v>
      </c>
      <c r="J72" s="195">
        <f>+'Ark1'!AH500</f>
        <v>0.99085365853658525</v>
      </c>
      <c r="K72" s="195"/>
      <c r="L72" s="507"/>
      <c r="M72" s="195"/>
      <c r="N72" s="92">
        <f>+'Ark1'!U500</f>
        <v>42.935722179877999</v>
      </c>
      <c r="O72" s="195">
        <f t="shared" si="17"/>
        <v>0.15893210428192361</v>
      </c>
      <c r="P72" s="195"/>
      <c r="Q72" s="391"/>
      <c r="R72" s="391"/>
      <c r="S72" s="438"/>
      <c r="T72" s="195"/>
      <c r="U72" s="1">
        <f>+'Ark1'!T500</f>
        <v>9.471608231707318</v>
      </c>
      <c r="V72" s="195">
        <f t="shared" si="18"/>
        <v>1.686894114712878E-2</v>
      </c>
      <c r="W72" s="92">
        <f>+'Ark1'!W500</f>
        <v>63.376524390243901</v>
      </c>
      <c r="X72" s="95"/>
      <c r="Y72" s="11">
        <f>+'Ark1'!X500</f>
        <v>99.980945121951237</v>
      </c>
      <c r="Z72" s="11">
        <f>+'Ark1'!Y500</f>
        <v>99.885670731707364</v>
      </c>
      <c r="AA72" s="11">
        <f>+'Ark1'!Z500</f>
        <v>5.841500229887802</v>
      </c>
      <c r="AB72" s="71"/>
      <c r="AC72" s="92">
        <f>+'Ark1'!AA500</f>
        <v>0</v>
      </c>
      <c r="AD72" s="1">
        <f>+'Ark1'!AC500</f>
        <v>0</v>
      </c>
      <c r="AE72" s="11">
        <f>+'Ark1'!AE500</f>
        <v>0</v>
      </c>
      <c r="AF72" s="92">
        <f t="shared" si="9"/>
        <v>1.8059187887130075</v>
      </c>
      <c r="AG72" s="46"/>
      <c r="AH72" s="4"/>
      <c r="AI72" s="58"/>
      <c r="AJ72" s="13"/>
      <c r="AK72" s="1"/>
      <c r="AL72" s="5"/>
    </row>
    <row r="73" spans="1:44" ht="15.6">
      <c r="A73" s="46"/>
      <c r="B73">
        <f>+'Ark1'!C501</f>
        <v>2021</v>
      </c>
      <c r="C73">
        <f>+'Ark1'!L501</f>
        <v>11</v>
      </c>
      <c r="D73" s="3" t="str">
        <f t="shared" si="15"/>
        <v>U</v>
      </c>
      <c r="E73" s="313">
        <f>+'Ark1'!Q501</f>
        <v>1580</v>
      </c>
      <c r="G73" s="313">
        <f>+'Ark1'!R501</f>
        <v>2418</v>
      </c>
      <c r="H73" s="195">
        <f>+'Ark1'!AG501</f>
        <v>3.1593465979799258</v>
      </c>
      <c r="I73" s="195">
        <f t="shared" si="16"/>
        <v>0.10321143461020821</v>
      </c>
      <c r="J73" s="195">
        <f>+'Ark1'!AH501</f>
        <v>1.6542597187758481</v>
      </c>
      <c r="K73" s="195"/>
      <c r="L73" s="507"/>
      <c r="M73" s="195"/>
      <c r="N73" s="92">
        <f>+'Ark1'!U501</f>
        <v>45.728850289495377</v>
      </c>
      <c r="O73" s="195">
        <f t="shared" si="17"/>
        <v>0.36679452586649575</v>
      </c>
      <c r="P73" s="195"/>
      <c r="Q73" s="391"/>
      <c r="R73" s="391"/>
      <c r="S73" s="438"/>
      <c r="T73" s="195"/>
      <c r="U73" s="1">
        <f>+'Ark1'!T501</f>
        <v>10.219602977667492</v>
      </c>
      <c r="V73" s="195">
        <f t="shared" si="18"/>
        <v>-0.10748815841240855</v>
      </c>
      <c r="W73" s="92">
        <f>+'Ark1'!W501</f>
        <v>75.268817204301087</v>
      </c>
      <c r="X73" s="95"/>
      <c r="Y73" s="11">
        <f>+'Ark1'!X501</f>
        <v>100</v>
      </c>
      <c r="Z73" s="11">
        <f>+'Ark1'!Y501</f>
        <v>100</v>
      </c>
      <c r="AA73" s="11">
        <f>+'Ark1'!Z501</f>
        <v>6.0288249977525226</v>
      </c>
      <c r="AB73" s="71"/>
      <c r="AC73" s="92">
        <f>+'Ark1'!AA501</f>
        <v>0</v>
      </c>
      <c r="AD73" s="1">
        <f>+'Ark1'!AC501</f>
        <v>0</v>
      </c>
      <c r="AE73" s="11">
        <f>+'Ark1'!AE501</f>
        <v>0</v>
      </c>
      <c r="AF73" s="92">
        <f t="shared" si="9"/>
        <v>1.530379746835443</v>
      </c>
      <c r="AG73" s="46"/>
      <c r="AH73" s="4"/>
      <c r="AI73" s="58"/>
      <c r="AJ73" s="13"/>
      <c r="AK73" s="1"/>
      <c r="AL73" s="5"/>
    </row>
    <row r="74" spans="1:44" ht="15.6">
      <c r="A74" s="46"/>
      <c r="B74">
        <f>+'Ark1'!C502</f>
        <v>2021</v>
      </c>
      <c r="C74">
        <f>+'Ark1'!L502</f>
        <v>12</v>
      </c>
      <c r="D74" s="3" t="str">
        <f t="shared" si="15"/>
        <v>U+</v>
      </c>
      <c r="E74" s="313">
        <f>+'Ark1'!Q502</f>
        <v>404</v>
      </c>
      <c r="G74" s="313">
        <f>+'Ark1'!R502</f>
        <v>485</v>
      </c>
      <c r="H74" s="195">
        <f>+'Ark1'!AG502</f>
        <v>0.67323218994085743</v>
      </c>
      <c r="I74" s="195">
        <f t="shared" si="16"/>
        <v>-2.6074097083007564E-2</v>
      </c>
      <c r="J74" s="195">
        <f>+'Ark1'!AH502</f>
        <v>0.20618556701030927</v>
      </c>
      <c r="K74" s="195"/>
      <c r="L74" s="507"/>
      <c r="M74" s="195"/>
      <c r="N74" s="92">
        <f>+'Ark1'!U502</f>
        <v>48.581670103092762</v>
      </c>
      <c r="O74" s="195">
        <f t="shared" si="17"/>
        <v>5.5249869629712123E-2</v>
      </c>
      <c r="P74" s="195"/>
      <c r="Q74" s="391"/>
      <c r="R74" s="391"/>
      <c r="S74" s="438"/>
      <c r="T74" s="195"/>
      <c r="U74" s="1">
        <f>+'Ark1'!T502</f>
        <v>10.907216494845361</v>
      </c>
      <c r="V74" s="195">
        <f t="shared" si="18"/>
        <v>-0.34959284367604049</v>
      </c>
      <c r="W74" s="92">
        <f>+'Ark1'!W502</f>
        <v>83.711340206185568</v>
      </c>
      <c r="X74" s="95"/>
      <c r="Y74" s="11">
        <f>+'Ark1'!X502</f>
        <v>100</v>
      </c>
      <c r="Z74" s="11">
        <f>+'Ark1'!Y502</f>
        <v>100</v>
      </c>
      <c r="AA74" s="11">
        <f>+'Ark1'!Z502</f>
        <v>6.5074908695242257</v>
      </c>
      <c r="AB74" s="71"/>
      <c r="AC74" s="92">
        <f>+'Ark1'!AA502</f>
        <v>0</v>
      </c>
      <c r="AD74" s="1">
        <f>+'Ark1'!AC502</f>
        <v>0</v>
      </c>
      <c r="AE74" s="11">
        <f>+'Ark1'!AE502</f>
        <v>0</v>
      </c>
      <c r="AF74" s="92">
        <f t="shared" si="9"/>
        <v>1.2004950495049505</v>
      </c>
      <c r="AG74" s="46"/>
      <c r="AH74" s="4"/>
      <c r="AI74" s="58"/>
      <c r="AJ74" s="13"/>
      <c r="AK74" s="1"/>
      <c r="AL74" s="5"/>
    </row>
    <row r="75" spans="1:44" ht="15.6">
      <c r="A75" s="46"/>
      <c r="B75">
        <f>+'Ark1'!C503</f>
        <v>2021</v>
      </c>
      <c r="C75">
        <f>+'Ark1'!L503</f>
        <v>13</v>
      </c>
      <c r="D75" s="3" t="str">
        <f t="shared" si="15"/>
        <v>E-</v>
      </c>
      <c r="E75" s="313">
        <f>+'Ark1'!Q503</f>
        <v>53</v>
      </c>
      <c r="G75" s="313">
        <f>+'Ark1'!R503</f>
        <v>55</v>
      </c>
      <c r="H75" s="195">
        <f>+'Ark1'!AG503</f>
        <v>8.1215789827549081E-2</v>
      </c>
      <c r="I75" s="195">
        <f t="shared" si="16"/>
        <v>-1.0475537779527561E-2</v>
      </c>
      <c r="J75" s="195">
        <f>+'Ark1'!AH503</f>
        <v>0</v>
      </c>
      <c r="K75" s="195"/>
      <c r="L75" s="507"/>
      <c r="M75" s="195"/>
      <c r="N75" s="92">
        <f>+'Ark1'!U503</f>
        <v>51.680545454545438</v>
      </c>
      <c r="O75" s="195">
        <f t="shared" si="17"/>
        <v>0.58038920454544041</v>
      </c>
      <c r="P75" s="195"/>
      <c r="Q75" s="391"/>
      <c r="R75" s="391"/>
      <c r="S75" s="438"/>
      <c r="T75" s="195"/>
      <c r="U75" s="1">
        <f>+'Ark1'!T503</f>
        <v>11.945454545454544</v>
      </c>
      <c r="V75" s="195">
        <f t="shared" si="18"/>
        <v>0.42982954545454355</v>
      </c>
      <c r="W75" s="92">
        <f>+'Ark1'!W503</f>
        <v>89.090909090909108</v>
      </c>
      <c r="X75" s="95"/>
      <c r="Y75" s="11">
        <f>+'Ark1'!X503</f>
        <v>100</v>
      </c>
      <c r="Z75" s="11">
        <f>+'Ark1'!Y503</f>
        <v>100</v>
      </c>
      <c r="AA75" s="11">
        <f>+'Ark1'!Z503</f>
        <v>6.5641833718173324</v>
      </c>
      <c r="AB75" s="71"/>
      <c r="AC75" s="92">
        <f>+'Ark1'!AA503</f>
        <v>0</v>
      </c>
      <c r="AD75" s="1">
        <f>+'Ark1'!AC503</f>
        <v>0</v>
      </c>
      <c r="AE75" s="11">
        <f>+'Ark1'!AE503</f>
        <v>0</v>
      </c>
      <c r="AF75" s="92">
        <f t="shared" si="9"/>
        <v>1.0377358490566038</v>
      </c>
      <c r="AG75" s="46"/>
      <c r="AH75" s="4"/>
      <c r="AI75" s="58"/>
      <c r="AJ75" s="13"/>
      <c r="AK75" s="1"/>
      <c r="AL75" s="5"/>
    </row>
    <row r="76" spans="1:44" ht="15.6">
      <c r="A76" s="46"/>
      <c r="B76">
        <f>+'Ark1'!C504</f>
        <v>2021</v>
      </c>
      <c r="C76">
        <f>+'Ark1'!L504</f>
        <v>14</v>
      </c>
      <c r="D76" s="3" t="str">
        <f t="shared" si="15"/>
        <v>E</v>
      </c>
      <c r="E76" s="313">
        <f>+'Ark1'!Q504</f>
        <v>16</v>
      </c>
      <c r="G76" s="313">
        <f>+'Ark1'!R504</f>
        <v>17</v>
      </c>
      <c r="H76" s="195">
        <f>+'Ark1'!AG504</f>
        <v>2.7588904628710841E-2</v>
      </c>
      <c r="I76" s="195">
        <f t="shared" si="16"/>
        <v>1.3536657262190161E-2</v>
      </c>
      <c r="J76" s="195">
        <f>+'Ark1'!AH504</f>
        <v>5.882352941176471</v>
      </c>
      <c r="K76" s="195"/>
      <c r="L76" s="507"/>
      <c r="M76" s="195"/>
      <c r="N76" s="92">
        <f>+'Ark1'!U504</f>
        <v>56.798235294117646</v>
      </c>
      <c r="O76" s="195">
        <f t="shared" si="17"/>
        <v>1.108235294117641</v>
      </c>
      <c r="P76" s="195"/>
      <c r="Q76" s="391"/>
      <c r="R76" s="391"/>
      <c r="S76" s="438"/>
      <c r="T76" s="195"/>
      <c r="U76" s="1">
        <f>+'Ark1'!T504</f>
        <v>12.352941176470589</v>
      </c>
      <c r="V76" s="195">
        <f t="shared" si="18"/>
        <v>-0.64705882352941124</v>
      </c>
      <c r="W76" s="92">
        <f>+'Ark1'!W504</f>
        <v>100</v>
      </c>
      <c r="X76" s="95"/>
      <c r="Y76" s="11">
        <f>+'Ark1'!X504</f>
        <v>100</v>
      </c>
      <c r="Z76" s="11">
        <f>+'Ark1'!Y504</f>
        <v>100</v>
      </c>
      <c r="AA76" s="11">
        <f>+'Ark1'!Z504</f>
        <v>7.2756396406042096</v>
      </c>
      <c r="AB76" s="71"/>
      <c r="AC76" s="92">
        <f>+'Ark1'!AA504</f>
        <v>0</v>
      </c>
      <c r="AD76" s="1">
        <f>+'Ark1'!AC504</f>
        <v>0</v>
      </c>
      <c r="AE76" s="11">
        <f>+'Ark1'!AE504</f>
        <v>0</v>
      </c>
      <c r="AF76" s="92">
        <f t="shared" si="9"/>
        <v>1.0625</v>
      </c>
      <c r="AG76" s="46"/>
      <c r="AH76" s="4"/>
      <c r="AI76" s="58"/>
      <c r="AJ76" s="13"/>
      <c r="AK76" s="13"/>
      <c r="AL76" s="5"/>
    </row>
    <row r="77" spans="1:44" ht="15.6">
      <c r="A77" s="46"/>
      <c r="B77">
        <f>+'Ark1'!C505</f>
        <v>2021</v>
      </c>
      <c r="C77">
        <f>+'Ark1'!L505</f>
        <v>15</v>
      </c>
      <c r="D77" s="3" t="str">
        <f t="shared" si="15"/>
        <v>E+</v>
      </c>
      <c r="E77" s="313">
        <f>+'Ark1'!Q505</f>
        <v>3</v>
      </c>
      <c r="G77" s="313">
        <f>+'Ark1'!R505</f>
        <v>3</v>
      </c>
      <c r="H77" s="195">
        <f>+'Ark1'!AG505</f>
        <v>3.2929992216607041E-3</v>
      </c>
      <c r="I77" s="195">
        <f t="shared" si="16"/>
        <v>1.71874154597559E-3</v>
      </c>
      <c r="J77" s="195">
        <f>+'Ark1'!AH505</f>
        <v>0</v>
      </c>
      <c r="K77" s="195"/>
      <c r="L77" s="507"/>
      <c r="M77" s="195"/>
      <c r="N77" s="92">
        <f>+'Ark1'!U505</f>
        <v>38.416666666666657</v>
      </c>
      <c r="O77" s="195">
        <f t="shared" si="17"/>
        <v>-17.733333333333341</v>
      </c>
      <c r="P77" s="195"/>
      <c r="Q77" s="391"/>
      <c r="R77" s="391"/>
      <c r="S77" s="438"/>
      <c r="T77" s="195"/>
      <c r="U77" s="1">
        <f>+'Ark1'!T505</f>
        <v>10</v>
      </c>
      <c r="V77" s="195">
        <f t="shared" si="18"/>
        <v>-5</v>
      </c>
      <c r="W77" s="92">
        <f>+'Ark1'!W505</f>
        <v>66.666666666666686</v>
      </c>
      <c r="X77" s="95"/>
      <c r="Y77" s="11">
        <f>+'Ark1'!X505</f>
        <v>100</v>
      </c>
      <c r="Z77" s="11">
        <f>+'Ark1'!Y505</f>
        <v>66.666666666666686</v>
      </c>
      <c r="AA77" s="11">
        <f>+'Ark1'!Z505</f>
        <v>14.857573452246132</v>
      </c>
      <c r="AB77" s="71"/>
      <c r="AC77" s="92">
        <f>+'Ark1'!AA505</f>
        <v>0</v>
      </c>
      <c r="AD77" s="1">
        <f>+'Ark1'!AC505</f>
        <v>0</v>
      </c>
      <c r="AE77" s="11">
        <f>+'Ark1'!AE505</f>
        <v>0</v>
      </c>
      <c r="AF77" s="92">
        <f t="shared" si="9"/>
        <v>1</v>
      </c>
      <c r="AG77" s="46"/>
      <c r="AH77" s="4"/>
      <c r="AI77" s="58"/>
      <c r="AJ77" s="13"/>
      <c r="AK77" s="13"/>
      <c r="AL77" s="5"/>
    </row>
    <row r="78" spans="1:44" s="527" customFormat="1" ht="15" customHeight="1">
      <c r="A78" s="46"/>
      <c r="B78" s="46"/>
      <c r="C78" s="46"/>
      <c r="D78" s="46"/>
      <c r="E78" s="46"/>
      <c r="F78" s="324"/>
      <c r="G78" s="316"/>
      <c r="H78" s="46"/>
      <c r="I78" s="46"/>
      <c r="J78" s="46"/>
      <c r="K78" s="95"/>
      <c r="L78" s="496"/>
      <c r="M78" s="46"/>
      <c r="N78" s="46"/>
      <c r="O78" s="46"/>
      <c r="P78" s="46"/>
      <c r="Q78" s="392"/>
      <c r="R78" s="392"/>
      <c r="S78" s="429"/>
      <c r="T78" s="46"/>
      <c r="U78" s="46"/>
      <c r="V78" s="46"/>
      <c r="W78" s="46"/>
      <c r="X78" s="95"/>
      <c r="Y78" s="46"/>
      <c r="Z78" s="46"/>
      <c r="AA78" s="46"/>
      <c r="AB78" s="71"/>
      <c r="AC78" s="46"/>
      <c r="AD78" s="46"/>
      <c r="AE78" s="46"/>
      <c r="AF78" s="46"/>
      <c r="AG78" s="46"/>
      <c r="AH78" s="2"/>
      <c r="AI78" s="58"/>
      <c r="AJ78" s="5"/>
      <c r="AN78" s="56"/>
      <c r="AO78" s="56"/>
      <c r="AP78" s="528"/>
      <c r="AQ78" s="528"/>
      <c r="AR78" s="528"/>
    </row>
    <row r="79" spans="1:44" ht="15.6">
      <c r="A79" s="46"/>
      <c r="B79" s="53">
        <f>+'Ark1'!C506</f>
        <v>2020</v>
      </c>
      <c r="C79" s="53">
        <f>+'Ark1'!L506</f>
        <v>1</v>
      </c>
      <c r="D79" s="65" t="s">
        <v>28</v>
      </c>
      <c r="E79" s="327">
        <f>+'Ark1'!Q506</f>
        <v>334</v>
      </c>
      <c r="F79" s="327"/>
      <c r="G79" s="327">
        <f>+'Ark1'!R506</f>
        <v>419</v>
      </c>
      <c r="H79" s="177">
        <f>+'Ark1'!AG506</f>
        <v>0.20887077013784605</v>
      </c>
      <c r="I79" s="177">
        <f t="shared" ref="I79:I83" si="19">+H79-H94</f>
        <v>4.2152045900520074E-2</v>
      </c>
      <c r="J79" s="177">
        <f>+'Ark1'!AH506</f>
        <v>4.2959427207637244</v>
      </c>
      <c r="K79" s="177"/>
      <c r="L79" s="506"/>
      <c r="M79" s="177"/>
      <c r="N79" s="155">
        <f>+'Ark1'!U506</f>
        <v>17.7802386634845</v>
      </c>
      <c r="O79" s="177">
        <f t="shared" ref="O79:O83" si="20">+N79-N94</f>
        <v>1.5659529491987776</v>
      </c>
      <c r="P79" s="177"/>
      <c r="Q79" s="393"/>
      <c r="R79" s="393"/>
      <c r="S79" s="437"/>
      <c r="T79" s="177"/>
      <c r="U79" s="55">
        <f>+'Ark1'!T506</f>
        <v>2.6443914081145596</v>
      </c>
      <c r="V79" s="177">
        <f t="shared" ref="V79:V83" si="21">+U79-U94</f>
        <v>6.1301029105813143E-2</v>
      </c>
      <c r="W79" s="155">
        <f>+'Ark1'!W506</f>
        <v>0</v>
      </c>
      <c r="X79" s="95"/>
      <c r="Y79" s="74">
        <f>+'Ark1'!X506</f>
        <v>67.064439140811444</v>
      </c>
      <c r="Z79" s="74">
        <f>+'Ark1'!Y506</f>
        <v>10.501193317422437</v>
      </c>
      <c r="AA79" s="74">
        <f>+'Ark1'!Z506</f>
        <v>4.4318358943121297</v>
      </c>
      <c r="AB79" s="71"/>
      <c r="AC79" s="155">
        <f>+'Ark1'!AA506</f>
        <v>0</v>
      </c>
      <c r="AD79" s="55">
        <f>+'Ark1'!AC506</f>
        <v>0</v>
      </c>
      <c r="AE79" s="74">
        <f>+'Ark1'!AE506</f>
        <v>0</v>
      </c>
      <c r="AF79" s="155">
        <f t="shared" si="9"/>
        <v>1.2544910179640718</v>
      </c>
      <c r="AG79" s="46"/>
      <c r="AH79" s="4"/>
      <c r="AI79" s="58"/>
      <c r="AJ79" s="13"/>
      <c r="AK79" s="13"/>
      <c r="AL79" s="5"/>
    </row>
    <row r="80" spans="1:44" ht="15.6">
      <c r="A80" s="46"/>
      <c r="B80" s="53">
        <f>+'Ark1'!C507</f>
        <v>2020</v>
      </c>
      <c r="C80" s="53">
        <f>+'Ark1'!L507</f>
        <v>2</v>
      </c>
      <c r="D80" s="65" t="s">
        <v>29</v>
      </c>
      <c r="E80" s="327">
        <f>+'Ark1'!Q507</f>
        <v>1181</v>
      </c>
      <c r="F80" s="327"/>
      <c r="G80" s="327">
        <f>+'Ark1'!R507</f>
        <v>1744</v>
      </c>
      <c r="H80" s="177">
        <f>+'Ark1'!AG507</f>
        <v>0.97256097188293611</v>
      </c>
      <c r="I80" s="177">
        <f t="shared" si="19"/>
        <v>6.8920605362062348E-2</v>
      </c>
      <c r="J80" s="177">
        <f>+'Ark1'!AH507</f>
        <v>5.2178899082568817</v>
      </c>
      <c r="K80" s="177"/>
      <c r="L80" s="506"/>
      <c r="M80" s="177"/>
      <c r="N80" s="155">
        <f>+'Ark1'!U507</f>
        <v>19.890435779816517</v>
      </c>
      <c r="O80" s="177">
        <f t="shared" si="20"/>
        <v>0.56725629263699773</v>
      </c>
      <c r="P80" s="177"/>
      <c r="Q80" s="393"/>
      <c r="R80" s="393"/>
      <c r="S80" s="437"/>
      <c r="T80" s="177"/>
      <c r="U80" s="55">
        <f>+'Ark1'!T507</f>
        <v>3.6077981651376154</v>
      </c>
      <c r="V80" s="177">
        <f t="shared" si="21"/>
        <v>4.3054575394025019E-2</v>
      </c>
      <c r="W80" s="155">
        <f>+'Ark1'!W507</f>
        <v>5.7339449541284407E-2</v>
      </c>
      <c r="X80" s="95"/>
      <c r="Y80" s="74">
        <f>+'Ark1'!X507</f>
        <v>77.006880733944939</v>
      </c>
      <c r="Z80" s="74">
        <f>+'Ark1'!Y507</f>
        <v>26.662844036697244</v>
      </c>
      <c r="AA80" s="74">
        <f>+'Ark1'!Z507</f>
        <v>4.8803444985753242</v>
      </c>
      <c r="AB80" s="71"/>
      <c r="AC80" s="155">
        <f>+'Ark1'!AA507</f>
        <v>0</v>
      </c>
      <c r="AD80" s="55">
        <f>+'Ark1'!AC507</f>
        <v>0</v>
      </c>
      <c r="AE80" s="74">
        <f>+'Ark1'!AE507</f>
        <v>0</v>
      </c>
      <c r="AF80" s="155">
        <f t="shared" si="9"/>
        <v>1.4767146486028788</v>
      </c>
      <c r="AG80" s="46"/>
      <c r="AH80" s="4"/>
      <c r="AI80" s="58"/>
      <c r="AJ80" s="13"/>
      <c r="AK80" s="13"/>
      <c r="AL80" s="5"/>
    </row>
    <row r="81" spans="1:38" ht="15.6">
      <c r="A81" s="46"/>
      <c r="B81" s="53">
        <f>+'Ark1'!C508</f>
        <v>2020</v>
      </c>
      <c r="C81" s="53">
        <f>+'Ark1'!L508</f>
        <v>3</v>
      </c>
      <c r="D81" s="65" t="s">
        <v>30</v>
      </c>
      <c r="E81" s="327">
        <f>+'Ark1'!Q508</f>
        <v>1817</v>
      </c>
      <c r="F81" s="327"/>
      <c r="G81" s="327">
        <f>+'Ark1'!R508</f>
        <v>2808</v>
      </c>
      <c r="H81" s="177">
        <f>+'Ark1'!AG508</f>
        <v>1.67678909212081</v>
      </c>
      <c r="I81" s="177">
        <f t="shared" si="19"/>
        <v>0.12051034565640095</v>
      </c>
      <c r="J81" s="177">
        <f>+'Ark1'!AH508</f>
        <v>4.0598290598290596</v>
      </c>
      <c r="K81" s="177"/>
      <c r="L81" s="506"/>
      <c r="M81" s="177"/>
      <c r="N81" s="155">
        <f>+'Ark1'!U508</f>
        <v>21.298806980056987</v>
      </c>
      <c r="O81" s="177">
        <f t="shared" si="20"/>
        <v>0.50775772094610971</v>
      </c>
      <c r="P81" s="177"/>
      <c r="Q81" s="393"/>
      <c r="R81" s="393"/>
      <c r="S81" s="437"/>
      <c r="T81" s="177"/>
      <c r="U81" s="55">
        <f>+'Ark1'!T508</f>
        <v>4.2699430199430202</v>
      </c>
      <c r="V81" s="177">
        <f t="shared" si="21"/>
        <v>5.9290236603011692E-2</v>
      </c>
      <c r="W81" s="155">
        <f>+'Ark1'!W508</f>
        <v>0.21367521367521369</v>
      </c>
      <c r="X81" s="95"/>
      <c r="Y81" s="74">
        <f>+'Ark1'!X508</f>
        <v>80.306267806267826</v>
      </c>
      <c r="Z81" s="74">
        <f>+'Ark1'!Y508</f>
        <v>40.598290598290589</v>
      </c>
      <c r="AA81" s="74">
        <f>+'Ark1'!Z508</f>
        <v>5.2196164315099036</v>
      </c>
      <c r="AB81" s="71"/>
      <c r="AC81" s="155">
        <f>+'Ark1'!AA508</f>
        <v>0</v>
      </c>
      <c r="AD81" s="55">
        <f>+'Ark1'!AC508</f>
        <v>0</v>
      </c>
      <c r="AE81" s="74">
        <f>+'Ark1'!AE508</f>
        <v>0</v>
      </c>
      <c r="AF81" s="155">
        <f t="shared" si="9"/>
        <v>1.5454045129334066</v>
      </c>
      <c r="AG81" s="46"/>
      <c r="AH81" s="4"/>
      <c r="AI81" s="58"/>
      <c r="AJ81" s="13"/>
      <c r="AK81" s="5"/>
      <c r="AL81" s="5"/>
    </row>
    <row r="82" spans="1:38" ht="15.6">
      <c r="A82" s="46"/>
      <c r="B82" s="53">
        <f>+'Ark1'!C509</f>
        <v>2020</v>
      </c>
      <c r="C82" s="53">
        <f>+'Ark1'!L509</f>
        <v>4</v>
      </c>
      <c r="D82" s="65" t="s">
        <v>31</v>
      </c>
      <c r="E82" s="327">
        <f>+'Ark1'!Q509</f>
        <v>2906</v>
      </c>
      <c r="F82" s="327"/>
      <c r="G82" s="327">
        <f>+'Ark1'!R509</f>
        <v>5004</v>
      </c>
      <c r="H82" s="177">
        <f>+'Ark1'!AG509</f>
        <v>3.1521034813316584</v>
      </c>
      <c r="I82" s="177">
        <f t="shared" si="19"/>
        <v>9.4467989490607973E-2</v>
      </c>
      <c r="J82" s="177">
        <f>+'Ark1'!AH509</f>
        <v>4.1366906474820144</v>
      </c>
      <c r="K82" s="177"/>
      <c r="L82" s="506"/>
      <c r="M82" s="177"/>
      <c r="N82" s="155">
        <f>+'Ark1'!U509</f>
        <v>22.467621902478033</v>
      </c>
      <c r="O82" s="177">
        <f t="shared" si="20"/>
        <v>-4.36074067252612E-2</v>
      </c>
      <c r="P82" s="177"/>
      <c r="Q82" s="393"/>
      <c r="R82" s="393"/>
      <c r="S82" s="437"/>
      <c r="T82" s="177"/>
      <c r="U82" s="55">
        <f>+'Ark1'!T509</f>
        <v>4.8395283772981612</v>
      </c>
      <c r="V82" s="177">
        <f t="shared" si="21"/>
        <v>-4.9458601293760118E-2</v>
      </c>
      <c r="W82" s="155">
        <f>+'Ark1'!W509</f>
        <v>0.95923261390887282</v>
      </c>
      <c r="X82" s="95"/>
      <c r="Y82" s="74">
        <f>+'Ark1'!X509</f>
        <v>83.533173461231002</v>
      </c>
      <c r="Z82" s="74">
        <f>+'Ark1'!Y509</f>
        <v>51.51878497202236</v>
      </c>
      <c r="AA82" s="74">
        <f>+'Ark1'!Z509</f>
        <v>5.3874501060532909</v>
      </c>
      <c r="AB82" s="71"/>
      <c r="AC82" s="155">
        <f>+'Ark1'!AA509</f>
        <v>0</v>
      </c>
      <c r="AD82" s="55">
        <f>+'Ark1'!AC509</f>
        <v>0</v>
      </c>
      <c r="AE82" s="74">
        <f>+'Ark1'!AE509</f>
        <v>0</v>
      </c>
      <c r="AF82" s="155">
        <f t="shared" si="9"/>
        <v>1.721954576737784</v>
      </c>
      <c r="AG82" s="46"/>
      <c r="AH82" s="4"/>
      <c r="AI82" s="58"/>
      <c r="AJ82" s="13"/>
      <c r="AK82" s="5"/>
      <c r="AL82" s="5"/>
    </row>
    <row r="83" spans="1:38" ht="15.6">
      <c r="A83" s="46"/>
      <c r="B83" s="53">
        <f>+'Ark1'!C510</f>
        <v>2020</v>
      </c>
      <c r="C83" s="53">
        <f>+'Ark1'!L510</f>
        <v>5</v>
      </c>
      <c r="D83" s="65" t="s">
        <v>401</v>
      </c>
      <c r="E83" s="327">
        <f>+'Ark1'!Q510</f>
        <v>4553</v>
      </c>
      <c r="F83" s="327"/>
      <c r="G83" s="327">
        <f>+'Ark1'!R510</f>
        <v>10140</v>
      </c>
      <c r="H83" s="177">
        <f>+'Ark1'!AG510</f>
        <v>6.7614961547571992</v>
      </c>
      <c r="I83" s="177">
        <f t="shared" si="19"/>
        <v>0.23826027103374781</v>
      </c>
      <c r="J83" s="177">
        <f>+'Ark1'!AH510</f>
        <v>3.9546351084812623</v>
      </c>
      <c r="K83" s="177"/>
      <c r="L83" s="506"/>
      <c r="M83" s="177"/>
      <c r="N83" s="155">
        <f>+'Ark1'!U510</f>
        <v>23.783665680473398</v>
      </c>
      <c r="O83" s="177">
        <f t="shared" si="20"/>
        <v>-0.20287422252489762</v>
      </c>
      <c r="P83" s="177"/>
      <c r="Q83" s="393"/>
      <c r="R83" s="393"/>
      <c r="S83" s="437"/>
      <c r="T83" s="177"/>
      <c r="U83" s="55">
        <f>+'Ark1'!T510</f>
        <v>5.6816568047337279</v>
      </c>
      <c r="V83" s="177">
        <f t="shared" si="21"/>
        <v>-8.5318503908249355E-2</v>
      </c>
      <c r="W83" s="155">
        <f>+'Ark1'!W510</f>
        <v>2.9980276134122281</v>
      </c>
      <c r="X83" s="95"/>
      <c r="Y83" s="74">
        <f>+'Ark1'!X510</f>
        <v>86.311637080867882</v>
      </c>
      <c r="Z83" s="74">
        <f>+'Ark1'!Y510</f>
        <v>60.848126232741613</v>
      </c>
      <c r="AA83" s="74">
        <f>+'Ark1'!Z510</f>
        <v>6.5893962937012196</v>
      </c>
      <c r="AB83" s="71"/>
      <c r="AC83" s="155">
        <f>+'Ark1'!AA510</f>
        <v>0</v>
      </c>
      <c r="AD83" s="55">
        <f>+'Ark1'!AC510</f>
        <v>0</v>
      </c>
      <c r="AE83" s="74">
        <f>+'Ark1'!AE510</f>
        <v>0</v>
      </c>
      <c r="AF83" s="155">
        <f t="shared" si="9"/>
        <v>2.2271030090050514</v>
      </c>
      <c r="AG83" s="46"/>
      <c r="AH83" s="4"/>
      <c r="AI83" s="58"/>
      <c r="AJ83" s="13"/>
      <c r="AK83" s="5"/>
      <c r="AL83" s="5"/>
    </row>
    <row r="84" spans="1:38" ht="15.6">
      <c r="A84" s="46"/>
      <c r="B84" s="53">
        <f>+'Ark1'!C511</f>
        <v>2020</v>
      </c>
      <c r="C84" s="53">
        <f>+'Ark1'!L511</f>
        <v>6</v>
      </c>
      <c r="D84" s="65" t="s">
        <v>32</v>
      </c>
      <c r="E84" s="327">
        <f>+'Ark1'!Q511</f>
        <v>6541</v>
      </c>
      <c r="F84" s="327"/>
      <c r="G84" s="327">
        <f>+'Ark1'!R511</f>
        <v>18510</v>
      </c>
      <c r="H84" s="177">
        <f>+'Ark1'!AG511</f>
        <v>13.742849519773143</v>
      </c>
      <c r="I84" s="177">
        <f t="shared" ref="I84:I147" si="22">+H84-H99</f>
        <v>0.80111302394634265</v>
      </c>
      <c r="J84" s="177">
        <f>+'Ark1'!AH511</f>
        <v>3.4035656401944885</v>
      </c>
      <c r="K84" s="177"/>
      <c r="L84" s="506"/>
      <c r="M84" s="177"/>
      <c r="N84" s="155">
        <f>+'Ark1'!U511</f>
        <v>26.4816056185844</v>
      </c>
      <c r="O84" s="177">
        <f t="shared" ref="O84:O147" si="23">+N84-N99</f>
        <v>-0.11019974020828016</v>
      </c>
      <c r="P84" s="177"/>
      <c r="Q84" s="393"/>
      <c r="R84" s="393"/>
      <c r="S84" s="437"/>
      <c r="T84" s="177"/>
      <c r="U84" s="55">
        <f>+'Ark1'!T511</f>
        <v>6.3492706645056742</v>
      </c>
      <c r="V84" s="177">
        <f t="shared" ref="V84:V147" si="24">+U84-U99</f>
        <v>-3.1265214767500993E-2</v>
      </c>
      <c r="W84" s="155">
        <f>+'Ark1'!W511</f>
        <v>8.5737439222042138</v>
      </c>
      <c r="X84" s="95"/>
      <c r="Y84" s="74">
        <f>+'Ark1'!X511</f>
        <v>94.111291193949214</v>
      </c>
      <c r="Z84" s="74">
        <f>+'Ark1'!Y511</f>
        <v>75.748244192328485</v>
      </c>
      <c r="AA84" s="74">
        <f>+'Ark1'!Z511</f>
        <v>5.7102666952621988</v>
      </c>
      <c r="AB84" s="71"/>
      <c r="AC84" s="155">
        <f>+'Ark1'!AA511</f>
        <v>0</v>
      </c>
      <c r="AD84" s="55">
        <f>+'Ark1'!AC511</f>
        <v>0</v>
      </c>
      <c r="AE84" s="74">
        <f>+'Ark1'!AE511</f>
        <v>0</v>
      </c>
      <c r="AF84" s="155">
        <f t="shared" si="9"/>
        <v>2.8298425317229783</v>
      </c>
      <c r="AG84" s="46"/>
      <c r="AH84" s="4"/>
      <c r="AI84" s="58"/>
      <c r="AJ84" s="13"/>
      <c r="AK84" s="5"/>
      <c r="AL84" s="5"/>
    </row>
    <row r="85" spans="1:38" ht="15.6">
      <c r="A85" s="46"/>
      <c r="B85" s="53">
        <f>+'Ark1'!C512</f>
        <v>2020</v>
      </c>
      <c r="C85" s="53">
        <f>+'Ark1'!L512</f>
        <v>7</v>
      </c>
      <c r="D85" s="65" t="s">
        <v>33</v>
      </c>
      <c r="E85" s="327">
        <f>+'Ark1'!Q512</f>
        <v>6983</v>
      </c>
      <c r="F85" s="327"/>
      <c r="G85" s="327">
        <f>+'Ark1'!R512</f>
        <v>19755.91</v>
      </c>
      <c r="H85" s="177">
        <f>+'Ark1'!AG512</f>
        <v>16.688489457396788</v>
      </c>
      <c r="I85" s="177">
        <f t="shared" si="22"/>
        <v>-0.13475841184851589</v>
      </c>
      <c r="J85" s="177">
        <f>+'Ark1'!AH512</f>
        <v>3.0826218584717178</v>
      </c>
      <c r="K85" s="177"/>
      <c r="L85" s="506"/>
      <c r="M85" s="177"/>
      <c r="N85" s="155">
        <f>+'Ark1'!U512</f>
        <v>30.129639181389127</v>
      </c>
      <c r="O85" s="177">
        <f t="shared" si="23"/>
        <v>-0.1008968022349066</v>
      </c>
      <c r="P85" s="177"/>
      <c r="Q85" s="393"/>
      <c r="R85" s="393"/>
      <c r="S85" s="437"/>
      <c r="T85" s="177"/>
      <c r="U85" s="55">
        <f>+'Ark1'!T512</f>
        <v>6.9378226566126289</v>
      </c>
      <c r="V85" s="177">
        <f t="shared" si="24"/>
        <v>-8.550205788855525E-2</v>
      </c>
      <c r="W85" s="155">
        <f>+'Ark1'!W512</f>
        <v>16.511514782158855</v>
      </c>
      <c r="X85" s="95"/>
      <c r="Y85" s="74">
        <f>+'Ark1'!X512</f>
        <v>98.861555858474759</v>
      </c>
      <c r="Z85" s="74">
        <f>+'Ark1'!Y512</f>
        <v>90.656416231902242</v>
      </c>
      <c r="AA85" s="74">
        <f>+'Ark1'!Z512</f>
        <v>5.2605116609438092</v>
      </c>
      <c r="AB85" s="71"/>
      <c r="AC85" s="155">
        <f>+'Ark1'!AA512</f>
        <v>0</v>
      </c>
      <c r="AD85" s="55">
        <f>+'Ark1'!AC512</f>
        <v>0</v>
      </c>
      <c r="AE85" s="74">
        <f>+'Ark1'!AE512</f>
        <v>0</v>
      </c>
      <c r="AF85" s="155">
        <f t="shared" si="9"/>
        <v>2.8291436345410284</v>
      </c>
      <c r="AG85" s="46"/>
      <c r="AH85" s="4"/>
      <c r="AI85" s="58"/>
      <c r="AJ85" s="13"/>
      <c r="AK85" s="5"/>
      <c r="AL85" s="5"/>
    </row>
    <row r="86" spans="1:38" ht="15.6">
      <c r="A86" s="46"/>
      <c r="B86" s="53">
        <f>+'Ark1'!C513</f>
        <v>2020</v>
      </c>
      <c r="C86" s="53">
        <f>+'Ark1'!L513</f>
        <v>8</v>
      </c>
      <c r="D86" s="65" t="s">
        <v>34</v>
      </c>
      <c r="E86" s="327">
        <f>+'Ark1'!Q513</f>
        <v>7447</v>
      </c>
      <c r="F86" s="327"/>
      <c r="G86" s="327">
        <f>+'Ark1'!R513</f>
        <v>26637.89</v>
      </c>
      <c r="H86" s="177">
        <f>+'Ark1'!AG513</f>
        <v>25.593121975974281</v>
      </c>
      <c r="I86" s="177">
        <f t="shared" si="22"/>
        <v>4.2022238834888981E-2</v>
      </c>
      <c r="J86" s="177">
        <f>+'Ark1'!AH513</f>
        <v>1.8132066766549455</v>
      </c>
      <c r="K86" s="177"/>
      <c r="L86" s="506"/>
      <c r="M86" s="177"/>
      <c r="N86" s="155">
        <f>+'Ark1'!U513</f>
        <v>34.268680815184474</v>
      </c>
      <c r="O86" s="177">
        <f t="shared" si="23"/>
        <v>1.0303805538107724E-2</v>
      </c>
      <c r="P86" s="177"/>
      <c r="Q86" s="393"/>
      <c r="R86" s="393"/>
      <c r="S86" s="437"/>
      <c r="T86" s="177"/>
      <c r="U86" s="55">
        <f>+'Ark1'!T513</f>
        <v>7.7074047531542496</v>
      </c>
      <c r="V86" s="177">
        <f t="shared" si="24"/>
        <v>-0.18700843012549306</v>
      </c>
      <c r="W86" s="155">
        <f>+'Ark1'!W513</f>
        <v>30.032408723063284</v>
      </c>
      <c r="X86" s="95"/>
      <c r="Y86" s="74">
        <f>+'Ark1'!X513</f>
        <v>99.820218493281573</v>
      </c>
      <c r="Z86" s="74">
        <f>+'Ark1'!Y513</f>
        <v>97.819309262107481</v>
      </c>
      <c r="AA86" s="74">
        <f>+'Ark1'!Z513</f>
        <v>5.1779148818865908</v>
      </c>
      <c r="AB86" s="71"/>
      <c r="AC86" s="155">
        <f>+'Ark1'!AA513</f>
        <v>0</v>
      </c>
      <c r="AD86" s="55">
        <f>+'Ark1'!AC513</f>
        <v>0</v>
      </c>
      <c r="AE86" s="74">
        <f>+'Ark1'!AE513</f>
        <v>0</v>
      </c>
      <c r="AF86" s="155">
        <f t="shared" si="9"/>
        <v>3.576996105814422</v>
      </c>
      <c r="AG86" s="46"/>
      <c r="AH86" s="4"/>
      <c r="AI86" s="58"/>
      <c r="AJ86" s="13"/>
      <c r="AK86" s="5"/>
      <c r="AL86" s="5"/>
    </row>
    <row r="87" spans="1:38" ht="15.6">
      <c r="A87" s="46"/>
      <c r="B87" s="53">
        <f>+'Ark1'!C514</f>
        <v>2020</v>
      </c>
      <c r="C87" s="53">
        <f>+'Ark1'!L514</f>
        <v>9</v>
      </c>
      <c r="D87" s="65" t="s">
        <v>35</v>
      </c>
      <c r="E87" s="327">
        <f>+'Ark1'!Q514</f>
        <v>6020</v>
      </c>
      <c r="F87" s="327"/>
      <c r="G87" s="327">
        <f>+'Ark1'!R514</f>
        <v>19404</v>
      </c>
      <c r="H87" s="177">
        <f>+'Ark1'!AG514</f>
        <v>21.153679163269025</v>
      </c>
      <c r="I87" s="177">
        <f t="shared" si="22"/>
        <v>-0.10962692595941093</v>
      </c>
      <c r="J87" s="177">
        <f>+'Ark1'!AH514</f>
        <v>1.3347763347763344</v>
      </c>
      <c r="K87" s="177"/>
      <c r="L87" s="506"/>
      <c r="M87" s="177"/>
      <c r="N87" s="155">
        <f>+'Ark1'!U514</f>
        <v>38.883789940218549</v>
      </c>
      <c r="O87" s="177">
        <f t="shared" si="23"/>
        <v>-0.16028503088269019</v>
      </c>
      <c r="P87" s="177"/>
      <c r="Q87" s="393"/>
      <c r="R87" s="393"/>
      <c r="S87" s="437"/>
      <c r="T87" s="177"/>
      <c r="U87" s="55">
        <f>+'Ark1'!T514</f>
        <v>8.5344258915687483</v>
      </c>
      <c r="V87" s="177">
        <f t="shared" si="24"/>
        <v>-0.28370588582982847</v>
      </c>
      <c r="W87" s="155">
        <f>+'Ark1'!W514</f>
        <v>47.134611420325697</v>
      </c>
      <c r="X87" s="95"/>
      <c r="Y87" s="74">
        <f>+'Ark1'!X514</f>
        <v>99.989692846835695</v>
      </c>
      <c r="Z87" s="74">
        <f>+'Ark1'!Y514</f>
        <v>99.747474747474755</v>
      </c>
      <c r="AA87" s="74">
        <f>+'Ark1'!Z514</f>
        <v>5.3109096035134291</v>
      </c>
      <c r="AB87" s="71"/>
      <c r="AC87" s="155">
        <f>+'Ark1'!AA514</f>
        <v>0</v>
      </c>
      <c r="AD87" s="55">
        <f>+'Ark1'!AC514</f>
        <v>0</v>
      </c>
      <c r="AE87" s="74">
        <f>+'Ark1'!AE514</f>
        <v>0</v>
      </c>
      <c r="AF87" s="155">
        <f t="shared" si="9"/>
        <v>3.2232558139534886</v>
      </c>
      <c r="AG87" s="46"/>
      <c r="AH87" s="4"/>
      <c r="AI87" s="58"/>
      <c r="AJ87" s="13"/>
      <c r="AK87" s="5"/>
      <c r="AL87" s="5"/>
    </row>
    <row r="88" spans="1:38" ht="15.6">
      <c r="A88" s="46"/>
      <c r="B88" s="53">
        <f>+'Ark1'!C515</f>
        <v>2020</v>
      </c>
      <c r="C88" s="53">
        <f>+'Ark1'!L515</f>
        <v>10</v>
      </c>
      <c r="D88" s="65" t="s">
        <v>36</v>
      </c>
      <c r="E88" s="327">
        <f>+'Ark1'!Q515</f>
        <v>2875</v>
      </c>
      <c r="F88" s="327"/>
      <c r="G88" s="327">
        <f>+'Ark1'!R515</f>
        <v>5159</v>
      </c>
      <c r="H88" s="177">
        <f>+'Ark1'!AG515</f>
        <v>6.187280130313451</v>
      </c>
      <c r="I88" s="177">
        <f t="shared" si="22"/>
        <v>-0.59312646768192856</v>
      </c>
      <c r="J88" s="177">
        <f>+'Ark1'!AH515</f>
        <v>1.143632486916069</v>
      </c>
      <c r="K88" s="177"/>
      <c r="L88" s="506"/>
      <c r="M88" s="177"/>
      <c r="N88" s="155">
        <f>+'Ark1'!U515</f>
        <v>42.776790075596075</v>
      </c>
      <c r="O88" s="177">
        <f t="shared" si="23"/>
        <v>4.3984483304321031E-2</v>
      </c>
      <c r="P88" s="177"/>
      <c r="Q88" s="393"/>
      <c r="R88" s="393"/>
      <c r="S88" s="437"/>
      <c r="T88" s="177"/>
      <c r="U88" s="55">
        <f>+'Ark1'!T515</f>
        <v>9.4547392905601892</v>
      </c>
      <c r="V88" s="177">
        <f t="shared" si="24"/>
        <v>-0.17288209617701256</v>
      </c>
      <c r="W88" s="155">
        <f>+'Ark1'!W515</f>
        <v>64.702461717387109</v>
      </c>
      <c r="X88" s="95"/>
      <c r="Y88" s="74">
        <f>+'Ark1'!X515</f>
        <v>100</v>
      </c>
      <c r="Z88" s="74">
        <f>+'Ark1'!Y515</f>
        <v>99.903081992634228</v>
      </c>
      <c r="AA88" s="74">
        <f>+'Ark1'!Z515</f>
        <v>5.7256988177569053</v>
      </c>
      <c r="AB88" s="71"/>
      <c r="AC88" s="155">
        <f>+'Ark1'!AA515</f>
        <v>0</v>
      </c>
      <c r="AD88" s="55">
        <f>+'Ark1'!AC515</f>
        <v>0</v>
      </c>
      <c r="AE88" s="74">
        <f>+'Ark1'!AE515</f>
        <v>0</v>
      </c>
      <c r="AF88" s="155">
        <f t="shared" si="9"/>
        <v>1.7944347826086957</v>
      </c>
      <c r="AG88" s="46"/>
      <c r="AH88" s="4"/>
      <c r="AI88" s="58"/>
      <c r="AJ88" s="13"/>
      <c r="AK88" s="5"/>
      <c r="AL88" s="5"/>
    </row>
    <row r="89" spans="1:38" ht="15.6">
      <c r="A89" s="46"/>
      <c r="B89" s="53">
        <f>+'Ark1'!C516</f>
        <v>2020</v>
      </c>
      <c r="C89" s="53">
        <f>+'Ark1'!L516</f>
        <v>11</v>
      </c>
      <c r="D89" s="65" t="s">
        <v>37</v>
      </c>
      <c r="E89" s="327">
        <f>+'Ark1'!Q516</f>
        <v>1564</v>
      </c>
      <c r="F89" s="327"/>
      <c r="G89" s="327">
        <f>+'Ark1'!R516</f>
        <v>2403</v>
      </c>
      <c r="H89" s="177">
        <f>+'Ark1'!AG516</f>
        <v>3.0561351633697176</v>
      </c>
      <c r="I89" s="177">
        <f t="shared" si="22"/>
        <v>-0.42174272931256951</v>
      </c>
      <c r="J89" s="177">
        <f>+'Ark1'!AH516</f>
        <v>1.3316687473990843</v>
      </c>
      <c r="K89" s="177"/>
      <c r="L89" s="506"/>
      <c r="M89" s="177"/>
      <c r="N89" s="155">
        <f>+'Ark1'!U516</f>
        <v>45.362055763628881</v>
      </c>
      <c r="O89" s="177">
        <f t="shared" si="23"/>
        <v>4.2887794878851082E-2</v>
      </c>
      <c r="P89" s="177"/>
      <c r="Q89" s="393"/>
      <c r="R89" s="393"/>
      <c r="S89" s="437"/>
      <c r="T89" s="177"/>
      <c r="U89" s="55">
        <f>+'Ark1'!T516</f>
        <v>10.3270911360799</v>
      </c>
      <c r="V89" s="177">
        <f t="shared" si="24"/>
        <v>-0.16900261392009952</v>
      </c>
      <c r="W89" s="155">
        <f>+'Ark1'!W516</f>
        <v>77.444860590928002</v>
      </c>
      <c r="X89" s="95"/>
      <c r="Y89" s="74">
        <f>+'Ark1'!X516</f>
        <v>100</v>
      </c>
      <c r="Z89" s="74">
        <f>+'Ark1'!Y516</f>
        <v>100</v>
      </c>
      <c r="AA89" s="74">
        <f>+'Ark1'!Z516</f>
        <v>5.9062672386498516</v>
      </c>
      <c r="AB89" s="71"/>
      <c r="AC89" s="155">
        <f>+'Ark1'!AA516</f>
        <v>0</v>
      </c>
      <c r="AD89" s="55">
        <f>+'Ark1'!AC516</f>
        <v>0</v>
      </c>
      <c r="AE89" s="74">
        <f>+'Ark1'!AE516</f>
        <v>0</v>
      </c>
      <c r="AF89" s="155">
        <f t="shared" si="9"/>
        <v>1.5364450127877238</v>
      </c>
      <c r="AG89" s="46"/>
      <c r="AH89" s="4"/>
      <c r="AI89" s="58"/>
      <c r="AJ89" s="5"/>
      <c r="AK89" s="5"/>
      <c r="AL89" s="5"/>
    </row>
    <row r="90" spans="1:38" ht="15.6">
      <c r="A90" s="46"/>
      <c r="B90" s="53">
        <f>+'Ark1'!C517</f>
        <v>2020</v>
      </c>
      <c r="C90" s="53">
        <f>+'Ark1'!L517</f>
        <v>12</v>
      </c>
      <c r="D90" s="65" t="s">
        <v>38</v>
      </c>
      <c r="E90" s="327">
        <f>+'Ark1'!Q517</f>
        <v>424</v>
      </c>
      <c r="F90" s="327"/>
      <c r="G90" s="327">
        <f>+'Ark1'!R517</f>
        <v>514</v>
      </c>
      <c r="H90" s="177">
        <f>+'Ark1'!AG517</f>
        <v>0.69930628702386499</v>
      </c>
      <c r="I90" s="177">
        <f t="shared" si="22"/>
        <v>-6.8194593993837538E-2</v>
      </c>
      <c r="J90" s="177">
        <f>+'Ark1'!AH517</f>
        <v>1.1673151750972763</v>
      </c>
      <c r="K90" s="177"/>
      <c r="L90" s="506"/>
      <c r="M90" s="177"/>
      <c r="N90" s="155">
        <f>+'Ark1'!U517</f>
        <v>48.52642023346305</v>
      </c>
      <c r="O90" s="177">
        <f t="shared" si="23"/>
        <v>0.581214240953706</v>
      </c>
      <c r="P90" s="177"/>
      <c r="Q90" s="393"/>
      <c r="R90" s="393"/>
      <c r="S90" s="437"/>
      <c r="T90" s="177"/>
      <c r="U90" s="55">
        <f>+'Ark1'!T517</f>
        <v>11.256809338521402</v>
      </c>
      <c r="V90" s="177">
        <f t="shared" si="24"/>
        <v>0.28302656698581785</v>
      </c>
      <c r="W90" s="155">
        <f>+'Ark1'!W517</f>
        <v>86.964980544747078</v>
      </c>
      <c r="X90" s="95"/>
      <c r="Y90" s="74">
        <f>+'Ark1'!X517</f>
        <v>100</v>
      </c>
      <c r="Z90" s="74">
        <f>+'Ark1'!Y517</f>
        <v>100</v>
      </c>
      <c r="AA90" s="74">
        <f>+'Ark1'!Z517</f>
        <v>6.0609580815415427</v>
      </c>
      <c r="AB90" s="71"/>
      <c r="AC90" s="155">
        <f>+'Ark1'!AA517</f>
        <v>0</v>
      </c>
      <c r="AD90" s="55">
        <f>+'Ark1'!AC517</f>
        <v>0</v>
      </c>
      <c r="AE90" s="74">
        <f>+'Ark1'!AE517</f>
        <v>0</v>
      </c>
      <c r="AF90" s="155">
        <f t="shared" si="9"/>
        <v>1.2122641509433962</v>
      </c>
      <c r="AG90" s="46"/>
      <c r="AH90" s="13"/>
      <c r="AI90" s="58"/>
    </row>
    <row r="91" spans="1:38" ht="15.6">
      <c r="A91" s="46"/>
      <c r="B91" s="53">
        <f>+'Ark1'!C518</f>
        <v>2020</v>
      </c>
      <c r="C91" s="53">
        <f>+'Ark1'!L518</f>
        <v>13</v>
      </c>
      <c r="D91" s="65" t="s">
        <v>39</v>
      </c>
      <c r="E91" s="327">
        <f>+'Ark1'!Q518</f>
        <v>55</v>
      </c>
      <c r="F91" s="327"/>
      <c r="G91" s="327">
        <f>+'Ark1'!R518</f>
        <v>64</v>
      </c>
      <c r="H91" s="177">
        <f>+'Ark1'!AG518</f>
        <v>9.1691327607076642E-2</v>
      </c>
      <c r="I91" s="177">
        <f t="shared" si="22"/>
        <v>-3.8883772461779667E-2</v>
      </c>
      <c r="J91" s="177">
        <f>+'Ark1'!AH518</f>
        <v>0</v>
      </c>
      <c r="K91" s="177"/>
      <c r="L91" s="506"/>
      <c r="M91" s="177"/>
      <c r="N91" s="155">
        <f>+'Ark1'!U518</f>
        <v>51.100156249999998</v>
      </c>
      <c r="O91" s="177">
        <f t="shared" si="23"/>
        <v>1.6024289772727016</v>
      </c>
      <c r="P91" s="177"/>
      <c r="Q91" s="393"/>
      <c r="R91" s="393"/>
      <c r="S91" s="437"/>
      <c r="T91" s="177"/>
      <c r="U91" s="55">
        <f>+'Ark1'!T518</f>
        <v>11.515625</v>
      </c>
      <c r="V91" s="177">
        <f t="shared" si="24"/>
        <v>0.19744318181817988</v>
      </c>
      <c r="W91" s="155">
        <f>+'Ark1'!W518</f>
        <v>92.1875</v>
      </c>
      <c r="X91" s="95"/>
      <c r="Y91" s="74">
        <f>+'Ark1'!X518</f>
        <v>100</v>
      </c>
      <c r="Z91" s="74">
        <f>+'Ark1'!Y518</f>
        <v>100</v>
      </c>
      <c r="AA91" s="74">
        <f>+'Ark1'!Z518</f>
        <v>6.9745487067684175</v>
      </c>
      <c r="AB91" s="71"/>
      <c r="AC91" s="155">
        <f>+'Ark1'!AA518</f>
        <v>0</v>
      </c>
      <c r="AD91" s="55">
        <f>+'Ark1'!AC518</f>
        <v>0</v>
      </c>
      <c r="AE91" s="74">
        <f>+'Ark1'!AE518</f>
        <v>0</v>
      </c>
      <c r="AF91" s="155">
        <f t="shared" si="9"/>
        <v>1.1636363636363636</v>
      </c>
      <c r="AG91" s="46"/>
      <c r="AH91" s="5"/>
      <c r="AI91" s="58"/>
      <c r="AJ91" s="5"/>
      <c r="AL91" s="5"/>
    </row>
    <row r="92" spans="1:38" ht="15.6">
      <c r="A92" s="46"/>
      <c r="B92" s="53">
        <f>+'Ark1'!C519</f>
        <v>2020</v>
      </c>
      <c r="C92" s="53">
        <f>+'Ark1'!L519</f>
        <v>14</v>
      </c>
      <c r="D92" s="65" t="s">
        <v>402</v>
      </c>
      <c r="E92" s="327">
        <f>+'Ark1'!Q519</f>
        <v>9</v>
      </c>
      <c r="F92" s="327"/>
      <c r="G92" s="327">
        <f>+'Ark1'!R519</f>
        <v>9</v>
      </c>
      <c r="H92" s="177">
        <f>+'Ark1'!AG519</f>
        <v>1.405224736652068E-2</v>
      </c>
      <c r="I92" s="177">
        <f t="shared" si="22"/>
        <v>-3.9195521814641726E-2</v>
      </c>
      <c r="J92" s="177">
        <f>+'Ark1'!AH519</f>
        <v>11.111111111111112</v>
      </c>
      <c r="K92" s="177"/>
      <c r="L92" s="506"/>
      <c r="M92" s="177"/>
      <c r="N92" s="155">
        <f>+'Ark1'!U519</f>
        <v>55.690000000000005</v>
      </c>
      <c r="O92" s="177">
        <f t="shared" si="23"/>
        <v>3.4467647058823871</v>
      </c>
      <c r="P92" s="177"/>
      <c r="Q92" s="393"/>
      <c r="R92" s="393"/>
      <c r="S92" s="437"/>
      <c r="T92" s="177"/>
      <c r="U92" s="55">
        <f>+'Ark1'!T519</f>
        <v>13</v>
      </c>
      <c r="V92" s="177">
        <f t="shared" si="24"/>
        <v>0.38235294117646923</v>
      </c>
      <c r="W92" s="155">
        <f>+'Ark1'!W519</f>
        <v>77.777777777777771</v>
      </c>
      <c r="X92" s="95"/>
      <c r="Y92" s="74">
        <f>+'Ark1'!X519</f>
        <v>100</v>
      </c>
      <c r="Z92" s="74">
        <f>+'Ark1'!Y519</f>
        <v>100</v>
      </c>
      <c r="AA92" s="74">
        <f>+'Ark1'!Z519</f>
        <v>5.3479715780845138</v>
      </c>
      <c r="AB92" s="71"/>
      <c r="AC92" s="155">
        <f>+'Ark1'!AA519</f>
        <v>0</v>
      </c>
      <c r="AD92" s="55">
        <f>+'Ark1'!AC519</f>
        <v>0</v>
      </c>
      <c r="AE92" s="74">
        <f>+'Ark1'!AE519</f>
        <v>0</v>
      </c>
      <c r="AF92" s="155">
        <f t="shared" si="9"/>
        <v>1</v>
      </c>
      <c r="AG92" s="46"/>
      <c r="AH92" s="13"/>
      <c r="AI92" s="58"/>
    </row>
    <row r="93" spans="1:38" ht="15.6">
      <c r="A93" s="46"/>
      <c r="B93" s="53">
        <f>+'Ark1'!C520</f>
        <v>2020</v>
      </c>
      <c r="C93" s="53">
        <f>+'Ark1'!L520</f>
        <v>15</v>
      </c>
      <c r="D93" s="65" t="s">
        <v>40</v>
      </c>
      <c r="E93" s="327">
        <f>+'Ark1'!Q520</f>
        <v>1</v>
      </c>
      <c r="F93" s="327"/>
      <c r="G93" s="327">
        <f>+'Ark1'!R520</f>
        <v>1</v>
      </c>
      <c r="H93" s="177">
        <f>+'Ark1'!AG520</f>
        <v>1.5742576756851141E-3</v>
      </c>
      <c r="I93" s="177">
        <f t="shared" si="22"/>
        <v>-1.9180971519060868E-3</v>
      </c>
      <c r="J93" s="177">
        <f>+'Ark1'!AH520</f>
        <v>0</v>
      </c>
      <c r="K93" s="177"/>
      <c r="L93" s="506"/>
      <c r="M93" s="177"/>
      <c r="N93" s="155">
        <f>+'Ark1'!U520</f>
        <v>56.15</v>
      </c>
      <c r="O93" s="177">
        <f t="shared" si="23"/>
        <v>-2.1000000000000014</v>
      </c>
      <c r="P93" s="177"/>
      <c r="Q93" s="393"/>
      <c r="R93" s="393"/>
      <c r="S93" s="437"/>
      <c r="T93" s="177"/>
      <c r="U93" s="55">
        <f>+'Ark1'!T520</f>
        <v>15</v>
      </c>
      <c r="V93" s="177">
        <f t="shared" si="24"/>
        <v>0</v>
      </c>
      <c r="W93" s="155">
        <f>+'Ark1'!W520</f>
        <v>100</v>
      </c>
      <c r="X93" s="95"/>
      <c r="Y93" s="74">
        <f>+'Ark1'!X520</f>
        <v>100</v>
      </c>
      <c r="Z93" s="74">
        <f>+'Ark1'!Y520</f>
        <v>100</v>
      </c>
      <c r="AA93" s="74">
        <f>+'Ark1'!Z520</f>
        <v>0</v>
      </c>
      <c r="AB93" s="71"/>
      <c r="AC93" s="155">
        <f>+'Ark1'!AA520</f>
        <v>0</v>
      </c>
      <c r="AD93" s="55">
        <f>+'Ark1'!AC520</f>
        <v>0</v>
      </c>
      <c r="AE93" s="74">
        <f>+'Ark1'!AE520</f>
        <v>0</v>
      </c>
      <c r="AF93" s="155">
        <f t="shared" si="9"/>
        <v>1</v>
      </c>
      <c r="AG93" s="46"/>
      <c r="AH93" s="13"/>
      <c r="AI93" s="58"/>
    </row>
    <row r="94" spans="1:38" ht="15.6">
      <c r="A94" s="46"/>
      <c r="B94">
        <f>+'Ark1'!C521</f>
        <v>2019</v>
      </c>
      <c r="C94">
        <f>+'Ark1'!L521</f>
        <v>1</v>
      </c>
      <c r="D94" s="3" t="str">
        <f t="shared" ref="D94" si="25">+D79</f>
        <v>P-</v>
      </c>
      <c r="E94" s="313">
        <f>+'Ark1'!Q521</f>
        <v>258</v>
      </c>
      <c r="G94" s="313">
        <f>+'Ark1'!R521</f>
        <v>343</v>
      </c>
      <c r="H94" s="195">
        <f>+'Ark1'!AG521</f>
        <v>0.16671872423732598</v>
      </c>
      <c r="I94" s="195">
        <f t="shared" si="22"/>
        <v>-9.4705836953775213E-2</v>
      </c>
      <c r="J94" s="195">
        <f>+'Ark1'!AH521</f>
        <v>1.4577259475218651</v>
      </c>
      <c r="K94" s="195"/>
      <c r="L94" s="507"/>
      <c r="M94" s="195"/>
      <c r="N94" s="92">
        <f>+'Ark1'!U521</f>
        <v>16.214285714285722</v>
      </c>
      <c r="O94" s="195">
        <f t="shared" si="23"/>
        <v>-0.92971115091805601</v>
      </c>
      <c r="P94" s="195"/>
      <c r="Q94" s="391"/>
      <c r="R94" s="391"/>
      <c r="S94" s="438"/>
      <c r="T94" s="195"/>
      <c r="U94" s="1">
        <f>+'Ark1'!T521</f>
        <v>2.5830903790087465</v>
      </c>
      <c r="V94" s="195">
        <f t="shared" si="24"/>
        <v>-0.10499739528592533</v>
      </c>
      <c r="W94" s="92">
        <f>+'Ark1'!W521</f>
        <v>0</v>
      </c>
      <c r="X94" s="95"/>
      <c r="Y94" s="11">
        <f>+'Ark1'!X521</f>
        <v>51.895043731778415</v>
      </c>
      <c r="Z94" s="11">
        <f>+'Ark1'!Y521</f>
        <v>7.8717201166180768</v>
      </c>
      <c r="AA94" s="11">
        <f>+'Ark1'!Z521</f>
        <v>4.9549808259389261</v>
      </c>
      <c r="AB94" s="71"/>
      <c r="AC94" s="92">
        <f>+'Ark1'!AA521</f>
        <v>0</v>
      </c>
      <c r="AD94" s="1">
        <f>+'Ark1'!AC521</f>
        <v>0</v>
      </c>
      <c r="AE94" s="11">
        <f>+'Ark1'!AE521</f>
        <v>0</v>
      </c>
      <c r="AF94" s="92">
        <f t="shared" si="9"/>
        <v>1.3294573643410852</v>
      </c>
      <c r="AG94" s="46"/>
      <c r="AH94" s="2"/>
      <c r="AI94" s="58"/>
      <c r="AJ94" s="5"/>
      <c r="AL94" s="2"/>
    </row>
    <row r="95" spans="1:38" ht="15.6">
      <c r="A95" s="46"/>
      <c r="B95">
        <f>+'Ark1'!C522</f>
        <v>2019</v>
      </c>
      <c r="C95">
        <f>+'Ark1'!L522</f>
        <v>2</v>
      </c>
      <c r="D95" s="3" t="str">
        <f t="shared" ref="D95:D127" si="26">+D80</f>
        <v>P</v>
      </c>
      <c r="E95" s="313">
        <f>+'Ark1'!Q522</f>
        <v>991</v>
      </c>
      <c r="G95" s="313">
        <f>+'Ark1'!R522</f>
        <v>1560</v>
      </c>
      <c r="H95" s="195">
        <f>+'Ark1'!AG522</f>
        <v>0.90364036652087376</v>
      </c>
      <c r="I95" s="195">
        <f t="shared" si="22"/>
        <v>-0.5735975676099051</v>
      </c>
      <c r="J95" s="195">
        <f>+'Ark1'!AH522</f>
        <v>3.461538461538463</v>
      </c>
      <c r="K95" s="195"/>
      <c r="L95" s="507"/>
      <c r="M95" s="195"/>
      <c r="N95" s="92">
        <f>+'Ark1'!U522</f>
        <v>19.323179487179519</v>
      </c>
      <c r="O95" s="195">
        <f t="shared" si="23"/>
        <v>-0.32924658595241496</v>
      </c>
      <c r="P95" s="195"/>
      <c r="Q95" s="391"/>
      <c r="R95" s="391"/>
      <c r="S95" s="438"/>
      <c r="T95" s="195"/>
      <c r="U95" s="1">
        <f>+'Ark1'!T522</f>
        <v>3.5647435897435904</v>
      </c>
      <c r="V95" s="195">
        <f t="shared" si="24"/>
        <v>-1.8086298968650549E-2</v>
      </c>
      <c r="W95" s="92">
        <f>+'Ark1'!W522</f>
        <v>6.4102564102564097E-2</v>
      </c>
      <c r="X95" s="95"/>
      <c r="Y95" s="11">
        <f>+'Ark1'!X522</f>
        <v>71.346153846153825</v>
      </c>
      <c r="Z95" s="11">
        <f>+'Ark1'!Y522</f>
        <v>26.15384615384616</v>
      </c>
      <c r="AA95" s="11">
        <f>+'Ark1'!Z522</f>
        <v>5.3153605679938085</v>
      </c>
      <c r="AB95" s="71"/>
      <c r="AC95" s="92">
        <f>+'Ark1'!AA522</f>
        <v>0</v>
      </c>
      <c r="AD95" s="1">
        <f>+'Ark1'!AC522</f>
        <v>0</v>
      </c>
      <c r="AE95" s="11">
        <f>+'Ark1'!AE522</f>
        <v>0</v>
      </c>
      <c r="AF95" s="92">
        <f t="shared" si="9"/>
        <v>1.574167507568113</v>
      </c>
      <c r="AG95" s="46"/>
      <c r="AH95" s="4"/>
      <c r="AI95" s="58"/>
      <c r="AJ95" s="4"/>
      <c r="AK95" s="4"/>
      <c r="AL95" s="4"/>
    </row>
    <row r="96" spans="1:38" ht="15.6">
      <c r="A96" s="46"/>
      <c r="B96">
        <f>+'Ark1'!C523</f>
        <v>2019</v>
      </c>
      <c r="C96">
        <f>+'Ark1'!L523</f>
        <v>3</v>
      </c>
      <c r="D96" s="3" t="str">
        <f t="shared" si="26"/>
        <v>P+</v>
      </c>
      <c r="E96" s="313">
        <f>+'Ark1'!Q523</f>
        <v>1570</v>
      </c>
      <c r="G96" s="313">
        <f>+'Ark1'!R523</f>
        <v>2497</v>
      </c>
      <c r="H96" s="195">
        <f>+'Ark1'!AG523</f>
        <v>1.556278746464409</v>
      </c>
      <c r="I96" s="195">
        <f t="shared" si="22"/>
        <v>-1.0647747880137708</v>
      </c>
      <c r="J96" s="195">
        <f>+'Ark1'!AH523</f>
        <v>3.5242290748898681</v>
      </c>
      <c r="K96" s="195"/>
      <c r="L96" s="507"/>
      <c r="M96" s="195"/>
      <c r="N96" s="92">
        <f>+'Ark1'!U523</f>
        <v>20.791049259110878</v>
      </c>
      <c r="O96" s="195">
        <f t="shared" si="23"/>
        <v>-0.44100107970816893</v>
      </c>
      <c r="P96" s="195"/>
      <c r="Q96" s="391"/>
      <c r="R96" s="391"/>
      <c r="S96" s="438"/>
      <c r="T96" s="195"/>
      <c r="U96" s="1">
        <f>+'Ark1'!T523</f>
        <v>4.2106527833400085</v>
      </c>
      <c r="V96" s="195">
        <f t="shared" si="24"/>
        <v>3.8764038627583375E-3</v>
      </c>
      <c r="W96" s="92">
        <f>+'Ark1'!W523</f>
        <v>4.0048057669203038E-2</v>
      </c>
      <c r="X96" s="95"/>
      <c r="Y96" s="11">
        <f>+'Ark1'!X523</f>
        <v>76.251501802162593</v>
      </c>
      <c r="Z96" s="11">
        <f>+'Ark1'!Y523</f>
        <v>39.247096515818974</v>
      </c>
      <c r="AA96" s="11">
        <f>+'Ark1'!Z523</f>
        <v>5.544033844946056</v>
      </c>
      <c r="AB96" s="71"/>
      <c r="AC96" s="92">
        <f>+'Ark1'!AA523</f>
        <v>0</v>
      </c>
      <c r="AD96" s="1">
        <f>+'Ark1'!AC523</f>
        <v>0</v>
      </c>
      <c r="AE96" s="11">
        <f>+'Ark1'!AE523</f>
        <v>0</v>
      </c>
      <c r="AF96" s="92">
        <f t="shared" si="9"/>
        <v>1.5904458598726114</v>
      </c>
      <c r="AG96" s="46"/>
      <c r="AH96" s="4"/>
      <c r="AI96" s="58"/>
      <c r="AJ96" s="13"/>
      <c r="AK96" s="1"/>
      <c r="AL96" s="5"/>
    </row>
    <row r="97" spans="1:38" ht="15.6">
      <c r="A97" s="46"/>
      <c r="B97">
        <f>+'Ark1'!C524</f>
        <v>2019</v>
      </c>
      <c r="C97">
        <f>+'Ark1'!L524</f>
        <v>4</v>
      </c>
      <c r="D97" s="3" t="str">
        <f t="shared" si="26"/>
        <v>O-</v>
      </c>
      <c r="E97" s="313">
        <f>+'Ark1'!Q524</f>
        <v>2602</v>
      </c>
      <c r="G97" s="313">
        <f>+'Ark1'!R524</f>
        <v>4531</v>
      </c>
      <c r="H97" s="195">
        <f>+'Ark1'!AG524</f>
        <v>3.0576354918410504</v>
      </c>
      <c r="I97" s="195">
        <f t="shared" si="22"/>
        <v>-1.5014128013111212</v>
      </c>
      <c r="J97" s="195">
        <f>+'Ark1'!AH524</f>
        <v>3.3325976605605816</v>
      </c>
      <c r="K97" s="195"/>
      <c r="L97" s="507"/>
      <c r="M97" s="195"/>
      <c r="N97" s="92">
        <f>+'Ark1'!U524</f>
        <v>22.511229309203294</v>
      </c>
      <c r="O97" s="195">
        <f t="shared" si="23"/>
        <v>-3.851061277326906E-2</v>
      </c>
      <c r="P97" s="195"/>
      <c r="Q97" s="391"/>
      <c r="R97" s="391"/>
      <c r="S97" s="438"/>
      <c r="T97" s="195"/>
      <c r="U97" s="1">
        <f>+'Ark1'!T524</f>
        <v>4.8889869785919213</v>
      </c>
      <c r="V97" s="195">
        <f t="shared" si="24"/>
        <v>1.0987215026489139E-2</v>
      </c>
      <c r="W97" s="92">
        <f>+'Ark1'!W524</f>
        <v>1.2580004414036638</v>
      </c>
      <c r="X97" s="95"/>
      <c r="Y97" s="11">
        <f>+'Ark1'!X524</f>
        <v>82.32178327080112</v>
      </c>
      <c r="Z97" s="11">
        <f>+'Ark1'!Y524</f>
        <v>52.681527256676247</v>
      </c>
      <c r="AA97" s="11">
        <f>+'Ark1'!Z524</f>
        <v>5.5862782760467242</v>
      </c>
      <c r="AB97" s="71"/>
      <c r="AC97" s="92">
        <f>+'Ark1'!AA524</f>
        <v>0</v>
      </c>
      <c r="AD97" s="1">
        <f>+'Ark1'!AC524</f>
        <v>0</v>
      </c>
      <c r="AE97" s="11">
        <f>+'Ark1'!AE524</f>
        <v>0</v>
      </c>
      <c r="AF97" s="92">
        <f t="shared" si="9"/>
        <v>1.7413528055342045</v>
      </c>
      <c r="AG97" s="46"/>
      <c r="AH97" s="4"/>
      <c r="AI97" s="58"/>
      <c r="AJ97" s="13"/>
      <c r="AK97" s="1"/>
      <c r="AL97" s="5"/>
    </row>
    <row r="98" spans="1:38" ht="15.6">
      <c r="A98" s="46"/>
      <c r="B98">
        <f>+'Ark1'!C525</f>
        <v>2019</v>
      </c>
      <c r="C98">
        <f>+'Ark1'!L525</f>
        <v>5</v>
      </c>
      <c r="D98" s="3" t="str">
        <f t="shared" si="26"/>
        <v>O</v>
      </c>
      <c r="E98" s="313">
        <f>+'Ark1'!Q525</f>
        <v>4133</v>
      </c>
      <c r="G98" s="313">
        <f>+'Ark1'!R525</f>
        <v>9072</v>
      </c>
      <c r="H98" s="195">
        <f>+'Ark1'!AG525</f>
        <v>6.5232358837234514</v>
      </c>
      <c r="I98" s="195">
        <f t="shared" si="22"/>
        <v>-2.8263087980939687</v>
      </c>
      <c r="J98" s="195">
        <f>+'Ark1'!AH525</f>
        <v>2.9431216931216926</v>
      </c>
      <c r="K98" s="195"/>
      <c r="L98" s="507"/>
      <c r="M98" s="195"/>
      <c r="N98" s="92">
        <f>+'Ark1'!U525</f>
        <v>23.986539902998295</v>
      </c>
      <c r="O98" s="195">
        <f t="shared" si="23"/>
        <v>-0.3572381790229926</v>
      </c>
      <c r="P98" s="195"/>
      <c r="Q98" s="391"/>
      <c r="R98" s="391"/>
      <c r="S98" s="438"/>
      <c r="T98" s="195"/>
      <c r="U98" s="1">
        <f>+'Ark1'!T525</f>
        <v>5.7669753086419773</v>
      </c>
      <c r="V98" s="195">
        <f t="shared" si="24"/>
        <v>8.0000387987299248E-2</v>
      </c>
      <c r="W98" s="92">
        <f>+'Ark1'!W525</f>
        <v>4.034391534391534</v>
      </c>
      <c r="X98" s="95"/>
      <c r="Y98" s="11">
        <f>+'Ark1'!X525</f>
        <v>87.003968253968253</v>
      </c>
      <c r="Z98" s="11">
        <f>+'Ark1'!Y525</f>
        <v>61.78350970017636</v>
      </c>
      <c r="AA98" s="11">
        <f>+'Ark1'!Z525</f>
        <v>5.7532248537463193</v>
      </c>
      <c r="AB98" s="71"/>
      <c r="AC98" s="92">
        <f>+'Ark1'!AA525</f>
        <v>0</v>
      </c>
      <c r="AD98" s="1">
        <f>+'Ark1'!AC525</f>
        <v>0</v>
      </c>
      <c r="AE98" s="11">
        <f>+'Ark1'!AE525</f>
        <v>0</v>
      </c>
      <c r="AF98" s="92">
        <f t="shared" si="9"/>
        <v>2.1950157270747641</v>
      </c>
      <c r="AG98" s="46"/>
      <c r="AH98" s="4"/>
      <c r="AI98" s="58"/>
      <c r="AJ98" s="13"/>
      <c r="AK98" s="1"/>
      <c r="AL98" s="5"/>
    </row>
    <row r="99" spans="1:38" ht="15.6">
      <c r="A99" s="46"/>
      <c r="B99">
        <f>+'Ark1'!C526</f>
        <v>2019</v>
      </c>
      <c r="C99">
        <f>+'Ark1'!L526</f>
        <v>6</v>
      </c>
      <c r="D99" s="3" t="str">
        <f t="shared" si="26"/>
        <v>O+</v>
      </c>
      <c r="E99" s="313">
        <f>+'Ark1'!Q526</f>
        <v>6190</v>
      </c>
      <c r="G99" s="313">
        <f>+'Ark1'!R526</f>
        <v>16235</v>
      </c>
      <c r="H99" s="195">
        <f>+'Ark1'!AG526</f>
        <v>12.941736495826801</v>
      </c>
      <c r="I99" s="195">
        <f t="shared" si="22"/>
        <v>-2.5064785406819947</v>
      </c>
      <c r="J99" s="195">
        <f>+'Ark1'!AH526</f>
        <v>2.4391746227286721</v>
      </c>
      <c r="K99" s="195"/>
      <c r="L99" s="507"/>
      <c r="M99" s="195"/>
      <c r="N99" s="92">
        <f>+'Ark1'!U526</f>
        <v>26.59180535879268</v>
      </c>
      <c r="O99" s="195">
        <f t="shared" si="23"/>
        <v>-0.19416314514442234</v>
      </c>
      <c r="P99" s="195"/>
      <c r="Q99" s="391"/>
      <c r="R99" s="391"/>
      <c r="S99" s="438"/>
      <c r="T99" s="195"/>
      <c r="U99" s="1">
        <f>+'Ark1'!T526</f>
        <v>6.3805358792731752</v>
      </c>
      <c r="V99" s="195">
        <f t="shared" si="24"/>
        <v>6.9636583790373408E-2</v>
      </c>
      <c r="W99" s="92">
        <f>+'Ark1'!W526</f>
        <v>9.3378503233754238</v>
      </c>
      <c r="X99" s="95"/>
      <c r="Y99" s="11">
        <f>+'Ark1'!X526</f>
        <v>93.668001231906402</v>
      </c>
      <c r="Z99" s="11">
        <f>+'Ark1'!Y526</f>
        <v>76.427471512165098</v>
      </c>
      <c r="AA99" s="11">
        <f>+'Ark1'!Z526</f>
        <v>5.8348938118179596</v>
      </c>
      <c r="AB99" s="71"/>
      <c r="AC99" s="92">
        <f>+'Ark1'!AA526</f>
        <v>0</v>
      </c>
      <c r="AD99" s="1">
        <f>+'Ark1'!AC526</f>
        <v>0</v>
      </c>
      <c r="AE99" s="11">
        <f>+'Ark1'!AE526</f>
        <v>0</v>
      </c>
      <c r="AF99" s="92">
        <f t="shared" ref="AF99:AF162" si="27">+G99/E99</f>
        <v>2.622778675282714</v>
      </c>
      <c r="AG99" s="46"/>
      <c r="AH99" s="4"/>
      <c r="AI99" s="58"/>
      <c r="AJ99" s="13"/>
      <c r="AK99" s="1"/>
      <c r="AL99" s="5"/>
    </row>
    <row r="100" spans="1:38" ht="15.6">
      <c r="A100" s="46"/>
      <c r="B100">
        <f>+'Ark1'!C527</f>
        <v>2019</v>
      </c>
      <c r="C100">
        <f>+'Ark1'!L527</f>
        <v>7</v>
      </c>
      <c r="D100" s="3" t="str">
        <f t="shared" si="26"/>
        <v>R-</v>
      </c>
      <c r="E100" s="313">
        <f>+'Ark1'!Q527</f>
        <v>6738</v>
      </c>
      <c r="G100" s="313">
        <f>+'Ark1'!R527</f>
        <v>18564</v>
      </c>
      <c r="H100" s="195">
        <f>+'Ark1'!AG527</f>
        <v>16.823247869245304</v>
      </c>
      <c r="I100" s="195">
        <f t="shared" si="22"/>
        <v>-0.38909914203085094</v>
      </c>
      <c r="J100" s="195">
        <f>+'Ark1'!AH527</f>
        <v>1.7129928894634778</v>
      </c>
      <c r="K100" s="195"/>
      <c r="L100" s="507"/>
      <c r="M100" s="195"/>
      <c r="N100" s="92">
        <f>+'Ark1'!U527</f>
        <v>30.230535983624033</v>
      </c>
      <c r="O100" s="195">
        <f t="shared" si="23"/>
        <v>-5.6107131861011794E-2</v>
      </c>
      <c r="P100" s="195"/>
      <c r="Q100" s="391"/>
      <c r="R100" s="391"/>
      <c r="S100" s="438"/>
      <c r="T100" s="195"/>
      <c r="U100" s="1">
        <f>+'Ark1'!T527</f>
        <v>7.0233247145011841</v>
      </c>
      <c r="V100" s="195">
        <f t="shared" si="24"/>
        <v>3.5184416746958824E-2</v>
      </c>
      <c r="W100" s="92">
        <f>+'Ark1'!W527</f>
        <v>17.921784098254683</v>
      </c>
      <c r="X100" s="95"/>
      <c r="Y100" s="11">
        <f>+'Ark1'!X527</f>
        <v>98.761042878689935</v>
      </c>
      <c r="Z100" s="11">
        <f>+'Ark1'!Y527</f>
        <v>90.411549235078681</v>
      </c>
      <c r="AA100" s="11">
        <f>+'Ark1'!Z527</f>
        <v>5.4520288066510068</v>
      </c>
      <c r="AB100" s="71"/>
      <c r="AC100" s="92">
        <f>+'Ark1'!AA527</f>
        <v>0</v>
      </c>
      <c r="AD100" s="1">
        <f>+'Ark1'!AC527</f>
        <v>0</v>
      </c>
      <c r="AE100" s="11">
        <f>+'Ark1'!AE527</f>
        <v>0</v>
      </c>
      <c r="AF100" s="92">
        <f t="shared" si="27"/>
        <v>2.7551202137132682</v>
      </c>
      <c r="AG100" s="46"/>
      <c r="AH100" s="4"/>
      <c r="AI100" s="58"/>
      <c r="AJ100" s="13"/>
      <c r="AK100" s="13"/>
      <c r="AL100" s="5"/>
    </row>
    <row r="101" spans="1:38" ht="15.6">
      <c r="A101" s="46"/>
      <c r="B101">
        <f>+'Ark1'!C528</f>
        <v>2019</v>
      </c>
      <c r="C101">
        <f>+'Ark1'!L528</f>
        <v>8</v>
      </c>
      <c r="D101" s="3" t="str">
        <f t="shared" si="26"/>
        <v>R</v>
      </c>
      <c r="E101" s="313">
        <f>+'Ark1'!Q528</f>
        <v>7356</v>
      </c>
      <c r="G101" s="313">
        <f>+'Ark1'!R528</f>
        <v>24880</v>
      </c>
      <c r="H101" s="195">
        <f>+'Ark1'!AG528</f>
        <v>25.551099737139392</v>
      </c>
      <c r="I101" s="195">
        <f t="shared" si="22"/>
        <v>3.1024043314727514</v>
      </c>
      <c r="J101" s="195">
        <f>+'Ark1'!AH528</f>
        <v>1.2339228295819935</v>
      </c>
      <c r="K101" s="195"/>
      <c r="L101" s="507"/>
      <c r="M101" s="195"/>
      <c r="N101" s="92">
        <f>+'Ark1'!U528</f>
        <v>34.258377009646367</v>
      </c>
      <c r="O101" s="195">
        <f t="shared" si="23"/>
        <v>0.34950159898163946</v>
      </c>
      <c r="P101" s="195"/>
      <c r="Q101" s="391"/>
      <c r="R101" s="391"/>
      <c r="S101" s="438"/>
      <c r="T101" s="195"/>
      <c r="U101" s="1">
        <f>+'Ark1'!T528</f>
        <v>7.8944131832797426</v>
      </c>
      <c r="V101" s="195">
        <f t="shared" si="24"/>
        <v>7.5755470004898129E-2</v>
      </c>
      <c r="W101" s="92">
        <f>+'Ark1'!W528</f>
        <v>34.220257234726681</v>
      </c>
      <c r="X101" s="95"/>
      <c r="Y101" s="11">
        <f>+'Ark1'!X528</f>
        <v>99.835209003215439</v>
      </c>
      <c r="Z101" s="11">
        <f>+'Ark1'!Y528</f>
        <v>97.226688102893903</v>
      </c>
      <c r="AA101" s="11">
        <f>+'Ark1'!Z528</f>
        <v>5.3230308417075083</v>
      </c>
      <c r="AB101" s="71"/>
      <c r="AC101" s="92">
        <f>+'Ark1'!AA528</f>
        <v>0</v>
      </c>
      <c r="AD101" s="1">
        <f>+'Ark1'!AC528</f>
        <v>0</v>
      </c>
      <c r="AE101" s="11">
        <f>+'Ark1'!AE528</f>
        <v>0</v>
      </c>
      <c r="AF101" s="92">
        <f t="shared" si="27"/>
        <v>3.3822729744426319</v>
      </c>
      <c r="AG101" s="46"/>
      <c r="AH101" s="4"/>
      <c r="AI101" s="58"/>
      <c r="AJ101" s="13"/>
      <c r="AK101" s="13"/>
      <c r="AL101" s="5"/>
    </row>
    <row r="102" spans="1:38" ht="15.6">
      <c r="A102" s="46"/>
      <c r="B102">
        <f>+'Ark1'!C529</f>
        <v>2019</v>
      </c>
      <c r="C102">
        <f>+'Ark1'!L529</f>
        <v>9</v>
      </c>
      <c r="D102" s="3" t="str">
        <f t="shared" si="26"/>
        <v>R+</v>
      </c>
      <c r="E102" s="313">
        <f>+'Ark1'!Q529</f>
        <v>5951</v>
      </c>
      <c r="G102" s="313">
        <f>+'Ark1'!R529</f>
        <v>18167</v>
      </c>
      <c r="H102" s="195">
        <f>+'Ark1'!AG529</f>
        <v>21.263306089228436</v>
      </c>
      <c r="I102" s="195">
        <f t="shared" si="22"/>
        <v>3.9953255110336876</v>
      </c>
      <c r="J102" s="195">
        <f>+'Ark1'!AH529</f>
        <v>0.86970881268233635</v>
      </c>
      <c r="K102" s="195"/>
      <c r="L102" s="507"/>
      <c r="M102" s="195"/>
      <c r="N102" s="92">
        <f>+'Ark1'!U529</f>
        <v>39.044074971101239</v>
      </c>
      <c r="O102" s="195">
        <f t="shared" si="23"/>
        <v>0.98056514548624563</v>
      </c>
      <c r="P102" s="195"/>
      <c r="Q102" s="391"/>
      <c r="R102" s="391"/>
      <c r="S102" s="438"/>
      <c r="T102" s="195"/>
      <c r="U102" s="1">
        <f>+'Ark1'!T529</f>
        <v>8.8181317773985768</v>
      </c>
      <c r="V102" s="195">
        <f t="shared" si="24"/>
        <v>0.15683890557938973</v>
      </c>
      <c r="W102" s="92">
        <f>+'Ark1'!W529</f>
        <v>52.639401111906203</v>
      </c>
      <c r="X102" s="95"/>
      <c r="Y102" s="11">
        <f>+'Ark1'!X529</f>
        <v>99.994495513843759</v>
      </c>
      <c r="Z102" s="11">
        <f>+'Ark1'!Y529</f>
        <v>99.724775692189098</v>
      </c>
      <c r="AA102" s="11">
        <f>+'Ark1'!Z529</f>
        <v>5.4426028435951723</v>
      </c>
      <c r="AB102" s="71"/>
      <c r="AC102" s="92">
        <f>+'Ark1'!AA529</f>
        <v>0</v>
      </c>
      <c r="AD102" s="1">
        <f>+'Ark1'!AC529</f>
        <v>0</v>
      </c>
      <c r="AE102" s="11">
        <f>+'Ark1'!AE529</f>
        <v>0</v>
      </c>
      <c r="AF102" s="92">
        <f t="shared" si="27"/>
        <v>3.0527642413039824</v>
      </c>
      <c r="AG102" s="46"/>
      <c r="AH102" s="4"/>
      <c r="AI102" s="58"/>
      <c r="AJ102" s="13"/>
      <c r="AK102" s="13"/>
      <c r="AL102" s="5"/>
    </row>
    <row r="103" spans="1:38" ht="15.6">
      <c r="A103" s="46"/>
      <c r="B103">
        <f>+'Ark1'!C530</f>
        <v>2019</v>
      </c>
      <c r="C103">
        <f>+'Ark1'!L530</f>
        <v>10</v>
      </c>
      <c r="D103" s="3" t="str">
        <f t="shared" si="26"/>
        <v>U-</v>
      </c>
      <c r="E103" s="313">
        <f>+'Ark1'!Q530</f>
        <v>2977</v>
      </c>
      <c r="G103" s="313">
        <f>+'Ark1'!R530</f>
        <v>5293</v>
      </c>
      <c r="H103" s="195">
        <f>+'Ark1'!AG530</f>
        <v>6.7804065979953796</v>
      </c>
      <c r="I103" s="195">
        <f t="shared" si="22"/>
        <v>1.1072686891019954</v>
      </c>
      <c r="J103" s="195">
        <f>+'Ark1'!AH530</f>
        <v>0.54789344417154717</v>
      </c>
      <c r="K103" s="195"/>
      <c r="L103" s="507"/>
      <c r="M103" s="195"/>
      <c r="N103" s="92">
        <f>+'Ark1'!U530</f>
        <v>42.732805592291754</v>
      </c>
      <c r="O103" s="195">
        <f t="shared" si="23"/>
        <v>1.1634203033249477</v>
      </c>
      <c r="P103" s="195"/>
      <c r="Q103" s="391"/>
      <c r="R103" s="391"/>
      <c r="S103" s="438"/>
      <c r="T103" s="195"/>
      <c r="U103" s="1">
        <f>+'Ark1'!T530</f>
        <v>9.6276213867372018</v>
      </c>
      <c r="V103" s="195">
        <f t="shared" si="24"/>
        <v>0.20975798918903976</v>
      </c>
      <c r="W103" s="92">
        <f>+'Ark1'!W530</f>
        <v>66.559607028150381</v>
      </c>
      <c r="X103" s="95"/>
      <c r="Y103" s="11">
        <f>+'Ark1'!X530</f>
        <v>100</v>
      </c>
      <c r="Z103" s="11">
        <f>+'Ark1'!Y530</f>
        <v>99.886642735688639</v>
      </c>
      <c r="AA103" s="11">
        <f>+'Ark1'!Z530</f>
        <v>5.8295317317108246</v>
      </c>
      <c r="AB103" s="71"/>
      <c r="AC103" s="92">
        <f>+'Ark1'!AA530</f>
        <v>0</v>
      </c>
      <c r="AD103" s="1">
        <f>+'Ark1'!AC530</f>
        <v>0</v>
      </c>
      <c r="AE103" s="11">
        <f>+'Ark1'!AE530</f>
        <v>0</v>
      </c>
      <c r="AF103" s="92">
        <f t="shared" si="27"/>
        <v>1.7779643936849177</v>
      </c>
      <c r="AG103" s="46"/>
      <c r="AH103" s="4"/>
      <c r="AI103" s="58"/>
      <c r="AJ103" s="13"/>
      <c r="AK103" s="13"/>
      <c r="AL103" s="5"/>
    </row>
    <row r="104" spans="1:38" ht="15.6">
      <c r="A104" s="46"/>
      <c r="B104">
        <f>+'Ark1'!C531</f>
        <v>2019</v>
      </c>
      <c r="C104">
        <f>+'Ark1'!L531</f>
        <v>11</v>
      </c>
      <c r="D104" s="3" t="str">
        <f t="shared" si="26"/>
        <v>U</v>
      </c>
      <c r="E104" s="313">
        <f>+'Ark1'!Q531</f>
        <v>1659</v>
      </c>
      <c r="G104" s="313">
        <f>+'Ark1'!R531</f>
        <v>2560</v>
      </c>
      <c r="H104" s="195">
        <f>+'Ark1'!AG531</f>
        <v>3.4778778926822871</v>
      </c>
      <c r="I104" s="195">
        <f t="shared" si="22"/>
        <v>0.60788991137597659</v>
      </c>
      <c r="J104" s="195">
        <f>+'Ark1'!AH531</f>
        <v>1.015625</v>
      </c>
      <c r="K104" s="195"/>
      <c r="L104" s="507"/>
      <c r="M104" s="195"/>
      <c r="N104" s="92">
        <f>+'Ark1'!U531</f>
        <v>45.31916796875003</v>
      </c>
      <c r="O104" s="195">
        <f t="shared" si="23"/>
        <v>1.2535422806765837</v>
      </c>
      <c r="P104" s="195"/>
      <c r="Q104" s="391"/>
      <c r="R104" s="391"/>
      <c r="S104" s="438"/>
      <c r="T104" s="195"/>
      <c r="U104" s="1">
        <f>+'Ark1'!T531</f>
        <v>10.49609375</v>
      </c>
      <c r="V104" s="195">
        <f t="shared" si="24"/>
        <v>0.26636897935779835</v>
      </c>
      <c r="W104" s="92">
        <f>+'Ark1'!W531</f>
        <v>77.65625</v>
      </c>
      <c r="X104" s="95"/>
      <c r="Y104" s="11">
        <f>+'Ark1'!X531</f>
        <v>100</v>
      </c>
      <c r="Z104" s="11">
        <f>+'Ark1'!Y531</f>
        <v>99.9609375</v>
      </c>
      <c r="AA104" s="11">
        <f>+'Ark1'!Z531</f>
        <v>6.1249294041774958</v>
      </c>
      <c r="AB104" s="71"/>
      <c r="AC104" s="92">
        <f>+'Ark1'!AA531</f>
        <v>0</v>
      </c>
      <c r="AD104" s="1">
        <f>+'Ark1'!AC531</f>
        <v>0</v>
      </c>
      <c r="AE104" s="11">
        <f>+'Ark1'!AE531</f>
        <v>0</v>
      </c>
      <c r="AF104" s="92">
        <f t="shared" si="27"/>
        <v>1.5430982519590115</v>
      </c>
      <c r="AG104" s="46"/>
      <c r="AH104" s="4"/>
      <c r="AI104" s="58"/>
      <c r="AJ104" s="13"/>
      <c r="AK104" s="5"/>
      <c r="AL104" s="5"/>
    </row>
    <row r="105" spans="1:38" ht="15.6">
      <c r="A105" s="46"/>
      <c r="B105">
        <f>+'Ark1'!C532</f>
        <v>2019</v>
      </c>
      <c r="C105">
        <f>+'Ark1'!L532</f>
        <v>12</v>
      </c>
      <c r="D105" s="3" t="str">
        <f t="shared" si="26"/>
        <v>U+</v>
      </c>
      <c r="E105" s="313">
        <f>+'Ark1'!Q532</f>
        <v>445</v>
      </c>
      <c r="G105" s="313">
        <f>+'Ark1'!R532</f>
        <v>534</v>
      </c>
      <c r="H105" s="195">
        <f>+'Ark1'!AG532</f>
        <v>0.76750088101770253</v>
      </c>
      <c r="I105" s="195">
        <f t="shared" si="22"/>
        <v>0.10702937927220424</v>
      </c>
      <c r="J105" s="195">
        <f>+'Ark1'!AH532</f>
        <v>0.18726591760299627</v>
      </c>
      <c r="K105" s="195"/>
      <c r="L105" s="507"/>
      <c r="M105" s="195"/>
      <c r="N105" s="92">
        <f>+'Ark1'!U532</f>
        <v>47.945205992509344</v>
      </c>
      <c r="O105" s="195">
        <f t="shared" si="23"/>
        <v>0.78856776725336175</v>
      </c>
      <c r="P105" s="195"/>
      <c r="Q105" s="391"/>
      <c r="R105" s="391"/>
      <c r="S105" s="438"/>
      <c r="T105" s="195"/>
      <c r="U105" s="1">
        <f>+'Ark1'!T532</f>
        <v>10.973782771535584</v>
      </c>
      <c r="V105" s="195">
        <f t="shared" si="24"/>
        <v>0.23146195242295597</v>
      </c>
      <c r="W105" s="92">
        <f>+'Ark1'!W532</f>
        <v>82.397003745318372</v>
      </c>
      <c r="X105" s="95"/>
      <c r="Y105" s="11">
        <f>+'Ark1'!X532</f>
        <v>100</v>
      </c>
      <c r="Z105" s="11">
        <f>+'Ark1'!Y532</f>
        <v>100</v>
      </c>
      <c r="AA105" s="11">
        <f>+'Ark1'!Z532</f>
        <v>6.3974558565861397</v>
      </c>
      <c r="AB105" s="71"/>
      <c r="AC105" s="92">
        <f>+'Ark1'!AA532</f>
        <v>0</v>
      </c>
      <c r="AD105" s="1">
        <f>+'Ark1'!AC532</f>
        <v>0</v>
      </c>
      <c r="AE105" s="11">
        <f>+'Ark1'!AE532</f>
        <v>0</v>
      </c>
      <c r="AF105" s="92">
        <f t="shared" si="27"/>
        <v>1.2</v>
      </c>
      <c r="AG105" s="46"/>
      <c r="AH105" s="4"/>
      <c r="AI105" s="58"/>
      <c r="AJ105" s="13"/>
      <c r="AK105" s="5"/>
      <c r="AL105" s="5"/>
    </row>
    <row r="106" spans="1:38" ht="15.6">
      <c r="A106" s="46"/>
      <c r="B106">
        <f>+'Ark1'!C533</f>
        <v>2019</v>
      </c>
      <c r="C106">
        <f>+'Ark1'!L533</f>
        <v>13</v>
      </c>
      <c r="D106" s="3" t="str">
        <f t="shared" si="26"/>
        <v>E-</v>
      </c>
      <c r="E106" s="313">
        <f>+'Ark1'!Q533</f>
        <v>80</v>
      </c>
      <c r="G106" s="313">
        <f>+'Ark1'!R533</f>
        <v>88</v>
      </c>
      <c r="H106" s="195">
        <f>+'Ark1'!AG533</f>
        <v>0.13057510006885631</v>
      </c>
      <c r="I106" s="195">
        <f t="shared" si="22"/>
        <v>3.0599691191489878E-2</v>
      </c>
      <c r="J106" s="195">
        <f>+'Ark1'!AH533</f>
        <v>0</v>
      </c>
      <c r="K106" s="195"/>
      <c r="L106" s="507"/>
      <c r="M106" s="195"/>
      <c r="N106" s="92">
        <f>+'Ark1'!U533</f>
        <v>49.497727272727296</v>
      </c>
      <c r="O106" s="195">
        <f t="shared" si="23"/>
        <v>0.28690374331553414</v>
      </c>
      <c r="P106" s="195"/>
      <c r="Q106" s="391"/>
      <c r="R106" s="391"/>
      <c r="S106" s="438"/>
      <c r="T106" s="195"/>
      <c r="U106" s="1">
        <f>+'Ark1'!T533</f>
        <v>11.31818181818182</v>
      </c>
      <c r="V106" s="195">
        <f t="shared" si="24"/>
        <v>-0.47005347593582769</v>
      </c>
      <c r="W106" s="92">
        <f>+'Ark1'!W533</f>
        <v>81.818181818181813</v>
      </c>
      <c r="X106" s="95"/>
      <c r="Y106" s="11">
        <f>+'Ark1'!X533</f>
        <v>100</v>
      </c>
      <c r="Z106" s="11">
        <f>+'Ark1'!Y533</f>
        <v>100</v>
      </c>
      <c r="AA106" s="11">
        <f>+'Ark1'!Z533</f>
        <v>6.1806795241431889</v>
      </c>
      <c r="AB106" s="71"/>
      <c r="AC106" s="92">
        <f>+'Ark1'!AA533</f>
        <v>0</v>
      </c>
      <c r="AD106" s="1">
        <f>+'Ark1'!AC533</f>
        <v>0</v>
      </c>
      <c r="AE106" s="11">
        <f>+'Ark1'!AE533</f>
        <v>0</v>
      </c>
      <c r="AF106" s="92">
        <f t="shared" si="27"/>
        <v>1.1000000000000001</v>
      </c>
      <c r="AG106" s="46"/>
      <c r="AH106" s="4"/>
      <c r="AI106" s="58"/>
      <c r="AJ106" s="13"/>
      <c r="AK106" s="5"/>
      <c r="AL106" s="5"/>
    </row>
    <row r="107" spans="1:38" ht="15.6">
      <c r="A107" s="46"/>
      <c r="B107">
        <f>+'Ark1'!C534</f>
        <v>2019</v>
      </c>
      <c r="C107">
        <f>+'Ark1'!L534</f>
        <v>14</v>
      </c>
      <c r="D107" s="3" t="str">
        <f t="shared" si="26"/>
        <v>E</v>
      </c>
      <c r="E107" s="313">
        <f>+'Ark1'!Q534</f>
        <v>30</v>
      </c>
      <c r="G107" s="313">
        <f>+'Ark1'!R534</f>
        <v>34</v>
      </c>
      <c r="H107" s="195">
        <f>+'Ark1'!AG534</f>
        <v>5.3247769181162405E-2</v>
      </c>
      <c r="I107" s="195">
        <f t="shared" si="22"/>
        <v>4.893927917212812E-3</v>
      </c>
      <c r="J107" s="195">
        <f>+'Ark1'!AH534</f>
        <v>0</v>
      </c>
      <c r="K107" s="195"/>
      <c r="L107" s="507"/>
      <c r="M107" s="195"/>
      <c r="N107" s="92">
        <f>+'Ark1'!U534</f>
        <v>52.243235294117618</v>
      </c>
      <c r="O107" s="195">
        <f t="shared" si="23"/>
        <v>1.6657352941176171</v>
      </c>
      <c r="P107" s="195"/>
      <c r="Q107" s="391"/>
      <c r="R107" s="391"/>
      <c r="S107" s="438"/>
      <c r="T107" s="195"/>
      <c r="U107" s="1">
        <f>+'Ark1'!T534</f>
        <v>12.617647058823531</v>
      </c>
      <c r="V107" s="195">
        <f t="shared" si="24"/>
        <v>1.0926470588235304</v>
      </c>
      <c r="W107" s="92">
        <f>+'Ark1'!W534</f>
        <v>91.17647058823529</v>
      </c>
      <c r="X107" s="95"/>
      <c r="Y107" s="11">
        <f>+'Ark1'!X534</f>
        <v>100</v>
      </c>
      <c r="Z107" s="11">
        <f>+'Ark1'!Y534</f>
        <v>100</v>
      </c>
      <c r="AA107" s="11">
        <f>+'Ark1'!Z534</f>
        <v>5.611301998744028</v>
      </c>
      <c r="AB107" s="71"/>
      <c r="AC107" s="92">
        <f>+'Ark1'!AA534</f>
        <v>0</v>
      </c>
      <c r="AD107" s="1">
        <f>+'Ark1'!AC534</f>
        <v>0</v>
      </c>
      <c r="AE107" s="11">
        <f>+'Ark1'!AE534</f>
        <v>0</v>
      </c>
      <c r="AF107" s="92">
        <f t="shared" si="27"/>
        <v>1.1333333333333333</v>
      </c>
      <c r="AG107" s="46"/>
      <c r="AH107" s="4"/>
      <c r="AI107" s="58"/>
      <c r="AJ107" s="13"/>
      <c r="AK107" s="5"/>
      <c r="AL107" s="5"/>
    </row>
    <row r="108" spans="1:38" ht="15.6">
      <c r="A108" s="46"/>
      <c r="B108">
        <f>+'Ark1'!C535</f>
        <v>2019</v>
      </c>
      <c r="C108">
        <f>+'Ark1'!L535</f>
        <v>15</v>
      </c>
      <c r="D108" s="3" t="str">
        <f t="shared" si="26"/>
        <v>E+</v>
      </c>
      <c r="E108" s="313">
        <f>+'Ark1'!Q535</f>
        <v>2</v>
      </c>
      <c r="G108" s="313">
        <f>+'Ark1'!R535</f>
        <v>2</v>
      </c>
      <c r="H108" s="195">
        <f>+'Ark1'!AG535</f>
        <v>3.4923548275912009E-3</v>
      </c>
      <c r="I108" s="195">
        <f t="shared" si="22"/>
        <v>9.6603333008763066E-4</v>
      </c>
      <c r="J108" s="195">
        <f>+'Ark1'!AH535</f>
        <v>0</v>
      </c>
      <c r="K108" s="195"/>
      <c r="L108" s="507"/>
      <c r="M108" s="195"/>
      <c r="N108" s="92">
        <f>+'Ark1'!U535</f>
        <v>58.25</v>
      </c>
      <c r="O108" s="195">
        <f t="shared" si="23"/>
        <v>5.3999999999999986</v>
      </c>
      <c r="P108" s="195"/>
      <c r="Q108" s="391"/>
      <c r="R108" s="391"/>
      <c r="S108" s="438"/>
      <c r="T108" s="195"/>
      <c r="U108" s="1">
        <f>+'Ark1'!T535</f>
        <v>15</v>
      </c>
      <c r="V108" s="195">
        <f t="shared" si="24"/>
        <v>5</v>
      </c>
      <c r="W108" s="92">
        <f>+'Ark1'!W535</f>
        <v>100</v>
      </c>
      <c r="X108" s="95"/>
      <c r="Y108" s="11">
        <f>+'Ark1'!X535</f>
        <v>100</v>
      </c>
      <c r="Z108" s="11">
        <f>+'Ark1'!Y535</f>
        <v>100</v>
      </c>
      <c r="AA108" s="11">
        <f>+'Ark1'!Z535</f>
        <v>1.4500000000001441</v>
      </c>
      <c r="AB108" s="71"/>
      <c r="AC108" s="92">
        <f>+'Ark1'!AA535</f>
        <v>0</v>
      </c>
      <c r="AD108" s="1">
        <f>+'Ark1'!AC535</f>
        <v>0</v>
      </c>
      <c r="AE108" s="11">
        <f>+'Ark1'!AE535</f>
        <v>0</v>
      </c>
      <c r="AF108" s="92">
        <f t="shared" si="27"/>
        <v>1</v>
      </c>
      <c r="AG108" s="46"/>
      <c r="AH108" s="4"/>
      <c r="AI108" s="58"/>
      <c r="AJ108" s="13"/>
      <c r="AK108" s="5"/>
      <c r="AL108" s="5"/>
    </row>
    <row r="109" spans="1:38" ht="15.6">
      <c r="A109" s="46"/>
      <c r="B109" s="53">
        <f>+'Ark1'!C536</f>
        <v>2018</v>
      </c>
      <c r="C109" s="53">
        <f>+'Ark1'!L536</f>
        <v>1</v>
      </c>
      <c r="D109" s="65" t="s">
        <v>28</v>
      </c>
      <c r="E109" s="327">
        <f>+'Ark1'!Q536</f>
        <v>481</v>
      </c>
      <c r="F109" s="327"/>
      <c r="G109" s="327">
        <f>+'Ark1'!R536</f>
        <v>638</v>
      </c>
      <c r="H109" s="177">
        <f>+'Ark1'!AG536</f>
        <v>0.26142456119110119</v>
      </c>
      <c r="I109" s="177">
        <f t="shared" si="22"/>
        <v>-9.3909765435035153E-3</v>
      </c>
      <c r="J109" s="177">
        <f>+'Ark1'!AH536</f>
        <v>4.231974921630095</v>
      </c>
      <c r="K109" s="177"/>
      <c r="L109" s="506"/>
      <c r="M109" s="177"/>
      <c r="N109" s="155">
        <f>+'Ark1'!U536</f>
        <v>17.143996865203778</v>
      </c>
      <c r="O109" s="177">
        <f t="shared" si="23"/>
        <v>-0.22486331191392495</v>
      </c>
      <c r="P109" s="177"/>
      <c r="Q109" s="393"/>
      <c r="R109" s="393"/>
      <c r="S109" s="437"/>
      <c r="T109" s="177"/>
      <c r="U109" s="55">
        <f>+'Ark1'!T536</f>
        <v>2.6880877742946718</v>
      </c>
      <c r="V109" s="177">
        <f t="shared" si="24"/>
        <v>0.20534066169499798</v>
      </c>
      <c r="W109" s="155">
        <f>+'Ark1'!W536</f>
        <v>0</v>
      </c>
      <c r="X109" s="95"/>
      <c r="Y109" s="74">
        <f>+'Ark1'!X536</f>
        <v>62.068965517241359</v>
      </c>
      <c r="Z109" s="74">
        <f>+'Ark1'!Y536</f>
        <v>9.0909090909090917</v>
      </c>
      <c r="AA109" s="74">
        <f>+'Ark1'!Z536</f>
        <v>4.6059559894545457</v>
      </c>
      <c r="AB109" s="71"/>
      <c r="AC109" s="155">
        <f>+'Ark1'!AA536</f>
        <v>0</v>
      </c>
      <c r="AD109" s="55">
        <f>+'Ark1'!AC536</f>
        <v>0</v>
      </c>
      <c r="AE109" s="74">
        <f>+'Ark1'!AE536</f>
        <v>0</v>
      </c>
      <c r="AF109" s="155">
        <f t="shared" si="27"/>
        <v>1.3264033264033264</v>
      </c>
      <c r="AG109" s="46"/>
      <c r="AH109" s="4"/>
      <c r="AI109" s="58"/>
      <c r="AJ109" s="13"/>
      <c r="AK109" s="5"/>
      <c r="AL109" s="5"/>
    </row>
    <row r="110" spans="1:38" ht="15.6">
      <c r="A110" s="46"/>
      <c r="B110" s="53">
        <f>+'Ark1'!C537</f>
        <v>2018</v>
      </c>
      <c r="C110" s="53">
        <f>+'Ark1'!L537</f>
        <v>2</v>
      </c>
      <c r="D110" s="65" t="s">
        <v>29</v>
      </c>
      <c r="E110" s="327">
        <f>+'Ark1'!Q537</f>
        <v>1793</v>
      </c>
      <c r="F110" s="327"/>
      <c r="G110" s="327">
        <f>+'Ark1'!R537</f>
        <v>3145</v>
      </c>
      <c r="H110" s="177">
        <f>+'Ark1'!AG537</f>
        <v>1.4772379341307789</v>
      </c>
      <c r="I110" s="177">
        <f t="shared" si="22"/>
        <v>0.30788230034412445</v>
      </c>
      <c r="J110" s="177">
        <f>+'Ark1'!AH537</f>
        <v>4.8330683624801267</v>
      </c>
      <c r="K110" s="177"/>
      <c r="L110" s="506"/>
      <c r="M110" s="177"/>
      <c r="N110" s="155">
        <f>+'Ark1'!U537</f>
        <v>19.652426073131934</v>
      </c>
      <c r="O110" s="177">
        <f t="shared" si="23"/>
        <v>0.11756112435825727</v>
      </c>
      <c r="P110" s="177"/>
      <c r="Q110" s="393"/>
      <c r="R110" s="393"/>
      <c r="S110" s="437"/>
      <c r="T110" s="177"/>
      <c r="U110" s="55">
        <f>+'Ark1'!T537</f>
        <v>3.582829888712241</v>
      </c>
      <c r="V110" s="177">
        <f t="shared" si="24"/>
        <v>0.12148248107486159</v>
      </c>
      <c r="W110" s="155">
        <f>+'Ark1'!W537</f>
        <v>6.3593004769475381E-2</v>
      </c>
      <c r="X110" s="95"/>
      <c r="Y110" s="74">
        <f>+'Ark1'!X537</f>
        <v>75.866454689984096</v>
      </c>
      <c r="Z110" s="74">
        <f>+'Ark1'!Y537</f>
        <v>24.483306836248008</v>
      </c>
      <c r="AA110" s="74">
        <f>+'Ark1'!Z537</f>
        <v>4.8543137352996943</v>
      </c>
      <c r="AB110" s="71"/>
      <c r="AC110" s="155">
        <f>+'Ark1'!AA537</f>
        <v>0</v>
      </c>
      <c r="AD110" s="55">
        <f>+'Ark1'!AC537</f>
        <v>0</v>
      </c>
      <c r="AE110" s="74">
        <f>+'Ark1'!AE537</f>
        <v>0</v>
      </c>
      <c r="AF110" s="155">
        <f t="shared" si="27"/>
        <v>1.7540435025097603</v>
      </c>
      <c r="AG110" s="46"/>
      <c r="AH110" s="4"/>
      <c r="AI110" s="58"/>
      <c r="AJ110" s="13"/>
      <c r="AK110" s="5"/>
      <c r="AL110" s="5"/>
    </row>
    <row r="111" spans="1:38" ht="15.6">
      <c r="A111" s="46"/>
      <c r="B111" s="53">
        <f>+'Ark1'!C538</f>
        <v>2018</v>
      </c>
      <c r="C111" s="53">
        <f>+'Ark1'!L538</f>
        <v>3</v>
      </c>
      <c r="D111" s="65" t="s">
        <v>30</v>
      </c>
      <c r="E111" s="327">
        <f>+'Ark1'!Q538</f>
        <v>2772</v>
      </c>
      <c r="F111" s="327"/>
      <c r="G111" s="327">
        <f>+'Ark1'!R538</f>
        <v>5165</v>
      </c>
      <c r="H111" s="177">
        <f>+'Ark1'!AG538</f>
        <v>2.6210535344781798</v>
      </c>
      <c r="I111" s="177">
        <f t="shared" si="22"/>
        <v>0.36218028493276311</v>
      </c>
      <c r="J111" s="177">
        <f>+'Ark1'!AH538</f>
        <v>3.8141335914811241</v>
      </c>
      <c r="K111" s="177"/>
      <c r="L111" s="506"/>
      <c r="M111" s="177"/>
      <c r="N111" s="155">
        <f>+'Ark1'!U538</f>
        <v>21.232050338819047</v>
      </c>
      <c r="O111" s="177">
        <f t="shared" si="23"/>
        <v>0.14457070238789527</v>
      </c>
      <c r="P111" s="177"/>
      <c r="Q111" s="393"/>
      <c r="R111" s="393"/>
      <c r="S111" s="437"/>
      <c r="T111" s="177"/>
      <c r="U111" s="55">
        <f>+'Ark1'!T538</f>
        <v>4.2067763794772501</v>
      </c>
      <c r="V111" s="177">
        <f t="shared" si="24"/>
        <v>6.1022671529429751E-2</v>
      </c>
      <c r="W111" s="155">
        <f>+'Ark1'!W538</f>
        <v>0.25169409486931271</v>
      </c>
      <c r="X111" s="95"/>
      <c r="Y111" s="74">
        <f>+'Ark1'!X538</f>
        <v>80.851887705711547</v>
      </c>
      <c r="Z111" s="74">
        <f>+'Ark1'!Y538</f>
        <v>40.813165537270095</v>
      </c>
      <c r="AA111" s="74">
        <f>+'Ark1'!Z538</f>
        <v>5.1385526566353086</v>
      </c>
      <c r="AB111" s="71"/>
      <c r="AC111" s="155">
        <f>+'Ark1'!AA538</f>
        <v>0</v>
      </c>
      <c r="AD111" s="55">
        <f>+'Ark1'!AC538</f>
        <v>0</v>
      </c>
      <c r="AE111" s="74">
        <f>+'Ark1'!AE538</f>
        <v>0</v>
      </c>
      <c r="AF111" s="155">
        <f t="shared" si="27"/>
        <v>1.8632756132756132</v>
      </c>
      <c r="AG111" s="46"/>
      <c r="AH111" s="4"/>
      <c r="AI111" s="58"/>
      <c r="AJ111" s="13"/>
      <c r="AK111" s="5"/>
      <c r="AL111" s="5"/>
    </row>
    <row r="112" spans="1:38" ht="15.6">
      <c r="A112" s="46"/>
      <c r="B112" s="53">
        <f>+'Ark1'!C539</f>
        <v>2018</v>
      </c>
      <c r="C112" s="53">
        <f>+'Ark1'!L539</f>
        <v>4</v>
      </c>
      <c r="D112" s="65" t="s">
        <v>31</v>
      </c>
      <c r="E112" s="327">
        <f>+'Ark1'!Q539</f>
        <v>4034</v>
      </c>
      <c r="F112" s="327"/>
      <c r="G112" s="327">
        <f>+'Ark1'!R539</f>
        <v>8459</v>
      </c>
      <c r="H112" s="177">
        <f>+'Ark1'!AG539</f>
        <v>4.5590482931521716</v>
      </c>
      <c r="I112" s="177">
        <f t="shared" si="22"/>
        <v>0.73116285453805396</v>
      </c>
      <c r="J112" s="177">
        <f>+'Ark1'!AH539</f>
        <v>3.7238444260550887</v>
      </c>
      <c r="K112" s="177"/>
      <c r="L112" s="506"/>
      <c r="M112" s="177"/>
      <c r="N112" s="155">
        <f>+'Ark1'!U539</f>
        <v>22.549739921976563</v>
      </c>
      <c r="O112" s="177">
        <f t="shared" si="23"/>
        <v>-8.9870892304041661E-2</v>
      </c>
      <c r="P112" s="177"/>
      <c r="Q112" s="393"/>
      <c r="R112" s="393"/>
      <c r="S112" s="437"/>
      <c r="T112" s="177"/>
      <c r="U112" s="55">
        <f>+'Ark1'!T539</f>
        <v>4.8779997635654322</v>
      </c>
      <c r="V112" s="177">
        <f t="shared" si="24"/>
        <v>4.7581549392380573E-2</v>
      </c>
      <c r="W112" s="155">
        <f>+'Ark1'!W539</f>
        <v>1.0875990069748196</v>
      </c>
      <c r="X112" s="95"/>
      <c r="Y112" s="74">
        <f>+'Ark1'!X539</f>
        <v>84.608109705638981</v>
      </c>
      <c r="Z112" s="74">
        <f>+'Ark1'!Y539</f>
        <v>52.122000236434559</v>
      </c>
      <c r="AA112" s="74">
        <f>+'Ark1'!Z539</f>
        <v>5.3531712819880735</v>
      </c>
      <c r="AB112" s="71"/>
      <c r="AC112" s="155">
        <f>+'Ark1'!AA539</f>
        <v>0</v>
      </c>
      <c r="AD112" s="55">
        <f>+'Ark1'!AC539</f>
        <v>0</v>
      </c>
      <c r="AE112" s="74">
        <f>+'Ark1'!AE539</f>
        <v>0</v>
      </c>
      <c r="AF112" s="155">
        <f t="shared" si="27"/>
        <v>2.0969261279127416</v>
      </c>
      <c r="AG112" s="46"/>
      <c r="AH112" s="4"/>
      <c r="AI112" s="58"/>
      <c r="AJ112" s="5"/>
      <c r="AK112" s="5"/>
      <c r="AL112" s="5"/>
    </row>
    <row r="113" spans="1:38" ht="15.6">
      <c r="A113" s="46"/>
      <c r="B113" s="53">
        <f>+'Ark1'!C540</f>
        <v>2018</v>
      </c>
      <c r="C113" s="53">
        <f>+'Ark1'!L540</f>
        <v>5</v>
      </c>
      <c r="D113" s="65" t="s">
        <v>401</v>
      </c>
      <c r="E113" s="327">
        <f>+'Ark1'!Q540</f>
        <v>6138</v>
      </c>
      <c r="F113" s="327"/>
      <c r="G113" s="327">
        <f>+'Ark1'!R540</f>
        <v>16069</v>
      </c>
      <c r="H113" s="177">
        <f>+'Ark1'!AG540</f>
        <v>9.3495446818174202</v>
      </c>
      <c r="I113" s="177">
        <f t="shared" si="22"/>
        <v>1.8035194861209014</v>
      </c>
      <c r="J113" s="177">
        <f>+'Ark1'!AH540</f>
        <v>3.4289625987927081</v>
      </c>
      <c r="K113" s="177"/>
      <c r="L113" s="506"/>
      <c r="M113" s="177"/>
      <c r="N113" s="155">
        <f>+'Ark1'!U540</f>
        <v>24.343778082021288</v>
      </c>
      <c r="O113" s="177">
        <f t="shared" si="23"/>
        <v>6.7550321375918543E-2</v>
      </c>
      <c r="P113" s="177"/>
      <c r="Q113" s="393"/>
      <c r="R113" s="393"/>
      <c r="S113" s="437"/>
      <c r="T113" s="177"/>
      <c r="U113" s="55">
        <f>+'Ark1'!T540</f>
        <v>5.686974920654678</v>
      </c>
      <c r="V113" s="177">
        <f t="shared" si="24"/>
        <v>6.7214523954455707E-2</v>
      </c>
      <c r="W113" s="155">
        <f>+'Ark1'!W540</f>
        <v>3.9143692824693503</v>
      </c>
      <c r="X113" s="95"/>
      <c r="Y113" s="74">
        <f>+'Ark1'!X540</f>
        <v>88.866762088493374</v>
      </c>
      <c r="Z113" s="74">
        <f>+'Ark1'!Y540</f>
        <v>64.695998506440972</v>
      </c>
      <c r="AA113" s="74">
        <f>+'Ark1'!Z540</f>
        <v>5.5898417926808976</v>
      </c>
      <c r="AB113" s="71"/>
      <c r="AC113" s="155">
        <f>+'Ark1'!AA540</f>
        <v>0</v>
      </c>
      <c r="AD113" s="55">
        <f>+'Ark1'!AC540</f>
        <v>0</v>
      </c>
      <c r="AE113" s="74">
        <f>+'Ark1'!AE540</f>
        <v>0</v>
      </c>
      <c r="AF113" s="155">
        <f t="shared" si="27"/>
        <v>2.6179537308569567</v>
      </c>
      <c r="AG113" s="46"/>
      <c r="AH113" s="13"/>
      <c r="AI113" s="58"/>
    </row>
    <row r="114" spans="1:38" ht="15.6">
      <c r="A114" s="46"/>
      <c r="B114" s="53">
        <f>+'Ark1'!C541</f>
        <v>2018</v>
      </c>
      <c r="C114" s="53">
        <f>+'Ark1'!L541</f>
        <v>6</v>
      </c>
      <c r="D114" s="65" t="s">
        <v>32</v>
      </c>
      <c r="E114" s="327">
        <f>+'Ark1'!Q541</f>
        <v>7938</v>
      </c>
      <c r="F114" s="327"/>
      <c r="G114" s="327">
        <f>+'Ark1'!R541</f>
        <v>24130</v>
      </c>
      <c r="H114" s="177">
        <f>+'Ark1'!AG541</f>
        <v>15.448215036508795</v>
      </c>
      <c r="I114" s="177">
        <f t="shared" si="22"/>
        <v>2.8364936149185933</v>
      </c>
      <c r="J114" s="177">
        <f>+'Ark1'!AH541</f>
        <v>2.863655200994613</v>
      </c>
      <c r="K114" s="177"/>
      <c r="L114" s="506"/>
      <c r="M114" s="177"/>
      <c r="N114" s="155">
        <f>+'Ark1'!U541</f>
        <v>26.785968503937102</v>
      </c>
      <c r="O114" s="177">
        <f t="shared" si="23"/>
        <v>-3.9310738498237185E-2</v>
      </c>
      <c r="P114" s="177"/>
      <c r="Q114" s="393"/>
      <c r="R114" s="393"/>
      <c r="S114" s="437"/>
      <c r="T114" s="177"/>
      <c r="U114" s="55">
        <f>+'Ark1'!T541</f>
        <v>6.3108992954828018</v>
      </c>
      <c r="V114" s="177">
        <f t="shared" si="24"/>
        <v>4.1606693841003128E-2</v>
      </c>
      <c r="W114" s="155">
        <f>+'Ark1'!W541</f>
        <v>8.3257355988396196</v>
      </c>
      <c r="X114" s="95"/>
      <c r="Y114" s="74">
        <f>+'Ark1'!X541</f>
        <v>94.044757563199383</v>
      </c>
      <c r="Z114" s="74">
        <f>+'Ark1'!Y541</f>
        <v>78.068794032324902</v>
      </c>
      <c r="AA114" s="74">
        <f>+'Ark1'!Z541</f>
        <v>5.7050938233470321</v>
      </c>
      <c r="AB114" s="71"/>
      <c r="AC114" s="155">
        <f>+'Ark1'!AA541</f>
        <v>0</v>
      </c>
      <c r="AD114" s="55">
        <f>+'Ark1'!AC541</f>
        <v>0</v>
      </c>
      <c r="AE114" s="74">
        <f>+'Ark1'!AE541</f>
        <v>0</v>
      </c>
      <c r="AF114" s="155">
        <f t="shared" si="27"/>
        <v>3.0398085159989923</v>
      </c>
      <c r="AG114" s="46"/>
      <c r="AH114" s="5"/>
      <c r="AI114" s="58"/>
      <c r="AJ114" s="5"/>
      <c r="AL114" s="5"/>
    </row>
    <row r="115" spans="1:38" ht="15.6">
      <c r="A115" s="46"/>
      <c r="B115" s="53">
        <f>+'Ark1'!C542</f>
        <v>2018</v>
      </c>
      <c r="C115" s="53">
        <f>+'Ark1'!L542</f>
        <v>7</v>
      </c>
      <c r="D115" s="65" t="s">
        <v>33</v>
      </c>
      <c r="E115" s="327">
        <f>+'Ark1'!Q542</f>
        <v>7987</v>
      </c>
      <c r="F115" s="327"/>
      <c r="G115" s="327">
        <f>+'Ark1'!R542</f>
        <v>23778</v>
      </c>
      <c r="H115" s="177">
        <f>+'Ark1'!AG542</f>
        <v>17.212347011276155</v>
      </c>
      <c r="I115" s="177">
        <f t="shared" si="22"/>
        <v>1.6870991765803041</v>
      </c>
      <c r="J115" s="177">
        <f>+'Ark1'!AH542</f>
        <v>2.1995121540920173</v>
      </c>
      <c r="K115" s="177"/>
      <c r="L115" s="506"/>
      <c r="M115" s="177"/>
      <c r="N115" s="155">
        <f>+'Ark1'!U542</f>
        <v>30.286643115485045</v>
      </c>
      <c r="O115" s="177">
        <f t="shared" si="23"/>
        <v>0.30319615646012466</v>
      </c>
      <c r="P115" s="177"/>
      <c r="Q115" s="393"/>
      <c r="R115" s="393"/>
      <c r="S115" s="437"/>
      <c r="T115" s="177"/>
      <c r="U115" s="55">
        <f>+'Ark1'!T542</f>
        <v>6.9881402977542253</v>
      </c>
      <c r="V115" s="177">
        <f t="shared" si="24"/>
        <v>-2.2029485767744106E-2</v>
      </c>
      <c r="W115" s="155">
        <f>+'Ark1'!W542</f>
        <v>16.368071326436198</v>
      </c>
      <c r="X115" s="95"/>
      <c r="Y115" s="74">
        <f>+'Ark1'!X542</f>
        <v>98.692068298427117</v>
      </c>
      <c r="Z115" s="74">
        <f>+'Ark1'!Y542</f>
        <v>91.668769450752805</v>
      </c>
      <c r="AA115" s="74">
        <f>+'Ark1'!Z542</f>
        <v>5.1686743710243661</v>
      </c>
      <c r="AB115" s="71"/>
      <c r="AC115" s="155">
        <f>+'Ark1'!AA542</f>
        <v>0</v>
      </c>
      <c r="AD115" s="55">
        <f>+'Ark1'!AC542</f>
        <v>0</v>
      </c>
      <c r="AE115" s="74">
        <f>+'Ark1'!AE542</f>
        <v>0</v>
      </c>
      <c r="AF115" s="155">
        <f t="shared" si="27"/>
        <v>2.9770877676223866</v>
      </c>
      <c r="AG115" s="46"/>
      <c r="AH115" s="13"/>
      <c r="AI115" s="58"/>
    </row>
    <row r="116" spans="1:38" ht="15.6">
      <c r="A116" s="46"/>
      <c r="B116" s="53">
        <f>+'Ark1'!C543</f>
        <v>2018</v>
      </c>
      <c r="C116" s="53">
        <f>+'Ark1'!L543</f>
        <v>8</v>
      </c>
      <c r="D116" s="65" t="s">
        <v>34</v>
      </c>
      <c r="E116" s="327">
        <f>+'Ark1'!Q543</f>
        <v>7994</v>
      </c>
      <c r="F116" s="327"/>
      <c r="G116" s="327">
        <f>+'Ark1'!R543</f>
        <v>27699</v>
      </c>
      <c r="H116" s="177">
        <f>+'Ark1'!AG543</f>
        <v>22.448695405666641</v>
      </c>
      <c r="I116" s="177">
        <f t="shared" si="22"/>
        <v>-0.67197461074020026</v>
      </c>
      <c r="J116" s="177">
        <f>+'Ark1'!AH543</f>
        <v>1.6643200115527637</v>
      </c>
      <c r="K116" s="177"/>
      <c r="L116" s="506"/>
      <c r="M116" s="177"/>
      <c r="N116" s="155">
        <f>+'Ark1'!U543</f>
        <v>33.908875410664727</v>
      </c>
      <c r="O116" s="177">
        <f t="shared" si="23"/>
        <v>0.49578496722978116</v>
      </c>
      <c r="P116" s="177"/>
      <c r="Q116" s="393"/>
      <c r="R116" s="393"/>
      <c r="S116" s="437"/>
      <c r="T116" s="177"/>
      <c r="U116" s="55">
        <f>+'Ark1'!T543</f>
        <v>7.8186577132748445</v>
      </c>
      <c r="V116" s="177">
        <f t="shared" si="24"/>
        <v>-8.6830514113754198E-2</v>
      </c>
      <c r="W116" s="155">
        <f>+'Ark1'!W543</f>
        <v>32.055308855915378</v>
      </c>
      <c r="X116" s="95"/>
      <c r="Y116" s="74">
        <f>+'Ark1'!X543</f>
        <v>99.808657352251004</v>
      </c>
      <c r="Z116" s="74">
        <f>+'Ark1'!Y543</f>
        <v>97.577529874724718</v>
      </c>
      <c r="AA116" s="74">
        <f>+'Ark1'!Z543</f>
        <v>5.0886856884433911</v>
      </c>
      <c r="AB116" s="71"/>
      <c r="AC116" s="155">
        <f>+'Ark1'!AA543</f>
        <v>0</v>
      </c>
      <c r="AD116" s="55">
        <f>+'Ark1'!AC543</f>
        <v>0</v>
      </c>
      <c r="AE116" s="74">
        <f>+'Ark1'!AE543</f>
        <v>0</v>
      </c>
      <c r="AF116" s="155">
        <f t="shared" si="27"/>
        <v>3.4649737302977233</v>
      </c>
      <c r="AG116" s="46"/>
      <c r="AH116" s="13"/>
      <c r="AI116" s="58"/>
    </row>
    <row r="117" spans="1:38" ht="15.6">
      <c r="A117" s="46"/>
      <c r="B117" s="53">
        <f>+'Ark1'!C544</f>
        <v>2018</v>
      </c>
      <c r="C117" s="53">
        <f>+'Ark1'!L544</f>
        <v>9</v>
      </c>
      <c r="D117" s="65" t="s">
        <v>35</v>
      </c>
      <c r="E117" s="327">
        <f>+'Ark1'!Q544</f>
        <v>6414</v>
      </c>
      <c r="F117" s="327"/>
      <c r="G117" s="327">
        <f>+'Ark1'!R544</f>
        <v>18981</v>
      </c>
      <c r="H117" s="177">
        <f>+'Ark1'!AG544</f>
        <v>17.267980578194749</v>
      </c>
      <c r="I117" s="177">
        <f t="shared" si="22"/>
        <v>-3.7345028190376901</v>
      </c>
      <c r="J117" s="177">
        <f>+'Ark1'!AH544</f>
        <v>1.1116379537432164</v>
      </c>
      <c r="K117" s="177"/>
      <c r="L117" s="506"/>
      <c r="M117" s="177"/>
      <c r="N117" s="155">
        <f>+'Ark1'!U544</f>
        <v>38.063509825614993</v>
      </c>
      <c r="O117" s="177">
        <f t="shared" si="23"/>
        <v>0.49667464716202403</v>
      </c>
      <c r="P117" s="177"/>
      <c r="Q117" s="393"/>
      <c r="R117" s="393"/>
      <c r="S117" s="437"/>
      <c r="T117" s="177"/>
      <c r="U117" s="55">
        <f>+'Ark1'!T544</f>
        <v>8.6612928718191871</v>
      </c>
      <c r="V117" s="177">
        <f t="shared" si="24"/>
        <v>-0.13332042421285095</v>
      </c>
      <c r="W117" s="155">
        <f>+'Ark1'!W544</f>
        <v>49.934144670986761</v>
      </c>
      <c r="X117" s="95"/>
      <c r="Y117" s="74">
        <f>+'Ark1'!X544</f>
        <v>99.97365786839471</v>
      </c>
      <c r="Z117" s="74">
        <f>+'Ark1'!Y544</f>
        <v>99.652283862810165</v>
      </c>
      <c r="AA117" s="74">
        <f>+'Ark1'!Z544</f>
        <v>5.2337122344453118</v>
      </c>
      <c r="AB117" s="71"/>
      <c r="AC117" s="155">
        <f>+'Ark1'!AA544</f>
        <v>0</v>
      </c>
      <c r="AD117" s="55">
        <f>+'Ark1'!AC544</f>
        <v>0</v>
      </c>
      <c r="AE117" s="74">
        <f>+'Ark1'!AE544</f>
        <v>0</v>
      </c>
      <c r="AF117" s="155">
        <f t="shared" si="27"/>
        <v>2.9593077642656689</v>
      </c>
      <c r="AG117" s="46"/>
      <c r="AH117" s="13"/>
      <c r="AI117" s="58"/>
    </row>
    <row r="118" spans="1:38" ht="15.6">
      <c r="A118" s="46"/>
      <c r="B118" s="53">
        <f>+'Ark1'!C545</f>
        <v>2018</v>
      </c>
      <c r="C118" s="53">
        <f>+'Ark1'!L545</f>
        <v>10</v>
      </c>
      <c r="D118" s="65" t="s">
        <v>36</v>
      </c>
      <c r="E118" s="327">
        <f>+'Ark1'!Q545</f>
        <v>3243</v>
      </c>
      <c r="F118" s="327"/>
      <c r="G118" s="327">
        <f>+'Ark1'!R545</f>
        <v>5710</v>
      </c>
      <c r="H118" s="177">
        <f>+'Ark1'!AG545</f>
        <v>5.6731379088933842</v>
      </c>
      <c r="I118" s="177">
        <f t="shared" si="22"/>
        <v>-1.8304538262437706</v>
      </c>
      <c r="J118" s="177">
        <f>+'Ark1'!AH545</f>
        <v>1.1908931698774079</v>
      </c>
      <c r="K118" s="177"/>
      <c r="L118" s="506"/>
      <c r="M118" s="177"/>
      <c r="N118" s="155">
        <f>+'Ark1'!U545</f>
        <v>41.569385288966807</v>
      </c>
      <c r="O118" s="177">
        <f t="shared" si="23"/>
        <v>0.39866810589924739</v>
      </c>
      <c r="P118" s="177"/>
      <c r="Q118" s="393"/>
      <c r="R118" s="393"/>
      <c r="S118" s="437"/>
      <c r="T118" s="177"/>
      <c r="U118" s="55">
        <f>+'Ark1'!T545</f>
        <v>9.417863397548162</v>
      </c>
      <c r="V118" s="177">
        <f t="shared" si="24"/>
        <v>-0.30663894670052549</v>
      </c>
      <c r="W118" s="155">
        <f>+'Ark1'!W545</f>
        <v>63.047285464098067</v>
      </c>
      <c r="X118" s="95"/>
      <c r="Y118" s="74">
        <f>+'Ark1'!X545</f>
        <v>100</v>
      </c>
      <c r="Z118" s="74">
        <f>+'Ark1'!Y545</f>
        <v>99.9124343257443</v>
      </c>
      <c r="AA118" s="74">
        <f>+'Ark1'!Z545</f>
        <v>5.5995971449783513</v>
      </c>
      <c r="AB118" s="71"/>
      <c r="AC118" s="155">
        <f>+'Ark1'!AA545</f>
        <v>0</v>
      </c>
      <c r="AD118" s="55">
        <f>+'Ark1'!AC545</f>
        <v>0</v>
      </c>
      <c r="AE118" s="74">
        <f>+'Ark1'!AE545</f>
        <v>0</v>
      </c>
      <c r="AF118" s="155">
        <f t="shared" si="27"/>
        <v>1.7607153869873573</v>
      </c>
      <c r="AG118" s="46"/>
      <c r="AH118" s="13"/>
      <c r="AI118" s="58"/>
    </row>
    <row r="119" spans="1:38" ht="15.6">
      <c r="A119" s="46"/>
      <c r="B119" s="53">
        <f>+'Ark1'!C546</f>
        <v>2018</v>
      </c>
      <c r="C119" s="53">
        <f>+'Ark1'!L546</f>
        <v>11</v>
      </c>
      <c r="D119" s="65" t="s">
        <v>37</v>
      </c>
      <c r="E119" s="327">
        <f>+'Ark1'!Q546</f>
        <v>1814</v>
      </c>
      <c r="F119" s="327"/>
      <c r="G119" s="327">
        <f>+'Ark1'!R546</f>
        <v>2725</v>
      </c>
      <c r="H119" s="177">
        <f>+'Ark1'!AG546</f>
        <v>2.8699879813063105</v>
      </c>
      <c r="I119" s="177">
        <f t="shared" si="22"/>
        <v>-1.0234794828707905</v>
      </c>
      <c r="J119" s="177">
        <f>+'Ark1'!AH546</f>
        <v>0.84403669724770636</v>
      </c>
      <c r="K119" s="177"/>
      <c r="L119" s="506"/>
      <c r="M119" s="177"/>
      <c r="N119" s="155">
        <f>+'Ark1'!U546</f>
        <v>44.065625688073446</v>
      </c>
      <c r="O119" s="177">
        <f t="shared" si="23"/>
        <v>0.38249940314319275</v>
      </c>
      <c r="P119" s="177"/>
      <c r="Q119" s="393"/>
      <c r="R119" s="393"/>
      <c r="S119" s="437"/>
      <c r="T119" s="177"/>
      <c r="U119" s="55">
        <f>+'Ark1'!T546</f>
        <v>10.229724770642202</v>
      </c>
      <c r="V119" s="177">
        <f t="shared" si="24"/>
        <v>-0.25405539524672882</v>
      </c>
      <c r="W119" s="155">
        <f>+'Ark1'!W546</f>
        <v>73.798165137614689</v>
      </c>
      <c r="X119" s="95"/>
      <c r="Y119" s="74">
        <f>+'Ark1'!X546</f>
        <v>100</v>
      </c>
      <c r="Z119" s="74">
        <f>+'Ark1'!Y546</f>
        <v>99.853211009174302</v>
      </c>
      <c r="AA119" s="74">
        <f>+'Ark1'!Z546</f>
        <v>5.9355443659730636</v>
      </c>
      <c r="AB119" s="71"/>
      <c r="AC119" s="155">
        <f>+'Ark1'!AA546</f>
        <v>0</v>
      </c>
      <c r="AD119" s="55">
        <f>+'Ark1'!AC546</f>
        <v>0</v>
      </c>
      <c r="AE119" s="74">
        <f>+'Ark1'!AE546</f>
        <v>0</v>
      </c>
      <c r="AF119" s="155">
        <f t="shared" si="27"/>
        <v>1.5022050716648292</v>
      </c>
      <c r="AG119" s="46"/>
      <c r="AH119" s="13"/>
      <c r="AI119" s="58"/>
    </row>
    <row r="120" spans="1:38" ht="15.6">
      <c r="A120" s="46"/>
      <c r="B120" s="53">
        <f>+'Ark1'!C547</f>
        <v>2018</v>
      </c>
      <c r="C120" s="53">
        <f>+'Ark1'!L547</f>
        <v>12</v>
      </c>
      <c r="D120" s="65" t="s">
        <v>38</v>
      </c>
      <c r="E120" s="327">
        <f>+'Ark1'!Q547</f>
        <v>489</v>
      </c>
      <c r="F120" s="327"/>
      <c r="G120" s="327">
        <f>+'Ark1'!R547</f>
        <v>586</v>
      </c>
      <c r="H120" s="177">
        <f>+'Ark1'!AG547</f>
        <v>0.66047150174549829</v>
      </c>
      <c r="I120" s="177">
        <f t="shared" si="22"/>
        <v>-0.32698131070572489</v>
      </c>
      <c r="J120" s="177">
        <f>+'Ark1'!AH547</f>
        <v>1.1945392491467577</v>
      </c>
      <c r="K120" s="177"/>
      <c r="L120" s="506"/>
      <c r="M120" s="177"/>
      <c r="N120" s="155">
        <f>+'Ark1'!U547</f>
        <v>47.156638225255982</v>
      </c>
      <c r="O120" s="177">
        <f t="shared" si="23"/>
        <v>1.2725276898501008</v>
      </c>
      <c r="P120" s="177"/>
      <c r="Q120" s="393"/>
      <c r="R120" s="393"/>
      <c r="S120" s="437"/>
      <c r="T120" s="177"/>
      <c r="U120" s="55">
        <f>+'Ark1'!T547</f>
        <v>10.742320819112628</v>
      </c>
      <c r="V120" s="177">
        <f t="shared" si="24"/>
        <v>-0.19982080437614336</v>
      </c>
      <c r="W120" s="155">
        <f>+'Ark1'!W547</f>
        <v>77.815699658703068</v>
      </c>
      <c r="X120" s="95"/>
      <c r="Y120" s="74">
        <f>+'Ark1'!X547</f>
        <v>100</v>
      </c>
      <c r="Z120" s="74">
        <f>+'Ark1'!Y547</f>
        <v>100</v>
      </c>
      <c r="AA120" s="74">
        <f>+'Ark1'!Z547</f>
        <v>6.341633207306562</v>
      </c>
      <c r="AB120" s="71"/>
      <c r="AC120" s="155">
        <f>+'Ark1'!AA547</f>
        <v>0</v>
      </c>
      <c r="AD120" s="55">
        <f>+'Ark1'!AC547</f>
        <v>0</v>
      </c>
      <c r="AE120" s="74">
        <f>+'Ark1'!AE547</f>
        <v>0</v>
      </c>
      <c r="AF120" s="155">
        <f t="shared" si="27"/>
        <v>1.1983640081799591</v>
      </c>
      <c r="AG120" s="46"/>
      <c r="AH120" s="13"/>
      <c r="AI120" s="58"/>
    </row>
    <row r="121" spans="1:38" ht="15.6">
      <c r="A121" s="46"/>
      <c r="B121" s="53">
        <f>+'Ark1'!C548</f>
        <v>2018</v>
      </c>
      <c r="C121" s="53">
        <f>+'Ark1'!L548</f>
        <v>13</v>
      </c>
      <c r="D121" s="65" t="s">
        <v>39</v>
      </c>
      <c r="E121" s="327">
        <f>+'Ark1'!Q548</f>
        <v>76</v>
      </c>
      <c r="F121" s="327"/>
      <c r="G121" s="327">
        <f>+'Ark1'!R548</f>
        <v>85</v>
      </c>
      <c r="H121" s="177">
        <f>+'Ark1'!AG548</f>
        <v>9.9975408877366431E-2</v>
      </c>
      <c r="I121" s="177">
        <f t="shared" si="22"/>
        <v>-8.5752054941803837E-2</v>
      </c>
      <c r="J121" s="177">
        <f>+'Ark1'!AH548</f>
        <v>1.1764705882352939</v>
      </c>
      <c r="K121" s="177"/>
      <c r="L121" s="506"/>
      <c r="M121" s="177"/>
      <c r="N121" s="155">
        <f>+'Ark1'!U548</f>
        <v>49.210823529411762</v>
      </c>
      <c r="O121" s="177">
        <f t="shared" si="23"/>
        <v>1.6190334441695882</v>
      </c>
      <c r="P121" s="177"/>
      <c r="Q121" s="393"/>
      <c r="R121" s="393"/>
      <c r="S121" s="437"/>
      <c r="T121" s="177"/>
      <c r="U121" s="55">
        <f>+'Ark1'!T548</f>
        <v>11.788235294117648</v>
      </c>
      <c r="V121" s="177">
        <f t="shared" si="24"/>
        <v>0.66389603986744383</v>
      </c>
      <c r="W121" s="155">
        <f>+'Ark1'!W548</f>
        <v>89.411764705882348</v>
      </c>
      <c r="X121" s="95"/>
      <c r="Y121" s="74">
        <f>+'Ark1'!X548</f>
        <v>100</v>
      </c>
      <c r="Z121" s="74">
        <f>+'Ark1'!Y548</f>
        <v>100</v>
      </c>
      <c r="AA121" s="74">
        <f>+'Ark1'!Z548</f>
        <v>7.0196103816404243</v>
      </c>
      <c r="AB121" s="71"/>
      <c r="AC121" s="155">
        <f>+'Ark1'!AA548</f>
        <v>0</v>
      </c>
      <c r="AD121" s="55">
        <f>+'Ark1'!AC548</f>
        <v>0</v>
      </c>
      <c r="AE121" s="74">
        <f>+'Ark1'!AE548</f>
        <v>0</v>
      </c>
      <c r="AF121" s="155">
        <f t="shared" si="27"/>
        <v>1.118421052631579</v>
      </c>
      <c r="AG121" s="46"/>
      <c r="AH121" s="13"/>
      <c r="AI121" s="58"/>
    </row>
    <row r="122" spans="1:38" ht="15.6">
      <c r="A122" s="46"/>
      <c r="B122" s="53">
        <f>+'Ark1'!C549</f>
        <v>2018</v>
      </c>
      <c r="C122" s="53">
        <f>+'Ark1'!L549</f>
        <v>14</v>
      </c>
      <c r="D122" s="65" t="s">
        <v>402</v>
      </c>
      <c r="E122" s="327">
        <f>+'Ark1'!Q549</f>
        <v>38</v>
      </c>
      <c r="F122" s="327"/>
      <c r="G122" s="327">
        <f>+'Ark1'!R549</f>
        <v>40</v>
      </c>
      <c r="H122" s="177">
        <f>+'Ark1'!AG549</f>
        <v>4.8353841263949593E-2</v>
      </c>
      <c r="I122" s="177">
        <f t="shared" si="22"/>
        <v>-3.6752816920113507E-2</v>
      </c>
      <c r="J122" s="177">
        <f>+'Ark1'!AH549</f>
        <v>0</v>
      </c>
      <c r="K122" s="177"/>
      <c r="L122" s="506"/>
      <c r="M122" s="177"/>
      <c r="N122" s="155">
        <f>+'Ark1'!U549</f>
        <v>50.577500000000001</v>
      </c>
      <c r="O122" s="177">
        <f t="shared" si="23"/>
        <v>-0.30583333333331097</v>
      </c>
      <c r="P122" s="177"/>
      <c r="Q122" s="393"/>
      <c r="R122" s="393"/>
      <c r="S122" s="437"/>
      <c r="T122" s="177"/>
      <c r="U122" s="55">
        <f>+'Ark1'!T549</f>
        <v>11.525</v>
      </c>
      <c r="V122" s="177">
        <f t="shared" si="24"/>
        <v>-1.030555555555555</v>
      </c>
      <c r="W122" s="155">
        <f>+'Ark1'!W549</f>
        <v>80</v>
      </c>
      <c r="X122" s="95"/>
      <c r="Y122" s="74">
        <f>+'Ark1'!X549</f>
        <v>100</v>
      </c>
      <c r="Z122" s="74">
        <f>+'Ark1'!Y549</f>
        <v>100</v>
      </c>
      <c r="AA122" s="74">
        <f>+'Ark1'!Z549</f>
        <v>6.6089896164239761</v>
      </c>
      <c r="AB122" s="71"/>
      <c r="AC122" s="155">
        <f>+'Ark1'!AA549</f>
        <v>0</v>
      </c>
      <c r="AD122" s="55">
        <f>+'Ark1'!AC549</f>
        <v>0</v>
      </c>
      <c r="AE122" s="74">
        <f>+'Ark1'!AE549</f>
        <v>0</v>
      </c>
      <c r="AF122" s="155">
        <f t="shared" si="27"/>
        <v>1.0526315789473684</v>
      </c>
      <c r="AG122" s="46"/>
      <c r="AH122" s="13"/>
      <c r="AI122" s="58"/>
    </row>
    <row r="123" spans="1:38" ht="15.6">
      <c r="A123" s="46"/>
      <c r="B123" s="53">
        <f>+'Ark1'!C550</f>
        <v>2018</v>
      </c>
      <c r="C123" s="53">
        <f>+'Ark1'!L550</f>
        <v>15</v>
      </c>
      <c r="D123" s="65" t="s">
        <v>40</v>
      </c>
      <c r="E123" s="327">
        <f>+'Ark1'!Q550</f>
        <v>2</v>
      </c>
      <c r="F123" s="327"/>
      <c r="G123" s="327">
        <f>+'Ark1'!R550</f>
        <v>2</v>
      </c>
      <c r="H123" s="177">
        <f>+'Ark1'!AG550</f>
        <v>2.5263214975035702E-3</v>
      </c>
      <c r="I123" s="177">
        <f t="shared" si="22"/>
        <v>-9.0498194311683273E-3</v>
      </c>
      <c r="J123" s="177">
        <f>+'Ark1'!AH550</f>
        <v>0</v>
      </c>
      <c r="K123" s="177"/>
      <c r="L123" s="506"/>
      <c r="M123" s="177"/>
      <c r="N123" s="155">
        <f>+'Ark1'!U550</f>
        <v>52.85</v>
      </c>
      <c r="O123" s="177">
        <f t="shared" si="23"/>
        <v>0.94166666666668419</v>
      </c>
      <c r="P123" s="177"/>
      <c r="Q123" s="393"/>
      <c r="R123" s="393"/>
      <c r="S123" s="437"/>
      <c r="T123" s="177"/>
      <c r="U123" s="55">
        <f>+'Ark1'!T550</f>
        <v>10</v>
      </c>
      <c r="V123" s="177">
        <f t="shared" si="24"/>
        <v>-3.6666666666666625</v>
      </c>
      <c r="W123" s="155">
        <f>+'Ark1'!W550</f>
        <v>100</v>
      </c>
      <c r="X123" s="95"/>
      <c r="Y123" s="74">
        <f>+'Ark1'!X550</f>
        <v>100</v>
      </c>
      <c r="Z123" s="74">
        <f>+'Ark1'!Y550</f>
        <v>100</v>
      </c>
      <c r="AA123" s="74">
        <f>+'Ark1'!Z550</f>
        <v>0.44999999999985846</v>
      </c>
      <c r="AB123" s="71"/>
      <c r="AC123" s="155">
        <f>+'Ark1'!AA550</f>
        <v>0</v>
      </c>
      <c r="AD123" s="55">
        <f>+'Ark1'!AC550</f>
        <v>0</v>
      </c>
      <c r="AE123" s="74">
        <f>+'Ark1'!AE550</f>
        <v>0</v>
      </c>
      <c r="AF123" s="155">
        <f t="shared" si="27"/>
        <v>1</v>
      </c>
      <c r="AG123" s="46"/>
      <c r="AH123" s="13"/>
      <c r="AI123" s="58"/>
    </row>
    <row r="124" spans="1:38" ht="15.6">
      <c r="A124" s="46"/>
      <c r="B124">
        <f>+'Ark1'!C551</f>
        <v>2017</v>
      </c>
      <c r="C124">
        <f>+'Ark1'!L551</f>
        <v>1</v>
      </c>
      <c r="D124" s="3" t="str">
        <f t="shared" ref="D124" si="28">+D109</f>
        <v>P-</v>
      </c>
      <c r="E124" s="313">
        <f>+'Ark1'!Q551</f>
        <v>600</v>
      </c>
      <c r="G124" s="313">
        <f>+'Ark1'!R551</f>
        <v>838.99</v>
      </c>
      <c r="H124" s="195">
        <f>+'Ark1'!AG551</f>
        <v>0.27081553773460471</v>
      </c>
      <c r="I124" s="195">
        <f t="shared" si="22"/>
        <v>4.5872982793165179E-2</v>
      </c>
      <c r="J124" s="195">
        <f>+'Ark1'!AH551</f>
        <v>3.8141098225247023</v>
      </c>
      <c r="K124" s="195"/>
      <c r="L124" s="507"/>
      <c r="M124" s="195"/>
      <c r="N124" s="92">
        <f>+'Ark1'!U551</f>
        <v>17.368860177117703</v>
      </c>
      <c r="O124" s="195">
        <f t="shared" si="23"/>
        <v>0.1755997035293646</v>
      </c>
      <c r="P124" s="195"/>
      <c r="Q124" s="391"/>
      <c r="R124" s="391"/>
      <c r="S124" s="438"/>
      <c r="T124" s="195"/>
      <c r="U124" s="1">
        <f>+'Ark1'!T551</f>
        <v>2.4827471125996738</v>
      </c>
      <c r="V124" s="195">
        <f t="shared" si="24"/>
        <v>-5.6415000332930898E-2</v>
      </c>
      <c r="W124" s="92">
        <f>+'Ark1'!W551</f>
        <v>0.11919093195389696</v>
      </c>
      <c r="X124" s="95"/>
      <c r="Y124" s="11">
        <f>+'Ark1'!X551</f>
        <v>65.674203506597223</v>
      </c>
      <c r="Z124" s="11">
        <f>+'Ark1'!Y551</f>
        <v>8.5817471006805786</v>
      </c>
      <c r="AA124" s="11">
        <f>+'Ark1'!Z551</f>
        <v>4.5427206966630704</v>
      </c>
      <c r="AB124" s="71"/>
      <c r="AC124" s="92">
        <f>+'Ark1'!AA551</f>
        <v>0</v>
      </c>
      <c r="AD124" s="1">
        <f>+'Ark1'!AC551</f>
        <v>0</v>
      </c>
      <c r="AE124" s="11">
        <f>+'Ark1'!AE551</f>
        <v>0</v>
      </c>
      <c r="AF124" s="92">
        <f t="shared" si="27"/>
        <v>1.3983166666666667</v>
      </c>
      <c r="AG124" s="46"/>
      <c r="AH124" s="13"/>
      <c r="AI124" s="58"/>
    </row>
    <row r="125" spans="1:38" ht="15.6">
      <c r="A125" s="46"/>
      <c r="B125">
        <f>+'Ark1'!C552</f>
        <v>2017</v>
      </c>
      <c r="C125">
        <f>+'Ark1'!L552</f>
        <v>2</v>
      </c>
      <c r="D125" s="3" t="str">
        <f t="shared" si="26"/>
        <v>P</v>
      </c>
      <c r="E125" s="313">
        <f>+'Ark1'!Q552</f>
        <v>1937</v>
      </c>
      <c r="G125" s="313">
        <f>+'Ark1'!R552</f>
        <v>3221</v>
      </c>
      <c r="H125" s="195">
        <f>+'Ark1'!AG552</f>
        <v>1.1693556337866544</v>
      </c>
      <c r="I125" s="195">
        <f t="shared" si="22"/>
        <v>0.18098200699350253</v>
      </c>
      <c r="J125" s="195">
        <f>+'Ark1'!AH552</f>
        <v>3.601366035392735</v>
      </c>
      <c r="K125" s="195"/>
      <c r="L125" s="507"/>
      <c r="M125" s="195"/>
      <c r="N125" s="92">
        <f>+'Ark1'!U552</f>
        <v>19.534864948773677</v>
      </c>
      <c r="O125" s="195">
        <f t="shared" si="23"/>
        <v>-4.7004739611580248E-2</v>
      </c>
      <c r="P125" s="195"/>
      <c r="Q125" s="391"/>
      <c r="R125" s="391"/>
      <c r="S125" s="438"/>
      <c r="T125" s="195"/>
      <c r="U125" s="1">
        <f>+'Ark1'!T552</f>
        <v>3.4613474076373794</v>
      </c>
      <c r="V125" s="195">
        <f t="shared" si="24"/>
        <v>1.0922478458908813E-2</v>
      </c>
      <c r="W125" s="92">
        <f>+'Ark1'!W552</f>
        <v>0</v>
      </c>
      <c r="X125" s="95"/>
      <c r="Y125" s="11">
        <f>+'Ark1'!X552</f>
        <v>76.746352064576243</v>
      </c>
      <c r="Z125" s="11">
        <f>+'Ark1'!Y552</f>
        <v>22.508537721204597</v>
      </c>
      <c r="AA125" s="11">
        <f>+'Ark1'!Z552</f>
        <v>4.650121585116378</v>
      </c>
      <c r="AB125" s="71"/>
      <c r="AC125" s="92">
        <f>+'Ark1'!AA552</f>
        <v>0</v>
      </c>
      <c r="AD125" s="1">
        <f>+'Ark1'!AC552</f>
        <v>0</v>
      </c>
      <c r="AE125" s="11">
        <f>+'Ark1'!AE552</f>
        <v>0</v>
      </c>
      <c r="AF125" s="92">
        <f t="shared" si="27"/>
        <v>1.6628807434176562</v>
      </c>
      <c r="AG125" s="46"/>
      <c r="AH125" s="13"/>
      <c r="AI125" s="58"/>
    </row>
    <row r="126" spans="1:38" ht="15.6">
      <c r="A126" s="46"/>
      <c r="B126">
        <f>+'Ark1'!C553</f>
        <v>2017</v>
      </c>
      <c r="C126">
        <f>+'Ark1'!L553</f>
        <v>3</v>
      </c>
      <c r="D126" s="3" t="str">
        <f t="shared" si="26"/>
        <v>P+</v>
      </c>
      <c r="E126" s="313">
        <f>+'Ark1'!Q553</f>
        <v>3178</v>
      </c>
      <c r="G126" s="313">
        <f>+'Ark1'!R553</f>
        <v>5763.97</v>
      </c>
      <c r="H126" s="195">
        <f>+'Ark1'!AG553</f>
        <v>2.2588732495454167</v>
      </c>
      <c r="I126" s="195">
        <f t="shared" si="22"/>
        <v>0.48667165577555438</v>
      </c>
      <c r="J126" s="195">
        <f>+'Ark1'!AH553</f>
        <v>3.4698306896115008</v>
      </c>
      <c r="K126" s="195"/>
      <c r="L126" s="507"/>
      <c r="M126" s="195"/>
      <c r="N126" s="92">
        <f>+'Ark1'!U553</f>
        <v>21.087479636431151</v>
      </c>
      <c r="O126" s="195">
        <f t="shared" si="23"/>
        <v>0.2451029548168151</v>
      </c>
      <c r="P126" s="195"/>
      <c r="Q126" s="391"/>
      <c r="R126" s="391"/>
      <c r="S126" s="438"/>
      <c r="T126" s="195"/>
      <c r="U126" s="1">
        <f>+'Ark1'!T553</f>
        <v>4.1457537079478204</v>
      </c>
      <c r="V126" s="195">
        <f t="shared" si="24"/>
        <v>2.8040703463515726E-2</v>
      </c>
      <c r="W126" s="92">
        <f>+'Ark1'!W553</f>
        <v>0.45107798964949503</v>
      </c>
      <c r="X126" s="95"/>
      <c r="Y126" s="11">
        <f>+'Ark1'!X553</f>
        <v>81.315482211045506</v>
      </c>
      <c r="Z126" s="11">
        <f>+'Ark1'!Y553</f>
        <v>38.723310496064357</v>
      </c>
      <c r="AA126" s="11">
        <f>+'Ark1'!Z553</f>
        <v>5.0710755281294118</v>
      </c>
      <c r="AB126" s="71"/>
      <c r="AC126" s="92">
        <f>+'Ark1'!AA553</f>
        <v>7.1058202940978051E-8</v>
      </c>
      <c r="AD126" s="1">
        <f>+'Ark1'!AC553</f>
        <v>-1.1209961681196196E-5</v>
      </c>
      <c r="AE126" s="11">
        <f>+'Ark1'!AE553</f>
        <v>4.2799300053882882E-6</v>
      </c>
      <c r="AF126" s="92">
        <f t="shared" si="27"/>
        <v>1.8137098804279421</v>
      </c>
      <c r="AG126" s="46"/>
      <c r="AH126" s="13"/>
      <c r="AI126" s="58"/>
    </row>
    <row r="127" spans="1:38" ht="15.6">
      <c r="A127" s="46"/>
      <c r="B127">
        <f>+'Ark1'!C554</f>
        <v>2017</v>
      </c>
      <c r="C127">
        <f>+'Ark1'!L554</f>
        <v>4</v>
      </c>
      <c r="D127" s="3" t="str">
        <f t="shared" si="26"/>
        <v>O-</v>
      </c>
      <c r="E127" s="313">
        <f>+'Ark1'!Q554</f>
        <v>4415</v>
      </c>
      <c r="G127" s="313">
        <f>+'Ark1'!R554</f>
        <v>9097.9699999999993</v>
      </c>
      <c r="H127" s="195">
        <f>+'Ark1'!AG554</f>
        <v>3.8278854386141177</v>
      </c>
      <c r="I127" s="195">
        <f t="shared" si="22"/>
        <v>0.90165425697806523</v>
      </c>
      <c r="J127" s="195">
        <f>+'Ark1'!AH554</f>
        <v>3.3633876568069576</v>
      </c>
      <c r="K127" s="195"/>
      <c r="L127" s="507"/>
      <c r="M127" s="195"/>
      <c r="N127" s="92">
        <f>+'Ark1'!U554</f>
        <v>22.639610814280605</v>
      </c>
      <c r="O127" s="195">
        <f t="shared" si="23"/>
        <v>0.33014497125728326</v>
      </c>
      <c r="P127" s="195"/>
      <c r="Q127" s="391"/>
      <c r="R127" s="391"/>
      <c r="S127" s="438"/>
      <c r="T127" s="195"/>
      <c r="U127" s="1">
        <f>+'Ark1'!T554</f>
        <v>4.8304182141730516</v>
      </c>
      <c r="V127" s="195">
        <f t="shared" si="24"/>
        <v>-0.11089719280369348</v>
      </c>
      <c r="W127" s="92">
        <f>+'Ark1'!W554</f>
        <v>1.2640182370352953</v>
      </c>
      <c r="X127" s="95"/>
      <c r="Y127" s="11">
        <f>+'Ark1'!X554</f>
        <v>84.491375548611387</v>
      </c>
      <c r="Z127" s="11">
        <f>+'Ark1'!Y554</f>
        <v>53.803211045980589</v>
      </c>
      <c r="AA127" s="11">
        <f>+'Ark1'!Z554</f>
        <v>5.3040663704730084</v>
      </c>
      <c r="AB127" s="71"/>
      <c r="AC127" s="92">
        <f>+'Ark1'!AA554</f>
        <v>0</v>
      </c>
      <c r="AD127" s="1">
        <f>+'Ark1'!AC554</f>
        <v>0</v>
      </c>
      <c r="AE127" s="11">
        <f>+'Ark1'!AE554</f>
        <v>0</v>
      </c>
      <c r="AF127" s="92">
        <f t="shared" si="27"/>
        <v>2.0606953567383917</v>
      </c>
      <c r="AG127" s="46"/>
      <c r="AH127" s="13"/>
      <c r="AI127" s="58"/>
    </row>
    <row r="128" spans="1:38" ht="15.6">
      <c r="A128" s="46"/>
      <c r="B128">
        <f>+'Ark1'!C555</f>
        <v>2017</v>
      </c>
      <c r="C128">
        <f>+'Ark1'!L555</f>
        <v>5</v>
      </c>
      <c r="D128" s="3" t="str">
        <f t="shared" ref="D128:D191" si="29">+D113</f>
        <v>O</v>
      </c>
      <c r="E128" s="313">
        <f>+'Ark1'!Q555</f>
        <v>6444</v>
      </c>
      <c r="G128" s="313">
        <f>+'Ark1'!R555</f>
        <v>16725.98</v>
      </c>
      <c r="H128" s="195">
        <f>+'Ark1'!AG555</f>
        <v>7.5460251956965188</v>
      </c>
      <c r="I128" s="195">
        <f t="shared" si="22"/>
        <v>1.4984804359029082</v>
      </c>
      <c r="J128" s="195">
        <f>+'Ark1'!AH555</f>
        <v>3.4497231253415346</v>
      </c>
      <c r="K128" s="195"/>
      <c r="L128" s="507"/>
      <c r="M128" s="195"/>
      <c r="N128" s="92">
        <f>+'Ark1'!U555</f>
        <v>24.276227760645369</v>
      </c>
      <c r="O128" s="195">
        <f t="shared" si="23"/>
        <v>0.27691813325736803</v>
      </c>
      <c r="P128" s="195"/>
      <c r="Q128" s="391"/>
      <c r="R128" s="391"/>
      <c r="S128" s="438"/>
      <c r="T128" s="195"/>
      <c r="U128" s="1">
        <f>+'Ark1'!T555</f>
        <v>5.6197603967002223</v>
      </c>
      <c r="V128" s="195">
        <f t="shared" si="24"/>
        <v>-0.10777885050991554</v>
      </c>
      <c r="W128" s="92">
        <f>+'Ark1'!W555</f>
        <v>3.5095103545502271</v>
      </c>
      <c r="X128" s="95"/>
      <c r="Y128" s="11">
        <f>+'Ark1'!X555</f>
        <v>88.70631197693649</v>
      </c>
      <c r="Z128" s="11">
        <f>+'Ark1'!Y555</f>
        <v>65.096335162423983</v>
      </c>
      <c r="AA128" s="11">
        <f>+'Ark1'!Z555</f>
        <v>5.4974743500904992</v>
      </c>
      <c r="AB128" s="71"/>
      <c r="AC128" s="92">
        <f>+'Ark1'!AA555</f>
        <v>0</v>
      </c>
      <c r="AD128" s="1">
        <f>+'Ark1'!AC555</f>
        <v>0</v>
      </c>
      <c r="AE128" s="11">
        <f>+'Ark1'!AE555</f>
        <v>0</v>
      </c>
      <c r="AF128" s="92">
        <f t="shared" si="27"/>
        <v>2.5955896958410922</v>
      </c>
      <c r="AG128" s="46"/>
      <c r="AH128" s="13"/>
      <c r="AI128" s="58"/>
    </row>
    <row r="129" spans="1:35" ht="15.6">
      <c r="A129" s="46"/>
      <c r="B129">
        <f>+'Ark1'!C556</f>
        <v>2017</v>
      </c>
      <c r="C129">
        <f>+'Ark1'!L556</f>
        <v>6</v>
      </c>
      <c r="D129" s="3" t="str">
        <f t="shared" si="29"/>
        <v>O+</v>
      </c>
      <c r="E129" s="313">
        <f>+'Ark1'!Q556</f>
        <v>8106</v>
      </c>
      <c r="G129" s="313">
        <f>+'Ark1'!R556</f>
        <v>25297.91</v>
      </c>
      <c r="H129" s="195">
        <f>+'Ark1'!AG556</f>
        <v>12.611721421590202</v>
      </c>
      <c r="I129" s="195">
        <f t="shared" si="22"/>
        <v>2.1525014971386298</v>
      </c>
      <c r="J129" s="195">
        <f>+'Ark1'!AH556</f>
        <v>3.1583636751020152</v>
      </c>
      <c r="K129" s="195"/>
      <c r="L129" s="507"/>
      <c r="M129" s="195"/>
      <c r="N129" s="92">
        <f>+'Ark1'!U556</f>
        <v>26.825279242435339</v>
      </c>
      <c r="O129" s="195">
        <f t="shared" si="23"/>
        <v>0.14163381441990097</v>
      </c>
      <c r="P129" s="195"/>
      <c r="Q129" s="391"/>
      <c r="R129" s="391"/>
      <c r="S129" s="438"/>
      <c r="T129" s="195"/>
      <c r="U129" s="1">
        <f>+'Ark1'!T556</f>
        <v>6.2692926016417987</v>
      </c>
      <c r="V129" s="195">
        <f t="shared" si="24"/>
        <v>-7.5734149330965117E-2</v>
      </c>
      <c r="W129" s="92">
        <f>+'Ark1'!W556</f>
        <v>7.7713929727791742</v>
      </c>
      <c r="X129" s="95"/>
      <c r="Y129" s="11">
        <f>+'Ark1'!X556</f>
        <v>94.584888633092646</v>
      </c>
      <c r="Z129" s="11">
        <f>+'Ark1'!Y556</f>
        <v>79.10930191466413</v>
      </c>
      <c r="AA129" s="11">
        <f>+'Ark1'!Z556</f>
        <v>5.4617397146460078</v>
      </c>
      <c r="AB129" s="71"/>
      <c r="AC129" s="92">
        <f>+'Ark1'!AA556</f>
        <v>0</v>
      </c>
      <c r="AD129" s="1">
        <f>+'Ark1'!AC556</f>
        <v>0</v>
      </c>
      <c r="AE129" s="11">
        <f>+'Ark1'!AE556</f>
        <v>0</v>
      </c>
      <c r="AF129" s="92">
        <f t="shared" si="27"/>
        <v>3.120886997285961</v>
      </c>
      <c r="AG129" s="46"/>
      <c r="AH129" s="13"/>
      <c r="AI129" s="58"/>
    </row>
    <row r="130" spans="1:35" ht="15.6">
      <c r="A130" s="46"/>
      <c r="B130">
        <f>+'Ark1'!C557</f>
        <v>2017</v>
      </c>
      <c r="C130">
        <f>+'Ark1'!L557</f>
        <v>7</v>
      </c>
      <c r="D130" s="3" t="str">
        <f t="shared" si="29"/>
        <v>R-</v>
      </c>
      <c r="E130" s="313">
        <f>+'Ark1'!Q557</f>
        <v>8549</v>
      </c>
      <c r="G130" s="313">
        <f>+'Ark1'!R557</f>
        <v>27861.950000000004</v>
      </c>
      <c r="H130" s="195">
        <f>+'Ark1'!AG557</f>
        <v>15.52524783469585</v>
      </c>
      <c r="I130" s="195">
        <f t="shared" si="22"/>
        <v>1.1666224705621797</v>
      </c>
      <c r="J130" s="195">
        <f>+'Ark1'!AH557</f>
        <v>2.8246407735280554</v>
      </c>
      <c r="K130" s="195"/>
      <c r="L130" s="507"/>
      <c r="M130" s="195"/>
      <c r="N130" s="92">
        <f>+'Ark1'!U557</f>
        <v>29.983446959024921</v>
      </c>
      <c r="O130" s="195">
        <f t="shared" si="23"/>
        <v>0.11429665166808078</v>
      </c>
      <c r="P130" s="195"/>
      <c r="Q130" s="391"/>
      <c r="R130" s="391"/>
      <c r="S130" s="438"/>
      <c r="T130" s="195"/>
      <c r="U130" s="1">
        <f>+'Ark1'!T557</f>
        <v>7.0101697835219694</v>
      </c>
      <c r="V130" s="195">
        <f t="shared" si="24"/>
        <v>-0.14826765451094559</v>
      </c>
      <c r="W130" s="92">
        <f>+'Ark1'!W557</f>
        <v>17.522104518886863</v>
      </c>
      <c r="X130" s="95"/>
      <c r="Y130" s="11">
        <f>+'Ark1'!X557</f>
        <v>98.65066874357322</v>
      </c>
      <c r="Z130" s="11">
        <f>+'Ark1'!Y557</f>
        <v>90.822788785422389</v>
      </c>
      <c r="AA130" s="11">
        <f>+'Ark1'!Z557</f>
        <v>5.2185112890504604</v>
      </c>
      <c r="AB130" s="71"/>
      <c r="AC130" s="92">
        <f>+'Ark1'!AA557</f>
        <v>1.8282867455202393E-7</v>
      </c>
      <c r="AD130" s="1">
        <f>+'Ark1'!AC557</f>
        <v>-1.261247110393904E-4</v>
      </c>
      <c r="AE130" s="11">
        <f>+'Ark1'!AE557</f>
        <v>6.7732824481882004E-6</v>
      </c>
      <c r="AF130" s="92">
        <f t="shared" si="27"/>
        <v>3.2590887823137216</v>
      </c>
      <c r="AG130" s="46"/>
      <c r="AH130" s="13"/>
      <c r="AI130" s="58"/>
    </row>
    <row r="131" spans="1:35" ht="15.6">
      <c r="A131" s="46"/>
      <c r="B131">
        <f>+'Ark1'!C558</f>
        <v>2017</v>
      </c>
      <c r="C131">
        <f>+'Ark1'!L558</f>
        <v>8</v>
      </c>
      <c r="D131" s="3" t="str">
        <f t="shared" si="29"/>
        <v>R</v>
      </c>
      <c r="E131" s="313">
        <f>+'Ark1'!Q558</f>
        <v>8972</v>
      </c>
      <c r="G131" s="313">
        <f>+'Ark1'!R558</f>
        <v>37233.880000000005</v>
      </c>
      <c r="H131" s="195">
        <f>+'Ark1'!AG558</f>
        <v>23.120670016406841</v>
      </c>
      <c r="I131" s="195">
        <f t="shared" si="22"/>
        <v>-1.0290869950646027</v>
      </c>
      <c r="J131" s="195">
        <f>+'Ark1'!AH558</f>
        <v>2.4493821218739473</v>
      </c>
      <c r="K131" s="195"/>
      <c r="L131" s="507"/>
      <c r="M131" s="195"/>
      <c r="N131" s="92">
        <f>+'Ark1'!U558</f>
        <v>33.413090443434946</v>
      </c>
      <c r="O131" s="195">
        <f t="shared" si="23"/>
        <v>-9.9214857666424905E-2</v>
      </c>
      <c r="P131" s="195"/>
      <c r="Q131" s="391"/>
      <c r="R131" s="391"/>
      <c r="S131" s="438"/>
      <c r="T131" s="195"/>
      <c r="U131" s="1">
        <f>+'Ark1'!T558</f>
        <v>7.9054882273885987</v>
      </c>
      <c r="V131" s="195">
        <f t="shared" si="24"/>
        <v>-0.22652672019564868</v>
      </c>
      <c r="W131" s="92">
        <f>+'Ark1'!W558</f>
        <v>35.003067099104364</v>
      </c>
      <c r="X131" s="95"/>
      <c r="Y131" s="11">
        <f>+'Ark1'!X558</f>
        <v>99.734435412049407</v>
      </c>
      <c r="Z131" s="11">
        <f>+'Ark1'!Y558</f>
        <v>97.102423921439211</v>
      </c>
      <c r="AA131" s="11">
        <f>+'Ark1'!Z558</f>
        <v>5.0833208393258351</v>
      </c>
      <c r="AB131" s="71"/>
      <c r="AC131" s="92">
        <f>+'Ark1'!AA558</f>
        <v>0</v>
      </c>
      <c r="AD131" s="1">
        <f>+'Ark1'!AC558</f>
        <v>0</v>
      </c>
      <c r="AE131" s="11">
        <f>+'Ark1'!AE558</f>
        <v>0</v>
      </c>
      <c r="AF131" s="92">
        <f t="shared" si="27"/>
        <v>4.1500089166295142</v>
      </c>
      <c r="AG131" s="46"/>
      <c r="AH131" s="13"/>
      <c r="AI131" s="58"/>
    </row>
    <row r="132" spans="1:35" ht="15.6">
      <c r="A132" s="46"/>
      <c r="B132">
        <f>+'Ark1'!C559</f>
        <v>2017</v>
      </c>
      <c r="C132">
        <f>+'Ark1'!L559</f>
        <v>9</v>
      </c>
      <c r="D132" s="3" t="str">
        <f t="shared" si="29"/>
        <v>R+</v>
      </c>
      <c r="E132" s="313">
        <f>+'Ark1'!Q559</f>
        <v>7809</v>
      </c>
      <c r="G132" s="313">
        <f>+'Ark1'!R559</f>
        <v>30082.960000000006</v>
      </c>
      <c r="H132" s="195">
        <f>+'Ark1'!AG559</f>
        <v>21.002483397232439</v>
      </c>
      <c r="I132" s="195">
        <f t="shared" si="22"/>
        <v>-2.4373834984305702</v>
      </c>
      <c r="J132" s="195">
        <f>+'Ark1'!AH559</f>
        <v>1.9479466116366204</v>
      </c>
      <c r="K132" s="195"/>
      <c r="L132" s="507"/>
      <c r="M132" s="195"/>
      <c r="N132" s="92">
        <f>+'Ark1'!U559</f>
        <v>37.566835178452969</v>
      </c>
      <c r="O132" s="195">
        <f t="shared" si="23"/>
        <v>-0.26063963117743327</v>
      </c>
      <c r="P132" s="195"/>
      <c r="Q132" s="391"/>
      <c r="R132" s="391"/>
      <c r="S132" s="438"/>
      <c r="T132" s="195"/>
      <c r="U132" s="1">
        <f>+'Ark1'!T559</f>
        <v>8.794613296032038</v>
      </c>
      <c r="V132" s="195">
        <f t="shared" si="24"/>
        <v>-0.3363766278199769</v>
      </c>
      <c r="W132" s="92">
        <f>+'Ark1'!W559</f>
        <v>53.20287631270326</v>
      </c>
      <c r="X132" s="95"/>
      <c r="Y132" s="11">
        <f>+'Ark1'!X559</f>
        <v>99.970215696859611</v>
      </c>
      <c r="Z132" s="11">
        <f>+'Ark1'!Y559</f>
        <v>99.587939484678373</v>
      </c>
      <c r="AA132" s="11">
        <f>+'Ark1'!Z559</f>
        <v>5.2347642369759289</v>
      </c>
      <c r="AB132" s="71"/>
      <c r="AC132" s="92">
        <f>+'Ark1'!AA559</f>
        <v>0</v>
      </c>
      <c r="AD132" s="1">
        <f>+'Ark1'!AC559</f>
        <v>0</v>
      </c>
      <c r="AE132" s="11">
        <f>+'Ark1'!AE559</f>
        <v>0</v>
      </c>
      <c r="AF132" s="92">
        <f t="shared" si="27"/>
        <v>3.8523447304392375</v>
      </c>
      <c r="AG132" s="46"/>
      <c r="AH132" s="13"/>
      <c r="AI132" s="58"/>
    </row>
    <row r="133" spans="1:35" ht="15.6">
      <c r="A133" s="46"/>
      <c r="B133">
        <f>+'Ark1'!C560</f>
        <v>2017</v>
      </c>
      <c r="C133">
        <f>+'Ark1'!L560</f>
        <v>10</v>
      </c>
      <c r="D133" s="3" t="str">
        <f t="shared" si="29"/>
        <v>U-</v>
      </c>
      <c r="E133" s="313">
        <f>+'Ark1'!Q560</f>
        <v>4483</v>
      </c>
      <c r="G133" s="313">
        <f>+'Ark1'!R560</f>
        <v>9806.9799999999977</v>
      </c>
      <c r="H133" s="195">
        <f>+'Ark1'!AG560</f>
        <v>7.5035917351371548</v>
      </c>
      <c r="I133" s="195">
        <f t="shared" si="22"/>
        <v>-1.6522930431620839</v>
      </c>
      <c r="J133" s="195">
        <f>+'Ark1'!AH560</f>
        <v>2.2738906370768568</v>
      </c>
      <c r="K133" s="195"/>
      <c r="L133" s="507"/>
      <c r="M133" s="195"/>
      <c r="N133" s="92">
        <f>+'Ark1'!U560</f>
        <v>41.170717183067559</v>
      </c>
      <c r="O133" s="195">
        <f t="shared" si="23"/>
        <v>-8.3626207891242643E-2</v>
      </c>
      <c r="P133" s="195"/>
      <c r="Q133" s="391"/>
      <c r="R133" s="391"/>
      <c r="S133" s="438"/>
      <c r="T133" s="195"/>
      <c r="U133" s="1">
        <f>+'Ark1'!T560</f>
        <v>9.7245023442486875</v>
      </c>
      <c r="V133" s="195">
        <f t="shared" si="24"/>
        <v>-0.2540222987235019</v>
      </c>
      <c r="W133" s="92">
        <f>+'Ark1'!W560</f>
        <v>68.716363243322604</v>
      </c>
      <c r="X133" s="95"/>
      <c r="Y133" s="11">
        <f>+'Ark1'!X560</f>
        <v>99.979810298379363</v>
      </c>
      <c r="Z133" s="11">
        <f>+'Ark1'!Y560</f>
        <v>99.908432565376941</v>
      </c>
      <c r="AA133" s="11">
        <f>+'Ark1'!Z560</f>
        <v>5.4895166418840553</v>
      </c>
      <c r="AB133" s="71"/>
      <c r="AC133" s="92">
        <f>+'Ark1'!AA560</f>
        <v>0</v>
      </c>
      <c r="AD133" s="1">
        <f>+'Ark1'!AC560</f>
        <v>0</v>
      </c>
      <c r="AE133" s="11">
        <f>+'Ark1'!AE560</f>
        <v>0</v>
      </c>
      <c r="AF133" s="92">
        <f t="shared" si="27"/>
        <v>2.1875931296007134</v>
      </c>
      <c r="AG133" s="46"/>
      <c r="AH133" s="13"/>
      <c r="AI133" s="58"/>
    </row>
    <row r="134" spans="1:35" ht="15.6">
      <c r="A134" s="46"/>
      <c r="B134">
        <f>+'Ark1'!C561</f>
        <v>2017</v>
      </c>
      <c r="C134">
        <f>+'Ark1'!L561</f>
        <v>11</v>
      </c>
      <c r="D134" s="3" t="str">
        <f t="shared" si="29"/>
        <v>U</v>
      </c>
      <c r="E134" s="313">
        <f>+'Ark1'!Q561</f>
        <v>2715</v>
      </c>
      <c r="G134" s="313">
        <f>+'Ark1'!R561</f>
        <v>4795.9799999999996</v>
      </c>
      <c r="H134" s="195">
        <f>+'Ark1'!AG561</f>
        <v>3.893467464177101</v>
      </c>
      <c r="I134" s="195">
        <f t="shared" si="22"/>
        <v>-0.94205513351653236</v>
      </c>
      <c r="J134" s="195">
        <f>+'Ark1'!AH561</f>
        <v>2.251885954486883</v>
      </c>
      <c r="K134" s="195"/>
      <c r="L134" s="507"/>
      <c r="M134" s="195"/>
      <c r="N134" s="92">
        <f>+'Ark1'!U561</f>
        <v>43.683126284930253</v>
      </c>
      <c r="O134" s="195">
        <f t="shared" si="23"/>
        <v>-0.32240396881074673</v>
      </c>
      <c r="P134" s="195"/>
      <c r="Q134" s="391"/>
      <c r="R134" s="391"/>
      <c r="S134" s="438"/>
      <c r="T134" s="195"/>
      <c r="U134" s="1">
        <f>+'Ark1'!T561</f>
        <v>10.48378016588893</v>
      </c>
      <c r="V134" s="195">
        <f t="shared" si="24"/>
        <v>-0.3451072771819863</v>
      </c>
      <c r="W134" s="92">
        <f>+'Ark1'!W561</f>
        <v>77.564960654548187</v>
      </c>
      <c r="X134" s="95"/>
      <c r="Y134" s="11">
        <f>+'Ark1'!X561</f>
        <v>99.958715424167764</v>
      </c>
      <c r="Z134" s="11">
        <f>+'Ark1'!Y561</f>
        <v>99.896163036543115</v>
      </c>
      <c r="AA134" s="11">
        <f>+'Ark1'!Z561</f>
        <v>5.8714023311876158</v>
      </c>
      <c r="AB134" s="71"/>
      <c r="AC134" s="92">
        <f>+'Ark1'!AA561</f>
        <v>0</v>
      </c>
      <c r="AD134" s="1">
        <f>+'Ark1'!AC561</f>
        <v>0</v>
      </c>
      <c r="AE134" s="11">
        <f>+'Ark1'!AE561</f>
        <v>0</v>
      </c>
      <c r="AF134" s="92">
        <f t="shared" si="27"/>
        <v>1.7664751381215469</v>
      </c>
      <c r="AG134" s="46"/>
      <c r="AH134" s="13"/>
      <c r="AI134" s="58"/>
    </row>
    <row r="135" spans="1:35" ht="15.6">
      <c r="A135" s="46"/>
      <c r="B135">
        <f>+'Ark1'!C562</f>
        <v>2017</v>
      </c>
      <c r="C135">
        <f>+'Ark1'!L562</f>
        <v>12</v>
      </c>
      <c r="D135" s="3" t="str">
        <f t="shared" si="29"/>
        <v>U+</v>
      </c>
      <c r="E135" s="313">
        <f>+'Ark1'!Q562</f>
        <v>881</v>
      </c>
      <c r="G135" s="313">
        <f>+'Ark1'!R562</f>
        <v>1158</v>
      </c>
      <c r="H135" s="195">
        <f>+'Ark1'!AG562</f>
        <v>0.98745281245122318</v>
      </c>
      <c r="I135" s="195">
        <f t="shared" si="22"/>
        <v>-0.28522145594927384</v>
      </c>
      <c r="J135" s="195">
        <f>+'Ark1'!AH562</f>
        <v>2.4179620034542313</v>
      </c>
      <c r="K135" s="195"/>
      <c r="L135" s="507"/>
      <c r="M135" s="195"/>
      <c r="N135" s="92">
        <f>+'Ark1'!U562</f>
        <v>45.884110535405881</v>
      </c>
      <c r="O135" s="195">
        <f t="shared" si="23"/>
        <v>-0.4737887701497101</v>
      </c>
      <c r="P135" s="195"/>
      <c r="Q135" s="391"/>
      <c r="R135" s="391"/>
      <c r="S135" s="438"/>
      <c r="T135" s="195"/>
      <c r="U135" s="1">
        <f>+'Ark1'!T562</f>
        <v>10.942141623488771</v>
      </c>
      <c r="V135" s="195">
        <f t="shared" si="24"/>
        <v>-0.18806670984456453</v>
      </c>
      <c r="W135" s="92">
        <f>+'Ark1'!W562</f>
        <v>79.533678756476675</v>
      </c>
      <c r="X135" s="95"/>
      <c r="Y135" s="11">
        <f>+'Ark1'!X562</f>
        <v>100</v>
      </c>
      <c r="Z135" s="11">
        <f>+'Ark1'!Y562</f>
        <v>100</v>
      </c>
      <c r="AA135" s="11">
        <f>+'Ark1'!Z562</f>
        <v>6.3870218445725042</v>
      </c>
      <c r="AB135" s="71"/>
      <c r="AC135" s="92">
        <f>+'Ark1'!AA562</f>
        <v>0</v>
      </c>
      <c r="AD135" s="1">
        <f>+'Ark1'!AC562</f>
        <v>0</v>
      </c>
      <c r="AE135" s="11">
        <f>+'Ark1'!AE562</f>
        <v>0</v>
      </c>
      <c r="AF135" s="92">
        <f t="shared" si="27"/>
        <v>1.3144154370034051</v>
      </c>
      <c r="AG135" s="46"/>
      <c r="AH135" s="13"/>
      <c r="AI135" s="58"/>
    </row>
    <row r="136" spans="1:35" ht="15.6">
      <c r="A136" s="46"/>
      <c r="B136">
        <f>+'Ark1'!C563</f>
        <v>2017</v>
      </c>
      <c r="C136">
        <f>+'Ark1'!L563</f>
        <v>13</v>
      </c>
      <c r="D136" s="3" t="str">
        <f t="shared" si="29"/>
        <v>E-</v>
      </c>
      <c r="E136" s="313">
        <f>+'Ark1'!Q563</f>
        <v>182</v>
      </c>
      <c r="G136" s="313">
        <f>+'Ark1'!R563</f>
        <v>209.99</v>
      </c>
      <c r="H136" s="195">
        <f>+'Ark1'!AG563</f>
        <v>0.18572746381917027</v>
      </c>
      <c r="I136" s="195">
        <f t="shared" si="22"/>
        <v>-5.4052229695495696E-2</v>
      </c>
      <c r="J136" s="195">
        <f>+'Ark1'!AH563</f>
        <v>2.3810657650364302</v>
      </c>
      <c r="K136" s="195"/>
      <c r="L136" s="507"/>
      <c r="M136" s="195"/>
      <c r="N136" s="92">
        <f>+'Ark1'!U563</f>
        <v>47.591790085242174</v>
      </c>
      <c r="O136" s="195">
        <f t="shared" si="23"/>
        <v>-1.7302687382872364</v>
      </c>
      <c r="P136" s="195"/>
      <c r="Q136" s="391"/>
      <c r="R136" s="391"/>
      <c r="S136" s="438"/>
      <c r="T136" s="195"/>
      <c r="U136" s="1">
        <f>+'Ark1'!T563</f>
        <v>11.124339254250204</v>
      </c>
      <c r="V136" s="195">
        <f t="shared" si="24"/>
        <v>-0.54232741241646032</v>
      </c>
      <c r="W136" s="92">
        <f>+'Ark1'!W563</f>
        <v>80.003809705224057</v>
      </c>
      <c r="X136" s="95"/>
      <c r="Y136" s="11">
        <f>+'Ark1'!X563</f>
        <v>99.528548978522778</v>
      </c>
      <c r="Z136" s="11">
        <f>+'Ark1'!Y563</f>
        <v>99.528548978522778</v>
      </c>
      <c r="AA136" s="11">
        <f>+'Ark1'!Z563</f>
        <v>5.0237391811565724</v>
      </c>
      <c r="AB136" s="71"/>
      <c r="AC136" s="92">
        <f>+'Ark1'!AA563</f>
        <v>1.8614259900940625E-7</v>
      </c>
      <c r="AD136" s="1">
        <f>+'Ark1'!AC563</f>
        <v>-7.4105200249091055E-6</v>
      </c>
      <c r="AE136" s="11">
        <f>+'Ark1'!AE563</f>
        <v>0</v>
      </c>
      <c r="AF136" s="92">
        <f t="shared" si="27"/>
        <v>1.1537912087912088</v>
      </c>
      <c r="AG136" s="46"/>
      <c r="AH136" s="13"/>
      <c r="AI136" s="58"/>
    </row>
    <row r="137" spans="1:35" ht="15.6">
      <c r="A137" s="46"/>
      <c r="B137">
        <f>+'Ark1'!C564</f>
        <v>2017</v>
      </c>
      <c r="C137">
        <f>+'Ark1'!L564</f>
        <v>14</v>
      </c>
      <c r="D137" s="3" t="str">
        <f t="shared" si="29"/>
        <v>E</v>
      </c>
      <c r="E137" s="313">
        <f>+'Ark1'!Q564</f>
        <v>82</v>
      </c>
      <c r="G137" s="313">
        <f>+'Ark1'!R564</f>
        <v>90</v>
      </c>
      <c r="H137" s="195">
        <f>+'Ark1'!AG564</f>
        <v>8.51066581840631E-2</v>
      </c>
      <c r="I137" s="195">
        <f t="shared" si="22"/>
        <v>-3.4262482698189545E-2</v>
      </c>
      <c r="J137" s="195">
        <f>+'Ark1'!AH564</f>
        <v>2.2222222222222223</v>
      </c>
      <c r="K137" s="195"/>
      <c r="L137" s="507"/>
      <c r="M137" s="195"/>
      <c r="N137" s="92">
        <f>+'Ark1'!U564</f>
        <v>50.883333333333312</v>
      </c>
      <c r="O137" s="195">
        <f t="shared" si="23"/>
        <v>-0.22891156462587503</v>
      </c>
      <c r="P137" s="195"/>
      <c r="Q137" s="391"/>
      <c r="R137" s="391"/>
      <c r="S137" s="438"/>
      <c r="T137" s="195"/>
      <c r="U137" s="1">
        <f>+'Ark1'!T564</f>
        <v>12.555555555555555</v>
      </c>
      <c r="V137" s="195">
        <f t="shared" si="24"/>
        <v>0.22902494331065881</v>
      </c>
      <c r="W137" s="92">
        <f>+'Ark1'!W564</f>
        <v>91.111111111111114</v>
      </c>
      <c r="X137" s="95"/>
      <c r="Y137" s="11">
        <f>+'Ark1'!X564</f>
        <v>100</v>
      </c>
      <c r="Z137" s="11">
        <f>+'Ark1'!Y564</f>
        <v>98.888888888888886</v>
      </c>
      <c r="AA137" s="11">
        <f>+'Ark1'!Z564</f>
        <v>7.5373919745347262</v>
      </c>
      <c r="AB137" s="71"/>
      <c r="AC137" s="92">
        <f>+'Ark1'!AA564</f>
        <v>0</v>
      </c>
      <c r="AD137" s="1">
        <f>+'Ark1'!AC564</f>
        <v>0</v>
      </c>
      <c r="AE137" s="11">
        <f>+'Ark1'!AE564</f>
        <v>0</v>
      </c>
      <c r="AF137" s="92">
        <f t="shared" si="27"/>
        <v>1.0975609756097562</v>
      </c>
      <c r="AG137" s="46"/>
      <c r="AH137" s="13"/>
      <c r="AI137" s="58"/>
    </row>
    <row r="138" spans="1:35" ht="15.6">
      <c r="A138" s="46"/>
      <c r="B138">
        <f>+'Ark1'!C565</f>
        <v>2017</v>
      </c>
      <c r="C138">
        <f>+'Ark1'!L565</f>
        <v>15</v>
      </c>
      <c r="D138" s="3" t="str">
        <f t="shared" si="29"/>
        <v>E+</v>
      </c>
      <c r="E138" s="313">
        <f>+'Ark1'!Q565</f>
        <v>11</v>
      </c>
      <c r="G138" s="313">
        <f>+'Ark1'!R565</f>
        <v>12</v>
      </c>
      <c r="H138" s="195">
        <f>+'Ark1'!AG565</f>
        <v>1.1576140928671897E-2</v>
      </c>
      <c r="I138" s="195">
        <f t="shared" si="22"/>
        <v>1.5695323727809209E-3</v>
      </c>
      <c r="J138" s="195">
        <f>+'Ark1'!AH565</f>
        <v>0</v>
      </c>
      <c r="K138" s="195"/>
      <c r="L138" s="507"/>
      <c r="M138" s="195"/>
      <c r="N138" s="92">
        <f>+'Ark1'!U565</f>
        <v>51.908333333333317</v>
      </c>
      <c r="O138" s="195">
        <f t="shared" si="23"/>
        <v>-0.57916666666667993</v>
      </c>
      <c r="P138" s="195"/>
      <c r="Q138" s="391"/>
      <c r="R138" s="391"/>
      <c r="S138" s="438"/>
      <c r="T138" s="195"/>
      <c r="U138" s="1">
        <f>+'Ark1'!T565</f>
        <v>13.666666666666663</v>
      </c>
      <c r="V138" s="195">
        <f t="shared" si="24"/>
        <v>0.41666666666666252</v>
      </c>
      <c r="W138" s="92">
        <f>+'Ark1'!W565</f>
        <v>100</v>
      </c>
      <c r="X138" s="95"/>
      <c r="Y138" s="11">
        <f>+'Ark1'!X565</f>
        <v>100</v>
      </c>
      <c r="Z138" s="11">
        <f>+'Ark1'!Y565</f>
        <v>100</v>
      </c>
      <c r="AA138" s="11">
        <f>+'Ark1'!Z565</f>
        <v>7.1581490081042052</v>
      </c>
      <c r="AB138" s="71"/>
      <c r="AC138" s="92">
        <f>+'Ark1'!AA565</f>
        <v>0</v>
      </c>
      <c r="AD138" s="1">
        <f>+'Ark1'!AC565</f>
        <v>0</v>
      </c>
      <c r="AE138" s="11">
        <f>+'Ark1'!AE565</f>
        <v>0</v>
      </c>
      <c r="AF138" s="92">
        <f t="shared" si="27"/>
        <v>1.0909090909090908</v>
      </c>
      <c r="AG138" s="46"/>
      <c r="AH138" s="13"/>
      <c r="AI138" s="58"/>
    </row>
    <row r="139" spans="1:35" ht="15.6">
      <c r="A139" s="46"/>
      <c r="B139" s="53">
        <f>+'Ark1'!C566</f>
        <v>2016</v>
      </c>
      <c r="C139" s="53">
        <f>+'Ark1'!L566</f>
        <v>1</v>
      </c>
      <c r="D139" s="65" t="s">
        <v>28</v>
      </c>
      <c r="E139" s="327">
        <f>+'Ark1'!Q566</f>
        <v>409</v>
      </c>
      <c r="F139" s="327"/>
      <c r="G139" s="327">
        <f>+'Ark1'!R566</f>
        <v>549</v>
      </c>
      <c r="H139" s="177">
        <f>+'Ark1'!AG566</f>
        <v>0.22494255494143953</v>
      </c>
      <c r="I139" s="177">
        <f t="shared" si="22"/>
        <v>-3.2270564872503849E-3</v>
      </c>
      <c r="J139" s="177">
        <f>+'Ark1'!AH566</f>
        <v>0</v>
      </c>
      <c r="K139" s="177"/>
      <c r="L139" s="506"/>
      <c r="M139" s="177"/>
      <c r="N139" s="155">
        <f>+'Ark1'!U566</f>
        <v>17.193260473588339</v>
      </c>
      <c r="O139" s="177">
        <f t="shared" si="23"/>
        <v>5.6743619655751587E-2</v>
      </c>
      <c r="P139" s="177"/>
      <c r="Q139" s="393"/>
      <c r="R139" s="393"/>
      <c r="S139" s="437"/>
      <c r="T139" s="177"/>
      <c r="U139" s="55">
        <f>+'Ark1'!T566</f>
        <v>2.5391621129326047</v>
      </c>
      <c r="V139" s="177">
        <f t="shared" si="24"/>
        <v>0.48672765600376566</v>
      </c>
      <c r="W139" s="155">
        <f>+'Ark1'!W566</f>
        <v>0</v>
      </c>
      <c r="X139" s="95"/>
      <c r="Y139" s="74">
        <f>+'Ark1'!X566</f>
        <v>63.570127504553746</v>
      </c>
      <c r="Z139" s="74">
        <f>+'Ark1'!Y566</f>
        <v>9.4717668488160314</v>
      </c>
      <c r="AA139" s="74">
        <f>+'Ark1'!Z566</f>
        <v>4.7275622988138872</v>
      </c>
      <c r="AB139" s="71"/>
      <c r="AC139" s="155">
        <f>+'Ark1'!AA566</f>
        <v>0</v>
      </c>
      <c r="AD139" s="55">
        <f>+'Ark1'!AC566</f>
        <v>0</v>
      </c>
      <c r="AE139" s="74">
        <f>+'Ark1'!AE566</f>
        <v>0</v>
      </c>
      <c r="AF139" s="155">
        <f t="shared" si="27"/>
        <v>1.3422982885085575</v>
      </c>
      <c r="AG139" s="46"/>
      <c r="AH139" s="13"/>
      <c r="AI139" s="58"/>
    </row>
    <row r="140" spans="1:35" ht="15.6">
      <c r="A140" s="46"/>
      <c r="B140" s="53">
        <f>+'Ark1'!C567</f>
        <v>2016</v>
      </c>
      <c r="C140" s="53">
        <f>+'Ark1'!L567</f>
        <v>2</v>
      </c>
      <c r="D140" s="65" t="s">
        <v>29</v>
      </c>
      <c r="E140" s="327">
        <f>+'Ark1'!Q567</f>
        <v>1369</v>
      </c>
      <c r="F140" s="327"/>
      <c r="G140" s="327">
        <f>+'Ark1'!R567</f>
        <v>2118</v>
      </c>
      <c r="H140" s="177">
        <f>+'Ark1'!AG567</f>
        <v>0.98837362679315188</v>
      </c>
      <c r="I140" s="177">
        <f t="shared" si="22"/>
        <v>0.18499637644265332</v>
      </c>
      <c r="J140" s="177">
        <f>+'Ark1'!AH567</f>
        <v>0</v>
      </c>
      <c r="K140" s="177"/>
      <c r="L140" s="506"/>
      <c r="M140" s="177"/>
      <c r="N140" s="155">
        <f>+'Ark1'!U567</f>
        <v>19.581869688385257</v>
      </c>
      <c r="O140" s="177">
        <f t="shared" si="23"/>
        <v>-0.5934590530048176</v>
      </c>
      <c r="P140" s="177"/>
      <c r="Q140" s="393"/>
      <c r="R140" s="393"/>
      <c r="S140" s="437"/>
      <c r="T140" s="177"/>
      <c r="U140" s="55">
        <f>+'Ark1'!T567</f>
        <v>3.4504249291784705</v>
      </c>
      <c r="V140" s="177">
        <f t="shared" si="24"/>
        <v>0.3477323806499788</v>
      </c>
      <c r="W140" s="155">
        <f>+'Ark1'!W567</f>
        <v>9.442870632672333E-2</v>
      </c>
      <c r="X140" s="95"/>
      <c r="Y140" s="74">
        <f>+'Ark1'!X567</f>
        <v>76.392823418319153</v>
      </c>
      <c r="Z140" s="74">
        <f>+'Ark1'!Y567</f>
        <v>25.542965061378659</v>
      </c>
      <c r="AA140" s="74">
        <f>+'Ark1'!Z567</f>
        <v>5.0914852264500245</v>
      </c>
      <c r="AB140" s="71"/>
      <c r="AC140" s="155">
        <f>+'Ark1'!AA567</f>
        <v>0</v>
      </c>
      <c r="AD140" s="55">
        <f>+'Ark1'!AC567</f>
        <v>0</v>
      </c>
      <c r="AE140" s="74">
        <f>+'Ark1'!AE567</f>
        <v>0</v>
      </c>
      <c r="AF140" s="155">
        <f t="shared" si="27"/>
        <v>1.5471146822498174</v>
      </c>
      <c r="AG140" s="46"/>
      <c r="AH140" s="13"/>
      <c r="AI140" s="58"/>
    </row>
    <row r="141" spans="1:35" ht="15.6">
      <c r="A141" s="46"/>
      <c r="B141" s="53">
        <f>+'Ark1'!C568</f>
        <v>2016</v>
      </c>
      <c r="C141" s="53">
        <f>+'Ark1'!L568</f>
        <v>3</v>
      </c>
      <c r="D141" s="65" t="s">
        <v>30</v>
      </c>
      <c r="E141" s="327">
        <f>+'Ark1'!Q568</f>
        <v>2138</v>
      </c>
      <c r="F141" s="327"/>
      <c r="G141" s="327">
        <f>+'Ark1'!R568</f>
        <v>3568</v>
      </c>
      <c r="H141" s="177">
        <f>+'Ark1'!AG568</f>
        <v>1.7722015937698623</v>
      </c>
      <c r="I141" s="177">
        <f t="shared" si="22"/>
        <v>0.17175542467465532</v>
      </c>
      <c r="J141" s="177">
        <f>+'Ark1'!AH568</f>
        <v>0</v>
      </c>
      <c r="K141" s="177"/>
      <c r="L141" s="506"/>
      <c r="M141" s="177"/>
      <c r="N141" s="155">
        <f>+'Ark1'!U568</f>
        <v>20.842376681614336</v>
      </c>
      <c r="O141" s="177">
        <f t="shared" si="23"/>
        <v>-0.74034019800908268</v>
      </c>
      <c r="P141" s="177"/>
      <c r="Q141" s="393"/>
      <c r="R141" s="393"/>
      <c r="S141" s="437"/>
      <c r="T141" s="177"/>
      <c r="U141" s="55">
        <f>+'Ark1'!T568</f>
        <v>4.1177130044843047</v>
      </c>
      <c r="V141" s="177">
        <f t="shared" si="24"/>
        <v>0.17016761107475409</v>
      </c>
      <c r="W141" s="155">
        <f>+'Ark1'!W568</f>
        <v>0.16816143497757849</v>
      </c>
      <c r="X141" s="95"/>
      <c r="Y141" s="74">
        <f>+'Ark1'!X568</f>
        <v>76.625560538116574</v>
      </c>
      <c r="Z141" s="74">
        <f>+'Ark1'!Y568</f>
        <v>39.573991031390143</v>
      </c>
      <c r="AA141" s="74">
        <f>+'Ark1'!Z568</f>
        <v>5.4642938159874452</v>
      </c>
      <c r="AB141" s="71"/>
      <c r="AC141" s="155">
        <f>+'Ark1'!AA568</f>
        <v>0</v>
      </c>
      <c r="AD141" s="55">
        <f>+'Ark1'!AC568</f>
        <v>0</v>
      </c>
      <c r="AE141" s="74">
        <f>+'Ark1'!AE568</f>
        <v>0</v>
      </c>
      <c r="AF141" s="155">
        <f t="shared" si="27"/>
        <v>1.6688493919550982</v>
      </c>
      <c r="AG141" s="46"/>
      <c r="AH141" s="13"/>
      <c r="AI141" s="58"/>
    </row>
    <row r="142" spans="1:35" ht="15.6">
      <c r="A142" s="46"/>
      <c r="B142" s="53">
        <f>+'Ark1'!C569</f>
        <v>2016</v>
      </c>
      <c r="C142" s="53">
        <f>+'Ark1'!L569</f>
        <v>4</v>
      </c>
      <c r="D142" s="65" t="s">
        <v>31</v>
      </c>
      <c r="E142" s="327">
        <f>+'Ark1'!Q569</f>
        <v>3055</v>
      </c>
      <c r="F142" s="327"/>
      <c r="G142" s="327">
        <f>+'Ark1'!R569</f>
        <v>5504</v>
      </c>
      <c r="H142" s="177">
        <f>+'Ark1'!AG569</f>
        <v>2.9262311816360524</v>
      </c>
      <c r="I142" s="177">
        <f t="shared" si="22"/>
        <v>7.5608332504414566E-2</v>
      </c>
      <c r="J142" s="177">
        <f>+'Ark1'!AH569</f>
        <v>0</v>
      </c>
      <c r="K142" s="177"/>
      <c r="L142" s="506"/>
      <c r="M142" s="177"/>
      <c r="N142" s="155">
        <f>+'Ark1'!U569</f>
        <v>22.309465843023322</v>
      </c>
      <c r="O142" s="177">
        <f t="shared" si="23"/>
        <v>-0.64299350248966292</v>
      </c>
      <c r="P142" s="177"/>
      <c r="Q142" s="393"/>
      <c r="R142" s="393"/>
      <c r="S142" s="437"/>
      <c r="T142" s="177"/>
      <c r="U142" s="55">
        <f>+'Ark1'!T569</f>
        <v>4.9413154069767451</v>
      </c>
      <c r="V142" s="177">
        <f t="shared" si="24"/>
        <v>0.19909496931362547</v>
      </c>
      <c r="W142" s="155">
        <f>+'Ark1'!W569</f>
        <v>1.1446220930232556</v>
      </c>
      <c r="X142" s="95"/>
      <c r="Y142" s="74">
        <f>+'Ark1'!X569</f>
        <v>80.650436046511643</v>
      </c>
      <c r="Z142" s="74">
        <f>+'Ark1'!Y569</f>
        <v>52.489098837209312</v>
      </c>
      <c r="AA142" s="74">
        <f>+'Ark1'!Z569</f>
        <v>5.658613020300125</v>
      </c>
      <c r="AB142" s="71"/>
      <c r="AC142" s="155">
        <f>+'Ark1'!AA569</f>
        <v>0</v>
      </c>
      <c r="AD142" s="55">
        <f>+'Ark1'!AC569</f>
        <v>0</v>
      </c>
      <c r="AE142" s="74">
        <f>+'Ark1'!AE569</f>
        <v>0</v>
      </c>
      <c r="AF142" s="155">
        <f t="shared" si="27"/>
        <v>1.8016366612111292</v>
      </c>
      <c r="AG142" s="46"/>
      <c r="AH142" s="13"/>
      <c r="AI142" s="58"/>
    </row>
    <row r="143" spans="1:35" ht="15.6">
      <c r="A143" s="46"/>
      <c r="B143" s="53">
        <f>+'Ark1'!C570</f>
        <v>2016</v>
      </c>
      <c r="C143" s="53">
        <f>+'Ark1'!L570</f>
        <v>5</v>
      </c>
      <c r="D143" s="65" t="s">
        <v>401</v>
      </c>
      <c r="E143" s="327">
        <f>+'Ark1'!Q570</f>
        <v>4714</v>
      </c>
      <c r="F143" s="327"/>
      <c r="G143" s="327">
        <f>+'Ark1'!R570</f>
        <v>10574</v>
      </c>
      <c r="H143" s="177">
        <f>+'Ark1'!AG570</f>
        <v>6.0475447597936105</v>
      </c>
      <c r="I143" s="177">
        <f t="shared" si="22"/>
        <v>0.11017047994918805</v>
      </c>
      <c r="J143" s="177">
        <f>+'Ark1'!AH570</f>
        <v>0</v>
      </c>
      <c r="K143" s="177"/>
      <c r="L143" s="506"/>
      <c r="M143" s="177"/>
      <c r="N143" s="155">
        <f>+'Ark1'!U570</f>
        <v>23.999309627388001</v>
      </c>
      <c r="O143" s="177">
        <f t="shared" si="23"/>
        <v>-0.41850210353903705</v>
      </c>
      <c r="P143" s="177"/>
      <c r="Q143" s="393"/>
      <c r="R143" s="393"/>
      <c r="S143" s="437"/>
      <c r="T143" s="177"/>
      <c r="U143" s="55">
        <f>+'Ark1'!T570</f>
        <v>5.7275392472101379</v>
      </c>
      <c r="V143" s="177">
        <f t="shared" si="24"/>
        <v>0.13494285672613415</v>
      </c>
      <c r="W143" s="155">
        <f>+'Ark1'!W570</f>
        <v>4.4921505579723844</v>
      </c>
      <c r="X143" s="95"/>
      <c r="Y143" s="74">
        <f>+'Ark1'!X570</f>
        <v>86.741062984679388</v>
      </c>
      <c r="Z143" s="74">
        <f>+'Ark1'!Y570</f>
        <v>62.086249290713063</v>
      </c>
      <c r="AA143" s="74">
        <f>+'Ark1'!Z570</f>
        <v>5.7681395765370418</v>
      </c>
      <c r="AB143" s="71"/>
      <c r="AC143" s="155">
        <f>+'Ark1'!AA570</f>
        <v>0</v>
      </c>
      <c r="AD143" s="55">
        <f>+'Ark1'!AC570</f>
        <v>0</v>
      </c>
      <c r="AE143" s="74">
        <f>+'Ark1'!AE570</f>
        <v>0</v>
      </c>
      <c r="AF143" s="155">
        <f t="shared" si="27"/>
        <v>2.2431056427662281</v>
      </c>
      <c r="AG143" s="46"/>
      <c r="AH143" s="13"/>
      <c r="AI143" s="58"/>
    </row>
    <row r="144" spans="1:35" ht="15.6">
      <c r="A144" s="46"/>
      <c r="B144" s="53">
        <f>+'Ark1'!C571</f>
        <v>2016</v>
      </c>
      <c r="C144" s="53">
        <f>+'Ark1'!L571</f>
        <v>6</v>
      </c>
      <c r="D144" s="65" t="s">
        <v>32</v>
      </c>
      <c r="E144" s="327">
        <f>+'Ark1'!Q571</f>
        <v>6512</v>
      </c>
      <c r="F144" s="327"/>
      <c r="G144" s="327">
        <f>+'Ark1'!R571</f>
        <v>16448</v>
      </c>
      <c r="H144" s="177">
        <f>+'Ark1'!AG571</f>
        <v>10.459219924451572</v>
      </c>
      <c r="I144" s="177">
        <f t="shared" si="22"/>
        <v>0.67384814107078839</v>
      </c>
      <c r="J144" s="177">
        <f>+'Ark1'!AH571</f>
        <v>0</v>
      </c>
      <c r="K144" s="177"/>
      <c r="L144" s="506"/>
      <c r="M144" s="177"/>
      <c r="N144" s="155">
        <f>+'Ark1'!U571</f>
        <v>26.683645428015438</v>
      </c>
      <c r="O144" s="177">
        <f t="shared" si="23"/>
        <v>-0.29250936989498655</v>
      </c>
      <c r="P144" s="177"/>
      <c r="Q144" s="393"/>
      <c r="R144" s="393"/>
      <c r="S144" s="437"/>
      <c r="T144" s="177"/>
      <c r="U144" s="55">
        <f>+'Ark1'!T571</f>
        <v>6.3450267509727638</v>
      </c>
      <c r="V144" s="177">
        <f t="shared" si="24"/>
        <v>5.055328382951263E-2</v>
      </c>
      <c r="W144" s="155">
        <f>+'Ark1'!W571</f>
        <v>8.9250972762645908</v>
      </c>
      <c r="X144" s="95"/>
      <c r="Y144" s="74">
        <f>+'Ark1'!X571</f>
        <v>93.598005836575908</v>
      </c>
      <c r="Z144" s="74">
        <f>+'Ark1'!Y571</f>
        <v>78.01556420233463</v>
      </c>
      <c r="AA144" s="74">
        <f>+'Ark1'!Z571</f>
        <v>5.6735146317791028</v>
      </c>
      <c r="AB144" s="71"/>
      <c r="AC144" s="155">
        <f>+'Ark1'!AA571</f>
        <v>0</v>
      </c>
      <c r="AD144" s="55">
        <f>+'Ark1'!AC571</f>
        <v>0</v>
      </c>
      <c r="AE144" s="74">
        <f>+'Ark1'!AE571</f>
        <v>0</v>
      </c>
      <c r="AF144" s="155">
        <f t="shared" si="27"/>
        <v>2.5257985257985256</v>
      </c>
      <c r="AG144" s="46"/>
      <c r="AH144" s="13"/>
      <c r="AI144" s="58"/>
    </row>
    <row r="145" spans="1:35" ht="15.6">
      <c r="A145" s="46"/>
      <c r="B145" s="53">
        <f>+'Ark1'!C572</f>
        <v>2016</v>
      </c>
      <c r="C145" s="53">
        <f>+'Ark1'!L572</f>
        <v>7</v>
      </c>
      <c r="D145" s="65" t="s">
        <v>33</v>
      </c>
      <c r="E145" s="327">
        <f>+'Ark1'!Q572</f>
        <v>7422</v>
      </c>
      <c r="F145" s="327"/>
      <c r="G145" s="327">
        <f>+'Ark1'!R572</f>
        <v>20172</v>
      </c>
      <c r="H145" s="177">
        <f>+'Ark1'!AG572</f>
        <v>14.358625364133671</v>
      </c>
      <c r="I145" s="177">
        <f t="shared" si="22"/>
        <v>1.0176360267924309</v>
      </c>
      <c r="J145" s="177">
        <f>+'Ark1'!AH572</f>
        <v>0</v>
      </c>
      <c r="K145" s="177"/>
      <c r="L145" s="506"/>
      <c r="M145" s="177"/>
      <c r="N145" s="155">
        <f>+'Ark1'!U572</f>
        <v>29.86915030735684</v>
      </c>
      <c r="O145" s="177">
        <f t="shared" si="23"/>
        <v>3.1385853361811655E-3</v>
      </c>
      <c r="P145" s="177"/>
      <c r="Q145" s="393"/>
      <c r="R145" s="393"/>
      <c r="S145" s="437"/>
      <c r="T145" s="177"/>
      <c r="U145" s="55">
        <f>+'Ark1'!T572</f>
        <v>7.158437438032915</v>
      </c>
      <c r="V145" s="177">
        <f t="shared" si="24"/>
        <v>0.15882817205468314</v>
      </c>
      <c r="W145" s="155">
        <f>+'Ark1'!W572</f>
        <v>19.363474122546105</v>
      </c>
      <c r="X145" s="95"/>
      <c r="Y145" s="74">
        <f>+'Ark1'!X572</f>
        <v>98.126115407495504</v>
      </c>
      <c r="Z145" s="74">
        <f>+'Ark1'!Y572</f>
        <v>90.521514971247285</v>
      </c>
      <c r="AA145" s="74">
        <f>+'Ark1'!Z572</f>
        <v>5.363177881601028</v>
      </c>
      <c r="AB145" s="71"/>
      <c r="AC145" s="155">
        <f>+'Ark1'!AA572</f>
        <v>0</v>
      </c>
      <c r="AD145" s="55">
        <f>+'Ark1'!AC572</f>
        <v>0</v>
      </c>
      <c r="AE145" s="74">
        <f>+'Ark1'!AE572</f>
        <v>0</v>
      </c>
      <c r="AF145" s="155">
        <f t="shared" si="27"/>
        <v>2.7178658043654003</v>
      </c>
      <c r="AG145" s="46"/>
      <c r="AH145" s="13"/>
      <c r="AI145" s="58"/>
    </row>
    <row r="146" spans="1:35" ht="15.6">
      <c r="A146" s="46"/>
      <c r="B146" s="53">
        <f>+'Ark1'!C573</f>
        <v>2016</v>
      </c>
      <c r="C146" s="53">
        <f>+'Ark1'!L573</f>
        <v>8</v>
      </c>
      <c r="D146" s="65" t="s">
        <v>34</v>
      </c>
      <c r="E146" s="327">
        <f>+'Ark1'!Q573</f>
        <v>8496</v>
      </c>
      <c r="F146" s="327"/>
      <c r="G146" s="327">
        <f>+'Ark1'!R573</f>
        <v>30239</v>
      </c>
      <c r="H146" s="177">
        <f>+'Ark1'!AG573</f>
        <v>24.149757011471443</v>
      </c>
      <c r="I146" s="177">
        <f t="shared" si="22"/>
        <v>0.80843313308206888</v>
      </c>
      <c r="J146" s="177">
        <f>+'Ark1'!AH573</f>
        <v>0</v>
      </c>
      <c r="K146" s="177"/>
      <c r="L146" s="506"/>
      <c r="M146" s="177"/>
      <c r="N146" s="155">
        <f>+'Ark1'!U573</f>
        <v>33.512305301101371</v>
      </c>
      <c r="O146" s="177">
        <f t="shared" si="23"/>
        <v>0.25169311421188922</v>
      </c>
      <c r="P146" s="177"/>
      <c r="Q146" s="393"/>
      <c r="R146" s="393"/>
      <c r="S146" s="437"/>
      <c r="T146" s="177"/>
      <c r="U146" s="55">
        <f>+'Ark1'!T573</f>
        <v>8.1320149475842474</v>
      </c>
      <c r="V146" s="177">
        <f t="shared" si="24"/>
        <v>0.21142514477735475</v>
      </c>
      <c r="W146" s="155">
        <f>+'Ark1'!W573</f>
        <v>39.220873706141091</v>
      </c>
      <c r="X146" s="95"/>
      <c r="Y146" s="74">
        <f>+'Ark1'!X573</f>
        <v>99.606468467872631</v>
      </c>
      <c r="Z146" s="74">
        <f>+'Ark1'!Y573</f>
        <v>96.815370878666627</v>
      </c>
      <c r="AA146" s="74">
        <f>+'Ark1'!Z573</f>
        <v>5.3354484837489364</v>
      </c>
      <c r="AB146" s="71"/>
      <c r="AC146" s="155">
        <f>+'Ark1'!AA573</f>
        <v>0</v>
      </c>
      <c r="AD146" s="55">
        <f>+'Ark1'!AC573</f>
        <v>0</v>
      </c>
      <c r="AE146" s="74">
        <f>+'Ark1'!AE573</f>
        <v>0</v>
      </c>
      <c r="AF146" s="155">
        <f t="shared" si="27"/>
        <v>3.5592043314500943</v>
      </c>
      <c r="AG146" s="46"/>
      <c r="AH146" s="13"/>
      <c r="AI146" s="58"/>
    </row>
    <row r="147" spans="1:35" ht="15.6">
      <c r="A147" s="46"/>
      <c r="B147" s="53">
        <f>+'Ark1'!C574</f>
        <v>2016</v>
      </c>
      <c r="C147" s="53">
        <f>+'Ark1'!L574</f>
        <v>9</v>
      </c>
      <c r="D147" s="65" t="s">
        <v>35</v>
      </c>
      <c r="E147" s="327">
        <f>+'Ark1'!Q574</f>
        <v>7735</v>
      </c>
      <c r="F147" s="327"/>
      <c r="G147" s="327">
        <f>+'Ark1'!R574</f>
        <v>26002</v>
      </c>
      <c r="H147" s="177">
        <f>+'Ark1'!AG574</f>
        <v>23.439866895663009</v>
      </c>
      <c r="I147" s="177">
        <f t="shared" si="22"/>
        <v>-1.0551079609354126</v>
      </c>
      <c r="J147" s="177">
        <f>+'Ark1'!AH574</f>
        <v>0</v>
      </c>
      <c r="K147" s="177"/>
      <c r="L147" s="506"/>
      <c r="M147" s="177"/>
      <c r="N147" s="155">
        <f>+'Ark1'!U574</f>
        <v>37.827474809630402</v>
      </c>
      <c r="O147" s="177">
        <f t="shared" si="23"/>
        <v>0.47148195846304475</v>
      </c>
      <c r="P147" s="177"/>
      <c r="Q147" s="393"/>
      <c r="R147" s="393"/>
      <c r="S147" s="437"/>
      <c r="T147" s="177"/>
      <c r="U147" s="55">
        <f>+'Ark1'!T574</f>
        <v>9.1309899238520149</v>
      </c>
      <c r="V147" s="177">
        <f t="shared" si="24"/>
        <v>0.22590208447259208</v>
      </c>
      <c r="W147" s="155">
        <f>+'Ark1'!W574</f>
        <v>59.545419583109009</v>
      </c>
      <c r="X147" s="95"/>
      <c r="Y147" s="74">
        <f>+'Ark1'!X574</f>
        <v>99.980770709945375</v>
      </c>
      <c r="Z147" s="74">
        <f>+'Ark1'!Y574</f>
        <v>99.607722482885947</v>
      </c>
      <c r="AA147" s="74">
        <f>+'Ark1'!Z574</f>
        <v>5.3247690656458735</v>
      </c>
      <c r="AB147" s="71"/>
      <c r="AC147" s="155">
        <f>+'Ark1'!AA574</f>
        <v>0</v>
      </c>
      <c r="AD147" s="55">
        <f>+'Ark1'!AC574</f>
        <v>0</v>
      </c>
      <c r="AE147" s="74">
        <f>+'Ark1'!AE574</f>
        <v>0</v>
      </c>
      <c r="AF147" s="155">
        <f t="shared" si="27"/>
        <v>3.3616031027795734</v>
      </c>
      <c r="AG147" s="46"/>
      <c r="AH147" s="13"/>
      <c r="AI147" s="58"/>
    </row>
    <row r="148" spans="1:35" ht="15.6">
      <c r="A148" s="46"/>
      <c r="B148" s="53">
        <f>+'Ark1'!C575</f>
        <v>2016</v>
      </c>
      <c r="C148" s="53">
        <f>+'Ark1'!L575</f>
        <v>10</v>
      </c>
      <c r="D148" s="65" t="s">
        <v>36</v>
      </c>
      <c r="E148" s="327">
        <f>+'Ark1'!Q575</f>
        <v>4490</v>
      </c>
      <c r="F148" s="327"/>
      <c r="G148" s="327">
        <f>+'Ark1'!R575</f>
        <v>9313</v>
      </c>
      <c r="H148" s="177">
        <f>+'Ark1'!AG575</f>
        <v>9.1558847782992387</v>
      </c>
      <c r="I148" s="177">
        <f t="shared" ref="I148:I211" si="30">+H148-H163</f>
        <v>-0.96137755648562973</v>
      </c>
      <c r="J148" s="177">
        <f>+'Ark1'!AH575</f>
        <v>0</v>
      </c>
      <c r="K148" s="177"/>
      <c r="L148" s="506"/>
      <c r="M148" s="177"/>
      <c r="N148" s="155">
        <f>+'Ark1'!U575</f>
        <v>41.254343390958802</v>
      </c>
      <c r="O148" s="177">
        <f t="shared" ref="O148:O211" si="31">+N148-N163</f>
        <v>0.81585425402438005</v>
      </c>
      <c r="P148" s="177"/>
      <c r="Q148" s="393"/>
      <c r="R148" s="393"/>
      <c r="S148" s="437"/>
      <c r="T148" s="177"/>
      <c r="U148" s="55">
        <f>+'Ark1'!T575</f>
        <v>9.9785246429721894</v>
      </c>
      <c r="V148" s="177">
        <f t="shared" ref="V148:V211" si="32">+U148-U163</f>
        <v>0.25069924931064058</v>
      </c>
      <c r="W148" s="155">
        <f>+'Ark1'!W575</f>
        <v>73.284655857403649</v>
      </c>
      <c r="X148" s="95"/>
      <c r="Y148" s="74">
        <f>+'Ark1'!X575</f>
        <v>100</v>
      </c>
      <c r="Z148" s="74">
        <f>+'Ark1'!Y575</f>
        <v>99.935573928916554</v>
      </c>
      <c r="AA148" s="74">
        <f>+'Ark1'!Z575</f>
        <v>5.5178360076225133</v>
      </c>
      <c r="AB148" s="71"/>
      <c r="AC148" s="155">
        <f>+'Ark1'!AA575</f>
        <v>0</v>
      </c>
      <c r="AD148" s="55">
        <f>+'Ark1'!AC575</f>
        <v>0</v>
      </c>
      <c r="AE148" s="74">
        <f>+'Ark1'!AE575</f>
        <v>0</v>
      </c>
      <c r="AF148" s="155">
        <f t="shared" si="27"/>
        <v>2.0741648106904234</v>
      </c>
      <c r="AG148" s="46"/>
      <c r="AH148" s="13"/>
      <c r="AI148" s="58"/>
    </row>
    <row r="149" spans="1:35" ht="15.6">
      <c r="A149" s="46"/>
      <c r="B149" s="53">
        <f>+'Ark1'!C576</f>
        <v>2016</v>
      </c>
      <c r="C149" s="53">
        <f>+'Ark1'!L576</f>
        <v>11</v>
      </c>
      <c r="D149" s="65" t="s">
        <v>37</v>
      </c>
      <c r="E149" s="327">
        <f>+'Ark1'!Q576</f>
        <v>2672</v>
      </c>
      <c r="F149" s="327"/>
      <c r="G149" s="327">
        <f>+'Ark1'!R576</f>
        <v>4611</v>
      </c>
      <c r="H149" s="177">
        <f>+'Ark1'!AG576</f>
        <v>4.8355225976936334</v>
      </c>
      <c r="I149" s="177">
        <f t="shared" si="30"/>
        <v>-0.71597378057725791</v>
      </c>
      <c r="J149" s="177">
        <f>+'Ark1'!AH576</f>
        <v>0</v>
      </c>
      <c r="K149" s="177"/>
      <c r="L149" s="506"/>
      <c r="M149" s="177"/>
      <c r="N149" s="155">
        <f>+'Ark1'!U576</f>
        <v>44.005530253741</v>
      </c>
      <c r="O149" s="177">
        <f t="shared" si="31"/>
        <v>1.0732896058426888</v>
      </c>
      <c r="P149" s="177"/>
      <c r="Q149" s="393"/>
      <c r="R149" s="393"/>
      <c r="S149" s="437"/>
      <c r="T149" s="177"/>
      <c r="U149" s="55">
        <f>+'Ark1'!T576</f>
        <v>10.828887443070917</v>
      </c>
      <c r="V149" s="177">
        <f t="shared" si="32"/>
        <v>0.47235061314419013</v>
      </c>
      <c r="W149" s="155">
        <f>+'Ark1'!W576</f>
        <v>82.650184341791388</v>
      </c>
      <c r="X149" s="95"/>
      <c r="Y149" s="74">
        <f>+'Ark1'!X576</f>
        <v>100</v>
      </c>
      <c r="Z149" s="74">
        <f>+'Ark1'!Y576</f>
        <v>99.956625460854497</v>
      </c>
      <c r="AA149" s="74">
        <f>+'Ark1'!Z576</f>
        <v>5.8019116978000875</v>
      </c>
      <c r="AB149" s="71"/>
      <c r="AC149" s="155">
        <f>+'Ark1'!AA576</f>
        <v>0</v>
      </c>
      <c r="AD149" s="55">
        <f>+'Ark1'!AC576</f>
        <v>0</v>
      </c>
      <c r="AE149" s="74">
        <f>+'Ark1'!AE576</f>
        <v>0</v>
      </c>
      <c r="AF149" s="155">
        <f t="shared" si="27"/>
        <v>1.7256736526946108</v>
      </c>
      <c r="AG149" s="46"/>
      <c r="AH149" s="13"/>
      <c r="AI149" s="58"/>
    </row>
    <row r="150" spans="1:35" ht="15.6">
      <c r="A150" s="46"/>
      <c r="B150" s="53">
        <f>+'Ark1'!C577</f>
        <v>2016</v>
      </c>
      <c r="C150" s="53">
        <f>+'Ark1'!L577</f>
        <v>12</v>
      </c>
      <c r="D150" s="65" t="s">
        <v>38</v>
      </c>
      <c r="E150" s="327">
        <f>+'Ark1'!Q577</f>
        <v>894</v>
      </c>
      <c r="F150" s="327"/>
      <c r="G150" s="327">
        <f>+'Ark1'!R577</f>
        <v>1152</v>
      </c>
      <c r="H150" s="177">
        <f>+'Ark1'!AG577</f>
        <v>1.272674268400497</v>
      </c>
      <c r="I150" s="177">
        <f t="shared" si="30"/>
        <v>-0.28314980487760022</v>
      </c>
      <c r="J150" s="177">
        <f>+'Ark1'!AH577</f>
        <v>0</v>
      </c>
      <c r="K150" s="177"/>
      <c r="L150" s="506"/>
      <c r="M150" s="177"/>
      <c r="N150" s="155">
        <f>+'Ark1'!U577</f>
        <v>46.357899305555591</v>
      </c>
      <c r="O150" s="177">
        <f t="shared" si="31"/>
        <v>0.84557253677367328</v>
      </c>
      <c r="P150" s="177"/>
      <c r="Q150" s="393"/>
      <c r="R150" s="393"/>
      <c r="S150" s="437"/>
      <c r="T150" s="177"/>
      <c r="U150" s="55">
        <f>+'Ark1'!T577</f>
        <v>11.130208333333336</v>
      </c>
      <c r="V150" s="177">
        <f t="shared" si="32"/>
        <v>0.21846508023341649</v>
      </c>
      <c r="W150" s="155">
        <f>+'Ark1'!W577</f>
        <v>82.378472222222229</v>
      </c>
      <c r="X150" s="95"/>
      <c r="Y150" s="74">
        <f>+'Ark1'!X577</f>
        <v>100</v>
      </c>
      <c r="Z150" s="74">
        <f>+'Ark1'!Y577</f>
        <v>99.826388888888886</v>
      </c>
      <c r="AA150" s="74">
        <f>+'Ark1'!Z577</f>
        <v>6.4231263559347918</v>
      </c>
      <c r="AB150" s="71"/>
      <c r="AC150" s="155">
        <f>+'Ark1'!AA577</f>
        <v>0</v>
      </c>
      <c r="AD150" s="55">
        <f>+'Ark1'!AC577</f>
        <v>0</v>
      </c>
      <c r="AE150" s="74">
        <f>+'Ark1'!AE577</f>
        <v>0</v>
      </c>
      <c r="AF150" s="155">
        <f t="shared" si="27"/>
        <v>1.2885906040268456</v>
      </c>
      <c r="AG150" s="46"/>
      <c r="AH150" s="13"/>
      <c r="AI150" s="58"/>
    </row>
    <row r="151" spans="1:35" ht="15.6">
      <c r="A151" s="46"/>
      <c r="B151" s="53">
        <f>+'Ark1'!C578</f>
        <v>2016</v>
      </c>
      <c r="C151" s="53">
        <f>+'Ark1'!L578</f>
        <v>13</v>
      </c>
      <c r="D151" s="65" t="s">
        <v>39</v>
      </c>
      <c r="E151" s="327">
        <f>+'Ark1'!Q578</f>
        <v>184</v>
      </c>
      <c r="F151" s="327"/>
      <c r="G151" s="327">
        <f>+'Ark1'!R578</f>
        <v>204</v>
      </c>
      <c r="H151" s="177">
        <f>+'Ark1'!AG578</f>
        <v>0.23977969351466596</v>
      </c>
      <c r="I151" s="177">
        <f t="shared" si="30"/>
        <v>-1.4887404070059979E-2</v>
      </c>
      <c r="J151" s="177">
        <f>+'Ark1'!AH578</f>
        <v>0</v>
      </c>
      <c r="K151" s="177"/>
      <c r="L151" s="506"/>
      <c r="M151" s="177"/>
      <c r="N151" s="155">
        <f>+'Ark1'!U578</f>
        <v>49.32205882352941</v>
      </c>
      <c r="O151" s="177">
        <f t="shared" si="31"/>
        <v>2.0368736383441686</v>
      </c>
      <c r="P151" s="177"/>
      <c r="Q151" s="393"/>
      <c r="R151" s="393"/>
      <c r="S151" s="437"/>
      <c r="T151" s="177"/>
      <c r="U151" s="55">
        <f>+'Ark1'!T578</f>
        <v>11.666666666666664</v>
      </c>
      <c r="V151" s="177">
        <f t="shared" si="32"/>
        <v>0.68518518518518157</v>
      </c>
      <c r="W151" s="155">
        <f>+'Ark1'!W578</f>
        <v>84.313725490196092</v>
      </c>
      <c r="X151" s="95"/>
      <c r="Y151" s="74">
        <f>+'Ark1'!X578</f>
        <v>100</v>
      </c>
      <c r="Z151" s="74">
        <f>+'Ark1'!Y578</f>
        <v>100</v>
      </c>
      <c r="AA151" s="74">
        <f>+'Ark1'!Z578</f>
        <v>6.4849262378430188</v>
      </c>
      <c r="AB151" s="71"/>
      <c r="AC151" s="155">
        <f>+'Ark1'!AA578</f>
        <v>0</v>
      </c>
      <c r="AD151" s="55">
        <f>+'Ark1'!AC578</f>
        <v>0</v>
      </c>
      <c r="AE151" s="74">
        <f>+'Ark1'!AE578</f>
        <v>0</v>
      </c>
      <c r="AF151" s="155">
        <f t="shared" si="27"/>
        <v>1.1086956521739131</v>
      </c>
      <c r="AG151" s="46"/>
      <c r="AH151" s="13"/>
      <c r="AI151" s="58"/>
    </row>
    <row r="152" spans="1:35" ht="15.6">
      <c r="A152" s="46"/>
      <c r="B152" s="53">
        <f>+'Ark1'!C579</f>
        <v>2016</v>
      </c>
      <c r="C152" s="53">
        <f>+'Ark1'!L579</f>
        <v>14</v>
      </c>
      <c r="D152" s="65" t="s">
        <v>402</v>
      </c>
      <c r="E152" s="327">
        <f>+'Ark1'!Q579</f>
        <v>90</v>
      </c>
      <c r="F152" s="327"/>
      <c r="G152" s="327">
        <f>+'Ark1'!R579</f>
        <v>98</v>
      </c>
      <c r="H152" s="177">
        <f>+'Ark1'!AG579</f>
        <v>0.11936914088225264</v>
      </c>
      <c r="I152" s="177">
        <f t="shared" si="30"/>
        <v>-1.4865243085875196E-3</v>
      </c>
      <c r="J152" s="177">
        <f>+'Ark1'!AH579</f>
        <v>0</v>
      </c>
      <c r="K152" s="177"/>
      <c r="L152" s="506"/>
      <c r="M152" s="177"/>
      <c r="N152" s="155">
        <f>+'Ark1'!U579</f>
        <v>51.112244897959187</v>
      </c>
      <c r="O152" s="177">
        <f t="shared" si="31"/>
        <v>2.1526489383632494</v>
      </c>
      <c r="P152" s="177"/>
      <c r="Q152" s="393"/>
      <c r="R152" s="393"/>
      <c r="S152" s="437"/>
      <c r="T152" s="177"/>
      <c r="U152" s="55">
        <f>+'Ark1'!T579</f>
        <v>12.326530612244897</v>
      </c>
      <c r="V152" s="177">
        <f t="shared" si="32"/>
        <v>1.3972376829519639</v>
      </c>
      <c r="W152" s="155">
        <f>+'Ark1'!W579</f>
        <v>91.836734693877574</v>
      </c>
      <c r="X152" s="95"/>
      <c r="Y152" s="74">
        <f>+'Ark1'!X579</f>
        <v>100</v>
      </c>
      <c r="Z152" s="74">
        <f>+'Ark1'!Y579</f>
        <v>100</v>
      </c>
      <c r="AA152" s="74">
        <f>+'Ark1'!Z579</f>
        <v>7.152925265819122</v>
      </c>
      <c r="AB152" s="71"/>
      <c r="AC152" s="155">
        <f>+'Ark1'!AA579</f>
        <v>0</v>
      </c>
      <c r="AD152" s="55">
        <f>+'Ark1'!AC579</f>
        <v>0</v>
      </c>
      <c r="AE152" s="74">
        <f>+'Ark1'!AE579</f>
        <v>0</v>
      </c>
      <c r="AF152" s="155">
        <f t="shared" si="27"/>
        <v>1.0888888888888888</v>
      </c>
      <c r="AG152" s="46"/>
      <c r="AH152" s="13"/>
      <c r="AI152" s="58"/>
    </row>
    <row r="153" spans="1:35" ht="15.6">
      <c r="A153" s="46"/>
      <c r="B153" s="53">
        <f>+'Ark1'!C580</f>
        <v>2016</v>
      </c>
      <c r="C153" s="53">
        <f>+'Ark1'!L580</f>
        <v>15</v>
      </c>
      <c r="D153" s="65" t="s">
        <v>40</v>
      </c>
      <c r="E153" s="327">
        <f>+'Ark1'!Q580</f>
        <v>8</v>
      </c>
      <c r="F153" s="327"/>
      <c r="G153" s="327">
        <f>+'Ark1'!R580</f>
        <v>8</v>
      </c>
      <c r="H153" s="177">
        <f>+'Ark1'!AG580</f>
        <v>1.0006608555890976E-2</v>
      </c>
      <c r="I153" s="177">
        <f t="shared" si="30"/>
        <v>-7.2378267744133487E-3</v>
      </c>
      <c r="J153" s="177">
        <f>+'Ark1'!AH580</f>
        <v>0</v>
      </c>
      <c r="K153" s="177"/>
      <c r="L153" s="506"/>
      <c r="M153" s="177"/>
      <c r="N153" s="155">
        <f>+'Ark1'!U580</f>
        <v>52.487499999999997</v>
      </c>
      <c r="O153" s="177">
        <f t="shared" si="31"/>
        <v>3.0874999999999986</v>
      </c>
      <c r="P153" s="177"/>
      <c r="Q153" s="393"/>
      <c r="R153" s="393"/>
      <c r="S153" s="437"/>
      <c r="T153" s="177"/>
      <c r="U153" s="55">
        <f>+'Ark1'!T580</f>
        <v>13.25</v>
      </c>
      <c r="V153" s="177">
        <f t="shared" si="32"/>
        <v>0.10714285714285943</v>
      </c>
      <c r="W153" s="155">
        <f>+'Ark1'!W580</f>
        <v>100</v>
      </c>
      <c r="X153" s="95"/>
      <c r="Y153" s="74">
        <f>+'Ark1'!X580</f>
        <v>100</v>
      </c>
      <c r="Z153" s="74">
        <f>+'Ark1'!Y580</f>
        <v>100</v>
      </c>
      <c r="AA153" s="74">
        <f>+'Ark1'!Z580</f>
        <v>8.705664463439831</v>
      </c>
      <c r="AB153" s="71"/>
      <c r="AC153" s="155">
        <f>+'Ark1'!AA580</f>
        <v>0</v>
      </c>
      <c r="AD153" s="55">
        <f>+'Ark1'!AC580</f>
        <v>0</v>
      </c>
      <c r="AE153" s="74">
        <f>+'Ark1'!AE580</f>
        <v>0</v>
      </c>
      <c r="AF153" s="155">
        <f t="shared" si="27"/>
        <v>1</v>
      </c>
      <c r="AG153" s="46"/>
      <c r="AH153" s="13"/>
      <c r="AI153" s="58"/>
    </row>
    <row r="154" spans="1:35" ht="15.6">
      <c r="A154" s="46"/>
      <c r="B154">
        <f>+'Ark1'!C581</f>
        <v>2015</v>
      </c>
      <c r="C154">
        <f>+'Ark1'!L581</f>
        <v>1</v>
      </c>
      <c r="D154" s="3" t="str">
        <f t="shared" ref="D154" si="33">+D139</f>
        <v>P-</v>
      </c>
      <c r="E154" s="313">
        <f>+'Ark1'!Q581</f>
        <v>369</v>
      </c>
      <c r="G154" s="313">
        <f>+'Ark1'!R581</f>
        <v>534</v>
      </c>
      <c r="H154" s="195">
        <f>+'Ark1'!AG581</f>
        <v>0.22816961142868991</v>
      </c>
      <c r="I154" s="195">
        <f t="shared" si="30"/>
        <v>-6.7805057560557325E-2</v>
      </c>
      <c r="J154" s="195">
        <f>+'Ark1'!AH581</f>
        <v>0</v>
      </c>
      <c r="K154" s="195"/>
      <c r="L154" s="507"/>
      <c r="M154" s="195"/>
      <c r="N154" s="92">
        <f>+'Ark1'!U581</f>
        <v>17.136516853932587</v>
      </c>
      <c r="O154" s="195">
        <f t="shared" si="31"/>
        <v>-0.68526375020097419</v>
      </c>
      <c r="P154" s="195"/>
      <c r="Q154" s="391"/>
      <c r="R154" s="391"/>
      <c r="S154" s="438"/>
      <c r="T154" s="195"/>
      <c r="U154" s="1">
        <f>+'Ark1'!T581</f>
        <v>2.0524344569288391</v>
      </c>
      <c r="V154" s="195">
        <f t="shared" si="32"/>
        <v>-0.49764503432712326</v>
      </c>
      <c r="W154" s="92">
        <f>+'Ark1'!W581</f>
        <v>0</v>
      </c>
      <c r="X154" s="95"/>
      <c r="Y154" s="11">
        <f>+'Ark1'!X581</f>
        <v>61.048689138576755</v>
      </c>
      <c r="Z154" s="11">
        <f>+'Ark1'!Y581</f>
        <v>10.299625468164797</v>
      </c>
      <c r="AA154" s="11">
        <f>+'Ark1'!Z581</f>
        <v>4.6089348825502334</v>
      </c>
      <c r="AB154" s="71"/>
      <c r="AC154" s="92">
        <f>+'Ark1'!AA581</f>
        <v>0</v>
      </c>
      <c r="AD154" s="1">
        <f>+'Ark1'!AC581</f>
        <v>0</v>
      </c>
      <c r="AE154" s="11">
        <f>+'Ark1'!AE581</f>
        <v>0</v>
      </c>
      <c r="AF154" s="92">
        <f t="shared" si="27"/>
        <v>1.4471544715447155</v>
      </c>
      <c r="AG154" s="46"/>
      <c r="AH154" s="13"/>
      <c r="AI154" s="58"/>
    </row>
    <row r="155" spans="1:35" ht="15.6">
      <c r="A155" s="46"/>
      <c r="B155">
        <f>+'Ark1'!C582</f>
        <v>2015</v>
      </c>
      <c r="C155">
        <f>+'Ark1'!L582</f>
        <v>2</v>
      </c>
      <c r="D155" s="3" t="str">
        <f t="shared" si="29"/>
        <v>P</v>
      </c>
      <c r="E155" s="313">
        <f>+'Ark1'!Q582</f>
        <v>1135</v>
      </c>
      <c r="G155" s="313">
        <f>+'Ark1'!R582</f>
        <v>1597</v>
      </c>
      <c r="H155" s="195">
        <f>+'Ark1'!AG582</f>
        <v>0.80337725035049856</v>
      </c>
      <c r="I155" s="195">
        <f t="shared" si="30"/>
        <v>-0.46634164381384591</v>
      </c>
      <c r="J155" s="195">
        <f>+'Ark1'!AH582</f>
        <v>0</v>
      </c>
      <c r="K155" s="195"/>
      <c r="L155" s="507"/>
      <c r="M155" s="195"/>
      <c r="N155" s="92">
        <f>+'Ark1'!U582</f>
        <v>20.175328741390075</v>
      </c>
      <c r="O155" s="195">
        <f t="shared" si="31"/>
        <v>-0.27109983003848726</v>
      </c>
      <c r="P155" s="195"/>
      <c r="Q155" s="391"/>
      <c r="R155" s="391"/>
      <c r="S155" s="438"/>
      <c r="T155" s="195"/>
      <c r="U155" s="1">
        <f>+'Ark1'!T582</f>
        <v>3.1026925485284917</v>
      </c>
      <c r="V155" s="195">
        <f t="shared" si="32"/>
        <v>-0.40793670317218877</v>
      </c>
      <c r="W155" s="92">
        <f>+'Ark1'!W582</f>
        <v>0.12523481527864749</v>
      </c>
      <c r="X155" s="95"/>
      <c r="Y155" s="11">
        <f>+'Ark1'!X582</f>
        <v>80.588603631809619</v>
      </c>
      <c r="Z155" s="11">
        <f>+'Ark1'!Y582</f>
        <v>28.052598622417033</v>
      </c>
      <c r="AA155" s="11">
        <f>+'Ark1'!Z582</f>
        <v>4.8193247468823639</v>
      </c>
      <c r="AB155" s="71"/>
      <c r="AC155" s="92">
        <f>+'Ark1'!AA582</f>
        <v>0</v>
      </c>
      <c r="AD155" s="1">
        <f>+'Ark1'!AC582</f>
        <v>0</v>
      </c>
      <c r="AE155" s="11">
        <f>+'Ark1'!AE582</f>
        <v>0</v>
      </c>
      <c r="AF155" s="92">
        <f t="shared" si="27"/>
        <v>1.4070484581497797</v>
      </c>
      <c r="AG155" s="46"/>
      <c r="AH155" s="13"/>
      <c r="AI155" s="58"/>
    </row>
    <row r="156" spans="1:35" ht="15.6">
      <c r="A156" s="46"/>
      <c r="B156">
        <f>+'Ark1'!C583</f>
        <v>2015</v>
      </c>
      <c r="C156">
        <f>+'Ark1'!L583</f>
        <v>3</v>
      </c>
      <c r="D156" s="3" t="str">
        <f t="shared" si="29"/>
        <v>P+</v>
      </c>
      <c r="E156" s="313">
        <f>+'Ark1'!Q583</f>
        <v>1916</v>
      </c>
      <c r="G156" s="313">
        <f>+'Ark1'!R583</f>
        <v>2974</v>
      </c>
      <c r="H156" s="195">
        <f>+'Ark1'!AG583</f>
        <v>1.600446169095207</v>
      </c>
      <c r="I156" s="195">
        <f t="shared" si="30"/>
        <v>-0.64898402177846526</v>
      </c>
      <c r="J156" s="195">
        <f>+'Ark1'!AH583</f>
        <v>0</v>
      </c>
      <c r="K156" s="195"/>
      <c r="L156" s="507"/>
      <c r="M156" s="195"/>
      <c r="N156" s="92">
        <f>+'Ark1'!U583</f>
        <v>21.582716879623419</v>
      </c>
      <c r="O156" s="195">
        <f t="shared" si="31"/>
        <v>-0.18429896094889386</v>
      </c>
      <c r="P156" s="195"/>
      <c r="Q156" s="391"/>
      <c r="R156" s="391"/>
      <c r="S156" s="438"/>
      <c r="T156" s="195"/>
      <c r="U156" s="1">
        <f>+'Ark1'!T583</f>
        <v>3.9475453934095506</v>
      </c>
      <c r="V156" s="195">
        <f t="shared" si="32"/>
        <v>-0.33477448395376053</v>
      </c>
      <c r="W156" s="92">
        <f>+'Ark1'!W583</f>
        <v>0.26899798251513102</v>
      </c>
      <c r="X156" s="95"/>
      <c r="Y156" s="11">
        <f>+'Ark1'!X583</f>
        <v>82.447881640887701</v>
      </c>
      <c r="Z156" s="11">
        <f>+'Ark1'!Y583</f>
        <v>44.182918628110279</v>
      </c>
      <c r="AA156" s="11">
        <f>+'Ark1'!Z583</f>
        <v>5.1233970100443988</v>
      </c>
      <c r="AB156" s="71"/>
      <c r="AC156" s="92">
        <f>+'Ark1'!AA583</f>
        <v>0</v>
      </c>
      <c r="AD156" s="1">
        <f>+'Ark1'!AC583</f>
        <v>0</v>
      </c>
      <c r="AE156" s="11">
        <f>+'Ark1'!AE583</f>
        <v>0</v>
      </c>
      <c r="AF156" s="92">
        <f t="shared" si="27"/>
        <v>1.5521920668058455</v>
      </c>
      <c r="AG156" s="46"/>
      <c r="AH156" s="13"/>
      <c r="AI156" s="58"/>
    </row>
    <row r="157" spans="1:35" ht="15.6">
      <c r="A157" s="46"/>
      <c r="B157">
        <f>+'Ark1'!C584</f>
        <v>2015</v>
      </c>
      <c r="C157">
        <f>+'Ark1'!L584</f>
        <v>4</v>
      </c>
      <c r="D157" s="3" t="str">
        <f t="shared" si="29"/>
        <v>O-</v>
      </c>
      <c r="E157" s="313">
        <f>+'Ark1'!Q584</f>
        <v>2949</v>
      </c>
      <c r="G157" s="313">
        <f>+'Ark1'!R584</f>
        <v>4981</v>
      </c>
      <c r="H157" s="195">
        <f>+'Ark1'!AG584</f>
        <v>2.8506228491316379</v>
      </c>
      <c r="I157" s="195">
        <f t="shared" si="30"/>
        <v>-0.95035419282464373</v>
      </c>
      <c r="J157" s="195">
        <f>+'Ark1'!AH584</f>
        <v>0</v>
      </c>
      <c r="K157" s="195"/>
      <c r="L157" s="507"/>
      <c r="M157" s="195"/>
      <c r="N157" s="92">
        <f>+'Ark1'!U584</f>
        <v>22.952459345512985</v>
      </c>
      <c r="O157" s="195">
        <f t="shared" si="31"/>
        <v>-0.25944004178139579</v>
      </c>
      <c r="P157" s="195"/>
      <c r="Q157" s="391"/>
      <c r="R157" s="391"/>
      <c r="S157" s="438"/>
      <c r="T157" s="195"/>
      <c r="U157" s="1">
        <f>+'Ark1'!T584</f>
        <v>4.7422204376631196</v>
      </c>
      <c r="V157" s="195">
        <f t="shared" si="32"/>
        <v>-0.31518040077609566</v>
      </c>
      <c r="W157" s="92">
        <f>+'Ark1'!W584</f>
        <v>1.2246536839991971</v>
      </c>
      <c r="X157" s="95"/>
      <c r="Y157" s="11">
        <f>+'Ark1'!X584</f>
        <v>84.360570166633252</v>
      </c>
      <c r="Z157" s="11">
        <f>+'Ark1'!Y584</f>
        <v>56.976510740815087</v>
      </c>
      <c r="AA157" s="11">
        <f>+'Ark1'!Z584</f>
        <v>5.4469049757727879</v>
      </c>
      <c r="AB157" s="71"/>
      <c r="AC157" s="92">
        <f>+'Ark1'!AA584</f>
        <v>0</v>
      </c>
      <c r="AD157" s="1">
        <f>+'Ark1'!AC584</f>
        <v>0</v>
      </c>
      <c r="AE157" s="11">
        <f>+'Ark1'!AE584</f>
        <v>0</v>
      </c>
      <c r="AF157" s="92">
        <f t="shared" si="27"/>
        <v>1.6890471346219058</v>
      </c>
      <c r="AG157" s="46"/>
      <c r="AH157" s="13"/>
      <c r="AI157" s="58"/>
    </row>
    <row r="158" spans="1:35" ht="15.6">
      <c r="A158" s="46"/>
      <c r="B158">
        <f>+'Ark1'!C585</f>
        <v>2015</v>
      </c>
      <c r="C158">
        <f>+'Ark1'!L585</f>
        <v>5</v>
      </c>
      <c r="D158" s="3" t="str">
        <f t="shared" si="29"/>
        <v>O</v>
      </c>
      <c r="E158" s="313">
        <f>+'Ark1'!Q585</f>
        <v>4545</v>
      </c>
      <c r="G158" s="313">
        <f>+'Ark1'!R585</f>
        <v>9752</v>
      </c>
      <c r="H158" s="195">
        <f>+'Ark1'!AG585</f>
        <v>5.9373742798444225</v>
      </c>
      <c r="I158" s="195">
        <f t="shared" si="30"/>
        <v>-1.2821195619925279</v>
      </c>
      <c r="J158" s="195">
        <f>+'Ark1'!AH585</f>
        <v>0</v>
      </c>
      <c r="K158" s="195"/>
      <c r="L158" s="507"/>
      <c r="M158" s="195"/>
      <c r="N158" s="92">
        <f>+'Ark1'!U585</f>
        <v>24.417811730927038</v>
      </c>
      <c r="O158" s="195">
        <f t="shared" si="31"/>
        <v>-0.51243079277834269</v>
      </c>
      <c r="P158" s="195"/>
      <c r="Q158" s="391"/>
      <c r="R158" s="391"/>
      <c r="S158" s="438"/>
      <c r="T158" s="195"/>
      <c r="U158" s="1">
        <f>+'Ark1'!T585</f>
        <v>5.5925963904840037</v>
      </c>
      <c r="V158" s="195">
        <f t="shared" si="32"/>
        <v>-0.33546706684641414</v>
      </c>
      <c r="W158" s="92">
        <f>+'Ark1'!W585</f>
        <v>3.7735849056603761</v>
      </c>
      <c r="X158" s="95"/>
      <c r="Y158" s="11">
        <f>+'Ark1'!X585</f>
        <v>87.940935192780941</v>
      </c>
      <c r="Z158" s="11">
        <f>+'Ark1'!Y585</f>
        <v>65.566037735849022</v>
      </c>
      <c r="AA158" s="11">
        <f>+'Ark1'!Z585</f>
        <v>5.72782001094326</v>
      </c>
      <c r="AB158" s="71"/>
      <c r="AC158" s="92">
        <f>+'Ark1'!AA585</f>
        <v>0</v>
      </c>
      <c r="AD158" s="1">
        <f>+'Ark1'!AC585</f>
        <v>0</v>
      </c>
      <c r="AE158" s="11">
        <f>+'Ark1'!AE585</f>
        <v>0</v>
      </c>
      <c r="AF158" s="92">
        <f t="shared" si="27"/>
        <v>2.1456545654565455</v>
      </c>
      <c r="AG158" s="46"/>
      <c r="AH158" s="13"/>
      <c r="AI158" s="58"/>
    </row>
    <row r="159" spans="1:35" ht="15.6">
      <c r="A159" s="46"/>
      <c r="B159">
        <f>+'Ark1'!C586</f>
        <v>2015</v>
      </c>
      <c r="C159">
        <f>+'Ark1'!L586</f>
        <v>6</v>
      </c>
      <c r="D159" s="3" t="str">
        <f t="shared" si="29"/>
        <v>O+</v>
      </c>
      <c r="E159" s="313">
        <f>+'Ark1'!Q586</f>
        <v>6026</v>
      </c>
      <c r="G159" s="313">
        <f>+'Ark1'!R586</f>
        <v>14548</v>
      </c>
      <c r="H159" s="195">
        <f>+'Ark1'!AG586</f>
        <v>9.7853717833807838</v>
      </c>
      <c r="I159" s="195">
        <f t="shared" si="30"/>
        <v>-0.97069974490896449</v>
      </c>
      <c r="J159" s="195">
        <f>+'Ark1'!AH586</f>
        <v>0</v>
      </c>
      <c r="K159" s="195"/>
      <c r="L159" s="507"/>
      <c r="M159" s="195"/>
      <c r="N159" s="92">
        <f>+'Ark1'!U586</f>
        <v>26.976154797910425</v>
      </c>
      <c r="O159" s="195">
        <f t="shared" si="31"/>
        <v>-0.65226839639270295</v>
      </c>
      <c r="P159" s="195"/>
      <c r="Q159" s="391"/>
      <c r="R159" s="391"/>
      <c r="S159" s="438"/>
      <c r="T159" s="195"/>
      <c r="U159" s="1">
        <f>+'Ark1'!T586</f>
        <v>6.2944734671432512</v>
      </c>
      <c r="V159" s="195">
        <f t="shared" si="32"/>
        <v>-0.24943972376892365</v>
      </c>
      <c r="W159" s="92">
        <f>+'Ark1'!W586</f>
        <v>9.1352763266428347</v>
      </c>
      <c r="X159" s="95"/>
      <c r="Y159" s="11">
        <f>+'Ark1'!X586</f>
        <v>94.129777288974438</v>
      </c>
      <c r="Z159" s="11">
        <f>+'Ark1'!Y586</f>
        <v>79.22051141050315</v>
      </c>
      <c r="AA159" s="11">
        <f>+'Ark1'!Z586</f>
        <v>5.7363724665279721</v>
      </c>
      <c r="AB159" s="71"/>
      <c r="AC159" s="92">
        <f>+'Ark1'!AA586</f>
        <v>0</v>
      </c>
      <c r="AD159" s="1">
        <f>+'Ark1'!AC586</f>
        <v>0</v>
      </c>
      <c r="AE159" s="11">
        <f>+'Ark1'!AE586</f>
        <v>0</v>
      </c>
      <c r="AF159" s="92">
        <f t="shared" si="27"/>
        <v>2.4142051111848657</v>
      </c>
      <c r="AG159" s="46"/>
      <c r="AH159" s="13"/>
      <c r="AI159" s="58"/>
    </row>
    <row r="160" spans="1:35" ht="15.6">
      <c r="A160" s="46"/>
      <c r="B160">
        <f>+'Ark1'!C587</f>
        <v>2015</v>
      </c>
      <c r="C160">
        <f>+'Ark1'!L587</f>
        <v>7</v>
      </c>
      <c r="D160" s="3" t="str">
        <f t="shared" si="29"/>
        <v>R-</v>
      </c>
      <c r="E160" s="313">
        <f>+'Ark1'!Q587</f>
        <v>6908</v>
      </c>
      <c r="G160" s="313">
        <f>+'Ark1'!R587</f>
        <v>17915</v>
      </c>
      <c r="H160" s="195">
        <f>+'Ark1'!AG587</f>
        <v>13.34098933734124</v>
      </c>
      <c r="I160" s="195">
        <f t="shared" si="30"/>
        <v>0.22764732183084213</v>
      </c>
      <c r="J160" s="195">
        <f>+'Ark1'!AH587</f>
        <v>0</v>
      </c>
      <c r="K160" s="195"/>
      <c r="L160" s="507"/>
      <c r="M160" s="195"/>
      <c r="N160" s="92">
        <f>+'Ark1'!U587</f>
        <v>29.866011722020659</v>
      </c>
      <c r="O160" s="195">
        <f t="shared" si="31"/>
        <v>-0.34638562574994225</v>
      </c>
      <c r="P160" s="195"/>
      <c r="Q160" s="391"/>
      <c r="R160" s="391"/>
      <c r="S160" s="438"/>
      <c r="T160" s="195"/>
      <c r="U160" s="1">
        <f>+'Ark1'!T587</f>
        <v>6.9996092659782319</v>
      </c>
      <c r="V160" s="195">
        <f t="shared" si="32"/>
        <v>-0.21986880446401003</v>
      </c>
      <c r="W160" s="92">
        <f>+'Ark1'!W587</f>
        <v>18.063075634942781</v>
      </c>
      <c r="X160" s="95"/>
      <c r="Y160" s="11">
        <f>+'Ark1'!X587</f>
        <v>98.141222439296698</v>
      </c>
      <c r="Z160" s="11">
        <f>+'Ark1'!Y587</f>
        <v>90.231649455763332</v>
      </c>
      <c r="AA160" s="11">
        <f>+'Ark1'!Z587</f>
        <v>5.4538307509271089</v>
      </c>
      <c r="AB160" s="71"/>
      <c r="AC160" s="92">
        <f>+'Ark1'!AA587</f>
        <v>0</v>
      </c>
      <c r="AD160" s="1">
        <f>+'Ark1'!AC587</f>
        <v>0</v>
      </c>
      <c r="AE160" s="11">
        <f>+'Ark1'!AE587</f>
        <v>0</v>
      </c>
      <c r="AF160" s="92">
        <f t="shared" si="27"/>
        <v>2.5933700057903879</v>
      </c>
      <c r="AG160" s="46"/>
      <c r="AH160" s="13"/>
      <c r="AI160" s="58"/>
    </row>
    <row r="161" spans="1:35" ht="15.6">
      <c r="A161" s="46"/>
      <c r="B161">
        <f>+'Ark1'!C588</f>
        <v>2015</v>
      </c>
      <c r="C161">
        <f>+'Ark1'!L588</f>
        <v>8</v>
      </c>
      <c r="D161" s="3" t="str">
        <f t="shared" si="29"/>
        <v>R</v>
      </c>
      <c r="E161" s="313">
        <f>+'Ark1'!Q588</f>
        <v>8279</v>
      </c>
      <c r="G161" s="313">
        <f>+'Ark1'!R588</f>
        <v>28145</v>
      </c>
      <c r="H161" s="195">
        <f>+'Ark1'!AG588</f>
        <v>23.341323878389375</v>
      </c>
      <c r="I161" s="195">
        <f t="shared" si="30"/>
        <v>0.64308541863299951</v>
      </c>
      <c r="J161" s="195">
        <f>+'Ark1'!AH588</f>
        <v>0</v>
      </c>
      <c r="K161" s="195"/>
      <c r="L161" s="507"/>
      <c r="M161" s="195"/>
      <c r="N161" s="92">
        <f>+'Ark1'!U588</f>
        <v>33.260612186889482</v>
      </c>
      <c r="O161" s="195">
        <f t="shared" si="31"/>
        <v>0.14102980063499615</v>
      </c>
      <c r="P161" s="195"/>
      <c r="Q161" s="391"/>
      <c r="R161" s="391"/>
      <c r="S161" s="438"/>
      <c r="T161" s="195"/>
      <c r="U161" s="1">
        <f>+'Ark1'!T588</f>
        <v>7.9205898028068926</v>
      </c>
      <c r="V161" s="195">
        <f t="shared" si="32"/>
        <v>-0.24325809949306709</v>
      </c>
      <c r="W161" s="92">
        <f>+'Ark1'!W588</f>
        <v>36.471842245514303</v>
      </c>
      <c r="X161" s="95"/>
      <c r="Y161" s="11">
        <f>+'Ark1'!X588</f>
        <v>99.655356191152961</v>
      </c>
      <c r="Z161" s="11">
        <f>+'Ark1'!Y588</f>
        <v>96.983478415349097</v>
      </c>
      <c r="AA161" s="11">
        <f>+'Ark1'!Z588</f>
        <v>5.2052578156164309</v>
      </c>
      <c r="AB161" s="71"/>
      <c r="AC161" s="92">
        <f>+'Ark1'!AA588</f>
        <v>0</v>
      </c>
      <c r="AD161" s="1">
        <f>+'Ark1'!AC588</f>
        <v>0</v>
      </c>
      <c r="AE161" s="11">
        <f>+'Ark1'!AE588</f>
        <v>0</v>
      </c>
      <c r="AF161" s="92">
        <f t="shared" si="27"/>
        <v>3.3995651648749847</v>
      </c>
      <c r="AG161" s="46"/>
      <c r="AH161" s="13"/>
      <c r="AI161" s="58"/>
    </row>
    <row r="162" spans="1:35" ht="15.6">
      <c r="A162" s="46"/>
      <c r="B162">
        <f>+'Ark1'!C589</f>
        <v>2015</v>
      </c>
      <c r="C162">
        <f>+'Ark1'!L589</f>
        <v>9</v>
      </c>
      <c r="D162" s="3" t="str">
        <f t="shared" si="29"/>
        <v>R+</v>
      </c>
      <c r="E162" s="313">
        <f>+'Ark1'!Q589</f>
        <v>7688</v>
      </c>
      <c r="G162" s="313">
        <f>+'Ark1'!R589</f>
        <v>26298</v>
      </c>
      <c r="H162" s="195">
        <f>+'Ark1'!AG589</f>
        <v>24.494974856598422</v>
      </c>
      <c r="I162" s="195">
        <f t="shared" si="30"/>
        <v>2.4415814477040705</v>
      </c>
      <c r="J162" s="195">
        <f>+'Ark1'!AH589</f>
        <v>0</v>
      </c>
      <c r="K162" s="195"/>
      <c r="L162" s="507"/>
      <c r="M162" s="195"/>
      <c r="N162" s="92">
        <f>+'Ark1'!U589</f>
        <v>37.355992851167358</v>
      </c>
      <c r="O162" s="195">
        <f t="shared" si="31"/>
        <v>0.61049991200905396</v>
      </c>
      <c r="P162" s="195"/>
      <c r="Q162" s="391"/>
      <c r="R162" s="391"/>
      <c r="S162" s="438"/>
      <c r="T162" s="195"/>
      <c r="U162" s="1">
        <f>+'Ark1'!T589</f>
        <v>8.9050878393794228</v>
      </c>
      <c r="V162" s="195">
        <f t="shared" si="32"/>
        <v>-0.1906404611792869</v>
      </c>
      <c r="W162" s="92">
        <f>+'Ark1'!W589</f>
        <v>57.217278880523217</v>
      </c>
      <c r="X162" s="95"/>
      <c r="Y162" s="11">
        <f>+'Ark1'!X589</f>
        <v>99.977184576773894</v>
      </c>
      <c r="Z162" s="11">
        <f>+'Ark1'!Y589</f>
        <v>99.627348087307027</v>
      </c>
      <c r="AA162" s="11">
        <f>+'Ark1'!Z589</f>
        <v>5.2239580437305193</v>
      </c>
      <c r="AB162" s="71"/>
      <c r="AC162" s="92">
        <f>+'Ark1'!AA589</f>
        <v>0</v>
      </c>
      <c r="AD162" s="1">
        <f>+'Ark1'!AC589</f>
        <v>0</v>
      </c>
      <c r="AE162" s="11">
        <f>+'Ark1'!AE589</f>
        <v>0</v>
      </c>
      <c r="AF162" s="92">
        <f t="shared" si="27"/>
        <v>3.4206555671175858</v>
      </c>
      <c r="AG162" s="46"/>
      <c r="AH162" s="13"/>
      <c r="AI162" s="58"/>
    </row>
    <row r="163" spans="1:35" ht="15.6">
      <c r="A163" s="46"/>
      <c r="B163">
        <f>+'Ark1'!C590</f>
        <v>2015</v>
      </c>
      <c r="C163">
        <f>+'Ark1'!L590</f>
        <v>10</v>
      </c>
      <c r="D163" s="3" t="str">
        <f t="shared" si="29"/>
        <v>U-</v>
      </c>
      <c r="E163" s="313">
        <f>+'Ark1'!Q590</f>
        <v>4687</v>
      </c>
      <c r="G163" s="313">
        <f>+'Ark1'!R590</f>
        <v>10034</v>
      </c>
      <c r="H163" s="195">
        <f>+'Ark1'!AG590</f>
        <v>10.117262334784868</v>
      </c>
      <c r="I163" s="195">
        <f t="shared" si="30"/>
        <v>0.57307135153168076</v>
      </c>
      <c r="J163" s="195">
        <f>+'Ark1'!AH590</f>
        <v>0</v>
      </c>
      <c r="K163" s="195"/>
      <c r="L163" s="507"/>
      <c r="M163" s="195"/>
      <c r="N163" s="92">
        <f>+'Ark1'!U590</f>
        <v>40.438489136934422</v>
      </c>
      <c r="O163" s="195">
        <f t="shared" si="31"/>
        <v>0.77624423897536587</v>
      </c>
      <c r="P163" s="195"/>
      <c r="Q163" s="391"/>
      <c r="R163" s="391"/>
      <c r="S163" s="438"/>
      <c r="T163" s="195"/>
      <c r="U163" s="1">
        <f>+'Ark1'!T590</f>
        <v>9.7278253936615489</v>
      </c>
      <c r="V163" s="195">
        <f t="shared" si="32"/>
        <v>-0.20206269060441606</v>
      </c>
      <c r="W163" s="92">
        <f>+'Ark1'!W590</f>
        <v>70.12158660554114</v>
      </c>
      <c r="X163" s="95"/>
      <c r="Y163" s="11">
        <f>+'Ark1'!X590</f>
        <v>100</v>
      </c>
      <c r="Z163" s="11">
        <f>+'Ark1'!Y590</f>
        <v>99.900338847917126</v>
      </c>
      <c r="AA163" s="11">
        <f>+'Ark1'!Z590</f>
        <v>5.6461656295281104</v>
      </c>
      <c r="AB163" s="71"/>
      <c r="AC163" s="92">
        <f>+'Ark1'!AA590</f>
        <v>0</v>
      </c>
      <c r="AD163" s="1">
        <f>+'Ark1'!AC590</f>
        <v>0</v>
      </c>
      <c r="AE163" s="11">
        <f>+'Ark1'!AE590</f>
        <v>0</v>
      </c>
      <c r="AF163" s="92">
        <f t="shared" ref="AF163:AF226" si="34">+G163/E163</f>
        <v>2.1408150202688288</v>
      </c>
      <c r="AG163" s="46"/>
      <c r="AH163" s="13"/>
      <c r="AI163" s="58"/>
    </row>
    <row r="164" spans="1:35" ht="15.6">
      <c r="A164" s="46"/>
      <c r="B164">
        <f>+'Ark1'!C591</f>
        <v>2015</v>
      </c>
      <c r="C164">
        <f>+'Ark1'!L591</f>
        <v>11</v>
      </c>
      <c r="D164" s="3" t="str">
        <f t="shared" si="29"/>
        <v>U</v>
      </c>
      <c r="E164" s="313">
        <f>+'Ark1'!Q591</f>
        <v>2952</v>
      </c>
      <c r="G164" s="313">
        <f>+'Ark1'!R591</f>
        <v>5186</v>
      </c>
      <c r="H164" s="195">
        <f>+'Ark1'!AG591</f>
        <v>5.5514963782708913</v>
      </c>
      <c r="I164" s="195">
        <f t="shared" si="30"/>
        <v>0.42048813460317547</v>
      </c>
      <c r="J164" s="195">
        <f>+'Ark1'!AH591</f>
        <v>0</v>
      </c>
      <c r="K164" s="195"/>
      <c r="L164" s="507"/>
      <c r="M164" s="195"/>
      <c r="N164" s="92">
        <f>+'Ark1'!U591</f>
        <v>42.932240647898311</v>
      </c>
      <c r="O164" s="195">
        <f t="shared" si="31"/>
        <v>0.37102733208586614</v>
      </c>
      <c r="P164" s="195"/>
      <c r="Q164" s="391"/>
      <c r="R164" s="391"/>
      <c r="S164" s="438"/>
      <c r="T164" s="195"/>
      <c r="U164" s="1">
        <f>+'Ark1'!T591</f>
        <v>10.356536829926727</v>
      </c>
      <c r="V164" s="195">
        <f t="shared" si="32"/>
        <v>-0.32743163262255059</v>
      </c>
      <c r="W164" s="92">
        <f>+'Ark1'!W591</f>
        <v>77.959892016968752</v>
      </c>
      <c r="X164" s="95"/>
      <c r="Y164" s="11">
        <f>+'Ark1'!X591</f>
        <v>99.980717315850384</v>
      </c>
      <c r="Z164" s="11">
        <f>+'Ark1'!Y591</f>
        <v>99.884303895102221</v>
      </c>
      <c r="AA164" s="11">
        <f>+'Ark1'!Z591</f>
        <v>5.8847638276560241</v>
      </c>
      <c r="AB164" s="71"/>
      <c r="AC164" s="92">
        <f>+'Ark1'!AA591</f>
        <v>0</v>
      </c>
      <c r="AD164" s="1">
        <f>+'Ark1'!AC591</f>
        <v>0</v>
      </c>
      <c r="AE164" s="11">
        <f>+'Ark1'!AE591</f>
        <v>0</v>
      </c>
      <c r="AF164" s="92">
        <f t="shared" si="34"/>
        <v>1.7567750677506775</v>
      </c>
      <c r="AG164" s="46"/>
      <c r="AH164" s="13"/>
      <c r="AI164" s="58"/>
    </row>
    <row r="165" spans="1:35" ht="15.6">
      <c r="A165" s="46"/>
      <c r="B165">
        <f>+'Ark1'!C592</f>
        <v>2015</v>
      </c>
      <c r="C165">
        <f>+'Ark1'!L592</f>
        <v>12</v>
      </c>
      <c r="D165" s="3" t="str">
        <f t="shared" si="29"/>
        <v>U+</v>
      </c>
      <c r="E165" s="313">
        <f>+'Ark1'!Q592</f>
        <v>1033</v>
      </c>
      <c r="G165" s="313">
        <f>+'Ark1'!R592</f>
        <v>1371</v>
      </c>
      <c r="H165" s="195">
        <f>+'Ark1'!AG592</f>
        <v>1.5558240732780972</v>
      </c>
      <c r="I165" s="195">
        <f t="shared" si="30"/>
        <v>0.20187177948696156</v>
      </c>
      <c r="J165" s="195">
        <f>+'Ark1'!AH592</f>
        <v>0</v>
      </c>
      <c r="K165" s="195"/>
      <c r="L165" s="507"/>
      <c r="M165" s="195"/>
      <c r="N165" s="92">
        <f>+'Ark1'!U592</f>
        <v>45.512326768781918</v>
      </c>
      <c r="O165" s="195">
        <f t="shared" si="31"/>
        <v>0.60838631344051208</v>
      </c>
      <c r="P165" s="195"/>
      <c r="Q165" s="391"/>
      <c r="R165" s="391"/>
      <c r="S165" s="438"/>
      <c r="T165" s="195"/>
      <c r="U165" s="1">
        <f>+'Ark1'!T592</f>
        <v>10.911743253099919</v>
      </c>
      <c r="V165" s="195">
        <f t="shared" si="32"/>
        <v>-0.15217968910673818</v>
      </c>
      <c r="W165" s="92">
        <f>+'Ark1'!W592</f>
        <v>80.087527352297599</v>
      </c>
      <c r="X165" s="95"/>
      <c r="Y165" s="11">
        <f>+'Ark1'!X592</f>
        <v>100</v>
      </c>
      <c r="Z165" s="11">
        <f>+'Ark1'!Y592</f>
        <v>100</v>
      </c>
      <c r="AA165" s="11">
        <f>+'Ark1'!Z592</f>
        <v>6.295211480479332</v>
      </c>
      <c r="AB165" s="71"/>
      <c r="AC165" s="92">
        <f>+'Ark1'!AA592</f>
        <v>0</v>
      </c>
      <c r="AD165" s="1">
        <f>+'Ark1'!AC592</f>
        <v>0</v>
      </c>
      <c r="AE165" s="11">
        <f>+'Ark1'!AE592</f>
        <v>0</v>
      </c>
      <c r="AF165" s="92">
        <f t="shared" si="34"/>
        <v>1.3272023233301065</v>
      </c>
      <c r="AG165" s="46"/>
      <c r="AH165" s="13"/>
      <c r="AI165" s="58"/>
    </row>
    <row r="166" spans="1:35" ht="15.6">
      <c r="A166" s="46"/>
      <c r="B166">
        <f>+'Ark1'!C593</f>
        <v>2015</v>
      </c>
      <c r="C166">
        <f>+'Ark1'!L593</f>
        <v>13</v>
      </c>
      <c r="D166" s="3" t="str">
        <f t="shared" si="29"/>
        <v>E-</v>
      </c>
      <c r="E166" s="313">
        <f>+'Ark1'!Q593</f>
        <v>182</v>
      </c>
      <c r="G166" s="313">
        <f>+'Ark1'!R593</f>
        <v>216</v>
      </c>
      <c r="H166" s="195">
        <f>+'Ark1'!AG593</f>
        <v>0.25466709758472594</v>
      </c>
      <c r="I166" s="195">
        <f t="shared" si="30"/>
        <v>-9.0137226693927375E-2</v>
      </c>
      <c r="J166" s="195">
        <f>+'Ark1'!AH593</f>
        <v>0</v>
      </c>
      <c r="K166" s="195"/>
      <c r="L166" s="507"/>
      <c r="M166" s="195"/>
      <c r="N166" s="92">
        <f>+'Ark1'!U593</f>
        <v>47.285185185185242</v>
      </c>
      <c r="O166" s="195">
        <f t="shared" si="31"/>
        <v>1.4630799220272905</v>
      </c>
      <c r="P166" s="195"/>
      <c r="Q166" s="391"/>
      <c r="R166" s="391"/>
      <c r="S166" s="438"/>
      <c r="T166" s="195"/>
      <c r="U166" s="1">
        <f>+'Ark1'!T593</f>
        <v>10.981481481481483</v>
      </c>
      <c r="V166" s="195">
        <f t="shared" si="32"/>
        <v>-0.21500974658869332</v>
      </c>
      <c r="W166" s="92">
        <f>+'Ark1'!W593</f>
        <v>82.407407407407391</v>
      </c>
      <c r="X166" s="95"/>
      <c r="Y166" s="11">
        <f>+'Ark1'!X593</f>
        <v>100</v>
      </c>
      <c r="Z166" s="11">
        <f>+'Ark1'!Y593</f>
        <v>100</v>
      </c>
      <c r="AA166" s="11">
        <f>+'Ark1'!Z593</f>
        <v>7.12675988420993</v>
      </c>
      <c r="AB166" s="71"/>
      <c r="AC166" s="92">
        <f>+'Ark1'!AA593</f>
        <v>0</v>
      </c>
      <c r="AD166" s="1">
        <f>+'Ark1'!AC593</f>
        <v>0</v>
      </c>
      <c r="AE166" s="11">
        <f>+'Ark1'!AE593</f>
        <v>0</v>
      </c>
      <c r="AF166" s="92">
        <f t="shared" si="34"/>
        <v>1.1868131868131868</v>
      </c>
      <c r="AG166" s="46"/>
      <c r="AH166" s="13"/>
      <c r="AI166" s="58"/>
    </row>
    <row r="167" spans="1:35" ht="15.6">
      <c r="A167" s="46"/>
      <c r="B167">
        <f>+'Ark1'!C594</f>
        <v>2015</v>
      </c>
      <c r="C167">
        <f>+'Ark1'!L594</f>
        <v>14</v>
      </c>
      <c r="D167" s="3" t="str">
        <f t="shared" si="29"/>
        <v>E</v>
      </c>
      <c r="E167" s="313">
        <f>+'Ark1'!Q594</f>
        <v>86</v>
      </c>
      <c r="G167" s="313">
        <f>+'Ark1'!R594</f>
        <v>99</v>
      </c>
      <c r="H167" s="195">
        <f>+'Ark1'!AG594</f>
        <v>0.12085566519084016</v>
      </c>
      <c r="I167" s="195">
        <f t="shared" si="30"/>
        <v>-2.9770646294253814E-2</v>
      </c>
      <c r="J167" s="195">
        <f>+'Ark1'!AH594</f>
        <v>0</v>
      </c>
      <c r="K167" s="195"/>
      <c r="L167" s="507"/>
      <c r="M167" s="195"/>
      <c r="N167" s="92">
        <f>+'Ark1'!U594</f>
        <v>48.959595959595937</v>
      </c>
      <c r="O167" s="195">
        <f t="shared" si="31"/>
        <v>1.019259825142143</v>
      </c>
      <c r="P167" s="195"/>
      <c r="Q167" s="391"/>
      <c r="R167" s="391"/>
      <c r="S167" s="438"/>
      <c r="T167" s="195"/>
      <c r="U167" s="1">
        <f>+'Ark1'!T594</f>
        <v>10.929292929292933</v>
      </c>
      <c r="V167" s="195">
        <f t="shared" si="32"/>
        <v>-1.0623037093625314</v>
      </c>
      <c r="W167" s="92">
        <f>+'Ark1'!W594</f>
        <v>83.838383838383862</v>
      </c>
      <c r="X167" s="95"/>
      <c r="Y167" s="11">
        <f>+'Ark1'!X594</f>
        <v>100</v>
      </c>
      <c r="Z167" s="11">
        <f>+'Ark1'!Y594</f>
        <v>100</v>
      </c>
      <c r="AA167" s="11">
        <f>+'Ark1'!Z594</f>
        <v>7.0410186245385367</v>
      </c>
      <c r="AB167" s="71"/>
      <c r="AC167" s="92">
        <f>+'Ark1'!AA594</f>
        <v>0</v>
      </c>
      <c r="AD167" s="1">
        <f>+'Ark1'!AC594</f>
        <v>0</v>
      </c>
      <c r="AE167" s="11">
        <f>+'Ark1'!AE594</f>
        <v>0</v>
      </c>
      <c r="AF167" s="92">
        <f t="shared" si="34"/>
        <v>1.1511627906976745</v>
      </c>
      <c r="AG167" s="46"/>
      <c r="AH167" s="13"/>
      <c r="AI167" s="58"/>
    </row>
    <row r="168" spans="1:35" ht="15.6">
      <c r="A168" s="46"/>
      <c r="B168">
        <f>+'Ark1'!C595</f>
        <v>2015</v>
      </c>
      <c r="C168">
        <f>+'Ark1'!L595</f>
        <v>15</v>
      </c>
      <c r="D168" s="3" t="str">
        <f t="shared" si="29"/>
        <v>E+</v>
      </c>
      <c r="E168" s="313">
        <f>+'Ark1'!Q595</f>
        <v>13</v>
      </c>
      <c r="G168" s="313">
        <f>+'Ark1'!R595</f>
        <v>14</v>
      </c>
      <c r="H168" s="195">
        <f>+'Ark1'!AG595</f>
        <v>1.7244435330304324E-2</v>
      </c>
      <c r="I168" s="195">
        <f t="shared" si="30"/>
        <v>-1.5333579225482764E-3</v>
      </c>
      <c r="J168" s="195">
        <f>+'Ark1'!AH595</f>
        <v>0</v>
      </c>
      <c r="K168" s="195"/>
      <c r="L168" s="507"/>
      <c r="M168" s="195"/>
      <c r="N168" s="92">
        <f>+'Ark1'!U595</f>
        <v>49.4</v>
      </c>
      <c r="O168" s="195">
        <f t="shared" si="31"/>
        <v>1.9866666666666788</v>
      </c>
      <c r="P168" s="195"/>
      <c r="Q168" s="391"/>
      <c r="R168" s="391"/>
      <c r="S168" s="438"/>
      <c r="T168" s="195"/>
      <c r="U168" s="1">
        <f>+'Ark1'!T595</f>
        <v>13.142857142857141</v>
      </c>
      <c r="V168" s="195">
        <f t="shared" si="32"/>
        <v>2.8095238095238049</v>
      </c>
      <c r="W168" s="92">
        <f>+'Ark1'!W595</f>
        <v>100</v>
      </c>
      <c r="X168" s="95"/>
      <c r="Y168" s="11">
        <f>+'Ark1'!X595</f>
        <v>100</v>
      </c>
      <c r="Z168" s="11">
        <f>+'Ark1'!Y595</f>
        <v>100</v>
      </c>
      <c r="AA168" s="11">
        <f>+'Ark1'!Z595</f>
        <v>6.3832369755254259</v>
      </c>
      <c r="AB168" s="71"/>
      <c r="AC168" s="92">
        <f>+'Ark1'!AA595</f>
        <v>0</v>
      </c>
      <c r="AD168" s="1">
        <f>+'Ark1'!AC595</f>
        <v>0</v>
      </c>
      <c r="AE168" s="11">
        <f>+'Ark1'!AE595</f>
        <v>0</v>
      </c>
      <c r="AF168" s="92">
        <f t="shared" si="34"/>
        <v>1.0769230769230769</v>
      </c>
      <c r="AG168" s="46"/>
      <c r="AH168" s="13"/>
      <c r="AI168" s="58"/>
    </row>
    <row r="169" spans="1:35" ht="15.6">
      <c r="A169" s="46"/>
      <c r="B169" s="53">
        <f>+'Ark1'!C596</f>
        <v>2014</v>
      </c>
      <c r="C169" s="53">
        <f>+'Ark1'!L596</f>
        <v>1</v>
      </c>
      <c r="D169" s="65" t="s">
        <v>28</v>
      </c>
      <c r="E169" s="327">
        <f>+'Ark1'!Q596</f>
        <v>463</v>
      </c>
      <c r="F169" s="327"/>
      <c r="G169" s="327">
        <f>+'Ark1'!R596</f>
        <v>629</v>
      </c>
      <c r="H169" s="177">
        <f>+'Ark1'!AG596</f>
        <v>0.29597466898924724</v>
      </c>
      <c r="I169" s="177">
        <f t="shared" si="30"/>
        <v>-5.562941195097304E-2</v>
      </c>
      <c r="J169" s="177">
        <f>+'Ark1'!AH596</f>
        <v>0</v>
      </c>
      <c r="K169" s="177"/>
      <c r="L169" s="506"/>
      <c r="M169" s="177"/>
      <c r="N169" s="155">
        <f>+'Ark1'!U596</f>
        <v>17.821780604133561</v>
      </c>
      <c r="O169" s="177">
        <f t="shared" si="31"/>
        <v>1.2968343597158594E-2</v>
      </c>
      <c r="P169" s="177"/>
      <c r="Q169" s="393"/>
      <c r="R169" s="393"/>
      <c r="S169" s="437"/>
      <c r="T169" s="177"/>
      <c r="U169" s="55">
        <f>+'Ark1'!T596</f>
        <v>2.5500794912559623</v>
      </c>
      <c r="V169" s="177">
        <f t="shared" si="32"/>
        <v>-0.11403289699435781</v>
      </c>
      <c r="W169" s="155">
        <f>+'Ark1'!W596</f>
        <v>0</v>
      </c>
      <c r="X169" s="95"/>
      <c r="Y169" s="74">
        <f>+'Ark1'!X596</f>
        <v>70.74721780604132</v>
      </c>
      <c r="Z169" s="74">
        <f>+'Ark1'!Y596</f>
        <v>9.3799682034976168</v>
      </c>
      <c r="AA169" s="74">
        <f>+'Ark1'!Z596</f>
        <v>4.4688342440008553</v>
      </c>
      <c r="AB169" s="71"/>
      <c r="AC169" s="155">
        <f>+'Ark1'!AA596</f>
        <v>0</v>
      </c>
      <c r="AD169" s="55">
        <f>+'Ark1'!AC596</f>
        <v>0</v>
      </c>
      <c r="AE169" s="74">
        <f>+'Ark1'!AE596</f>
        <v>0</v>
      </c>
      <c r="AF169" s="155">
        <f t="shared" si="34"/>
        <v>1.3585313174946003</v>
      </c>
      <c r="AG169" s="46"/>
      <c r="AH169" s="13"/>
      <c r="AI169" s="58"/>
    </row>
    <row r="170" spans="1:35" ht="15.6">
      <c r="A170" s="46"/>
      <c r="B170" s="53">
        <f>+'Ark1'!C597</f>
        <v>2014</v>
      </c>
      <c r="C170" s="53">
        <f>+'Ark1'!L597</f>
        <v>2</v>
      </c>
      <c r="D170" s="65" t="s">
        <v>29</v>
      </c>
      <c r="E170" s="327">
        <f>+'Ark1'!Q597</f>
        <v>1517</v>
      </c>
      <c r="F170" s="327"/>
      <c r="G170" s="327">
        <f>+'Ark1'!R597</f>
        <v>2352</v>
      </c>
      <c r="H170" s="177">
        <f>+'Ark1'!AG597</f>
        <v>1.2697188941643445</v>
      </c>
      <c r="I170" s="177">
        <f t="shared" si="30"/>
        <v>-6.1050218676751422E-2</v>
      </c>
      <c r="J170" s="177">
        <f>+'Ark1'!AH597</f>
        <v>0</v>
      </c>
      <c r="K170" s="177"/>
      <c r="L170" s="506"/>
      <c r="M170" s="177"/>
      <c r="N170" s="155">
        <f>+'Ark1'!U597</f>
        <v>20.446428571428562</v>
      </c>
      <c r="O170" s="177">
        <f t="shared" si="31"/>
        <v>0.54556130144363735</v>
      </c>
      <c r="P170" s="177"/>
      <c r="Q170" s="393"/>
      <c r="R170" s="393"/>
      <c r="S170" s="437"/>
      <c r="T170" s="177"/>
      <c r="U170" s="55">
        <f>+'Ark1'!T597</f>
        <v>3.5106292517006805</v>
      </c>
      <c r="V170" s="177">
        <f t="shared" si="32"/>
        <v>-0.15415204543355809</v>
      </c>
      <c r="W170" s="155">
        <f>+'Ark1'!W597</f>
        <v>8.5034013605442174E-2</v>
      </c>
      <c r="X170" s="95"/>
      <c r="Y170" s="74">
        <f>+'Ark1'!X597</f>
        <v>83.035714285714306</v>
      </c>
      <c r="Z170" s="74">
        <f>+'Ark1'!Y597</f>
        <v>28.571428571428577</v>
      </c>
      <c r="AA170" s="74">
        <f>+'Ark1'!Z597</f>
        <v>4.665501099582313</v>
      </c>
      <c r="AB170" s="71"/>
      <c r="AC170" s="155">
        <f>+'Ark1'!AA597</f>
        <v>0</v>
      </c>
      <c r="AD170" s="55">
        <f>+'Ark1'!AC597</f>
        <v>0</v>
      </c>
      <c r="AE170" s="74">
        <f>+'Ark1'!AE597</f>
        <v>0</v>
      </c>
      <c r="AF170" s="155">
        <f t="shared" si="34"/>
        <v>1.5504284772577455</v>
      </c>
      <c r="AG170" s="46"/>
      <c r="AI170" s="58"/>
    </row>
    <row r="171" spans="1:35" ht="15.6">
      <c r="A171" s="46"/>
      <c r="B171" s="53">
        <f>+'Ark1'!C598</f>
        <v>2014</v>
      </c>
      <c r="C171" s="53">
        <f>+'Ark1'!L598</f>
        <v>3</v>
      </c>
      <c r="D171" s="65" t="s">
        <v>30</v>
      </c>
      <c r="E171" s="327">
        <f>+'Ark1'!Q598</f>
        <v>2340</v>
      </c>
      <c r="F171" s="327"/>
      <c r="G171" s="327">
        <f>+'Ark1'!R598</f>
        <v>3914</v>
      </c>
      <c r="H171" s="177">
        <f>+'Ark1'!AG598</f>
        <v>2.2494301908736722</v>
      </c>
      <c r="I171" s="177">
        <f t="shared" si="30"/>
        <v>-2.2845505980327196E-2</v>
      </c>
      <c r="J171" s="177">
        <f>+'Ark1'!AH598</f>
        <v>0</v>
      </c>
      <c r="K171" s="177"/>
      <c r="L171" s="506"/>
      <c r="M171" s="177"/>
      <c r="N171" s="155">
        <f>+'Ark1'!U598</f>
        <v>21.767015840572313</v>
      </c>
      <c r="O171" s="177">
        <f t="shared" si="31"/>
        <v>8.8786348149913152E-2</v>
      </c>
      <c r="P171" s="177"/>
      <c r="Q171" s="393"/>
      <c r="R171" s="393"/>
      <c r="S171" s="437"/>
      <c r="T171" s="177"/>
      <c r="U171" s="55">
        <f>+'Ark1'!T598</f>
        <v>4.2823198773633111</v>
      </c>
      <c r="V171" s="177">
        <f t="shared" si="32"/>
        <v>-0.14010013707017333</v>
      </c>
      <c r="W171" s="155">
        <f>+'Ark1'!W598</f>
        <v>0.43433827286663279</v>
      </c>
      <c r="X171" s="95"/>
      <c r="Y171" s="74">
        <f>+'Ark1'!X598</f>
        <v>83.444047010730714</v>
      </c>
      <c r="Z171" s="74">
        <f>+'Ark1'!Y598</f>
        <v>46.039856923863049</v>
      </c>
      <c r="AA171" s="74">
        <f>+'Ark1'!Z598</f>
        <v>5.1238237366709054</v>
      </c>
      <c r="AB171" s="71"/>
      <c r="AC171" s="155">
        <f>+'Ark1'!AA598</f>
        <v>0</v>
      </c>
      <c r="AD171" s="55">
        <f>+'Ark1'!AC598</f>
        <v>0</v>
      </c>
      <c r="AE171" s="74">
        <f>+'Ark1'!AE598</f>
        <v>0</v>
      </c>
      <c r="AF171" s="155">
        <f t="shared" si="34"/>
        <v>1.6726495726495727</v>
      </c>
      <c r="AG171" s="46"/>
      <c r="AI171" s="58"/>
    </row>
    <row r="172" spans="1:35" ht="15.6">
      <c r="A172" s="46"/>
      <c r="B172" s="53">
        <f>+'Ark1'!C599</f>
        <v>2014</v>
      </c>
      <c r="C172" s="53">
        <f>+'Ark1'!L599</f>
        <v>4</v>
      </c>
      <c r="D172" s="65" t="s">
        <v>31</v>
      </c>
      <c r="E172" s="327">
        <f>+'Ark1'!Q599</f>
        <v>3400</v>
      </c>
      <c r="F172" s="327"/>
      <c r="G172" s="327">
        <f>+'Ark1'!R599</f>
        <v>6202</v>
      </c>
      <c r="H172" s="177">
        <f>+'Ark1'!AG599</f>
        <v>3.8009770419562816</v>
      </c>
      <c r="I172" s="177">
        <f t="shared" si="30"/>
        <v>-0.23781900120112187</v>
      </c>
      <c r="J172" s="177">
        <f>+'Ark1'!AH599</f>
        <v>0</v>
      </c>
      <c r="K172" s="177"/>
      <c r="L172" s="506"/>
      <c r="M172" s="177"/>
      <c r="N172" s="155">
        <f>+'Ark1'!U599</f>
        <v>23.21189938729438</v>
      </c>
      <c r="O172" s="177">
        <f t="shared" si="31"/>
        <v>4.857950029819591E-3</v>
      </c>
      <c r="P172" s="177"/>
      <c r="Q172" s="393"/>
      <c r="R172" s="393"/>
      <c r="S172" s="437"/>
      <c r="T172" s="177"/>
      <c r="U172" s="55">
        <f>+'Ark1'!T599</f>
        <v>5.0574008384392153</v>
      </c>
      <c r="V172" s="177">
        <f t="shared" si="32"/>
        <v>-2.4749262980663822E-2</v>
      </c>
      <c r="W172" s="155">
        <f>+'Ark1'!W599</f>
        <v>1.9993550467591097</v>
      </c>
      <c r="X172" s="95"/>
      <c r="Y172" s="74">
        <f>+'Ark1'!X599</f>
        <v>85.682038052241211</v>
      </c>
      <c r="Z172" s="74">
        <f>+'Ark1'!Y599</f>
        <v>58.626249596904216</v>
      </c>
      <c r="AA172" s="74">
        <f>+'Ark1'!Z599</f>
        <v>5.4161055141028029</v>
      </c>
      <c r="AB172" s="71"/>
      <c r="AC172" s="155">
        <f>+'Ark1'!AA599</f>
        <v>0</v>
      </c>
      <c r="AD172" s="55">
        <f>+'Ark1'!AC599</f>
        <v>0</v>
      </c>
      <c r="AE172" s="74">
        <f>+'Ark1'!AE599</f>
        <v>0</v>
      </c>
      <c r="AF172" s="155">
        <f t="shared" si="34"/>
        <v>1.8241176470588236</v>
      </c>
      <c r="AG172" s="46"/>
      <c r="AI172" s="58"/>
    </row>
    <row r="173" spans="1:35" ht="15.6">
      <c r="A173" s="46"/>
      <c r="B173" s="53">
        <f>+'Ark1'!C600</f>
        <v>2014</v>
      </c>
      <c r="C173" s="53">
        <f>+'Ark1'!L600</f>
        <v>5</v>
      </c>
      <c r="D173" s="65" t="s">
        <v>401</v>
      </c>
      <c r="E173" s="327">
        <f>+'Ark1'!Q600</f>
        <v>4925</v>
      </c>
      <c r="F173" s="327"/>
      <c r="G173" s="327">
        <f>+'Ark1'!R600</f>
        <v>10968</v>
      </c>
      <c r="H173" s="177">
        <f>+'Ark1'!AG600</f>
        <v>7.2194938418369503</v>
      </c>
      <c r="I173" s="177">
        <f t="shared" si="30"/>
        <v>-0.4624361749239041</v>
      </c>
      <c r="J173" s="177">
        <f>+'Ark1'!AH600</f>
        <v>0</v>
      </c>
      <c r="K173" s="177"/>
      <c r="L173" s="506"/>
      <c r="M173" s="177"/>
      <c r="N173" s="155">
        <f>+'Ark1'!U600</f>
        <v>24.930242523705381</v>
      </c>
      <c r="O173" s="177">
        <f t="shared" si="31"/>
        <v>-0.34841662000532381</v>
      </c>
      <c r="P173" s="177"/>
      <c r="Q173" s="393"/>
      <c r="R173" s="393"/>
      <c r="S173" s="437"/>
      <c r="T173" s="177"/>
      <c r="U173" s="55">
        <f>+'Ark1'!T600</f>
        <v>5.9280634573304178</v>
      </c>
      <c r="V173" s="177">
        <f t="shared" si="32"/>
        <v>1.4273215046978649E-2</v>
      </c>
      <c r="W173" s="155">
        <f>+'Ark1'!W600</f>
        <v>6.2272064186725009</v>
      </c>
      <c r="X173" s="95"/>
      <c r="Y173" s="74">
        <f>+'Ark1'!X600</f>
        <v>89.496717724288814</v>
      </c>
      <c r="Z173" s="74">
        <f>+'Ark1'!Y600</f>
        <v>69.520423048869446</v>
      </c>
      <c r="AA173" s="74">
        <f>+'Ark1'!Z600</f>
        <v>5.6180062978315055</v>
      </c>
      <c r="AB173" s="71"/>
      <c r="AC173" s="155">
        <f>+'Ark1'!AA600</f>
        <v>0</v>
      </c>
      <c r="AD173" s="55">
        <f>+'Ark1'!AC600</f>
        <v>0</v>
      </c>
      <c r="AE173" s="74">
        <f>+'Ark1'!AE600</f>
        <v>0</v>
      </c>
      <c r="AF173" s="155">
        <f t="shared" si="34"/>
        <v>2.2270050761421318</v>
      </c>
      <c r="AG173" s="46"/>
      <c r="AI173" s="58"/>
    </row>
    <row r="174" spans="1:35" ht="15.6">
      <c r="A174" s="46"/>
      <c r="B174" s="53">
        <f>+'Ark1'!C601</f>
        <v>2014</v>
      </c>
      <c r="C174" s="53">
        <f>+'Ark1'!L601</f>
        <v>6</v>
      </c>
      <c r="D174" s="65" t="s">
        <v>32</v>
      </c>
      <c r="E174" s="327">
        <f>+'Ark1'!Q601</f>
        <v>6164</v>
      </c>
      <c r="F174" s="327"/>
      <c r="G174" s="327">
        <f>+'Ark1'!R601</f>
        <v>14745</v>
      </c>
      <c r="H174" s="177">
        <f>+'Ark1'!AG601</f>
        <v>10.756071528289748</v>
      </c>
      <c r="I174" s="177">
        <f t="shared" si="30"/>
        <v>-0.24160224622089288</v>
      </c>
      <c r="J174" s="177">
        <f>+'Ark1'!AH601</f>
        <v>0</v>
      </c>
      <c r="K174" s="177"/>
      <c r="L174" s="506"/>
      <c r="M174" s="177"/>
      <c r="N174" s="155">
        <f>+'Ark1'!U601</f>
        <v>27.628423194303128</v>
      </c>
      <c r="O174" s="177">
        <f t="shared" si="31"/>
        <v>-9.5820385661344432E-2</v>
      </c>
      <c r="P174" s="177"/>
      <c r="Q174" s="393"/>
      <c r="R174" s="393"/>
      <c r="S174" s="437"/>
      <c r="T174" s="177"/>
      <c r="U174" s="55">
        <f>+'Ark1'!T601</f>
        <v>6.5439131909121748</v>
      </c>
      <c r="V174" s="177">
        <f t="shared" si="32"/>
        <v>-7.1292703133529756E-3</v>
      </c>
      <c r="W174" s="155">
        <f>+'Ark1'!W601</f>
        <v>11.83452017633096</v>
      </c>
      <c r="X174" s="95"/>
      <c r="Y174" s="74">
        <f>+'Ark1'!X601</f>
        <v>95.72058324855881</v>
      </c>
      <c r="Z174" s="74">
        <f>+'Ark1'!Y601</f>
        <v>83.438453713123053</v>
      </c>
      <c r="AA174" s="74">
        <f>+'Ark1'!Z601</f>
        <v>5.3783893575435924</v>
      </c>
      <c r="AB174" s="71"/>
      <c r="AC174" s="155">
        <f>+'Ark1'!AA601</f>
        <v>0</v>
      </c>
      <c r="AD174" s="55">
        <f>+'Ark1'!AC601</f>
        <v>0</v>
      </c>
      <c r="AE174" s="74">
        <f>+'Ark1'!AE601</f>
        <v>0</v>
      </c>
      <c r="AF174" s="155">
        <f t="shared" si="34"/>
        <v>2.3921155094094742</v>
      </c>
      <c r="AG174" s="46"/>
      <c r="AI174" s="58"/>
    </row>
    <row r="175" spans="1:35" ht="15.6">
      <c r="A175" s="46"/>
      <c r="B175" s="53">
        <f>+'Ark1'!C602</f>
        <v>2014</v>
      </c>
      <c r="C175" s="53">
        <f>+'Ark1'!L602</f>
        <v>7</v>
      </c>
      <c r="D175" s="65" t="s">
        <v>33</v>
      </c>
      <c r="E175" s="327">
        <f>+'Ark1'!Q602</f>
        <v>6699</v>
      </c>
      <c r="F175" s="327"/>
      <c r="G175" s="327">
        <f>+'Ark1'!R602</f>
        <v>16439</v>
      </c>
      <c r="H175" s="177">
        <f>+'Ark1'!AG602</f>
        <v>13.113342015510398</v>
      </c>
      <c r="I175" s="177">
        <f t="shared" si="30"/>
        <v>5.2418992958349619E-2</v>
      </c>
      <c r="J175" s="177">
        <f>+'Ark1'!AH602</f>
        <v>0</v>
      </c>
      <c r="K175" s="177"/>
      <c r="L175" s="506"/>
      <c r="M175" s="177"/>
      <c r="N175" s="155">
        <f>+'Ark1'!U602</f>
        <v>30.212397347770601</v>
      </c>
      <c r="O175" s="177">
        <f t="shared" si="31"/>
        <v>0.11802133103788748</v>
      </c>
      <c r="P175" s="177"/>
      <c r="Q175" s="393"/>
      <c r="R175" s="393"/>
      <c r="S175" s="437"/>
      <c r="T175" s="177"/>
      <c r="U175" s="55">
        <f>+'Ark1'!T602</f>
        <v>7.2194780704422419</v>
      </c>
      <c r="V175" s="177">
        <f t="shared" si="32"/>
        <v>2.304005836152534E-3</v>
      </c>
      <c r="W175" s="155">
        <f>+'Ark1'!W602</f>
        <v>21.734898716466944</v>
      </c>
      <c r="X175" s="95"/>
      <c r="Y175" s="74">
        <f>+'Ark1'!X602</f>
        <v>99.002372407080699</v>
      </c>
      <c r="Z175" s="74">
        <f>+'Ark1'!Y602</f>
        <v>93.150434941298144</v>
      </c>
      <c r="AA175" s="74">
        <f>+'Ark1'!Z602</f>
        <v>5.0283236545482248</v>
      </c>
      <c r="AB175" s="71"/>
      <c r="AC175" s="155">
        <f>+'Ark1'!AA602</f>
        <v>0</v>
      </c>
      <c r="AD175" s="55">
        <f>+'Ark1'!AC602</f>
        <v>0</v>
      </c>
      <c r="AE175" s="74">
        <f>+'Ark1'!AE602</f>
        <v>0</v>
      </c>
      <c r="AF175" s="155">
        <f t="shared" si="34"/>
        <v>2.4539483505000748</v>
      </c>
      <c r="AG175" s="46"/>
      <c r="AI175" s="58"/>
    </row>
    <row r="176" spans="1:35" ht="15.6">
      <c r="A176" s="46"/>
      <c r="B176" s="53">
        <f>+'Ark1'!C603</f>
        <v>2014</v>
      </c>
      <c r="C176" s="53">
        <f>+'Ark1'!L603</f>
        <v>8</v>
      </c>
      <c r="D176" s="65" t="s">
        <v>34</v>
      </c>
      <c r="E176" s="327">
        <f>+'Ark1'!Q603</f>
        <v>8090</v>
      </c>
      <c r="F176" s="327"/>
      <c r="G176" s="327">
        <f>+'Ark1'!R603</f>
        <v>25957</v>
      </c>
      <c r="H176" s="177">
        <f>+'Ark1'!AG603</f>
        <v>22.698238459756375</v>
      </c>
      <c r="I176" s="177">
        <f t="shared" si="30"/>
        <v>1.0350038766989016</v>
      </c>
      <c r="J176" s="177">
        <f>+'Ark1'!AH603</f>
        <v>0</v>
      </c>
      <c r="K176" s="177"/>
      <c r="L176" s="506"/>
      <c r="M176" s="177"/>
      <c r="N176" s="155">
        <f>+'Ark1'!U603</f>
        <v>33.119582386254486</v>
      </c>
      <c r="O176" s="177">
        <f t="shared" si="31"/>
        <v>0.33532305633008264</v>
      </c>
      <c r="P176" s="177"/>
      <c r="Q176" s="393"/>
      <c r="R176" s="393"/>
      <c r="S176" s="437"/>
      <c r="T176" s="177"/>
      <c r="U176" s="55">
        <f>+'Ark1'!T603</f>
        <v>8.1638479022999597</v>
      </c>
      <c r="V176" s="177">
        <f t="shared" si="32"/>
        <v>-3.5565089035802799E-3</v>
      </c>
      <c r="W176" s="155">
        <f>+'Ark1'!W603</f>
        <v>40.509303848672801</v>
      </c>
      <c r="X176" s="95"/>
      <c r="Y176" s="74">
        <f>+'Ark1'!X603</f>
        <v>99.653272720268134</v>
      </c>
      <c r="Z176" s="74">
        <f>+'Ark1'!Y603</f>
        <v>97.126016103555898</v>
      </c>
      <c r="AA176" s="74">
        <f>+'Ark1'!Z603</f>
        <v>5.4074365182432178</v>
      </c>
      <c r="AB176" s="71"/>
      <c r="AC176" s="155">
        <f>+'Ark1'!AA603</f>
        <v>0</v>
      </c>
      <c r="AD176" s="55">
        <f>+'Ark1'!AC603</f>
        <v>0</v>
      </c>
      <c r="AE176" s="74">
        <f>+'Ark1'!AE603</f>
        <v>0</v>
      </c>
      <c r="AF176" s="155">
        <f t="shared" si="34"/>
        <v>3.2085290482076636</v>
      </c>
      <c r="AG176" s="46"/>
      <c r="AI176" s="58"/>
    </row>
    <row r="177" spans="1:35" ht="15.6">
      <c r="A177" s="46"/>
      <c r="B177" s="53">
        <f>+'Ark1'!C604</f>
        <v>2014</v>
      </c>
      <c r="C177" s="53">
        <f>+'Ark1'!L604</f>
        <v>9</v>
      </c>
      <c r="D177" s="65" t="s">
        <v>35</v>
      </c>
      <c r="E177" s="327">
        <f>+'Ark1'!Q604</f>
        <v>7403</v>
      </c>
      <c r="F177" s="327"/>
      <c r="G177" s="327">
        <f>+'Ark1'!R604</f>
        <v>22731</v>
      </c>
      <c r="H177" s="177">
        <f>+'Ark1'!AG604</f>
        <v>22.053393408894351</v>
      </c>
      <c r="I177" s="177">
        <f t="shared" si="30"/>
        <v>-0.49182043057397351</v>
      </c>
      <c r="J177" s="177">
        <f>+'Ark1'!AH604</f>
        <v>0</v>
      </c>
      <c r="K177" s="177"/>
      <c r="L177" s="506"/>
      <c r="M177" s="177"/>
      <c r="N177" s="155">
        <f>+'Ark1'!U604</f>
        <v>36.745492939158304</v>
      </c>
      <c r="O177" s="177">
        <f t="shared" si="31"/>
        <v>0.21042163608937869</v>
      </c>
      <c r="P177" s="177"/>
      <c r="Q177" s="393"/>
      <c r="R177" s="393"/>
      <c r="S177" s="437"/>
      <c r="T177" s="177"/>
      <c r="U177" s="55">
        <f>+'Ark1'!T604</f>
        <v>9.0957283005587097</v>
      </c>
      <c r="V177" s="177">
        <f t="shared" si="32"/>
        <v>4.3834376642557515E-2</v>
      </c>
      <c r="W177" s="155">
        <f>+'Ark1'!W604</f>
        <v>58.835950904051735</v>
      </c>
      <c r="X177" s="95"/>
      <c r="Y177" s="74">
        <f>+'Ark1'!X604</f>
        <v>99.96480577185342</v>
      </c>
      <c r="Z177" s="74">
        <f>+'Ark1'!Y604</f>
        <v>99.58646781927763</v>
      </c>
      <c r="AA177" s="74">
        <f>+'Ark1'!Z604</f>
        <v>5.1480941970533376</v>
      </c>
      <c r="AB177" s="71"/>
      <c r="AC177" s="155">
        <f>+'Ark1'!AA604</f>
        <v>0</v>
      </c>
      <c r="AD177" s="55">
        <f>+'Ark1'!AC604</f>
        <v>0</v>
      </c>
      <c r="AE177" s="74">
        <f>+'Ark1'!AE604</f>
        <v>0</v>
      </c>
      <c r="AF177" s="155">
        <f t="shared" si="34"/>
        <v>3.0705119546129946</v>
      </c>
      <c r="AG177" s="46"/>
      <c r="AI177" s="58"/>
    </row>
    <row r="178" spans="1:35" ht="15.6">
      <c r="A178" s="46"/>
      <c r="B178" s="53">
        <f>+'Ark1'!C605</f>
        <v>2014</v>
      </c>
      <c r="C178" s="53">
        <f>+'Ark1'!L605</f>
        <v>10</v>
      </c>
      <c r="D178" s="65" t="s">
        <v>36</v>
      </c>
      <c r="E178" s="327">
        <f>+'Ark1'!Q605</f>
        <v>4504</v>
      </c>
      <c r="F178" s="327"/>
      <c r="G178" s="327">
        <f>+'Ark1'!R605</f>
        <v>9114</v>
      </c>
      <c r="H178" s="177">
        <f>+'Ark1'!AG605</f>
        <v>9.5441909832531877</v>
      </c>
      <c r="I178" s="177">
        <f t="shared" si="30"/>
        <v>0.31121199654103116</v>
      </c>
      <c r="J178" s="177">
        <f>+'Ark1'!AH605</f>
        <v>0</v>
      </c>
      <c r="K178" s="177"/>
      <c r="L178" s="506"/>
      <c r="M178" s="177"/>
      <c r="N178" s="155">
        <f>+'Ark1'!U605</f>
        <v>39.662244897959056</v>
      </c>
      <c r="O178" s="177">
        <f t="shared" si="31"/>
        <v>-2.6851134991439096E-2</v>
      </c>
      <c r="P178" s="177"/>
      <c r="Q178" s="393"/>
      <c r="R178" s="393"/>
      <c r="S178" s="437"/>
      <c r="T178" s="177"/>
      <c r="U178" s="55">
        <f>+'Ark1'!T605</f>
        <v>9.9298880842659649</v>
      </c>
      <c r="V178" s="177">
        <f t="shared" si="32"/>
        <v>4.6948565514608021E-2</v>
      </c>
      <c r="W178" s="155">
        <f>+'Ark1'!W605</f>
        <v>71.362738643844622</v>
      </c>
      <c r="X178" s="95"/>
      <c r="Y178" s="74">
        <f>+'Ark1'!X605</f>
        <v>100</v>
      </c>
      <c r="Z178" s="74">
        <f>+'Ark1'!Y605</f>
        <v>99.923195084485414</v>
      </c>
      <c r="AA178" s="74">
        <f>+'Ark1'!Z605</f>
        <v>5.4541665433527102</v>
      </c>
      <c r="AB178" s="71"/>
      <c r="AC178" s="155">
        <f>+'Ark1'!AA605</f>
        <v>0</v>
      </c>
      <c r="AD178" s="55">
        <f>+'Ark1'!AC605</f>
        <v>0</v>
      </c>
      <c r="AE178" s="74">
        <f>+'Ark1'!AE605</f>
        <v>0</v>
      </c>
      <c r="AF178" s="155">
        <f t="shared" si="34"/>
        <v>2.0235346358792183</v>
      </c>
      <c r="AG178" s="46"/>
      <c r="AI178" s="58"/>
    </row>
    <row r="179" spans="1:35" ht="15.6">
      <c r="A179" s="46"/>
      <c r="B179" s="53">
        <f>+'Ark1'!C606</f>
        <v>2014</v>
      </c>
      <c r="C179" s="53">
        <f>+'Ark1'!L606</f>
        <v>11</v>
      </c>
      <c r="D179" s="65" t="s">
        <v>37</v>
      </c>
      <c r="E179" s="327">
        <f>+'Ark1'!Q606</f>
        <v>2741</v>
      </c>
      <c r="F179" s="327"/>
      <c r="G179" s="327">
        <f>+'Ark1'!R606</f>
        <v>4566</v>
      </c>
      <c r="H179" s="177">
        <f>+'Ark1'!AG606</f>
        <v>5.1310082436677158</v>
      </c>
      <c r="I179" s="177">
        <f t="shared" si="30"/>
        <v>8.2171527873692085E-2</v>
      </c>
      <c r="J179" s="177">
        <f>+'Ark1'!AH606</f>
        <v>0</v>
      </c>
      <c r="K179" s="177"/>
      <c r="L179" s="506"/>
      <c r="M179" s="177"/>
      <c r="N179" s="155">
        <f>+'Ark1'!U606</f>
        <v>42.561213315812445</v>
      </c>
      <c r="O179" s="177">
        <f t="shared" si="31"/>
        <v>0.21089605692908009</v>
      </c>
      <c r="P179" s="177"/>
      <c r="Q179" s="393"/>
      <c r="R179" s="393"/>
      <c r="S179" s="437"/>
      <c r="T179" s="177"/>
      <c r="U179" s="55">
        <f>+'Ark1'!T606</f>
        <v>10.683968462549277</v>
      </c>
      <c r="V179" s="177">
        <f t="shared" si="32"/>
        <v>4.7970154596654879E-2</v>
      </c>
      <c r="W179" s="155">
        <f>+'Ark1'!W606</f>
        <v>80.157687253613673</v>
      </c>
      <c r="X179" s="95"/>
      <c r="Y179" s="74">
        <f>+'Ark1'!X606</f>
        <v>100</v>
      </c>
      <c r="Z179" s="74">
        <f>+'Ark1'!Y606</f>
        <v>100</v>
      </c>
      <c r="AA179" s="74">
        <f>+'Ark1'!Z606</f>
        <v>5.8295575204656496</v>
      </c>
      <c r="AB179" s="71"/>
      <c r="AC179" s="155">
        <f>+'Ark1'!AA606</f>
        <v>0</v>
      </c>
      <c r="AD179" s="55">
        <f>+'Ark1'!AC606</f>
        <v>0</v>
      </c>
      <c r="AE179" s="74">
        <f>+'Ark1'!AE606</f>
        <v>0</v>
      </c>
      <c r="AF179" s="155">
        <f t="shared" si="34"/>
        <v>1.6658153958409341</v>
      </c>
      <c r="AG179" s="46"/>
      <c r="AI179" s="58"/>
    </row>
    <row r="180" spans="1:35" ht="15.6">
      <c r="A180" s="46"/>
      <c r="B180" s="53">
        <f>+'Ark1'!C607</f>
        <v>2014</v>
      </c>
      <c r="C180" s="53">
        <f>+'Ark1'!L607</f>
        <v>12</v>
      </c>
      <c r="D180" s="65" t="s">
        <v>38</v>
      </c>
      <c r="E180" s="327">
        <f>+'Ark1'!Q607</f>
        <v>846</v>
      </c>
      <c r="F180" s="327"/>
      <c r="G180" s="327">
        <f>+'Ark1'!R607</f>
        <v>1142</v>
      </c>
      <c r="H180" s="177">
        <f>+'Ark1'!AG607</f>
        <v>1.3539522937911357</v>
      </c>
      <c r="I180" s="177">
        <f t="shared" si="30"/>
        <v>-1.4240768400696213E-2</v>
      </c>
      <c r="J180" s="177">
        <f>+'Ark1'!AH607</f>
        <v>0</v>
      </c>
      <c r="K180" s="177"/>
      <c r="L180" s="506"/>
      <c r="M180" s="177"/>
      <c r="N180" s="155">
        <f>+'Ark1'!U607</f>
        <v>44.903940455341406</v>
      </c>
      <c r="O180" s="177">
        <f t="shared" si="31"/>
        <v>0.60900167983120923</v>
      </c>
      <c r="P180" s="177"/>
      <c r="Q180" s="393"/>
      <c r="R180" s="393"/>
      <c r="S180" s="437"/>
      <c r="T180" s="177"/>
      <c r="U180" s="55">
        <f>+'Ark1'!T607</f>
        <v>11.063922942206657</v>
      </c>
      <c r="V180" s="177">
        <f t="shared" si="32"/>
        <v>8.0249472818900713E-2</v>
      </c>
      <c r="W180" s="155">
        <f>+'Ark1'!W607</f>
        <v>81.873905429071769</v>
      </c>
      <c r="X180" s="95"/>
      <c r="Y180" s="74">
        <f>+'Ark1'!X607</f>
        <v>100.0875656742557</v>
      </c>
      <c r="Z180" s="74">
        <f>+'Ark1'!Y607</f>
        <v>100.0875656742557</v>
      </c>
      <c r="AA180" s="74">
        <f>+'Ark1'!Z607</f>
        <v>6.4096176276795891</v>
      </c>
      <c r="AB180" s="71"/>
      <c r="AC180" s="155">
        <f>+'Ark1'!AA607</f>
        <v>0</v>
      </c>
      <c r="AD180" s="55">
        <f>+'Ark1'!AC607</f>
        <v>0</v>
      </c>
      <c r="AE180" s="74">
        <f>+'Ark1'!AE607</f>
        <v>0</v>
      </c>
      <c r="AF180" s="155">
        <f t="shared" si="34"/>
        <v>1.3498817966903074</v>
      </c>
      <c r="AG180" s="46"/>
      <c r="AI180" s="58"/>
    </row>
    <row r="181" spans="1:35" ht="15.6">
      <c r="A181" s="46"/>
      <c r="B181" s="53">
        <f>+'Ark1'!C608</f>
        <v>2014</v>
      </c>
      <c r="C181" s="53">
        <f>+'Ark1'!L608</f>
        <v>13</v>
      </c>
      <c r="D181" s="65" t="s">
        <v>39</v>
      </c>
      <c r="E181" s="327">
        <f>+'Ark1'!Q608</f>
        <v>228</v>
      </c>
      <c r="F181" s="327"/>
      <c r="G181" s="327">
        <f>+'Ark1'!R608</f>
        <v>285</v>
      </c>
      <c r="H181" s="177">
        <f>+'Ark1'!AG608</f>
        <v>0.34480432427865332</v>
      </c>
      <c r="I181" s="177">
        <f t="shared" si="30"/>
        <v>5.6159318351136411E-2</v>
      </c>
      <c r="J181" s="177">
        <f>+'Ark1'!AH608</f>
        <v>0</v>
      </c>
      <c r="K181" s="177"/>
      <c r="L181" s="506"/>
      <c r="M181" s="177"/>
      <c r="N181" s="155">
        <f>+'Ark1'!U608</f>
        <v>45.822105263157951</v>
      </c>
      <c r="O181" s="177">
        <f t="shared" si="31"/>
        <v>3.2505263157958098E-2</v>
      </c>
      <c r="P181" s="177"/>
      <c r="Q181" s="393"/>
      <c r="R181" s="393"/>
      <c r="S181" s="437"/>
      <c r="T181" s="177"/>
      <c r="U181" s="55">
        <f>+'Ark1'!T608</f>
        <v>11.196491228070176</v>
      </c>
      <c r="V181" s="177">
        <f t="shared" si="32"/>
        <v>-1.1508771929824135E-2</v>
      </c>
      <c r="W181" s="155">
        <f>+'Ark1'!W608</f>
        <v>84.912280701754383</v>
      </c>
      <c r="X181" s="95"/>
      <c r="Y181" s="74">
        <f>+'Ark1'!X608</f>
        <v>100</v>
      </c>
      <c r="Z181" s="74">
        <f>+'Ark1'!Y608</f>
        <v>100</v>
      </c>
      <c r="AA181" s="74">
        <f>+'Ark1'!Z608</f>
        <v>6.9112495980436739</v>
      </c>
      <c r="AB181" s="71"/>
      <c r="AC181" s="155">
        <f>+'Ark1'!AA608</f>
        <v>0</v>
      </c>
      <c r="AD181" s="55">
        <f>+'Ark1'!AC608</f>
        <v>0</v>
      </c>
      <c r="AE181" s="74">
        <f>+'Ark1'!AE608</f>
        <v>0</v>
      </c>
      <c r="AF181" s="155">
        <f t="shared" si="34"/>
        <v>1.25</v>
      </c>
      <c r="AG181" s="46"/>
      <c r="AI181" s="58"/>
    </row>
    <row r="182" spans="1:35" ht="15.6">
      <c r="A182" s="46"/>
      <c r="B182" s="53">
        <f>+'Ark1'!C609</f>
        <v>2014</v>
      </c>
      <c r="C182" s="53">
        <f>+'Ark1'!L609</f>
        <v>14</v>
      </c>
      <c r="D182" s="65" t="s">
        <v>402</v>
      </c>
      <c r="E182" s="327">
        <f>+'Ark1'!Q609</f>
        <v>86</v>
      </c>
      <c r="F182" s="327"/>
      <c r="G182" s="327">
        <f>+'Ark1'!R609</f>
        <v>119</v>
      </c>
      <c r="H182" s="177">
        <f>+'Ark1'!AG609</f>
        <v>0.15062631148509398</v>
      </c>
      <c r="I182" s="177">
        <f t="shared" si="30"/>
        <v>3.7968675516790881E-2</v>
      </c>
      <c r="J182" s="177">
        <f>+'Ark1'!AH609</f>
        <v>0</v>
      </c>
      <c r="K182" s="177"/>
      <c r="L182" s="506"/>
      <c r="M182" s="177"/>
      <c r="N182" s="155">
        <f>+'Ark1'!U609</f>
        <v>47.940336134453794</v>
      </c>
      <c r="O182" s="177">
        <f t="shared" si="31"/>
        <v>0.4094850706240365</v>
      </c>
      <c r="P182" s="177"/>
      <c r="Q182" s="393"/>
      <c r="R182" s="393"/>
      <c r="S182" s="437"/>
      <c r="T182" s="177"/>
      <c r="U182" s="55">
        <f>+'Ark1'!T609</f>
        <v>11.991596638655464</v>
      </c>
      <c r="V182" s="177">
        <f t="shared" si="32"/>
        <v>0.26819238333631112</v>
      </c>
      <c r="W182" s="155">
        <f>+'Ark1'!W609</f>
        <v>88.235294117647058</v>
      </c>
      <c r="X182" s="95"/>
      <c r="Y182" s="74">
        <f>+'Ark1'!X609</f>
        <v>100</v>
      </c>
      <c r="Z182" s="74">
        <f>+'Ark1'!Y609</f>
        <v>100</v>
      </c>
      <c r="AA182" s="74">
        <f>+'Ark1'!Z609</f>
        <v>6.4630861235136532</v>
      </c>
      <c r="AB182" s="71"/>
      <c r="AC182" s="155">
        <f>+'Ark1'!AA609</f>
        <v>0</v>
      </c>
      <c r="AD182" s="55">
        <f>+'Ark1'!AC609</f>
        <v>0</v>
      </c>
      <c r="AE182" s="74">
        <f>+'Ark1'!AE609</f>
        <v>0</v>
      </c>
      <c r="AF182" s="155">
        <f t="shared" si="34"/>
        <v>1.3837209302325582</v>
      </c>
      <c r="AG182" s="46"/>
      <c r="AI182" s="58"/>
    </row>
    <row r="183" spans="1:35" ht="15.6">
      <c r="A183" s="46"/>
      <c r="B183" s="53">
        <f>+'Ark1'!C610</f>
        <v>2014</v>
      </c>
      <c r="C183" s="53">
        <f>+'Ark1'!L610</f>
        <v>15</v>
      </c>
      <c r="D183" s="65" t="s">
        <v>40</v>
      </c>
      <c r="E183" s="327">
        <f>+'Ark1'!Q610</f>
        <v>12</v>
      </c>
      <c r="F183" s="327"/>
      <c r="G183" s="327">
        <f>+'Ark1'!R610</f>
        <v>15</v>
      </c>
      <c r="H183" s="177">
        <f>+'Ark1'!AG610</f>
        <v>1.8777793252852601E-2</v>
      </c>
      <c r="I183" s="177">
        <f t="shared" si="30"/>
        <v>1.2509369988741911E-2</v>
      </c>
      <c r="J183" s="177">
        <f>+'Ark1'!AH610</f>
        <v>0</v>
      </c>
      <c r="K183" s="177"/>
      <c r="L183" s="506"/>
      <c r="M183" s="177"/>
      <c r="N183" s="155">
        <f>+'Ark1'!U610</f>
        <v>47.41333333333332</v>
      </c>
      <c r="O183" s="177">
        <f t="shared" si="31"/>
        <v>-2.3066666666666791</v>
      </c>
      <c r="P183" s="177"/>
      <c r="Q183" s="393"/>
      <c r="R183" s="393"/>
      <c r="S183" s="437"/>
      <c r="T183" s="177"/>
      <c r="U183" s="55">
        <f>+'Ark1'!T610</f>
        <v>10.333333333333336</v>
      </c>
      <c r="V183" s="177">
        <f t="shared" si="32"/>
        <v>1.3333333333333357</v>
      </c>
      <c r="W183" s="155">
        <f>+'Ark1'!W610</f>
        <v>80</v>
      </c>
      <c r="X183" s="95"/>
      <c r="Y183" s="74">
        <f>+'Ark1'!X610</f>
        <v>100</v>
      </c>
      <c r="Z183" s="74">
        <f>+'Ark1'!Y610</f>
        <v>100</v>
      </c>
      <c r="AA183" s="74">
        <f>+'Ark1'!Z610</f>
        <v>6.3042701577758313</v>
      </c>
      <c r="AB183" s="71"/>
      <c r="AC183" s="155">
        <f>+'Ark1'!AA610</f>
        <v>0</v>
      </c>
      <c r="AD183" s="55">
        <f>+'Ark1'!AC610</f>
        <v>0</v>
      </c>
      <c r="AE183" s="74">
        <f>+'Ark1'!AE610</f>
        <v>0</v>
      </c>
      <c r="AF183" s="155">
        <f t="shared" si="34"/>
        <v>1.25</v>
      </c>
      <c r="AG183" s="46"/>
      <c r="AI183" s="58"/>
    </row>
    <row r="184" spans="1:35" ht="15.6">
      <c r="A184" s="46"/>
      <c r="B184">
        <f>+'Ark1'!C611</f>
        <v>2013</v>
      </c>
      <c r="C184">
        <f>+'Ark1'!L611</f>
        <v>1</v>
      </c>
      <c r="D184" s="3" t="str">
        <f t="shared" ref="D184" si="35">+D169</f>
        <v>P-</v>
      </c>
      <c r="E184" s="313">
        <f>+'Ark1'!Q611</f>
        <v>562</v>
      </c>
      <c r="G184" s="313">
        <f>+'Ark1'!R611</f>
        <v>783</v>
      </c>
      <c r="H184" s="195">
        <f>+'Ark1'!AG611</f>
        <v>0.35160408094022028</v>
      </c>
      <c r="I184" s="195">
        <f t="shared" si="30"/>
        <v>-0.13570603740007164</v>
      </c>
      <c r="J184" s="195">
        <f>+'Ark1'!AH611</f>
        <v>0</v>
      </c>
      <c r="K184" s="195"/>
      <c r="L184" s="507"/>
      <c r="M184" s="195"/>
      <c r="N184" s="92">
        <f>+'Ark1'!U611</f>
        <v>17.808812260536403</v>
      </c>
      <c r="O184" s="195">
        <f t="shared" si="31"/>
        <v>-0.59020251778872179</v>
      </c>
      <c r="P184" s="195"/>
      <c r="Q184" s="391"/>
      <c r="R184" s="391"/>
      <c r="S184" s="438"/>
      <c r="T184" s="195"/>
      <c r="U184" s="1">
        <f>+'Ark1'!T611</f>
        <v>2.6641123882503202</v>
      </c>
      <c r="V184" s="195">
        <f t="shared" si="32"/>
        <v>5.984309432585988E-3</v>
      </c>
      <c r="W184" s="92">
        <f>+'Ark1'!W611</f>
        <v>0</v>
      </c>
      <c r="X184" s="95"/>
      <c r="Y184" s="11">
        <f>+'Ark1'!X611</f>
        <v>69.987228607918254</v>
      </c>
      <c r="Z184" s="11">
        <f>+'Ark1'!Y611</f>
        <v>10.217113665389528</v>
      </c>
      <c r="AA184" s="11">
        <f>+'Ark1'!Z611</f>
        <v>4.7258222737117341</v>
      </c>
      <c r="AB184" s="71"/>
      <c r="AC184" s="92">
        <f>+'Ark1'!AA611</f>
        <v>0</v>
      </c>
      <c r="AD184" s="1">
        <f>+'Ark1'!AC611</f>
        <v>0</v>
      </c>
      <c r="AE184" s="11">
        <f>+'Ark1'!AE611</f>
        <v>0</v>
      </c>
      <c r="AF184" s="92">
        <f t="shared" si="34"/>
        <v>1.393238434163701</v>
      </c>
      <c r="AG184" s="46"/>
      <c r="AI184" s="58"/>
    </row>
    <row r="185" spans="1:35" ht="15.6">
      <c r="A185" s="46"/>
      <c r="B185">
        <f>+'Ark1'!C612</f>
        <v>2013</v>
      </c>
      <c r="C185">
        <f>+'Ark1'!L612</f>
        <v>2</v>
      </c>
      <c r="D185" s="3" t="str">
        <f t="shared" si="29"/>
        <v>P</v>
      </c>
      <c r="E185" s="313">
        <f>+'Ark1'!Q612</f>
        <v>1643</v>
      </c>
      <c r="G185" s="313">
        <f>+'Ark1'!R612</f>
        <v>2652</v>
      </c>
      <c r="H185" s="195">
        <f>+'Ark1'!AG612</f>
        <v>1.3307691128410959</v>
      </c>
      <c r="I185" s="195">
        <f t="shared" si="30"/>
        <v>-0.51451447803247219</v>
      </c>
      <c r="J185" s="195">
        <f>+'Ark1'!AH612</f>
        <v>0</v>
      </c>
      <c r="K185" s="195"/>
      <c r="L185" s="507"/>
      <c r="M185" s="195"/>
      <c r="N185" s="92">
        <f>+'Ark1'!U612</f>
        <v>19.900867269984925</v>
      </c>
      <c r="O185" s="195">
        <f t="shared" si="31"/>
        <v>-0.71006248810308037</v>
      </c>
      <c r="P185" s="195"/>
      <c r="Q185" s="391"/>
      <c r="R185" s="391"/>
      <c r="S185" s="438"/>
      <c r="T185" s="195"/>
      <c r="U185" s="1">
        <f>+'Ark1'!T612</f>
        <v>3.6647812971342386</v>
      </c>
      <c r="V185" s="195">
        <f t="shared" si="32"/>
        <v>1.2784794656827358E-2</v>
      </c>
      <c r="W185" s="92">
        <f>+'Ark1'!W612</f>
        <v>0</v>
      </c>
      <c r="X185" s="95"/>
      <c r="Y185" s="11">
        <f>+'Ark1'!X612</f>
        <v>78.355957767722487</v>
      </c>
      <c r="Z185" s="11">
        <f>+'Ark1'!Y612</f>
        <v>26.508295625942687</v>
      </c>
      <c r="AA185" s="11">
        <f>+'Ark1'!Z612</f>
        <v>4.8478894042870309</v>
      </c>
      <c r="AB185" s="71"/>
      <c r="AC185" s="92">
        <f>+'Ark1'!AA612</f>
        <v>0</v>
      </c>
      <c r="AD185" s="1">
        <f>+'Ark1'!AC612</f>
        <v>0</v>
      </c>
      <c r="AE185" s="11">
        <f>+'Ark1'!AE612</f>
        <v>0</v>
      </c>
      <c r="AF185" s="92">
        <f t="shared" si="34"/>
        <v>1.6141205112598904</v>
      </c>
      <c r="AG185" s="46"/>
      <c r="AI185" s="58"/>
    </row>
    <row r="186" spans="1:35" ht="15.6">
      <c r="A186" s="46"/>
      <c r="B186">
        <f>+'Ark1'!C613</f>
        <v>2013</v>
      </c>
      <c r="C186">
        <f>+'Ark1'!L613</f>
        <v>3</v>
      </c>
      <c r="D186" s="3" t="str">
        <f t="shared" si="29"/>
        <v>P+</v>
      </c>
      <c r="E186" s="313">
        <f>+'Ark1'!Q613</f>
        <v>2426</v>
      </c>
      <c r="G186" s="313">
        <f>+'Ark1'!R613</f>
        <v>4157</v>
      </c>
      <c r="H186" s="195">
        <f>+'Ark1'!AG613</f>
        <v>2.2722756968539994</v>
      </c>
      <c r="I186" s="195">
        <f t="shared" si="30"/>
        <v>-0.56571666478494143</v>
      </c>
      <c r="J186" s="195">
        <f>+'Ark1'!AH613</f>
        <v>0</v>
      </c>
      <c r="K186" s="195"/>
      <c r="L186" s="507"/>
      <c r="M186" s="195"/>
      <c r="N186" s="92">
        <f>+'Ark1'!U613</f>
        <v>21.6782294924224</v>
      </c>
      <c r="O186" s="195">
        <f t="shared" si="31"/>
        <v>-0.2844724461882393</v>
      </c>
      <c r="P186" s="195"/>
      <c r="Q186" s="391"/>
      <c r="R186" s="391"/>
      <c r="S186" s="438"/>
      <c r="T186" s="195"/>
      <c r="U186" s="1">
        <f>+'Ark1'!T613</f>
        <v>4.4224200144334844</v>
      </c>
      <c r="V186" s="195">
        <f t="shared" si="32"/>
        <v>0.14374473171942803</v>
      </c>
      <c r="W186" s="92">
        <f>+'Ark1'!W613</f>
        <v>0.28866971373586731</v>
      </c>
      <c r="X186" s="95"/>
      <c r="Y186" s="11">
        <f>+'Ark1'!X613</f>
        <v>82.343035843156116</v>
      </c>
      <c r="Z186" s="11">
        <f>+'Ark1'!Y613</f>
        <v>44.647582391147459</v>
      </c>
      <c r="AA186" s="11">
        <f>+'Ark1'!Z613</f>
        <v>5.1634002725029182</v>
      </c>
      <c r="AB186" s="71"/>
      <c r="AC186" s="92">
        <f>+'Ark1'!AA613</f>
        <v>0</v>
      </c>
      <c r="AD186" s="1">
        <f>+'Ark1'!AC613</f>
        <v>0</v>
      </c>
      <c r="AE186" s="11">
        <f>+'Ark1'!AE613</f>
        <v>0</v>
      </c>
      <c r="AF186" s="92">
        <f t="shared" si="34"/>
        <v>1.713520197856554</v>
      </c>
      <c r="AG186" s="46"/>
      <c r="AI186" s="58"/>
    </row>
    <row r="187" spans="1:35" ht="15.6">
      <c r="A187" s="46"/>
      <c r="B187">
        <f>+'Ark1'!C614</f>
        <v>2013</v>
      </c>
      <c r="C187">
        <f>+'Ark1'!L614</f>
        <v>4</v>
      </c>
      <c r="D187" s="3" t="str">
        <f t="shared" si="29"/>
        <v>O-</v>
      </c>
      <c r="E187" s="313">
        <f>+'Ark1'!Q614</f>
        <v>3605</v>
      </c>
      <c r="G187" s="313">
        <f>+'Ark1'!R614</f>
        <v>6902</v>
      </c>
      <c r="H187" s="195">
        <f>+'Ark1'!AG614</f>
        <v>4.0387960431574035</v>
      </c>
      <c r="I187" s="195">
        <f t="shared" si="30"/>
        <v>-0.8233272892797654</v>
      </c>
      <c r="J187" s="195">
        <f>+'Ark1'!AH614</f>
        <v>0</v>
      </c>
      <c r="K187" s="195"/>
      <c r="L187" s="507"/>
      <c r="M187" s="195"/>
      <c r="N187" s="92">
        <f>+'Ark1'!U614</f>
        <v>23.207041437264561</v>
      </c>
      <c r="O187" s="195">
        <f t="shared" si="31"/>
        <v>-0.41183294478650012</v>
      </c>
      <c r="P187" s="195"/>
      <c r="Q187" s="391"/>
      <c r="R187" s="391"/>
      <c r="S187" s="438"/>
      <c r="T187" s="195"/>
      <c r="U187" s="1">
        <f>+'Ark1'!T614</f>
        <v>5.0821501014198791</v>
      </c>
      <c r="V187" s="195">
        <f t="shared" si="32"/>
        <v>0.1405858980988004</v>
      </c>
      <c r="W187" s="92">
        <f>+'Ark1'!W614</f>
        <v>1.3474355259345117</v>
      </c>
      <c r="X187" s="95"/>
      <c r="Y187" s="11">
        <f>+'Ark1'!X614</f>
        <v>86.395247754274138</v>
      </c>
      <c r="Z187" s="11">
        <f>+'Ark1'!Y614</f>
        <v>58.432338452622439</v>
      </c>
      <c r="AA187" s="11">
        <f>+'Ark1'!Z614</f>
        <v>5.2716998901116865</v>
      </c>
      <c r="AB187" s="71"/>
      <c r="AC187" s="92">
        <f>+'Ark1'!AA614</f>
        <v>0</v>
      </c>
      <c r="AD187" s="1">
        <f>+'Ark1'!AC614</f>
        <v>0</v>
      </c>
      <c r="AE187" s="11">
        <f>+'Ark1'!AE614</f>
        <v>0</v>
      </c>
      <c r="AF187" s="92">
        <f t="shared" si="34"/>
        <v>1.9145631067961164</v>
      </c>
      <c r="AG187" s="46"/>
      <c r="AI187" s="58"/>
    </row>
    <row r="188" spans="1:35" ht="15.6">
      <c r="A188" s="46"/>
      <c r="B188">
        <f>+'Ark1'!C615</f>
        <v>2013</v>
      </c>
      <c r="C188">
        <f>+'Ark1'!L615</f>
        <v>5</v>
      </c>
      <c r="D188" s="3" t="str">
        <f t="shared" si="29"/>
        <v>O</v>
      </c>
      <c r="E188" s="313">
        <f>+'Ark1'!Q615</f>
        <v>5166</v>
      </c>
      <c r="G188" s="313">
        <f>+'Ark1'!R615</f>
        <v>12052</v>
      </c>
      <c r="H188" s="195">
        <f>+'Ark1'!AG615</f>
        <v>7.6819300167608544</v>
      </c>
      <c r="I188" s="195">
        <f t="shared" si="30"/>
        <v>-1.042491975379094</v>
      </c>
      <c r="J188" s="195">
        <f>+'Ark1'!AH615</f>
        <v>0</v>
      </c>
      <c r="K188" s="195"/>
      <c r="L188" s="507"/>
      <c r="M188" s="195"/>
      <c r="N188" s="92">
        <f>+'Ark1'!U615</f>
        <v>25.278659143710705</v>
      </c>
      <c r="O188" s="195">
        <f t="shared" si="31"/>
        <v>-0.23978842154663838</v>
      </c>
      <c r="P188" s="195"/>
      <c r="Q188" s="391"/>
      <c r="R188" s="391"/>
      <c r="S188" s="438"/>
      <c r="T188" s="195"/>
      <c r="U188" s="1">
        <f>+'Ark1'!T615</f>
        <v>5.9137902422834392</v>
      </c>
      <c r="V188" s="195">
        <f t="shared" si="32"/>
        <v>0.16978169397020437</v>
      </c>
      <c r="W188" s="92">
        <f>+'Ark1'!W615</f>
        <v>5.3103219382675082</v>
      </c>
      <c r="X188" s="95"/>
      <c r="Y188" s="11">
        <f>+'Ark1'!X615</f>
        <v>91.918353800199142</v>
      </c>
      <c r="Z188" s="11">
        <f>+'Ark1'!Y615</f>
        <v>71.830401593096553</v>
      </c>
      <c r="AA188" s="11">
        <f>+'Ark1'!Z615</f>
        <v>5.375176894346108</v>
      </c>
      <c r="AB188" s="71"/>
      <c r="AC188" s="92">
        <f>+'Ark1'!AA615</f>
        <v>0</v>
      </c>
      <c r="AD188" s="1">
        <f>+'Ark1'!AC615</f>
        <v>0</v>
      </c>
      <c r="AE188" s="11">
        <f>+'Ark1'!AE615</f>
        <v>0</v>
      </c>
      <c r="AF188" s="92">
        <f t="shared" si="34"/>
        <v>2.332946186604723</v>
      </c>
      <c r="AG188" s="46"/>
      <c r="AI188" s="58"/>
    </row>
    <row r="189" spans="1:35" ht="15.6">
      <c r="A189" s="46"/>
      <c r="B189">
        <f>+'Ark1'!C616</f>
        <v>2013</v>
      </c>
      <c r="C189">
        <f>+'Ark1'!L616</f>
        <v>6</v>
      </c>
      <c r="D189" s="3" t="str">
        <f t="shared" si="29"/>
        <v>O+</v>
      </c>
      <c r="E189" s="313">
        <f>+'Ark1'!Q616</f>
        <v>6419</v>
      </c>
      <c r="G189" s="313">
        <f>+'Ark1'!R616</f>
        <v>15732</v>
      </c>
      <c r="H189" s="195">
        <f>+'Ark1'!AG616</f>
        <v>10.997673774510641</v>
      </c>
      <c r="I189" s="195">
        <f t="shared" si="30"/>
        <v>-0.36557099746068289</v>
      </c>
      <c r="J189" s="195">
        <f>+'Ark1'!AH616</f>
        <v>0</v>
      </c>
      <c r="K189" s="195"/>
      <c r="L189" s="507"/>
      <c r="M189" s="195"/>
      <c r="N189" s="92">
        <f>+'Ark1'!U616</f>
        <v>27.724243579964472</v>
      </c>
      <c r="O189" s="195">
        <f t="shared" si="31"/>
        <v>-5.3347795936588227E-2</v>
      </c>
      <c r="P189" s="195"/>
      <c r="Q189" s="391"/>
      <c r="R189" s="391"/>
      <c r="S189" s="438"/>
      <c r="T189" s="195"/>
      <c r="U189" s="1">
        <f>+'Ark1'!T616</f>
        <v>6.5510424612255278</v>
      </c>
      <c r="V189" s="195">
        <f t="shared" si="32"/>
        <v>0.15517590512423318</v>
      </c>
      <c r="W189" s="92">
        <f>+'Ark1'!W616</f>
        <v>10.761505212306128</v>
      </c>
      <c r="X189" s="95"/>
      <c r="Y189" s="11">
        <f>+'Ark1'!X616</f>
        <v>96.249682176455622</v>
      </c>
      <c r="Z189" s="11">
        <f>+'Ark1'!Y616</f>
        <v>85.93312992626494</v>
      </c>
      <c r="AA189" s="11">
        <f>+'Ark1'!Z616</f>
        <v>5.1019683407056036</v>
      </c>
      <c r="AB189" s="71"/>
      <c r="AC189" s="92">
        <f>+'Ark1'!AA616</f>
        <v>0</v>
      </c>
      <c r="AD189" s="1">
        <f>+'Ark1'!AC616</f>
        <v>0</v>
      </c>
      <c r="AE189" s="11">
        <f>+'Ark1'!AE616</f>
        <v>0</v>
      </c>
      <c r="AF189" s="92">
        <f t="shared" si="34"/>
        <v>2.4508490419068392</v>
      </c>
      <c r="AG189" s="46"/>
      <c r="AI189" s="58"/>
    </row>
    <row r="190" spans="1:35" ht="15.6">
      <c r="A190" s="46"/>
      <c r="B190">
        <f>+'Ark1'!C617</f>
        <v>2013</v>
      </c>
      <c r="C190">
        <f>+'Ark1'!L617</f>
        <v>7</v>
      </c>
      <c r="D190" s="3" t="str">
        <f t="shared" si="29"/>
        <v>R-</v>
      </c>
      <c r="E190" s="313">
        <f>+'Ark1'!Q617</f>
        <v>6770</v>
      </c>
      <c r="G190" s="313">
        <f>+'Ark1'!R617</f>
        <v>17212</v>
      </c>
      <c r="H190" s="195">
        <f>+'Ark1'!AG617</f>
        <v>13.060923022552048</v>
      </c>
      <c r="I190" s="195">
        <f t="shared" si="30"/>
        <v>-0.61555874399942034</v>
      </c>
      <c r="J190" s="195">
        <f>+'Ark1'!AH617</f>
        <v>0</v>
      </c>
      <c r="K190" s="195"/>
      <c r="L190" s="507"/>
      <c r="M190" s="195"/>
      <c r="N190" s="92">
        <f>+'Ark1'!U617</f>
        <v>30.094376016732713</v>
      </c>
      <c r="O190" s="195">
        <f t="shared" si="31"/>
        <v>-4.8170567118287266E-2</v>
      </c>
      <c r="P190" s="195"/>
      <c r="Q190" s="391"/>
      <c r="R190" s="391"/>
      <c r="S190" s="438"/>
      <c r="T190" s="195"/>
      <c r="U190" s="1">
        <f>+'Ark1'!T617</f>
        <v>7.2171740646060893</v>
      </c>
      <c r="V190" s="195">
        <f t="shared" si="32"/>
        <v>0.1376939633868588</v>
      </c>
      <c r="W190" s="92">
        <f>+'Ark1'!W617</f>
        <v>20.189402742272829</v>
      </c>
      <c r="X190" s="95"/>
      <c r="Y190" s="11">
        <f>+'Ark1'!X617</f>
        <v>98.692772484313252</v>
      </c>
      <c r="Z190" s="11">
        <f>+'Ark1'!Y617</f>
        <v>93.10945851731347</v>
      </c>
      <c r="AA190" s="11">
        <f>+'Ark1'!Z617</f>
        <v>5.0134341693572173</v>
      </c>
      <c r="AB190" s="71"/>
      <c r="AC190" s="92">
        <f>+'Ark1'!AA617</f>
        <v>0</v>
      </c>
      <c r="AD190" s="1">
        <f>+'Ark1'!AC617</f>
        <v>0</v>
      </c>
      <c r="AE190" s="11">
        <f>+'Ark1'!AE617</f>
        <v>0</v>
      </c>
      <c r="AF190" s="92">
        <f t="shared" si="34"/>
        <v>2.5423929098966025</v>
      </c>
      <c r="AG190" s="46"/>
      <c r="AI190" s="58"/>
    </row>
    <row r="191" spans="1:35" ht="15.6">
      <c r="A191" s="46"/>
      <c r="B191">
        <f>+'Ark1'!C618</f>
        <v>2013</v>
      </c>
      <c r="C191">
        <f>+'Ark1'!L618</f>
        <v>8</v>
      </c>
      <c r="D191" s="3" t="str">
        <f t="shared" si="29"/>
        <v>R</v>
      </c>
      <c r="E191" s="313">
        <f>+'Ark1'!Q618</f>
        <v>8264</v>
      </c>
      <c r="G191" s="313">
        <f>+'Ark1'!R618</f>
        <v>26206</v>
      </c>
      <c r="H191" s="195">
        <f>+'Ark1'!AG618</f>
        <v>21.663234583057474</v>
      </c>
      <c r="I191" s="195">
        <f t="shared" si="30"/>
        <v>-0.30492996227284763</v>
      </c>
      <c r="J191" s="195">
        <f>+'Ark1'!AH618</f>
        <v>0</v>
      </c>
      <c r="K191" s="195"/>
      <c r="L191" s="507"/>
      <c r="M191" s="195"/>
      <c r="N191" s="92">
        <f>+'Ark1'!U618</f>
        <v>32.784259329924403</v>
      </c>
      <c r="O191" s="195">
        <f t="shared" si="31"/>
        <v>-0.1366271605784064</v>
      </c>
      <c r="P191" s="195"/>
      <c r="Q191" s="391"/>
      <c r="R191" s="391"/>
      <c r="S191" s="438"/>
      <c r="T191" s="195"/>
      <c r="U191" s="1">
        <f>+'Ark1'!T618</f>
        <v>8.16740441120354</v>
      </c>
      <c r="V191" s="195">
        <f t="shared" si="32"/>
        <v>0.16091312653528966</v>
      </c>
      <c r="W191" s="92">
        <f>+'Ark1'!W618</f>
        <v>38.659085705563605</v>
      </c>
      <c r="X191" s="95"/>
      <c r="Y191" s="11">
        <f>+'Ark1'!X618</f>
        <v>99.641303518278306</v>
      </c>
      <c r="Z191" s="11">
        <f>+'Ark1'!Y618</f>
        <v>97.042661985804784</v>
      </c>
      <c r="AA191" s="11">
        <f>+'Ark1'!Z618</f>
        <v>5.1004213685554385</v>
      </c>
      <c r="AB191" s="71"/>
      <c r="AC191" s="92">
        <f>+'Ark1'!AA618</f>
        <v>0</v>
      </c>
      <c r="AD191" s="1">
        <f>+'Ark1'!AC618</f>
        <v>0</v>
      </c>
      <c r="AE191" s="11">
        <f>+'Ark1'!AE618</f>
        <v>0</v>
      </c>
      <c r="AF191" s="92">
        <f t="shared" si="34"/>
        <v>3.1711035818005811</v>
      </c>
      <c r="AG191" s="46"/>
      <c r="AI191" s="58"/>
    </row>
    <row r="192" spans="1:35" ht="15.6">
      <c r="A192" s="46"/>
      <c r="B192">
        <f>+'Ark1'!C619</f>
        <v>2013</v>
      </c>
      <c r="C192">
        <f>+'Ark1'!L619</f>
        <v>9</v>
      </c>
      <c r="D192" s="3" t="str">
        <f t="shared" ref="D192:D255" si="36">+D177</f>
        <v>R+</v>
      </c>
      <c r="E192" s="313">
        <f>+'Ark1'!Q619</f>
        <v>7616</v>
      </c>
      <c r="G192" s="313">
        <f>+'Ark1'!R619</f>
        <v>24473</v>
      </c>
      <c r="H192" s="195">
        <f>+'Ark1'!AG619</f>
        <v>22.545213839468325</v>
      </c>
      <c r="I192" s="195">
        <f t="shared" si="30"/>
        <v>2.6977707406549847</v>
      </c>
      <c r="J192" s="195">
        <f>+'Ark1'!AH619</f>
        <v>0</v>
      </c>
      <c r="K192" s="195"/>
      <c r="L192" s="507"/>
      <c r="M192" s="195"/>
      <c r="N192" s="92">
        <f>+'Ark1'!U619</f>
        <v>36.535071303068925</v>
      </c>
      <c r="O192" s="195">
        <f t="shared" si="31"/>
        <v>4.2915663285477024E-2</v>
      </c>
      <c r="P192" s="195"/>
      <c r="Q192" s="391"/>
      <c r="R192" s="391"/>
      <c r="S192" s="438"/>
      <c r="T192" s="195"/>
      <c r="U192" s="1">
        <f>+'Ark1'!T619</f>
        <v>9.0518939239161522</v>
      </c>
      <c r="V192" s="195">
        <f t="shared" si="32"/>
        <v>0.20451110954202179</v>
      </c>
      <c r="W192" s="92">
        <f>+'Ark1'!W619</f>
        <v>56.858578841989136</v>
      </c>
      <c r="X192" s="95"/>
      <c r="Y192" s="11">
        <f>+'Ark1'!X619</f>
        <v>99.934621828137125</v>
      </c>
      <c r="Z192" s="11">
        <f>+'Ark1'!Y619</f>
        <v>99.468802353614208</v>
      </c>
      <c r="AA192" s="11">
        <f>+'Ark1'!Z619</f>
        <v>5.2376276463753584</v>
      </c>
      <c r="AB192" s="71"/>
      <c r="AC192" s="92">
        <f>+'Ark1'!AA619</f>
        <v>0</v>
      </c>
      <c r="AD192" s="1">
        <f>+'Ark1'!AC619</f>
        <v>0</v>
      </c>
      <c r="AE192" s="11">
        <f>+'Ark1'!AE619</f>
        <v>0</v>
      </c>
      <c r="AF192" s="92">
        <f t="shared" si="34"/>
        <v>3.2133665966386555</v>
      </c>
      <c r="AG192" s="46"/>
      <c r="AI192" s="58"/>
    </row>
    <row r="193" spans="1:35" ht="15.6">
      <c r="A193" s="46"/>
      <c r="B193">
        <f>+'Ark1'!C620</f>
        <v>2013</v>
      </c>
      <c r="C193">
        <f>+'Ark1'!L620</f>
        <v>10</v>
      </c>
      <c r="D193" s="3" t="str">
        <f t="shared" si="36"/>
        <v>U-</v>
      </c>
      <c r="E193" s="313">
        <f>+'Ark1'!Q620</f>
        <v>4527</v>
      </c>
      <c r="G193" s="313">
        <f>+'Ark1'!R620</f>
        <v>9226</v>
      </c>
      <c r="H193" s="195">
        <f>+'Ark1'!AG620</f>
        <v>9.2329789867121566</v>
      </c>
      <c r="I193" s="195">
        <f t="shared" si="30"/>
        <v>1.3232377448622961</v>
      </c>
      <c r="J193" s="195">
        <f>+'Ark1'!AH620</f>
        <v>0</v>
      </c>
      <c r="K193" s="195"/>
      <c r="L193" s="507"/>
      <c r="M193" s="195"/>
      <c r="N193" s="92">
        <f>+'Ark1'!U620</f>
        <v>39.689096032950495</v>
      </c>
      <c r="O193" s="195">
        <f t="shared" si="31"/>
        <v>0.32260252645691878</v>
      </c>
      <c r="P193" s="195"/>
      <c r="Q193" s="391"/>
      <c r="R193" s="391"/>
      <c r="S193" s="438"/>
      <c r="T193" s="195"/>
      <c r="U193" s="1">
        <f>+'Ark1'!T620</f>
        <v>9.8829395187513569</v>
      </c>
      <c r="V193" s="195">
        <f t="shared" si="32"/>
        <v>0.40527718108901745</v>
      </c>
      <c r="W193" s="92">
        <f>+'Ark1'!W620</f>
        <v>70.875785822675084</v>
      </c>
      <c r="X193" s="95"/>
      <c r="Y193" s="11">
        <f>+'Ark1'!X620</f>
        <v>100</v>
      </c>
      <c r="Z193" s="11">
        <f>+'Ark1'!Y620</f>
        <v>99.934966399306276</v>
      </c>
      <c r="AA193" s="11">
        <f>+'Ark1'!Z620</f>
        <v>5.5013458639552253</v>
      </c>
      <c r="AB193" s="71"/>
      <c r="AC193" s="92">
        <f>+'Ark1'!AA620</f>
        <v>0</v>
      </c>
      <c r="AD193" s="1">
        <f>+'Ark1'!AC620</f>
        <v>0</v>
      </c>
      <c r="AE193" s="11">
        <f>+'Ark1'!AE620</f>
        <v>0</v>
      </c>
      <c r="AF193" s="92">
        <f t="shared" si="34"/>
        <v>2.0379942566821296</v>
      </c>
      <c r="AG193" s="46"/>
      <c r="AI193" s="58"/>
    </row>
    <row r="194" spans="1:35" ht="15.6">
      <c r="A194" s="46"/>
      <c r="B194">
        <f>+'Ark1'!C621</f>
        <v>2013</v>
      </c>
      <c r="C194">
        <f>+'Ark1'!L621</f>
        <v>11</v>
      </c>
      <c r="D194" s="3" t="str">
        <f t="shared" si="36"/>
        <v>U</v>
      </c>
      <c r="E194" s="313">
        <f>+'Ark1'!Q621</f>
        <v>2813</v>
      </c>
      <c r="G194" s="313">
        <f>+'Ark1'!R621</f>
        <v>4728</v>
      </c>
      <c r="H194" s="195">
        <f>+'Ark1'!AG621</f>
        <v>5.0488367157940237</v>
      </c>
      <c r="I194" s="195">
        <f t="shared" si="30"/>
        <v>0.33958132800334351</v>
      </c>
      <c r="J194" s="195">
        <f>+'Ark1'!AH621</f>
        <v>0</v>
      </c>
      <c r="K194" s="195"/>
      <c r="L194" s="507"/>
      <c r="M194" s="195"/>
      <c r="N194" s="92">
        <f>+'Ark1'!U621</f>
        <v>42.350317258883365</v>
      </c>
      <c r="O194" s="195">
        <f t="shared" si="31"/>
        <v>0.50682085266950594</v>
      </c>
      <c r="P194" s="195"/>
      <c r="Q194" s="391"/>
      <c r="R194" s="391"/>
      <c r="S194" s="438"/>
      <c r="T194" s="195"/>
      <c r="U194" s="1">
        <f>+'Ark1'!T621</f>
        <v>10.635998307952622</v>
      </c>
      <c r="V194" s="195">
        <f t="shared" si="32"/>
        <v>0.35011840996977917</v>
      </c>
      <c r="W194" s="92">
        <f>+'Ark1'!W621</f>
        <v>78.934010152284259</v>
      </c>
      <c r="X194" s="95"/>
      <c r="Y194" s="11">
        <f>+'Ark1'!X621</f>
        <v>100</v>
      </c>
      <c r="Z194" s="11">
        <f>+'Ark1'!Y621</f>
        <v>99.978849407783429</v>
      </c>
      <c r="AA194" s="11">
        <f>+'Ark1'!Z621</f>
        <v>5.8758420846637263</v>
      </c>
      <c r="AB194" s="71"/>
      <c r="AC194" s="92">
        <f>+'Ark1'!AA621</f>
        <v>0</v>
      </c>
      <c r="AD194" s="1">
        <f>+'Ark1'!AC621</f>
        <v>0</v>
      </c>
      <c r="AE194" s="11">
        <f>+'Ark1'!AE621</f>
        <v>0</v>
      </c>
      <c r="AF194" s="92">
        <f t="shared" si="34"/>
        <v>1.6807678634909349</v>
      </c>
      <c r="AG194" s="46"/>
      <c r="AI194" s="58"/>
    </row>
    <row r="195" spans="1:35" ht="15.6">
      <c r="A195" s="46"/>
      <c r="B195">
        <f>+'Ark1'!C622</f>
        <v>2013</v>
      </c>
      <c r="C195">
        <f>+'Ark1'!L622</f>
        <v>12</v>
      </c>
      <c r="D195" s="3" t="str">
        <f t="shared" si="36"/>
        <v>U+</v>
      </c>
      <c r="E195" s="313">
        <f>+'Ark1'!Q622</f>
        <v>941</v>
      </c>
      <c r="G195" s="313">
        <f>+'Ark1'!R622</f>
        <v>1225</v>
      </c>
      <c r="H195" s="195">
        <f>+'Ark1'!AG622</f>
        <v>1.3681930621918319</v>
      </c>
      <c r="I195" s="195">
        <f t="shared" si="30"/>
        <v>6.5962126461689641E-2</v>
      </c>
      <c r="J195" s="195">
        <f>+'Ark1'!AH622</f>
        <v>0</v>
      </c>
      <c r="K195" s="195"/>
      <c r="L195" s="507"/>
      <c r="M195" s="195"/>
      <c r="N195" s="92">
        <f>+'Ark1'!U622</f>
        <v>44.294938775510197</v>
      </c>
      <c r="O195" s="195">
        <f t="shared" si="31"/>
        <v>5.3006151396751022E-2</v>
      </c>
      <c r="P195" s="195"/>
      <c r="Q195" s="391"/>
      <c r="R195" s="391"/>
      <c r="S195" s="438"/>
      <c r="T195" s="195"/>
      <c r="U195" s="1">
        <f>+'Ark1'!T622</f>
        <v>10.983673469387757</v>
      </c>
      <c r="V195" s="195">
        <f t="shared" si="32"/>
        <v>0.25760963960051875</v>
      </c>
      <c r="W195" s="92">
        <f>+'Ark1'!W622</f>
        <v>81.224489795918373</v>
      </c>
      <c r="X195" s="95"/>
      <c r="Y195" s="11">
        <f>+'Ark1'!X622</f>
        <v>100</v>
      </c>
      <c r="Z195" s="11">
        <f>+'Ark1'!Y622</f>
        <v>100</v>
      </c>
      <c r="AA195" s="11">
        <f>+'Ark1'!Z622</f>
        <v>6.4574973746175148</v>
      </c>
      <c r="AB195" s="71"/>
      <c r="AC195" s="92">
        <f>+'Ark1'!AA622</f>
        <v>0</v>
      </c>
      <c r="AD195" s="1">
        <f>+'Ark1'!AC622</f>
        <v>0</v>
      </c>
      <c r="AE195" s="11">
        <f>+'Ark1'!AE622</f>
        <v>0</v>
      </c>
      <c r="AF195" s="92">
        <f t="shared" si="34"/>
        <v>1.3018065887353878</v>
      </c>
      <c r="AG195" s="46"/>
      <c r="AI195" s="58"/>
    </row>
    <row r="196" spans="1:35" ht="15.6">
      <c r="A196" s="46"/>
      <c r="B196">
        <f>+'Ark1'!C623</f>
        <v>2013</v>
      </c>
      <c r="C196">
        <f>+'Ark1'!L623</f>
        <v>13</v>
      </c>
      <c r="D196" s="3" t="str">
        <f t="shared" si="36"/>
        <v>E-</v>
      </c>
      <c r="E196" s="313">
        <f>+'Ark1'!Q623</f>
        <v>212</v>
      </c>
      <c r="G196" s="313">
        <f>+'Ark1'!R623</f>
        <v>250</v>
      </c>
      <c r="H196" s="195">
        <f>+'Ark1'!AG623</f>
        <v>0.28864500592751691</v>
      </c>
      <c r="I196" s="195">
        <f t="shared" si="30"/>
        <v>-3.6752900723903192E-2</v>
      </c>
      <c r="J196" s="195">
        <f>+'Ark1'!AH623</f>
        <v>0</v>
      </c>
      <c r="K196" s="195"/>
      <c r="L196" s="507"/>
      <c r="M196" s="195"/>
      <c r="N196" s="92">
        <f>+'Ark1'!U623</f>
        <v>45.789599999999993</v>
      </c>
      <c r="O196" s="195">
        <f t="shared" si="31"/>
        <v>-0.74062388059701334</v>
      </c>
      <c r="P196" s="195"/>
      <c r="Q196" s="391"/>
      <c r="R196" s="391"/>
      <c r="S196" s="438"/>
      <c r="T196" s="195"/>
      <c r="U196" s="1">
        <f>+'Ark1'!T623</f>
        <v>11.208</v>
      </c>
      <c r="V196" s="195">
        <f t="shared" si="32"/>
        <v>0.28635820895522635</v>
      </c>
      <c r="W196" s="92">
        <f>+'Ark1'!W623</f>
        <v>81.599999999999994</v>
      </c>
      <c r="X196" s="95"/>
      <c r="Y196" s="11">
        <f>+'Ark1'!X623</f>
        <v>100</v>
      </c>
      <c r="Z196" s="11">
        <f>+'Ark1'!Y623</f>
        <v>100</v>
      </c>
      <c r="AA196" s="11">
        <f>+'Ark1'!Z623</f>
        <v>6.4305436659742181</v>
      </c>
      <c r="AB196" s="71"/>
      <c r="AC196" s="92">
        <f>+'Ark1'!AA623</f>
        <v>0</v>
      </c>
      <c r="AD196" s="1">
        <f>+'Ark1'!AC623</f>
        <v>0</v>
      </c>
      <c r="AE196" s="11">
        <f>+'Ark1'!AE623</f>
        <v>0</v>
      </c>
      <c r="AF196" s="92">
        <f t="shared" si="34"/>
        <v>1.179245283018868</v>
      </c>
      <c r="AG196" s="46"/>
      <c r="AI196" s="58"/>
    </row>
    <row r="197" spans="1:35" ht="15.6">
      <c r="A197" s="46"/>
      <c r="B197">
        <f>+'Ark1'!C624</f>
        <v>2013</v>
      </c>
      <c r="C197">
        <f>+'Ark1'!L624</f>
        <v>14</v>
      </c>
      <c r="D197" s="3" t="str">
        <f t="shared" si="36"/>
        <v>E</v>
      </c>
      <c r="E197" s="313">
        <f>+'Ark1'!Q624</f>
        <v>81</v>
      </c>
      <c r="G197" s="313">
        <f>+'Ark1'!R624</f>
        <v>94</v>
      </c>
      <c r="H197" s="195">
        <f>+'Ark1'!AG624</f>
        <v>0.1126576359683031</v>
      </c>
      <c r="I197" s="195">
        <f t="shared" si="30"/>
        <v>-1.5770434148720383E-2</v>
      </c>
      <c r="J197" s="195">
        <f>+'Ark1'!AH624</f>
        <v>0</v>
      </c>
      <c r="K197" s="195"/>
      <c r="L197" s="507"/>
      <c r="M197" s="195"/>
      <c r="N197" s="92">
        <f>+'Ark1'!U624</f>
        <v>47.530851063829758</v>
      </c>
      <c r="O197" s="195">
        <f t="shared" si="31"/>
        <v>0.20681260229130771</v>
      </c>
      <c r="P197" s="195"/>
      <c r="Q197" s="391"/>
      <c r="R197" s="391"/>
      <c r="S197" s="438"/>
      <c r="T197" s="195"/>
      <c r="U197" s="1">
        <f>+'Ark1'!T624</f>
        <v>11.723404255319153</v>
      </c>
      <c r="V197" s="195">
        <f t="shared" si="32"/>
        <v>0.26186579378069297</v>
      </c>
      <c r="W197" s="92">
        <f>+'Ark1'!W624</f>
        <v>86.17021276595743</v>
      </c>
      <c r="X197" s="95"/>
      <c r="Y197" s="11">
        <f>+'Ark1'!X624</f>
        <v>100</v>
      </c>
      <c r="Z197" s="11">
        <f>+'Ark1'!Y624</f>
        <v>100</v>
      </c>
      <c r="AA197" s="11">
        <f>+'Ark1'!Z624</f>
        <v>6.6637001189798681</v>
      </c>
      <c r="AB197" s="71"/>
      <c r="AC197" s="92">
        <f>+'Ark1'!AA624</f>
        <v>0</v>
      </c>
      <c r="AD197" s="1">
        <f>+'Ark1'!AC624</f>
        <v>0</v>
      </c>
      <c r="AE197" s="11">
        <f>+'Ark1'!AE624</f>
        <v>0</v>
      </c>
      <c r="AF197" s="92">
        <f t="shared" si="34"/>
        <v>1.1604938271604939</v>
      </c>
      <c r="AG197" s="46"/>
      <c r="AI197" s="58"/>
    </row>
    <row r="198" spans="1:35" ht="15.6">
      <c r="A198" s="46"/>
      <c r="B198">
        <f>+'Ark1'!C625</f>
        <v>2013</v>
      </c>
      <c r="C198">
        <f>+'Ark1'!L625</f>
        <v>15</v>
      </c>
      <c r="D198" s="3" t="str">
        <f t="shared" si="36"/>
        <v>E+</v>
      </c>
      <c r="E198" s="313">
        <f>+'Ark1'!Q625</f>
        <v>5</v>
      </c>
      <c r="G198" s="313">
        <f>+'Ark1'!R625</f>
        <v>5</v>
      </c>
      <c r="H198" s="195">
        <f>+'Ark1'!AG625</f>
        <v>6.2684232641106894E-3</v>
      </c>
      <c r="I198" s="195">
        <f t="shared" si="30"/>
        <v>-6.2124565003959511E-3</v>
      </c>
      <c r="J198" s="195">
        <f>+'Ark1'!AH625</f>
        <v>0</v>
      </c>
      <c r="K198" s="195"/>
      <c r="L198" s="507"/>
      <c r="M198" s="195"/>
      <c r="N198" s="92">
        <f>+'Ark1'!U625</f>
        <v>49.72</v>
      </c>
      <c r="O198" s="195">
        <f t="shared" si="31"/>
        <v>-3.4244444444444397</v>
      </c>
      <c r="P198" s="195"/>
      <c r="Q198" s="391"/>
      <c r="R198" s="391"/>
      <c r="S198" s="438"/>
      <c r="T198" s="195"/>
      <c r="U198" s="1">
        <f>+'Ark1'!T625</f>
        <v>9</v>
      </c>
      <c r="V198" s="195">
        <f t="shared" si="32"/>
        <v>-3.8888888888888893</v>
      </c>
      <c r="W198" s="92">
        <f>+'Ark1'!W625</f>
        <v>60</v>
      </c>
      <c r="X198" s="95"/>
      <c r="Y198" s="11">
        <f>+'Ark1'!X625</f>
        <v>100</v>
      </c>
      <c r="Z198" s="11">
        <f>+'Ark1'!Y625</f>
        <v>100</v>
      </c>
      <c r="AA198" s="11">
        <f>+'Ark1'!Z625</f>
        <v>5.6658273888286015</v>
      </c>
      <c r="AB198" s="71"/>
      <c r="AC198" s="92">
        <f>+'Ark1'!AA625</f>
        <v>0</v>
      </c>
      <c r="AD198" s="1">
        <f>+'Ark1'!AC625</f>
        <v>0</v>
      </c>
      <c r="AE198" s="11">
        <f>+'Ark1'!AE625</f>
        <v>0</v>
      </c>
      <c r="AF198" s="92">
        <f t="shared" si="34"/>
        <v>1</v>
      </c>
      <c r="AG198" s="46"/>
      <c r="AI198" s="58"/>
    </row>
    <row r="199" spans="1:35" ht="15.6">
      <c r="A199" s="46"/>
      <c r="B199" s="53">
        <f>+'Ark1'!C626</f>
        <v>2012</v>
      </c>
      <c r="C199" s="53">
        <f>+'Ark1'!L626</f>
        <v>1</v>
      </c>
      <c r="D199" s="65" t="s">
        <v>28</v>
      </c>
      <c r="E199" s="327">
        <f>+'Ark1'!Q626</f>
        <v>741</v>
      </c>
      <c r="F199" s="327"/>
      <c r="G199" s="327">
        <f>+'Ark1'!R626</f>
        <v>1015</v>
      </c>
      <c r="H199" s="177">
        <f>+'Ark1'!AG626</f>
        <v>0.48731011834029192</v>
      </c>
      <c r="I199" s="177">
        <f t="shared" si="30"/>
        <v>4.760249337056871E-2</v>
      </c>
      <c r="J199" s="177">
        <f>+'Ark1'!AH626</f>
        <v>0</v>
      </c>
      <c r="K199" s="177"/>
      <c r="L199" s="506"/>
      <c r="M199" s="177"/>
      <c r="N199" s="155">
        <f>+'Ark1'!U626</f>
        <v>18.399014778325125</v>
      </c>
      <c r="O199" s="177">
        <f t="shared" si="31"/>
        <v>0.15816543555462204</v>
      </c>
      <c r="P199" s="177"/>
      <c r="Q199" s="393"/>
      <c r="R199" s="393"/>
      <c r="S199" s="437"/>
      <c r="T199" s="177"/>
      <c r="U199" s="55">
        <f>+'Ark1'!T626</f>
        <v>2.6581280788177342</v>
      </c>
      <c r="V199" s="177">
        <f t="shared" si="32"/>
        <v>0.25165689580458972</v>
      </c>
      <c r="W199" s="155">
        <f>+'Ark1'!W626</f>
        <v>9.852216748768472E-2</v>
      </c>
      <c r="X199" s="95"/>
      <c r="Y199" s="74">
        <f>+'Ark1'!X626</f>
        <v>76.748768472906377</v>
      </c>
      <c r="Z199" s="74">
        <f>+'Ark1'!Y626</f>
        <v>10.344827586206899</v>
      </c>
      <c r="AA199" s="74">
        <f>+'Ark1'!Z626</f>
        <v>4.368503369511906</v>
      </c>
      <c r="AB199" s="71"/>
      <c r="AC199" s="155">
        <f>+'Ark1'!AA626</f>
        <v>0</v>
      </c>
      <c r="AD199" s="55">
        <f>+'Ark1'!AC626</f>
        <v>0</v>
      </c>
      <c r="AE199" s="74">
        <f>+'Ark1'!AE626</f>
        <v>0</v>
      </c>
      <c r="AF199" s="155">
        <f t="shared" si="34"/>
        <v>1.369770580296896</v>
      </c>
      <c r="AG199" s="46"/>
      <c r="AI199" s="58"/>
    </row>
    <row r="200" spans="1:35" ht="15.6">
      <c r="A200" s="46"/>
      <c r="B200" s="53">
        <f>+'Ark1'!C627</f>
        <v>2012</v>
      </c>
      <c r="C200" s="53">
        <f>+'Ark1'!L627</f>
        <v>2</v>
      </c>
      <c r="D200" s="65" t="s">
        <v>29</v>
      </c>
      <c r="E200" s="327">
        <f>+'Ark1'!Q627</f>
        <v>1962</v>
      </c>
      <c r="F200" s="327"/>
      <c r="G200" s="327">
        <f>+'Ark1'!R627</f>
        <v>3431</v>
      </c>
      <c r="H200" s="177">
        <f>+'Ark1'!AG627</f>
        <v>1.8452835908735681</v>
      </c>
      <c r="I200" s="177">
        <f t="shared" si="30"/>
        <v>-6.3857490508063108E-2</v>
      </c>
      <c r="J200" s="177">
        <f>+'Ark1'!AH627</f>
        <v>0</v>
      </c>
      <c r="K200" s="177"/>
      <c r="L200" s="506"/>
      <c r="M200" s="177"/>
      <c r="N200" s="155">
        <f>+'Ark1'!U627</f>
        <v>20.610929758088005</v>
      </c>
      <c r="O200" s="177">
        <f t="shared" si="31"/>
        <v>-0.63336099320025951</v>
      </c>
      <c r="P200" s="177"/>
      <c r="Q200" s="393"/>
      <c r="R200" s="393"/>
      <c r="S200" s="437"/>
      <c r="T200" s="177"/>
      <c r="U200" s="55">
        <f>+'Ark1'!T627</f>
        <v>3.6519965024774113</v>
      </c>
      <c r="V200" s="177">
        <f t="shared" si="32"/>
        <v>0.23566886483162985</v>
      </c>
      <c r="W200" s="155">
        <f>+'Ark1'!W627</f>
        <v>2.9146021568055968E-2</v>
      </c>
      <c r="X200" s="95"/>
      <c r="Y200" s="74">
        <f>+'Ark1'!X627</f>
        <v>83.707373943456716</v>
      </c>
      <c r="Z200" s="74">
        <f>+'Ark1'!Y627</f>
        <v>32.08976974642961</v>
      </c>
      <c r="AA200" s="74">
        <f>+'Ark1'!Z627</f>
        <v>4.8255537655583529</v>
      </c>
      <c r="AB200" s="71"/>
      <c r="AC200" s="155">
        <f>+'Ark1'!AA627</f>
        <v>0</v>
      </c>
      <c r="AD200" s="55">
        <f>+'Ark1'!AC627</f>
        <v>0</v>
      </c>
      <c r="AE200" s="74">
        <f>+'Ark1'!AE627</f>
        <v>0</v>
      </c>
      <c r="AF200" s="155">
        <f t="shared" si="34"/>
        <v>1.7487257900101936</v>
      </c>
      <c r="AG200" s="46"/>
      <c r="AI200" s="58"/>
    </row>
    <row r="201" spans="1:35" ht="15.6">
      <c r="A201" s="46"/>
      <c r="B201" s="53">
        <f>+'Ark1'!C628</f>
        <v>2012</v>
      </c>
      <c r="C201" s="53">
        <f>+'Ark1'!L628</f>
        <v>3</v>
      </c>
      <c r="D201" s="65" t="s">
        <v>30</v>
      </c>
      <c r="E201" s="327">
        <f>+'Ark1'!Q628</f>
        <v>2799</v>
      </c>
      <c r="F201" s="327"/>
      <c r="G201" s="327">
        <f>+'Ark1'!R628</f>
        <v>4952</v>
      </c>
      <c r="H201" s="177">
        <f>+'Ark1'!AG628</f>
        <v>2.8379923616389409</v>
      </c>
      <c r="I201" s="177">
        <f t="shared" si="30"/>
        <v>-0.29724667688712891</v>
      </c>
      <c r="J201" s="177">
        <f>+'Ark1'!AH628</f>
        <v>0</v>
      </c>
      <c r="K201" s="177"/>
      <c r="L201" s="506"/>
      <c r="M201" s="177"/>
      <c r="N201" s="155">
        <f>+'Ark1'!U628</f>
        <v>21.962701938610639</v>
      </c>
      <c r="O201" s="177">
        <f t="shared" si="31"/>
        <v>-0.45872040756336574</v>
      </c>
      <c r="P201" s="177"/>
      <c r="Q201" s="393"/>
      <c r="R201" s="393"/>
      <c r="S201" s="437"/>
      <c r="T201" s="177"/>
      <c r="U201" s="55">
        <f>+'Ark1'!T628</f>
        <v>4.2786752827140564</v>
      </c>
      <c r="V201" s="177">
        <f t="shared" si="32"/>
        <v>0.15073384990945549</v>
      </c>
      <c r="W201" s="155">
        <f>+'Ark1'!W628</f>
        <v>0.42407108239095315</v>
      </c>
      <c r="X201" s="95"/>
      <c r="Y201" s="74">
        <f>+'Ark1'!X628</f>
        <v>85.50080775444269</v>
      </c>
      <c r="Z201" s="74">
        <f>+'Ark1'!Y628</f>
        <v>46.60743134087236</v>
      </c>
      <c r="AA201" s="74">
        <f>+'Ark1'!Z628</f>
        <v>5.0449962623945828</v>
      </c>
      <c r="AB201" s="71"/>
      <c r="AC201" s="155">
        <f>+'Ark1'!AA628</f>
        <v>0</v>
      </c>
      <c r="AD201" s="55">
        <f>+'Ark1'!AC628</f>
        <v>0</v>
      </c>
      <c r="AE201" s="74">
        <f>+'Ark1'!AE628</f>
        <v>0</v>
      </c>
      <c r="AF201" s="155">
        <f t="shared" si="34"/>
        <v>1.7692032868881744</v>
      </c>
      <c r="AG201" s="46"/>
      <c r="AI201" s="58"/>
    </row>
    <row r="202" spans="1:35" ht="15.6">
      <c r="A202" s="46"/>
      <c r="B202" s="53">
        <f>+'Ark1'!C629</f>
        <v>2012</v>
      </c>
      <c r="C202" s="53">
        <f>+'Ark1'!L629</f>
        <v>4</v>
      </c>
      <c r="D202" s="65" t="s">
        <v>31</v>
      </c>
      <c r="E202" s="327">
        <f>+'Ark1'!Q629</f>
        <v>4019</v>
      </c>
      <c r="F202" s="327"/>
      <c r="G202" s="327">
        <f>+'Ark1'!R629</f>
        <v>7889</v>
      </c>
      <c r="H202" s="177">
        <f>+'Ark1'!AG629</f>
        <v>4.8621233324371689</v>
      </c>
      <c r="I202" s="177">
        <f t="shared" si="30"/>
        <v>-0.39405994483363216</v>
      </c>
      <c r="J202" s="177">
        <f>+'Ark1'!AH629</f>
        <v>0</v>
      </c>
      <c r="K202" s="177"/>
      <c r="L202" s="506"/>
      <c r="M202" s="177"/>
      <c r="N202" s="155">
        <f>+'Ark1'!U629</f>
        <v>23.618874382051061</v>
      </c>
      <c r="O202" s="177">
        <f t="shared" si="31"/>
        <v>-0.54350096808899906</v>
      </c>
      <c r="P202" s="177"/>
      <c r="Q202" s="393"/>
      <c r="R202" s="393"/>
      <c r="S202" s="437"/>
      <c r="T202" s="177"/>
      <c r="U202" s="55">
        <f>+'Ark1'!T629</f>
        <v>4.9415642033210787</v>
      </c>
      <c r="V202" s="177">
        <f t="shared" si="32"/>
        <v>0.106382130491947</v>
      </c>
      <c r="W202" s="155">
        <f>+'Ark1'!W629</f>
        <v>1.5211053365445557</v>
      </c>
      <c r="X202" s="95"/>
      <c r="Y202" s="74">
        <f>+'Ark1'!X629</f>
        <v>88.541006464697702</v>
      </c>
      <c r="Z202" s="74">
        <f>+'Ark1'!Y629</f>
        <v>61.97236658638613</v>
      </c>
      <c r="AA202" s="74">
        <f>+'Ark1'!Z629</f>
        <v>5.115052754915741</v>
      </c>
      <c r="AB202" s="71"/>
      <c r="AC202" s="155">
        <f>+'Ark1'!AA629</f>
        <v>0</v>
      </c>
      <c r="AD202" s="55">
        <f>+'Ark1'!AC629</f>
        <v>0</v>
      </c>
      <c r="AE202" s="74">
        <f>+'Ark1'!AE629</f>
        <v>0</v>
      </c>
      <c r="AF202" s="155">
        <f t="shared" si="34"/>
        <v>1.9629261010201542</v>
      </c>
      <c r="AG202" s="46"/>
      <c r="AI202" s="58"/>
    </row>
    <row r="203" spans="1:35" ht="15.6">
      <c r="A203" s="46"/>
      <c r="B203" s="53">
        <f>+'Ark1'!C630</f>
        <v>2012</v>
      </c>
      <c r="C203" s="53">
        <f>+'Ark1'!L630</f>
        <v>5</v>
      </c>
      <c r="D203" s="65" t="s">
        <v>401</v>
      </c>
      <c r="E203" s="327">
        <f>+'Ark1'!Q630</f>
        <v>5528</v>
      </c>
      <c r="F203" s="327"/>
      <c r="G203" s="327">
        <f>+'Ark1'!R630</f>
        <v>13102</v>
      </c>
      <c r="H203" s="177">
        <f>+'Ark1'!AG630</f>
        <v>8.7244219921399484</v>
      </c>
      <c r="I203" s="177">
        <f t="shared" si="30"/>
        <v>-0.35515462675890674</v>
      </c>
      <c r="J203" s="177">
        <f>+'Ark1'!AH630</f>
        <v>0</v>
      </c>
      <c r="K203" s="177"/>
      <c r="L203" s="506"/>
      <c r="M203" s="177"/>
      <c r="N203" s="155">
        <f>+'Ark1'!U630</f>
        <v>25.518447565257343</v>
      </c>
      <c r="O203" s="177">
        <f t="shared" si="31"/>
        <v>-0.86545356088478087</v>
      </c>
      <c r="P203" s="177"/>
      <c r="Q203" s="393"/>
      <c r="R203" s="393"/>
      <c r="S203" s="437"/>
      <c r="T203" s="177"/>
      <c r="U203" s="55">
        <f>+'Ark1'!T630</f>
        <v>5.7440085483132348</v>
      </c>
      <c r="V203" s="177">
        <f t="shared" si="32"/>
        <v>3.4822345324354131E-2</v>
      </c>
      <c r="W203" s="155">
        <f>+'Ark1'!W630</f>
        <v>4.9000152648450621</v>
      </c>
      <c r="X203" s="95"/>
      <c r="Y203" s="74">
        <f>+'Ark1'!X630</f>
        <v>91.848572736986753</v>
      </c>
      <c r="Z203" s="74">
        <f>+'Ark1'!Y630</f>
        <v>73.965806747061521</v>
      </c>
      <c r="AA203" s="74">
        <f>+'Ark1'!Z630</f>
        <v>5.3810444795023988</v>
      </c>
      <c r="AB203" s="71"/>
      <c r="AC203" s="155">
        <f>+'Ark1'!AA630</f>
        <v>0</v>
      </c>
      <c r="AD203" s="55">
        <f>+'Ark1'!AC630</f>
        <v>0</v>
      </c>
      <c r="AE203" s="74">
        <f>+'Ark1'!AE630</f>
        <v>0</v>
      </c>
      <c r="AF203" s="155">
        <f t="shared" si="34"/>
        <v>2.3701157742402317</v>
      </c>
      <c r="AG203" s="46"/>
      <c r="AI203" s="58"/>
    </row>
    <row r="204" spans="1:35" ht="15.6">
      <c r="A204" s="46"/>
      <c r="B204" s="53">
        <f>+'Ark1'!C631</f>
        <v>2012</v>
      </c>
      <c r="C204" s="53">
        <f>+'Ark1'!L631</f>
        <v>6</v>
      </c>
      <c r="D204" s="65" t="s">
        <v>32</v>
      </c>
      <c r="E204" s="327">
        <f>+'Ark1'!Q631</f>
        <v>6441</v>
      </c>
      <c r="F204" s="327"/>
      <c r="G204" s="327">
        <f>+'Ark1'!R631</f>
        <v>15677</v>
      </c>
      <c r="H204" s="177">
        <f>+'Ark1'!AG631</f>
        <v>11.363244771971324</v>
      </c>
      <c r="I204" s="177">
        <f t="shared" si="30"/>
        <v>4.1605793131692437E-2</v>
      </c>
      <c r="J204" s="177">
        <f>+'Ark1'!AH631</f>
        <v>0</v>
      </c>
      <c r="K204" s="177"/>
      <c r="L204" s="506"/>
      <c r="M204" s="177"/>
      <c r="N204" s="155">
        <f>+'Ark1'!U631</f>
        <v>27.777591375901061</v>
      </c>
      <c r="O204" s="177">
        <f t="shared" si="31"/>
        <v>-0.75441108110161537</v>
      </c>
      <c r="P204" s="177"/>
      <c r="Q204" s="393"/>
      <c r="R204" s="393"/>
      <c r="S204" s="437"/>
      <c r="T204" s="177"/>
      <c r="U204" s="55">
        <f>+'Ark1'!T631</f>
        <v>6.3958665561012946</v>
      </c>
      <c r="V204" s="177">
        <f t="shared" si="32"/>
        <v>-3.9698554463816649E-2</v>
      </c>
      <c r="W204" s="155">
        <f>+'Ark1'!W631</f>
        <v>10.033807488677679</v>
      </c>
      <c r="X204" s="95"/>
      <c r="Y204" s="74">
        <f>+'Ark1'!X631</f>
        <v>96.300312559800986</v>
      </c>
      <c r="Z204" s="74">
        <f>+'Ark1'!Y631</f>
        <v>85.596734069018268</v>
      </c>
      <c r="AA204" s="74">
        <f>+'Ark1'!Z631</f>
        <v>5.1674420137667489</v>
      </c>
      <c r="AB204" s="71"/>
      <c r="AC204" s="155">
        <f>+'Ark1'!AA631</f>
        <v>0</v>
      </c>
      <c r="AD204" s="55">
        <f>+'Ark1'!AC631</f>
        <v>0</v>
      </c>
      <c r="AE204" s="74">
        <f>+'Ark1'!AE631</f>
        <v>0</v>
      </c>
      <c r="AF204" s="155">
        <f t="shared" si="34"/>
        <v>2.4339388293743207</v>
      </c>
      <c r="AG204" s="46"/>
      <c r="AI204" s="58"/>
    </row>
    <row r="205" spans="1:35" ht="15.6">
      <c r="A205" s="46"/>
      <c r="B205" s="53">
        <f>+'Ark1'!C632</f>
        <v>2012</v>
      </c>
      <c r="C205" s="53">
        <f>+'Ark1'!L632</f>
        <v>7</v>
      </c>
      <c r="D205" s="65" t="s">
        <v>33</v>
      </c>
      <c r="E205" s="327">
        <f>+'Ark1'!Q632</f>
        <v>6885</v>
      </c>
      <c r="F205" s="327"/>
      <c r="G205" s="327">
        <f>+'Ark1'!R632</f>
        <v>17388</v>
      </c>
      <c r="H205" s="177">
        <f>+'Ark1'!AG632</f>
        <v>13.676481766551468</v>
      </c>
      <c r="I205" s="177">
        <f t="shared" si="30"/>
        <v>-0.39771592765610997</v>
      </c>
      <c r="J205" s="177">
        <f>+'Ark1'!AH632</f>
        <v>0</v>
      </c>
      <c r="K205" s="177"/>
      <c r="L205" s="506"/>
      <c r="M205" s="177"/>
      <c r="N205" s="155">
        <f>+'Ark1'!U632</f>
        <v>30.142546583851001</v>
      </c>
      <c r="O205" s="177">
        <f t="shared" si="31"/>
        <v>-1.0632575666031521</v>
      </c>
      <c r="P205" s="177"/>
      <c r="Q205" s="393"/>
      <c r="R205" s="393"/>
      <c r="S205" s="437"/>
      <c r="T205" s="177"/>
      <c r="U205" s="55">
        <f>+'Ark1'!T632</f>
        <v>7.0794801012192305</v>
      </c>
      <c r="V205" s="177">
        <f t="shared" si="32"/>
        <v>-0.13566257063550413</v>
      </c>
      <c r="W205" s="155">
        <f>+'Ark1'!W632</f>
        <v>18.955601564297218</v>
      </c>
      <c r="X205" s="95"/>
      <c r="Y205" s="74">
        <f>+'Ark1'!X632</f>
        <v>98.821025994939021</v>
      </c>
      <c r="Z205" s="74">
        <f>+'Ark1'!Y632</f>
        <v>93.489763054980443</v>
      </c>
      <c r="AA205" s="74">
        <f>+'Ark1'!Z632</f>
        <v>4.9545971943719209</v>
      </c>
      <c r="AB205" s="71"/>
      <c r="AC205" s="155">
        <f>+'Ark1'!AA632</f>
        <v>0</v>
      </c>
      <c r="AD205" s="55">
        <f>+'Ark1'!AC632</f>
        <v>0</v>
      </c>
      <c r="AE205" s="74">
        <f>+'Ark1'!AE632</f>
        <v>0</v>
      </c>
      <c r="AF205" s="155">
        <f t="shared" si="34"/>
        <v>2.5254901960784313</v>
      </c>
      <c r="AG205" s="46"/>
      <c r="AI205" s="58"/>
    </row>
    <row r="206" spans="1:35" ht="15.6">
      <c r="A206" s="46"/>
      <c r="B206" s="53">
        <f>+'Ark1'!C633</f>
        <v>2012</v>
      </c>
      <c r="C206" s="53">
        <f>+'Ark1'!L633</f>
        <v>8</v>
      </c>
      <c r="D206" s="65" t="s">
        <v>34</v>
      </c>
      <c r="E206" s="327">
        <f>+'Ark1'!Q633</f>
        <v>8144</v>
      </c>
      <c r="F206" s="327"/>
      <c r="G206" s="327">
        <f>+'Ark1'!R633</f>
        <v>25572.75</v>
      </c>
      <c r="H206" s="177">
        <f>+'Ark1'!AG633</f>
        <v>21.968164545330321</v>
      </c>
      <c r="I206" s="177">
        <f t="shared" si="30"/>
        <v>-0.14137179567544322</v>
      </c>
      <c r="J206" s="177">
        <f>+'Ark1'!AH633</f>
        <v>0</v>
      </c>
      <c r="K206" s="177"/>
      <c r="L206" s="506"/>
      <c r="M206" s="177"/>
      <c r="N206" s="155">
        <f>+'Ark1'!U633</f>
        <v>32.920886490502809</v>
      </c>
      <c r="O206" s="177">
        <f t="shared" si="31"/>
        <v>-1.2991150184757601</v>
      </c>
      <c r="P206" s="177"/>
      <c r="Q206" s="393"/>
      <c r="R206" s="393"/>
      <c r="S206" s="437"/>
      <c r="T206" s="177"/>
      <c r="U206" s="55">
        <f>+'Ark1'!T633</f>
        <v>8.0064912846682503</v>
      </c>
      <c r="V206" s="177">
        <f t="shared" si="32"/>
        <v>-0.29032477086215458</v>
      </c>
      <c r="W206" s="155">
        <f>+'Ark1'!W633</f>
        <v>36.16349434456599</v>
      </c>
      <c r="X206" s="95"/>
      <c r="Y206" s="74">
        <f>+'Ark1'!X633</f>
        <v>99.684234194601629</v>
      </c>
      <c r="Z206" s="74">
        <f>+'Ark1'!Y633</f>
        <v>97.549148996490402</v>
      </c>
      <c r="AA206" s="74">
        <f>+'Ark1'!Z633</f>
        <v>4.9663500732692896</v>
      </c>
      <c r="AB206" s="71"/>
      <c r="AC206" s="155">
        <f>+'Ark1'!AA633</f>
        <v>1.4441233125338052E-2</v>
      </c>
      <c r="AD206" s="55">
        <f>+'Ark1'!AC633</f>
        <v>-0.78377611422636129</v>
      </c>
      <c r="AE206" s="74">
        <f>+'Ark1'!AE633</f>
        <v>0.35851650621203873</v>
      </c>
      <c r="AF206" s="155">
        <f t="shared" si="34"/>
        <v>3.1400724459724949</v>
      </c>
      <c r="AG206" s="46"/>
      <c r="AI206" s="58"/>
    </row>
    <row r="207" spans="1:35" ht="15.6">
      <c r="A207" s="46"/>
      <c r="B207" s="53">
        <f>+'Ark1'!C634</f>
        <v>2012</v>
      </c>
      <c r="C207" s="53">
        <f>+'Ark1'!L634</f>
        <v>9</v>
      </c>
      <c r="D207" s="65" t="s">
        <v>35</v>
      </c>
      <c r="E207" s="327">
        <f>+'Ark1'!Q634</f>
        <v>7120</v>
      </c>
      <c r="F207" s="327"/>
      <c r="G207" s="327">
        <f>+'Ark1'!R634</f>
        <v>20843</v>
      </c>
      <c r="H207" s="177">
        <f>+'Ark1'!AG634</f>
        <v>19.84744309881334</v>
      </c>
      <c r="I207" s="177">
        <f t="shared" si="30"/>
        <v>1.0123297533643942</v>
      </c>
      <c r="J207" s="177">
        <f>+'Ark1'!AH634</f>
        <v>0</v>
      </c>
      <c r="K207" s="177"/>
      <c r="L207" s="506"/>
      <c r="M207" s="177"/>
      <c r="N207" s="155">
        <f>+'Ark1'!U634</f>
        <v>36.492155639783448</v>
      </c>
      <c r="O207" s="177">
        <f t="shared" si="31"/>
        <v>-1.0624781746698488</v>
      </c>
      <c r="P207" s="177"/>
      <c r="Q207" s="393"/>
      <c r="R207" s="393"/>
      <c r="S207" s="437"/>
      <c r="T207" s="177"/>
      <c r="U207" s="55">
        <f>+'Ark1'!T634</f>
        <v>8.8473828143741304</v>
      </c>
      <c r="V207" s="177">
        <f t="shared" si="32"/>
        <v>-0.31712124355462201</v>
      </c>
      <c r="W207" s="155">
        <f>+'Ark1'!W634</f>
        <v>51.729597466775424</v>
      </c>
      <c r="X207" s="95"/>
      <c r="Y207" s="74">
        <f>+'Ark1'!X634</f>
        <v>99.990404452334118</v>
      </c>
      <c r="Z207" s="74">
        <f>+'Ark1'!Y634</f>
        <v>99.635369188696487</v>
      </c>
      <c r="AA207" s="74">
        <f>+'Ark1'!Z634</f>
        <v>5.1461000290619809</v>
      </c>
      <c r="AB207" s="71"/>
      <c r="AC207" s="155">
        <f>+'Ark1'!AA634</f>
        <v>0</v>
      </c>
      <c r="AD207" s="55">
        <f>+'Ark1'!AC634</f>
        <v>0</v>
      </c>
      <c r="AE207" s="74">
        <f>+'Ark1'!AE634</f>
        <v>0</v>
      </c>
      <c r="AF207" s="155">
        <f t="shared" si="34"/>
        <v>2.9273876404494383</v>
      </c>
      <c r="AG207" s="46"/>
      <c r="AI207" s="58"/>
    </row>
    <row r="208" spans="1:35" ht="15.6">
      <c r="A208" s="46"/>
      <c r="B208" s="53">
        <f>+'Ark1'!C635</f>
        <v>2012</v>
      </c>
      <c r="C208" s="53">
        <f>+'Ark1'!L635</f>
        <v>10</v>
      </c>
      <c r="D208" s="65" t="s">
        <v>36</v>
      </c>
      <c r="E208" s="327">
        <f>+'Ark1'!Q635</f>
        <v>4009</v>
      </c>
      <c r="F208" s="327"/>
      <c r="G208" s="327">
        <f>+'Ark1'!R635</f>
        <v>7700</v>
      </c>
      <c r="H208" s="177">
        <f>+'Ark1'!AG635</f>
        <v>7.9097412418498605</v>
      </c>
      <c r="I208" s="177">
        <f t="shared" si="30"/>
        <v>0.51652460247412968</v>
      </c>
      <c r="J208" s="177">
        <f>+'Ark1'!AH635</f>
        <v>0</v>
      </c>
      <c r="K208" s="177"/>
      <c r="L208" s="506"/>
      <c r="M208" s="177"/>
      <c r="N208" s="155">
        <f>+'Ark1'!U635</f>
        <v>39.366493506493576</v>
      </c>
      <c r="O208" s="177">
        <f t="shared" si="31"/>
        <v>-0.70839089038842928</v>
      </c>
      <c r="P208" s="177"/>
      <c r="Q208" s="393"/>
      <c r="R208" s="393"/>
      <c r="S208" s="437"/>
      <c r="T208" s="177"/>
      <c r="U208" s="55">
        <f>+'Ark1'!T635</f>
        <v>9.4776623376623395</v>
      </c>
      <c r="V208" s="177">
        <f t="shared" si="32"/>
        <v>-0.28743212659978212</v>
      </c>
      <c r="W208" s="155">
        <f>+'Ark1'!W635</f>
        <v>62.623376623376615</v>
      </c>
      <c r="X208" s="95"/>
      <c r="Y208" s="74">
        <f>+'Ark1'!X635</f>
        <v>100</v>
      </c>
      <c r="Z208" s="74">
        <f>+'Ark1'!Y635</f>
        <v>99.870129870129887</v>
      </c>
      <c r="AA208" s="74">
        <f>+'Ark1'!Z635</f>
        <v>5.4091821323436884</v>
      </c>
      <c r="AB208" s="71"/>
      <c r="AC208" s="155">
        <f>+'Ark1'!AA635</f>
        <v>0</v>
      </c>
      <c r="AD208" s="55">
        <f>+'Ark1'!AC635</f>
        <v>0</v>
      </c>
      <c r="AE208" s="74">
        <f>+'Ark1'!AE635</f>
        <v>0</v>
      </c>
      <c r="AF208" s="155">
        <f t="shared" si="34"/>
        <v>1.9206784734347717</v>
      </c>
      <c r="AG208" s="46"/>
      <c r="AI208" s="58"/>
    </row>
    <row r="209" spans="1:35" ht="15.6">
      <c r="A209" s="46"/>
      <c r="B209" s="53">
        <f>+'Ark1'!C636</f>
        <v>2012</v>
      </c>
      <c r="C209" s="53">
        <f>+'Ark1'!L636</f>
        <v>11</v>
      </c>
      <c r="D209" s="65" t="s">
        <v>37</v>
      </c>
      <c r="E209" s="327">
        <f>+'Ark1'!Q636</f>
        <v>2551</v>
      </c>
      <c r="F209" s="327"/>
      <c r="G209" s="327">
        <f>+'Ark1'!R636</f>
        <v>4313</v>
      </c>
      <c r="H209" s="177">
        <f>+'Ark1'!AG636</f>
        <v>4.7092553877906802</v>
      </c>
      <c r="I209" s="177">
        <f t="shared" si="30"/>
        <v>-7.2000757194876641E-3</v>
      </c>
      <c r="J209" s="177">
        <f>+'Ark1'!AH636</f>
        <v>0</v>
      </c>
      <c r="K209" s="177"/>
      <c r="L209" s="506"/>
      <c r="M209" s="177"/>
      <c r="N209" s="155">
        <f>+'Ark1'!U636</f>
        <v>41.843496406213859</v>
      </c>
      <c r="O209" s="177">
        <f t="shared" si="31"/>
        <v>-0.65714053646125592</v>
      </c>
      <c r="P209" s="177"/>
      <c r="Q209" s="393"/>
      <c r="R209" s="393"/>
      <c r="S209" s="437"/>
      <c r="T209" s="177"/>
      <c r="U209" s="55">
        <f>+'Ark1'!T636</f>
        <v>10.285879897982843</v>
      </c>
      <c r="V209" s="177">
        <f t="shared" si="32"/>
        <v>-0.25200720941887234</v>
      </c>
      <c r="W209" s="155">
        <f>+'Ark1'!W636</f>
        <v>73.962439137491316</v>
      </c>
      <c r="X209" s="95"/>
      <c r="Y209" s="74">
        <f>+'Ark1'!X636</f>
        <v>100</v>
      </c>
      <c r="Z209" s="74">
        <f>+'Ark1'!Y636</f>
        <v>99.953628564804077</v>
      </c>
      <c r="AA209" s="74">
        <f>+'Ark1'!Z636</f>
        <v>5.8290950579059508</v>
      </c>
      <c r="AB209" s="71"/>
      <c r="AC209" s="155">
        <f>+'Ark1'!AA636</f>
        <v>0</v>
      </c>
      <c r="AD209" s="55">
        <f>+'Ark1'!AC636</f>
        <v>0</v>
      </c>
      <c r="AE209" s="74">
        <f>+'Ark1'!AE636</f>
        <v>0</v>
      </c>
      <c r="AF209" s="155">
        <f t="shared" si="34"/>
        <v>1.6907095256762055</v>
      </c>
      <c r="AG209" s="46"/>
      <c r="AI209" s="58"/>
    </row>
    <row r="210" spans="1:35" ht="15.6">
      <c r="A210" s="46"/>
      <c r="B210" s="53">
        <f>+'Ark1'!C637</f>
        <v>2012</v>
      </c>
      <c r="C210" s="53">
        <f>+'Ark1'!L637</f>
        <v>12</v>
      </c>
      <c r="D210" s="65" t="s">
        <v>38</v>
      </c>
      <c r="E210" s="327">
        <f>+'Ark1'!Q637</f>
        <v>871</v>
      </c>
      <c r="F210" s="327"/>
      <c r="G210" s="327">
        <f>+'Ark1'!R637</f>
        <v>1128</v>
      </c>
      <c r="H210" s="177">
        <f>+'Ark1'!AG637</f>
        <v>1.3022309357301423</v>
      </c>
      <c r="I210" s="177">
        <f t="shared" si="30"/>
        <v>3.391030263228334E-2</v>
      </c>
      <c r="J210" s="177">
        <f>+'Ark1'!AH637</f>
        <v>0</v>
      </c>
      <c r="K210" s="177"/>
      <c r="L210" s="506"/>
      <c r="M210" s="177"/>
      <c r="N210" s="155">
        <f>+'Ark1'!U637</f>
        <v>44.241932624113446</v>
      </c>
      <c r="O210" s="177">
        <f t="shared" si="31"/>
        <v>-0.53973691117055722</v>
      </c>
      <c r="P210" s="177"/>
      <c r="Q210" s="393"/>
      <c r="R210" s="393"/>
      <c r="S210" s="437"/>
      <c r="T210" s="177"/>
      <c r="U210" s="55">
        <f>+'Ark1'!T637</f>
        <v>10.726063829787238</v>
      </c>
      <c r="V210" s="177">
        <f t="shared" si="32"/>
        <v>-0.44261086900794133</v>
      </c>
      <c r="W210" s="155">
        <f>+'Ark1'!W637</f>
        <v>77.570921985815616</v>
      </c>
      <c r="X210" s="95"/>
      <c r="Y210" s="74">
        <f>+'Ark1'!X637</f>
        <v>100</v>
      </c>
      <c r="Z210" s="74">
        <f>+'Ark1'!Y637</f>
        <v>99.822695035460995</v>
      </c>
      <c r="AA210" s="74">
        <f>+'Ark1'!Z637</f>
        <v>6.2968025339443825</v>
      </c>
      <c r="AB210" s="71"/>
      <c r="AC210" s="155">
        <f>+'Ark1'!AA637</f>
        <v>0</v>
      </c>
      <c r="AD210" s="55">
        <f>+'Ark1'!AC637</f>
        <v>0</v>
      </c>
      <c r="AE210" s="74">
        <f>+'Ark1'!AE637</f>
        <v>0</v>
      </c>
      <c r="AF210" s="155">
        <f t="shared" si="34"/>
        <v>1.2950631458094144</v>
      </c>
      <c r="AG210" s="46"/>
      <c r="AI210" s="58"/>
    </row>
    <row r="211" spans="1:35" ht="15.6">
      <c r="A211" s="46"/>
      <c r="B211" s="53">
        <f>+'Ark1'!C638</f>
        <v>2012</v>
      </c>
      <c r="C211" s="53">
        <f>+'Ark1'!L638</f>
        <v>13</v>
      </c>
      <c r="D211" s="65" t="s">
        <v>39</v>
      </c>
      <c r="E211" s="327">
        <f>+'Ark1'!Q638</f>
        <v>223</v>
      </c>
      <c r="F211" s="327"/>
      <c r="G211" s="327">
        <f>+'Ark1'!R638</f>
        <v>268</v>
      </c>
      <c r="H211" s="177">
        <f>+'Ark1'!AG638</f>
        <v>0.3253979066514201</v>
      </c>
      <c r="I211" s="177">
        <f t="shared" si="30"/>
        <v>-1.0501846191272479E-2</v>
      </c>
      <c r="J211" s="177">
        <f>+'Ark1'!AH638</f>
        <v>0</v>
      </c>
      <c r="K211" s="177"/>
      <c r="L211" s="506"/>
      <c r="M211" s="177"/>
      <c r="N211" s="155">
        <f>+'Ark1'!U638</f>
        <v>46.530223880597006</v>
      </c>
      <c r="O211" s="177">
        <f t="shared" si="31"/>
        <v>1.1973291437549136</v>
      </c>
      <c r="P211" s="177"/>
      <c r="Q211" s="393"/>
      <c r="R211" s="393"/>
      <c r="S211" s="437"/>
      <c r="T211" s="177"/>
      <c r="U211" s="55">
        <f>+'Ark1'!T638</f>
        <v>10.921641791044774</v>
      </c>
      <c r="V211" s="177">
        <f t="shared" si="32"/>
        <v>4.6641791044773839E-2</v>
      </c>
      <c r="W211" s="155">
        <f>+'Ark1'!W638</f>
        <v>70.149253731343279</v>
      </c>
      <c r="X211" s="95"/>
      <c r="Y211" s="74">
        <f>+'Ark1'!X638</f>
        <v>100</v>
      </c>
      <c r="Z211" s="74">
        <f>+'Ark1'!Y638</f>
        <v>100</v>
      </c>
      <c r="AA211" s="74">
        <f>+'Ark1'!Z638</f>
        <v>6.0721793975841392</v>
      </c>
      <c r="AB211" s="71"/>
      <c r="AC211" s="155">
        <f>+'Ark1'!AA638</f>
        <v>0</v>
      </c>
      <c r="AD211" s="55">
        <f>+'Ark1'!AC638</f>
        <v>0</v>
      </c>
      <c r="AE211" s="74">
        <f>+'Ark1'!AE638</f>
        <v>0</v>
      </c>
      <c r="AF211" s="155">
        <f t="shared" si="34"/>
        <v>1.2017937219730941</v>
      </c>
      <c r="AG211" s="46"/>
      <c r="AI211" s="58"/>
    </row>
    <row r="212" spans="1:35" ht="15.6">
      <c r="A212" s="46"/>
      <c r="B212" s="53">
        <f>+'Ark1'!C639</f>
        <v>2012</v>
      </c>
      <c r="C212" s="53">
        <f>+'Ark1'!L639</f>
        <v>14</v>
      </c>
      <c r="D212" s="65" t="s">
        <v>402</v>
      </c>
      <c r="E212" s="327">
        <f>+'Ark1'!Q639</f>
        <v>85</v>
      </c>
      <c r="F212" s="327"/>
      <c r="G212" s="327">
        <f>+'Ark1'!R639</f>
        <v>104</v>
      </c>
      <c r="H212" s="177">
        <f>+'Ark1'!AG639</f>
        <v>0.12842807011702348</v>
      </c>
      <c r="I212" s="177">
        <f t="shared" ref="I212:I275" si="37">+H212-H227</f>
        <v>1.4697637590154355E-2</v>
      </c>
      <c r="J212" s="177">
        <f>+'Ark1'!AH639</f>
        <v>0</v>
      </c>
      <c r="K212" s="177"/>
      <c r="L212" s="506"/>
      <c r="M212" s="177"/>
      <c r="N212" s="155">
        <f>+'Ark1'!U639</f>
        <v>47.32403846153845</v>
      </c>
      <c r="O212" s="177">
        <f t="shared" ref="O212:O275" si="38">+N212-N227</f>
        <v>-1.2811698717948588</v>
      </c>
      <c r="P212" s="177"/>
      <c r="Q212" s="393"/>
      <c r="R212" s="393"/>
      <c r="S212" s="437"/>
      <c r="T212" s="177"/>
      <c r="U212" s="55">
        <f>+'Ark1'!T639</f>
        <v>11.46153846153846</v>
      </c>
      <c r="V212" s="177">
        <f t="shared" ref="V212:V275" si="39">+U212-U227</f>
        <v>-0.4759615384615401</v>
      </c>
      <c r="W212" s="155">
        <f>+'Ark1'!W639</f>
        <v>79.807692307692292</v>
      </c>
      <c r="X212" s="95"/>
      <c r="Y212" s="74">
        <f>+'Ark1'!X639</f>
        <v>100</v>
      </c>
      <c r="Z212" s="74">
        <f>+'Ark1'!Y639</f>
        <v>100</v>
      </c>
      <c r="AA212" s="74">
        <f>+'Ark1'!Z639</f>
        <v>6.2614893655938175</v>
      </c>
      <c r="AB212" s="71"/>
      <c r="AC212" s="155">
        <f>+'Ark1'!AA639</f>
        <v>0</v>
      </c>
      <c r="AD212" s="55">
        <f>+'Ark1'!AC639</f>
        <v>0</v>
      </c>
      <c r="AE212" s="74">
        <f>+'Ark1'!AE639</f>
        <v>0</v>
      </c>
      <c r="AF212" s="155">
        <f t="shared" si="34"/>
        <v>1.223529411764706</v>
      </c>
      <c r="AG212" s="46"/>
      <c r="AI212" s="58"/>
    </row>
    <row r="213" spans="1:35" ht="15.6">
      <c r="A213" s="46"/>
      <c r="B213" s="53">
        <f>+'Ark1'!C640</f>
        <v>2012</v>
      </c>
      <c r="C213" s="53">
        <f>+'Ark1'!L640</f>
        <v>15</v>
      </c>
      <c r="D213" s="65" t="s">
        <v>40</v>
      </c>
      <c r="E213" s="327">
        <f>+'Ark1'!Q640</f>
        <v>8</v>
      </c>
      <c r="F213" s="327"/>
      <c r="G213" s="327">
        <f>+'Ark1'!R640</f>
        <v>9</v>
      </c>
      <c r="H213" s="177">
        <f>+'Ark1'!AG640</f>
        <v>1.2480879764506641E-2</v>
      </c>
      <c r="I213" s="177">
        <f t="shared" si="37"/>
        <v>4.378016668392052E-4</v>
      </c>
      <c r="J213" s="177">
        <f>+'Ark1'!AH640</f>
        <v>0</v>
      </c>
      <c r="K213" s="177"/>
      <c r="L213" s="506"/>
      <c r="M213" s="177"/>
      <c r="N213" s="155">
        <f>+'Ark1'!U640</f>
        <v>53.144444444444439</v>
      </c>
      <c r="O213" s="177">
        <f t="shared" si="38"/>
        <v>3.734444444444442</v>
      </c>
      <c r="P213" s="177"/>
      <c r="Q213" s="393"/>
      <c r="R213" s="393"/>
      <c r="S213" s="437"/>
      <c r="T213" s="177"/>
      <c r="U213" s="55">
        <f>+'Ark1'!T640</f>
        <v>12.888888888888889</v>
      </c>
      <c r="V213" s="177">
        <f t="shared" si="39"/>
        <v>2.0888888888888886</v>
      </c>
      <c r="W213" s="155">
        <f>+'Ark1'!W640</f>
        <v>88.8888888888889</v>
      </c>
      <c r="X213" s="95"/>
      <c r="Y213" s="74">
        <f>+'Ark1'!X640</f>
        <v>100</v>
      </c>
      <c r="Z213" s="74">
        <f>+'Ark1'!Y640</f>
        <v>100</v>
      </c>
      <c r="AA213" s="74">
        <f>+'Ark1'!Z640</f>
        <v>11.272396088687085</v>
      </c>
      <c r="AB213" s="71"/>
      <c r="AC213" s="155">
        <f>+'Ark1'!AA640</f>
        <v>0</v>
      </c>
      <c r="AD213" s="55">
        <f>+'Ark1'!AC640</f>
        <v>0</v>
      </c>
      <c r="AE213" s="74">
        <f>+'Ark1'!AE640</f>
        <v>0</v>
      </c>
      <c r="AF213" s="155">
        <f t="shared" si="34"/>
        <v>1.125</v>
      </c>
      <c r="AG213" s="46"/>
      <c r="AI213" s="58"/>
    </row>
    <row r="214" spans="1:35" ht="15.6">
      <c r="A214" s="46"/>
      <c r="B214">
        <f>+'Ark1'!C641</f>
        <v>2011</v>
      </c>
      <c r="C214">
        <f>+'Ark1'!L641</f>
        <v>1</v>
      </c>
      <c r="D214" s="3" t="str">
        <f t="shared" ref="D214" si="40">+D199</f>
        <v>P-</v>
      </c>
      <c r="E214" s="313">
        <f>+'Ark1'!Q641</f>
        <v>707</v>
      </c>
      <c r="G214" s="313">
        <f>+'Ark1'!R641</f>
        <v>989</v>
      </c>
      <c r="H214" s="195">
        <f>+'Ark1'!AG641</f>
        <v>0.43970762496972321</v>
      </c>
      <c r="I214" s="195">
        <f t="shared" si="37"/>
        <v>4.4039510516171165E-3</v>
      </c>
      <c r="J214" s="195">
        <f>+'Ark1'!AH641</f>
        <v>0</v>
      </c>
      <c r="K214" s="195"/>
      <c r="L214" s="507"/>
      <c r="M214" s="195"/>
      <c r="N214" s="92">
        <f>+'Ark1'!U641</f>
        <v>18.240849342770503</v>
      </c>
      <c r="O214" s="195">
        <f t="shared" si="38"/>
        <v>-0.35534948763884699</v>
      </c>
      <c r="P214" s="195"/>
      <c r="Q214" s="391"/>
      <c r="R214" s="391"/>
      <c r="S214" s="438"/>
      <c r="T214" s="195"/>
      <c r="U214" s="1">
        <f>+'Ark1'!T641</f>
        <v>2.4064711830131444</v>
      </c>
      <c r="V214" s="195">
        <f t="shared" si="39"/>
        <v>-7.7588364800336151E-3</v>
      </c>
      <c r="W214" s="92">
        <f>+'Ark1'!W641</f>
        <v>0</v>
      </c>
      <c r="X214" s="95"/>
      <c r="Y214" s="11">
        <f>+'Ark1'!X641</f>
        <v>75.227502527805882</v>
      </c>
      <c r="Z214" s="11">
        <f>+'Ark1'!Y641</f>
        <v>9.9089989888776557</v>
      </c>
      <c r="AA214" s="11">
        <f>+'Ark1'!Z641</f>
        <v>4.256674968352594</v>
      </c>
      <c r="AB214" s="71"/>
      <c r="AC214" s="92">
        <f>+'Ark1'!AA641</f>
        <v>0</v>
      </c>
      <c r="AD214" s="1">
        <f>+'Ark1'!AC641</f>
        <v>0</v>
      </c>
      <c r="AE214" s="11">
        <f>+'Ark1'!AE641</f>
        <v>0</v>
      </c>
      <c r="AF214" s="92">
        <f t="shared" si="34"/>
        <v>1.3988684582743989</v>
      </c>
      <c r="AG214" s="46"/>
      <c r="AI214" s="58"/>
    </row>
    <row r="215" spans="1:35" ht="15.6">
      <c r="A215" s="46"/>
      <c r="B215">
        <f>+'Ark1'!C642</f>
        <v>2011</v>
      </c>
      <c r="C215">
        <f>+'Ark1'!L642</f>
        <v>2</v>
      </c>
      <c r="D215" s="3" t="str">
        <f t="shared" si="36"/>
        <v>P</v>
      </c>
      <c r="E215" s="313">
        <f>+'Ark1'!Q642</f>
        <v>2188</v>
      </c>
      <c r="G215" s="313">
        <f>+'Ark1'!R642</f>
        <v>3687</v>
      </c>
      <c r="H215" s="195">
        <f>+'Ark1'!AG642</f>
        <v>1.9091410813816312</v>
      </c>
      <c r="I215" s="195">
        <f t="shared" si="37"/>
        <v>0.225360908721701</v>
      </c>
      <c r="J215" s="195">
        <f>+'Ark1'!AH642</f>
        <v>0</v>
      </c>
      <c r="K215" s="195"/>
      <c r="L215" s="507"/>
      <c r="M215" s="195"/>
      <c r="N215" s="92">
        <f>+'Ark1'!U642</f>
        <v>21.244290751288265</v>
      </c>
      <c r="O215" s="195">
        <f t="shared" si="38"/>
        <v>0.20026451804050893</v>
      </c>
      <c r="P215" s="195"/>
      <c r="Q215" s="391"/>
      <c r="R215" s="391"/>
      <c r="S215" s="438"/>
      <c r="T215" s="195"/>
      <c r="U215" s="1">
        <f>+'Ark1'!T642</f>
        <v>3.4163276376457814</v>
      </c>
      <c r="V215" s="195">
        <f t="shared" si="39"/>
        <v>1.5130032855362074E-2</v>
      </c>
      <c r="W215" s="92">
        <f>+'Ark1'!W642</f>
        <v>0</v>
      </c>
      <c r="X215" s="95"/>
      <c r="Y215" s="11">
        <f>+'Ark1'!X642</f>
        <v>86.791429346352047</v>
      </c>
      <c r="Z215" s="11">
        <f>+'Ark1'!Y642</f>
        <v>35.937076213723891</v>
      </c>
      <c r="AA215" s="11">
        <f>+'Ark1'!Z642</f>
        <v>4.6370764769852304</v>
      </c>
      <c r="AB215" s="71"/>
      <c r="AC215" s="92">
        <f>+'Ark1'!AA642</f>
        <v>0</v>
      </c>
      <c r="AD215" s="1">
        <f>+'Ark1'!AC642</f>
        <v>0</v>
      </c>
      <c r="AE215" s="11">
        <f>+'Ark1'!AE642</f>
        <v>0</v>
      </c>
      <c r="AF215" s="92">
        <f t="shared" si="34"/>
        <v>1.6851005484460695</v>
      </c>
      <c r="AG215" s="46"/>
      <c r="AI215" s="58"/>
    </row>
    <row r="216" spans="1:35" ht="15.6">
      <c r="A216" s="46"/>
      <c r="B216">
        <f>+'Ark1'!C643</f>
        <v>2011</v>
      </c>
      <c r="C216">
        <f>+'Ark1'!L643</f>
        <v>3</v>
      </c>
      <c r="D216" s="3" t="str">
        <f t="shared" si="36"/>
        <v>P+</v>
      </c>
      <c r="E216" s="313">
        <f>+'Ark1'!Q643</f>
        <v>3191</v>
      </c>
      <c r="G216" s="313">
        <f>+'Ark1'!R643</f>
        <v>5737</v>
      </c>
      <c r="H216" s="195">
        <f>+'Ark1'!AG643</f>
        <v>3.1352390385260698</v>
      </c>
      <c r="I216" s="195">
        <f t="shared" si="37"/>
        <v>8.5802159908745956E-2</v>
      </c>
      <c r="J216" s="195">
        <f>+'Ark1'!AH643</f>
        <v>0</v>
      </c>
      <c r="K216" s="195"/>
      <c r="L216" s="507"/>
      <c r="M216" s="195"/>
      <c r="N216" s="92">
        <f>+'Ark1'!U643</f>
        <v>22.421422346174005</v>
      </c>
      <c r="O216" s="195">
        <f t="shared" si="38"/>
        <v>-0.19434753538267913</v>
      </c>
      <c r="P216" s="195"/>
      <c r="Q216" s="391"/>
      <c r="R216" s="391"/>
      <c r="S216" s="438"/>
      <c r="T216" s="195"/>
      <c r="U216" s="1">
        <f>+'Ark1'!T643</f>
        <v>4.1279414328046009</v>
      </c>
      <c r="V216" s="195">
        <f t="shared" si="39"/>
        <v>-0.10962201897204871</v>
      </c>
      <c r="W216" s="92">
        <f>+'Ark1'!W643</f>
        <v>0.17430712916158272</v>
      </c>
      <c r="X216" s="95"/>
      <c r="Y216" s="11">
        <f>+'Ark1'!X643</f>
        <v>85.933414676660306</v>
      </c>
      <c r="Z216" s="11">
        <f>+'Ark1'!Y643</f>
        <v>50.845389576433682</v>
      </c>
      <c r="AA216" s="11">
        <f>+'Ark1'!Z643</f>
        <v>5.057362383164361</v>
      </c>
      <c r="AB216" s="71"/>
      <c r="AC216" s="92">
        <f>+'Ark1'!AA643</f>
        <v>0</v>
      </c>
      <c r="AD216" s="1">
        <f>+'Ark1'!AC643</f>
        <v>0</v>
      </c>
      <c r="AE216" s="11">
        <f>+'Ark1'!AE643</f>
        <v>0</v>
      </c>
      <c r="AF216" s="92">
        <f t="shared" si="34"/>
        <v>1.797869006581009</v>
      </c>
      <c r="AG216" s="46"/>
      <c r="AI216" s="58"/>
    </row>
    <row r="217" spans="1:35" ht="15.6">
      <c r="A217" s="46"/>
      <c r="B217">
        <f>+'Ark1'!C644</f>
        <v>2011</v>
      </c>
      <c r="C217">
        <f>+'Ark1'!L644</f>
        <v>4</v>
      </c>
      <c r="D217" s="3" t="str">
        <f t="shared" si="36"/>
        <v>O-</v>
      </c>
      <c r="E217" s="313">
        <f>+'Ark1'!Q644</f>
        <v>4285</v>
      </c>
      <c r="G217" s="313">
        <f>+'Ark1'!R644</f>
        <v>8925</v>
      </c>
      <c r="H217" s="195">
        <f>+'Ark1'!AG644</f>
        <v>5.256183277270801</v>
      </c>
      <c r="I217" s="195">
        <f t="shared" si="37"/>
        <v>0.49112558870259626</v>
      </c>
      <c r="J217" s="195">
        <f>+'Ark1'!AH644</f>
        <v>0</v>
      </c>
      <c r="K217" s="195"/>
      <c r="L217" s="507"/>
      <c r="M217" s="195"/>
      <c r="N217" s="92">
        <f>+'Ark1'!U644</f>
        <v>24.16237535014006</v>
      </c>
      <c r="O217" s="195">
        <f t="shared" si="38"/>
        <v>-0.6866668866237795</v>
      </c>
      <c r="P217" s="195"/>
      <c r="Q217" s="391"/>
      <c r="R217" s="391"/>
      <c r="S217" s="438"/>
      <c r="T217" s="195"/>
      <c r="U217" s="1">
        <f>+'Ark1'!T644</f>
        <v>4.8351820728291317</v>
      </c>
      <c r="V217" s="195">
        <f t="shared" si="39"/>
        <v>-0.14780424483892407</v>
      </c>
      <c r="W217" s="92">
        <f>+'Ark1'!W644</f>
        <v>1.2212885154061621</v>
      </c>
      <c r="X217" s="95"/>
      <c r="Y217" s="11">
        <f>+'Ark1'!X644</f>
        <v>89.243697478991606</v>
      </c>
      <c r="Z217" s="11">
        <f>+'Ark1'!Y644</f>
        <v>65.893557422969195</v>
      </c>
      <c r="AA217" s="11">
        <f>+'Ark1'!Z644</f>
        <v>5.2119385216279692</v>
      </c>
      <c r="AB217" s="71"/>
      <c r="AC217" s="92">
        <f>+'Ark1'!AA644</f>
        <v>0</v>
      </c>
      <c r="AD217" s="1">
        <f>+'Ark1'!AC644</f>
        <v>0</v>
      </c>
      <c r="AE217" s="11">
        <f>+'Ark1'!AE644</f>
        <v>0</v>
      </c>
      <c r="AF217" s="92">
        <f t="shared" si="34"/>
        <v>2.0828471411901983</v>
      </c>
      <c r="AG217" s="46"/>
      <c r="AI217" s="58"/>
    </row>
    <row r="218" spans="1:35" ht="15.6">
      <c r="A218" s="46"/>
      <c r="B218">
        <f>+'Ark1'!C645</f>
        <v>2011</v>
      </c>
      <c r="C218">
        <f>+'Ark1'!L645</f>
        <v>5</v>
      </c>
      <c r="D218" s="3" t="str">
        <f t="shared" si="36"/>
        <v>O</v>
      </c>
      <c r="E218" s="313">
        <f>+'Ark1'!Q645</f>
        <v>5894</v>
      </c>
      <c r="G218" s="313">
        <f>+'Ark1'!R645</f>
        <v>14119</v>
      </c>
      <c r="H218" s="195">
        <f>+'Ark1'!AG645</f>
        <v>9.0795766188988551</v>
      </c>
      <c r="I218" s="195">
        <f t="shared" si="37"/>
        <v>0.13674486785165385</v>
      </c>
      <c r="J218" s="195">
        <f>+'Ark1'!AH645</f>
        <v>0</v>
      </c>
      <c r="K218" s="195"/>
      <c r="L218" s="507"/>
      <c r="M218" s="195"/>
      <c r="N218" s="92">
        <f>+'Ark1'!U645</f>
        <v>26.383901126142124</v>
      </c>
      <c r="O218" s="195">
        <f t="shared" si="38"/>
        <v>-0.49843204716546907</v>
      </c>
      <c r="P218" s="195"/>
      <c r="Q218" s="391"/>
      <c r="R218" s="391"/>
      <c r="S218" s="438"/>
      <c r="T218" s="195"/>
      <c r="U218" s="1">
        <f>+'Ark1'!T645</f>
        <v>5.7091862029888807</v>
      </c>
      <c r="V218" s="195">
        <f t="shared" si="39"/>
        <v>-0.26070612264036086</v>
      </c>
      <c r="W218" s="92">
        <f>+'Ark1'!W645</f>
        <v>5.496139953254481</v>
      </c>
      <c r="X218" s="95"/>
      <c r="Y218" s="11">
        <f>+'Ark1'!X645</f>
        <v>93.738933352220442</v>
      </c>
      <c r="Z218" s="11">
        <f>+'Ark1'!Y645</f>
        <v>79.637368085558478</v>
      </c>
      <c r="AA218" s="11">
        <f>+'Ark1'!Z645</f>
        <v>5.2351194563730798</v>
      </c>
      <c r="AB218" s="71"/>
      <c r="AC218" s="92">
        <f>+'Ark1'!AA645</f>
        <v>0</v>
      </c>
      <c r="AD218" s="1">
        <f>+'Ark1'!AC645</f>
        <v>0</v>
      </c>
      <c r="AE218" s="11">
        <f>+'Ark1'!AE645</f>
        <v>0</v>
      </c>
      <c r="AF218" s="92">
        <f t="shared" si="34"/>
        <v>2.3954869358669835</v>
      </c>
      <c r="AG218" s="46"/>
      <c r="AI218" s="58"/>
    </row>
    <row r="219" spans="1:35" ht="15.6">
      <c r="A219" s="46"/>
      <c r="B219">
        <f>+'Ark1'!C646</f>
        <v>2011</v>
      </c>
      <c r="C219">
        <f>+'Ark1'!L646</f>
        <v>6</v>
      </c>
      <c r="D219" s="3" t="str">
        <f t="shared" si="36"/>
        <v>O+</v>
      </c>
      <c r="E219" s="313">
        <f>+'Ark1'!Q646</f>
        <v>6796</v>
      </c>
      <c r="G219" s="313">
        <f>+'Ark1'!R646</f>
        <v>16280</v>
      </c>
      <c r="H219" s="195">
        <f>+'Ark1'!AG646</f>
        <v>11.321638978839632</v>
      </c>
      <c r="I219" s="195">
        <f t="shared" si="37"/>
        <v>0.12295648217130939</v>
      </c>
      <c r="J219" s="195">
        <f>+'Ark1'!AH646</f>
        <v>0</v>
      </c>
      <c r="K219" s="195"/>
      <c r="L219" s="507"/>
      <c r="M219" s="195"/>
      <c r="N219" s="92">
        <f>+'Ark1'!U646</f>
        <v>28.532002457002676</v>
      </c>
      <c r="O219" s="195">
        <f t="shared" si="38"/>
        <v>-0.63993383207400711</v>
      </c>
      <c r="P219" s="195"/>
      <c r="Q219" s="391"/>
      <c r="R219" s="391"/>
      <c r="S219" s="438"/>
      <c r="T219" s="195"/>
      <c r="U219" s="1">
        <f>+'Ark1'!T646</f>
        <v>6.4355651105651113</v>
      </c>
      <c r="V219" s="195">
        <f t="shared" si="39"/>
        <v>-0.37003336797999786</v>
      </c>
      <c r="W219" s="92">
        <f>+'Ark1'!W646</f>
        <v>12.266584766584767</v>
      </c>
      <c r="X219" s="95"/>
      <c r="Y219" s="11">
        <f>+'Ark1'!X646</f>
        <v>96.799754299754298</v>
      </c>
      <c r="Z219" s="11">
        <f>+'Ark1'!Y646</f>
        <v>88.433660933660931</v>
      </c>
      <c r="AA219" s="11">
        <f>+'Ark1'!Z646</f>
        <v>5.2377787243818599</v>
      </c>
      <c r="AB219" s="71"/>
      <c r="AC219" s="92">
        <f>+'Ark1'!AA646</f>
        <v>0</v>
      </c>
      <c r="AD219" s="1">
        <f>+'Ark1'!AC646</f>
        <v>0</v>
      </c>
      <c r="AE219" s="11">
        <f>+'Ark1'!AE646</f>
        <v>0</v>
      </c>
      <c r="AF219" s="92">
        <f t="shared" si="34"/>
        <v>2.3955267804590936</v>
      </c>
      <c r="AG219" s="46"/>
      <c r="AI219" s="58"/>
    </row>
    <row r="220" spans="1:35" ht="15.6">
      <c r="A220" s="46"/>
      <c r="B220">
        <f>+'Ark1'!C647</f>
        <v>2011</v>
      </c>
      <c r="C220">
        <f>+'Ark1'!L647</f>
        <v>7</v>
      </c>
      <c r="D220" s="3" t="str">
        <f t="shared" si="36"/>
        <v>R-</v>
      </c>
      <c r="E220" s="313">
        <f>+'Ark1'!Q647</f>
        <v>7235</v>
      </c>
      <c r="G220" s="313">
        <f>+'Ark1'!R647</f>
        <v>18504</v>
      </c>
      <c r="H220" s="195">
        <f>+'Ark1'!AG647</f>
        <v>14.074197694207578</v>
      </c>
      <c r="I220" s="195">
        <f t="shared" si="37"/>
        <v>0.7091495103753136</v>
      </c>
      <c r="J220" s="195">
        <f>+'Ark1'!AH647</f>
        <v>0</v>
      </c>
      <c r="K220" s="195"/>
      <c r="L220" s="507"/>
      <c r="M220" s="195"/>
      <c r="N220" s="92">
        <f>+'Ark1'!U647</f>
        <v>31.205804150454153</v>
      </c>
      <c r="O220" s="195">
        <f t="shared" si="38"/>
        <v>-0.60006510788019085</v>
      </c>
      <c r="P220" s="195"/>
      <c r="Q220" s="391"/>
      <c r="R220" s="391"/>
      <c r="S220" s="438"/>
      <c r="T220" s="195"/>
      <c r="U220" s="1">
        <f>+'Ark1'!T647</f>
        <v>7.2151426718547347</v>
      </c>
      <c r="V220" s="195">
        <f t="shared" si="39"/>
        <v>-0.26813455694317856</v>
      </c>
      <c r="W220" s="92">
        <f>+'Ark1'!W647</f>
        <v>22.989623865110243</v>
      </c>
      <c r="X220" s="95"/>
      <c r="Y220" s="11">
        <f>+'Ark1'!X647</f>
        <v>99.356895806312124</v>
      </c>
      <c r="Z220" s="11">
        <f>+'Ark1'!Y647</f>
        <v>95.395590142671836</v>
      </c>
      <c r="AA220" s="11">
        <f>+'Ark1'!Z647</f>
        <v>4.9853446951072451</v>
      </c>
      <c r="AB220" s="71"/>
      <c r="AC220" s="92">
        <f>+'Ark1'!AA647</f>
        <v>0</v>
      </c>
      <c r="AD220" s="1">
        <f>+'Ark1'!AC647</f>
        <v>0</v>
      </c>
      <c r="AE220" s="11">
        <f>+'Ark1'!AE647</f>
        <v>0</v>
      </c>
      <c r="AF220" s="92">
        <f t="shared" si="34"/>
        <v>2.557567380787837</v>
      </c>
      <c r="AG220" s="46"/>
      <c r="AI220" s="58"/>
    </row>
    <row r="221" spans="1:35" ht="15.6">
      <c r="A221" s="46"/>
      <c r="B221">
        <f>+'Ark1'!C648</f>
        <v>2011</v>
      </c>
      <c r="C221">
        <f>+'Ark1'!L648</f>
        <v>8</v>
      </c>
      <c r="D221" s="3" t="str">
        <f t="shared" si="36"/>
        <v>R</v>
      </c>
      <c r="E221" s="313">
        <f>+'Ark1'!Q648</f>
        <v>8388</v>
      </c>
      <c r="G221" s="313">
        <f>+'Ark1'!R648</f>
        <v>26508</v>
      </c>
      <c r="H221" s="195">
        <f>+'Ark1'!AG648</f>
        <v>22.109536341005764</v>
      </c>
      <c r="I221" s="195">
        <f t="shared" si="37"/>
        <v>0.32047901163708303</v>
      </c>
      <c r="J221" s="195">
        <f>+'Ark1'!AH648</f>
        <v>0</v>
      </c>
      <c r="K221" s="195"/>
      <c r="L221" s="507"/>
      <c r="M221" s="195"/>
      <c r="N221" s="92">
        <f>+'Ark1'!U648</f>
        <v>34.220001508978569</v>
      </c>
      <c r="O221" s="195">
        <f t="shared" si="38"/>
        <v>-0.37381165434983643</v>
      </c>
      <c r="P221" s="195"/>
      <c r="Q221" s="391"/>
      <c r="R221" s="391"/>
      <c r="S221" s="438"/>
      <c r="T221" s="195"/>
      <c r="U221" s="1">
        <f>+'Ark1'!T648</f>
        <v>8.2968160555304049</v>
      </c>
      <c r="V221" s="195">
        <f t="shared" si="39"/>
        <v>-0.29477303419321821</v>
      </c>
      <c r="W221" s="92">
        <f>+'Ark1'!W648</f>
        <v>41.138524219103665</v>
      </c>
      <c r="X221" s="95"/>
      <c r="Y221" s="11">
        <f>+'Ark1'!X648</f>
        <v>99.822695035460995</v>
      </c>
      <c r="Z221" s="11">
        <f>+'Ark1'!Y648</f>
        <v>98.419345103365018</v>
      </c>
      <c r="AA221" s="11">
        <f>+'Ark1'!Z648</f>
        <v>5.1650027568417967</v>
      </c>
      <c r="AB221" s="71"/>
      <c r="AC221" s="92">
        <f>+'Ark1'!AA648</f>
        <v>0</v>
      </c>
      <c r="AD221" s="1">
        <f>+'Ark1'!AC648</f>
        <v>0</v>
      </c>
      <c r="AE221" s="11">
        <f>+'Ark1'!AE648</f>
        <v>0</v>
      </c>
      <c r="AF221" s="92">
        <f t="shared" si="34"/>
        <v>3.1602288984263232</v>
      </c>
      <c r="AG221" s="46"/>
      <c r="AI221" s="58"/>
    </row>
    <row r="222" spans="1:35" ht="15.6">
      <c r="A222" s="46"/>
      <c r="B222">
        <f>+'Ark1'!C649</f>
        <v>2011</v>
      </c>
      <c r="C222">
        <f>+'Ark1'!L649</f>
        <v>9</v>
      </c>
      <c r="D222" s="3" t="str">
        <f t="shared" si="36"/>
        <v>R+</v>
      </c>
      <c r="E222" s="313">
        <f>+'Ark1'!Q649</f>
        <v>7159</v>
      </c>
      <c r="G222" s="313">
        <f>+'Ark1'!R649</f>
        <v>20577</v>
      </c>
      <c r="H222" s="195">
        <f>+'Ark1'!AG649</f>
        <v>18.835113345448946</v>
      </c>
      <c r="I222" s="195">
        <f t="shared" si="37"/>
        <v>0.62208857639453541</v>
      </c>
      <c r="J222" s="195">
        <f>+'Ark1'!AH649</f>
        <v>0</v>
      </c>
      <c r="K222" s="195"/>
      <c r="L222" s="507"/>
      <c r="M222" s="195"/>
      <c r="N222" s="92">
        <f>+'Ark1'!U649</f>
        <v>37.554633814453297</v>
      </c>
      <c r="O222" s="195">
        <f t="shared" si="38"/>
        <v>-0.164658379839004</v>
      </c>
      <c r="P222" s="195"/>
      <c r="Q222" s="391"/>
      <c r="R222" s="391"/>
      <c r="S222" s="438"/>
      <c r="T222" s="195"/>
      <c r="U222" s="1">
        <f>+'Ark1'!T649</f>
        <v>9.1645040579287524</v>
      </c>
      <c r="V222" s="195">
        <f t="shared" si="39"/>
        <v>-0.22644283301814028</v>
      </c>
      <c r="W222" s="92">
        <f>+'Ark1'!W649</f>
        <v>56.397920007775689</v>
      </c>
      <c r="X222" s="95"/>
      <c r="Y222" s="11">
        <f>+'Ark1'!X649</f>
        <v>99.995140205083331</v>
      </c>
      <c r="Z222" s="11">
        <f>+'Ark1'!Y649</f>
        <v>99.766729844000608</v>
      </c>
      <c r="AA222" s="11">
        <f>+'Ark1'!Z649</f>
        <v>5.3936523499049613</v>
      </c>
      <c r="AB222" s="71"/>
      <c r="AC222" s="92">
        <f>+'Ark1'!AA649</f>
        <v>0</v>
      </c>
      <c r="AD222" s="1">
        <f>+'Ark1'!AC649</f>
        <v>0</v>
      </c>
      <c r="AE222" s="11">
        <f>+'Ark1'!AE649</f>
        <v>0</v>
      </c>
      <c r="AF222" s="92">
        <f t="shared" si="34"/>
        <v>2.8742841178935605</v>
      </c>
      <c r="AG222" s="46"/>
      <c r="AI222" s="58"/>
    </row>
    <row r="223" spans="1:35" ht="15.6">
      <c r="A223" s="46"/>
      <c r="B223">
        <f>+'Ark1'!C650</f>
        <v>2011</v>
      </c>
      <c r="C223">
        <f>+'Ark1'!L650</f>
        <v>10</v>
      </c>
      <c r="D223" s="3" t="str">
        <f t="shared" si="36"/>
        <v>U-</v>
      </c>
      <c r="E223" s="313">
        <f>+'Ark1'!Q650</f>
        <v>3883</v>
      </c>
      <c r="G223" s="313">
        <f>+'Ark1'!R650</f>
        <v>7569</v>
      </c>
      <c r="H223" s="195">
        <f>+'Ark1'!AG650</f>
        <v>7.3932166393757308</v>
      </c>
      <c r="I223" s="195">
        <f t="shared" si="37"/>
        <v>-0.68894598510501392</v>
      </c>
      <c r="J223" s="195">
        <f>+'Ark1'!AH650</f>
        <v>0</v>
      </c>
      <c r="K223" s="195"/>
      <c r="L223" s="507"/>
      <c r="M223" s="195"/>
      <c r="N223" s="92">
        <f>+'Ark1'!U650</f>
        <v>40.074884396882005</v>
      </c>
      <c r="O223" s="195">
        <f t="shared" si="38"/>
        <v>1.0702085187581645E-2</v>
      </c>
      <c r="P223" s="195"/>
      <c r="Q223" s="391"/>
      <c r="R223" s="391"/>
      <c r="S223" s="438"/>
      <c r="T223" s="195"/>
      <c r="U223" s="1">
        <f>+'Ark1'!T650</f>
        <v>9.7650944642621216</v>
      </c>
      <c r="V223" s="195">
        <f t="shared" si="39"/>
        <v>-0.13549363797718961</v>
      </c>
      <c r="W223" s="92">
        <f>+'Ark1'!W650</f>
        <v>65.556876734046782</v>
      </c>
      <c r="X223" s="95"/>
      <c r="Y223" s="11">
        <f>+'Ark1'!X650</f>
        <v>100</v>
      </c>
      <c r="Z223" s="11">
        <f>+'Ark1'!Y650</f>
        <v>99.960364645263581</v>
      </c>
      <c r="AA223" s="11">
        <f>+'Ark1'!Z650</f>
        <v>5.6821863845806488</v>
      </c>
      <c r="AB223" s="71"/>
      <c r="AC223" s="92">
        <f>+'Ark1'!AA650</f>
        <v>0</v>
      </c>
      <c r="AD223" s="1">
        <f>+'Ark1'!AC650</f>
        <v>0</v>
      </c>
      <c r="AE223" s="11">
        <f>+'Ark1'!AE650</f>
        <v>0</v>
      </c>
      <c r="AF223" s="92">
        <f t="shared" si="34"/>
        <v>1.949266031419006</v>
      </c>
      <c r="AG223" s="46"/>
      <c r="AI223" s="58"/>
    </row>
    <row r="224" spans="1:35" ht="15.6">
      <c r="A224" s="46"/>
      <c r="B224">
        <f>+'Ark1'!C651</f>
        <v>2011</v>
      </c>
      <c r="C224">
        <f>+'Ark1'!L651</f>
        <v>11</v>
      </c>
      <c r="D224" s="3" t="str">
        <f t="shared" si="36"/>
        <v>U</v>
      </c>
      <c r="E224" s="313">
        <f>+'Ark1'!Q651</f>
        <v>2662</v>
      </c>
      <c r="G224" s="313">
        <f>+'Ark1'!R651</f>
        <v>4553</v>
      </c>
      <c r="H224" s="195">
        <f>+'Ark1'!AG651</f>
        <v>4.7164554635101679</v>
      </c>
      <c r="I224" s="195">
        <f t="shared" si="37"/>
        <v>-0.97790120332631236</v>
      </c>
      <c r="J224" s="195">
        <f>+'Ark1'!AH651</f>
        <v>0</v>
      </c>
      <c r="K224" s="195"/>
      <c r="L224" s="507"/>
      <c r="M224" s="195"/>
      <c r="N224" s="92">
        <f>+'Ark1'!U651</f>
        <v>42.500636942675115</v>
      </c>
      <c r="O224" s="195">
        <f t="shared" si="38"/>
        <v>-5.4878828850981165E-2</v>
      </c>
      <c r="P224" s="195"/>
      <c r="Q224" s="391"/>
      <c r="R224" s="391"/>
      <c r="S224" s="438"/>
      <c r="T224" s="195"/>
      <c r="U224" s="1">
        <f>+'Ark1'!T651</f>
        <v>10.537887107401716</v>
      </c>
      <c r="V224" s="195">
        <f t="shared" si="39"/>
        <v>-0.22374972124278436</v>
      </c>
      <c r="W224" s="92">
        <f>+'Ark1'!W651</f>
        <v>74.324621128925983</v>
      </c>
      <c r="X224" s="95"/>
      <c r="Y224" s="11">
        <f>+'Ark1'!X651</f>
        <v>100</v>
      </c>
      <c r="Z224" s="11">
        <f>+'Ark1'!Y651</f>
        <v>99.978036459477252</v>
      </c>
      <c r="AA224" s="11">
        <f>+'Ark1'!Z651</f>
        <v>6.0147977736982492</v>
      </c>
      <c r="AB224" s="71"/>
      <c r="AC224" s="92">
        <f>+'Ark1'!AA651</f>
        <v>0</v>
      </c>
      <c r="AD224" s="1">
        <f>+'Ark1'!AC651</f>
        <v>0</v>
      </c>
      <c r="AE224" s="11">
        <f>+'Ark1'!AE651</f>
        <v>0</v>
      </c>
      <c r="AF224" s="92">
        <f t="shared" si="34"/>
        <v>1.7103681442524419</v>
      </c>
      <c r="AG224" s="46"/>
      <c r="AI224" s="58"/>
    </row>
    <row r="225" spans="1:35" ht="15.6">
      <c r="A225" s="46"/>
      <c r="B225">
        <f>+'Ark1'!C652</f>
        <v>2011</v>
      </c>
      <c r="C225">
        <f>+'Ark1'!L652</f>
        <v>12</v>
      </c>
      <c r="D225" s="3" t="str">
        <f t="shared" si="36"/>
        <v>U+</v>
      </c>
      <c r="E225" s="313">
        <f>+'Ark1'!Q652</f>
        <v>860</v>
      </c>
      <c r="G225" s="313">
        <f>+'Ark1'!R652</f>
        <v>1162</v>
      </c>
      <c r="H225" s="195">
        <f>+'Ark1'!AG652</f>
        <v>1.2683206330978589</v>
      </c>
      <c r="I225" s="195">
        <f t="shared" si="37"/>
        <v>-0.61469623580073307</v>
      </c>
      <c r="J225" s="195">
        <f>+'Ark1'!AH652</f>
        <v>0</v>
      </c>
      <c r="K225" s="195"/>
      <c r="L225" s="507"/>
      <c r="M225" s="195"/>
      <c r="N225" s="92">
        <f>+'Ark1'!U652</f>
        <v>44.781669535284003</v>
      </c>
      <c r="O225" s="195">
        <f t="shared" si="38"/>
        <v>0.52746042000237736</v>
      </c>
      <c r="P225" s="195"/>
      <c r="Q225" s="391"/>
      <c r="R225" s="391"/>
      <c r="S225" s="438"/>
      <c r="T225" s="195"/>
      <c r="U225" s="1">
        <f>+'Ark1'!T652</f>
        <v>11.168674698795179</v>
      </c>
      <c r="V225" s="195">
        <f t="shared" si="39"/>
        <v>2.4548596530866718E-3</v>
      </c>
      <c r="W225" s="92">
        <f>+'Ark1'!W652</f>
        <v>80.034423407917373</v>
      </c>
      <c r="X225" s="95"/>
      <c r="Y225" s="11">
        <f>+'Ark1'!X652</f>
        <v>100</v>
      </c>
      <c r="Z225" s="11">
        <f>+'Ark1'!Y652</f>
        <v>100</v>
      </c>
      <c r="AA225" s="11">
        <f>+'Ark1'!Z652</f>
        <v>6.6609078400740493</v>
      </c>
      <c r="AB225" s="71"/>
      <c r="AC225" s="92">
        <f>+'Ark1'!AA652</f>
        <v>0</v>
      </c>
      <c r="AD225" s="1">
        <f>+'Ark1'!AC652</f>
        <v>0</v>
      </c>
      <c r="AE225" s="11">
        <f>+'Ark1'!AE652</f>
        <v>0</v>
      </c>
      <c r="AF225" s="92">
        <f t="shared" si="34"/>
        <v>1.3511627906976744</v>
      </c>
      <c r="AG225" s="46"/>
      <c r="AI225" s="58"/>
    </row>
    <row r="226" spans="1:35" ht="15.6">
      <c r="A226" s="46"/>
      <c r="B226">
        <f>+'Ark1'!C653</f>
        <v>2011</v>
      </c>
      <c r="C226">
        <f>+'Ark1'!L653</f>
        <v>13</v>
      </c>
      <c r="D226" s="3" t="str">
        <f t="shared" si="36"/>
        <v>E-</v>
      </c>
      <c r="E226" s="313">
        <f>+'Ark1'!Q653</f>
        <v>257</v>
      </c>
      <c r="G226" s="313">
        <f>+'Ark1'!R653</f>
        <v>304</v>
      </c>
      <c r="H226" s="195">
        <f>+'Ark1'!AG653</f>
        <v>0.33589975284269258</v>
      </c>
      <c r="I226" s="195">
        <f t="shared" si="37"/>
        <v>-0.27823030338422849</v>
      </c>
      <c r="J226" s="195">
        <f>+'Ark1'!AH653</f>
        <v>0</v>
      </c>
      <c r="K226" s="195"/>
      <c r="L226" s="507"/>
      <c r="M226" s="195"/>
      <c r="N226" s="92">
        <f>+'Ark1'!U653</f>
        <v>45.332894736842093</v>
      </c>
      <c r="O226" s="195">
        <f t="shared" si="38"/>
        <v>-0.13636201991462826</v>
      </c>
      <c r="P226" s="195"/>
      <c r="Q226" s="391"/>
      <c r="R226" s="391"/>
      <c r="S226" s="438"/>
      <c r="T226" s="195"/>
      <c r="U226" s="1">
        <f>+'Ark1'!T653</f>
        <v>10.875</v>
      </c>
      <c r="V226" s="195">
        <f t="shared" si="39"/>
        <v>-0.26689189189188944</v>
      </c>
      <c r="W226" s="92">
        <f>+'Ark1'!W653</f>
        <v>77.631578947368453</v>
      </c>
      <c r="X226" s="95"/>
      <c r="Y226" s="11">
        <f>+'Ark1'!X653</f>
        <v>100</v>
      </c>
      <c r="Z226" s="11">
        <f>+'Ark1'!Y653</f>
        <v>100</v>
      </c>
      <c r="AA226" s="11">
        <f>+'Ark1'!Z653</f>
        <v>6.2125221202168044</v>
      </c>
      <c r="AB226" s="71"/>
      <c r="AC226" s="92">
        <f>+'Ark1'!AA653</f>
        <v>0</v>
      </c>
      <c r="AD226" s="1">
        <f>+'Ark1'!AC653</f>
        <v>0</v>
      </c>
      <c r="AE226" s="11">
        <f>+'Ark1'!AE653</f>
        <v>0</v>
      </c>
      <c r="AF226" s="92">
        <f t="shared" si="34"/>
        <v>1.1828793774319066</v>
      </c>
      <c r="AG226" s="46"/>
      <c r="AI226" s="58"/>
    </row>
    <row r="227" spans="1:35" ht="15.6">
      <c r="A227" s="46"/>
      <c r="B227">
        <f>+'Ark1'!C654</f>
        <v>2011</v>
      </c>
      <c r="C227">
        <f>+'Ark1'!L654</f>
        <v>14</v>
      </c>
      <c r="D227" s="3" t="str">
        <f t="shared" si="36"/>
        <v>E</v>
      </c>
      <c r="E227" s="313">
        <f>+'Ark1'!Q654</f>
        <v>88</v>
      </c>
      <c r="G227" s="313">
        <f>+'Ark1'!R654</f>
        <v>96</v>
      </c>
      <c r="H227" s="195">
        <f>+'Ark1'!AG654</f>
        <v>0.11373043252686912</v>
      </c>
      <c r="I227" s="195">
        <f t="shared" si="37"/>
        <v>-0.14461769045090686</v>
      </c>
      <c r="J227" s="195">
        <f>+'Ark1'!AH654</f>
        <v>0</v>
      </c>
      <c r="K227" s="195"/>
      <c r="L227" s="507"/>
      <c r="M227" s="195"/>
      <c r="N227" s="92">
        <f>+'Ark1'!U654</f>
        <v>48.605208333333309</v>
      </c>
      <c r="O227" s="195">
        <f t="shared" si="38"/>
        <v>0.62385240112986651</v>
      </c>
      <c r="P227" s="195"/>
      <c r="Q227" s="391"/>
      <c r="R227" s="391"/>
      <c r="S227" s="438"/>
      <c r="T227" s="195"/>
      <c r="U227" s="1">
        <f>+'Ark1'!T654</f>
        <v>11.9375</v>
      </c>
      <c r="V227" s="195">
        <f t="shared" si="39"/>
        <v>0.31885593220338926</v>
      </c>
      <c r="W227" s="92">
        <f>+'Ark1'!W654</f>
        <v>89.583333333333314</v>
      </c>
      <c r="X227" s="95"/>
      <c r="Y227" s="11">
        <f>+'Ark1'!X654</f>
        <v>100</v>
      </c>
      <c r="Z227" s="11">
        <f>+'Ark1'!Y654</f>
        <v>100</v>
      </c>
      <c r="AA227" s="11">
        <f>+'Ark1'!Z654</f>
        <v>6.0260955053776089</v>
      </c>
      <c r="AB227" s="71"/>
      <c r="AC227" s="92">
        <f>+'Ark1'!AA654</f>
        <v>0</v>
      </c>
      <c r="AD227" s="1">
        <f>+'Ark1'!AC654</f>
        <v>0</v>
      </c>
      <c r="AE227" s="11">
        <f>+'Ark1'!AE654</f>
        <v>0</v>
      </c>
      <c r="AF227" s="92">
        <f t="shared" ref="AF227:AF290" si="41">+G227/E227</f>
        <v>1.0909090909090908</v>
      </c>
      <c r="AG227" s="46"/>
      <c r="AI227" s="58"/>
    </row>
    <row r="228" spans="1:35" ht="15.6">
      <c r="A228" s="46"/>
      <c r="B228">
        <f>+'Ark1'!C655</f>
        <v>2011</v>
      </c>
      <c r="C228">
        <f>+'Ark1'!L655</f>
        <v>15</v>
      </c>
      <c r="D228" s="3" t="str">
        <f t="shared" si="36"/>
        <v>E+</v>
      </c>
      <c r="E228" s="313">
        <f>+'Ark1'!Q655</f>
        <v>10</v>
      </c>
      <c r="G228" s="313">
        <f>+'Ark1'!R655</f>
        <v>10</v>
      </c>
      <c r="H228" s="195">
        <f>+'Ark1'!AG655</f>
        <v>1.2043078097667435E-2</v>
      </c>
      <c r="I228" s="195">
        <f t="shared" si="37"/>
        <v>-1.3719638747373405E-2</v>
      </c>
      <c r="J228" s="195">
        <f>+'Ark1'!AH655</f>
        <v>0</v>
      </c>
      <c r="K228" s="195"/>
      <c r="L228" s="507"/>
      <c r="M228" s="195"/>
      <c r="N228" s="92">
        <f>+'Ark1'!U655</f>
        <v>49.41</v>
      </c>
      <c r="O228" s="195">
        <f t="shared" si="38"/>
        <v>2.3599999999999852</v>
      </c>
      <c r="P228" s="195"/>
      <c r="Q228" s="391"/>
      <c r="R228" s="391"/>
      <c r="S228" s="438"/>
      <c r="T228" s="195"/>
      <c r="U228" s="1">
        <f>+'Ark1'!T655</f>
        <v>10.8</v>
      </c>
      <c r="V228" s="195">
        <f t="shared" si="39"/>
        <v>0.88333333333333641</v>
      </c>
      <c r="W228" s="92">
        <f>+'Ark1'!W655</f>
        <v>70</v>
      </c>
      <c r="X228" s="95"/>
      <c r="Y228" s="11">
        <f>+'Ark1'!X655</f>
        <v>100</v>
      </c>
      <c r="Z228" s="11">
        <f>+'Ark1'!Y655</f>
        <v>100</v>
      </c>
      <c r="AA228" s="11">
        <f>+'Ark1'!Z655</f>
        <v>4.9004999744924129</v>
      </c>
      <c r="AB228" s="71"/>
      <c r="AC228" s="92">
        <f>+'Ark1'!AA655</f>
        <v>0</v>
      </c>
      <c r="AD228" s="1">
        <f>+'Ark1'!AC655</f>
        <v>0</v>
      </c>
      <c r="AE228" s="11">
        <f>+'Ark1'!AE655</f>
        <v>0</v>
      </c>
      <c r="AF228" s="92">
        <f t="shared" si="41"/>
        <v>1</v>
      </c>
      <c r="AG228" s="46"/>
      <c r="AI228" s="58"/>
    </row>
    <row r="229" spans="1:35" ht="15.6">
      <c r="A229" s="46"/>
      <c r="B229" s="53">
        <f>+'Ark1'!C656</f>
        <v>2010</v>
      </c>
      <c r="C229" s="53">
        <f>+'Ark1'!L656</f>
        <v>1</v>
      </c>
      <c r="D229" s="65" t="s">
        <v>28</v>
      </c>
      <c r="E229" s="327">
        <f>+'Ark1'!Q656</f>
        <v>766</v>
      </c>
      <c r="F229" s="327"/>
      <c r="G229" s="327">
        <f>+'Ark1'!R656</f>
        <v>1026</v>
      </c>
      <c r="H229" s="177">
        <f>+'Ark1'!AG656</f>
        <v>0.43530367391810609</v>
      </c>
      <c r="I229" s="177">
        <f t="shared" si="37"/>
        <v>-3.3983179696058796E-2</v>
      </c>
      <c r="J229" s="177">
        <f>+'Ark1'!AH656</f>
        <v>0</v>
      </c>
      <c r="K229" s="177"/>
      <c r="L229" s="506"/>
      <c r="M229" s="177"/>
      <c r="N229" s="155">
        <f>+'Ark1'!U656</f>
        <v>18.59619883040935</v>
      </c>
      <c r="O229" s="177">
        <f t="shared" si="38"/>
        <v>-0.21174690602475366</v>
      </c>
      <c r="P229" s="177"/>
      <c r="Q229" s="393"/>
      <c r="R229" s="393"/>
      <c r="S229" s="437"/>
      <c r="T229" s="177"/>
      <c r="U229" s="55">
        <f>+'Ark1'!T656</f>
        <v>2.4142300194931781</v>
      </c>
      <c r="V229" s="177">
        <f t="shared" si="39"/>
        <v>-3.538238360759749E-2</v>
      </c>
      <c r="W229" s="155">
        <f>+'Ark1'!W656</f>
        <v>0</v>
      </c>
      <c r="X229" s="95"/>
      <c r="Y229" s="74">
        <f>+'Ark1'!X656</f>
        <v>75.82846003898635</v>
      </c>
      <c r="Z229" s="74">
        <f>+'Ark1'!Y656</f>
        <v>11.695906432748538</v>
      </c>
      <c r="AA229" s="74">
        <f>+'Ark1'!Z656</f>
        <v>5.1107491140023242</v>
      </c>
      <c r="AB229" s="71"/>
      <c r="AC229" s="155">
        <f>+'Ark1'!AA656</f>
        <v>0</v>
      </c>
      <c r="AD229" s="55">
        <f>+'Ark1'!AC656</f>
        <v>0</v>
      </c>
      <c r="AE229" s="74">
        <f>+'Ark1'!AE656</f>
        <v>0</v>
      </c>
      <c r="AF229" s="155">
        <f t="shared" si="41"/>
        <v>1.3394255874673628</v>
      </c>
      <c r="AG229" s="46"/>
      <c r="AI229" s="58"/>
    </row>
    <row r="230" spans="1:35" ht="15.6">
      <c r="A230" s="46"/>
      <c r="B230" s="53">
        <f>+'Ark1'!C657</f>
        <v>2010</v>
      </c>
      <c r="C230" s="53">
        <f>+'Ark1'!L657</f>
        <v>2</v>
      </c>
      <c r="D230" s="65" t="s">
        <v>29</v>
      </c>
      <c r="E230" s="327">
        <f>+'Ark1'!Q657</f>
        <v>2045</v>
      </c>
      <c r="F230" s="327"/>
      <c r="G230" s="327">
        <f>+'Ark1'!R657</f>
        <v>3507</v>
      </c>
      <c r="H230" s="177">
        <f>+'Ark1'!AG657</f>
        <v>1.6837801726599302</v>
      </c>
      <c r="I230" s="177">
        <f t="shared" si="37"/>
        <v>1.3116265876489841E-2</v>
      </c>
      <c r="J230" s="177">
        <f>+'Ark1'!AH657</f>
        <v>0</v>
      </c>
      <c r="K230" s="177"/>
      <c r="L230" s="506"/>
      <c r="M230" s="177"/>
      <c r="N230" s="155">
        <f>+'Ark1'!U657</f>
        <v>21.044026233247756</v>
      </c>
      <c r="O230" s="177">
        <f t="shared" si="38"/>
        <v>-0.52918637992741679</v>
      </c>
      <c r="P230" s="177"/>
      <c r="Q230" s="393"/>
      <c r="R230" s="393"/>
      <c r="S230" s="437"/>
      <c r="T230" s="177"/>
      <c r="U230" s="55">
        <f>+'Ark1'!T657</f>
        <v>3.4011976047904193</v>
      </c>
      <c r="V230" s="177">
        <f t="shared" si="39"/>
        <v>-5.2751817626065733E-2</v>
      </c>
      <c r="W230" s="155">
        <f>+'Ark1'!W657</f>
        <v>5.7028799543769611E-2</v>
      </c>
      <c r="X230" s="95"/>
      <c r="Y230" s="74">
        <f>+'Ark1'!X657</f>
        <v>84.516680923866559</v>
      </c>
      <c r="Z230" s="74">
        <f>+'Ark1'!Y657</f>
        <v>36.583974907328191</v>
      </c>
      <c r="AA230" s="74">
        <f>+'Ark1'!Z657</f>
        <v>4.866795439202912</v>
      </c>
      <c r="AB230" s="71"/>
      <c r="AC230" s="155">
        <f>+'Ark1'!AA657</f>
        <v>0</v>
      </c>
      <c r="AD230" s="55">
        <f>+'Ark1'!AC657</f>
        <v>0</v>
      </c>
      <c r="AE230" s="74">
        <f>+'Ark1'!AE657</f>
        <v>0</v>
      </c>
      <c r="AF230" s="155">
        <f t="shared" si="41"/>
        <v>1.7149144254278728</v>
      </c>
      <c r="AG230" s="46"/>
      <c r="AI230" s="58"/>
    </row>
    <row r="231" spans="1:35" ht="15.6">
      <c r="A231" s="46"/>
      <c r="B231" s="53">
        <f>+'Ark1'!C658</f>
        <v>2010</v>
      </c>
      <c r="C231" s="53">
        <f>+'Ark1'!L658</f>
        <v>3</v>
      </c>
      <c r="D231" s="65" t="s">
        <v>30</v>
      </c>
      <c r="E231" s="327">
        <f>+'Ark1'!Q658</f>
        <v>3197</v>
      </c>
      <c r="F231" s="327"/>
      <c r="G231" s="327">
        <f>+'Ark1'!R658</f>
        <v>5910</v>
      </c>
      <c r="H231" s="177">
        <f>+'Ark1'!AG658</f>
        <v>3.0494368786173238</v>
      </c>
      <c r="I231" s="177">
        <f t="shared" si="37"/>
        <v>3.6799416771148508E-2</v>
      </c>
      <c r="J231" s="177">
        <f>+'Ark1'!AH658</f>
        <v>0</v>
      </c>
      <c r="K231" s="177"/>
      <c r="L231" s="506"/>
      <c r="M231" s="177"/>
      <c r="N231" s="155">
        <f>+'Ark1'!U658</f>
        <v>22.615769881556684</v>
      </c>
      <c r="O231" s="177">
        <f t="shared" si="38"/>
        <v>-0.84559332687864242</v>
      </c>
      <c r="P231" s="177"/>
      <c r="Q231" s="393"/>
      <c r="R231" s="393"/>
      <c r="S231" s="437"/>
      <c r="T231" s="177"/>
      <c r="U231" s="55">
        <f>+'Ark1'!T658</f>
        <v>4.2375634517766496</v>
      </c>
      <c r="V231" s="177">
        <f t="shared" si="39"/>
        <v>4.7015532364109269E-2</v>
      </c>
      <c r="W231" s="155">
        <f>+'Ark1'!W658</f>
        <v>0.37225042301184424</v>
      </c>
      <c r="X231" s="95"/>
      <c r="Y231" s="74">
        <f>+'Ark1'!X658</f>
        <v>85.634517766497439</v>
      </c>
      <c r="Z231" s="74">
        <f>+'Ark1'!Y658</f>
        <v>54.382402707275794</v>
      </c>
      <c r="AA231" s="74">
        <f>+'Ark1'!Z658</f>
        <v>5.0850910153129716</v>
      </c>
      <c r="AB231" s="71"/>
      <c r="AC231" s="155">
        <f>+'Ark1'!AA658</f>
        <v>0</v>
      </c>
      <c r="AD231" s="55">
        <f>+'Ark1'!AC658</f>
        <v>0</v>
      </c>
      <c r="AE231" s="74">
        <f>+'Ark1'!AE658</f>
        <v>0</v>
      </c>
      <c r="AF231" s="155">
        <f t="shared" si="41"/>
        <v>1.8486080700656866</v>
      </c>
      <c r="AG231" s="46"/>
      <c r="AI231" s="58"/>
    </row>
    <row r="232" spans="1:35" ht="15.6">
      <c r="A232" s="46"/>
      <c r="B232" s="53">
        <f>+'Ark1'!C659</f>
        <v>2010</v>
      </c>
      <c r="C232" s="53">
        <f>+'Ark1'!L659</f>
        <v>4</v>
      </c>
      <c r="D232" s="65" t="s">
        <v>31</v>
      </c>
      <c r="E232" s="327">
        <f>+'Ark1'!Q659</f>
        <v>4256</v>
      </c>
      <c r="F232" s="327"/>
      <c r="G232" s="327">
        <f>+'Ark1'!R659</f>
        <v>8405</v>
      </c>
      <c r="H232" s="177">
        <f>+'Ark1'!AG659</f>
        <v>4.7650576885682048</v>
      </c>
      <c r="I232" s="177">
        <f t="shared" si="37"/>
        <v>0.18538008349642876</v>
      </c>
      <c r="J232" s="177">
        <f>+'Ark1'!AH659</f>
        <v>0</v>
      </c>
      <c r="K232" s="177"/>
      <c r="L232" s="506"/>
      <c r="M232" s="177"/>
      <c r="N232" s="155">
        <f>+'Ark1'!U659</f>
        <v>24.849042236763839</v>
      </c>
      <c r="O232" s="177">
        <f t="shared" si="38"/>
        <v>-0.46385366060354016</v>
      </c>
      <c r="P232" s="177"/>
      <c r="Q232" s="393"/>
      <c r="R232" s="393"/>
      <c r="S232" s="437"/>
      <c r="T232" s="177"/>
      <c r="U232" s="55">
        <f>+'Ark1'!T659</f>
        <v>4.9829863176680558</v>
      </c>
      <c r="V232" s="177">
        <f t="shared" si="39"/>
        <v>-0.11764177267004428</v>
      </c>
      <c r="W232" s="155">
        <f>+'Ark1'!W659</f>
        <v>1.7965496728138015</v>
      </c>
      <c r="X232" s="95"/>
      <c r="Y232" s="74">
        <f>+'Ark1'!X659</f>
        <v>92.159428911362269</v>
      </c>
      <c r="Z232" s="74">
        <f>+'Ark1'!Y659</f>
        <v>71.683521713265904</v>
      </c>
      <c r="AA232" s="74">
        <f>+'Ark1'!Z659</f>
        <v>4.9233893423433441</v>
      </c>
      <c r="AB232" s="71"/>
      <c r="AC232" s="155">
        <f>+'Ark1'!AA659</f>
        <v>0</v>
      </c>
      <c r="AD232" s="55">
        <f>+'Ark1'!AC659</f>
        <v>0</v>
      </c>
      <c r="AE232" s="74">
        <f>+'Ark1'!AE659</f>
        <v>0</v>
      </c>
      <c r="AF232" s="155">
        <f t="shared" si="41"/>
        <v>1.9748590225563909</v>
      </c>
      <c r="AG232" s="46"/>
      <c r="AI232" s="58"/>
    </row>
    <row r="233" spans="1:35" ht="15.6">
      <c r="A233" s="46"/>
      <c r="B233" s="53">
        <f>+'Ark1'!C660</f>
        <v>2010</v>
      </c>
      <c r="C233" s="53">
        <f>+'Ark1'!L660</f>
        <v>5</v>
      </c>
      <c r="D233" s="65" t="s">
        <v>401</v>
      </c>
      <c r="E233" s="327">
        <f>+'Ark1'!Q660</f>
        <v>6079</v>
      </c>
      <c r="F233" s="327"/>
      <c r="G233" s="327">
        <f>+'Ark1'!R660</f>
        <v>14581</v>
      </c>
      <c r="H233" s="177">
        <f>+'Ark1'!AG660</f>
        <v>8.9428317510472013</v>
      </c>
      <c r="I233" s="177">
        <f t="shared" si="37"/>
        <v>-5.6016513821109726E-2</v>
      </c>
      <c r="J233" s="177">
        <f>+'Ark1'!AH660</f>
        <v>0</v>
      </c>
      <c r="K233" s="177"/>
      <c r="L233" s="506"/>
      <c r="M233" s="177"/>
      <c r="N233" s="155">
        <f>+'Ark1'!U660</f>
        <v>26.882333173307593</v>
      </c>
      <c r="O233" s="177">
        <f t="shared" si="38"/>
        <v>-0.6386813194459684</v>
      </c>
      <c r="P233" s="177"/>
      <c r="Q233" s="393"/>
      <c r="R233" s="393"/>
      <c r="S233" s="437"/>
      <c r="T233" s="177"/>
      <c r="U233" s="55">
        <f>+'Ark1'!T660</f>
        <v>5.9698923256292415</v>
      </c>
      <c r="V233" s="177">
        <f t="shared" si="39"/>
        <v>-0.26576280598862478</v>
      </c>
      <c r="W233" s="155">
        <f>+'Ark1'!W660</f>
        <v>7.5852136341814704</v>
      </c>
      <c r="X233" s="95"/>
      <c r="Y233" s="74">
        <f>+'Ark1'!X660</f>
        <v>94.938618750428645</v>
      </c>
      <c r="Z233" s="74">
        <f>+'Ark1'!Y660</f>
        <v>82.024552499828516</v>
      </c>
      <c r="AA233" s="74">
        <f>+'Ark1'!Z660</f>
        <v>5.1531265185148065</v>
      </c>
      <c r="AB233" s="71"/>
      <c r="AC233" s="155">
        <f>+'Ark1'!AA660</f>
        <v>0</v>
      </c>
      <c r="AD233" s="55">
        <f>+'Ark1'!AC660</f>
        <v>0</v>
      </c>
      <c r="AE233" s="74">
        <f>+'Ark1'!AE660</f>
        <v>0</v>
      </c>
      <c r="AF233" s="155">
        <f t="shared" si="41"/>
        <v>2.3985852936338214</v>
      </c>
      <c r="AG233" s="46"/>
      <c r="AI233" s="58"/>
    </row>
    <row r="234" spans="1:35" ht="15.6">
      <c r="A234" s="46"/>
      <c r="B234" s="53">
        <f>+'Ark1'!C661</f>
        <v>2010</v>
      </c>
      <c r="C234" s="53">
        <f>+'Ark1'!L661</f>
        <v>6</v>
      </c>
      <c r="D234" s="65" t="s">
        <v>32</v>
      </c>
      <c r="E234" s="327">
        <f>+'Ark1'!Q661</f>
        <v>6950</v>
      </c>
      <c r="F234" s="327"/>
      <c r="G234" s="327">
        <f>+'Ark1'!R661</f>
        <v>16826</v>
      </c>
      <c r="H234" s="177">
        <f>+'Ark1'!AG661</f>
        <v>11.198682496668322</v>
      </c>
      <c r="I234" s="177">
        <f t="shared" si="37"/>
        <v>-0.38680678186620732</v>
      </c>
      <c r="J234" s="177">
        <f>+'Ark1'!AH661</f>
        <v>0</v>
      </c>
      <c r="K234" s="177"/>
      <c r="L234" s="506"/>
      <c r="M234" s="177"/>
      <c r="N234" s="155">
        <f>+'Ark1'!U661</f>
        <v>29.171936289076683</v>
      </c>
      <c r="O234" s="177">
        <f t="shared" si="38"/>
        <v>-0.55744700909932376</v>
      </c>
      <c r="P234" s="177"/>
      <c r="Q234" s="393"/>
      <c r="R234" s="393"/>
      <c r="S234" s="437"/>
      <c r="T234" s="177"/>
      <c r="U234" s="55">
        <f>+'Ark1'!T661</f>
        <v>6.8055984785451091</v>
      </c>
      <c r="V234" s="177">
        <f t="shared" si="39"/>
        <v>-0.30713262953281539</v>
      </c>
      <c r="W234" s="155">
        <f>+'Ark1'!W661</f>
        <v>18.025674551289672</v>
      </c>
      <c r="X234" s="95"/>
      <c r="Y234" s="74">
        <f>+'Ark1'!X661</f>
        <v>98.026863187923439</v>
      </c>
      <c r="Z234" s="74">
        <f>+'Ark1'!Y661</f>
        <v>90.526566028765018</v>
      </c>
      <c r="AA234" s="74">
        <f>+'Ark1'!Z661</f>
        <v>5.0949550536218178</v>
      </c>
      <c r="AB234" s="71"/>
      <c r="AC234" s="155">
        <f>+'Ark1'!AA661</f>
        <v>0</v>
      </c>
      <c r="AD234" s="55">
        <f>+'Ark1'!AC661</f>
        <v>0</v>
      </c>
      <c r="AE234" s="74">
        <f>+'Ark1'!AE661</f>
        <v>0</v>
      </c>
      <c r="AF234" s="155">
        <f t="shared" si="41"/>
        <v>2.4210071942446043</v>
      </c>
      <c r="AG234" s="46"/>
      <c r="AI234" s="58"/>
    </row>
    <row r="235" spans="1:35" ht="15.6">
      <c r="A235" s="46"/>
      <c r="B235" s="53">
        <f>+'Ark1'!C662</f>
        <v>2010</v>
      </c>
      <c r="C235" s="53">
        <f>+'Ark1'!L662</f>
        <v>7</v>
      </c>
      <c r="D235" s="65" t="s">
        <v>33</v>
      </c>
      <c r="E235" s="327">
        <f>+'Ark1'!Q662</f>
        <v>7279</v>
      </c>
      <c r="F235" s="327"/>
      <c r="G235" s="327">
        <f>+'Ark1'!R662</f>
        <v>18418</v>
      </c>
      <c r="H235" s="177">
        <f>+'Ark1'!AG662</f>
        <v>13.365048183832265</v>
      </c>
      <c r="I235" s="177">
        <f t="shared" si="37"/>
        <v>3.366567904578055E-2</v>
      </c>
      <c r="J235" s="177">
        <f>+'Ark1'!AH662</f>
        <v>0</v>
      </c>
      <c r="K235" s="177"/>
      <c r="L235" s="506"/>
      <c r="M235" s="177"/>
      <c r="N235" s="155">
        <f>+'Ark1'!U662</f>
        <v>31.805869258334344</v>
      </c>
      <c r="O235" s="177">
        <f t="shared" si="38"/>
        <v>-0.37322032439106678</v>
      </c>
      <c r="P235" s="177"/>
      <c r="Q235" s="393"/>
      <c r="R235" s="393"/>
      <c r="S235" s="437"/>
      <c r="T235" s="177"/>
      <c r="U235" s="55">
        <f>+'Ark1'!T662</f>
        <v>7.4832772287979132</v>
      </c>
      <c r="V235" s="177">
        <f t="shared" si="39"/>
        <v>-0.47546219343728069</v>
      </c>
      <c r="W235" s="155">
        <f>+'Ark1'!W662</f>
        <v>28.119231186882399</v>
      </c>
      <c r="X235" s="95"/>
      <c r="Y235" s="74">
        <f>+'Ark1'!X662</f>
        <v>99.511347594744294</v>
      </c>
      <c r="Z235" s="74">
        <f>+'Ark1'!Y662</f>
        <v>96.650016288413525</v>
      </c>
      <c r="AA235" s="74">
        <f>+'Ark1'!Z662</f>
        <v>4.8748885931237638</v>
      </c>
      <c r="AB235" s="71"/>
      <c r="AC235" s="155">
        <f>+'Ark1'!AA662</f>
        <v>0</v>
      </c>
      <c r="AD235" s="55">
        <f>+'Ark1'!AC662</f>
        <v>0</v>
      </c>
      <c r="AE235" s="74">
        <f>+'Ark1'!AE662</f>
        <v>0</v>
      </c>
      <c r="AF235" s="155">
        <f t="shared" si="41"/>
        <v>2.5302926226129965</v>
      </c>
      <c r="AG235" s="46"/>
      <c r="AI235" s="58"/>
    </row>
    <row r="236" spans="1:35" ht="15.6">
      <c r="A236" s="46"/>
      <c r="B236" s="53">
        <f>+'Ark1'!C663</f>
        <v>2010</v>
      </c>
      <c r="C236" s="53">
        <f>+'Ark1'!L663</f>
        <v>8</v>
      </c>
      <c r="D236" s="65" t="s">
        <v>34</v>
      </c>
      <c r="E236" s="327">
        <f>+'Ark1'!Q663</f>
        <v>8659</v>
      </c>
      <c r="F236" s="327"/>
      <c r="G236" s="327">
        <f>+'Ark1'!R663</f>
        <v>27607</v>
      </c>
      <c r="H236" s="177">
        <f>+'Ark1'!AG663</f>
        <v>21.789057329368681</v>
      </c>
      <c r="I236" s="177">
        <f t="shared" si="37"/>
        <v>0.83399869377780433</v>
      </c>
      <c r="J236" s="177">
        <f>+'Ark1'!AH663</f>
        <v>0</v>
      </c>
      <c r="K236" s="177"/>
      <c r="L236" s="506"/>
      <c r="M236" s="177"/>
      <c r="N236" s="155">
        <f>+'Ark1'!U663</f>
        <v>34.593813163328406</v>
      </c>
      <c r="O236" s="177">
        <f t="shared" si="38"/>
        <v>-0.13135611428688776</v>
      </c>
      <c r="P236" s="177"/>
      <c r="Q236" s="393"/>
      <c r="R236" s="393"/>
      <c r="S236" s="437"/>
      <c r="T236" s="177"/>
      <c r="U236" s="55">
        <f>+'Ark1'!T663</f>
        <v>8.5915890897236231</v>
      </c>
      <c r="V236" s="177">
        <f t="shared" si="39"/>
        <v>-0.35308016785881158</v>
      </c>
      <c r="W236" s="155">
        <f>+'Ark1'!W663</f>
        <v>46.850436483500559</v>
      </c>
      <c r="X236" s="95"/>
      <c r="Y236" s="74">
        <f>+'Ark1'!X663</f>
        <v>99.808019705147231</v>
      </c>
      <c r="Z236" s="74">
        <f>+'Ark1'!Y663</f>
        <v>98.493135798891601</v>
      </c>
      <c r="AA236" s="74">
        <f>+'Ark1'!Z663</f>
        <v>5.2408524777608889</v>
      </c>
      <c r="AB236" s="71"/>
      <c r="AC236" s="155">
        <f>+'Ark1'!AA663</f>
        <v>0</v>
      </c>
      <c r="AD236" s="55">
        <f>+'Ark1'!AC663</f>
        <v>0</v>
      </c>
      <c r="AE236" s="74">
        <f>+'Ark1'!AE663</f>
        <v>0</v>
      </c>
      <c r="AF236" s="155">
        <f t="shared" si="41"/>
        <v>3.1882434461254188</v>
      </c>
      <c r="AG236" s="46"/>
      <c r="AI236" s="58"/>
    </row>
    <row r="237" spans="1:35" ht="15.6">
      <c r="A237" s="46"/>
      <c r="B237" s="53">
        <f>+'Ark1'!C664</f>
        <v>2010</v>
      </c>
      <c r="C237" s="53">
        <f>+'Ark1'!L664</f>
        <v>9</v>
      </c>
      <c r="D237" s="65" t="s">
        <v>35</v>
      </c>
      <c r="E237" s="327">
        <f>+'Ark1'!Q664</f>
        <v>7516</v>
      </c>
      <c r="F237" s="327"/>
      <c r="G237" s="327">
        <f>+'Ark1'!R664</f>
        <v>21164</v>
      </c>
      <c r="H237" s="177">
        <f>+'Ark1'!AG664</f>
        <v>18.21302476905441</v>
      </c>
      <c r="I237" s="177">
        <f t="shared" si="37"/>
        <v>0.31424699706856529</v>
      </c>
      <c r="J237" s="177">
        <f>+'Ark1'!AH664</f>
        <v>0</v>
      </c>
      <c r="K237" s="177"/>
      <c r="L237" s="506"/>
      <c r="M237" s="177"/>
      <c r="N237" s="155">
        <f>+'Ark1'!U664</f>
        <v>37.719292194292301</v>
      </c>
      <c r="O237" s="177">
        <f t="shared" si="38"/>
        <v>2.5957163742390321E-2</v>
      </c>
      <c r="P237" s="177"/>
      <c r="Q237" s="393"/>
      <c r="R237" s="393"/>
      <c r="S237" s="437"/>
      <c r="T237" s="177"/>
      <c r="U237" s="55">
        <f>+'Ark1'!T664</f>
        <v>9.3909468909468927</v>
      </c>
      <c r="V237" s="177">
        <f t="shared" si="39"/>
        <v>-0.45411420884943965</v>
      </c>
      <c r="W237" s="155">
        <f>+'Ark1'!W664</f>
        <v>59.875259875259879</v>
      </c>
      <c r="X237" s="95"/>
      <c r="Y237" s="74">
        <f>+'Ark1'!X664</f>
        <v>99.929124929124939</v>
      </c>
      <c r="Z237" s="74">
        <f>+'Ark1'!Y664</f>
        <v>99.688149688149679</v>
      </c>
      <c r="AA237" s="74">
        <f>+'Ark1'!Z664</f>
        <v>5.4914551628122643</v>
      </c>
      <c r="AB237" s="71"/>
      <c r="AC237" s="155">
        <f>+'Ark1'!AA664</f>
        <v>0</v>
      </c>
      <c r="AD237" s="55">
        <f>+'Ark1'!AC664</f>
        <v>0</v>
      </c>
      <c r="AE237" s="74">
        <f>+'Ark1'!AE664</f>
        <v>0</v>
      </c>
      <c r="AF237" s="155">
        <f t="shared" si="41"/>
        <v>2.815859499733901</v>
      </c>
      <c r="AG237" s="46"/>
      <c r="AI237" s="58"/>
    </row>
    <row r="238" spans="1:35" ht="15.6">
      <c r="A238" s="46"/>
      <c r="B238" s="53">
        <f>+'Ark1'!C665</f>
        <v>2010</v>
      </c>
      <c r="C238" s="53">
        <f>+'Ark1'!L665</f>
        <v>10</v>
      </c>
      <c r="D238" s="65" t="s">
        <v>36</v>
      </c>
      <c r="E238" s="327">
        <f>+'Ark1'!Q665</f>
        <v>4539</v>
      </c>
      <c r="F238" s="327"/>
      <c r="G238" s="327">
        <f>+'Ark1'!R665</f>
        <v>8842</v>
      </c>
      <c r="H238" s="177">
        <f>+'Ark1'!AG665</f>
        <v>8.0821626244807447</v>
      </c>
      <c r="I238" s="177">
        <f t="shared" si="37"/>
        <v>0.16955416636000997</v>
      </c>
      <c r="J238" s="177">
        <f>+'Ark1'!AH665</f>
        <v>0</v>
      </c>
      <c r="K238" s="177"/>
      <c r="L238" s="506"/>
      <c r="M238" s="177"/>
      <c r="N238" s="155">
        <f>+'Ark1'!U665</f>
        <v>40.064182311694424</v>
      </c>
      <c r="O238" s="177">
        <f t="shared" si="38"/>
        <v>-5.6830315496831929E-2</v>
      </c>
      <c r="P238" s="177"/>
      <c r="Q238" s="393"/>
      <c r="R238" s="393"/>
      <c r="S238" s="437"/>
      <c r="T238" s="177"/>
      <c r="U238" s="55">
        <f>+'Ark1'!T665</f>
        <v>9.9005881022393112</v>
      </c>
      <c r="V238" s="177">
        <f t="shared" si="39"/>
        <v>-0.56539203751795242</v>
      </c>
      <c r="W238" s="155">
        <f>+'Ark1'!W665</f>
        <v>67.496041619543092</v>
      </c>
      <c r="X238" s="95"/>
      <c r="Y238" s="74">
        <f>+'Ark1'!X665</f>
        <v>99.943451707758413</v>
      </c>
      <c r="Z238" s="74">
        <f>+'Ark1'!Y665</f>
        <v>99.830355123275297</v>
      </c>
      <c r="AA238" s="74">
        <f>+'Ark1'!Z665</f>
        <v>5.8085446514492141</v>
      </c>
      <c r="AB238" s="71"/>
      <c r="AC238" s="155">
        <f>+'Ark1'!AA665</f>
        <v>0</v>
      </c>
      <c r="AD238" s="55">
        <f>+'Ark1'!AC665</f>
        <v>0</v>
      </c>
      <c r="AE238" s="74">
        <f>+'Ark1'!AE665</f>
        <v>0</v>
      </c>
      <c r="AF238" s="155">
        <f t="shared" si="41"/>
        <v>1.9480061687596386</v>
      </c>
      <c r="AG238" s="46"/>
      <c r="AI238" s="58"/>
    </row>
    <row r="239" spans="1:35" ht="15.6">
      <c r="A239" s="46"/>
      <c r="B239" s="53">
        <f>+'Ark1'!C666</f>
        <v>2010</v>
      </c>
      <c r="C239" s="53">
        <f>+'Ark1'!L666</f>
        <v>11</v>
      </c>
      <c r="D239" s="65" t="s">
        <v>37</v>
      </c>
      <c r="E239" s="327">
        <f>+'Ark1'!Q666</f>
        <v>3286</v>
      </c>
      <c r="F239" s="327"/>
      <c r="G239" s="327">
        <f>+'Ark1'!R666</f>
        <v>5865</v>
      </c>
      <c r="H239" s="177">
        <f>+'Ark1'!AG666</f>
        <v>5.6943566668364802</v>
      </c>
      <c r="I239" s="177">
        <f t="shared" si="37"/>
        <v>-0.69770803381151936</v>
      </c>
      <c r="J239" s="177">
        <f>+'Ark1'!AH666</f>
        <v>0</v>
      </c>
      <c r="K239" s="177"/>
      <c r="L239" s="506"/>
      <c r="M239" s="177"/>
      <c r="N239" s="155">
        <f>+'Ark1'!U666</f>
        <v>42.555515771526096</v>
      </c>
      <c r="O239" s="177">
        <f t="shared" si="38"/>
        <v>0.2822346714301176</v>
      </c>
      <c r="P239" s="177"/>
      <c r="Q239" s="393"/>
      <c r="R239" s="393"/>
      <c r="S239" s="437"/>
      <c r="T239" s="177"/>
      <c r="U239" s="55">
        <f>+'Ark1'!T666</f>
        <v>10.7616368286445</v>
      </c>
      <c r="V239" s="177">
        <f t="shared" si="39"/>
        <v>-0.4855649622093523</v>
      </c>
      <c r="W239" s="155">
        <f>+'Ark1'!W666</f>
        <v>76.709292412617202</v>
      </c>
      <c r="X239" s="95"/>
      <c r="Y239" s="74">
        <f>+'Ark1'!X666</f>
        <v>100</v>
      </c>
      <c r="Z239" s="74">
        <f>+'Ark1'!Y666</f>
        <v>99.982949701619759</v>
      </c>
      <c r="AA239" s="74">
        <f>+'Ark1'!Z666</f>
        <v>6.1374798439237042</v>
      </c>
      <c r="AB239" s="71"/>
      <c r="AC239" s="155">
        <f>+'Ark1'!AA666</f>
        <v>0</v>
      </c>
      <c r="AD239" s="55">
        <f>+'Ark1'!AC666</f>
        <v>0</v>
      </c>
      <c r="AE239" s="74">
        <f>+'Ark1'!AE666</f>
        <v>0</v>
      </c>
      <c r="AF239" s="155">
        <f t="shared" si="41"/>
        <v>1.7848447961046865</v>
      </c>
      <c r="AG239" s="46"/>
      <c r="AI239" s="58"/>
    </row>
    <row r="240" spans="1:35" ht="15.6">
      <c r="A240" s="46"/>
      <c r="B240" s="53">
        <f>+'Ark1'!C667</f>
        <v>2010</v>
      </c>
      <c r="C240" s="53">
        <f>+'Ark1'!L667</f>
        <v>12</v>
      </c>
      <c r="D240" s="65" t="s">
        <v>38</v>
      </c>
      <c r="E240" s="327">
        <f>+'Ark1'!Q667</f>
        <v>1280</v>
      </c>
      <c r="F240" s="327"/>
      <c r="G240" s="327">
        <f>+'Ark1'!R667</f>
        <v>1865</v>
      </c>
      <c r="H240" s="177">
        <f>+'Ark1'!AG667</f>
        <v>1.883016868898592</v>
      </c>
      <c r="I240" s="177">
        <f t="shared" si="37"/>
        <v>-0.23393835695087239</v>
      </c>
      <c r="J240" s="177">
        <f>+'Ark1'!AH667</f>
        <v>0</v>
      </c>
      <c r="K240" s="177"/>
      <c r="L240" s="506"/>
      <c r="M240" s="177"/>
      <c r="N240" s="155">
        <f>+'Ark1'!U667</f>
        <v>44.254209115281625</v>
      </c>
      <c r="O240" s="177">
        <f t="shared" si="38"/>
        <v>-0.12374324153537231</v>
      </c>
      <c r="P240" s="177"/>
      <c r="Q240" s="393"/>
      <c r="R240" s="393"/>
      <c r="S240" s="437"/>
      <c r="T240" s="177"/>
      <c r="U240" s="55">
        <f>+'Ark1'!T667</f>
        <v>11.166219839142093</v>
      </c>
      <c r="V240" s="177">
        <f t="shared" si="39"/>
        <v>-0.77042486435512281</v>
      </c>
      <c r="W240" s="155">
        <f>+'Ark1'!W667</f>
        <v>79.410187667560308</v>
      </c>
      <c r="X240" s="95"/>
      <c r="Y240" s="74">
        <f>+'Ark1'!X667</f>
        <v>99.946380697050941</v>
      </c>
      <c r="Z240" s="74">
        <f>+'Ark1'!Y667</f>
        <v>99.946380697050941</v>
      </c>
      <c r="AA240" s="74">
        <f>+'Ark1'!Z667</f>
        <v>6.464443663703368</v>
      </c>
      <c r="AB240" s="71"/>
      <c r="AC240" s="155">
        <f>+'Ark1'!AA667</f>
        <v>0</v>
      </c>
      <c r="AD240" s="55">
        <f>+'Ark1'!AC667</f>
        <v>0</v>
      </c>
      <c r="AE240" s="74">
        <f>+'Ark1'!AE667</f>
        <v>0</v>
      </c>
      <c r="AF240" s="155">
        <f t="shared" si="41"/>
        <v>1.45703125</v>
      </c>
      <c r="AG240" s="46"/>
      <c r="AI240" s="58"/>
    </row>
    <row r="241" spans="1:35" ht="15.6">
      <c r="A241" s="46"/>
      <c r="B241" s="53">
        <f>+'Ark1'!C668</f>
        <v>2010</v>
      </c>
      <c r="C241" s="53">
        <f>+'Ark1'!L668</f>
        <v>13</v>
      </c>
      <c r="D241" s="65" t="s">
        <v>39</v>
      </c>
      <c r="E241" s="327">
        <f>+'Ark1'!Q668</f>
        <v>462</v>
      </c>
      <c r="F241" s="327"/>
      <c r="G241" s="327">
        <f>+'Ark1'!R668</f>
        <v>592</v>
      </c>
      <c r="H241" s="177">
        <f>+'Ark1'!AG668</f>
        <v>0.61413005622692107</v>
      </c>
      <c r="I241" s="177">
        <f t="shared" si="37"/>
        <v>5.1122670496716038E-3</v>
      </c>
      <c r="J241" s="177">
        <f>+'Ark1'!AH668</f>
        <v>0</v>
      </c>
      <c r="K241" s="177"/>
      <c r="L241" s="506"/>
      <c r="M241" s="177"/>
      <c r="N241" s="155">
        <f>+'Ark1'!U668</f>
        <v>45.469256756756721</v>
      </c>
      <c r="O241" s="177">
        <f t="shared" si="38"/>
        <v>-0.74927535333507933</v>
      </c>
      <c r="P241" s="177"/>
      <c r="Q241" s="393"/>
      <c r="R241" s="393"/>
      <c r="S241" s="437"/>
      <c r="T241" s="177"/>
      <c r="U241" s="55">
        <f>+'Ark1'!T668</f>
        <v>11.141891891891889</v>
      </c>
      <c r="V241" s="177">
        <f t="shared" si="39"/>
        <v>-0.95352095214480848</v>
      </c>
      <c r="W241" s="155">
        <f>+'Ark1'!W668</f>
        <v>77.702702702702723</v>
      </c>
      <c r="X241" s="95"/>
      <c r="Y241" s="74">
        <f>+'Ark1'!X668</f>
        <v>100</v>
      </c>
      <c r="Z241" s="74">
        <f>+'Ark1'!Y668</f>
        <v>100</v>
      </c>
      <c r="AA241" s="74">
        <f>+'Ark1'!Z668</f>
        <v>6.8039511167368643</v>
      </c>
      <c r="AB241" s="71"/>
      <c r="AC241" s="155">
        <f>+'Ark1'!AA668</f>
        <v>0</v>
      </c>
      <c r="AD241" s="55">
        <f>+'Ark1'!AC668</f>
        <v>0</v>
      </c>
      <c r="AE241" s="74">
        <f>+'Ark1'!AE668</f>
        <v>0</v>
      </c>
      <c r="AF241" s="155">
        <f t="shared" si="41"/>
        <v>1.2813852813852813</v>
      </c>
      <c r="AG241" s="46"/>
      <c r="AI241" s="58"/>
    </row>
    <row r="242" spans="1:35" ht="15.6">
      <c r="A242" s="46"/>
      <c r="B242" s="53">
        <f>+'Ark1'!C669</f>
        <v>2010</v>
      </c>
      <c r="C242" s="53">
        <f>+'Ark1'!L669</f>
        <v>14</v>
      </c>
      <c r="D242" s="65" t="s">
        <v>402</v>
      </c>
      <c r="E242" s="327">
        <f>+'Ark1'!Q669</f>
        <v>198</v>
      </c>
      <c r="F242" s="327"/>
      <c r="G242" s="327">
        <f>+'Ark1'!R669</f>
        <v>236</v>
      </c>
      <c r="H242" s="177">
        <f>+'Ark1'!AG669</f>
        <v>0.25834812297777598</v>
      </c>
      <c r="I242" s="177">
        <f t="shared" si="37"/>
        <v>-0.11267760987402531</v>
      </c>
      <c r="J242" s="177">
        <f>+'Ark1'!AH669</f>
        <v>0</v>
      </c>
      <c r="K242" s="177"/>
      <c r="L242" s="506"/>
      <c r="M242" s="177"/>
      <c r="N242" s="155">
        <f>+'Ark1'!U669</f>
        <v>47.981355932203442</v>
      </c>
      <c r="O242" s="177">
        <f t="shared" si="38"/>
        <v>0.32390251605438891</v>
      </c>
      <c r="P242" s="177"/>
      <c r="Q242" s="393"/>
      <c r="R242" s="393"/>
      <c r="S242" s="437"/>
      <c r="T242" s="177"/>
      <c r="U242" s="55">
        <f>+'Ark1'!T669</f>
        <v>11.618644067796611</v>
      </c>
      <c r="V242" s="177">
        <f t="shared" si="39"/>
        <v>-0.83166649120959946</v>
      </c>
      <c r="W242" s="155">
        <f>+'Ark1'!W669</f>
        <v>81.355932203389827</v>
      </c>
      <c r="X242" s="95"/>
      <c r="Y242" s="74">
        <f>+'Ark1'!X669</f>
        <v>100</v>
      </c>
      <c r="Z242" s="74">
        <f>+'Ark1'!Y669</f>
        <v>99.576271186440707</v>
      </c>
      <c r="AA242" s="74">
        <f>+'Ark1'!Z669</f>
        <v>7.2062408116867518</v>
      </c>
      <c r="AB242" s="71"/>
      <c r="AC242" s="155">
        <f>+'Ark1'!AA669</f>
        <v>0</v>
      </c>
      <c r="AD242" s="55">
        <f>+'Ark1'!AC669</f>
        <v>0</v>
      </c>
      <c r="AE242" s="74">
        <f>+'Ark1'!AE669</f>
        <v>0</v>
      </c>
      <c r="AF242" s="155">
        <f t="shared" si="41"/>
        <v>1.1919191919191918</v>
      </c>
      <c r="AG242" s="46"/>
      <c r="AI242" s="58"/>
    </row>
    <row r="243" spans="1:35" ht="15.6">
      <c r="A243" s="46"/>
      <c r="B243" s="53">
        <f>+'Ark1'!C670</f>
        <v>2010</v>
      </c>
      <c r="C243" s="53">
        <f>+'Ark1'!L670</f>
        <v>15</v>
      </c>
      <c r="D243" s="65" t="s">
        <v>40</v>
      </c>
      <c r="E243" s="327">
        <f>+'Ark1'!Q670</f>
        <v>25</v>
      </c>
      <c r="F243" s="327"/>
      <c r="G243" s="327">
        <f>+'Ark1'!R670</f>
        <v>24</v>
      </c>
      <c r="H243" s="177">
        <f>+'Ark1'!AG670</f>
        <v>2.5762716845040841E-2</v>
      </c>
      <c r="I243" s="177">
        <f t="shared" si="37"/>
        <v>-7.0743093426107712E-2</v>
      </c>
      <c r="J243" s="177">
        <f>+'Ark1'!AH670</f>
        <v>0</v>
      </c>
      <c r="K243" s="177"/>
      <c r="L243" s="506"/>
      <c r="M243" s="177"/>
      <c r="N243" s="155">
        <f>+'Ark1'!U670</f>
        <v>47.050000000000011</v>
      </c>
      <c r="O243" s="177">
        <f t="shared" si="38"/>
        <v>-2.2277777777777672</v>
      </c>
      <c r="P243" s="177"/>
      <c r="Q243" s="393"/>
      <c r="R243" s="393"/>
      <c r="S243" s="437"/>
      <c r="T243" s="177"/>
      <c r="U243" s="55">
        <f>+'Ark1'!T670</f>
        <v>9.9166666666666643</v>
      </c>
      <c r="V243" s="177">
        <f t="shared" si="39"/>
        <v>-2.4907407407407405</v>
      </c>
      <c r="W243" s="155">
        <f>+'Ark1'!W670</f>
        <v>62.5</v>
      </c>
      <c r="X243" s="95"/>
      <c r="Y243" s="74">
        <f>+'Ark1'!X670</f>
        <v>100</v>
      </c>
      <c r="Z243" s="74">
        <f>+'Ark1'!Y670</f>
        <v>100</v>
      </c>
      <c r="AA243" s="74">
        <f>+'Ark1'!Z670</f>
        <v>6.687239091483602</v>
      </c>
      <c r="AB243" s="71"/>
      <c r="AC243" s="155">
        <f>+'Ark1'!AA670</f>
        <v>0</v>
      </c>
      <c r="AD243" s="55">
        <f>+'Ark1'!AC670</f>
        <v>0</v>
      </c>
      <c r="AE243" s="74">
        <f>+'Ark1'!AE670</f>
        <v>0</v>
      </c>
      <c r="AF243" s="155">
        <f t="shared" si="41"/>
        <v>0.96</v>
      </c>
      <c r="AG243" s="46"/>
      <c r="AI243" s="58"/>
    </row>
    <row r="244" spans="1:35" ht="15.6">
      <c r="A244" s="46"/>
      <c r="B244">
        <f>+'Ark1'!C671</f>
        <v>2009</v>
      </c>
      <c r="C244">
        <f>+'Ark1'!L671</f>
        <v>1</v>
      </c>
      <c r="D244" s="3" t="str">
        <f t="shared" ref="D244" si="42">+D229</f>
        <v>P-</v>
      </c>
      <c r="E244" s="313">
        <f>+'Ark1'!Q671</f>
        <v>716</v>
      </c>
      <c r="G244" s="313">
        <f>+'Ark1'!R671</f>
        <v>1032</v>
      </c>
      <c r="H244" s="195">
        <f>+'Ark1'!AG671</f>
        <v>0.46928685361416489</v>
      </c>
      <c r="I244" s="195">
        <f t="shared" si="37"/>
        <v>-8.8159413571783252E-2</v>
      </c>
      <c r="J244" s="195">
        <f>+'Ark1'!AH671</f>
        <v>0</v>
      </c>
      <c r="K244" s="195"/>
      <c r="L244" s="507"/>
      <c r="M244" s="195"/>
      <c r="N244" s="92">
        <f>+'Ark1'!U671</f>
        <v>18.807945736434103</v>
      </c>
      <c r="O244" s="195">
        <f t="shared" si="38"/>
        <v>-0.82363759689925331</v>
      </c>
      <c r="P244" s="195"/>
      <c r="Q244" s="391"/>
      <c r="R244" s="391"/>
      <c r="S244" s="438"/>
      <c r="T244" s="195"/>
      <c r="U244" s="1">
        <f>+'Ark1'!T671</f>
        <v>2.4496124031007755</v>
      </c>
      <c r="V244" s="195">
        <f t="shared" si="39"/>
        <v>-8.6220930232557169E-2</v>
      </c>
      <c r="W244" s="92">
        <f>+'Ark1'!W671</f>
        <v>9.689922480620157E-2</v>
      </c>
      <c r="X244" s="95"/>
      <c r="Y244" s="11">
        <f>+'Ark1'!X671</f>
        <v>76.453488372093005</v>
      </c>
      <c r="Z244" s="11">
        <f>+'Ark1'!Y671</f>
        <v>15.213178294573645</v>
      </c>
      <c r="AA244" s="11">
        <f>+'Ark1'!Z671</f>
        <v>4.5832919143612498</v>
      </c>
      <c r="AB244" s="71"/>
      <c r="AC244" s="92">
        <f>+'Ark1'!AA671</f>
        <v>0</v>
      </c>
      <c r="AD244" s="1">
        <f>+'Ark1'!AC671</f>
        <v>0</v>
      </c>
      <c r="AE244" s="11">
        <f>+'Ark1'!AE671</f>
        <v>0</v>
      </c>
      <c r="AF244" s="92">
        <f t="shared" si="41"/>
        <v>1.441340782122905</v>
      </c>
      <c r="AG244" s="46"/>
      <c r="AI244" s="58"/>
    </row>
    <row r="245" spans="1:35" ht="15.6">
      <c r="A245" s="46"/>
      <c r="B245">
        <f>+'Ark1'!C672</f>
        <v>2009</v>
      </c>
      <c r="C245">
        <f>+'Ark1'!L672</f>
        <v>2</v>
      </c>
      <c r="D245" s="3" t="str">
        <f t="shared" si="36"/>
        <v>P</v>
      </c>
      <c r="E245" s="313">
        <f>+'Ark1'!Q672</f>
        <v>1951</v>
      </c>
      <c r="G245" s="313">
        <f>+'Ark1'!R672</f>
        <v>3203</v>
      </c>
      <c r="H245" s="195">
        <f>+'Ark1'!AG672</f>
        <v>1.6706639067834403</v>
      </c>
      <c r="I245" s="195">
        <f t="shared" si="37"/>
        <v>-0.41622851135669969</v>
      </c>
      <c r="J245" s="195">
        <f>+'Ark1'!AH672</f>
        <v>0</v>
      </c>
      <c r="K245" s="195"/>
      <c r="L245" s="507"/>
      <c r="M245" s="195"/>
      <c r="N245" s="92">
        <f>+'Ark1'!U672</f>
        <v>21.573212613175173</v>
      </c>
      <c r="O245" s="195">
        <f t="shared" si="38"/>
        <v>-0.65282065295388847</v>
      </c>
      <c r="P245" s="195"/>
      <c r="Q245" s="391"/>
      <c r="R245" s="391"/>
      <c r="S245" s="438"/>
      <c r="T245" s="195"/>
      <c r="U245" s="1">
        <f>+'Ark1'!T672</f>
        <v>3.4539494224164851</v>
      </c>
      <c r="V245" s="195">
        <f t="shared" si="39"/>
        <v>-0.14584896468028941</v>
      </c>
      <c r="W245" s="92">
        <f>+'Ark1'!W672</f>
        <v>0.280986575085857</v>
      </c>
      <c r="X245" s="95"/>
      <c r="Y245" s="11">
        <f>+'Ark1'!X672</f>
        <v>87.761473618482682</v>
      </c>
      <c r="Z245" s="11">
        <f>+'Ark1'!Y672</f>
        <v>37.995629097720887</v>
      </c>
      <c r="AA245" s="11">
        <f>+'Ark1'!Z672</f>
        <v>4.6668559748553875</v>
      </c>
      <c r="AB245" s="71"/>
      <c r="AC245" s="92">
        <f>+'Ark1'!AA672</f>
        <v>0</v>
      </c>
      <c r="AD245" s="1">
        <f>+'Ark1'!AC672</f>
        <v>0</v>
      </c>
      <c r="AE245" s="11">
        <f>+'Ark1'!AE672</f>
        <v>0</v>
      </c>
      <c r="AF245" s="92">
        <f t="shared" si="41"/>
        <v>1.6417221937467965</v>
      </c>
      <c r="AG245" s="46"/>
      <c r="AI245" s="58"/>
    </row>
    <row r="246" spans="1:35" ht="15.6">
      <c r="A246" s="46"/>
      <c r="B246">
        <f>+'Ark1'!C673</f>
        <v>2009</v>
      </c>
      <c r="C246">
        <f>+'Ark1'!L673</f>
        <v>3</v>
      </c>
      <c r="D246" s="3" t="str">
        <f t="shared" si="36"/>
        <v>P+</v>
      </c>
      <c r="E246" s="313">
        <f>+'Ark1'!Q673</f>
        <v>3033</v>
      </c>
      <c r="G246" s="313">
        <f>+'Ark1'!R673</f>
        <v>5311</v>
      </c>
      <c r="H246" s="195">
        <f>+'Ark1'!AG673</f>
        <v>3.0126374618461753</v>
      </c>
      <c r="I246" s="195">
        <f t="shared" si="37"/>
        <v>-0.6817126810157097</v>
      </c>
      <c r="J246" s="195">
        <f>+'Ark1'!AH673</f>
        <v>0</v>
      </c>
      <c r="K246" s="195"/>
      <c r="L246" s="507"/>
      <c r="M246" s="195"/>
      <c r="N246" s="92">
        <f>+'Ark1'!U673</f>
        <v>23.461363208435326</v>
      </c>
      <c r="O246" s="195">
        <f t="shared" si="38"/>
        <v>-0.59112485195600328</v>
      </c>
      <c r="P246" s="195"/>
      <c r="Q246" s="391"/>
      <c r="R246" s="391"/>
      <c r="S246" s="438"/>
      <c r="T246" s="195"/>
      <c r="U246" s="1">
        <f>+'Ark1'!T673</f>
        <v>4.1905479194125403</v>
      </c>
      <c r="V246" s="195">
        <f t="shared" si="39"/>
        <v>-8.2599515497333797E-2</v>
      </c>
      <c r="W246" s="92">
        <f>+'Ark1'!W673</f>
        <v>0.86612690642063617</v>
      </c>
      <c r="X246" s="95"/>
      <c r="Y246" s="11">
        <f>+'Ark1'!X673</f>
        <v>90.849180945208062</v>
      </c>
      <c r="Z246" s="11">
        <f>+'Ark1'!Y673</f>
        <v>58.651854641310486</v>
      </c>
      <c r="AA246" s="11">
        <f>+'Ark1'!Z673</f>
        <v>4.7048765795063909</v>
      </c>
      <c r="AB246" s="71"/>
      <c r="AC246" s="92">
        <f>+'Ark1'!AA673</f>
        <v>0</v>
      </c>
      <c r="AD246" s="1">
        <f>+'Ark1'!AC673</f>
        <v>0</v>
      </c>
      <c r="AE246" s="11">
        <f>+'Ark1'!AE673</f>
        <v>0</v>
      </c>
      <c r="AF246" s="92">
        <f t="shared" si="41"/>
        <v>1.7510715463237718</v>
      </c>
      <c r="AG246" s="46"/>
      <c r="AI246" s="58"/>
    </row>
    <row r="247" spans="1:35" ht="15.6">
      <c r="A247" s="46"/>
      <c r="B247">
        <f>+'Ark1'!C674</f>
        <v>2009</v>
      </c>
      <c r="C247">
        <f>+'Ark1'!L674</f>
        <v>4</v>
      </c>
      <c r="D247" s="3" t="str">
        <f t="shared" si="36"/>
        <v>O-</v>
      </c>
      <c r="E247" s="313">
        <f>+'Ark1'!Q674</f>
        <v>4006</v>
      </c>
      <c r="G247" s="313">
        <f>+'Ark1'!R674</f>
        <v>7483</v>
      </c>
      <c r="H247" s="195">
        <f>+'Ark1'!AG674</f>
        <v>4.579677605071776</v>
      </c>
      <c r="I247" s="195">
        <f t="shared" si="37"/>
        <v>-0.96140156512813579</v>
      </c>
      <c r="J247" s="195">
        <f>+'Ark1'!AH674</f>
        <v>0</v>
      </c>
      <c r="K247" s="195"/>
      <c r="L247" s="507"/>
      <c r="M247" s="195"/>
      <c r="N247" s="92">
        <f>+'Ark1'!U674</f>
        <v>25.31289589736738</v>
      </c>
      <c r="O247" s="195">
        <f t="shared" si="38"/>
        <v>-0.53348379358186904</v>
      </c>
      <c r="P247" s="195"/>
      <c r="Q247" s="391"/>
      <c r="R247" s="391"/>
      <c r="S247" s="438"/>
      <c r="T247" s="195"/>
      <c r="U247" s="1">
        <f>+'Ark1'!T674</f>
        <v>5.1006280903381001</v>
      </c>
      <c r="V247" s="195">
        <f t="shared" si="39"/>
        <v>-0.15963681032415078</v>
      </c>
      <c r="W247" s="92">
        <f>+'Ark1'!W674</f>
        <v>4.0625417613256714</v>
      </c>
      <c r="X247" s="95"/>
      <c r="Y247" s="11">
        <f>+'Ark1'!X674</f>
        <v>94.160096218094367</v>
      </c>
      <c r="Z247" s="11">
        <f>+'Ark1'!Y674</f>
        <v>73.366296939730063</v>
      </c>
      <c r="AA247" s="11">
        <f>+'Ark1'!Z674</f>
        <v>4.8060096675949993</v>
      </c>
      <c r="AB247" s="71"/>
      <c r="AC247" s="92">
        <f>+'Ark1'!AA674</f>
        <v>0</v>
      </c>
      <c r="AD247" s="1">
        <f>+'Ark1'!AC674</f>
        <v>0</v>
      </c>
      <c r="AE247" s="11">
        <f>+'Ark1'!AE674</f>
        <v>0</v>
      </c>
      <c r="AF247" s="92">
        <f t="shared" si="41"/>
        <v>1.8679480778831752</v>
      </c>
      <c r="AG247" s="46"/>
      <c r="AI247" s="58"/>
    </row>
    <row r="248" spans="1:35" ht="15.6">
      <c r="A248" s="46"/>
      <c r="B248">
        <f>+'Ark1'!C675</f>
        <v>2009</v>
      </c>
      <c r="C248">
        <f>+'Ark1'!L675</f>
        <v>5</v>
      </c>
      <c r="D248" s="3" t="str">
        <f t="shared" si="36"/>
        <v>O</v>
      </c>
      <c r="E248" s="313">
        <f>+'Ark1'!Q675</f>
        <v>5822</v>
      </c>
      <c r="G248" s="313">
        <f>+'Ark1'!R675</f>
        <v>13524</v>
      </c>
      <c r="H248" s="195">
        <f>+'Ark1'!AG675</f>
        <v>8.998848264868311</v>
      </c>
      <c r="I248" s="195">
        <f t="shared" si="37"/>
        <v>-2.331977882619821</v>
      </c>
      <c r="J248" s="195">
        <f>+'Ark1'!AH675</f>
        <v>0</v>
      </c>
      <c r="K248" s="195"/>
      <c r="L248" s="507"/>
      <c r="M248" s="195"/>
      <c r="N248" s="92">
        <f>+'Ark1'!U675</f>
        <v>27.521014492753562</v>
      </c>
      <c r="O248" s="195">
        <f t="shared" si="38"/>
        <v>-0.33988036964265333</v>
      </c>
      <c r="P248" s="195"/>
      <c r="Q248" s="391"/>
      <c r="R248" s="391"/>
      <c r="S248" s="438"/>
      <c r="T248" s="195"/>
      <c r="U248" s="1">
        <f>+'Ark1'!T675</f>
        <v>6.2356551316178663</v>
      </c>
      <c r="V248" s="195">
        <f t="shared" si="39"/>
        <v>-0.10692937993155915</v>
      </c>
      <c r="W248" s="92">
        <f>+'Ark1'!W675</f>
        <v>12.614611061816028</v>
      </c>
      <c r="X248" s="95"/>
      <c r="Y248" s="11">
        <f>+'Ark1'!X675</f>
        <v>97.2863058266785</v>
      </c>
      <c r="Z248" s="11">
        <f>+'Ark1'!Y675</f>
        <v>84.967465246968345</v>
      </c>
      <c r="AA248" s="11">
        <f>+'Ark1'!Z675</f>
        <v>4.9186629453694701</v>
      </c>
      <c r="AB248" s="71"/>
      <c r="AC248" s="92">
        <f>+'Ark1'!AA675</f>
        <v>0</v>
      </c>
      <c r="AD248" s="1">
        <f>+'Ark1'!AC675</f>
        <v>0</v>
      </c>
      <c r="AE248" s="11">
        <f>+'Ark1'!AE675</f>
        <v>0</v>
      </c>
      <c r="AF248" s="92">
        <f t="shared" si="41"/>
        <v>2.3229130882858122</v>
      </c>
      <c r="AG248" s="46"/>
      <c r="AI248" s="58"/>
    </row>
    <row r="249" spans="1:35" ht="15.6">
      <c r="A249" s="46"/>
      <c r="B249">
        <f>+'Ark1'!C676</f>
        <v>2009</v>
      </c>
      <c r="C249">
        <f>+'Ark1'!L676</f>
        <v>6</v>
      </c>
      <c r="D249" s="3" t="str">
        <f t="shared" si="36"/>
        <v>O+</v>
      </c>
      <c r="E249" s="313">
        <f>+'Ark1'!Q676</f>
        <v>6770</v>
      </c>
      <c r="G249" s="313">
        <f>+'Ark1'!R676</f>
        <v>16118</v>
      </c>
      <c r="H249" s="195">
        <f>+'Ark1'!AG676</f>
        <v>11.58548927853453</v>
      </c>
      <c r="I249" s="195">
        <f t="shared" si="37"/>
        <v>-2.1419282307570722</v>
      </c>
      <c r="J249" s="195">
        <f>+'Ark1'!AH676</f>
        <v>0</v>
      </c>
      <c r="K249" s="195"/>
      <c r="L249" s="507"/>
      <c r="M249" s="195"/>
      <c r="N249" s="92">
        <f>+'Ark1'!U676</f>
        <v>29.729383298176007</v>
      </c>
      <c r="O249" s="195">
        <f t="shared" si="38"/>
        <v>-0.39608276611221882</v>
      </c>
      <c r="P249" s="195"/>
      <c r="Q249" s="391"/>
      <c r="R249" s="391"/>
      <c r="S249" s="438"/>
      <c r="T249" s="195"/>
      <c r="U249" s="1">
        <f>+'Ark1'!T676</f>
        <v>7.1127311080779245</v>
      </c>
      <c r="V249" s="195">
        <f t="shared" si="39"/>
        <v>-0.25825087250056544</v>
      </c>
      <c r="W249" s="92">
        <f>+'Ark1'!W676</f>
        <v>22.738553170368537</v>
      </c>
      <c r="X249" s="95"/>
      <c r="Y249" s="11">
        <f>+'Ark1'!X676</f>
        <v>98.846010671299183</v>
      </c>
      <c r="Z249" s="11">
        <f>+'Ark1'!Y676</f>
        <v>93.014021590768095</v>
      </c>
      <c r="AA249" s="11">
        <f>+'Ark1'!Z676</f>
        <v>4.8012386471446877</v>
      </c>
      <c r="AB249" s="71"/>
      <c r="AC249" s="92">
        <f>+'Ark1'!AA676</f>
        <v>0</v>
      </c>
      <c r="AD249" s="1">
        <f>+'Ark1'!AC676</f>
        <v>0</v>
      </c>
      <c r="AE249" s="11">
        <f>+'Ark1'!AE676</f>
        <v>0</v>
      </c>
      <c r="AF249" s="92">
        <f t="shared" si="41"/>
        <v>2.380797636632201</v>
      </c>
      <c r="AG249" s="46"/>
      <c r="AI249" s="58"/>
    </row>
    <row r="250" spans="1:35" ht="15.6">
      <c r="A250" s="46"/>
      <c r="B250">
        <f>+'Ark1'!C677</f>
        <v>2009</v>
      </c>
      <c r="C250">
        <f>+'Ark1'!L677</f>
        <v>7</v>
      </c>
      <c r="D250" s="3" t="str">
        <f t="shared" si="36"/>
        <v>R-</v>
      </c>
      <c r="E250" s="313">
        <f>+'Ark1'!Q677</f>
        <v>7159</v>
      </c>
      <c r="G250" s="313">
        <f>+'Ark1'!R677</f>
        <v>17135</v>
      </c>
      <c r="H250" s="195">
        <f>+'Ark1'!AG677</f>
        <v>13.331382504786484</v>
      </c>
      <c r="I250" s="195">
        <f t="shared" si="37"/>
        <v>-0.41003392680586437</v>
      </c>
      <c r="J250" s="195">
        <f>+'Ark1'!AH677</f>
        <v>0</v>
      </c>
      <c r="K250" s="195"/>
      <c r="L250" s="507"/>
      <c r="M250" s="195"/>
      <c r="N250" s="92">
        <f>+'Ark1'!U677</f>
        <v>32.17908958272541</v>
      </c>
      <c r="O250" s="195">
        <f t="shared" si="38"/>
        <v>-0.31770392594837915</v>
      </c>
      <c r="P250" s="195"/>
      <c r="Q250" s="391"/>
      <c r="R250" s="391"/>
      <c r="S250" s="438"/>
      <c r="T250" s="195"/>
      <c r="U250" s="1">
        <f>+'Ark1'!T677</f>
        <v>7.9587394222351939</v>
      </c>
      <c r="V250" s="195">
        <f t="shared" si="39"/>
        <v>-0.2813277294156169</v>
      </c>
      <c r="W250" s="92">
        <f>+'Ark1'!W677</f>
        <v>35.862270207178277</v>
      </c>
      <c r="X250" s="95"/>
      <c r="Y250" s="11">
        <f>+'Ark1'!X677</f>
        <v>99.655675517945696</v>
      </c>
      <c r="Z250" s="11">
        <f>+'Ark1'!Y677</f>
        <v>97.578056609279287</v>
      </c>
      <c r="AA250" s="11">
        <f>+'Ark1'!Z677</f>
        <v>4.789049600709494</v>
      </c>
      <c r="AB250" s="71"/>
      <c r="AC250" s="92">
        <f>+'Ark1'!AA677</f>
        <v>0</v>
      </c>
      <c r="AD250" s="1">
        <f>+'Ark1'!AC677</f>
        <v>0</v>
      </c>
      <c r="AE250" s="11">
        <f>+'Ark1'!AE677</f>
        <v>0</v>
      </c>
      <c r="AF250" s="92">
        <f t="shared" si="41"/>
        <v>2.3934907109931554</v>
      </c>
      <c r="AG250" s="46"/>
      <c r="AI250" s="58"/>
    </row>
    <row r="251" spans="1:35" ht="15.6">
      <c r="A251" s="46"/>
      <c r="B251">
        <f>+'Ark1'!C678</f>
        <v>2009</v>
      </c>
      <c r="C251">
        <f>+'Ark1'!L678</f>
        <v>8</v>
      </c>
      <c r="D251" s="3" t="str">
        <f t="shared" si="36"/>
        <v>R</v>
      </c>
      <c r="E251" s="313">
        <f>+'Ark1'!Q678</f>
        <v>8440</v>
      </c>
      <c r="G251" s="313">
        <f>+'Ark1'!R678</f>
        <v>24959</v>
      </c>
      <c r="H251" s="195">
        <f>+'Ark1'!AG678</f>
        <v>20.955058635590877</v>
      </c>
      <c r="I251" s="195">
        <f t="shared" si="37"/>
        <v>-2.4378346268285611E-3</v>
      </c>
      <c r="J251" s="195">
        <f>+'Ark1'!AH678</f>
        <v>0</v>
      </c>
      <c r="K251" s="195"/>
      <c r="L251" s="507"/>
      <c r="M251" s="195"/>
      <c r="N251" s="92">
        <f>+'Ark1'!U678</f>
        <v>34.725169277615294</v>
      </c>
      <c r="O251" s="195">
        <f t="shared" si="38"/>
        <v>-0.4317098903747052</v>
      </c>
      <c r="P251" s="195"/>
      <c r="Q251" s="391"/>
      <c r="R251" s="391"/>
      <c r="S251" s="438"/>
      <c r="T251" s="195"/>
      <c r="U251" s="1">
        <f>+'Ark1'!T678</f>
        <v>8.9446692575824347</v>
      </c>
      <c r="V251" s="195">
        <f t="shared" si="39"/>
        <v>-0.31557208887676147</v>
      </c>
      <c r="W251" s="92">
        <f>+'Ark1'!W678</f>
        <v>52.706438559237149</v>
      </c>
      <c r="X251" s="95"/>
      <c r="Y251" s="11">
        <f>+'Ark1'!X678</f>
        <v>99.879802876717818</v>
      </c>
      <c r="Z251" s="11">
        <f>+'Ark1'!Y678</f>
        <v>99.122561000040065</v>
      </c>
      <c r="AA251" s="11">
        <f>+'Ark1'!Z678</f>
        <v>5.0123938250133611</v>
      </c>
      <c r="AB251" s="71"/>
      <c r="AC251" s="92">
        <f>+'Ark1'!AA678</f>
        <v>0</v>
      </c>
      <c r="AD251" s="1">
        <f>+'Ark1'!AC678</f>
        <v>0</v>
      </c>
      <c r="AE251" s="11">
        <f>+'Ark1'!AE678</f>
        <v>0</v>
      </c>
      <c r="AF251" s="92">
        <f t="shared" si="41"/>
        <v>2.9572274881516587</v>
      </c>
      <c r="AG251" s="46"/>
      <c r="AI251" s="58"/>
    </row>
    <row r="252" spans="1:35" ht="15.6">
      <c r="A252" s="46"/>
      <c r="B252">
        <f>+'Ark1'!C679</f>
        <v>2009</v>
      </c>
      <c r="C252">
        <f>+'Ark1'!L679</f>
        <v>9</v>
      </c>
      <c r="D252" s="3" t="str">
        <f t="shared" si="36"/>
        <v>R+</v>
      </c>
      <c r="E252" s="313">
        <f>+'Ark1'!Q679</f>
        <v>7394</v>
      </c>
      <c r="G252" s="313">
        <f>+'Ark1'!R679</f>
        <v>19640</v>
      </c>
      <c r="H252" s="195">
        <f>+'Ark1'!AG679</f>
        <v>17.898777771985845</v>
      </c>
      <c r="I252" s="195">
        <f t="shared" si="37"/>
        <v>3.2519888493264251</v>
      </c>
      <c r="J252" s="195">
        <f>+'Ark1'!AH679</f>
        <v>0</v>
      </c>
      <c r="K252" s="195"/>
      <c r="L252" s="507"/>
      <c r="M252" s="195"/>
      <c r="N252" s="92">
        <f>+'Ark1'!U679</f>
        <v>37.69333503054991</v>
      </c>
      <c r="O252" s="195">
        <f t="shared" si="38"/>
        <v>-0.33917495408921639</v>
      </c>
      <c r="P252" s="195"/>
      <c r="Q252" s="391"/>
      <c r="R252" s="391"/>
      <c r="S252" s="438"/>
      <c r="T252" s="195"/>
      <c r="U252" s="1">
        <f>+'Ark1'!T679</f>
        <v>9.8450610997963324</v>
      </c>
      <c r="V252" s="195">
        <f t="shared" si="39"/>
        <v>-0.33798037485804322</v>
      </c>
      <c r="W252" s="92">
        <f>+'Ark1'!W679</f>
        <v>67.693482688391029</v>
      </c>
      <c r="X252" s="95"/>
      <c r="Y252" s="11">
        <f>+'Ark1'!X679</f>
        <v>99.979633401222003</v>
      </c>
      <c r="Z252" s="11">
        <f>+'Ark1'!Y679</f>
        <v>99.689409368635438</v>
      </c>
      <c r="AA252" s="11">
        <f>+'Ark1'!Z679</f>
        <v>5.3416703221675839</v>
      </c>
      <c r="AB252" s="71"/>
      <c r="AC252" s="92">
        <f>+'Ark1'!AA679</f>
        <v>0</v>
      </c>
      <c r="AD252" s="1">
        <f>+'Ark1'!AC679</f>
        <v>0</v>
      </c>
      <c r="AE252" s="11">
        <f>+'Ark1'!AE679</f>
        <v>0</v>
      </c>
      <c r="AF252" s="92">
        <f t="shared" si="41"/>
        <v>2.6562077360021639</v>
      </c>
      <c r="AG252" s="46"/>
      <c r="AI252" s="58"/>
    </row>
    <row r="253" spans="1:35" ht="15.6">
      <c r="A253" s="46"/>
      <c r="B253">
        <f>+'Ark1'!C680</f>
        <v>2009</v>
      </c>
      <c r="C253">
        <f>+'Ark1'!L680</f>
        <v>10</v>
      </c>
      <c r="D253" s="3" t="str">
        <f t="shared" si="36"/>
        <v>U-</v>
      </c>
      <c r="E253" s="313">
        <f>+'Ark1'!Q680</f>
        <v>4423</v>
      </c>
      <c r="G253" s="313">
        <f>+'Ark1'!R680</f>
        <v>8157</v>
      </c>
      <c r="H253" s="195">
        <f>+'Ark1'!AG680</f>
        <v>7.9126084581207348</v>
      </c>
      <c r="I253" s="195">
        <f t="shared" si="37"/>
        <v>2.1723025698370861</v>
      </c>
      <c r="J253" s="195">
        <f>+'Ark1'!AH680</f>
        <v>0</v>
      </c>
      <c r="K253" s="195"/>
      <c r="L253" s="507"/>
      <c r="M253" s="195"/>
      <c r="N253" s="92">
        <f>+'Ark1'!U680</f>
        <v>40.121012627191256</v>
      </c>
      <c r="O253" s="195">
        <f t="shared" si="38"/>
        <v>0.32645882141709848</v>
      </c>
      <c r="P253" s="195"/>
      <c r="Q253" s="391"/>
      <c r="R253" s="391"/>
      <c r="S253" s="438"/>
      <c r="T253" s="195"/>
      <c r="U253" s="1">
        <f>+'Ark1'!T680</f>
        <v>10.465980139757264</v>
      </c>
      <c r="V253" s="195">
        <f t="shared" si="39"/>
        <v>-0.20249098885166639</v>
      </c>
      <c r="W253" s="92">
        <f>+'Ark1'!W680</f>
        <v>75.13791835233539</v>
      </c>
      <c r="X253" s="95"/>
      <c r="Y253" s="11">
        <f>+'Ark1'!X680</f>
        <v>99.987740590903513</v>
      </c>
      <c r="Z253" s="11">
        <f>+'Ark1'!Y680</f>
        <v>99.901924727228149</v>
      </c>
      <c r="AA253" s="11">
        <f>+'Ark1'!Z680</f>
        <v>5.5612099694316468</v>
      </c>
      <c r="AB253" s="71"/>
      <c r="AC253" s="92">
        <f>+'Ark1'!AA680</f>
        <v>0</v>
      </c>
      <c r="AD253" s="1">
        <f>+'Ark1'!AC680</f>
        <v>0</v>
      </c>
      <c r="AE253" s="11">
        <f>+'Ark1'!AE680</f>
        <v>0</v>
      </c>
      <c r="AF253" s="92">
        <f t="shared" si="41"/>
        <v>1.8442233777978747</v>
      </c>
      <c r="AG253" s="46"/>
      <c r="AI253" s="58"/>
    </row>
    <row r="254" spans="1:35" ht="15.6">
      <c r="A254" s="46"/>
      <c r="B254">
        <f>+'Ark1'!C681</f>
        <v>2009</v>
      </c>
      <c r="C254">
        <f>+'Ark1'!L681</f>
        <v>11</v>
      </c>
      <c r="D254" s="3" t="str">
        <f t="shared" si="36"/>
        <v>U</v>
      </c>
      <c r="E254" s="313">
        <f>+'Ark1'!Q681</f>
        <v>3491</v>
      </c>
      <c r="G254" s="313">
        <f>+'Ark1'!R681</f>
        <v>6254</v>
      </c>
      <c r="H254" s="195">
        <f>+'Ark1'!AG681</f>
        <v>6.3920647006479996</v>
      </c>
      <c r="I254" s="195">
        <f t="shared" si="37"/>
        <v>0.8812005809648884</v>
      </c>
      <c r="J254" s="195">
        <f>+'Ark1'!AH681</f>
        <v>0</v>
      </c>
      <c r="K254" s="195"/>
      <c r="L254" s="507"/>
      <c r="M254" s="195"/>
      <c r="N254" s="92">
        <f>+'Ark1'!U681</f>
        <v>42.273281100095979</v>
      </c>
      <c r="O254" s="195">
        <f t="shared" si="38"/>
        <v>0.18195632149484453</v>
      </c>
      <c r="P254" s="195"/>
      <c r="Q254" s="391"/>
      <c r="R254" s="391"/>
      <c r="S254" s="438"/>
      <c r="T254" s="195"/>
      <c r="U254" s="1">
        <f>+'Ark1'!T681</f>
        <v>11.247201790853852</v>
      </c>
      <c r="V254" s="195">
        <f t="shared" si="39"/>
        <v>-0.10360247446333659</v>
      </c>
      <c r="W254" s="92">
        <f>+'Ark1'!W681</f>
        <v>82.587144227694267</v>
      </c>
      <c r="X254" s="95"/>
      <c r="Y254" s="11">
        <f>+'Ark1'!X681</f>
        <v>100</v>
      </c>
      <c r="Z254" s="11">
        <f>+'Ark1'!Y681</f>
        <v>99.96802046690118</v>
      </c>
      <c r="AA254" s="11">
        <f>+'Ark1'!Z681</f>
        <v>5.6269198162457759</v>
      </c>
      <c r="AB254" s="71"/>
      <c r="AC254" s="92">
        <f>+'Ark1'!AA681</f>
        <v>0</v>
      </c>
      <c r="AD254" s="1">
        <f>+'Ark1'!AC681</f>
        <v>0</v>
      </c>
      <c r="AE254" s="11">
        <f>+'Ark1'!AE681</f>
        <v>0</v>
      </c>
      <c r="AF254" s="92">
        <f t="shared" si="41"/>
        <v>1.7914637639644801</v>
      </c>
      <c r="AG254" s="46"/>
      <c r="AI254" s="58"/>
    </row>
    <row r="255" spans="1:35" ht="15.6">
      <c r="A255" s="46"/>
      <c r="B255">
        <f>+'Ark1'!C682</f>
        <v>2009</v>
      </c>
      <c r="C255">
        <f>+'Ark1'!L682</f>
        <v>12</v>
      </c>
      <c r="D255" s="3" t="str">
        <f t="shared" si="36"/>
        <v>U+</v>
      </c>
      <c r="E255" s="313">
        <f>+'Ark1'!Q682</f>
        <v>1395</v>
      </c>
      <c r="G255" s="313">
        <f>+'Ark1'!R682</f>
        <v>1973</v>
      </c>
      <c r="H255" s="195">
        <f>+'Ark1'!AG682</f>
        <v>2.1169552258494644</v>
      </c>
      <c r="I255" s="195">
        <f t="shared" si="37"/>
        <v>0.47313248457652568</v>
      </c>
      <c r="J255" s="195">
        <f>+'Ark1'!AH682</f>
        <v>0</v>
      </c>
      <c r="K255" s="195"/>
      <c r="L255" s="507"/>
      <c r="M255" s="195"/>
      <c r="N255" s="92">
        <f>+'Ark1'!U682</f>
        <v>44.377952356816998</v>
      </c>
      <c r="O255" s="195">
        <f t="shared" si="38"/>
        <v>0.3826388672665928</v>
      </c>
      <c r="P255" s="195"/>
      <c r="Q255" s="391"/>
      <c r="R255" s="391"/>
      <c r="S255" s="438"/>
      <c r="T255" s="195"/>
      <c r="U255" s="1">
        <f>+'Ark1'!T682</f>
        <v>11.936644703497215</v>
      </c>
      <c r="V255" s="195">
        <f t="shared" si="39"/>
        <v>0.16210385485883627</v>
      </c>
      <c r="W255" s="92">
        <f>+'Ark1'!W682</f>
        <v>86.416624429802297</v>
      </c>
      <c r="X255" s="95"/>
      <c r="Y255" s="11">
        <f>+'Ark1'!X682</f>
        <v>100</v>
      </c>
      <c r="Z255" s="11">
        <f>+'Ark1'!Y682</f>
        <v>100</v>
      </c>
      <c r="AA255" s="11">
        <f>+'Ark1'!Z682</f>
        <v>5.9239790760113902</v>
      </c>
      <c r="AB255" s="71"/>
      <c r="AC255" s="92">
        <f>+'Ark1'!AA682</f>
        <v>0</v>
      </c>
      <c r="AD255" s="1">
        <f>+'Ark1'!AC682</f>
        <v>0</v>
      </c>
      <c r="AE255" s="11">
        <f>+'Ark1'!AE682</f>
        <v>0</v>
      </c>
      <c r="AF255" s="92">
        <f t="shared" si="41"/>
        <v>1.4143369175627241</v>
      </c>
      <c r="AG255" s="46"/>
      <c r="AI255" s="58"/>
    </row>
    <row r="256" spans="1:35" ht="15.6">
      <c r="A256" s="46"/>
      <c r="B256">
        <f>+'Ark1'!C683</f>
        <v>2009</v>
      </c>
      <c r="C256">
        <f>+'Ark1'!L683</f>
        <v>13</v>
      </c>
      <c r="D256" s="3" t="str">
        <f t="shared" ref="D256:D318" si="43">+D241</f>
        <v>E-</v>
      </c>
      <c r="E256" s="313">
        <f>+'Ark1'!Q683</f>
        <v>439</v>
      </c>
      <c r="G256" s="313">
        <f>+'Ark1'!R683</f>
        <v>545</v>
      </c>
      <c r="H256" s="195">
        <f>+'Ark1'!AG683</f>
        <v>0.60901778917724947</v>
      </c>
      <c r="I256" s="195">
        <f t="shared" si="37"/>
        <v>0.14896767511774162</v>
      </c>
      <c r="J256" s="195">
        <f>+'Ark1'!AH683</f>
        <v>0</v>
      </c>
      <c r="K256" s="195"/>
      <c r="L256" s="507"/>
      <c r="M256" s="195"/>
      <c r="N256" s="92">
        <f>+'Ark1'!U683</f>
        <v>46.2185321100918</v>
      </c>
      <c r="O256" s="195">
        <f t="shared" si="38"/>
        <v>0.79353211009178892</v>
      </c>
      <c r="P256" s="195"/>
      <c r="Q256" s="391"/>
      <c r="R256" s="391"/>
      <c r="S256" s="438"/>
      <c r="T256" s="195"/>
      <c r="U256" s="1">
        <f>+'Ark1'!T683</f>
        <v>12.095412844036698</v>
      </c>
      <c r="V256" s="195">
        <f t="shared" si="39"/>
        <v>0.31971190945725958</v>
      </c>
      <c r="W256" s="92">
        <f>+'Ark1'!W683</f>
        <v>87.522935779816493</v>
      </c>
      <c r="X256" s="95"/>
      <c r="Y256" s="11">
        <f>+'Ark1'!X683</f>
        <v>100</v>
      </c>
      <c r="Z256" s="11">
        <f>+'Ark1'!Y683</f>
        <v>100</v>
      </c>
      <c r="AA256" s="11">
        <f>+'Ark1'!Z683</f>
        <v>6.0834325815063952</v>
      </c>
      <c r="AB256" s="71"/>
      <c r="AC256" s="92">
        <f>+'Ark1'!AA683</f>
        <v>0</v>
      </c>
      <c r="AD256" s="1">
        <f>+'Ark1'!AC683</f>
        <v>0</v>
      </c>
      <c r="AE256" s="11">
        <f>+'Ark1'!AE683</f>
        <v>0</v>
      </c>
      <c r="AF256" s="92">
        <f t="shared" si="41"/>
        <v>1.2414578587699316</v>
      </c>
      <c r="AG256" s="46"/>
      <c r="AI256" s="58"/>
    </row>
    <row r="257" spans="1:35" ht="15.6">
      <c r="A257" s="46"/>
      <c r="B257">
        <f>+'Ark1'!C684</f>
        <v>2009</v>
      </c>
      <c r="C257">
        <f>+'Ark1'!L684</f>
        <v>14</v>
      </c>
      <c r="D257" s="3" t="str">
        <f t="shared" si="43"/>
        <v>E</v>
      </c>
      <c r="E257" s="313">
        <f>+'Ark1'!Q684</f>
        <v>274</v>
      </c>
      <c r="G257" s="313">
        <f>+'Ark1'!R684</f>
        <v>322</v>
      </c>
      <c r="H257" s="195">
        <f>+'Ark1'!AG684</f>
        <v>0.37102573285180129</v>
      </c>
      <c r="I257" s="195">
        <f t="shared" si="37"/>
        <v>6.6617794980136091E-2</v>
      </c>
      <c r="J257" s="195">
        <f>+'Ark1'!AH684</f>
        <v>0</v>
      </c>
      <c r="K257" s="195"/>
      <c r="L257" s="507"/>
      <c r="M257" s="195"/>
      <c r="N257" s="92">
        <f>+'Ark1'!U684</f>
        <v>47.657453416149053</v>
      </c>
      <c r="O257" s="195">
        <f t="shared" si="38"/>
        <v>0.53510909380474914</v>
      </c>
      <c r="P257" s="195"/>
      <c r="Q257" s="391"/>
      <c r="R257" s="391"/>
      <c r="S257" s="438"/>
      <c r="T257" s="195"/>
      <c r="U257" s="1">
        <f>+'Ark1'!T684</f>
        <v>12.45031055900621</v>
      </c>
      <c r="V257" s="195">
        <f t="shared" si="39"/>
        <v>0.201226309921962</v>
      </c>
      <c r="W257" s="92">
        <f>+'Ark1'!W684</f>
        <v>90.993788819875775</v>
      </c>
      <c r="X257" s="95"/>
      <c r="Y257" s="11">
        <f>+'Ark1'!X684</f>
        <v>100</v>
      </c>
      <c r="Z257" s="11">
        <f>+'Ark1'!Y684</f>
        <v>100</v>
      </c>
      <c r="AA257" s="11">
        <f>+'Ark1'!Z684</f>
        <v>5.8716306875569106</v>
      </c>
      <c r="AB257" s="71"/>
      <c r="AC257" s="92">
        <f>+'Ark1'!AA684</f>
        <v>0</v>
      </c>
      <c r="AD257" s="1">
        <f>+'Ark1'!AC684</f>
        <v>0</v>
      </c>
      <c r="AE257" s="11">
        <f>+'Ark1'!AE684</f>
        <v>0</v>
      </c>
      <c r="AF257" s="92">
        <f t="shared" si="41"/>
        <v>1.1751824817518248</v>
      </c>
      <c r="AG257" s="46"/>
      <c r="AI257" s="58"/>
    </row>
    <row r="258" spans="1:35" ht="15.6">
      <c r="A258" s="46"/>
      <c r="B258">
        <f>+'Ark1'!C685</f>
        <v>2009</v>
      </c>
      <c r="C258">
        <f>+'Ark1'!L685</f>
        <v>15</v>
      </c>
      <c r="D258" s="3" t="str">
        <f t="shared" si="43"/>
        <v>E+</v>
      </c>
      <c r="E258" s="313">
        <f>+'Ark1'!Q685</f>
        <v>71</v>
      </c>
      <c r="G258" s="313">
        <f>+'Ark1'!R685</f>
        <v>81</v>
      </c>
      <c r="H258" s="195">
        <f>+'Ark1'!AG685</f>
        <v>9.6505810271148559E-2</v>
      </c>
      <c r="I258" s="195">
        <f t="shared" si="37"/>
        <v>3.9670091079118418E-2</v>
      </c>
      <c r="J258" s="195">
        <f>+'Ark1'!AH685</f>
        <v>0</v>
      </c>
      <c r="K258" s="195"/>
      <c r="L258" s="507"/>
      <c r="M258" s="195"/>
      <c r="N258" s="92">
        <f>+'Ark1'!U685</f>
        <v>49.277777777777779</v>
      </c>
      <c r="O258" s="195">
        <f t="shared" si="38"/>
        <v>2.181699346405253</v>
      </c>
      <c r="P258" s="195"/>
      <c r="Q258" s="391"/>
      <c r="R258" s="391"/>
      <c r="S258" s="438"/>
      <c r="T258" s="195"/>
      <c r="U258" s="1">
        <f>+'Ark1'!T685</f>
        <v>12.407407407407405</v>
      </c>
      <c r="V258" s="195">
        <f t="shared" si="39"/>
        <v>0.7995642701525032</v>
      </c>
      <c r="W258" s="92">
        <f>+'Ark1'!W685</f>
        <v>85.18518518518519</v>
      </c>
      <c r="X258" s="95"/>
      <c r="Y258" s="11">
        <f>+'Ark1'!X685</f>
        <v>100</v>
      </c>
      <c r="Z258" s="11">
        <f>+'Ark1'!Y685</f>
        <v>100</v>
      </c>
      <c r="AA258" s="11">
        <f>+'Ark1'!Z685</f>
        <v>6.4667048490662404</v>
      </c>
      <c r="AB258" s="71"/>
      <c r="AC258" s="92">
        <f>+'Ark1'!AA685</f>
        <v>0</v>
      </c>
      <c r="AD258" s="1">
        <f>+'Ark1'!AC685</f>
        <v>0</v>
      </c>
      <c r="AE258" s="11">
        <f>+'Ark1'!AE685</f>
        <v>0</v>
      </c>
      <c r="AF258" s="92">
        <f t="shared" si="41"/>
        <v>1.1408450704225352</v>
      </c>
      <c r="AG258" s="46"/>
      <c r="AI258" s="58"/>
    </row>
    <row r="259" spans="1:35" ht="15.6">
      <c r="A259" s="46"/>
      <c r="B259" s="53">
        <f>+'Ark1'!C686</f>
        <v>2008</v>
      </c>
      <c r="C259" s="53">
        <f>+'Ark1'!L686</f>
        <v>1</v>
      </c>
      <c r="D259" s="65" t="s">
        <v>28</v>
      </c>
      <c r="E259" s="327">
        <f>+'Ark1'!Q686</f>
        <v>865</v>
      </c>
      <c r="F259" s="327"/>
      <c r="G259" s="327">
        <f>+'Ark1'!R686</f>
        <v>1200</v>
      </c>
      <c r="H259" s="177">
        <f>+'Ark1'!AG686</f>
        <v>0.55744626718594814</v>
      </c>
      <c r="I259" s="177">
        <f t="shared" si="37"/>
        <v>-0.30106517534429533</v>
      </c>
      <c r="J259" s="177">
        <f>+'Ark1'!AH686</f>
        <v>0</v>
      </c>
      <c r="K259" s="177"/>
      <c r="L259" s="506"/>
      <c r="M259" s="177"/>
      <c r="N259" s="155">
        <f>+'Ark1'!U686</f>
        <v>19.631583333333356</v>
      </c>
      <c r="O259" s="177">
        <f t="shared" si="38"/>
        <v>-3.7837267525031137E-2</v>
      </c>
      <c r="P259" s="177"/>
      <c r="Q259" s="393"/>
      <c r="R259" s="393"/>
      <c r="S259" s="437"/>
      <c r="T259" s="177"/>
      <c r="U259" s="55">
        <f>+'Ark1'!T686</f>
        <v>2.5358333333333327</v>
      </c>
      <c r="V259" s="177">
        <f t="shared" si="39"/>
        <v>0.13722818311874052</v>
      </c>
      <c r="W259" s="155">
        <f>+'Ark1'!W686</f>
        <v>0.16666666666666663</v>
      </c>
      <c r="X259" s="95"/>
      <c r="Y259" s="74">
        <f>+'Ark1'!X686</f>
        <v>84</v>
      </c>
      <c r="Z259" s="74">
        <f>+'Ark1'!Y686</f>
        <v>16.5</v>
      </c>
      <c r="AA259" s="74">
        <f>+'Ark1'!Z686</f>
        <v>4.0275916078621279</v>
      </c>
      <c r="AB259" s="71"/>
      <c r="AC259" s="155">
        <f>+'Ark1'!AA686</f>
        <v>0</v>
      </c>
      <c r="AD259" s="55">
        <f>+'Ark1'!AC686</f>
        <v>0</v>
      </c>
      <c r="AE259" s="74">
        <f>+'Ark1'!AE686</f>
        <v>0</v>
      </c>
      <c r="AF259" s="155">
        <f t="shared" si="41"/>
        <v>1.3872832369942196</v>
      </c>
      <c r="AG259" s="46"/>
      <c r="AI259" s="58"/>
    </row>
    <row r="260" spans="1:35" ht="15.6">
      <c r="A260" s="46"/>
      <c r="B260" s="53">
        <f>+'Ark1'!C687</f>
        <v>2008</v>
      </c>
      <c r="C260" s="53">
        <f>+'Ark1'!L687</f>
        <v>2</v>
      </c>
      <c r="D260" s="65" t="s">
        <v>29</v>
      </c>
      <c r="E260" s="327">
        <f>+'Ark1'!Q687</f>
        <v>2392</v>
      </c>
      <c r="F260" s="327"/>
      <c r="G260" s="327">
        <f>+'Ark1'!R687</f>
        <v>3968</v>
      </c>
      <c r="H260" s="177">
        <f>+'Ark1'!AG687</f>
        <v>2.08689241814014</v>
      </c>
      <c r="I260" s="177">
        <f t="shared" si="37"/>
        <v>-0.60492701014254058</v>
      </c>
      <c r="J260" s="177">
        <f>+'Ark1'!AH687</f>
        <v>0</v>
      </c>
      <c r="K260" s="177"/>
      <c r="L260" s="506"/>
      <c r="M260" s="177"/>
      <c r="N260" s="155">
        <f>+'Ark1'!U687</f>
        <v>22.226033266129061</v>
      </c>
      <c r="O260" s="177">
        <f t="shared" si="38"/>
        <v>9.7544334463950833E-2</v>
      </c>
      <c r="P260" s="177"/>
      <c r="Q260" s="393"/>
      <c r="R260" s="393"/>
      <c r="S260" s="437"/>
      <c r="T260" s="177"/>
      <c r="U260" s="55">
        <f>+'Ark1'!T687</f>
        <v>3.5997983870967745</v>
      </c>
      <c r="V260" s="177">
        <f t="shared" si="39"/>
        <v>0.18151157285230957</v>
      </c>
      <c r="W260" s="155">
        <f>+'Ark1'!W687</f>
        <v>0.25201612903225801</v>
      </c>
      <c r="X260" s="95"/>
      <c r="Y260" s="74">
        <f>+'Ark1'!X687</f>
        <v>92.363911290322577</v>
      </c>
      <c r="Z260" s="74">
        <f>+'Ark1'!Y687</f>
        <v>43.37197580645163</v>
      </c>
      <c r="AA260" s="74">
        <f>+'Ark1'!Z687</f>
        <v>4.2088089494638092</v>
      </c>
      <c r="AB260" s="71"/>
      <c r="AC260" s="155">
        <f>+'Ark1'!AA687</f>
        <v>0</v>
      </c>
      <c r="AD260" s="55">
        <f>+'Ark1'!AC687</f>
        <v>0</v>
      </c>
      <c r="AE260" s="74">
        <f>+'Ark1'!AE687</f>
        <v>0</v>
      </c>
      <c r="AF260" s="155">
        <f t="shared" si="41"/>
        <v>1.6588628762541806</v>
      </c>
      <c r="AG260" s="46"/>
      <c r="AI260" s="58"/>
    </row>
    <row r="261" spans="1:35" ht="15.6">
      <c r="A261" s="46"/>
      <c r="B261" s="53">
        <f>+'Ark1'!C688</f>
        <v>2008</v>
      </c>
      <c r="C261" s="53">
        <f>+'Ark1'!L688</f>
        <v>3</v>
      </c>
      <c r="D261" s="65" t="s">
        <v>30</v>
      </c>
      <c r="E261" s="327">
        <f>+'Ark1'!Q688</f>
        <v>3522</v>
      </c>
      <c r="F261" s="327"/>
      <c r="G261" s="327">
        <f>+'Ark1'!R688</f>
        <v>6491</v>
      </c>
      <c r="H261" s="177">
        <f>+'Ark1'!AG688</f>
        <v>3.694350142861885</v>
      </c>
      <c r="I261" s="177">
        <f t="shared" si="37"/>
        <v>-0.55102427486086736</v>
      </c>
      <c r="J261" s="177">
        <f>+'Ark1'!AH688</f>
        <v>0</v>
      </c>
      <c r="K261" s="177"/>
      <c r="L261" s="506"/>
      <c r="M261" s="177"/>
      <c r="N261" s="155">
        <f>+'Ark1'!U688</f>
        <v>24.05248806039133</v>
      </c>
      <c r="O261" s="177">
        <f t="shared" si="38"/>
        <v>-8.5975526348168074E-2</v>
      </c>
      <c r="P261" s="177"/>
      <c r="Q261" s="393"/>
      <c r="R261" s="393"/>
      <c r="S261" s="437"/>
      <c r="T261" s="177"/>
      <c r="U261" s="55">
        <f>+'Ark1'!T688</f>
        <v>4.2731474349098741</v>
      </c>
      <c r="V261" s="177">
        <f t="shared" si="39"/>
        <v>6.7315987699116953E-2</v>
      </c>
      <c r="W261" s="155">
        <f>+'Ark1'!W688</f>
        <v>0.47758434755815743</v>
      </c>
      <c r="X261" s="95"/>
      <c r="Y261" s="74">
        <f>+'Ark1'!X688</f>
        <v>94.577106763210594</v>
      </c>
      <c r="Z261" s="74">
        <f>+'Ark1'!Y688</f>
        <v>63.718995532275443</v>
      </c>
      <c r="AA261" s="74">
        <f>+'Ark1'!Z688</f>
        <v>4.2917638556221744</v>
      </c>
      <c r="AB261" s="71"/>
      <c r="AC261" s="155">
        <f>+'Ark1'!AA688</f>
        <v>0</v>
      </c>
      <c r="AD261" s="55">
        <f>+'Ark1'!AC688</f>
        <v>0</v>
      </c>
      <c r="AE261" s="74">
        <f>+'Ark1'!AE688</f>
        <v>0</v>
      </c>
      <c r="AF261" s="155">
        <f t="shared" si="41"/>
        <v>1.8429869392390688</v>
      </c>
      <c r="AG261" s="46"/>
      <c r="AI261" s="58"/>
    </row>
    <row r="262" spans="1:35" ht="15.6">
      <c r="A262" s="46"/>
      <c r="B262" s="53">
        <f>+'Ark1'!C689</f>
        <v>2008</v>
      </c>
      <c r="C262" s="53">
        <f>+'Ark1'!L689</f>
        <v>4</v>
      </c>
      <c r="D262" s="65" t="s">
        <v>31</v>
      </c>
      <c r="E262" s="327">
        <f>+'Ark1'!Q689</f>
        <v>4695</v>
      </c>
      <c r="F262" s="327"/>
      <c r="G262" s="327">
        <f>+'Ark1'!R689</f>
        <v>9060</v>
      </c>
      <c r="H262" s="177">
        <f>+'Ark1'!AG689</f>
        <v>5.5410791701999118</v>
      </c>
      <c r="I262" s="177">
        <f t="shared" si="37"/>
        <v>-1.2085261861127137</v>
      </c>
      <c r="J262" s="177">
        <f>+'Ark1'!AH689</f>
        <v>0</v>
      </c>
      <c r="K262" s="177"/>
      <c r="L262" s="506"/>
      <c r="M262" s="177"/>
      <c r="N262" s="155">
        <f>+'Ark1'!U689</f>
        <v>25.846379690949249</v>
      </c>
      <c r="O262" s="177">
        <f t="shared" si="38"/>
        <v>-0.15491022425909051</v>
      </c>
      <c r="P262" s="177"/>
      <c r="Q262" s="393"/>
      <c r="R262" s="393"/>
      <c r="S262" s="437"/>
      <c r="T262" s="177"/>
      <c r="U262" s="55">
        <f>+'Ark1'!T689</f>
        <v>5.2602649006622508</v>
      </c>
      <c r="V262" s="177">
        <f t="shared" si="39"/>
        <v>0.17944224145243659</v>
      </c>
      <c r="W262" s="155">
        <f>+'Ark1'!W689</f>
        <v>2.6931567328918322</v>
      </c>
      <c r="X262" s="95"/>
      <c r="Y262" s="74">
        <f>+'Ark1'!X689</f>
        <v>96.346578366445925</v>
      </c>
      <c r="Z262" s="74">
        <f>+'Ark1'!Y689</f>
        <v>78.311258278145701</v>
      </c>
      <c r="AA262" s="74">
        <f>+'Ark1'!Z689</f>
        <v>4.4033615401900468</v>
      </c>
      <c r="AB262" s="71"/>
      <c r="AC262" s="155">
        <f>+'Ark1'!AA689</f>
        <v>0</v>
      </c>
      <c r="AD262" s="55">
        <f>+'Ark1'!AC689</f>
        <v>0</v>
      </c>
      <c r="AE262" s="74">
        <f>+'Ark1'!AE689</f>
        <v>0</v>
      </c>
      <c r="AF262" s="155">
        <f t="shared" si="41"/>
        <v>1.9297124600638977</v>
      </c>
      <c r="AG262" s="46"/>
      <c r="AI262" s="58"/>
    </row>
    <row r="263" spans="1:35" ht="15.6">
      <c r="A263" s="46"/>
      <c r="B263" s="53">
        <f>+'Ark1'!C690</f>
        <v>2008</v>
      </c>
      <c r="C263" s="53">
        <f>+'Ark1'!L690</f>
        <v>5</v>
      </c>
      <c r="D263" s="65" t="s">
        <v>401</v>
      </c>
      <c r="E263" s="327">
        <f>+'Ark1'!Q690</f>
        <v>6818</v>
      </c>
      <c r="F263" s="327"/>
      <c r="G263" s="327">
        <f>+'Ark1'!R690</f>
        <v>17187</v>
      </c>
      <c r="H263" s="177">
        <f>+'Ark1'!AG690</f>
        <v>11.330826147488132</v>
      </c>
      <c r="I263" s="177">
        <f t="shared" si="37"/>
        <v>-1.2871996236842236</v>
      </c>
      <c r="J263" s="177">
        <f>+'Ark1'!AH690</f>
        <v>0</v>
      </c>
      <c r="K263" s="177"/>
      <c r="L263" s="506"/>
      <c r="M263" s="177"/>
      <c r="N263" s="155">
        <f>+'Ark1'!U690</f>
        <v>27.860894862396215</v>
      </c>
      <c r="O263" s="177">
        <f t="shared" si="38"/>
        <v>-4.3848548095265727E-2</v>
      </c>
      <c r="P263" s="177"/>
      <c r="Q263" s="393"/>
      <c r="R263" s="393"/>
      <c r="S263" s="437"/>
      <c r="T263" s="177"/>
      <c r="U263" s="55">
        <f>+'Ark1'!T690</f>
        <v>6.3425845115494255</v>
      </c>
      <c r="V263" s="177">
        <f t="shared" si="39"/>
        <v>0.14766969615923387</v>
      </c>
      <c r="W263" s="155">
        <f>+'Ark1'!W690</f>
        <v>10.717402688078201</v>
      </c>
      <c r="X263" s="95"/>
      <c r="Y263" s="74">
        <f>+'Ark1'!X690</f>
        <v>98.04503403735383</v>
      </c>
      <c r="Z263" s="74">
        <f>+'Ark1'!Y690</f>
        <v>88.223657415488447</v>
      </c>
      <c r="AA263" s="74">
        <f>+'Ark1'!Z690</f>
        <v>4.5700447586677617</v>
      </c>
      <c r="AB263" s="71"/>
      <c r="AC263" s="155">
        <f>+'Ark1'!AA690</f>
        <v>0</v>
      </c>
      <c r="AD263" s="55">
        <f>+'Ark1'!AC690</f>
        <v>0</v>
      </c>
      <c r="AE263" s="74">
        <f>+'Ark1'!AE690</f>
        <v>0</v>
      </c>
      <c r="AF263" s="155">
        <f t="shared" si="41"/>
        <v>2.5208272220592551</v>
      </c>
      <c r="AG263" s="46"/>
      <c r="AI263" s="58"/>
    </row>
    <row r="264" spans="1:35" ht="15.6">
      <c r="A264" s="46"/>
      <c r="B264" s="53">
        <f>+'Ark1'!C691</f>
        <v>2008</v>
      </c>
      <c r="C264" s="53">
        <f>+'Ark1'!L691</f>
        <v>6</v>
      </c>
      <c r="D264" s="65" t="s">
        <v>32</v>
      </c>
      <c r="E264" s="327">
        <f>+'Ark1'!Q691</f>
        <v>7668</v>
      </c>
      <c r="F264" s="327"/>
      <c r="G264" s="327">
        <f>+'Ark1'!R691</f>
        <v>19257</v>
      </c>
      <c r="H264" s="177">
        <f>+'Ark1'!AG691</f>
        <v>13.727417509291602</v>
      </c>
      <c r="I264" s="177">
        <f t="shared" si="37"/>
        <v>-0.42160448971581843</v>
      </c>
      <c r="J264" s="177">
        <f>+'Ark1'!AH691</f>
        <v>0</v>
      </c>
      <c r="K264" s="177"/>
      <c r="L264" s="506"/>
      <c r="M264" s="177"/>
      <c r="N264" s="155">
        <f>+'Ark1'!U691</f>
        <v>30.125466064288226</v>
      </c>
      <c r="O264" s="177">
        <f t="shared" si="38"/>
        <v>-0.33076377442151284</v>
      </c>
      <c r="P264" s="177"/>
      <c r="Q264" s="393"/>
      <c r="R264" s="393"/>
      <c r="S264" s="437"/>
      <c r="T264" s="177"/>
      <c r="U264" s="55">
        <f>+'Ark1'!T691</f>
        <v>7.37098198057849</v>
      </c>
      <c r="V264" s="177">
        <f t="shared" si="39"/>
        <v>-3.5268019421510033E-2</v>
      </c>
      <c r="W264" s="155">
        <f>+'Ark1'!W691</f>
        <v>25.102560108012671</v>
      </c>
      <c r="X264" s="95"/>
      <c r="Y264" s="74">
        <f>+'Ark1'!X691</f>
        <v>99.117204133561842</v>
      </c>
      <c r="Z264" s="74">
        <f>+'Ark1'!Y691</f>
        <v>95.025185646777828</v>
      </c>
      <c r="AA264" s="74">
        <f>+'Ark1'!Z691</f>
        <v>4.5816988155096494</v>
      </c>
      <c r="AB264" s="71"/>
      <c r="AC264" s="155">
        <f>+'Ark1'!AA691</f>
        <v>0</v>
      </c>
      <c r="AD264" s="55">
        <f>+'Ark1'!AC691</f>
        <v>0</v>
      </c>
      <c r="AE264" s="74">
        <f>+'Ark1'!AE691</f>
        <v>0</v>
      </c>
      <c r="AF264" s="155">
        <f t="shared" si="41"/>
        <v>2.5113458528951487</v>
      </c>
      <c r="AG264" s="46"/>
      <c r="AI264" s="58"/>
    </row>
    <row r="265" spans="1:35" ht="15.6">
      <c r="A265" s="46"/>
      <c r="B265" s="53">
        <f>+'Ark1'!C692</f>
        <v>2008</v>
      </c>
      <c r="C265" s="53">
        <f>+'Ark1'!L692</f>
        <v>7</v>
      </c>
      <c r="D265" s="65" t="s">
        <v>33</v>
      </c>
      <c r="E265" s="327">
        <f>+'Ark1'!Q692</f>
        <v>7349</v>
      </c>
      <c r="F265" s="327"/>
      <c r="G265" s="327">
        <f>+'Ark1'!R692</f>
        <v>17870</v>
      </c>
      <c r="H265" s="177">
        <f>+'Ark1'!AG692</f>
        <v>13.741416431592349</v>
      </c>
      <c r="I265" s="177">
        <f t="shared" si="37"/>
        <v>0.42773362009728899</v>
      </c>
      <c r="J265" s="177">
        <f>+'Ark1'!AH692</f>
        <v>0</v>
      </c>
      <c r="K265" s="177"/>
      <c r="L265" s="506"/>
      <c r="M265" s="177"/>
      <c r="N265" s="155">
        <f>+'Ark1'!U692</f>
        <v>32.49679350867379</v>
      </c>
      <c r="O265" s="177">
        <f t="shared" si="38"/>
        <v>-0.26857271042361219</v>
      </c>
      <c r="P265" s="177"/>
      <c r="Q265" s="393"/>
      <c r="R265" s="393"/>
      <c r="S265" s="437"/>
      <c r="T265" s="177"/>
      <c r="U265" s="55">
        <f>+'Ark1'!T692</f>
        <v>8.2400671516508108</v>
      </c>
      <c r="V265" s="177">
        <f t="shared" si="39"/>
        <v>-0.10517574583089129</v>
      </c>
      <c r="W265" s="155">
        <f>+'Ark1'!W692</f>
        <v>41.219921656407379</v>
      </c>
      <c r="X265" s="95"/>
      <c r="Y265" s="74">
        <f>+'Ark1'!X692</f>
        <v>99.832120872971444</v>
      </c>
      <c r="Z265" s="74">
        <f>+'Ark1'!Y692</f>
        <v>98.477895914941243</v>
      </c>
      <c r="AA265" s="74">
        <f>+'Ark1'!Z692</f>
        <v>4.5221014563876807</v>
      </c>
      <c r="AB265" s="71"/>
      <c r="AC265" s="155">
        <f>+'Ark1'!AA692</f>
        <v>0</v>
      </c>
      <c r="AD265" s="55">
        <f>+'Ark1'!AC692</f>
        <v>0</v>
      </c>
      <c r="AE265" s="74">
        <f>+'Ark1'!AE692</f>
        <v>0</v>
      </c>
      <c r="AF265" s="155">
        <f t="shared" si="41"/>
        <v>2.4316233501156619</v>
      </c>
      <c r="AG265" s="46"/>
      <c r="AI265" s="58"/>
    </row>
    <row r="266" spans="1:35" ht="15.6">
      <c r="A266" s="46"/>
      <c r="B266" s="53">
        <f>+'Ark1'!C693</f>
        <v>2008</v>
      </c>
      <c r="C266" s="53">
        <f>+'Ark1'!L693</f>
        <v>8</v>
      </c>
      <c r="D266" s="65" t="s">
        <v>34</v>
      </c>
      <c r="E266" s="327">
        <f>+'Ark1'!Q693</f>
        <v>8569</v>
      </c>
      <c r="F266" s="327"/>
      <c r="G266" s="327">
        <f>+'Ark1'!R693</f>
        <v>25192</v>
      </c>
      <c r="H266" s="177">
        <f>+'Ark1'!AG693</f>
        <v>20.957496470217706</v>
      </c>
      <c r="I266" s="177">
        <f t="shared" si="37"/>
        <v>1.3929854718847174</v>
      </c>
      <c r="J266" s="177">
        <f>+'Ark1'!AH693</f>
        <v>0</v>
      </c>
      <c r="K266" s="177"/>
      <c r="L266" s="506"/>
      <c r="M266" s="177"/>
      <c r="N266" s="155">
        <f>+'Ark1'!U693</f>
        <v>35.156879167989999</v>
      </c>
      <c r="O266" s="177">
        <f t="shared" si="38"/>
        <v>-1.7272553825435466E-2</v>
      </c>
      <c r="P266" s="177"/>
      <c r="Q266" s="393"/>
      <c r="R266" s="393"/>
      <c r="S266" s="437"/>
      <c r="T266" s="177"/>
      <c r="U266" s="55">
        <f>+'Ark1'!T693</f>
        <v>9.2602413464591962</v>
      </c>
      <c r="V266" s="177">
        <f t="shared" si="39"/>
        <v>-0.17050715905566705</v>
      </c>
      <c r="W266" s="155">
        <f>+'Ark1'!W693</f>
        <v>59.042553191489361</v>
      </c>
      <c r="X266" s="95"/>
      <c r="Y266" s="74">
        <f>+'Ark1'!X693</f>
        <v>99.964274372816774</v>
      </c>
      <c r="Z266" s="74">
        <f>+'Ark1'!Y693</f>
        <v>99.416481422673883</v>
      </c>
      <c r="AA266" s="74">
        <f>+'Ark1'!Z693</f>
        <v>4.9156723712883492</v>
      </c>
      <c r="AB266" s="71"/>
      <c r="AC266" s="155">
        <f>+'Ark1'!AA693</f>
        <v>0</v>
      </c>
      <c r="AD266" s="55">
        <f>+'Ark1'!AC693</f>
        <v>0</v>
      </c>
      <c r="AE266" s="74">
        <f>+'Ark1'!AE693</f>
        <v>0</v>
      </c>
      <c r="AF266" s="155">
        <f t="shared" si="41"/>
        <v>2.9398996382308322</v>
      </c>
      <c r="AG266" s="46"/>
      <c r="AI266" s="58"/>
    </row>
    <row r="267" spans="1:35" ht="15.6">
      <c r="A267" s="46"/>
      <c r="B267" s="53">
        <f>+'Ark1'!C694</f>
        <v>2008</v>
      </c>
      <c r="C267" s="53">
        <f>+'Ark1'!L694</f>
        <v>9</v>
      </c>
      <c r="D267" s="65" t="s">
        <v>35</v>
      </c>
      <c r="E267" s="327">
        <f>+'Ark1'!Q694</f>
        <v>6955</v>
      </c>
      <c r="F267" s="327"/>
      <c r="G267" s="327">
        <f>+'Ark1'!R694</f>
        <v>16275</v>
      </c>
      <c r="H267" s="177">
        <f>+'Ark1'!AG694</f>
        <v>14.64678892265942</v>
      </c>
      <c r="I267" s="177">
        <f t="shared" si="37"/>
        <v>0.70469216374279142</v>
      </c>
      <c r="J267" s="177">
        <f>+'Ark1'!AH694</f>
        <v>0</v>
      </c>
      <c r="K267" s="177"/>
      <c r="L267" s="506"/>
      <c r="M267" s="177"/>
      <c r="N267" s="155">
        <f>+'Ark1'!U694</f>
        <v>38.032509984639127</v>
      </c>
      <c r="O267" s="177">
        <f t="shared" si="38"/>
        <v>-4.2346135069280422E-2</v>
      </c>
      <c r="P267" s="177"/>
      <c r="Q267" s="393"/>
      <c r="R267" s="393"/>
      <c r="S267" s="437"/>
      <c r="T267" s="177"/>
      <c r="U267" s="55">
        <f>+'Ark1'!T694</f>
        <v>10.183041474654376</v>
      </c>
      <c r="V267" s="177">
        <f t="shared" si="39"/>
        <v>-0.27910202195644729</v>
      </c>
      <c r="W267" s="155">
        <f>+'Ark1'!W694</f>
        <v>71.428571428571445</v>
      </c>
      <c r="X267" s="95"/>
      <c r="Y267" s="74">
        <f>+'Ark1'!X694</f>
        <v>100</v>
      </c>
      <c r="Z267" s="74">
        <f>+'Ark1'!Y694</f>
        <v>99.852534562211986</v>
      </c>
      <c r="AA267" s="74">
        <f>+'Ark1'!Z694</f>
        <v>5.3475639771324142</v>
      </c>
      <c r="AB267" s="71"/>
      <c r="AC267" s="155">
        <f>+'Ark1'!AA694</f>
        <v>0</v>
      </c>
      <c r="AD267" s="55">
        <f>+'Ark1'!AC694</f>
        <v>0</v>
      </c>
      <c r="AE267" s="74">
        <f>+'Ark1'!AE694</f>
        <v>0</v>
      </c>
      <c r="AF267" s="155">
        <f t="shared" si="41"/>
        <v>2.3400431344356578</v>
      </c>
      <c r="AG267" s="46"/>
      <c r="AI267" s="58"/>
    </row>
    <row r="268" spans="1:35" ht="15.6">
      <c r="A268" s="46"/>
      <c r="B268" s="53">
        <f>+'Ark1'!C695</f>
        <v>2008</v>
      </c>
      <c r="C268" s="53">
        <f>+'Ark1'!L695</f>
        <v>10</v>
      </c>
      <c r="D268" s="65" t="s">
        <v>36</v>
      </c>
      <c r="E268" s="327">
        <f>+'Ark1'!Q695</f>
        <v>3768</v>
      </c>
      <c r="F268" s="327"/>
      <c r="G268" s="327">
        <f>+'Ark1'!R695</f>
        <v>6096</v>
      </c>
      <c r="H268" s="177">
        <f>+'Ark1'!AG695</f>
        <v>5.7403058882836486</v>
      </c>
      <c r="I268" s="177">
        <f t="shared" si="37"/>
        <v>0.66905928254718372</v>
      </c>
      <c r="J268" s="177">
        <f>+'Ark1'!AH695</f>
        <v>0</v>
      </c>
      <c r="K268" s="177"/>
      <c r="L268" s="506"/>
      <c r="M268" s="177"/>
      <c r="N268" s="155">
        <f>+'Ark1'!U695</f>
        <v>39.794553805774157</v>
      </c>
      <c r="O268" s="177">
        <f t="shared" si="38"/>
        <v>-0.40104753052874997</v>
      </c>
      <c r="P268" s="177"/>
      <c r="Q268" s="393"/>
      <c r="R268" s="393"/>
      <c r="S268" s="437"/>
      <c r="T268" s="177"/>
      <c r="U268" s="55">
        <f>+'Ark1'!T695</f>
        <v>10.66847112860893</v>
      </c>
      <c r="V268" s="177">
        <f t="shared" si="39"/>
        <v>-0.42729724555588078</v>
      </c>
      <c r="W268" s="155">
        <f>+'Ark1'!W695</f>
        <v>75.951443569553803</v>
      </c>
      <c r="X268" s="95"/>
      <c r="Y268" s="74">
        <f>+'Ark1'!X695</f>
        <v>100</v>
      </c>
      <c r="Z268" s="74">
        <f>+'Ark1'!Y695</f>
        <v>99.950787401574786</v>
      </c>
      <c r="AA268" s="74">
        <f>+'Ark1'!Z695</f>
        <v>5.6636190930684753</v>
      </c>
      <c r="AB268" s="71"/>
      <c r="AC268" s="155">
        <f>+'Ark1'!AA695</f>
        <v>0</v>
      </c>
      <c r="AD268" s="55">
        <f>+'Ark1'!AC695</f>
        <v>0</v>
      </c>
      <c r="AE268" s="74">
        <f>+'Ark1'!AE695</f>
        <v>0</v>
      </c>
      <c r="AF268" s="155">
        <f t="shared" si="41"/>
        <v>1.6178343949044587</v>
      </c>
      <c r="AG268" s="46"/>
      <c r="AI268" s="58"/>
    </row>
    <row r="269" spans="1:35" ht="15.6">
      <c r="A269" s="46"/>
      <c r="B269" s="53">
        <f>+'Ark1'!C696</f>
        <v>2008</v>
      </c>
      <c r="C269" s="53">
        <f>+'Ark1'!L696</f>
        <v>11</v>
      </c>
      <c r="D269" s="65" t="s">
        <v>37</v>
      </c>
      <c r="E269" s="327">
        <f>+'Ark1'!Q696</f>
        <v>3245</v>
      </c>
      <c r="F269" s="327"/>
      <c r="G269" s="327">
        <f>+'Ark1'!R696</f>
        <v>5533</v>
      </c>
      <c r="H269" s="177">
        <f>+'Ark1'!AG696</f>
        <v>5.5108641196831112</v>
      </c>
      <c r="I269" s="177">
        <f t="shared" si="37"/>
        <v>0.7339000012034953</v>
      </c>
      <c r="J269" s="177">
        <f>+'Ark1'!AH696</f>
        <v>0</v>
      </c>
      <c r="K269" s="177"/>
      <c r="L269" s="506"/>
      <c r="M269" s="177"/>
      <c r="N269" s="155">
        <f>+'Ark1'!U696</f>
        <v>42.091324778601134</v>
      </c>
      <c r="O269" s="177">
        <f t="shared" si="38"/>
        <v>-0.39226539216097933</v>
      </c>
      <c r="P269" s="177"/>
      <c r="Q269" s="393"/>
      <c r="R269" s="393"/>
      <c r="S269" s="437"/>
      <c r="T269" s="177"/>
      <c r="U269" s="55">
        <f>+'Ark1'!T696</f>
        <v>11.350804265317189</v>
      </c>
      <c r="V269" s="177">
        <f t="shared" si="39"/>
        <v>-0.50071593459951202</v>
      </c>
      <c r="W269" s="155">
        <f>+'Ark1'!W696</f>
        <v>81.890475329839148</v>
      </c>
      <c r="X269" s="95"/>
      <c r="Y269" s="74">
        <f>+'Ark1'!X696</f>
        <v>100</v>
      </c>
      <c r="Z269" s="74">
        <f>+'Ark1'!Y696</f>
        <v>100</v>
      </c>
      <c r="AA269" s="74">
        <f>+'Ark1'!Z696</f>
        <v>5.6858168463039886</v>
      </c>
      <c r="AB269" s="71"/>
      <c r="AC269" s="155">
        <f>+'Ark1'!AA696</f>
        <v>0</v>
      </c>
      <c r="AD269" s="55">
        <f>+'Ark1'!AC696</f>
        <v>0</v>
      </c>
      <c r="AE269" s="74">
        <f>+'Ark1'!AE696</f>
        <v>0</v>
      </c>
      <c r="AF269" s="155">
        <f t="shared" si="41"/>
        <v>1.7050847457627119</v>
      </c>
      <c r="AG269" s="46"/>
      <c r="AI269" s="58"/>
    </row>
    <row r="270" spans="1:35" ht="15.6">
      <c r="A270" s="46"/>
      <c r="B270" s="53">
        <f>+'Ark1'!C697</f>
        <v>2008</v>
      </c>
      <c r="C270" s="53">
        <f>+'Ark1'!L697</f>
        <v>12</v>
      </c>
      <c r="D270" s="65" t="s">
        <v>38</v>
      </c>
      <c r="E270" s="327">
        <f>+'Ark1'!Q697</f>
        <v>1198</v>
      </c>
      <c r="F270" s="327"/>
      <c r="G270" s="327">
        <f>+'Ark1'!R697</f>
        <v>1579</v>
      </c>
      <c r="H270" s="177">
        <f>+'Ark1'!AG697</f>
        <v>1.6438227412729387</v>
      </c>
      <c r="I270" s="177">
        <f t="shared" si="37"/>
        <v>0.12627887854279352</v>
      </c>
      <c r="J270" s="177">
        <f>+'Ark1'!AH697</f>
        <v>0</v>
      </c>
      <c r="K270" s="177"/>
      <c r="L270" s="506"/>
      <c r="M270" s="177"/>
      <c r="N270" s="155">
        <f>+'Ark1'!U697</f>
        <v>43.995313489550405</v>
      </c>
      <c r="O270" s="177">
        <f t="shared" si="38"/>
        <v>-0.85492872498245731</v>
      </c>
      <c r="P270" s="177"/>
      <c r="Q270" s="393"/>
      <c r="R270" s="393"/>
      <c r="S270" s="437"/>
      <c r="T270" s="177"/>
      <c r="U270" s="55">
        <f>+'Ark1'!T697</f>
        <v>11.774540848638379</v>
      </c>
      <c r="V270" s="177">
        <f t="shared" si="39"/>
        <v>-0.49327922056577123</v>
      </c>
      <c r="W270" s="155">
        <f>+'Ark1'!W697</f>
        <v>84.103863204559815</v>
      </c>
      <c r="X270" s="95"/>
      <c r="Y270" s="74">
        <f>+'Ark1'!X697</f>
        <v>100</v>
      </c>
      <c r="Z270" s="74">
        <f>+'Ark1'!Y697</f>
        <v>100</v>
      </c>
      <c r="AA270" s="74">
        <f>+'Ark1'!Z697</f>
        <v>6.2221888041723057</v>
      </c>
      <c r="AB270" s="71"/>
      <c r="AC270" s="155">
        <f>+'Ark1'!AA697</f>
        <v>0</v>
      </c>
      <c r="AD270" s="55">
        <f>+'Ark1'!AC697</f>
        <v>0</v>
      </c>
      <c r="AE270" s="74">
        <f>+'Ark1'!AE697</f>
        <v>0</v>
      </c>
      <c r="AF270" s="155">
        <f t="shared" si="41"/>
        <v>1.3180300500834725</v>
      </c>
      <c r="AG270" s="46"/>
      <c r="AI270" s="58"/>
    </row>
    <row r="271" spans="1:35" ht="15.6">
      <c r="A271" s="46"/>
      <c r="B271" s="53">
        <f>+'Ark1'!C698</f>
        <v>2008</v>
      </c>
      <c r="C271" s="53">
        <f>+'Ark1'!L698</f>
        <v>13</v>
      </c>
      <c r="D271" s="65" t="s">
        <v>39</v>
      </c>
      <c r="E271" s="327">
        <f>+'Ark1'!Q698</f>
        <v>355</v>
      </c>
      <c r="F271" s="327"/>
      <c r="G271" s="327">
        <f>+'Ark1'!R698</f>
        <v>428</v>
      </c>
      <c r="H271" s="177">
        <f>+'Ark1'!AG698</f>
        <v>0.46005011405950785</v>
      </c>
      <c r="I271" s="177">
        <f t="shared" si="37"/>
        <v>0.16825438254529984</v>
      </c>
      <c r="J271" s="177">
        <f>+'Ark1'!AH698</f>
        <v>0</v>
      </c>
      <c r="K271" s="177"/>
      <c r="L271" s="506"/>
      <c r="M271" s="177"/>
      <c r="N271" s="155">
        <f>+'Ark1'!U698</f>
        <v>45.425000000000011</v>
      </c>
      <c r="O271" s="177">
        <f t="shared" si="38"/>
        <v>-0.22152014652013463</v>
      </c>
      <c r="P271" s="177"/>
      <c r="Q271" s="393"/>
      <c r="R271" s="393"/>
      <c r="S271" s="437"/>
      <c r="T271" s="177"/>
      <c r="U271" s="55">
        <f>+'Ark1'!T698</f>
        <v>11.775700934579438</v>
      </c>
      <c r="V271" s="177">
        <f t="shared" si="39"/>
        <v>-0.54664338776488641</v>
      </c>
      <c r="W271" s="155">
        <f>+'Ark1'!W698</f>
        <v>81.542056074766364</v>
      </c>
      <c r="X271" s="95"/>
      <c r="Y271" s="74">
        <f>+'Ark1'!X698</f>
        <v>100</v>
      </c>
      <c r="Z271" s="74">
        <f>+'Ark1'!Y698</f>
        <v>100</v>
      </c>
      <c r="AA271" s="74">
        <f>+'Ark1'!Z698</f>
        <v>6.5491175299089361</v>
      </c>
      <c r="AB271" s="71"/>
      <c r="AC271" s="155">
        <f>+'Ark1'!AA698</f>
        <v>0</v>
      </c>
      <c r="AD271" s="55">
        <f>+'Ark1'!AC698</f>
        <v>0</v>
      </c>
      <c r="AE271" s="74">
        <f>+'Ark1'!AE698</f>
        <v>0</v>
      </c>
      <c r="AF271" s="155">
        <f t="shared" si="41"/>
        <v>1.2056338028169014</v>
      </c>
      <c r="AG271" s="46"/>
      <c r="AI271" s="58"/>
    </row>
    <row r="272" spans="1:35" ht="15.6">
      <c r="A272" s="46"/>
      <c r="B272" s="53">
        <f>+'Ark1'!C699</f>
        <v>2008</v>
      </c>
      <c r="C272" s="53">
        <f>+'Ark1'!L699</f>
        <v>14</v>
      </c>
      <c r="D272" s="65" t="s">
        <v>402</v>
      </c>
      <c r="E272" s="327">
        <f>+'Ark1'!Q699</f>
        <v>226</v>
      </c>
      <c r="F272" s="327"/>
      <c r="G272" s="327">
        <f>+'Ark1'!R699</f>
        <v>273</v>
      </c>
      <c r="H272" s="177">
        <f>+'Ark1'!AG699</f>
        <v>0.3044079378716652</v>
      </c>
      <c r="I272" s="177">
        <f t="shared" si="37"/>
        <v>0.12388633031754767</v>
      </c>
      <c r="J272" s="177">
        <f>+'Ark1'!AH699</f>
        <v>0</v>
      </c>
      <c r="K272" s="177"/>
      <c r="L272" s="506"/>
      <c r="M272" s="177"/>
      <c r="N272" s="155">
        <f>+'Ark1'!U699</f>
        <v>47.122344322344304</v>
      </c>
      <c r="O272" s="177">
        <f t="shared" si="38"/>
        <v>-1.0614056776557064</v>
      </c>
      <c r="P272" s="177"/>
      <c r="Q272" s="393"/>
      <c r="R272" s="393"/>
      <c r="S272" s="437"/>
      <c r="T272" s="177"/>
      <c r="U272" s="55">
        <f>+'Ark1'!T699</f>
        <v>12.249084249084248</v>
      </c>
      <c r="V272" s="177">
        <f t="shared" si="39"/>
        <v>-0.4696657509157518</v>
      </c>
      <c r="W272" s="155">
        <f>+'Ark1'!W699</f>
        <v>87.179487179487182</v>
      </c>
      <c r="X272" s="95"/>
      <c r="Y272" s="74">
        <f>+'Ark1'!X699</f>
        <v>100</v>
      </c>
      <c r="Z272" s="74">
        <f>+'Ark1'!Y699</f>
        <v>100</v>
      </c>
      <c r="AA272" s="74">
        <f>+'Ark1'!Z699</f>
        <v>6.6710115053231549</v>
      </c>
      <c r="AB272" s="71"/>
      <c r="AC272" s="155">
        <f>+'Ark1'!AA699</f>
        <v>0</v>
      </c>
      <c r="AD272" s="55">
        <f>+'Ark1'!AC699</f>
        <v>0</v>
      </c>
      <c r="AE272" s="74">
        <f>+'Ark1'!AE699</f>
        <v>0</v>
      </c>
      <c r="AF272" s="155">
        <f t="shared" si="41"/>
        <v>1.2079646017699115</v>
      </c>
      <c r="AG272" s="46"/>
      <c r="AI272" s="58"/>
    </row>
    <row r="273" spans="1:35" ht="15.6">
      <c r="A273" s="46"/>
      <c r="B273" s="53">
        <f>+'Ark1'!C700</f>
        <v>2008</v>
      </c>
      <c r="C273" s="53">
        <f>+'Ark1'!L700</f>
        <v>15</v>
      </c>
      <c r="D273" s="65" t="s">
        <v>40</v>
      </c>
      <c r="E273" s="327">
        <f>+'Ark1'!Q700</f>
        <v>46</v>
      </c>
      <c r="F273" s="327"/>
      <c r="G273" s="327">
        <f>+'Ark1'!R700</f>
        <v>51</v>
      </c>
      <c r="H273" s="177">
        <f>+'Ark1'!AG700</f>
        <v>5.6835719192030142E-2</v>
      </c>
      <c r="I273" s="177">
        <f t="shared" si="37"/>
        <v>2.7556628979345823E-2</v>
      </c>
      <c r="J273" s="177">
        <f>+'Ark1'!AH700</f>
        <v>0</v>
      </c>
      <c r="K273" s="177"/>
      <c r="L273" s="506"/>
      <c r="M273" s="177"/>
      <c r="N273" s="155">
        <f>+'Ark1'!U700</f>
        <v>47.096078431372526</v>
      </c>
      <c r="O273" s="177">
        <f t="shared" si="38"/>
        <v>-2.9199215686274655</v>
      </c>
      <c r="P273" s="177"/>
      <c r="Q273" s="393"/>
      <c r="R273" s="393"/>
      <c r="S273" s="437"/>
      <c r="T273" s="177"/>
      <c r="U273" s="55">
        <f>+'Ark1'!T700</f>
        <v>11.607843137254902</v>
      </c>
      <c r="V273" s="177">
        <f t="shared" si="39"/>
        <v>-1.3121568627450984</v>
      </c>
      <c r="W273" s="155">
        <f>+'Ark1'!W700</f>
        <v>78.431372549019613</v>
      </c>
      <c r="X273" s="95"/>
      <c r="Y273" s="74">
        <f>+'Ark1'!X700</f>
        <v>100</v>
      </c>
      <c r="Z273" s="74">
        <f>+'Ark1'!Y700</f>
        <v>100</v>
      </c>
      <c r="AA273" s="74">
        <f>+'Ark1'!Z700</f>
        <v>7.2167006959569617</v>
      </c>
      <c r="AB273" s="71"/>
      <c r="AC273" s="155">
        <f>+'Ark1'!AA700</f>
        <v>0</v>
      </c>
      <c r="AD273" s="55">
        <f>+'Ark1'!AC700</f>
        <v>0</v>
      </c>
      <c r="AE273" s="74">
        <f>+'Ark1'!AE700</f>
        <v>0</v>
      </c>
      <c r="AF273" s="155">
        <f t="shared" si="41"/>
        <v>1.1086956521739131</v>
      </c>
      <c r="AG273" s="46"/>
      <c r="AI273" s="58"/>
    </row>
    <row r="274" spans="1:35" ht="15.6">
      <c r="A274" s="46"/>
      <c r="B274">
        <f>+'Ark1'!C701</f>
        <v>2007</v>
      </c>
      <c r="C274">
        <f>+'Ark1'!L701</f>
        <v>1</v>
      </c>
      <c r="D274" s="3" t="str">
        <f t="shared" ref="D274" si="44">+D259</f>
        <v>P-</v>
      </c>
      <c r="E274" s="313">
        <f>+'Ark1'!Q701</f>
        <v>1258</v>
      </c>
      <c r="G274" s="313">
        <f>+'Ark1'!R701</f>
        <v>1864</v>
      </c>
      <c r="H274" s="195">
        <f>+'Ark1'!AG701</f>
        <v>0.85851144253024347</v>
      </c>
      <c r="I274" s="195">
        <f t="shared" si="37"/>
        <v>2.7543413841320308E-2</v>
      </c>
      <c r="J274" s="195">
        <f>+'Ark1'!AH701</f>
        <v>0</v>
      </c>
      <c r="K274" s="195"/>
      <c r="L274" s="507"/>
      <c r="M274" s="195"/>
      <c r="N274" s="92">
        <f>+'Ark1'!U701</f>
        <v>19.669420600858388</v>
      </c>
      <c r="O274" s="195">
        <f t="shared" si="38"/>
        <v>-0.39471834239018833</v>
      </c>
      <c r="P274" s="195"/>
      <c r="Q274" s="391"/>
      <c r="R274" s="391"/>
      <c r="S274" s="438"/>
      <c r="T274" s="195"/>
      <c r="U274" s="1">
        <f>+'Ark1'!T701</f>
        <v>2.3986051502145922</v>
      </c>
      <c r="V274" s="195">
        <f t="shared" si="39"/>
        <v>6.9838026926920982E-2</v>
      </c>
      <c r="W274" s="92">
        <f>+'Ark1'!W701</f>
        <v>0</v>
      </c>
      <c r="X274" s="95"/>
      <c r="Y274" s="11">
        <f>+'Ark1'!X701</f>
        <v>84.388412017167383</v>
      </c>
      <c r="Z274" s="11">
        <f>+'Ark1'!Y701</f>
        <v>18.079399141630905</v>
      </c>
      <c r="AA274" s="11">
        <f>+'Ark1'!Z701</f>
        <v>3.9606715311422072</v>
      </c>
      <c r="AB274" s="71"/>
      <c r="AC274" s="92">
        <f>+'Ark1'!AA701</f>
        <v>0</v>
      </c>
      <c r="AD274" s="1">
        <f>+'Ark1'!AC701</f>
        <v>0</v>
      </c>
      <c r="AE274" s="11">
        <f>+'Ark1'!AE701</f>
        <v>0</v>
      </c>
      <c r="AF274" s="92">
        <f t="shared" si="41"/>
        <v>1.4817170111287759</v>
      </c>
      <c r="AG274" s="46"/>
      <c r="AI274" s="58"/>
    </row>
    <row r="275" spans="1:35" ht="15.6">
      <c r="A275" s="46"/>
      <c r="B275">
        <f>+'Ark1'!C702</f>
        <v>2007</v>
      </c>
      <c r="C275">
        <f>+'Ark1'!L702</f>
        <v>2</v>
      </c>
      <c r="D275" s="3" t="str">
        <f t="shared" si="43"/>
        <v>P</v>
      </c>
      <c r="E275" s="313">
        <f>+'Ark1'!Q702</f>
        <v>2956</v>
      </c>
      <c r="G275" s="313">
        <f>+'Ark1'!R702</f>
        <v>5195</v>
      </c>
      <c r="H275" s="195">
        <f>+'Ark1'!AG702</f>
        <v>2.6918194282826806</v>
      </c>
      <c r="I275" s="195">
        <f t="shared" si="37"/>
        <v>-0.23737878728919704</v>
      </c>
      <c r="J275" s="195">
        <f>+'Ark1'!AH702</f>
        <v>0</v>
      </c>
      <c r="K275" s="195"/>
      <c r="L275" s="507"/>
      <c r="M275" s="195"/>
      <c r="N275" s="92">
        <f>+'Ark1'!U702</f>
        <v>22.12848893166511</v>
      </c>
      <c r="O275" s="195">
        <f t="shared" si="38"/>
        <v>-0.23628520199828174</v>
      </c>
      <c r="P275" s="195"/>
      <c r="Q275" s="391"/>
      <c r="R275" s="391"/>
      <c r="S275" s="438"/>
      <c r="T275" s="195"/>
      <c r="U275" s="1">
        <f>+'Ark1'!T702</f>
        <v>3.4182868142444649</v>
      </c>
      <c r="V275" s="195">
        <f t="shared" si="39"/>
        <v>7.4349741278068038E-4</v>
      </c>
      <c r="W275" s="92">
        <f>+'Ark1'!W702</f>
        <v>9.6246390760346495E-2</v>
      </c>
      <c r="X275" s="95"/>
      <c r="Y275" s="11">
        <f>+'Ark1'!X702</f>
        <v>91.665062560154013</v>
      </c>
      <c r="Z275" s="11">
        <f>+'Ark1'!Y702</f>
        <v>43.041385948026942</v>
      </c>
      <c r="AA275" s="11">
        <f>+'Ark1'!Z702</f>
        <v>4.1500300597981772</v>
      </c>
      <c r="AB275" s="71"/>
      <c r="AC275" s="92">
        <f>+'Ark1'!AA702</f>
        <v>0</v>
      </c>
      <c r="AD275" s="1">
        <f>+'Ark1'!AC702</f>
        <v>0</v>
      </c>
      <c r="AE275" s="11">
        <f>+'Ark1'!AE702</f>
        <v>0</v>
      </c>
      <c r="AF275" s="92">
        <f t="shared" si="41"/>
        <v>1.7574424898511503</v>
      </c>
      <c r="AG275" s="46"/>
      <c r="AI275" s="58"/>
    </row>
    <row r="276" spans="1:35" ht="15.6">
      <c r="A276" s="46"/>
      <c r="B276">
        <f>+'Ark1'!C703</f>
        <v>2007</v>
      </c>
      <c r="C276">
        <f>+'Ark1'!L703</f>
        <v>3</v>
      </c>
      <c r="D276" s="3" t="str">
        <f t="shared" si="43"/>
        <v>P+</v>
      </c>
      <c r="E276" s="313">
        <f>+'Ark1'!Q703</f>
        <v>4062</v>
      </c>
      <c r="G276" s="313">
        <f>+'Ark1'!R703</f>
        <v>7511</v>
      </c>
      <c r="H276" s="195">
        <f>+'Ark1'!AG703</f>
        <v>4.2453744177227524</v>
      </c>
      <c r="I276" s="195">
        <f t="shared" ref="I276:I318" si="45">+H276-H291</f>
        <v>-0.18602618903985491</v>
      </c>
      <c r="J276" s="195">
        <f>+'Ark1'!AH703</f>
        <v>0</v>
      </c>
      <c r="K276" s="195"/>
      <c r="L276" s="507"/>
      <c r="M276" s="195"/>
      <c r="N276" s="92">
        <f>+'Ark1'!U703</f>
        <v>24.138463586739498</v>
      </c>
      <c r="O276" s="195">
        <f t="shared" ref="O276:O318" si="46">+N276-N291</f>
        <v>-0.1647589935472169</v>
      </c>
      <c r="P276" s="195"/>
      <c r="Q276" s="391"/>
      <c r="R276" s="391"/>
      <c r="S276" s="438"/>
      <c r="T276" s="195"/>
      <c r="U276" s="1">
        <f>+'Ark1'!T703</f>
        <v>4.2058314472107572</v>
      </c>
      <c r="V276" s="195">
        <f t="shared" ref="V276:V318" si="47">+U276-U291</f>
        <v>-0.13965138421495649</v>
      </c>
      <c r="W276" s="92">
        <f>+'Ark1'!W703</f>
        <v>0.70563174011449881</v>
      </c>
      <c r="X276" s="95"/>
      <c r="Y276" s="11">
        <f>+'Ark1'!X703</f>
        <v>95.340167753960827</v>
      </c>
      <c r="Z276" s="11">
        <f>+'Ark1'!Y703</f>
        <v>64.505392091599006</v>
      </c>
      <c r="AA276" s="11">
        <f>+'Ark1'!Z703</f>
        <v>4.0984966909572993</v>
      </c>
      <c r="AB276" s="71"/>
      <c r="AC276" s="92">
        <f>+'Ark1'!AA703</f>
        <v>0</v>
      </c>
      <c r="AD276" s="1">
        <f>+'Ark1'!AC703</f>
        <v>0</v>
      </c>
      <c r="AE276" s="11">
        <f>+'Ark1'!AE703</f>
        <v>0</v>
      </c>
      <c r="AF276" s="92">
        <f t="shared" si="41"/>
        <v>1.8490891186607583</v>
      </c>
      <c r="AG276" s="46"/>
      <c r="AI276" s="58"/>
    </row>
    <row r="277" spans="1:35" ht="15.6">
      <c r="A277" s="46"/>
      <c r="B277">
        <f>+'Ark1'!C704</f>
        <v>2007</v>
      </c>
      <c r="C277">
        <f>+'Ark1'!L704</f>
        <v>4</v>
      </c>
      <c r="D277" s="3" t="str">
        <f t="shared" si="43"/>
        <v>O-</v>
      </c>
      <c r="E277" s="313">
        <f>+'Ark1'!Q704</f>
        <v>5412</v>
      </c>
      <c r="G277" s="313">
        <f>+'Ark1'!R704</f>
        <v>11086</v>
      </c>
      <c r="H277" s="195">
        <f>+'Ark1'!AG704</f>
        <v>6.7496053563126255</v>
      </c>
      <c r="I277" s="195">
        <f t="shared" si="45"/>
        <v>-0.47015414031214853</v>
      </c>
      <c r="J277" s="195">
        <f>+'Ark1'!AH704</f>
        <v>0</v>
      </c>
      <c r="K277" s="195"/>
      <c r="L277" s="507"/>
      <c r="M277" s="195"/>
      <c r="N277" s="92">
        <f>+'Ark1'!U704</f>
        <v>26.001289915208339</v>
      </c>
      <c r="O277" s="195">
        <f t="shared" si="46"/>
        <v>-0.18136127150638615</v>
      </c>
      <c r="P277" s="195"/>
      <c r="Q277" s="391"/>
      <c r="R277" s="391"/>
      <c r="S277" s="438"/>
      <c r="T277" s="195"/>
      <c r="U277" s="1">
        <f>+'Ark1'!T704</f>
        <v>5.0808226592098142</v>
      </c>
      <c r="V277" s="195">
        <f t="shared" si="47"/>
        <v>-0.1915706099503014</v>
      </c>
      <c r="W277" s="92">
        <f>+'Ark1'!W704</f>
        <v>2.4535450117265021</v>
      </c>
      <c r="X277" s="95"/>
      <c r="Y277" s="11">
        <f>+'Ark1'!X704</f>
        <v>97.744903481869031</v>
      </c>
      <c r="Z277" s="11">
        <f>+'Ark1'!Y704</f>
        <v>80.191232184737501</v>
      </c>
      <c r="AA277" s="11">
        <f>+'Ark1'!Z704</f>
        <v>4.0130988343892176</v>
      </c>
      <c r="AB277" s="71"/>
      <c r="AC277" s="92">
        <f>+'Ark1'!AA704</f>
        <v>0</v>
      </c>
      <c r="AD277" s="1">
        <f>+'Ark1'!AC704</f>
        <v>0</v>
      </c>
      <c r="AE277" s="11">
        <f>+'Ark1'!AE704</f>
        <v>0</v>
      </c>
      <c r="AF277" s="92">
        <f t="shared" si="41"/>
        <v>2.048410938654841</v>
      </c>
      <c r="AG277" s="46"/>
      <c r="AI277" s="58"/>
    </row>
    <row r="278" spans="1:35" ht="15.6">
      <c r="A278" s="46"/>
      <c r="B278">
        <f>+'Ark1'!C705</f>
        <v>2007</v>
      </c>
      <c r="C278">
        <f>+'Ark1'!L705</f>
        <v>5</v>
      </c>
      <c r="D278" s="3" t="str">
        <f t="shared" si="43"/>
        <v>O</v>
      </c>
      <c r="E278" s="313">
        <f>+'Ark1'!Q705</f>
        <v>7654</v>
      </c>
      <c r="G278" s="313">
        <f>+'Ark1'!R705</f>
        <v>19311</v>
      </c>
      <c r="H278" s="195">
        <f>+'Ark1'!AG705</f>
        <v>12.618025771172356</v>
      </c>
      <c r="I278" s="195">
        <f t="shared" si="45"/>
        <v>-1.3321895766933327</v>
      </c>
      <c r="J278" s="195">
        <f>+'Ark1'!AH705</f>
        <v>0</v>
      </c>
      <c r="K278" s="195"/>
      <c r="L278" s="507"/>
      <c r="M278" s="195"/>
      <c r="N278" s="92">
        <f>+'Ark1'!U705</f>
        <v>27.904743410491481</v>
      </c>
      <c r="O278" s="195">
        <f t="shared" si="46"/>
        <v>-0.36886342290354435</v>
      </c>
      <c r="P278" s="195"/>
      <c r="Q278" s="391"/>
      <c r="R278" s="391"/>
      <c r="S278" s="438"/>
      <c r="T278" s="195"/>
      <c r="U278" s="1">
        <f>+'Ark1'!T705</f>
        <v>6.1949148153901916</v>
      </c>
      <c r="V278" s="195">
        <f t="shared" si="47"/>
        <v>-0.2365664379464274</v>
      </c>
      <c r="W278" s="92">
        <f>+'Ark1'!W705</f>
        <v>10.34643467453783</v>
      </c>
      <c r="X278" s="95"/>
      <c r="Y278" s="11">
        <f>+'Ark1'!X705</f>
        <v>99.145564704054692</v>
      </c>
      <c r="Z278" s="11">
        <f>+'Ark1'!Y705</f>
        <v>90.098907358500355</v>
      </c>
      <c r="AA278" s="11">
        <f>+'Ark1'!Z705</f>
        <v>4.0967662406777308</v>
      </c>
      <c r="AB278" s="71"/>
      <c r="AC278" s="92">
        <f>+'Ark1'!AA705</f>
        <v>0</v>
      </c>
      <c r="AD278" s="1">
        <f>+'Ark1'!AC705</f>
        <v>0</v>
      </c>
      <c r="AE278" s="11">
        <f>+'Ark1'!AE705</f>
        <v>0</v>
      </c>
      <c r="AF278" s="92">
        <f t="shared" si="41"/>
        <v>2.5229945126731121</v>
      </c>
      <c r="AG278" s="46"/>
      <c r="AI278" s="58"/>
    </row>
    <row r="279" spans="1:35" ht="15.6">
      <c r="A279" s="46"/>
      <c r="B279">
        <f>+'Ark1'!C706</f>
        <v>2007</v>
      </c>
      <c r="C279">
        <f>+'Ark1'!L706</f>
        <v>6</v>
      </c>
      <c r="D279" s="3" t="str">
        <f t="shared" si="43"/>
        <v>O+</v>
      </c>
      <c r="E279" s="313">
        <f>+'Ark1'!Q706</f>
        <v>8083</v>
      </c>
      <c r="G279" s="313">
        <f>+'Ark1'!R706</f>
        <v>19840</v>
      </c>
      <c r="H279" s="195">
        <f>+'Ark1'!AG706</f>
        <v>14.14902199900742</v>
      </c>
      <c r="I279" s="195">
        <f t="shared" si="45"/>
        <v>-0.48171785088701746</v>
      </c>
      <c r="J279" s="195">
        <f>+'Ark1'!AH706</f>
        <v>0</v>
      </c>
      <c r="K279" s="195"/>
      <c r="L279" s="507"/>
      <c r="M279" s="195"/>
      <c r="N279" s="92">
        <f>+'Ark1'!U706</f>
        <v>30.456229838709739</v>
      </c>
      <c r="O279" s="195">
        <f t="shared" si="46"/>
        <v>-0.31627389024836461</v>
      </c>
      <c r="P279" s="195"/>
      <c r="Q279" s="391"/>
      <c r="R279" s="391"/>
      <c r="S279" s="438"/>
      <c r="T279" s="195"/>
      <c r="U279" s="1">
        <f>+'Ark1'!T706</f>
        <v>7.40625</v>
      </c>
      <c r="V279" s="195">
        <f t="shared" si="47"/>
        <v>-0.18548236735563517</v>
      </c>
      <c r="W279" s="92">
        <f>+'Ark1'!W706</f>
        <v>27.691532258064512</v>
      </c>
      <c r="X279" s="95"/>
      <c r="Y279" s="11">
        <f>+'Ark1'!X706</f>
        <v>99.657258064516128</v>
      </c>
      <c r="Z279" s="11">
        <f>+'Ark1'!Y706</f>
        <v>96.774193548387117</v>
      </c>
      <c r="AA279" s="11">
        <f>+'Ark1'!Z706</f>
        <v>4.210651396285976</v>
      </c>
      <c r="AB279" s="71"/>
      <c r="AC279" s="92">
        <f>+'Ark1'!AA706</f>
        <v>0</v>
      </c>
      <c r="AD279" s="1">
        <f>+'Ark1'!AC706</f>
        <v>0</v>
      </c>
      <c r="AE279" s="11">
        <f>+'Ark1'!AE706</f>
        <v>0</v>
      </c>
      <c r="AF279" s="92">
        <f t="shared" si="41"/>
        <v>2.4545342075961893</v>
      </c>
      <c r="AG279" s="46"/>
      <c r="AI279" s="58"/>
    </row>
    <row r="280" spans="1:35" ht="15.6">
      <c r="A280" s="46"/>
      <c r="B280">
        <f>+'Ark1'!C707</f>
        <v>2007</v>
      </c>
      <c r="C280">
        <f>+'Ark1'!L707</f>
        <v>7</v>
      </c>
      <c r="D280" s="3" t="str">
        <f t="shared" si="43"/>
        <v>R-</v>
      </c>
      <c r="E280" s="313">
        <f>+'Ark1'!Q707</f>
        <v>7602</v>
      </c>
      <c r="G280" s="313">
        <f>+'Ark1'!R707</f>
        <v>17353</v>
      </c>
      <c r="H280" s="195">
        <f>+'Ark1'!AG707</f>
        <v>13.31368281149506</v>
      </c>
      <c r="I280" s="195">
        <f t="shared" si="45"/>
        <v>-0.28097853333670386</v>
      </c>
      <c r="J280" s="195">
        <f>+'Ark1'!AH707</f>
        <v>0</v>
      </c>
      <c r="K280" s="195"/>
      <c r="L280" s="507"/>
      <c r="M280" s="195"/>
      <c r="N280" s="92">
        <f>+'Ark1'!U707</f>
        <v>32.765366219097402</v>
      </c>
      <c r="O280" s="195">
        <f t="shared" si="46"/>
        <v>-0.25672256916944747</v>
      </c>
      <c r="P280" s="195"/>
      <c r="Q280" s="391"/>
      <c r="R280" s="391"/>
      <c r="S280" s="438"/>
      <c r="T280" s="195"/>
      <c r="U280" s="1">
        <f>+'Ark1'!T707</f>
        <v>8.3452428974817021</v>
      </c>
      <c r="V280" s="195">
        <f t="shared" si="47"/>
        <v>-0.19580444969813904</v>
      </c>
      <c r="W280" s="92">
        <f>+'Ark1'!W707</f>
        <v>44.11917247738144</v>
      </c>
      <c r="X280" s="95"/>
      <c r="Y280" s="11">
        <f>+'Ark1'!X707</f>
        <v>99.884746153402887</v>
      </c>
      <c r="Z280" s="11">
        <f>+'Ark1'!Y707</f>
        <v>98.772546533740609</v>
      </c>
      <c r="AA280" s="11">
        <f>+'Ark1'!Z707</f>
        <v>4.4540642906222994</v>
      </c>
      <c r="AB280" s="71"/>
      <c r="AC280" s="92">
        <f>+'Ark1'!AA707</f>
        <v>0</v>
      </c>
      <c r="AD280" s="1">
        <f>+'Ark1'!AC707</f>
        <v>0</v>
      </c>
      <c r="AE280" s="11">
        <f>+'Ark1'!AE707</f>
        <v>0</v>
      </c>
      <c r="AF280" s="92">
        <f t="shared" si="41"/>
        <v>2.2826887661141804</v>
      </c>
      <c r="AG280" s="46"/>
      <c r="AI280" s="58"/>
    </row>
    <row r="281" spans="1:35" ht="15.6">
      <c r="A281" s="46"/>
      <c r="B281">
        <f>+'Ark1'!C708</f>
        <v>2007</v>
      </c>
      <c r="C281">
        <f>+'Ark1'!L708</f>
        <v>8</v>
      </c>
      <c r="D281" s="3" t="str">
        <f t="shared" si="43"/>
        <v>R</v>
      </c>
      <c r="E281" s="313">
        <f>+'Ark1'!Q708</f>
        <v>8703</v>
      </c>
      <c r="G281" s="313">
        <f>+'Ark1'!R708</f>
        <v>23754</v>
      </c>
      <c r="H281" s="195">
        <f>+'Ark1'!AG708</f>
        <v>19.564510998332988</v>
      </c>
      <c r="I281" s="195">
        <f t="shared" si="45"/>
        <v>-0.45625231154452806</v>
      </c>
      <c r="J281" s="195">
        <f>+'Ark1'!AH708</f>
        <v>0</v>
      </c>
      <c r="K281" s="195"/>
      <c r="L281" s="507"/>
      <c r="M281" s="195"/>
      <c r="N281" s="92">
        <f>+'Ark1'!U708</f>
        <v>35.174151721815434</v>
      </c>
      <c r="O281" s="195">
        <f t="shared" si="46"/>
        <v>-0.38794293357422305</v>
      </c>
      <c r="P281" s="195"/>
      <c r="Q281" s="391"/>
      <c r="R281" s="391"/>
      <c r="S281" s="438"/>
      <c r="T281" s="195"/>
      <c r="U281" s="1">
        <f>+'Ark1'!T708</f>
        <v>9.4307485055148632</v>
      </c>
      <c r="V281" s="195">
        <f t="shared" si="47"/>
        <v>-0.19250144949683978</v>
      </c>
      <c r="W281" s="92">
        <f>+'Ark1'!W708</f>
        <v>61.728550980887427</v>
      </c>
      <c r="X281" s="95"/>
      <c r="Y281" s="11">
        <f>+'Ark1'!X708</f>
        <v>99.966321461648576</v>
      </c>
      <c r="Z281" s="11">
        <f>+'Ark1'!Y708</f>
        <v>99.637955712722047</v>
      </c>
      <c r="AA281" s="11">
        <f>+'Ark1'!Z708</f>
        <v>4.7942445759477446</v>
      </c>
      <c r="AB281" s="71"/>
      <c r="AC281" s="92">
        <f>+'Ark1'!AA708</f>
        <v>0</v>
      </c>
      <c r="AD281" s="1">
        <f>+'Ark1'!AC708</f>
        <v>0</v>
      </c>
      <c r="AE281" s="11">
        <f>+'Ark1'!AE708</f>
        <v>0</v>
      </c>
      <c r="AF281" s="92">
        <f t="shared" si="41"/>
        <v>2.7294036539124438</v>
      </c>
      <c r="AG281" s="46"/>
      <c r="AI281" s="58"/>
    </row>
    <row r="282" spans="1:35" ht="15.6">
      <c r="A282" s="46"/>
      <c r="B282">
        <f>+'Ark1'!C709</f>
        <v>2007</v>
      </c>
      <c r="C282">
        <f>+'Ark1'!L709</f>
        <v>9</v>
      </c>
      <c r="D282" s="3" t="str">
        <f t="shared" si="43"/>
        <v>R+</v>
      </c>
      <c r="E282" s="313">
        <f>+'Ark1'!Q709</f>
        <v>6953</v>
      </c>
      <c r="G282" s="313">
        <f>+'Ark1'!R709</f>
        <v>15638</v>
      </c>
      <c r="H282" s="195">
        <f>+'Ark1'!AG709</f>
        <v>13.942096758916628</v>
      </c>
      <c r="I282" s="195">
        <f t="shared" si="45"/>
        <v>1.1925564688580117</v>
      </c>
      <c r="J282" s="195">
        <f>+'Ark1'!AH709</f>
        <v>0</v>
      </c>
      <c r="K282" s="195"/>
      <c r="L282" s="507"/>
      <c r="M282" s="195"/>
      <c r="N282" s="92">
        <f>+'Ark1'!U709</f>
        <v>38.074856119708407</v>
      </c>
      <c r="O282" s="195">
        <f t="shared" si="46"/>
        <v>-0.51656982325398815</v>
      </c>
      <c r="P282" s="195"/>
      <c r="Q282" s="391"/>
      <c r="R282" s="391"/>
      <c r="S282" s="438"/>
      <c r="T282" s="195"/>
      <c r="U282" s="1">
        <f>+'Ark1'!T709</f>
        <v>10.462143496610823</v>
      </c>
      <c r="V282" s="195">
        <f t="shared" si="47"/>
        <v>-0.26370746935053901</v>
      </c>
      <c r="W282" s="92">
        <f>+'Ark1'!W709</f>
        <v>74.657884639979557</v>
      </c>
      <c r="X282" s="95"/>
      <c r="Y282" s="11">
        <f>+'Ark1'!X709</f>
        <v>100</v>
      </c>
      <c r="Z282" s="11">
        <f>+'Ark1'!Y709</f>
        <v>99.923263844481426</v>
      </c>
      <c r="AA282" s="11">
        <f>+'Ark1'!Z709</f>
        <v>5.2122744484129724</v>
      </c>
      <c r="AB282" s="71"/>
      <c r="AC282" s="92">
        <f>+'Ark1'!AA709</f>
        <v>0</v>
      </c>
      <c r="AD282" s="1">
        <f>+'Ark1'!AC709</f>
        <v>0</v>
      </c>
      <c r="AE282" s="11">
        <f>+'Ark1'!AE709</f>
        <v>0</v>
      </c>
      <c r="AF282" s="92">
        <f t="shared" si="41"/>
        <v>2.2491011074356395</v>
      </c>
      <c r="AG282" s="46"/>
      <c r="AI282" s="58"/>
    </row>
    <row r="283" spans="1:35" ht="15.6">
      <c r="A283" s="46"/>
      <c r="B283">
        <f>+'Ark1'!C710</f>
        <v>2007</v>
      </c>
      <c r="C283">
        <f>+'Ark1'!L710</f>
        <v>10</v>
      </c>
      <c r="D283" s="3" t="str">
        <f t="shared" si="43"/>
        <v>U-</v>
      </c>
      <c r="E283" s="313">
        <f>+'Ark1'!Q710</f>
        <v>3480</v>
      </c>
      <c r="G283" s="313">
        <f>+'Ark1'!R710</f>
        <v>5388</v>
      </c>
      <c r="H283" s="195">
        <f>+'Ark1'!AG710</f>
        <v>5.0712466057364649</v>
      </c>
      <c r="I283" s="195">
        <f t="shared" si="45"/>
        <v>0.97987523667402687</v>
      </c>
      <c r="J283" s="195">
        <f>+'Ark1'!AH710</f>
        <v>0</v>
      </c>
      <c r="K283" s="195"/>
      <c r="L283" s="507"/>
      <c r="M283" s="195"/>
      <c r="N283" s="92">
        <f>+'Ark1'!U710</f>
        <v>40.195601336302907</v>
      </c>
      <c r="O283" s="195">
        <f t="shared" si="46"/>
        <v>-0.55578110567503103</v>
      </c>
      <c r="P283" s="195"/>
      <c r="Q283" s="391"/>
      <c r="R283" s="391"/>
      <c r="S283" s="438"/>
      <c r="T283" s="195"/>
      <c r="U283" s="1">
        <f>+'Ark1'!T710</f>
        <v>11.095768374164811</v>
      </c>
      <c r="V283" s="195">
        <f t="shared" si="47"/>
        <v>-0.44812668133468669</v>
      </c>
      <c r="W283" s="92">
        <f>+'Ark1'!W710</f>
        <v>79.806978470675546</v>
      </c>
      <c r="X283" s="95"/>
      <c r="Y283" s="11">
        <f>+'Ark1'!X710</f>
        <v>100</v>
      </c>
      <c r="Z283" s="11">
        <f>+'Ark1'!Y710</f>
        <v>99.962880475129907</v>
      </c>
      <c r="AA283" s="11">
        <f>+'Ark1'!Z710</f>
        <v>5.4281752405759827</v>
      </c>
      <c r="AB283" s="71"/>
      <c r="AC283" s="92">
        <f>+'Ark1'!AA710</f>
        <v>0</v>
      </c>
      <c r="AD283" s="1">
        <f>+'Ark1'!AC710</f>
        <v>0</v>
      </c>
      <c r="AE283" s="11">
        <f>+'Ark1'!AE710</f>
        <v>0</v>
      </c>
      <c r="AF283" s="92">
        <f t="shared" si="41"/>
        <v>1.5482758620689656</v>
      </c>
      <c r="AG283" s="46"/>
      <c r="AI283" s="58"/>
    </row>
    <row r="284" spans="1:35" ht="15.6">
      <c r="A284" s="46"/>
      <c r="B284">
        <f>+'Ark1'!C711</f>
        <v>2007</v>
      </c>
      <c r="C284">
        <f>+'Ark1'!L711</f>
        <v>11</v>
      </c>
      <c r="D284" s="3" t="str">
        <f t="shared" si="43"/>
        <v>U</v>
      </c>
      <c r="E284" s="313">
        <f>+'Ark1'!Q711</f>
        <v>2998</v>
      </c>
      <c r="G284" s="313">
        <f>+'Ark1'!R711</f>
        <v>4802</v>
      </c>
      <c r="H284" s="195">
        <f>+'Ark1'!AG711</f>
        <v>4.7769641184796159</v>
      </c>
      <c r="I284" s="195">
        <f t="shared" si="45"/>
        <v>0.7875168254530438</v>
      </c>
      <c r="J284" s="195">
        <f>+'Ark1'!AH711</f>
        <v>0</v>
      </c>
      <c r="K284" s="195"/>
      <c r="L284" s="507"/>
      <c r="M284" s="195"/>
      <c r="N284" s="92">
        <f>+'Ark1'!U711</f>
        <v>42.483590170762113</v>
      </c>
      <c r="O284" s="195">
        <f t="shared" si="46"/>
        <v>-0.28200496390341812</v>
      </c>
      <c r="P284" s="195"/>
      <c r="Q284" s="391"/>
      <c r="R284" s="391"/>
      <c r="S284" s="438"/>
      <c r="T284" s="195"/>
      <c r="U284" s="1">
        <f>+'Ark1'!T711</f>
        <v>11.851520199916701</v>
      </c>
      <c r="V284" s="195">
        <f t="shared" si="47"/>
        <v>-0.44278909634741659</v>
      </c>
      <c r="W284" s="92">
        <f>+'Ark1'!W711</f>
        <v>86.463973344439822</v>
      </c>
      <c r="X284" s="95"/>
      <c r="Y284" s="11">
        <f>+'Ark1'!X711</f>
        <v>100</v>
      </c>
      <c r="Z284" s="11">
        <f>+'Ark1'!Y711</f>
        <v>99.958350687213681</v>
      </c>
      <c r="AA284" s="11">
        <f>+'Ark1'!Z711</f>
        <v>5.7381964557027123</v>
      </c>
      <c r="AB284" s="71"/>
      <c r="AC284" s="92">
        <f>+'Ark1'!AA711</f>
        <v>0</v>
      </c>
      <c r="AD284" s="1">
        <f>+'Ark1'!AC711</f>
        <v>0</v>
      </c>
      <c r="AE284" s="11">
        <f>+'Ark1'!AE711</f>
        <v>0</v>
      </c>
      <c r="AF284" s="92">
        <f t="shared" si="41"/>
        <v>1.6017344896597732</v>
      </c>
      <c r="AG284" s="46"/>
      <c r="AI284" s="58"/>
    </row>
    <row r="285" spans="1:35" ht="15.6">
      <c r="A285" s="46"/>
      <c r="B285">
        <f>+'Ark1'!C712</f>
        <v>2007</v>
      </c>
      <c r="C285">
        <f>+'Ark1'!L712</f>
        <v>12</v>
      </c>
      <c r="D285" s="3" t="str">
        <f t="shared" si="43"/>
        <v>U+</v>
      </c>
      <c r="E285" s="313">
        <f>+'Ark1'!Q712</f>
        <v>1117</v>
      </c>
      <c r="G285" s="313">
        <f>+'Ark1'!R712</f>
        <v>1445</v>
      </c>
      <c r="H285" s="195">
        <f>+'Ark1'!AG712</f>
        <v>1.5175438627301452</v>
      </c>
      <c r="I285" s="195">
        <f t="shared" si="45"/>
        <v>0.41279532087175075</v>
      </c>
      <c r="J285" s="195">
        <f>+'Ark1'!AH712</f>
        <v>0</v>
      </c>
      <c r="K285" s="195"/>
      <c r="L285" s="507"/>
      <c r="M285" s="195"/>
      <c r="N285" s="92">
        <f>+'Ark1'!U712</f>
        <v>44.850242214532862</v>
      </c>
      <c r="O285" s="195">
        <f t="shared" si="46"/>
        <v>-2.4737209335349064E-2</v>
      </c>
      <c r="P285" s="195"/>
      <c r="Q285" s="391"/>
      <c r="R285" s="391"/>
      <c r="S285" s="438"/>
      <c r="T285" s="195"/>
      <c r="U285" s="1">
        <f>+'Ark1'!T712</f>
        <v>12.26782006920415</v>
      </c>
      <c r="V285" s="195">
        <f t="shared" si="47"/>
        <v>-0.28032807894399703</v>
      </c>
      <c r="W285" s="92">
        <f>+'Ark1'!W712</f>
        <v>87.820069204152219</v>
      </c>
      <c r="X285" s="95"/>
      <c r="Y285" s="11">
        <f>+'Ark1'!X712</f>
        <v>100</v>
      </c>
      <c r="Z285" s="11">
        <f>+'Ark1'!Y712</f>
        <v>99.86159169550173</v>
      </c>
      <c r="AA285" s="11">
        <f>+'Ark1'!Z712</f>
        <v>6.1179678883759516</v>
      </c>
      <c r="AB285" s="71"/>
      <c r="AC285" s="92">
        <f>+'Ark1'!AA712</f>
        <v>0</v>
      </c>
      <c r="AD285" s="1">
        <f>+'Ark1'!AC712</f>
        <v>0</v>
      </c>
      <c r="AE285" s="11">
        <f>+'Ark1'!AE712</f>
        <v>0</v>
      </c>
      <c r="AF285" s="92">
        <f t="shared" si="41"/>
        <v>1.2936436884512086</v>
      </c>
      <c r="AG285" s="46"/>
      <c r="AI285" s="58"/>
    </row>
    <row r="286" spans="1:35" ht="15.6">
      <c r="A286" s="46"/>
      <c r="B286">
        <f>+'Ark1'!C713</f>
        <v>2007</v>
      </c>
      <c r="C286">
        <f>+'Ark1'!L713</f>
        <v>13</v>
      </c>
      <c r="D286" s="3" t="str">
        <f t="shared" si="43"/>
        <v>E-</v>
      </c>
      <c r="E286" s="313">
        <f>+'Ark1'!Q713</f>
        <v>237</v>
      </c>
      <c r="G286" s="313">
        <f>+'Ark1'!R713</f>
        <v>273</v>
      </c>
      <c r="H286" s="195">
        <f>+'Ark1'!AG713</f>
        <v>0.29179573151420801</v>
      </c>
      <c r="I286" s="195">
        <f t="shared" si="45"/>
        <v>2.1129491944061829E-2</v>
      </c>
      <c r="J286" s="195">
        <f>+'Ark1'!AH713</f>
        <v>0</v>
      </c>
      <c r="K286" s="195"/>
      <c r="L286" s="507"/>
      <c r="M286" s="195"/>
      <c r="N286" s="92">
        <f>+'Ark1'!U713</f>
        <v>45.646520146520146</v>
      </c>
      <c r="O286" s="195">
        <f t="shared" si="46"/>
        <v>-0.25829085004346553</v>
      </c>
      <c r="P286" s="195"/>
      <c r="Q286" s="391"/>
      <c r="R286" s="391"/>
      <c r="S286" s="438"/>
      <c r="T286" s="195"/>
      <c r="U286" s="1">
        <f>+'Ark1'!T713</f>
        <v>12.322344322344325</v>
      </c>
      <c r="V286" s="195">
        <f t="shared" si="47"/>
        <v>-0.55738076356632682</v>
      </c>
      <c r="W286" s="92">
        <f>+'Ark1'!W713</f>
        <v>86.813186813186817</v>
      </c>
      <c r="X286" s="95"/>
      <c r="Y286" s="11">
        <f>+'Ark1'!X713</f>
        <v>100</v>
      </c>
      <c r="Z286" s="11">
        <f>+'Ark1'!Y713</f>
        <v>100</v>
      </c>
      <c r="AA286" s="11">
        <f>+'Ark1'!Z713</f>
        <v>6.2962455218042859</v>
      </c>
      <c r="AB286" s="71"/>
      <c r="AC286" s="92">
        <f>+'Ark1'!AA713</f>
        <v>0</v>
      </c>
      <c r="AD286" s="1">
        <f>+'Ark1'!AC713</f>
        <v>0</v>
      </c>
      <c r="AE286" s="11">
        <f>+'Ark1'!AE713</f>
        <v>0</v>
      </c>
      <c r="AF286" s="92">
        <f t="shared" si="41"/>
        <v>1.1518987341772151</v>
      </c>
      <c r="AG286" s="46"/>
      <c r="AI286" s="58"/>
    </row>
    <row r="287" spans="1:35" ht="15.6">
      <c r="A287" s="46"/>
      <c r="B287">
        <f>+'Ark1'!C714</f>
        <v>2007</v>
      </c>
      <c r="C287">
        <f>+'Ark1'!L714</f>
        <v>14</v>
      </c>
      <c r="D287" s="3" t="str">
        <f t="shared" si="43"/>
        <v>E</v>
      </c>
      <c r="E287" s="313">
        <f>+'Ark1'!Q714</f>
        <v>139</v>
      </c>
      <c r="G287" s="313">
        <f>+'Ark1'!R714</f>
        <v>160</v>
      </c>
      <c r="H287" s="195">
        <f>+'Ark1'!AG714</f>
        <v>0.18052160755411753</v>
      </c>
      <c r="I287" s="195">
        <f t="shared" si="45"/>
        <v>4.5600836851357185E-3</v>
      </c>
      <c r="J287" s="195">
        <f>+'Ark1'!AH714</f>
        <v>0</v>
      </c>
      <c r="K287" s="195"/>
      <c r="L287" s="507"/>
      <c r="M287" s="195"/>
      <c r="N287" s="92">
        <f>+'Ark1'!U714</f>
        <v>48.183750000000011</v>
      </c>
      <c r="O287" s="195">
        <f t="shared" si="46"/>
        <v>1.9906648936170086</v>
      </c>
      <c r="P287" s="195"/>
      <c r="Q287" s="391"/>
      <c r="R287" s="391"/>
      <c r="S287" s="438"/>
      <c r="T287" s="195"/>
      <c r="U287" s="1">
        <f>+'Ark1'!T714</f>
        <v>12.71875</v>
      </c>
      <c r="V287" s="195">
        <f t="shared" si="47"/>
        <v>-0.70146276595744972</v>
      </c>
      <c r="W287" s="92">
        <f>+'Ark1'!W714</f>
        <v>91.25</v>
      </c>
      <c r="X287" s="95"/>
      <c r="Y287" s="11">
        <f>+'Ark1'!X714</f>
        <v>100</v>
      </c>
      <c r="Z287" s="11">
        <f>+'Ark1'!Y714</f>
        <v>100</v>
      </c>
      <c r="AA287" s="11">
        <f>+'Ark1'!Z714</f>
        <v>6.3093272967488145</v>
      </c>
      <c r="AB287" s="71"/>
      <c r="AC287" s="92">
        <f>+'Ark1'!AA714</f>
        <v>0</v>
      </c>
      <c r="AD287" s="1">
        <f>+'Ark1'!AC714</f>
        <v>0</v>
      </c>
      <c r="AE287" s="11">
        <f>+'Ark1'!AE714</f>
        <v>0</v>
      </c>
      <c r="AF287" s="92">
        <f t="shared" si="41"/>
        <v>1.1510791366906474</v>
      </c>
      <c r="AG287" s="46"/>
      <c r="AI287" s="58"/>
    </row>
    <row r="288" spans="1:35" ht="15.6">
      <c r="A288" s="46"/>
      <c r="B288">
        <f>+'Ark1'!C715</f>
        <v>2007</v>
      </c>
      <c r="C288">
        <f>+'Ark1'!L715</f>
        <v>15</v>
      </c>
      <c r="D288" s="3" t="str">
        <f t="shared" si="43"/>
        <v>E+</v>
      </c>
      <c r="E288" s="313">
        <f>+'Ark1'!Q715</f>
        <v>25</v>
      </c>
      <c r="G288" s="313">
        <f>+'Ark1'!R715</f>
        <v>25</v>
      </c>
      <c r="H288" s="195">
        <f>+'Ark1'!AG715</f>
        <v>2.9279090212684319E-2</v>
      </c>
      <c r="I288" s="195">
        <f t="shared" si="45"/>
        <v>1.8720547775397903E-2</v>
      </c>
      <c r="J288" s="195">
        <f>+'Ark1'!AH715</f>
        <v>0</v>
      </c>
      <c r="K288" s="195"/>
      <c r="L288" s="507"/>
      <c r="M288" s="195"/>
      <c r="N288" s="92">
        <f>+'Ark1'!U715</f>
        <v>50.015999999999991</v>
      </c>
      <c r="O288" s="195">
        <f t="shared" si="46"/>
        <v>2.6432727272727092</v>
      </c>
      <c r="P288" s="195"/>
      <c r="Q288" s="391"/>
      <c r="R288" s="391"/>
      <c r="S288" s="438"/>
      <c r="T288" s="195"/>
      <c r="U288" s="1">
        <f>+'Ark1'!T715</f>
        <v>12.92</v>
      </c>
      <c r="V288" s="195">
        <f t="shared" si="47"/>
        <v>0.46545454545454312</v>
      </c>
      <c r="W288" s="92">
        <f>+'Ark1'!W715</f>
        <v>92</v>
      </c>
      <c r="X288" s="95"/>
      <c r="Y288" s="11">
        <f>+'Ark1'!X715</f>
        <v>100</v>
      </c>
      <c r="Z288" s="11">
        <f>+'Ark1'!Y715</f>
        <v>100</v>
      </c>
      <c r="AA288" s="11">
        <f>+'Ark1'!Z715</f>
        <v>4.9396097011809186</v>
      </c>
      <c r="AB288" s="71"/>
      <c r="AC288" s="92">
        <f>+'Ark1'!AA715</f>
        <v>0</v>
      </c>
      <c r="AD288" s="1">
        <f>+'Ark1'!AC715</f>
        <v>0</v>
      </c>
      <c r="AE288" s="11">
        <f>+'Ark1'!AE715</f>
        <v>0</v>
      </c>
      <c r="AF288" s="92">
        <f t="shared" si="41"/>
        <v>1</v>
      </c>
      <c r="AG288" s="46"/>
      <c r="AI288" s="58"/>
    </row>
    <row r="289" spans="1:35" ht="15.6">
      <c r="A289" s="46"/>
      <c r="B289" s="53">
        <f>+'Ark1'!C716</f>
        <v>2006</v>
      </c>
      <c r="C289" s="53">
        <f>+'Ark1'!L716</f>
        <v>1</v>
      </c>
      <c r="D289" s="65" t="s">
        <v>28</v>
      </c>
      <c r="E289" s="327">
        <f>+'Ark1'!Q716</f>
        <v>1401</v>
      </c>
      <c r="F289" s="327"/>
      <c r="G289" s="327">
        <f>+'Ark1'!R716</f>
        <v>2044</v>
      </c>
      <c r="H289" s="177">
        <f>+'Ark1'!AG716</f>
        <v>0.83096802868892317</v>
      </c>
      <c r="I289" s="177">
        <f t="shared" si="45"/>
        <v>-0.16798007971589424</v>
      </c>
      <c r="J289" s="177">
        <f>+'Ark1'!AH716</f>
        <v>0</v>
      </c>
      <c r="K289" s="177"/>
      <c r="L289" s="506"/>
      <c r="M289" s="177"/>
      <c r="N289" s="155">
        <f>+'Ark1'!U716</f>
        <v>20.064138943248576</v>
      </c>
      <c r="O289" s="177">
        <f t="shared" si="46"/>
        <v>1.8968129246086818E-2</v>
      </c>
      <c r="P289" s="177"/>
      <c r="Q289" s="393"/>
      <c r="R289" s="393"/>
      <c r="S289" s="437"/>
      <c r="T289" s="177"/>
      <c r="U289" s="55">
        <f>+'Ark1'!T716</f>
        <v>2.3287671232876712</v>
      </c>
      <c r="V289" s="177">
        <f t="shared" si="47"/>
        <v>1.624076310209599E-2</v>
      </c>
      <c r="W289" s="155">
        <f>+'Ark1'!W716</f>
        <v>4.8923679060665373E-2</v>
      </c>
      <c r="X289" s="95"/>
      <c r="Y289" s="74">
        <f>+'Ark1'!X716</f>
        <v>88.845401174168288</v>
      </c>
      <c r="Z289" s="74">
        <f>+'Ark1'!Y716</f>
        <v>18.542074363992171</v>
      </c>
      <c r="AA289" s="74">
        <f>+'Ark1'!Z716</f>
        <v>3.6526148974814543</v>
      </c>
      <c r="AB289" s="71"/>
      <c r="AC289" s="155">
        <f>+'Ark1'!AA716</f>
        <v>0</v>
      </c>
      <c r="AD289" s="55">
        <f>+'Ark1'!AC716</f>
        <v>0</v>
      </c>
      <c r="AE289" s="74">
        <f>+'Ark1'!AE716</f>
        <v>0</v>
      </c>
      <c r="AF289" s="155">
        <f t="shared" si="41"/>
        <v>1.4589578872234119</v>
      </c>
      <c r="AG289" s="46"/>
      <c r="AI289" s="58"/>
    </row>
    <row r="290" spans="1:35" ht="15.6">
      <c r="A290" s="46"/>
      <c r="B290" s="53">
        <f>+'Ark1'!C717</f>
        <v>2006</v>
      </c>
      <c r="C290" s="53">
        <f>+'Ark1'!L717</f>
        <v>2</v>
      </c>
      <c r="D290" s="65" t="s">
        <v>29</v>
      </c>
      <c r="E290" s="327">
        <f>+'Ark1'!Q717</f>
        <v>3516</v>
      </c>
      <c r="F290" s="327"/>
      <c r="G290" s="327">
        <f>+'Ark1'!R717</f>
        <v>6464</v>
      </c>
      <c r="H290" s="177">
        <f>+'Ark1'!AG717</f>
        <v>2.9291982155718777</v>
      </c>
      <c r="I290" s="177">
        <f t="shared" si="45"/>
        <v>-1.6243278543814021E-2</v>
      </c>
      <c r="J290" s="177">
        <f>+'Ark1'!AH717</f>
        <v>0</v>
      </c>
      <c r="K290" s="177"/>
      <c r="L290" s="506"/>
      <c r="M290" s="177"/>
      <c r="N290" s="155">
        <f>+'Ark1'!U717</f>
        <v>22.364774133663392</v>
      </c>
      <c r="O290" s="177">
        <f t="shared" si="46"/>
        <v>-0.26696036246072907</v>
      </c>
      <c r="P290" s="177"/>
      <c r="Q290" s="393"/>
      <c r="R290" s="393"/>
      <c r="S290" s="437"/>
      <c r="T290" s="177"/>
      <c r="U290" s="55">
        <f>+'Ark1'!T717</f>
        <v>3.4175433168316842</v>
      </c>
      <c r="V290" s="177">
        <f t="shared" si="47"/>
        <v>-0.15448510694092565</v>
      </c>
      <c r="W290" s="155">
        <f>+'Ark1'!W717</f>
        <v>0.10829207920792082</v>
      </c>
      <c r="X290" s="95"/>
      <c r="Y290" s="74">
        <f>+'Ark1'!X717</f>
        <v>93.719059405940612</v>
      </c>
      <c r="Z290" s="74">
        <f>+'Ark1'!Y717</f>
        <v>43.734529702970285</v>
      </c>
      <c r="AA290" s="74">
        <f>+'Ark1'!Z717</f>
        <v>3.9189587634128329</v>
      </c>
      <c r="AB290" s="71"/>
      <c r="AC290" s="155">
        <f>+'Ark1'!AA717</f>
        <v>0</v>
      </c>
      <c r="AD290" s="55">
        <f>+'Ark1'!AC717</f>
        <v>0</v>
      </c>
      <c r="AE290" s="74">
        <f>+'Ark1'!AE717</f>
        <v>0</v>
      </c>
      <c r="AF290" s="155">
        <f t="shared" si="41"/>
        <v>1.8384527872582479</v>
      </c>
      <c r="AG290" s="46"/>
      <c r="AI290" s="58"/>
    </row>
    <row r="291" spans="1:35" ht="15.6">
      <c r="A291" s="46"/>
      <c r="B291" s="53">
        <f>+'Ark1'!C718</f>
        <v>2006</v>
      </c>
      <c r="C291" s="53">
        <f>+'Ark1'!L718</f>
        <v>3</v>
      </c>
      <c r="D291" s="65" t="s">
        <v>30</v>
      </c>
      <c r="E291" s="327">
        <f>+'Ark1'!Q718</f>
        <v>4696</v>
      </c>
      <c r="F291" s="327"/>
      <c r="G291" s="327">
        <f>+'Ark1'!R718</f>
        <v>8999</v>
      </c>
      <c r="H291" s="177">
        <f>+'Ark1'!AG718</f>
        <v>4.4314006067626073</v>
      </c>
      <c r="I291" s="177">
        <f t="shared" si="45"/>
        <v>-0.18383839895665233</v>
      </c>
      <c r="J291" s="177">
        <f>+'Ark1'!AH718</f>
        <v>0</v>
      </c>
      <c r="K291" s="177"/>
      <c r="L291" s="506"/>
      <c r="M291" s="177"/>
      <c r="N291" s="155">
        <f>+'Ark1'!U718</f>
        <v>24.303222580286715</v>
      </c>
      <c r="O291" s="177">
        <f t="shared" si="46"/>
        <v>-0.20619811398724863</v>
      </c>
      <c r="P291" s="177"/>
      <c r="Q291" s="393"/>
      <c r="R291" s="393"/>
      <c r="S291" s="437"/>
      <c r="T291" s="177"/>
      <c r="U291" s="55">
        <f>+'Ark1'!T718</f>
        <v>4.3454828314257137</v>
      </c>
      <c r="V291" s="177">
        <f t="shared" si="47"/>
        <v>-0.14809904155118137</v>
      </c>
      <c r="W291" s="155">
        <f>+'Ark1'!W718</f>
        <v>0.67785309478831002</v>
      </c>
      <c r="X291" s="95"/>
      <c r="Y291" s="74">
        <f>+'Ark1'!X718</f>
        <v>96.199577730859005</v>
      </c>
      <c r="Z291" s="74">
        <f>+'Ark1'!Y718</f>
        <v>66.351816868540951</v>
      </c>
      <c r="AA291" s="74">
        <f>+'Ark1'!Z718</f>
        <v>3.9099348408271135</v>
      </c>
      <c r="AB291" s="71"/>
      <c r="AC291" s="155">
        <f>+'Ark1'!AA718</f>
        <v>0</v>
      </c>
      <c r="AD291" s="55">
        <f>+'Ark1'!AC718</f>
        <v>0</v>
      </c>
      <c r="AE291" s="74">
        <f>+'Ark1'!AE718</f>
        <v>0</v>
      </c>
      <c r="AF291" s="155">
        <f t="shared" ref="AF291:AF318" si="48">+G291/E291</f>
        <v>1.9163117546848381</v>
      </c>
      <c r="AG291" s="46"/>
      <c r="AI291" s="58"/>
    </row>
    <row r="292" spans="1:35" ht="15.6">
      <c r="A292" s="46"/>
      <c r="B292" s="53">
        <f>+'Ark1'!C719</f>
        <v>2006</v>
      </c>
      <c r="C292" s="53">
        <f>+'Ark1'!L719</f>
        <v>4</v>
      </c>
      <c r="D292" s="65" t="s">
        <v>31</v>
      </c>
      <c r="E292" s="327">
        <f>+'Ark1'!Q719</f>
        <v>6395</v>
      </c>
      <c r="F292" s="327"/>
      <c r="G292" s="327">
        <f>+'Ark1'!R719</f>
        <v>13609</v>
      </c>
      <c r="H292" s="177">
        <f>+'Ark1'!AG719</f>
        <v>7.219759496624774</v>
      </c>
      <c r="I292" s="177">
        <f t="shared" si="45"/>
        <v>-0.52433049145476485</v>
      </c>
      <c r="J292" s="177">
        <f>+'Ark1'!AH719</f>
        <v>0</v>
      </c>
      <c r="K292" s="177"/>
      <c r="L292" s="506"/>
      <c r="M292" s="177"/>
      <c r="N292" s="155">
        <f>+'Ark1'!U719</f>
        <v>26.182651186714725</v>
      </c>
      <c r="O292" s="177">
        <f t="shared" si="46"/>
        <v>-0.28015855256554545</v>
      </c>
      <c r="P292" s="177"/>
      <c r="Q292" s="393"/>
      <c r="R292" s="393"/>
      <c r="S292" s="437"/>
      <c r="T292" s="177"/>
      <c r="U292" s="55">
        <f>+'Ark1'!T719</f>
        <v>5.2723932691601156</v>
      </c>
      <c r="V292" s="177">
        <f t="shared" si="47"/>
        <v>-0.23748247600974715</v>
      </c>
      <c r="W292" s="155">
        <f>+'Ark1'!W719</f>
        <v>2.6673524873245649</v>
      </c>
      <c r="X292" s="95"/>
      <c r="Y292" s="74">
        <f>+'Ark1'!X719</f>
        <v>98.559776618414304</v>
      </c>
      <c r="Z292" s="74">
        <f>+'Ark1'!Y719</f>
        <v>81.446101844367689</v>
      </c>
      <c r="AA292" s="74">
        <f>+'Ark1'!Z719</f>
        <v>3.8542516310715871</v>
      </c>
      <c r="AB292" s="71"/>
      <c r="AC292" s="155">
        <f>+'Ark1'!AA719</f>
        <v>0</v>
      </c>
      <c r="AD292" s="55">
        <f>+'Ark1'!AC719</f>
        <v>0</v>
      </c>
      <c r="AE292" s="74">
        <f>+'Ark1'!AE719</f>
        <v>0</v>
      </c>
      <c r="AF292" s="155">
        <f t="shared" si="48"/>
        <v>2.1280688037529321</v>
      </c>
      <c r="AG292" s="46"/>
      <c r="AI292" s="58"/>
    </row>
    <row r="293" spans="1:35" ht="15.6">
      <c r="A293" s="46"/>
      <c r="B293" s="53">
        <f>+'Ark1'!C720</f>
        <v>2006</v>
      </c>
      <c r="C293" s="53">
        <f>+'Ark1'!L720</f>
        <v>5</v>
      </c>
      <c r="D293" s="65" t="s">
        <v>401</v>
      </c>
      <c r="E293" s="327">
        <f>+'Ark1'!Q720</f>
        <v>8788</v>
      </c>
      <c r="F293" s="327"/>
      <c r="G293" s="327">
        <f>+'Ark1'!R720</f>
        <v>24351</v>
      </c>
      <c r="H293" s="177">
        <f>+'Ark1'!AG720</f>
        <v>13.950215347865688</v>
      </c>
      <c r="I293" s="177">
        <f t="shared" si="45"/>
        <v>-1.756804993371281</v>
      </c>
      <c r="J293" s="177">
        <f>+'Ark1'!AH720</f>
        <v>0</v>
      </c>
      <c r="K293" s="177"/>
      <c r="L293" s="506"/>
      <c r="M293" s="177"/>
      <c r="N293" s="155">
        <f>+'Ark1'!U720</f>
        <v>28.273606833395025</v>
      </c>
      <c r="O293" s="177">
        <f t="shared" si="46"/>
        <v>-0.51834847386762206</v>
      </c>
      <c r="P293" s="177"/>
      <c r="Q293" s="393"/>
      <c r="R293" s="393"/>
      <c r="S293" s="437"/>
      <c r="T293" s="177"/>
      <c r="U293" s="55">
        <f>+'Ark1'!T720</f>
        <v>6.431481253336619</v>
      </c>
      <c r="V293" s="177">
        <f t="shared" si="47"/>
        <v>-0.37722612481787898</v>
      </c>
      <c r="W293" s="155">
        <f>+'Ark1'!W720</f>
        <v>11.703831464826903</v>
      </c>
      <c r="X293" s="95"/>
      <c r="Y293" s="74">
        <f>+'Ark1'!X720</f>
        <v>99.367582440146222</v>
      </c>
      <c r="Z293" s="74">
        <f>+'Ark1'!Y720</f>
        <v>91.98390209847642</v>
      </c>
      <c r="AA293" s="74">
        <f>+'Ark1'!Z720</f>
        <v>3.9499893415805327</v>
      </c>
      <c r="AB293" s="71"/>
      <c r="AC293" s="155">
        <f>+'Ark1'!AA720</f>
        <v>0</v>
      </c>
      <c r="AD293" s="55">
        <f>+'Ark1'!AC720</f>
        <v>0</v>
      </c>
      <c r="AE293" s="74">
        <f>+'Ark1'!AE720</f>
        <v>0</v>
      </c>
      <c r="AF293" s="155">
        <f t="shared" si="48"/>
        <v>2.7709376422394172</v>
      </c>
      <c r="AG293" s="46"/>
      <c r="AI293" s="58"/>
    </row>
    <row r="294" spans="1:35" ht="15.6">
      <c r="A294" s="46"/>
      <c r="B294" s="53">
        <f>+'Ark1'!C721</f>
        <v>2006</v>
      </c>
      <c r="C294" s="53">
        <f>+'Ark1'!L721</f>
        <v>6</v>
      </c>
      <c r="D294" s="65" t="s">
        <v>32</v>
      </c>
      <c r="E294" s="327">
        <f>+'Ark1'!Q721</f>
        <v>9019</v>
      </c>
      <c r="F294" s="327"/>
      <c r="G294" s="327">
        <f>+'Ark1'!R721</f>
        <v>23465</v>
      </c>
      <c r="H294" s="177">
        <f>+'Ark1'!AG721</f>
        <v>14.630739849894438</v>
      </c>
      <c r="I294" s="177">
        <f t="shared" si="45"/>
        <v>-0.88227347797526434</v>
      </c>
      <c r="J294" s="177">
        <f>+'Ark1'!AH721</f>
        <v>0</v>
      </c>
      <c r="K294" s="177"/>
      <c r="L294" s="506"/>
      <c r="M294" s="177"/>
      <c r="N294" s="155">
        <f>+'Ark1'!U721</f>
        <v>30.772503728958103</v>
      </c>
      <c r="O294" s="177">
        <f t="shared" si="46"/>
        <v>-0.65724970969980845</v>
      </c>
      <c r="P294" s="177"/>
      <c r="Q294" s="393"/>
      <c r="R294" s="393"/>
      <c r="S294" s="437"/>
      <c r="T294" s="177"/>
      <c r="U294" s="55">
        <f>+'Ark1'!T721</f>
        <v>7.5917323673556352</v>
      </c>
      <c r="V294" s="177">
        <f t="shared" si="47"/>
        <v>-0.39485367361017154</v>
      </c>
      <c r="W294" s="155">
        <f>+'Ark1'!W721</f>
        <v>29.814617515448536</v>
      </c>
      <c r="X294" s="95"/>
      <c r="Y294" s="74">
        <f>+'Ark1'!X721</f>
        <v>99.846580012784969</v>
      </c>
      <c r="Z294" s="74">
        <f>+'Ark1'!Y721</f>
        <v>97.45152354570638</v>
      </c>
      <c r="AA294" s="74">
        <f>+'Ark1'!Z721</f>
        <v>4.1638810972271525</v>
      </c>
      <c r="AB294" s="71"/>
      <c r="AC294" s="155">
        <f>+'Ark1'!AA721</f>
        <v>0</v>
      </c>
      <c r="AD294" s="55">
        <f>+'Ark1'!AC721</f>
        <v>0</v>
      </c>
      <c r="AE294" s="74">
        <f>+'Ark1'!AE721</f>
        <v>0</v>
      </c>
      <c r="AF294" s="155">
        <f t="shared" si="48"/>
        <v>2.6017296817829028</v>
      </c>
      <c r="AG294" s="46"/>
      <c r="AI294" s="58"/>
    </row>
    <row r="295" spans="1:35" ht="15.6">
      <c r="A295" s="46"/>
      <c r="B295" s="53">
        <f>+'Ark1'!C722</f>
        <v>2006</v>
      </c>
      <c r="C295" s="53">
        <f>+'Ark1'!L722</f>
        <v>7</v>
      </c>
      <c r="D295" s="65" t="s">
        <v>33</v>
      </c>
      <c r="E295" s="327">
        <f>+'Ark1'!Q722</f>
        <v>8402</v>
      </c>
      <c r="F295" s="327"/>
      <c r="G295" s="327">
        <f>+'Ark1'!R722</f>
        <v>20318</v>
      </c>
      <c r="H295" s="177">
        <f>+'Ark1'!AG722</f>
        <v>13.594661344831763</v>
      </c>
      <c r="I295" s="177">
        <f t="shared" si="45"/>
        <v>0.57578669438509067</v>
      </c>
      <c r="J295" s="177">
        <f>+'Ark1'!AH722</f>
        <v>0</v>
      </c>
      <c r="K295" s="177"/>
      <c r="L295" s="506"/>
      <c r="M295" s="177"/>
      <c r="N295" s="155">
        <f>+'Ark1'!U722</f>
        <v>33.022088788266849</v>
      </c>
      <c r="O295" s="177">
        <f t="shared" si="46"/>
        <v>-0.63003008601334898</v>
      </c>
      <c r="P295" s="177"/>
      <c r="Q295" s="393"/>
      <c r="R295" s="393"/>
      <c r="S295" s="437"/>
      <c r="T295" s="177"/>
      <c r="U295" s="55">
        <f>+'Ark1'!T722</f>
        <v>8.5410473471798412</v>
      </c>
      <c r="V295" s="177">
        <f t="shared" si="47"/>
        <v>-0.39033372420992229</v>
      </c>
      <c r="W295" s="155">
        <f>+'Ark1'!W722</f>
        <v>47.888571709813952</v>
      </c>
      <c r="X295" s="95"/>
      <c r="Y295" s="74">
        <f>+'Ark1'!X722</f>
        <v>99.975391278669136</v>
      </c>
      <c r="Z295" s="74">
        <f>+'Ark1'!Y722</f>
        <v>99.187912196082266</v>
      </c>
      <c r="AA295" s="74">
        <f>+'Ark1'!Z722</f>
        <v>4.3517320613553192</v>
      </c>
      <c r="AB295" s="71"/>
      <c r="AC295" s="155">
        <f>+'Ark1'!AA722</f>
        <v>0</v>
      </c>
      <c r="AD295" s="55">
        <f>+'Ark1'!AC722</f>
        <v>0</v>
      </c>
      <c r="AE295" s="74">
        <f>+'Ark1'!AE722</f>
        <v>0</v>
      </c>
      <c r="AF295" s="155">
        <f t="shared" si="48"/>
        <v>2.4182337538681264</v>
      </c>
      <c r="AG295" s="46"/>
      <c r="AI295" s="58"/>
    </row>
    <row r="296" spans="1:35" ht="15.6">
      <c r="A296" s="46"/>
      <c r="B296" s="53">
        <f>+'Ark1'!C723</f>
        <v>2006</v>
      </c>
      <c r="C296" s="53">
        <f>+'Ark1'!L723</f>
        <v>8</v>
      </c>
      <c r="D296" s="65" t="s">
        <v>34</v>
      </c>
      <c r="E296" s="327">
        <f>+'Ark1'!Q723</f>
        <v>9598</v>
      </c>
      <c r="F296" s="327"/>
      <c r="G296" s="327">
        <f>+'Ark1'!R723</f>
        <v>27785</v>
      </c>
      <c r="H296" s="177">
        <f>+'Ark1'!AG723</f>
        <v>20.020763309877516</v>
      </c>
      <c r="I296" s="177">
        <f t="shared" si="45"/>
        <v>1.3230801827727596</v>
      </c>
      <c r="J296" s="177">
        <f>+'Ark1'!AH723</f>
        <v>0</v>
      </c>
      <c r="K296" s="177"/>
      <c r="L296" s="506"/>
      <c r="M296" s="177"/>
      <c r="N296" s="155">
        <f>+'Ark1'!U723</f>
        <v>35.562094655389657</v>
      </c>
      <c r="O296" s="177">
        <f t="shared" si="46"/>
        <v>-0.6086136474484718</v>
      </c>
      <c r="P296" s="177"/>
      <c r="Q296" s="393"/>
      <c r="R296" s="393"/>
      <c r="S296" s="437"/>
      <c r="T296" s="177"/>
      <c r="U296" s="55">
        <f>+'Ark1'!T723</f>
        <v>9.623249955011703</v>
      </c>
      <c r="V296" s="177">
        <f t="shared" si="47"/>
        <v>-0.31189682875669789</v>
      </c>
      <c r="W296" s="155">
        <f>+'Ark1'!W723</f>
        <v>64.682382580529051</v>
      </c>
      <c r="X296" s="95"/>
      <c r="Y296" s="74">
        <f>+'Ark1'!X723</f>
        <v>99.978405614540222</v>
      </c>
      <c r="Z296" s="74">
        <f>+'Ark1'!Y723</f>
        <v>99.737268310239358</v>
      </c>
      <c r="AA296" s="74">
        <f>+'Ark1'!Z723</f>
        <v>4.7961848181835824</v>
      </c>
      <c r="AB296" s="71"/>
      <c r="AC296" s="155">
        <f>+'Ark1'!AA723</f>
        <v>0</v>
      </c>
      <c r="AD296" s="55">
        <f>+'Ark1'!AC723</f>
        <v>0</v>
      </c>
      <c r="AE296" s="74">
        <f>+'Ark1'!AE723</f>
        <v>0</v>
      </c>
      <c r="AF296" s="155">
        <f t="shared" si="48"/>
        <v>2.894873932069181</v>
      </c>
      <c r="AG296" s="46"/>
      <c r="AI296" s="58"/>
    </row>
    <row r="297" spans="1:35" ht="15.6">
      <c r="A297" s="46"/>
      <c r="B297" s="53">
        <f>+'Ark1'!C724</f>
        <v>2006</v>
      </c>
      <c r="C297" s="53">
        <f>+'Ark1'!L724</f>
        <v>9</v>
      </c>
      <c r="D297" s="65" t="s">
        <v>35</v>
      </c>
      <c r="E297" s="327">
        <f>+'Ark1'!Q724</f>
        <v>7204</v>
      </c>
      <c r="F297" s="327"/>
      <c r="G297" s="327">
        <f>+'Ark1'!R724</f>
        <v>16305</v>
      </c>
      <c r="H297" s="177">
        <f>+'Ark1'!AG724</f>
        <v>12.749540290058617</v>
      </c>
      <c r="I297" s="177">
        <f t="shared" si="45"/>
        <v>0.94925491774983684</v>
      </c>
      <c r="J297" s="177">
        <f>+'Ark1'!AH724</f>
        <v>0</v>
      </c>
      <c r="K297" s="177"/>
      <c r="L297" s="506"/>
      <c r="M297" s="177"/>
      <c r="N297" s="155">
        <f>+'Ark1'!U724</f>
        <v>38.591425942962395</v>
      </c>
      <c r="O297" s="177">
        <f t="shared" si="46"/>
        <v>-0.50494592333286903</v>
      </c>
      <c r="P297" s="177"/>
      <c r="Q297" s="393"/>
      <c r="R297" s="393"/>
      <c r="S297" s="437"/>
      <c r="T297" s="177"/>
      <c r="U297" s="55">
        <f>+'Ark1'!T724</f>
        <v>10.725850965961362</v>
      </c>
      <c r="V297" s="177">
        <f t="shared" si="47"/>
        <v>-0.31140530144810974</v>
      </c>
      <c r="W297" s="155">
        <f>+'Ark1'!W724</f>
        <v>78.718184605949105</v>
      </c>
      <c r="X297" s="95"/>
      <c r="Y297" s="74">
        <f>+'Ark1'!X724</f>
        <v>100</v>
      </c>
      <c r="Z297" s="74">
        <f>+'Ark1'!Y724</f>
        <v>99.944802207911678</v>
      </c>
      <c r="AA297" s="74">
        <f>+'Ark1'!Z724</f>
        <v>5.2238727443096318</v>
      </c>
      <c r="AB297" s="71"/>
      <c r="AC297" s="155">
        <f>+'Ark1'!AA724</f>
        <v>0</v>
      </c>
      <c r="AD297" s="55">
        <f>+'Ark1'!AC724</f>
        <v>0</v>
      </c>
      <c r="AE297" s="74">
        <f>+'Ark1'!AE724</f>
        <v>0</v>
      </c>
      <c r="AF297" s="155">
        <f t="shared" si="48"/>
        <v>2.2633259300388673</v>
      </c>
      <c r="AG297" s="46"/>
      <c r="AI297" s="58"/>
    </row>
    <row r="298" spans="1:35" ht="15.6">
      <c r="A298" s="46"/>
      <c r="B298" s="53">
        <f>+'Ark1'!C725</f>
        <v>2006</v>
      </c>
      <c r="C298" s="53">
        <f>+'Ark1'!L725</f>
        <v>10</v>
      </c>
      <c r="D298" s="65" t="s">
        <v>36</v>
      </c>
      <c r="E298" s="327">
        <f>+'Ark1'!Q725</f>
        <v>3320</v>
      </c>
      <c r="F298" s="327"/>
      <c r="G298" s="327">
        <f>+'Ark1'!R725</f>
        <v>4955</v>
      </c>
      <c r="H298" s="177">
        <f>+'Ark1'!AG725</f>
        <v>4.091371369062438</v>
      </c>
      <c r="I298" s="177">
        <f t="shared" si="45"/>
        <v>0.26992945239094102</v>
      </c>
      <c r="J298" s="177">
        <f>+'Ark1'!AH725</f>
        <v>0</v>
      </c>
      <c r="K298" s="177"/>
      <c r="L298" s="506"/>
      <c r="M298" s="177"/>
      <c r="N298" s="155">
        <f>+'Ark1'!U725</f>
        <v>40.751382441977938</v>
      </c>
      <c r="O298" s="177">
        <f t="shared" si="46"/>
        <v>-0.63566513371063138</v>
      </c>
      <c r="P298" s="177"/>
      <c r="Q298" s="393"/>
      <c r="R298" s="393"/>
      <c r="S298" s="437"/>
      <c r="T298" s="177"/>
      <c r="U298" s="55">
        <f>+'Ark1'!T725</f>
        <v>11.543895055499497</v>
      </c>
      <c r="V298" s="177">
        <f t="shared" si="47"/>
        <v>-0.2348438473004073</v>
      </c>
      <c r="W298" s="155">
        <f>+'Ark1'!W725</f>
        <v>84.137235116044394</v>
      </c>
      <c r="X298" s="95"/>
      <c r="Y298" s="74">
        <f>+'Ark1'!X725</f>
        <v>100</v>
      </c>
      <c r="Z298" s="74">
        <f>+'Ark1'!Y725</f>
        <v>99.959636730575184</v>
      </c>
      <c r="AA298" s="74">
        <f>+'Ark1'!Z725</f>
        <v>5.6304057425262686</v>
      </c>
      <c r="AB298" s="71"/>
      <c r="AC298" s="155">
        <f>+'Ark1'!AA725</f>
        <v>0</v>
      </c>
      <c r="AD298" s="55">
        <f>+'Ark1'!AC725</f>
        <v>0</v>
      </c>
      <c r="AE298" s="74">
        <f>+'Ark1'!AE725</f>
        <v>0</v>
      </c>
      <c r="AF298" s="155">
        <f t="shared" si="48"/>
        <v>1.4924698795180722</v>
      </c>
      <c r="AG298" s="46"/>
      <c r="AI298" s="58"/>
    </row>
    <row r="299" spans="1:35" ht="15.6">
      <c r="A299" s="46"/>
      <c r="B299" s="53">
        <f>+'Ark1'!C726</f>
        <v>2006</v>
      </c>
      <c r="C299" s="53">
        <f>+'Ark1'!L726</f>
        <v>11</v>
      </c>
      <c r="D299" s="65" t="s">
        <v>37</v>
      </c>
      <c r="E299" s="327">
        <f>+'Ark1'!Q726</f>
        <v>2833</v>
      </c>
      <c r="F299" s="327"/>
      <c r="G299" s="327">
        <f>+'Ark1'!R726</f>
        <v>4604</v>
      </c>
      <c r="H299" s="177">
        <f>+'Ark1'!AG726</f>
        <v>3.9894472930265721</v>
      </c>
      <c r="I299" s="177">
        <f t="shared" si="45"/>
        <v>0.28710247394054988</v>
      </c>
      <c r="J299" s="177">
        <f>+'Ark1'!AH726</f>
        <v>0</v>
      </c>
      <c r="K299" s="177"/>
      <c r="L299" s="506"/>
      <c r="M299" s="177"/>
      <c r="N299" s="155">
        <f>+'Ark1'!U726</f>
        <v>42.765595134665531</v>
      </c>
      <c r="O299" s="177">
        <f t="shared" si="46"/>
        <v>-0.67386232526033751</v>
      </c>
      <c r="P299" s="177"/>
      <c r="Q299" s="393"/>
      <c r="R299" s="393"/>
      <c r="S299" s="437"/>
      <c r="T299" s="177"/>
      <c r="U299" s="55">
        <f>+'Ark1'!T726</f>
        <v>12.294309296264117</v>
      </c>
      <c r="V299" s="177">
        <f t="shared" si="47"/>
        <v>-0.15945149288508276</v>
      </c>
      <c r="W299" s="155">
        <f>+'Ark1'!W726</f>
        <v>89.335360556038211</v>
      </c>
      <c r="X299" s="95"/>
      <c r="Y299" s="74">
        <f>+'Ark1'!X726</f>
        <v>99.978279756733286</v>
      </c>
      <c r="Z299" s="74">
        <f>+'Ark1'!Y726</f>
        <v>99.934839270199845</v>
      </c>
      <c r="AA299" s="74">
        <f>+'Ark1'!Z726</f>
        <v>5.9060908618036505</v>
      </c>
      <c r="AB299" s="71"/>
      <c r="AC299" s="155">
        <f>+'Ark1'!AA726</f>
        <v>0</v>
      </c>
      <c r="AD299" s="55">
        <f>+'Ark1'!AC726</f>
        <v>0</v>
      </c>
      <c r="AE299" s="74">
        <f>+'Ark1'!AE726</f>
        <v>0</v>
      </c>
      <c r="AF299" s="155">
        <f t="shared" si="48"/>
        <v>1.6251323685139427</v>
      </c>
      <c r="AG299" s="46"/>
      <c r="AI299" s="58"/>
    </row>
    <row r="300" spans="1:35" ht="15.6">
      <c r="A300" s="46"/>
      <c r="B300" s="53">
        <f>+'Ark1'!C727</f>
        <v>2006</v>
      </c>
      <c r="C300" s="53">
        <f>+'Ark1'!L727</f>
        <v>12</v>
      </c>
      <c r="D300" s="65" t="s">
        <v>38</v>
      </c>
      <c r="E300" s="327">
        <f>+'Ark1'!Q727</f>
        <v>961</v>
      </c>
      <c r="F300" s="327"/>
      <c r="G300" s="327">
        <f>+'Ark1'!R727</f>
        <v>1215</v>
      </c>
      <c r="H300" s="177">
        <f>+'Ark1'!AG727</f>
        <v>1.1047485418583944</v>
      </c>
      <c r="I300" s="177">
        <f t="shared" si="45"/>
        <v>4.4342354400243256E-2</v>
      </c>
      <c r="J300" s="177">
        <f>+'Ark1'!AH727</f>
        <v>0</v>
      </c>
      <c r="K300" s="177"/>
      <c r="L300" s="506"/>
      <c r="M300" s="177"/>
      <c r="N300" s="155">
        <f>+'Ark1'!U727</f>
        <v>44.874979423868211</v>
      </c>
      <c r="O300" s="177">
        <f t="shared" si="46"/>
        <v>-1.0731990825069104</v>
      </c>
      <c r="P300" s="177"/>
      <c r="Q300" s="393"/>
      <c r="R300" s="393"/>
      <c r="S300" s="437"/>
      <c r="T300" s="177"/>
      <c r="U300" s="55">
        <f>+'Ark1'!T727</f>
        <v>12.548148148148147</v>
      </c>
      <c r="V300" s="177">
        <f t="shared" si="47"/>
        <v>-0.32252580449302215</v>
      </c>
      <c r="W300" s="155">
        <f>+'Ark1'!W727</f>
        <v>89.300411522633738</v>
      </c>
      <c r="X300" s="95"/>
      <c r="Y300" s="74">
        <f>+'Ark1'!X727</f>
        <v>100</v>
      </c>
      <c r="Z300" s="74">
        <f>+'Ark1'!Y727</f>
        <v>99.91769547325103</v>
      </c>
      <c r="AA300" s="74">
        <f>+'Ark1'!Z727</f>
        <v>6.3863176387591549</v>
      </c>
      <c r="AB300" s="71"/>
      <c r="AC300" s="155">
        <f>+'Ark1'!AA727</f>
        <v>0</v>
      </c>
      <c r="AD300" s="55">
        <f>+'Ark1'!AC727</f>
        <v>0</v>
      </c>
      <c r="AE300" s="74">
        <f>+'Ark1'!AE727</f>
        <v>0</v>
      </c>
      <c r="AF300" s="155">
        <f t="shared" si="48"/>
        <v>1.2643080124869928</v>
      </c>
      <c r="AG300" s="46"/>
      <c r="AI300" s="58"/>
    </row>
    <row r="301" spans="1:35" ht="15.6">
      <c r="A301" s="46"/>
      <c r="B301" s="53">
        <f>+'Ark1'!C728</f>
        <v>2006</v>
      </c>
      <c r="C301" s="53">
        <f>+'Ark1'!L728</f>
        <v>13</v>
      </c>
      <c r="D301" s="65" t="s">
        <v>39</v>
      </c>
      <c r="E301" s="327">
        <f>+'Ark1'!Q728</f>
        <v>252</v>
      </c>
      <c r="F301" s="327"/>
      <c r="G301" s="327">
        <f>+'Ark1'!R728</f>
        <v>291</v>
      </c>
      <c r="H301" s="177">
        <f>+'Ark1'!AG728</f>
        <v>0.27066623957014618</v>
      </c>
      <c r="I301" s="177">
        <f t="shared" si="45"/>
        <v>5.6624396875336741E-2</v>
      </c>
      <c r="J301" s="177">
        <f>+'Ark1'!AH728</f>
        <v>0</v>
      </c>
      <c r="K301" s="177"/>
      <c r="L301" s="506"/>
      <c r="M301" s="177"/>
      <c r="N301" s="155">
        <f>+'Ark1'!U728</f>
        <v>45.904810996563612</v>
      </c>
      <c r="O301" s="177">
        <f t="shared" si="46"/>
        <v>-1.6816376015672034</v>
      </c>
      <c r="P301" s="177"/>
      <c r="Q301" s="393"/>
      <c r="R301" s="393"/>
      <c r="S301" s="437"/>
      <c r="T301" s="177"/>
      <c r="U301" s="55">
        <f>+'Ark1'!T728</f>
        <v>12.879725085910652</v>
      </c>
      <c r="V301" s="177">
        <f t="shared" si="47"/>
        <v>-0.48476089539776446</v>
      </c>
      <c r="W301" s="155">
        <f>+'Ark1'!W728</f>
        <v>90.378006872852225</v>
      </c>
      <c r="X301" s="95"/>
      <c r="Y301" s="74">
        <f>+'Ark1'!X728</f>
        <v>100</v>
      </c>
      <c r="Z301" s="74">
        <f>+'Ark1'!Y728</f>
        <v>100</v>
      </c>
      <c r="AA301" s="74">
        <f>+'Ark1'!Z728</f>
        <v>7.1244733969751186</v>
      </c>
      <c r="AB301" s="71"/>
      <c r="AC301" s="155">
        <f>+'Ark1'!AA728</f>
        <v>0</v>
      </c>
      <c r="AD301" s="55">
        <f>+'Ark1'!AC728</f>
        <v>0</v>
      </c>
      <c r="AE301" s="74">
        <f>+'Ark1'!AE728</f>
        <v>0</v>
      </c>
      <c r="AF301" s="155">
        <f t="shared" si="48"/>
        <v>1.1547619047619047</v>
      </c>
      <c r="AG301" s="46"/>
      <c r="AI301" s="58"/>
    </row>
    <row r="302" spans="1:35" ht="15.6">
      <c r="A302" s="46"/>
      <c r="B302" s="53">
        <f>+'Ark1'!C729</f>
        <v>2006</v>
      </c>
      <c r="C302" s="53">
        <f>+'Ark1'!L729</f>
        <v>14</v>
      </c>
      <c r="D302" s="65" t="s">
        <v>402</v>
      </c>
      <c r="E302" s="327">
        <f>+'Ark1'!Q729</f>
        <v>154</v>
      </c>
      <c r="F302" s="327"/>
      <c r="G302" s="327">
        <f>+'Ark1'!R729</f>
        <v>188</v>
      </c>
      <c r="H302" s="177">
        <f>+'Ark1'!AG729</f>
        <v>0.17596152386898181</v>
      </c>
      <c r="I302" s="177">
        <f t="shared" si="45"/>
        <v>2.9994382418336824E-2</v>
      </c>
      <c r="J302" s="177">
        <f>+'Ark1'!AH729</f>
        <v>0</v>
      </c>
      <c r="K302" s="177"/>
      <c r="L302" s="506"/>
      <c r="M302" s="177"/>
      <c r="N302" s="155">
        <f>+'Ark1'!U729</f>
        <v>46.193085106383002</v>
      </c>
      <c r="O302" s="177">
        <f t="shared" si="46"/>
        <v>-2.371250557952628</v>
      </c>
      <c r="P302" s="177"/>
      <c r="Q302" s="393"/>
      <c r="R302" s="393"/>
      <c r="S302" s="437"/>
      <c r="T302" s="177"/>
      <c r="U302" s="55">
        <f>+'Ark1'!T729</f>
        <v>13.42021276595745</v>
      </c>
      <c r="V302" s="177">
        <f t="shared" si="47"/>
        <v>0.13349947924416483</v>
      </c>
      <c r="W302" s="155">
        <f>+'Ark1'!W729</f>
        <v>95.212765957446777</v>
      </c>
      <c r="X302" s="95"/>
      <c r="Y302" s="74">
        <f>+'Ark1'!X729</f>
        <v>100</v>
      </c>
      <c r="Z302" s="74">
        <f>+'Ark1'!Y729</f>
        <v>100</v>
      </c>
      <c r="AA302" s="74">
        <f>+'Ark1'!Z729</f>
        <v>6.7372262943804886</v>
      </c>
      <c r="AB302" s="71"/>
      <c r="AC302" s="155">
        <f>+'Ark1'!AA729</f>
        <v>0</v>
      </c>
      <c r="AD302" s="55">
        <f>+'Ark1'!AC729</f>
        <v>0</v>
      </c>
      <c r="AE302" s="74">
        <f>+'Ark1'!AE729</f>
        <v>0</v>
      </c>
      <c r="AF302" s="155">
        <f t="shared" si="48"/>
        <v>1.2207792207792207</v>
      </c>
      <c r="AG302" s="46"/>
      <c r="AI302" s="58"/>
    </row>
    <row r="303" spans="1:35" ht="15.6">
      <c r="A303" s="46"/>
      <c r="B303" s="53">
        <f>+'Ark1'!C730</f>
        <v>2006</v>
      </c>
      <c r="C303" s="53">
        <f>+'Ark1'!L730</f>
        <v>15</v>
      </c>
      <c r="D303" s="65" t="s">
        <v>40</v>
      </c>
      <c r="E303" s="327">
        <f>+'Ark1'!Q730</f>
        <v>11</v>
      </c>
      <c r="F303" s="327"/>
      <c r="G303" s="327">
        <f>+'Ark1'!R730</f>
        <v>11</v>
      </c>
      <c r="H303" s="177">
        <f>+'Ark1'!AG730</f>
        <v>1.0558542437286414E-2</v>
      </c>
      <c r="I303" s="177">
        <f t="shared" si="45"/>
        <v>-4.6441349154072303E-3</v>
      </c>
      <c r="J303" s="177">
        <f>+'Ark1'!AH730</f>
        <v>0</v>
      </c>
      <c r="K303" s="177"/>
      <c r="L303" s="506"/>
      <c r="M303" s="177"/>
      <c r="N303" s="155">
        <f>+'Ark1'!U730</f>
        <v>47.372727272727282</v>
      </c>
      <c r="O303" s="177">
        <f t="shared" si="46"/>
        <v>-0.84727272727271696</v>
      </c>
      <c r="P303" s="177"/>
      <c r="Q303" s="393"/>
      <c r="R303" s="393"/>
      <c r="S303" s="437"/>
      <c r="T303" s="177"/>
      <c r="U303" s="55">
        <f>+'Ark1'!T730</f>
        <v>12.454545454545457</v>
      </c>
      <c r="V303" s="177">
        <f t="shared" si="47"/>
        <v>0.18787878787878753</v>
      </c>
      <c r="W303" s="155">
        <f>+'Ark1'!W730</f>
        <v>90.909090909090892</v>
      </c>
      <c r="X303" s="95"/>
      <c r="Y303" s="74">
        <f>+'Ark1'!X730</f>
        <v>100</v>
      </c>
      <c r="Z303" s="74">
        <f>+'Ark1'!Y730</f>
        <v>100</v>
      </c>
      <c r="AA303" s="74">
        <f>+'Ark1'!Z730</f>
        <v>9.3182217294045131</v>
      </c>
      <c r="AB303" s="71"/>
      <c r="AC303" s="155">
        <f>+'Ark1'!AA730</f>
        <v>0</v>
      </c>
      <c r="AD303" s="55">
        <f>+'Ark1'!AC730</f>
        <v>0</v>
      </c>
      <c r="AE303" s="74">
        <f>+'Ark1'!AE730</f>
        <v>0</v>
      </c>
      <c r="AF303" s="155">
        <f t="shared" si="48"/>
        <v>1</v>
      </c>
      <c r="AG303" s="46"/>
      <c r="AI303" s="58"/>
    </row>
    <row r="304" spans="1:35" ht="15.6">
      <c r="A304" s="46"/>
      <c r="B304">
        <f>+'Ark1'!C731</f>
        <v>2005</v>
      </c>
      <c r="C304">
        <f>+'Ark1'!L731</f>
        <v>1</v>
      </c>
      <c r="D304" s="3" t="str">
        <f t="shared" ref="D304" si="49">+D289</f>
        <v>P-</v>
      </c>
      <c r="E304" s="313">
        <f>+'Ark1'!Q731</f>
        <v>1562</v>
      </c>
      <c r="G304" s="313">
        <f>+'Ark1'!R731</f>
        <v>2371</v>
      </c>
      <c r="H304" s="195">
        <f>+'Ark1'!AG731</f>
        <v>0.9989481084048174</v>
      </c>
      <c r="I304" s="195">
        <f t="shared" si="45"/>
        <v>0.9989481084048174</v>
      </c>
      <c r="J304" s="195">
        <f>+'Ark1'!AH731</f>
        <v>0</v>
      </c>
      <c r="K304" s="195"/>
      <c r="L304" s="507"/>
      <c r="M304" s="195"/>
      <c r="N304" s="92">
        <f>+'Ark1'!U731</f>
        <v>20.045170814002489</v>
      </c>
      <c r="O304" s="195">
        <f t="shared" si="46"/>
        <v>20.045170814002489</v>
      </c>
      <c r="P304" s="195"/>
      <c r="Q304" s="391"/>
      <c r="R304" s="391"/>
      <c r="S304" s="438"/>
      <c r="T304" s="195"/>
      <c r="U304" s="1">
        <f>+'Ark1'!T731</f>
        <v>2.3125263601855752</v>
      </c>
      <c r="V304" s="195">
        <f t="shared" si="47"/>
        <v>2.3125263601855752</v>
      </c>
      <c r="W304" s="92">
        <f>+'Ark1'!W731</f>
        <v>0</v>
      </c>
      <c r="X304" s="95"/>
      <c r="Y304" s="11">
        <f>+'Ark1'!X731</f>
        <v>87.431463517503133</v>
      </c>
      <c r="Z304" s="11">
        <f>+'Ark1'!Y731</f>
        <v>20.328975115984822</v>
      </c>
      <c r="AA304" s="11">
        <f>+'Ark1'!Z731</f>
        <v>3.8802353216990655</v>
      </c>
      <c r="AB304" s="71"/>
      <c r="AC304" s="92">
        <f>+'Ark1'!AA731</f>
        <v>0</v>
      </c>
      <c r="AD304" s="1">
        <f>+'Ark1'!AC731</f>
        <v>0</v>
      </c>
      <c r="AE304" s="11">
        <f>+'Ark1'!AE731</f>
        <v>0</v>
      </c>
      <c r="AF304" s="92">
        <f t="shared" si="48"/>
        <v>1.5179257362355953</v>
      </c>
      <c r="AG304" s="46"/>
      <c r="AI304" s="58"/>
    </row>
    <row r="305" spans="1:35" ht="15.6">
      <c r="A305" s="46"/>
      <c r="B305">
        <f>+'Ark1'!C732</f>
        <v>2005</v>
      </c>
      <c r="C305">
        <f>+'Ark1'!L732</f>
        <v>2</v>
      </c>
      <c r="D305" s="3" t="str">
        <f t="shared" si="43"/>
        <v>P</v>
      </c>
      <c r="E305" s="313">
        <f>+'Ark1'!Q732</f>
        <v>3516</v>
      </c>
      <c r="G305" s="313">
        <f>+'Ark1'!R732</f>
        <v>6192</v>
      </c>
      <c r="H305" s="195">
        <f>+'Ark1'!AG732</f>
        <v>2.9454414941156917</v>
      </c>
      <c r="I305" s="195">
        <f t="shared" si="45"/>
        <v>2.9454414941156917</v>
      </c>
      <c r="J305" s="195">
        <f>+'Ark1'!AH732</f>
        <v>0</v>
      </c>
      <c r="K305" s="195"/>
      <c r="L305" s="507"/>
      <c r="M305" s="195"/>
      <c r="N305" s="92">
        <f>+'Ark1'!U732</f>
        <v>22.631734496124121</v>
      </c>
      <c r="O305" s="195">
        <f t="shared" si="46"/>
        <v>22.631734496124121</v>
      </c>
      <c r="P305" s="195"/>
      <c r="Q305" s="391"/>
      <c r="R305" s="391"/>
      <c r="S305" s="438"/>
      <c r="T305" s="195"/>
      <c r="U305" s="1">
        <f>+'Ark1'!T732</f>
        <v>3.5720284237726099</v>
      </c>
      <c r="V305" s="195">
        <f t="shared" si="47"/>
        <v>3.5720284237726099</v>
      </c>
      <c r="W305" s="92">
        <f>+'Ark1'!W732</f>
        <v>0.19379844961240311</v>
      </c>
      <c r="X305" s="95"/>
      <c r="Y305" s="11">
        <f>+'Ark1'!X732</f>
        <v>94.509043927648605</v>
      </c>
      <c r="Z305" s="11">
        <f>+'Ark1'!Y732</f>
        <v>46.624677002583994</v>
      </c>
      <c r="AA305" s="11">
        <f>+'Ark1'!Z732</f>
        <v>3.8328234024557473</v>
      </c>
      <c r="AB305" s="71"/>
      <c r="AC305" s="92">
        <f>+'Ark1'!AA732</f>
        <v>0</v>
      </c>
      <c r="AD305" s="1">
        <f>+'Ark1'!AC732</f>
        <v>0</v>
      </c>
      <c r="AE305" s="11">
        <f>+'Ark1'!AE732</f>
        <v>0</v>
      </c>
      <c r="AF305" s="92">
        <f t="shared" si="48"/>
        <v>1.7610921501706485</v>
      </c>
      <c r="AG305" s="46"/>
      <c r="AI305" s="58"/>
    </row>
    <row r="306" spans="1:35" ht="15.6">
      <c r="A306" s="46"/>
      <c r="B306">
        <f>+'Ark1'!C733</f>
        <v>2005</v>
      </c>
      <c r="C306">
        <f>+'Ark1'!L733</f>
        <v>3</v>
      </c>
      <c r="D306" s="3" t="str">
        <f t="shared" si="43"/>
        <v>P+</v>
      </c>
      <c r="E306" s="313">
        <f>+'Ark1'!Q733</f>
        <v>4768</v>
      </c>
      <c r="G306" s="313">
        <f>+'Ark1'!R733</f>
        <v>8959</v>
      </c>
      <c r="H306" s="195">
        <f>+'Ark1'!AG733</f>
        <v>4.6152390057192596</v>
      </c>
      <c r="I306" s="195">
        <f t="shared" si="45"/>
        <v>4.6152390057192596</v>
      </c>
      <c r="J306" s="195">
        <f>+'Ark1'!AH733</f>
        <v>0</v>
      </c>
      <c r="K306" s="195"/>
      <c r="L306" s="507"/>
      <c r="M306" s="195"/>
      <c r="N306" s="92">
        <f>+'Ark1'!U733</f>
        <v>24.509420694273963</v>
      </c>
      <c r="O306" s="195">
        <f t="shared" si="46"/>
        <v>24.509420694273963</v>
      </c>
      <c r="P306" s="195"/>
      <c r="Q306" s="391"/>
      <c r="R306" s="391"/>
      <c r="S306" s="438"/>
      <c r="T306" s="195"/>
      <c r="U306" s="1">
        <f>+'Ark1'!T733</f>
        <v>4.493581872976895</v>
      </c>
      <c r="V306" s="195">
        <f t="shared" si="47"/>
        <v>4.493581872976895</v>
      </c>
      <c r="W306" s="92">
        <f>+'Ark1'!W733</f>
        <v>0.68087956245116643</v>
      </c>
      <c r="X306" s="95"/>
      <c r="Y306" s="11">
        <f>+'Ark1'!X733</f>
        <v>96.651411987945082</v>
      </c>
      <c r="Z306" s="11">
        <f>+'Ark1'!Y733</f>
        <v>68.300033485880107</v>
      </c>
      <c r="AA306" s="11">
        <f>+'Ark1'!Z733</f>
        <v>3.8467919539854223</v>
      </c>
      <c r="AB306" s="71"/>
      <c r="AC306" s="92">
        <f>+'Ark1'!AA733</f>
        <v>0</v>
      </c>
      <c r="AD306" s="1">
        <f>+'Ark1'!AC733</f>
        <v>0</v>
      </c>
      <c r="AE306" s="11">
        <f>+'Ark1'!AE733</f>
        <v>0</v>
      </c>
      <c r="AF306" s="92">
        <f t="shared" si="48"/>
        <v>1.8789848993288591</v>
      </c>
      <c r="AG306" s="46"/>
      <c r="AI306" s="58"/>
    </row>
    <row r="307" spans="1:35" ht="15.6">
      <c r="A307" s="46"/>
      <c r="B307">
        <f>+'Ark1'!C734</f>
        <v>2005</v>
      </c>
      <c r="C307">
        <f>+'Ark1'!L734</f>
        <v>4</v>
      </c>
      <c r="D307" s="3" t="str">
        <f t="shared" si="43"/>
        <v>O-</v>
      </c>
      <c r="E307" s="313">
        <f>+'Ark1'!Q734</f>
        <v>6666</v>
      </c>
      <c r="G307" s="313">
        <f>+'Ark1'!R734</f>
        <v>13923</v>
      </c>
      <c r="H307" s="195">
        <f>+'Ark1'!AG734</f>
        <v>7.7440899880795389</v>
      </c>
      <c r="I307" s="195">
        <f t="shared" si="45"/>
        <v>7.7440899880795389</v>
      </c>
      <c r="J307" s="195">
        <f>+'Ark1'!AH734</f>
        <v>0</v>
      </c>
      <c r="K307" s="195"/>
      <c r="L307" s="507"/>
      <c r="M307" s="195"/>
      <c r="N307" s="92">
        <f>+'Ark1'!U734</f>
        <v>26.462809739280271</v>
      </c>
      <c r="O307" s="195">
        <f t="shared" si="46"/>
        <v>26.462809739280271</v>
      </c>
      <c r="P307" s="195"/>
      <c r="Q307" s="391"/>
      <c r="R307" s="391"/>
      <c r="S307" s="438"/>
      <c r="T307" s="195"/>
      <c r="U307" s="1">
        <f>+'Ark1'!T734</f>
        <v>5.5098757451698628</v>
      </c>
      <c r="V307" s="195">
        <f t="shared" si="47"/>
        <v>5.5098757451698628</v>
      </c>
      <c r="W307" s="92">
        <f>+'Ark1'!W734</f>
        <v>3.6055447820153694</v>
      </c>
      <c r="X307" s="95"/>
      <c r="Y307" s="11">
        <f>+'Ark1'!X734</f>
        <v>98.721539898010477</v>
      </c>
      <c r="Z307" s="11">
        <f>+'Ark1'!Y734</f>
        <v>83.925878043525117</v>
      </c>
      <c r="AA307" s="11">
        <f>+'Ark1'!Z734</f>
        <v>3.8097343997241446</v>
      </c>
      <c r="AB307" s="71"/>
      <c r="AC307" s="92">
        <f>+'Ark1'!AA734</f>
        <v>0</v>
      </c>
      <c r="AD307" s="1">
        <f>+'Ark1'!AC734</f>
        <v>0</v>
      </c>
      <c r="AE307" s="11">
        <f>+'Ark1'!AE734</f>
        <v>0</v>
      </c>
      <c r="AF307" s="92">
        <f t="shared" si="48"/>
        <v>2.0886588658865888</v>
      </c>
      <c r="AG307" s="46"/>
      <c r="AI307" s="58"/>
    </row>
    <row r="308" spans="1:35" ht="15.6">
      <c r="A308" s="46"/>
      <c r="B308">
        <f>+'Ark1'!C735</f>
        <v>2005</v>
      </c>
      <c r="C308">
        <f>+'Ark1'!L735</f>
        <v>5</v>
      </c>
      <c r="D308" s="3" t="str">
        <f t="shared" si="43"/>
        <v>O</v>
      </c>
      <c r="E308" s="313">
        <f>+'Ark1'!Q735</f>
        <v>9205</v>
      </c>
      <c r="G308" s="313">
        <f>+'Ark1'!R735</f>
        <v>25955</v>
      </c>
      <c r="H308" s="195">
        <f>+'Ark1'!AG735</f>
        <v>15.707020341236969</v>
      </c>
      <c r="I308" s="195">
        <f t="shared" si="45"/>
        <v>15.707020341236969</v>
      </c>
      <c r="J308" s="195">
        <f>+'Ark1'!AH735</f>
        <v>0</v>
      </c>
      <c r="K308" s="195"/>
      <c r="L308" s="507"/>
      <c r="M308" s="195"/>
      <c r="N308" s="92">
        <f>+'Ark1'!U735</f>
        <v>28.791955307262647</v>
      </c>
      <c r="O308" s="195">
        <f t="shared" si="46"/>
        <v>28.791955307262647</v>
      </c>
      <c r="P308" s="195"/>
      <c r="Q308" s="391"/>
      <c r="R308" s="391"/>
      <c r="S308" s="438"/>
      <c r="T308" s="195"/>
      <c r="U308" s="1">
        <f>+'Ark1'!T735</f>
        <v>6.808707378154498</v>
      </c>
      <c r="V308" s="195">
        <f t="shared" si="47"/>
        <v>6.808707378154498</v>
      </c>
      <c r="W308" s="92">
        <f>+'Ark1'!W735</f>
        <v>16.343671739549219</v>
      </c>
      <c r="X308" s="95"/>
      <c r="Y308" s="11">
        <f>+'Ark1'!X735</f>
        <v>99.479869004045469</v>
      </c>
      <c r="Z308" s="11">
        <f>+'Ark1'!Y735</f>
        <v>93.573492583317261</v>
      </c>
      <c r="AA308" s="11">
        <f>+'Ark1'!Z735</f>
        <v>4.0151676417314253</v>
      </c>
      <c r="AB308" s="71"/>
      <c r="AC308" s="92">
        <f>+'Ark1'!AA735</f>
        <v>0</v>
      </c>
      <c r="AD308" s="1">
        <f>+'Ark1'!AC735</f>
        <v>0</v>
      </c>
      <c r="AE308" s="11">
        <f>+'Ark1'!AE735</f>
        <v>0</v>
      </c>
      <c r="AF308" s="92">
        <f t="shared" si="48"/>
        <v>2.8196632265073331</v>
      </c>
      <c r="AG308" s="46"/>
      <c r="AI308" s="58"/>
    </row>
    <row r="309" spans="1:35" ht="15.6">
      <c r="A309" s="46"/>
      <c r="B309">
        <f>+'Ark1'!C736</f>
        <v>2005</v>
      </c>
      <c r="C309">
        <f>+'Ark1'!L736</f>
        <v>6</v>
      </c>
      <c r="D309" s="3" t="str">
        <f t="shared" si="43"/>
        <v>O+</v>
      </c>
      <c r="E309" s="313">
        <f>+'Ark1'!Q736</f>
        <v>9277</v>
      </c>
      <c r="G309" s="313">
        <f>+'Ark1'!R736</f>
        <v>23483</v>
      </c>
      <c r="H309" s="195">
        <f>+'Ark1'!AG736</f>
        <v>15.513013327869702</v>
      </c>
      <c r="I309" s="195">
        <f t="shared" si="45"/>
        <v>15.513013327869702</v>
      </c>
      <c r="J309" s="195">
        <f>+'Ark1'!AH736</f>
        <v>0</v>
      </c>
      <c r="K309" s="195"/>
      <c r="L309" s="507"/>
      <c r="M309" s="195"/>
      <c r="N309" s="92">
        <f>+'Ark1'!U736</f>
        <v>31.429753438657912</v>
      </c>
      <c r="O309" s="195">
        <f t="shared" si="46"/>
        <v>31.429753438657912</v>
      </c>
      <c r="P309" s="195"/>
      <c r="Q309" s="391"/>
      <c r="R309" s="391"/>
      <c r="S309" s="438"/>
      <c r="T309" s="195"/>
      <c r="U309" s="1">
        <f>+'Ark1'!T736</f>
        <v>7.9865860409658067</v>
      </c>
      <c r="V309" s="195">
        <f t="shared" si="47"/>
        <v>7.9865860409658067</v>
      </c>
      <c r="W309" s="92">
        <f>+'Ark1'!W736</f>
        <v>36.75850615338755</v>
      </c>
      <c r="X309" s="95"/>
      <c r="Y309" s="11">
        <f>+'Ark1'!X736</f>
        <v>99.902056807051878</v>
      </c>
      <c r="Z309" s="11">
        <f>+'Ark1'!Y736</f>
        <v>98.070944938891984</v>
      </c>
      <c r="AA309" s="11">
        <f>+'Ark1'!Z736</f>
        <v>4.222197569692236</v>
      </c>
      <c r="AB309" s="71"/>
      <c r="AC309" s="92">
        <f>+'Ark1'!AA736</f>
        <v>0</v>
      </c>
      <c r="AD309" s="1">
        <f>+'Ark1'!AC736</f>
        <v>0</v>
      </c>
      <c r="AE309" s="11">
        <f>+'Ark1'!AE736</f>
        <v>0</v>
      </c>
      <c r="AF309" s="92">
        <f t="shared" si="48"/>
        <v>2.5313140023714564</v>
      </c>
      <c r="AG309" s="46"/>
      <c r="AI309" s="58"/>
    </row>
    <row r="310" spans="1:35" ht="15.6">
      <c r="A310" s="46"/>
      <c r="B310">
        <f>+'Ark1'!C737</f>
        <v>2005</v>
      </c>
      <c r="C310">
        <f>+'Ark1'!L737</f>
        <v>7</v>
      </c>
      <c r="D310" s="3" t="str">
        <f t="shared" si="43"/>
        <v>R-</v>
      </c>
      <c r="E310" s="313">
        <f>+'Ark1'!Q737</f>
        <v>8341</v>
      </c>
      <c r="G310" s="313">
        <f>+'Ark1'!R737</f>
        <v>18406</v>
      </c>
      <c r="H310" s="195">
        <f>+'Ark1'!AG737</f>
        <v>13.018874650446673</v>
      </c>
      <c r="I310" s="195">
        <f t="shared" si="45"/>
        <v>13.018874650446673</v>
      </c>
      <c r="J310" s="195">
        <f>+'Ark1'!AH737</f>
        <v>0</v>
      </c>
      <c r="K310" s="195"/>
      <c r="L310" s="507"/>
      <c r="M310" s="195"/>
      <c r="N310" s="92">
        <f>+'Ark1'!U737</f>
        <v>33.652118874280198</v>
      </c>
      <c r="O310" s="195">
        <f t="shared" si="46"/>
        <v>33.652118874280198</v>
      </c>
      <c r="P310" s="195"/>
      <c r="Q310" s="391"/>
      <c r="R310" s="391"/>
      <c r="S310" s="438"/>
      <c r="T310" s="195"/>
      <c r="U310" s="1">
        <f>+'Ark1'!T737</f>
        <v>8.9313810713897634</v>
      </c>
      <c r="V310" s="195">
        <f t="shared" si="47"/>
        <v>8.9313810713897634</v>
      </c>
      <c r="W310" s="92">
        <f>+'Ark1'!W737</f>
        <v>54.650657394327929</v>
      </c>
      <c r="X310" s="95"/>
      <c r="Y310" s="11">
        <f>+'Ark1'!X737</f>
        <v>99.989133978050646</v>
      </c>
      <c r="Z310" s="11">
        <f>+'Ark1'!Y737</f>
        <v>99.49472997935456</v>
      </c>
      <c r="AA310" s="11">
        <f>+'Ark1'!Z737</f>
        <v>4.3913075629655589</v>
      </c>
      <c r="AB310" s="71"/>
      <c r="AC310" s="92">
        <f>+'Ark1'!AA737</f>
        <v>0</v>
      </c>
      <c r="AD310" s="1">
        <f>+'Ark1'!AC737</f>
        <v>0</v>
      </c>
      <c r="AE310" s="11">
        <f>+'Ark1'!AE737</f>
        <v>0</v>
      </c>
      <c r="AF310" s="92">
        <f t="shared" si="48"/>
        <v>2.206689845342285</v>
      </c>
      <c r="AG310" s="46"/>
      <c r="AI310" s="58"/>
    </row>
    <row r="311" spans="1:35" ht="15.6">
      <c r="A311" s="46"/>
      <c r="B311">
        <f>+'Ark1'!C738</f>
        <v>2005</v>
      </c>
      <c r="C311">
        <f>+'Ark1'!L738</f>
        <v>8</v>
      </c>
      <c r="D311" s="3" t="str">
        <f t="shared" si="43"/>
        <v>R</v>
      </c>
      <c r="E311" s="313">
        <f>+'Ark1'!Q738</f>
        <v>9361</v>
      </c>
      <c r="G311" s="313">
        <f>+'Ark1'!R738</f>
        <v>24594</v>
      </c>
      <c r="H311" s="195">
        <f>+'Ark1'!AG738</f>
        <v>18.697683127104757</v>
      </c>
      <c r="I311" s="195">
        <f t="shared" si="45"/>
        <v>18.697683127104757</v>
      </c>
      <c r="J311" s="195">
        <f>+'Ark1'!AH738</f>
        <v>0</v>
      </c>
      <c r="K311" s="195"/>
      <c r="L311" s="507"/>
      <c r="M311" s="195"/>
      <c r="N311" s="92">
        <f>+'Ark1'!U738</f>
        <v>36.170708302838129</v>
      </c>
      <c r="O311" s="195">
        <f t="shared" si="46"/>
        <v>36.170708302838129</v>
      </c>
      <c r="P311" s="195"/>
      <c r="Q311" s="391"/>
      <c r="R311" s="391"/>
      <c r="S311" s="438"/>
      <c r="T311" s="195"/>
      <c r="U311" s="1">
        <f>+'Ark1'!T738</f>
        <v>9.9351467837684009</v>
      </c>
      <c r="V311" s="195">
        <f t="shared" si="47"/>
        <v>9.9351467837684009</v>
      </c>
      <c r="W311" s="92">
        <f>+'Ark1'!W738</f>
        <v>69.630804261201902</v>
      </c>
      <c r="X311" s="95"/>
      <c r="Y311" s="11">
        <f>+'Ark1'!X738</f>
        <v>100</v>
      </c>
      <c r="Z311" s="11">
        <f>+'Ark1'!Y738</f>
        <v>99.845490770106565</v>
      </c>
      <c r="AA311" s="11">
        <f>+'Ark1'!Z738</f>
        <v>4.8533202387695686</v>
      </c>
      <c r="AB311" s="71"/>
      <c r="AC311" s="92">
        <f>+'Ark1'!AA738</f>
        <v>0</v>
      </c>
      <c r="AD311" s="1">
        <f>+'Ark1'!AC738</f>
        <v>0</v>
      </c>
      <c r="AE311" s="11">
        <f>+'Ark1'!AE738</f>
        <v>0</v>
      </c>
      <c r="AF311" s="92">
        <f t="shared" si="48"/>
        <v>2.6272834098921054</v>
      </c>
      <c r="AG311" s="46"/>
      <c r="AI311" s="58"/>
    </row>
    <row r="312" spans="1:35" ht="15.6">
      <c r="A312" s="46"/>
      <c r="B312">
        <f>+'Ark1'!C739</f>
        <v>2005</v>
      </c>
      <c r="C312">
        <f>+'Ark1'!L739</f>
        <v>9</v>
      </c>
      <c r="D312" s="3" t="str">
        <f t="shared" si="43"/>
        <v>R+</v>
      </c>
      <c r="E312" s="313">
        <f>+'Ark1'!Q739</f>
        <v>6925</v>
      </c>
      <c r="G312" s="313">
        <f>+'Ark1'!R739</f>
        <v>14360</v>
      </c>
      <c r="H312" s="195">
        <f>+'Ark1'!AG739</f>
        <v>11.80028537230878</v>
      </c>
      <c r="I312" s="195">
        <f t="shared" si="45"/>
        <v>11.80028537230878</v>
      </c>
      <c r="J312" s="195">
        <f>+'Ark1'!AH739</f>
        <v>0</v>
      </c>
      <c r="K312" s="195"/>
      <c r="L312" s="507"/>
      <c r="M312" s="195"/>
      <c r="N312" s="92">
        <f>+'Ark1'!U739</f>
        <v>39.096371866295264</v>
      </c>
      <c r="O312" s="195">
        <f t="shared" si="46"/>
        <v>39.096371866295264</v>
      </c>
      <c r="P312" s="195"/>
      <c r="Q312" s="391"/>
      <c r="R312" s="391"/>
      <c r="S312" s="438"/>
      <c r="T312" s="195"/>
      <c r="U312" s="1">
        <f>+'Ark1'!T739</f>
        <v>11.037256267409472</v>
      </c>
      <c r="V312" s="195">
        <f t="shared" si="47"/>
        <v>11.037256267409472</v>
      </c>
      <c r="W312" s="92">
        <f>+'Ark1'!W739</f>
        <v>82.068245125348199</v>
      </c>
      <c r="X312" s="95"/>
      <c r="Y312" s="11">
        <f>+'Ark1'!X739</f>
        <v>100</v>
      </c>
      <c r="Z312" s="11">
        <f>+'Ark1'!Y739</f>
        <v>99.958217270195007</v>
      </c>
      <c r="AA312" s="11">
        <f>+'Ark1'!Z739</f>
        <v>5.2737437676561996</v>
      </c>
      <c r="AB312" s="71"/>
      <c r="AC312" s="92">
        <f>+'Ark1'!AA739</f>
        <v>0</v>
      </c>
      <c r="AD312" s="1">
        <f>+'Ark1'!AC739</f>
        <v>0</v>
      </c>
      <c r="AE312" s="11">
        <f>+'Ark1'!AE739</f>
        <v>0</v>
      </c>
      <c r="AF312" s="92">
        <f t="shared" si="48"/>
        <v>2.0736462093862817</v>
      </c>
      <c r="AG312" s="46"/>
      <c r="AI312" s="58"/>
    </row>
    <row r="313" spans="1:35" ht="15.6">
      <c r="A313" s="46"/>
      <c r="B313">
        <f>+'Ark1'!C740</f>
        <v>2005</v>
      </c>
      <c r="C313">
        <f>+'Ark1'!L740</f>
        <v>10</v>
      </c>
      <c r="D313" s="3" t="str">
        <f t="shared" si="43"/>
        <v>U-</v>
      </c>
      <c r="E313" s="313">
        <f>+'Ark1'!Q740</f>
        <v>3018</v>
      </c>
      <c r="G313" s="313">
        <f>+'Ark1'!R740</f>
        <v>4393</v>
      </c>
      <c r="H313" s="195">
        <f>+'Ark1'!AG740</f>
        <v>3.821441916671497</v>
      </c>
      <c r="I313" s="195">
        <f t="shared" si="45"/>
        <v>3.821441916671497</v>
      </c>
      <c r="J313" s="195">
        <f>+'Ark1'!AH740</f>
        <v>0</v>
      </c>
      <c r="K313" s="195"/>
      <c r="L313" s="507"/>
      <c r="M313" s="195"/>
      <c r="N313" s="92">
        <f>+'Ark1'!U740</f>
        <v>41.38704757568857</v>
      </c>
      <c r="O313" s="195">
        <f t="shared" si="46"/>
        <v>41.38704757568857</v>
      </c>
      <c r="P313" s="195"/>
      <c r="Q313" s="391"/>
      <c r="R313" s="391"/>
      <c r="S313" s="438"/>
      <c r="T313" s="195"/>
      <c r="U313" s="1">
        <f>+'Ark1'!T740</f>
        <v>11.778738902799905</v>
      </c>
      <c r="V313" s="195">
        <f t="shared" si="47"/>
        <v>11.778738902799905</v>
      </c>
      <c r="W313" s="92">
        <f>+'Ark1'!W740</f>
        <v>87.571135898019591</v>
      </c>
      <c r="X313" s="95"/>
      <c r="Y313" s="11">
        <f>+'Ark1'!X740</f>
        <v>100</v>
      </c>
      <c r="Z313" s="11">
        <f>+'Ark1'!Y740</f>
        <v>100</v>
      </c>
      <c r="AA313" s="11">
        <f>+'Ark1'!Z740</f>
        <v>5.7304938492034578</v>
      </c>
      <c r="AB313" s="71"/>
      <c r="AC313" s="92">
        <f>+'Ark1'!AA740</f>
        <v>0</v>
      </c>
      <c r="AD313" s="1">
        <f>+'Ark1'!AC740</f>
        <v>0</v>
      </c>
      <c r="AE313" s="11">
        <f>+'Ark1'!AE740</f>
        <v>0</v>
      </c>
      <c r="AF313" s="92">
        <f t="shared" si="48"/>
        <v>1.4555997349237906</v>
      </c>
      <c r="AG313" s="46"/>
      <c r="AI313" s="58"/>
    </row>
    <row r="314" spans="1:35" ht="15.6">
      <c r="A314" s="46"/>
      <c r="B314">
        <f>+'Ark1'!C741</f>
        <v>2005</v>
      </c>
      <c r="C314">
        <f>+'Ark1'!L741</f>
        <v>11</v>
      </c>
      <c r="D314" s="3" t="str">
        <f t="shared" si="43"/>
        <v>U</v>
      </c>
      <c r="E314" s="313">
        <f>+'Ark1'!Q741</f>
        <v>2673</v>
      </c>
      <c r="G314" s="313">
        <f>+'Ark1'!R741</f>
        <v>4055</v>
      </c>
      <c r="H314" s="195">
        <f>+'Ark1'!AG741</f>
        <v>3.7023448190860222</v>
      </c>
      <c r="I314" s="195">
        <f t="shared" si="45"/>
        <v>3.7023448190860222</v>
      </c>
      <c r="J314" s="195">
        <f>+'Ark1'!AH741</f>
        <v>0</v>
      </c>
      <c r="K314" s="195"/>
      <c r="L314" s="507"/>
      <c r="M314" s="195"/>
      <c r="N314" s="92">
        <f>+'Ark1'!U741</f>
        <v>43.439457459925869</v>
      </c>
      <c r="O314" s="195">
        <f t="shared" si="46"/>
        <v>43.439457459925869</v>
      </c>
      <c r="P314" s="195"/>
      <c r="Q314" s="391"/>
      <c r="R314" s="391"/>
      <c r="S314" s="438"/>
      <c r="T314" s="195"/>
      <c r="U314" s="1">
        <f>+'Ark1'!T741</f>
        <v>12.4537607891492</v>
      </c>
      <c r="V314" s="195">
        <f t="shared" si="47"/>
        <v>12.4537607891492</v>
      </c>
      <c r="W314" s="92">
        <f>+'Ark1'!W741</f>
        <v>91.27003699136867</v>
      </c>
      <c r="X314" s="95"/>
      <c r="Y314" s="11">
        <f>+'Ark1'!X741</f>
        <v>100</v>
      </c>
      <c r="Z314" s="11">
        <f>+'Ark1'!Y741</f>
        <v>99.975339087546246</v>
      </c>
      <c r="AA314" s="11">
        <f>+'Ark1'!Z741</f>
        <v>5.8947364513968017</v>
      </c>
      <c r="AB314" s="71"/>
      <c r="AC314" s="92">
        <f>+'Ark1'!AA741</f>
        <v>0</v>
      </c>
      <c r="AD314" s="1">
        <f>+'Ark1'!AC741</f>
        <v>0</v>
      </c>
      <c r="AE314" s="11">
        <f>+'Ark1'!AE741</f>
        <v>0</v>
      </c>
      <c r="AF314" s="92">
        <f t="shared" si="48"/>
        <v>1.5170220725776282</v>
      </c>
      <c r="AG314" s="46"/>
      <c r="AI314" s="58"/>
    </row>
    <row r="315" spans="1:35" ht="15.6">
      <c r="A315" s="46"/>
      <c r="B315">
        <f>+'Ark1'!C742</f>
        <v>2005</v>
      </c>
      <c r="C315">
        <f>+'Ark1'!L742</f>
        <v>12</v>
      </c>
      <c r="D315" s="3" t="str">
        <f t="shared" si="43"/>
        <v>U+</v>
      </c>
      <c r="E315" s="313">
        <f>+'Ark1'!Q742</f>
        <v>880</v>
      </c>
      <c r="G315" s="313">
        <f>+'Ark1'!R742</f>
        <v>1098</v>
      </c>
      <c r="H315" s="195">
        <f>+'Ark1'!AG742</f>
        <v>1.0604061874581512</v>
      </c>
      <c r="I315" s="195">
        <f t="shared" si="45"/>
        <v>1.0604061874581512</v>
      </c>
      <c r="J315" s="195">
        <f>+'Ark1'!AH742</f>
        <v>0</v>
      </c>
      <c r="K315" s="195"/>
      <c r="L315" s="507"/>
      <c r="M315" s="195"/>
      <c r="N315" s="92">
        <f>+'Ark1'!U742</f>
        <v>45.948178506375122</v>
      </c>
      <c r="O315" s="195">
        <f t="shared" si="46"/>
        <v>45.948178506375122</v>
      </c>
      <c r="P315" s="195"/>
      <c r="Q315" s="391"/>
      <c r="R315" s="391"/>
      <c r="S315" s="438"/>
      <c r="T315" s="195"/>
      <c r="U315" s="1">
        <f>+'Ark1'!T742</f>
        <v>12.87067395264117</v>
      </c>
      <c r="V315" s="195">
        <f t="shared" si="47"/>
        <v>12.87067395264117</v>
      </c>
      <c r="W315" s="92">
        <f>+'Ark1'!W742</f>
        <v>91.621129326047367</v>
      </c>
      <c r="X315" s="95"/>
      <c r="Y315" s="11">
        <f>+'Ark1'!X742</f>
        <v>100</v>
      </c>
      <c r="Z315" s="11">
        <f>+'Ark1'!Y742</f>
        <v>100</v>
      </c>
      <c r="AA315" s="11">
        <f>+'Ark1'!Z742</f>
        <v>6.4671667147251215</v>
      </c>
      <c r="AB315" s="71"/>
      <c r="AC315" s="92">
        <f>+'Ark1'!AA742</f>
        <v>0</v>
      </c>
      <c r="AD315" s="1">
        <f>+'Ark1'!AC742</f>
        <v>0</v>
      </c>
      <c r="AE315" s="11">
        <f>+'Ark1'!AE742</f>
        <v>0</v>
      </c>
      <c r="AF315" s="92">
        <f t="shared" si="48"/>
        <v>1.2477272727272728</v>
      </c>
      <c r="AG315" s="46"/>
      <c r="AI315" s="58"/>
    </row>
    <row r="316" spans="1:35" ht="15.6">
      <c r="A316" s="46"/>
      <c r="B316">
        <f>+'Ark1'!C743</f>
        <v>2005</v>
      </c>
      <c r="C316">
        <f>+'Ark1'!L743</f>
        <v>13</v>
      </c>
      <c r="D316" s="3" t="str">
        <f t="shared" si="43"/>
        <v>E-</v>
      </c>
      <c r="E316" s="313">
        <f>+'Ark1'!Q743</f>
        <v>189</v>
      </c>
      <c r="G316" s="313">
        <f>+'Ark1'!R743</f>
        <v>214</v>
      </c>
      <c r="H316" s="195">
        <f>+'Ark1'!AG743</f>
        <v>0.21404184269480944</v>
      </c>
      <c r="I316" s="195">
        <f t="shared" si="45"/>
        <v>0.21404184269480944</v>
      </c>
      <c r="J316" s="195">
        <f>+'Ark1'!AH743</f>
        <v>0</v>
      </c>
      <c r="K316" s="195"/>
      <c r="L316" s="507"/>
      <c r="M316" s="195"/>
      <c r="N316" s="92">
        <f>+'Ark1'!U743</f>
        <v>47.586448598130815</v>
      </c>
      <c r="O316" s="195">
        <f t="shared" si="46"/>
        <v>47.586448598130815</v>
      </c>
      <c r="P316" s="195"/>
      <c r="Q316" s="391"/>
      <c r="R316" s="391"/>
      <c r="S316" s="438"/>
      <c r="T316" s="195"/>
      <c r="U316" s="1">
        <f>+'Ark1'!T743</f>
        <v>13.364485981308416</v>
      </c>
      <c r="V316" s="195">
        <f t="shared" si="47"/>
        <v>13.364485981308416</v>
      </c>
      <c r="W316" s="92">
        <f>+'Ark1'!W743</f>
        <v>93.92523364485983</v>
      </c>
      <c r="X316" s="95"/>
      <c r="Y316" s="11">
        <f>+'Ark1'!X743</f>
        <v>100</v>
      </c>
      <c r="Z316" s="11">
        <f>+'Ark1'!Y743</f>
        <v>100</v>
      </c>
      <c r="AA316" s="11">
        <f>+'Ark1'!Z743</f>
        <v>7.5457640221031008</v>
      </c>
      <c r="AB316" s="71"/>
      <c r="AC316" s="92">
        <f>+'Ark1'!AA743</f>
        <v>0</v>
      </c>
      <c r="AD316" s="1">
        <f>+'Ark1'!AC743</f>
        <v>0</v>
      </c>
      <c r="AE316" s="11">
        <f>+'Ark1'!AE743</f>
        <v>0</v>
      </c>
      <c r="AF316" s="92">
        <f t="shared" si="48"/>
        <v>1.1322751322751323</v>
      </c>
      <c r="AG316" s="46"/>
      <c r="AI316" s="58"/>
    </row>
    <row r="317" spans="1:35" ht="15.6">
      <c r="A317" s="46"/>
      <c r="B317">
        <f>+'Ark1'!C744</f>
        <v>2005</v>
      </c>
      <c r="C317">
        <f>+'Ark1'!L744</f>
        <v>14</v>
      </c>
      <c r="D317" s="3" t="str">
        <f t="shared" si="43"/>
        <v>E</v>
      </c>
      <c r="E317" s="313">
        <f>+'Ark1'!Q744</f>
        <v>121</v>
      </c>
      <c r="G317" s="313">
        <f>+'Ark1'!R744</f>
        <v>143</v>
      </c>
      <c r="H317" s="195">
        <f>+'Ark1'!AG744</f>
        <v>0.14596714145064499</v>
      </c>
      <c r="I317" s="195">
        <f t="shared" si="45"/>
        <v>0.14596714145064499</v>
      </c>
      <c r="J317" s="195">
        <f>+'Ark1'!AH744</f>
        <v>0</v>
      </c>
      <c r="K317" s="195"/>
      <c r="L317" s="507"/>
      <c r="M317" s="195"/>
      <c r="N317" s="92">
        <f>+'Ark1'!U744</f>
        <v>48.56433566433563</v>
      </c>
      <c r="O317" s="195">
        <f t="shared" si="46"/>
        <v>48.56433566433563</v>
      </c>
      <c r="P317" s="195"/>
      <c r="Q317" s="391"/>
      <c r="R317" s="391"/>
      <c r="S317" s="438"/>
      <c r="T317" s="195"/>
      <c r="U317" s="1">
        <f>+'Ark1'!T744</f>
        <v>13.286713286713285</v>
      </c>
      <c r="V317" s="195">
        <f t="shared" si="47"/>
        <v>13.286713286713285</v>
      </c>
      <c r="W317" s="92">
        <f>+'Ark1'!W744</f>
        <v>89.510489510489506</v>
      </c>
      <c r="X317" s="95"/>
      <c r="Y317" s="11">
        <f>+'Ark1'!X744</f>
        <v>100</v>
      </c>
      <c r="Z317" s="11">
        <f>+'Ark1'!Y744</f>
        <v>100</v>
      </c>
      <c r="AA317" s="11">
        <f>+'Ark1'!Z744</f>
        <v>7.0172953727822192</v>
      </c>
      <c r="AB317" s="71"/>
      <c r="AC317" s="92">
        <f>+'Ark1'!AA744</f>
        <v>0</v>
      </c>
      <c r="AD317" s="1">
        <f>+'Ark1'!AC744</f>
        <v>0</v>
      </c>
      <c r="AE317" s="11">
        <f>+'Ark1'!AE744</f>
        <v>0</v>
      </c>
      <c r="AF317" s="92">
        <f t="shared" si="48"/>
        <v>1.1818181818181819</v>
      </c>
      <c r="AG317" s="46"/>
      <c r="AI317" s="58"/>
    </row>
    <row r="318" spans="1:35" ht="15.6">
      <c r="A318" s="46"/>
      <c r="B318">
        <f>+'Ark1'!C745</f>
        <v>2005</v>
      </c>
      <c r="C318">
        <f>+'Ark1'!L745</f>
        <v>15</v>
      </c>
      <c r="D318" s="3" t="str">
        <f t="shared" si="43"/>
        <v>E+</v>
      </c>
      <c r="E318" s="313">
        <f>+'Ark1'!Q745</f>
        <v>15</v>
      </c>
      <c r="G318" s="313">
        <f>+'Ark1'!R745</f>
        <v>15</v>
      </c>
      <c r="H318" s="195">
        <f>+'Ark1'!AG745</f>
        <v>1.5202677352693645E-2</v>
      </c>
      <c r="I318" s="195">
        <f t="shared" si="45"/>
        <v>1.5202677352693645E-2</v>
      </c>
      <c r="J318" s="195">
        <f>+'Ark1'!AH745</f>
        <v>0</v>
      </c>
      <c r="K318" s="195"/>
      <c r="L318" s="507"/>
      <c r="M318" s="195"/>
      <c r="N318" s="92">
        <f>+'Ark1'!U745</f>
        <v>48.22</v>
      </c>
      <c r="O318" s="195">
        <f t="shared" si="46"/>
        <v>48.22</v>
      </c>
      <c r="P318" s="195"/>
      <c r="Q318" s="391"/>
      <c r="R318" s="391"/>
      <c r="S318" s="438"/>
      <c r="T318" s="195"/>
      <c r="U318" s="1">
        <f>+'Ark1'!T745</f>
        <v>12.266666666666669</v>
      </c>
      <c r="V318" s="195">
        <f t="shared" si="47"/>
        <v>12.266666666666669</v>
      </c>
      <c r="W318" s="92">
        <f>+'Ark1'!W745</f>
        <v>80</v>
      </c>
      <c r="X318" s="95"/>
      <c r="Y318" s="11">
        <f>+'Ark1'!X745</f>
        <v>100</v>
      </c>
      <c r="Z318" s="11">
        <f>+'Ark1'!Y745</f>
        <v>100</v>
      </c>
      <c r="AA318" s="11">
        <f>+'Ark1'!Z745</f>
        <v>7.8433156254226573</v>
      </c>
      <c r="AB318" s="71"/>
      <c r="AC318" s="92">
        <f>+'Ark1'!AA745</f>
        <v>0</v>
      </c>
      <c r="AD318" s="1">
        <f>+'Ark1'!AC745</f>
        <v>0</v>
      </c>
      <c r="AE318" s="11">
        <f>+'Ark1'!AE745</f>
        <v>0</v>
      </c>
      <c r="AF318" s="92">
        <f t="shared" si="48"/>
        <v>1</v>
      </c>
      <c r="AG318" s="46"/>
      <c r="AI318" s="58"/>
    </row>
    <row r="319" spans="1:35">
      <c r="A319" s="46"/>
      <c r="B319" s="46"/>
      <c r="C319" s="46"/>
      <c r="D319" s="46"/>
      <c r="E319" s="316"/>
      <c r="F319" s="316"/>
      <c r="G319" s="316"/>
      <c r="H319" s="89"/>
      <c r="I319" s="89"/>
      <c r="J319" s="89"/>
      <c r="K319" s="89"/>
      <c r="L319" s="496"/>
      <c r="M319" s="89"/>
      <c r="N319" s="89"/>
      <c r="O319" s="89"/>
      <c r="P319" s="89"/>
      <c r="Q319" s="386"/>
      <c r="R319" s="386"/>
      <c r="S319" s="429"/>
      <c r="T319" s="89"/>
      <c r="U319" s="46"/>
      <c r="V319" s="89"/>
      <c r="W319" s="89"/>
      <c r="X319" s="89"/>
      <c r="Y319" s="71"/>
      <c r="Z319" s="71"/>
      <c r="AA319" s="71"/>
      <c r="AB319" s="71"/>
      <c r="AC319" s="89"/>
      <c r="AD319" s="46"/>
      <c r="AE319" s="71"/>
      <c r="AF319" s="89"/>
      <c r="AG319" s="46"/>
      <c r="AI319" s="58"/>
    </row>
    <row r="320" spans="1:35">
      <c r="A320" s="46"/>
      <c r="B320" s="46"/>
      <c r="C320" s="46"/>
      <c r="D320" s="46"/>
      <c r="E320" s="316"/>
      <c r="F320" s="316"/>
      <c r="G320" s="316"/>
      <c r="H320" s="89"/>
      <c r="I320" s="89"/>
      <c r="J320" s="89"/>
      <c r="K320" s="89"/>
      <c r="L320" s="496"/>
      <c r="M320" s="89"/>
      <c r="N320" s="89"/>
      <c r="O320" s="89"/>
      <c r="P320" s="89"/>
      <c r="Q320" s="386"/>
      <c r="R320" s="386"/>
      <c r="S320" s="429"/>
      <c r="T320" s="89"/>
      <c r="U320" s="46"/>
      <c r="V320" s="89"/>
      <c r="W320" s="89"/>
      <c r="X320" s="89"/>
      <c r="Y320" s="71"/>
      <c r="Z320" s="71"/>
      <c r="AA320" s="71"/>
      <c r="AB320" s="71"/>
      <c r="AC320" s="89"/>
      <c r="AD320" s="46"/>
      <c r="AE320" s="71"/>
      <c r="AF320" s="89"/>
      <c r="AG320" s="46"/>
      <c r="AI320" s="58"/>
    </row>
    <row r="321" spans="1:35">
      <c r="A321" s="35"/>
      <c r="B321" s="35"/>
      <c r="C321" s="35"/>
      <c r="D321" s="35"/>
      <c r="E321" s="341"/>
      <c r="F321" s="341"/>
      <c r="G321" s="341"/>
      <c r="H321" s="159"/>
      <c r="I321" s="159"/>
      <c r="J321" s="159"/>
      <c r="K321" s="159"/>
      <c r="L321" s="341"/>
      <c r="M321" s="159"/>
      <c r="N321" s="159"/>
      <c r="O321" s="159"/>
      <c r="P321" s="159"/>
      <c r="Q321" s="159"/>
      <c r="R321" s="159"/>
      <c r="S321" s="285"/>
      <c r="T321" s="159"/>
      <c r="U321" s="35"/>
      <c r="V321" s="159"/>
      <c r="AI321" s="58"/>
    </row>
    <row r="322" spans="1:35">
      <c r="A322" s="35"/>
      <c r="B322" s="35"/>
      <c r="C322" s="35"/>
      <c r="D322" s="35"/>
      <c r="E322" s="341"/>
      <c r="F322" s="341"/>
      <c r="G322" s="341"/>
      <c r="H322" s="159"/>
      <c r="I322" s="159"/>
      <c r="J322" s="159"/>
      <c r="K322" s="159"/>
      <c r="L322" s="341"/>
      <c r="M322" s="159"/>
      <c r="N322" s="159"/>
      <c r="O322" s="159"/>
      <c r="P322" s="159"/>
      <c r="Q322" s="159"/>
      <c r="R322" s="159"/>
      <c r="S322" s="285"/>
      <c r="T322" s="159"/>
      <c r="U322" s="35"/>
      <c r="V322" s="159"/>
      <c r="AI322" s="58"/>
    </row>
    <row r="323" spans="1:35">
      <c r="A323" s="35"/>
      <c r="B323" s="35"/>
      <c r="C323" s="35"/>
      <c r="D323" s="35"/>
      <c r="E323" s="341"/>
      <c r="F323" s="341"/>
      <c r="G323" s="341"/>
      <c r="H323" s="159"/>
      <c r="I323" s="159"/>
      <c r="J323" s="159"/>
      <c r="K323" s="159"/>
      <c r="L323" s="341"/>
      <c r="M323" s="159"/>
      <c r="N323" s="159"/>
      <c r="O323" s="159"/>
      <c r="P323" s="159"/>
      <c r="Q323" s="159"/>
      <c r="R323" s="159"/>
      <c r="S323" s="285"/>
      <c r="T323" s="159"/>
      <c r="U323" s="35"/>
      <c r="V323" s="159"/>
      <c r="AI323" s="58"/>
    </row>
    <row r="324" spans="1:35">
      <c r="A324" s="35"/>
      <c r="B324" s="35"/>
      <c r="C324" s="35"/>
      <c r="D324" s="35"/>
      <c r="E324" s="341"/>
      <c r="F324" s="341"/>
      <c r="G324" s="341"/>
      <c r="H324" s="159"/>
      <c r="I324" s="159"/>
      <c r="J324" s="159"/>
      <c r="K324" s="159"/>
      <c r="L324" s="341"/>
      <c r="M324" s="159"/>
      <c r="N324" s="159"/>
      <c r="O324" s="159"/>
      <c r="P324" s="159"/>
      <c r="Q324" s="159"/>
      <c r="R324" s="159"/>
      <c r="S324" s="285"/>
      <c r="T324" s="159"/>
      <c r="U324" s="35"/>
      <c r="V324" s="159"/>
      <c r="AI324" s="58"/>
    </row>
    <row r="325" spans="1:35">
      <c r="A325" s="35"/>
      <c r="B325" s="35"/>
      <c r="C325" s="35"/>
      <c r="D325" s="35"/>
      <c r="E325" s="341"/>
      <c r="F325" s="341"/>
      <c r="G325" s="341"/>
      <c r="H325" s="159"/>
      <c r="I325" s="159"/>
      <c r="J325" s="159"/>
      <c r="K325" s="159"/>
      <c r="L325" s="341"/>
      <c r="M325" s="159"/>
      <c r="N325" s="159"/>
      <c r="O325" s="159"/>
      <c r="P325" s="159"/>
      <c r="Q325" s="159"/>
      <c r="R325" s="159"/>
      <c r="S325" s="285"/>
      <c r="T325" s="159"/>
      <c r="U325" s="35"/>
      <c r="V325" s="159"/>
      <c r="AI325" s="58"/>
    </row>
    <row r="326" spans="1:35">
      <c r="A326" s="35"/>
      <c r="B326" s="35"/>
      <c r="C326" s="35"/>
      <c r="D326" s="35"/>
      <c r="E326" s="341"/>
      <c r="F326" s="341"/>
      <c r="G326" s="341"/>
      <c r="H326" s="159"/>
      <c r="I326" s="159"/>
      <c r="J326" s="159"/>
      <c r="K326" s="159"/>
      <c r="L326" s="341"/>
      <c r="M326" s="159"/>
      <c r="N326" s="159"/>
      <c r="O326" s="159"/>
      <c r="P326" s="159"/>
      <c r="Q326" s="159"/>
      <c r="R326" s="159"/>
      <c r="S326" s="285"/>
      <c r="T326" s="159"/>
      <c r="U326" s="35"/>
      <c r="V326" s="159"/>
      <c r="AI326" s="58"/>
    </row>
    <row r="327" spans="1:35">
      <c r="A327" s="35"/>
      <c r="B327" s="35"/>
      <c r="C327" s="35"/>
      <c r="D327" s="35"/>
      <c r="E327" s="341"/>
      <c r="F327" s="341"/>
      <c r="G327" s="341"/>
      <c r="H327" s="159"/>
      <c r="I327" s="159"/>
      <c r="J327" s="159"/>
      <c r="K327" s="159"/>
      <c r="L327" s="341"/>
      <c r="M327" s="159"/>
      <c r="N327" s="159"/>
      <c r="O327" s="159"/>
      <c r="P327" s="159"/>
      <c r="Q327" s="159"/>
      <c r="R327" s="159"/>
      <c r="S327" s="285"/>
      <c r="T327" s="159"/>
      <c r="U327" s="35"/>
      <c r="V327" s="159"/>
      <c r="AI327" s="58"/>
    </row>
    <row r="328" spans="1:35">
      <c r="A328" s="35"/>
      <c r="B328" s="35"/>
      <c r="C328" s="35"/>
      <c r="D328" s="35"/>
      <c r="E328" s="341"/>
      <c r="F328" s="341"/>
      <c r="G328" s="341"/>
      <c r="H328" s="159"/>
      <c r="I328" s="159"/>
      <c r="J328" s="159"/>
      <c r="K328" s="159"/>
      <c r="L328" s="341"/>
      <c r="M328" s="159"/>
      <c r="N328" s="159"/>
      <c r="O328" s="159"/>
      <c r="P328" s="159"/>
      <c r="Q328" s="159"/>
      <c r="R328" s="159"/>
      <c r="S328" s="285"/>
      <c r="T328" s="159"/>
      <c r="U328" s="35"/>
      <c r="V328" s="159"/>
      <c r="AI328" s="58"/>
    </row>
    <row r="329" spans="1:35">
      <c r="A329" s="35"/>
      <c r="B329" s="35"/>
      <c r="C329" s="35"/>
      <c r="D329" s="35"/>
      <c r="E329" s="341"/>
      <c r="F329" s="341"/>
      <c r="G329" s="341"/>
      <c r="H329" s="159"/>
      <c r="I329" s="159"/>
      <c r="J329" s="159"/>
      <c r="K329" s="159"/>
      <c r="L329" s="341"/>
      <c r="M329" s="159"/>
      <c r="N329" s="159"/>
      <c r="O329" s="159"/>
      <c r="P329" s="159"/>
      <c r="Q329" s="159"/>
      <c r="R329" s="159"/>
      <c r="S329" s="285"/>
      <c r="T329" s="159"/>
      <c r="U329" s="35"/>
      <c r="V329" s="159"/>
      <c r="AI329" s="58"/>
    </row>
    <row r="330" spans="1:35">
      <c r="A330" s="35"/>
      <c r="B330" s="35"/>
      <c r="C330" s="35"/>
      <c r="D330" s="35"/>
      <c r="E330" s="341"/>
      <c r="F330" s="341"/>
      <c r="G330" s="341"/>
      <c r="H330" s="159"/>
      <c r="I330" s="159"/>
      <c r="J330" s="159"/>
      <c r="K330" s="159"/>
      <c r="L330" s="341"/>
      <c r="M330" s="159"/>
      <c r="N330" s="159"/>
      <c r="O330" s="159"/>
      <c r="P330" s="159"/>
      <c r="Q330" s="159"/>
      <c r="R330" s="159"/>
      <c r="S330" s="285"/>
      <c r="T330" s="159"/>
      <c r="U330" s="35"/>
      <c r="V330" s="159"/>
      <c r="AI330" s="58"/>
    </row>
    <row r="331" spans="1:35">
      <c r="A331" s="35"/>
      <c r="B331" s="35"/>
      <c r="C331" s="35"/>
      <c r="D331" s="35"/>
      <c r="E331" s="341"/>
      <c r="F331" s="341"/>
      <c r="G331" s="341"/>
      <c r="H331" s="159"/>
      <c r="I331" s="159"/>
      <c r="J331" s="159"/>
      <c r="K331" s="159"/>
      <c r="L331" s="341"/>
      <c r="M331" s="159"/>
      <c r="N331" s="159"/>
      <c r="O331" s="159"/>
      <c r="P331" s="159"/>
      <c r="Q331" s="159"/>
      <c r="R331" s="159"/>
      <c r="S331" s="285"/>
      <c r="T331" s="159"/>
      <c r="U331" s="35"/>
      <c r="V331" s="159"/>
      <c r="AI331" s="58"/>
    </row>
    <row r="332" spans="1:35">
      <c r="A332" s="35"/>
      <c r="B332" s="35"/>
      <c r="C332" s="35"/>
      <c r="D332" s="35"/>
      <c r="E332" s="341"/>
      <c r="F332" s="341"/>
      <c r="G332" s="341"/>
      <c r="H332" s="159"/>
      <c r="I332" s="159"/>
      <c r="J332" s="159"/>
      <c r="K332" s="159"/>
      <c r="L332" s="341"/>
      <c r="M332" s="159"/>
      <c r="N332" s="159"/>
      <c r="O332" s="159"/>
      <c r="P332" s="159"/>
      <c r="Q332" s="159"/>
      <c r="R332" s="159"/>
      <c r="S332" s="285"/>
      <c r="T332" s="159"/>
      <c r="U332" s="35"/>
      <c r="V332" s="159"/>
      <c r="AI332" s="58"/>
    </row>
    <row r="348" spans="26:43">
      <c r="Z348" s="16"/>
      <c r="AD348" s="60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26:43">
      <c r="Z349" s="16"/>
      <c r="AD349" s="60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26:43">
      <c r="Z350" s="16"/>
      <c r="AD350" s="60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26:43">
      <c r="Z351" s="16"/>
      <c r="AD351" s="60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26:43">
      <c r="Z352" s="16"/>
      <c r="AD352" s="60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23:43">
      <c r="Z353" s="16"/>
      <c r="AD353" s="60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23:43">
      <c r="W354" s="159"/>
      <c r="X354" s="159"/>
      <c r="Y354" s="77"/>
      <c r="Z354" s="77"/>
      <c r="AA354" s="77"/>
      <c r="AB354" s="77"/>
      <c r="AC354" s="159"/>
    </row>
    <row r="355" spans="23:43">
      <c r="W355" s="159"/>
      <c r="X355" s="159"/>
      <c r="Y355" s="77"/>
      <c r="Z355" s="77"/>
      <c r="AA355" s="77"/>
      <c r="AB355" s="77"/>
      <c r="AC355" s="159"/>
    </row>
  </sheetData>
  <mergeCells count="1">
    <mergeCell ref="V5:W5"/>
  </mergeCells>
  <conditionalFormatting sqref="AJ39:AJ40 AJ114">
    <cfRule type="cellIs" dxfId="55" priority="8" stopIfTrue="1" operator="lessThan">
      <formula>0</formula>
    </cfRule>
  </conditionalFormatting>
  <conditionalFormatting sqref="AJ91">
    <cfRule type="cellIs" dxfId="54" priority="9" stopIfTrue="1" operator="greaterThan">
      <formula>0</formula>
    </cfRule>
  </conditionalFormatting>
  <conditionalFormatting sqref="AJ67">
    <cfRule type="cellIs" dxfId="53" priority="10" stopIfTrue="1" operator="greaterThan">
      <formula>0</formula>
    </cfRule>
    <cfRule type="cellIs" dxfId="52" priority="11" stopIfTrue="1" operator="lessThan">
      <formula>0</formula>
    </cfRule>
  </conditionalFormatting>
  <conditionalFormatting sqref="AJ91">
    <cfRule type="cellIs" dxfId="51" priority="7" operator="lessThan">
      <formula>0</formula>
    </cfRule>
  </conditionalFormatting>
  <conditionalFormatting sqref="I10:I24 I26">
    <cfRule type="cellIs" dxfId="50" priority="5" operator="lessThan">
      <formula>0</formula>
    </cfRule>
    <cfRule type="cellIs" dxfId="49" priority="6" operator="greaterThan">
      <formula>0</formula>
    </cfRule>
  </conditionalFormatting>
  <conditionalFormatting sqref="O10:O24 O26">
    <cfRule type="cellIs" dxfId="48" priority="3" operator="lessThan">
      <formula>0</formula>
    </cfRule>
    <cfRule type="cellIs" dxfId="47" priority="4" operator="greaterThan">
      <formula>0</formula>
    </cfRule>
  </conditionalFormatting>
  <conditionalFormatting sqref="V10:V24 V26">
    <cfRule type="cellIs" dxfId="46" priority="1" operator="lessThan">
      <formula>0</formula>
    </cfRule>
    <cfRule type="cellIs" dxfId="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O523"/>
  <sheetViews>
    <sheetView zoomScale="95" zoomScaleNormal="95" workbookViewId="0"/>
  </sheetViews>
  <sheetFormatPr baseColWidth="10" defaultRowHeight="15"/>
  <cols>
    <col min="12" max="12" width="14.26953125" customWidth="1"/>
    <col min="14" max="14" width="7" customWidth="1"/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81" customFormat="1" ht="31.8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85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82"/>
      <c r="AN5" s="184"/>
      <c r="AO5" s="184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8"/>
      <c r="Z10" s="1"/>
      <c r="AA10" s="5"/>
    </row>
    <row r="11" spans="24:41" ht="15.6">
      <c r="X11" s="4"/>
      <c r="Y11" s="58"/>
      <c r="Z11" s="1"/>
      <c r="AA11" s="5"/>
    </row>
    <row r="12" spans="24:41" ht="15.6">
      <c r="X12" s="4"/>
      <c r="Y12" s="58"/>
      <c r="Z12" s="1"/>
      <c r="AA12" s="5"/>
    </row>
    <row r="13" spans="24:41" ht="15.6">
      <c r="X13" s="4"/>
      <c r="Y13" s="58"/>
      <c r="Z13" s="1"/>
      <c r="AA13" s="5"/>
    </row>
    <row r="14" spans="24:41" ht="15.6">
      <c r="X14" s="4"/>
      <c r="Y14" s="58"/>
      <c r="Z14" s="1"/>
      <c r="AA14" s="5"/>
    </row>
    <row r="15" spans="24:41" ht="15.6">
      <c r="X15" s="4"/>
      <c r="Y15" s="58"/>
      <c r="Z15" s="1"/>
      <c r="AA15" s="5"/>
      <c r="AC15" s="2"/>
      <c r="AD15" s="2"/>
      <c r="AE15" s="2"/>
    </row>
    <row r="16" spans="24:41" ht="15.6">
      <c r="X16" s="4"/>
      <c r="Y16" s="58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8"/>
      <c r="Z17" s="1"/>
      <c r="AA17" s="5"/>
    </row>
    <row r="18" spans="24:33" ht="15.6">
      <c r="X18" s="4"/>
      <c r="Y18" s="58"/>
      <c r="Z18" s="1"/>
      <c r="AA18" s="5"/>
    </row>
    <row r="19" spans="24:33" ht="15.6">
      <c r="X19" s="4"/>
      <c r="Y19" s="58"/>
      <c r="Z19" s="1"/>
      <c r="AA19" s="5"/>
      <c r="AC19" s="2"/>
      <c r="AD19" s="2"/>
      <c r="AE19" s="2"/>
    </row>
    <row r="20" spans="24:33" ht="15.6">
      <c r="X20" s="4"/>
      <c r="Y20" s="58"/>
      <c r="Z20" s="1"/>
      <c r="AA20" s="5"/>
      <c r="AC20" s="2"/>
      <c r="AD20" s="2"/>
      <c r="AE20" s="2"/>
    </row>
    <row r="21" spans="24:33" ht="15.6">
      <c r="X21" s="4"/>
      <c r="Y21" s="58"/>
      <c r="Z21" s="1"/>
      <c r="AA21" s="5"/>
      <c r="AC21" s="2"/>
      <c r="AD21" s="2"/>
      <c r="AE21" s="2"/>
    </row>
    <row r="22" spans="24:33" ht="15.6">
      <c r="X22" s="4"/>
      <c r="Y22" s="58"/>
      <c r="Z22" s="1"/>
      <c r="AA22" s="5"/>
      <c r="AC22" s="2"/>
      <c r="AD22" s="2"/>
      <c r="AE22" s="2"/>
    </row>
    <row r="23" spans="24:33" ht="15.6">
      <c r="X23" s="4"/>
      <c r="Y23" s="58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8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8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8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8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8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8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8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8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8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8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8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7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7"/>
      <c r="AA37" s="5"/>
      <c r="AC37" s="13"/>
      <c r="AD37" s="13"/>
      <c r="AE37" s="11"/>
      <c r="AF37" s="11"/>
      <c r="AG37" s="11"/>
    </row>
    <row r="38" spans="24:33" ht="15.6">
      <c r="X38" s="2"/>
      <c r="Y38" s="57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6"/>
      <c r="AD40" s="56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195" s="553" customFormat="1"/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05" s="553" customFormat="1"/>
    <row r="206" s="553" customFormat="1"/>
    <row r="207" s="553" customFormat="1"/>
    <row r="208" s="553" customFormat="1"/>
    <row r="209" s="553" customFormat="1"/>
    <row r="210" s="553" customFormat="1"/>
    <row r="211" s="553" customFormat="1"/>
    <row r="212" s="553" customFormat="1"/>
    <row r="213" s="553" customFormat="1"/>
    <row r="214" s="553" customFormat="1"/>
    <row r="215" s="553" customFormat="1"/>
    <row r="216" s="553" customFormat="1"/>
    <row r="217" s="553" customFormat="1"/>
    <row r="218" s="553" customFormat="1"/>
    <row r="219" s="553" customFormat="1"/>
    <row r="220" s="553" customFormat="1"/>
    <row r="221" s="553" customFormat="1"/>
    <row r="222" s="553" customFormat="1"/>
    <row r="223" s="553" customFormat="1"/>
    <row r="224" s="553" customFormat="1"/>
    <row r="225" s="553" customFormat="1"/>
    <row r="226" s="553" customFormat="1"/>
    <row r="227" s="553" customFormat="1"/>
    <row r="228" s="550" customFormat="1"/>
    <row r="229" s="550" customFormat="1"/>
    <row r="230" s="550" customFormat="1"/>
    <row r="231" s="550" customFormat="1"/>
    <row r="232" s="550" customFormat="1"/>
    <row r="233" s="550" customFormat="1"/>
    <row r="234" s="550" customFormat="1"/>
    <row r="235" s="550" customFormat="1"/>
    <row r="236" s="550" customFormat="1"/>
    <row r="237" s="550" customFormat="1"/>
    <row r="238" s="550" customFormat="1"/>
    <row r="239" s="550" customFormat="1"/>
    <row r="240" s="550" customFormat="1"/>
    <row r="241" s="550" customFormat="1"/>
    <row r="242" s="550" customFormat="1"/>
    <row r="243" s="550" customFormat="1"/>
    <row r="244" s="550" customFormat="1"/>
    <row r="245" s="550" customFormat="1"/>
    <row r="246" s="550" customFormat="1"/>
    <row r="247" s="550" customFormat="1"/>
    <row r="248" s="550" customFormat="1"/>
    <row r="249" s="550" customFormat="1"/>
    <row r="250" s="550" customFormat="1"/>
    <row r="251" s="550" customFormat="1"/>
    <row r="252" s="550" customFormat="1"/>
    <row r="253" s="550" customFormat="1"/>
    <row r="254" s="550" customFormat="1"/>
    <row r="255" s="550" customFormat="1"/>
    <row r="256" s="550" customFormat="1"/>
    <row r="257" s="550" customFormat="1"/>
    <row r="258" s="550" customFormat="1"/>
    <row r="259" s="550" customFormat="1"/>
    <row r="260" s="550" customFormat="1"/>
    <row r="261" s="550" customFormat="1"/>
    <row r="262" s="550" customFormat="1"/>
    <row r="263" s="550" customFormat="1"/>
    <row r="264" s="550" customFormat="1"/>
    <row r="265" s="550" customFormat="1"/>
    <row r="266" s="550" customFormat="1"/>
    <row r="267" s="550" customFormat="1"/>
    <row r="268" s="550" customFormat="1"/>
    <row r="269" s="550" customFormat="1"/>
    <row r="270" s="550" customFormat="1"/>
    <row r="271" s="550" customFormat="1"/>
    <row r="272" s="550" customFormat="1"/>
    <row r="273" s="550" customFormat="1"/>
    <row r="274" s="550" customFormat="1"/>
    <row r="275" s="550" customFormat="1"/>
    <row r="276" s="550" customFormat="1"/>
    <row r="277" s="550" customFormat="1"/>
    <row r="278" s="550" customFormat="1"/>
    <row r="279" s="550" customFormat="1"/>
    <row r="280" s="550" customFormat="1"/>
    <row r="281" s="550" customFormat="1"/>
    <row r="282" s="550" customFormat="1"/>
    <row r="283" s="550" customFormat="1"/>
    <row r="284" s="550" customFormat="1"/>
    <row r="285" s="550" customFormat="1"/>
    <row r="286" s="550" customFormat="1"/>
    <row r="287" s="550" customFormat="1"/>
    <row r="288" s="550" customFormat="1"/>
    <row r="289" s="550" customFormat="1"/>
    <row r="290" s="550" customFormat="1"/>
    <row r="291" s="550" customFormat="1"/>
    <row r="292" s="550" customFormat="1"/>
    <row r="293" s="550" customFormat="1"/>
    <row r="294" s="550" customFormat="1"/>
    <row r="295" s="550" customFormat="1"/>
    <row r="296" s="550" customFormat="1"/>
    <row r="297" s="550" customFormat="1"/>
    <row r="298" s="550" customFormat="1"/>
    <row r="299" s="550" customFormat="1"/>
    <row r="300" s="550" customFormat="1"/>
    <row r="301" s="550" customFormat="1"/>
    <row r="302" s="550" customFormat="1"/>
    <row r="303" s="550" customFormat="1"/>
    <row r="304" s="550" customFormat="1"/>
    <row r="305" s="550" customFormat="1"/>
    <row r="306" s="550" customFormat="1"/>
    <row r="307" s="550" customFormat="1"/>
    <row r="308" s="550" customFormat="1"/>
    <row r="309" s="550" customFormat="1"/>
    <row r="310" s="550" customFormat="1"/>
    <row r="311" s="550" customFormat="1"/>
    <row r="312" s="550" customFormat="1"/>
    <row r="313" s="550" customFormat="1"/>
    <row r="314" s="550" customFormat="1"/>
    <row r="315" s="550" customFormat="1"/>
    <row r="316" s="550" customFormat="1"/>
    <row r="317" s="550" customFormat="1"/>
    <row r="318" s="550" customFormat="1"/>
    <row r="319" s="550" customFormat="1"/>
    <row r="320" s="550" customFormat="1"/>
    <row r="321" spans="13:14" s="550" customFormat="1"/>
    <row r="322" spans="13:14" s="550" customFormat="1"/>
    <row r="323" spans="13:14" s="550" customFormat="1"/>
    <row r="324" spans="13:14" s="550" customFormat="1"/>
    <row r="325" spans="13:14" s="550" customFormat="1"/>
    <row r="326" spans="13:14" s="550" customFormat="1"/>
    <row r="329" spans="13:14">
      <c r="M329" s="3" t="s">
        <v>563</v>
      </c>
    </row>
    <row r="330" spans="13:14">
      <c r="M330">
        <v>2</v>
      </c>
      <c r="N330" s="287" t="s">
        <v>93</v>
      </c>
    </row>
    <row r="331" spans="13:14">
      <c r="M331">
        <v>3</v>
      </c>
      <c r="N331" s="3" t="s">
        <v>94</v>
      </c>
    </row>
    <row r="332" spans="13:14">
      <c r="M332">
        <v>4</v>
      </c>
      <c r="N332" s="3" t="s">
        <v>95</v>
      </c>
    </row>
    <row r="333" spans="13:14">
      <c r="M333">
        <v>5</v>
      </c>
      <c r="N333" s="287" t="s">
        <v>96</v>
      </c>
    </row>
    <row r="334" spans="13:14">
      <c r="M334">
        <v>6</v>
      </c>
      <c r="N334" s="3" t="s">
        <v>97</v>
      </c>
    </row>
    <row r="523" spans="16:16">
      <c r="P523" s="3" t="s">
        <v>644</v>
      </c>
    </row>
  </sheetData>
  <conditionalFormatting sqref="Y37:Y38 Y106">
    <cfRule type="cellIs" dxfId="44" priority="8" stopIfTrue="1" operator="lessThan">
      <formula>0</formula>
    </cfRule>
  </conditionalFormatting>
  <conditionalFormatting sqref="Y83">
    <cfRule type="cellIs" dxfId="43" priority="9" stopIfTrue="1" operator="greaterThan">
      <formula>0</formula>
    </cfRule>
  </conditionalFormatting>
  <conditionalFormatting sqref="Y60">
    <cfRule type="cellIs" dxfId="42" priority="10" stopIfTrue="1" operator="greaterThan">
      <formula>0</formula>
    </cfRule>
    <cfRule type="cellIs" dxfId="41" priority="11" stopIfTrue="1" operator="lessThan">
      <formula>0</formula>
    </cfRule>
  </conditionalFormatting>
  <conditionalFormatting sqref="Y83">
    <cfRule type="cellIs" dxfId="40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43"/>
  <sheetViews>
    <sheetView tabSelected="1" zoomScaleNormal="100" workbookViewId="0">
      <pane xSplit="2" ySplit="7" topLeftCell="C22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8.1796875" customWidth="1"/>
    <col min="3" max="3" width="7.81640625" style="313" customWidth="1"/>
    <col min="4" max="4" width="1.1796875" customWidth="1"/>
    <col min="5" max="5" width="4.90625" customWidth="1"/>
    <col min="6" max="6" width="1.453125" customWidth="1"/>
    <col min="7" max="7" width="5.90625" style="313" customWidth="1"/>
    <col min="8" max="8" width="1.26953125" customWidth="1"/>
    <col min="9" max="9" width="7" customWidth="1"/>
    <col min="10" max="10" width="5.54296875" customWidth="1"/>
    <col min="11" max="11" width="1.54296875" customWidth="1"/>
    <col min="12" max="12" width="5.36328125" style="92" customWidth="1"/>
    <col min="13" max="13" width="0.6328125" customWidth="1"/>
    <col min="14" max="14" width="6" customWidth="1"/>
    <col min="15" max="15" width="0.7265625" style="544" customWidth="1"/>
    <col min="16" max="16" width="7.1796875" customWidth="1"/>
    <col min="17" max="17" width="5.7265625" customWidth="1"/>
    <col min="18" max="18" width="0.81640625" customWidth="1"/>
    <col min="19" max="19" width="7.6328125" customWidth="1"/>
    <col min="20" max="20" width="5.08984375" customWidth="1"/>
    <col min="21" max="21" width="5.81640625" customWidth="1"/>
    <col min="22" max="22" width="1.36328125" customWidth="1"/>
    <col min="23" max="23" width="6.08984375" customWidth="1"/>
    <col min="24" max="24" width="1.36328125" customWidth="1"/>
    <col min="25" max="25" width="6.08984375" customWidth="1"/>
    <col min="26" max="26" width="5.54296875" customWidth="1"/>
    <col min="27" max="27" width="5.81640625" customWidth="1"/>
    <col min="28" max="28" width="7.54296875" style="313" customWidth="1"/>
    <col min="29" max="29" width="6.08984375" customWidth="1"/>
    <col min="30" max="30" width="6" style="11" customWidth="1"/>
    <col min="31" max="31" width="2.26953125" customWidth="1"/>
    <col min="32" max="32" width="10" customWidth="1"/>
    <col min="33" max="33" width="6.54296875" style="313" customWidth="1"/>
    <col min="34" max="34" width="4.36328125" customWidth="1"/>
    <col min="35" max="35" width="7" customWidth="1"/>
    <col min="36" max="37" width="8.08984375" customWidth="1"/>
    <col min="38" max="38" width="8.453125" customWidth="1"/>
    <col min="39" max="39" width="11.08984375" customWidth="1"/>
    <col min="40" max="40" width="9.90625" customWidth="1"/>
    <col min="41" max="41" width="10.36328125" customWidth="1"/>
    <col min="42" max="42" width="9" customWidth="1"/>
    <col min="43" max="43" width="7.36328125" customWidth="1"/>
    <col min="44" max="44" width="9.26953125" customWidth="1"/>
    <col min="45" max="45" width="9" customWidth="1"/>
    <col min="46" max="46" width="7.6328125" customWidth="1"/>
    <col min="47" max="47" width="10.08984375" customWidth="1"/>
    <col min="48" max="48" width="10.6328125" customWidth="1"/>
    <col min="49" max="49" width="8.54296875" customWidth="1"/>
    <col min="50" max="50" width="8.36328125" customWidth="1"/>
    <col min="51" max="51" width="9" customWidth="1"/>
    <col min="52" max="52" width="8.90625" customWidth="1"/>
    <col min="53" max="53" width="9.08984375" customWidth="1"/>
    <col min="54" max="54" width="8.453125" customWidth="1"/>
    <col min="55" max="55" width="9.08984375" customWidth="1"/>
    <col min="56" max="56" width="10" customWidth="1"/>
    <col min="57" max="57" width="10.54296875" customWidth="1"/>
    <col min="58" max="58" width="8.08984375" customWidth="1"/>
    <col min="59" max="59" width="8.36328125" customWidth="1"/>
    <col min="60" max="60" width="7.54296875" customWidth="1"/>
    <col min="61" max="61" width="8.08984375" customWidth="1"/>
  </cols>
  <sheetData>
    <row r="1" spans="1:52" ht="16.5" customHeight="1">
      <c r="A1" s="24"/>
      <c r="B1" s="24"/>
      <c r="C1" s="307"/>
      <c r="D1" s="24"/>
      <c r="E1" s="24"/>
      <c r="F1" s="24"/>
      <c r="G1" s="307"/>
      <c r="H1" s="24"/>
      <c r="I1" s="24"/>
      <c r="J1" s="24"/>
      <c r="K1" s="24"/>
      <c r="L1" s="378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307"/>
      <c r="AC1" s="24"/>
      <c r="AD1" s="266"/>
      <c r="AE1" s="24"/>
      <c r="AF1" s="24"/>
      <c r="AG1" s="307"/>
      <c r="AH1" s="24"/>
    </row>
    <row r="2" spans="1:52" ht="24.6">
      <c r="A2" s="24"/>
      <c r="B2" s="118" t="s">
        <v>654</v>
      </c>
      <c r="C2" s="307"/>
      <c r="D2" s="24"/>
      <c r="E2" s="24"/>
      <c r="F2" s="24"/>
      <c r="G2" s="307"/>
      <c r="H2" s="24"/>
      <c r="I2" s="559">
        <v>2024</v>
      </c>
      <c r="J2" s="560"/>
      <c r="K2" s="165"/>
      <c r="L2" s="379"/>
      <c r="M2" s="165"/>
      <c r="N2" s="165"/>
      <c r="O2" s="543"/>
      <c r="P2" s="165" t="s">
        <v>90</v>
      </c>
      <c r="Q2" s="165"/>
      <c r="R2" s="561">
        <v>52</v>
      </c>
      <c r="S2" s="562"/>
      <c r="T2" s="24"/>
      <c r="U2" s="24"/>
      <c r="V2" s="165" t="s">
        <v>562</v>
      </c>
      <c r="W2" s="166"/>
      <c r="X2" s="166"/>
      <c r="Y2" s="319"/>
      <c r="Z2" s="166"/>
      <c r="AA2" s="166"/>
      <c r="AB2" s="563">
        <v>45668</v>
      </c>
      <c r="AC2" s="564"/>
      <c r="AD2" s="565"/>
      <c r="AE2" s="562"/>
      <c r="AF2" s="562"/>
      <c r="AG2" s="25"/>
      <c r="AH2" s="25"/>
    </row>
    <row r="3" spans="1:52" ht="16.5" customHeight="1">
      <c r="A3" s="67"/>
      <c r="B3" s="24"/>
      <c r="C3" s="307"/>
      <c r="D3" s="24"/>
      <c r="E3" s="24"/>
      <c r="F3" s="24"/>
      <c r="G3" s="307"/>
      <c r="H3" s="24"/>
      <c r="I3" s="24"/>
      <c r="J3" s="24"/>
      <c r="K3" s="24"/>
      <c r="L3" s="378"/>
      <c r="M3" s="24"/>
      <c r="N3" s="24"/>
      <c r="O3" s="24"/>
      <c r="P3" s="24"/>
      <c r="Q3" s="24"/>
      <c r="R3" s="24"/>
      <c r="S3" s="12"/>
      <c r="T3" s="24"/>
      <c r="U3" s="12"/>
      <c r="V3" s="12"/>
      <c r="W3" s="12"/>
      <c r="X3" s="12"/>
      <c r="Y3" s="12"/>
      <c r="Z3" s="12"/>
      <c r="AA3" s="12"/>
      <c r="AB3" s="320"/>
      <c r="AC3" s="12"/>
      <c r="AD3" s="267"/>
      <c r="AE3" s="12"/>
      <c r="AF3" s="25"/>
      <c r="AG3" s="308"/>
      <c r="AH3" s="25"/>
    </row>
    <row r="4" spans="1:52" ht="18" customHeight="1">
      <c r="A4" s="12"/>
      <c r="B4" s="12"/>
      <c r="C4" s="320"/>
      <c r="D4" s="12"/>
      <c r="E4" s="12"/>
      <c r="F4" s="12"/>
      <c r="G4" s="320"/>
      <c r="H4" s="12"/>
      <c r="I4" s="12"/>
      <c r="J4" s="12"/>
      <c r="K4" s="12"/>
      <c r="L4" s="380"/>
      <c r="M4" s="12"/>
      <c r="N4" s="12"/>
      <c r="O4" s="12"/>
      <c r="P4" s="24"/>
      <c r="Q4" s="12"/>
      <c r="R4" s="12"/>
      <c r="S4" s="6"/>
      <c r="T4" s="12"/>
      <c r="U4" s="6"/>
      <c r="V4" s="6"/>
      <c r="W4" s="6"/>
      <c r="X4" s="6"/>
      <c r="Y4" s="6"/>
      <c r="Z4" s="6"/>
      <c r="AA4" s="6"/>
      <c r="AB4" s="309"/>
      <c r="AC4" s="6"/>
      <c r="AD4" s="268" t="s">
        <v>2</v>
      </c>
      <c r="AE4" s="12"/>
      <c r="AF4" s="6"/>
      <c r="AG4" s="309"/>
      <c r="AH4" s="6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</row>
    <row r="5" spans="1:52" ht="17.399999999999999">
      <c r="A5" s="12"/>
      <c r="B5" s="12"/>
      <c r="C5" s="320"/>
      <c r="D5" s="12"/>
      <c r="E5" s="12"/>
      <c r="F5" s="12"/>
      <c r="G5" s="320"/>
      <c r="H5" s="12"/>
      <c r="I5" s="7"/>
      <c r="J5" s="7"/>
      <c r="K5" s="7"/>
      <c r="L5" s="381"/>
      <c r="M5" s="7"/>
      <c r="N5" s="7"/>
      <c r="O5" s="7"/>
      <c r="P5" s="6"/>
      <c r="Q5" s="7"/>
      <c r="R5" s="7"/>
      <c r="S5" s="8" t="s">
        <v>22</v>
      </c>
      <c r="T5" s="7"/>
      <c r="U5" s="286" t="s">
        <v>403</v>
      </c>
      <c r="V5" s="6"/>
      <c r="W5" s="286" t="s">
        <v>403</v>
      </c>
      <c r="X5" s="6"/>
      <c r="Y5" s="8" t="s">
        <v>586</v>
      </c>
      <c r="Z5" s="8"/>
      <c r="AA5" s="8"/>
      <c r="AB5" s="310" t="s">
        <v>2</v>
      </c>
      <c r="AC5" s="8"/>
      <c r="AD5" s="268" t="s">
        <v>8</v>
      </c>
      <c r="AE5" s="12"/>
      <c r="AF5" s="8" t="s">
        <v>75</v>
      </c>
      <c r="AG5" s="310"/>
      <c r="AH5" s="6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21"/>
    </row>
    <row r="6" spans="1:52" ht="17.399999999999999">
      <c r="A6" s="6"/>
      <c r="B6" s="8" t="s">
        <v>2</v>
      </c>
      <c r="C6" s="361" t="s">
        <v>487</v>
      </c>
      <c r="D6" s="110"/>
      <c r="E6" s="110" t="s">
        <v>487</v>
      </c>
      <c r="F6" s="110"/>
      <c r="G6" s="361" t="s">
        <v>2</v>
      </c>
      <c r="H6" s="110"/>
      <c r="I6" s="8" t="s">
        <v>22</v>
      </c>
      <c r="J6" s="110"/>
      <c r="K6" s="110"/>
      <c r="L6" s="382" t="s">
        <v>22</v>
      </c>
      <c r="M6" s="376"/>
      <c r="N6" s="376" t="s">
        <v>22</v>
      </c>
      <c r="O6" s="376"/>
      <c r="P6" s="8" t="s">
        <v>22</v>
      </c>
      <c r="Q6" s="110"/>
      <c r="R6" s="7"/>
      <c r="S6" s="8" t="s">
        <v>486</v>
      </c>
      <c r="T6" s="110"/>
      <c r="U6" s="8" t="s">
        <v>522</v>
      </c>
      <c r="V6" s="8"/>
      <c r="W6" s="8" t="s">
        <v>578</v>
      </c>
      <c r="X6" s="8"/>
      <c r="Y6" s="8" t="s">
        <v>533</v>
      </c>
      <c r="Z6" s="8" t="s">
        <v>533</v>
      </c>
      <c r="AA6" s="8" t="s">
        <v>533</v>
      </c>
      <c r="AB6" s="310" t="s">
        <v>71</v>
      </c>
      <c r="AC6" s="8"/>
      <c r="AD6" s="268" t="s">
        <v>69</v>
      </c>
      <c r="AE6" s="12"/>
      <c r="AF6" s="8" t="s">
        <v>87</v>
      </c>
      <c r="AG6" s="311" t="s">
        <v>660</v>
      </c>
      <c r="AH6" s="6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</row>
    <row r="7" spans="1:52" ht="17.399999999999999">
      <c r="A7" s="6"/>
      <c r="B7" s="8" t="s">
        <v>8</v>
      </c>
      <c r="C7" s="362" t="s">
        <v>2</v>
      </c>
      <c r="D7" s="113"/>
      <c r="E7" s="113" t="s">
        <v>504</v>
      </c>
      <c r="F7" s="113"/>
      <c r="G7" s="362" t="s">
        <v>655</v>
      </c>
      <c r="H7" s="113"/>
      <c r="I7" s="8" t="s">
        <v>1</v>
      </c>
      <c r="J7" s="110" t="s">
        <v>487</v>
      </c>
      <c r="K7" s="110"/>
      <c r="L7" s="382" t="s">
        <v>655</v>
      </c>
      <c r="M7" s="376"/>
      <c r="N7" s="376" t="s">
        <v>659</v>
      </c>
      <c r="O7" s="376"/>
      <c r="P7" s="8" t="s">
        <v>0</v>
      </c>
      <c r="Q7" s="110" t="s">
        <v>487</v>
      </c>
      <c r="R7" s="7"/>
      <c r="S7" s="8" t="s">
        <v>414</v>
      </c>
      <c r="T7" s="110" t="s">
        <v>487</v>
      </c>
      <c r="U7" s="8" t="s">
        <v>489</v>
      </c>
      <c r="V7" s="8"/>
      <c r="W7" s="8" t="s">
        <v>579</v>
      </c>
      <c r="X7" s="8"/>
      <c r="Y7" s="8" t="s">
        <v>476</v>
      </c>
      <c r="Z7" s="8" t="s">
        <v>72</v>
      </c>
      <c r="AA7" s="8" t="s">
        <v>474</v>
      </c>
      <c r="AB7" s="310" t="s">
        <v>70</v>
      </c>
      <c r="AC7" s="110" t="s">
        <v>487</v>
      </c>
      <c r="AD7" s="268" t="s">
        <v>540</v>
      </c>
      <c r="AE7" s="12"/>
      <c r="AF7" s="8" t="s">
        <v>0</v>
      </c>
      <c r="AG7" s="310" t="s">
        <v>661</v>
      </c>
      <c r="AH7" s="6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</row>
    <row r="8" spans="1:52" ht="16.05" customHeight="1">
      <c r="A8" s="8">
        <v>1996</v>
      </c>
      <c r="B8" s="301">
        <f>+'Ark1'!R2</f>
        <v>198273</v>
      </c>
      <c r="C8" s="363"/>
      <c r="D8" s="213"/>
      <c r="E8" s="212"/>
      <c r="F8" s="113"/>
      <c r="G8" s="363"/>
      <c r="H8" s="113"/>
      <c r="I8" s="68">
        <f>+'Ark1'!U2</f>
        <v>30.055849258345432</v>
      </c>
      <c r="J8" s="245"/>
      <c r="K8" s="110"/>
      <c r="L8" s="245"/>
      <c r="M8" s="376"/>
      <c r="N8" s="245"/>
      <c r="O8" s="376"/>
      <c r="P8" s="10">
        <f>+'Ark1'!S2</f>
        <v>5.0169917235327057</v>
      </c>
      <c r="Q8" s="111"/>
      <c r="R8" s="7"/>
      <c r="S8" s="9">
        <f>+'Ark1'!T2</f>
        <v>7.7906068904994621</v>
      </c>
      <c r="T8" s="111"/>
      <c r="U8" s="93">
        <f>+'Ark1'!W2</f>
        <v>39.727547371553371</v>
      </c>
      <c r="V8" s="8"/>
      <c r="W8" s="8"/>
      <c r="X8" s="8"/>
      <c r="Y8" s="119">
        <f>+'Ark1'!X2</f>
        <v>99.472948913871278</v>
      </c>
      <c r="Z8" s="83">
        <f>+'Ark1'!Y2</f>
        <v>86.340550654905101</v>
      </c>
      <c r="AA8" s="119">
        <f>+'Ark1'!Z2</f>
        <v>6.6166394619768818</v>
      </c>
      <c r="AB8" s="312">
        <f>+'Ark1'!Q2</f>
        <v>22809</v>
      </c>
      <c r="AC8" s="83"/>
      <c r="AD8" s="119">
        <f t="shared" ref="AD8:AD36" si="0">+B8/AB8</f>
        <v>8.6927528607128757</v>
      </c>
      <c r="AE8" s="12"/>
      <c r="AF8" s="84">
        <f>+'Ark1'!AD2</f>
        <v>76.695797013164139</v>
      </c>
      <c r="AG8" s="312">
        <f t="shared" ref="AG8:AG36" si="1">+(I8*B8)/1000</f>
        <v>5959.2633999999243</v>
      </c>
      <c r="AH8" s="6"/>
      <c r="AI8" s="22"/>
      <c r="AJ8" s="22"/>
      <c r="AK8" s="22"/>
      <c r="AL8" s="22"/>
      <c r="AM8" s="22"/>
      <c r="AN8" s="22"/>
      <c r="AO8" s="300">
        <f>+B36</f>
        <v>99137</v>
      </c>
      <c r="AP8" s="22">
        <f>+I36</f>
        <v>31.203395301451486</v>
      </c>
      <c r="AQ8" s="22">
        <f>+P36</f>
        <v>7.2295812865025155</v>
      </c>
      <c r="AR8" s="22">
        <f>+S36</f>
        <v>6.7732632619506328</v>
      </c>
      <c r="AS8" s="22"/>
      <c r="AT8" s="22"/>
      <c r="AU8" s="22"/>
      <c r="AV8" s="22"/>
      <c r="AW8" s="22"/>
      <c r="AX8" s="22"/>
      <c r="AY8" s="22"/>
      <c r="AZ8" s="22"/>
    </row>
    <row r="9" spans="1:52" ht="16.05" customHeight="1">
      <c r="A9" s="8">
        <v>1997</v>
      </c>
      <c r="B9" s="301">
        <f>+'Ark1'!R3</f>
        <v>169791</v>
      </c>
      <c r="C9" s="363">
        <f t="shared" ref="C9:C26" si="2">+B9-B8</f>
        <v>-28482</v>
      </c>
      <c r="D9" s="213"/>
      <c r="E9" s="212">
        <f t="shared" ref="E9:E26" si="3">100*B9/B8</f>
        <v>85.634957861130871</v>
      </c>
      <c r="F9" s="113"/>
      <c r="G9" s="363"/>
      <c r="H9" s="113"/>
      <c r="I9" s="68">
        <f>+'Ark1'!U3</f>
        <v>30.4433957041302</v>
      </c>
      <c r="J9" s="245">
        <f t="shared" ref="J9:T26" si="4">+I9-I8</f>
        <v>0.38754644578476771</v>
      </c>
      <c r="K9" s="110"/>
      <c r="L9" s="245"/>
      <c r="M9" s="376"/>
      <c r="N9" s="377"/>
      <c r="O9" s="376"/>
      <c r="P9" s="10">
        <f>+'Ark1'!S3</f>
        <v>5.0458858243369775</v>
      </c>
      <c r="Q9" s="112">
        <f t="shared" si="4"/>
        <v>2.8894100804271794E-2</v>
      </c>
      <c r="R9" s="7"/>
      <c r="S9" s="9">
        <f>+'Ark1'!T3</f>
        <v>8.3334629043942261</v>
      </c>
      <c r="T9" s="112">
        <f t="shared" si="4"/>
        <v>0.54285601389476401</v>
      </c>
      <c r="U9" s="93">
        <f>+'Ark1'!W3</f>
        <v>45.414067883456717</v>
      </c>
      <c r="V9" s="8"/>
      <c r="W9" s="8"/>
      <c r="X9" s="8"/>
      <c r="Y9" s="119">
        <f>+'Ark1'!X3</f>
        <v>99.473470325282236</v>
      </c>
      <c r="Z9" s="83">
        <f>+'Ark1'!Y3</f>
        <v>88.133057700349255</v>
      </c>
      <c r="AA9" s="119">
        <f>+'Ark1'!Z3</f>
        <v>6.5452642120067352</v>
      </c>
      <c r="AB9" s="312">
        <f>+'Ark1'!Q3</f>
        <v>21574</v>
      </c>
      <c r="AC9" s="312">
        <f t="shared" ref="AC9:AC26" si="5">+AB9-AB8</f>
        <v>-1235</v>
      </c>
      <c r="AD9" s="119">
        <f t="shared" si="0"/>
        <v>7.8701677945675348</v>
      </c>
      <c r="AE9" s="12"/>
      <c r="AF9" s="84">
        <f>+'Ark1'!AD3</f>
        <v>77.332692016321104</v>
      </c>
      <c r="AG9" s="312">
        <f t="shared" si="1"/>
        <v>5169.0145999999704</v>
      </c>
      <c r="AH9" s="6"/>
      <c r="AI9" s="22"/>
      <c r="AJ9" s="22"/>
      <c r="AK9" s="22"/>
      <c r="AL9" s="22"/>
      <c r="AM9" s="22"/>
      <c r="AN9" s="22"/>
      <c r="AO9" s="300">
        <f>+AO8</f>
        <v>99137</v>
      </c>
      <c r="AP9" s="22">
        <f>+AP8</f>
        <v>31.203395301451486</v>
      </c>
      <c r="AQ9" s="22">
        <f>+AQ8</f>
        <v>7.2295812865025155</v>
      </c>
      <c r="AR9" s="22">
        <f>+AR8</f>
        <v>6.7732632619506328</v>
      </c>
      <c r="AS9" s="22"/>
      <c r="AT9" s="22"/>
      <c r="AU9" s="22"/>
      <c r="AV9" s="22"/>
      <c r="AW9" s="22"/>
      <c r="AX9" s="22"/>
      <c r="AY9" s="22"/>
      <c r="AZ9" s="22"/>
    </row>
    <row r="10" spans="1:52" ht="16.05" customHeight="1">
      <c r="A10" s="8">
        <v>1998</v>
      </c>
      <c r="B10" s="301">
        <f>+'Ark1'!R4</f>
        <v>164715</v>
      </c>
      <c r="C10" s="363">
        <f t="shared" si="2"/>
        <v>-5076</v>
      </c>
      <c r="D10" s="213"/>
      <c r="E10" s="212">
        <f t="shared" si="3"/>
        <v>97.010442249589204</v>
      </c>
      <c r="F10" s="113"/>
      <c r="G10" s="363"/>
      <c r="H10" s="113"/>
      <c r="I10" s="68">
        <f>+'Ark1'!U4</f>
        <v>30.349011322587561</v>
      </c>
      <c r="J10" s="245">
        <f t="shared" si="4"/>
        <v>-9.4384381542639062E-2</v>
      </c>
      <c r="K10" s="110"/>
      <c r="L10" s="245"/>
      <c r="M10" s="376"/>
      <c r="N10" s="377"/>
      <c r="O10" s="376"/>
      <c r="P10" s="10">
        <f>+'Ark1'!S4</f>
        <v>5.3022129132137348</v>
      </c>
      <c r="Q10" s="112">
        <f t="shared" si="4"/>
        <v>0.25632708887675726</v>
      </c>
      <c r="R10" s="7"/>
      <c r="S10" s="9">
        <f>+'Ark1'!T4</f>
        <v>8.2805998239383189</v>
      </c>
      <c r="T10" s="112">
        <f t="shared" si="4"/>
        <v>-5.2863080455907152E-2</v>
      </c>
      <c r="U10" s="93">
        <f>+'Ark1'!W4</f>
        <v>44.453146343684558</v>
      </c>
      <c r="V10" s="8"/>
      <c r="W10" s="8"/>
      <c r="X10" s="8"/>
      <c r="Y10" s="119">
        <f>+'Ark1'!X4</f>
        <v>99.393497859939913</v>
      </c>
      <c r="Z10" s="83">
        <f>+'Ark1'!Y4</f>
        <v>87.390340891843508</v>
      </c>
      <c r="AA10" s="119">
        <f>+'Ark1'!Z4</f>
        <v>6.6445688099024807</v>
      </c>
      <c r="AB10" s="312">
        <f>+'Ark1'!Q4</f>
        <v>20950</v>
      </c>
      <c r="AC10" s="312">
        <f t="shared" si="5"/>
        <v>-624</v>
      </c>
      <c r="AD10" s="119">
        <f t="shared" si="0"/>
        <v>7.8622911694510744</v>
      </c>
      <c r="AE10" s="12"/>
      <c r="AF10" s="84">
        <f>+'Ark1'!AD4</f>
        <v>75.23615807073385</v>
      </c>
      <c r="AG10" s="312">
        <f t="shared" si="1"/>
        <v>4998.9374000000098</v>
      </c>
      <c r="AH10" s="6"/>
      <c r="AI10" s="22"/>
      <c r="AJ10" s="22"/>
      <c r="AK10" s="22"/>
      <c r="AL10" s="22"/>
      <c r="AM10" s="22"/>
      <c r="AN10" s="22"/>
      <c r="AO10" s="300">
        <f t="shared" ref="AO10:AR31" si="6">+AO9</f>
        <v>99137</v>
      </c>
      <c r="AP10" s="22">
        <f t="shared" si="6"/>
        <v>31.203395301451486</v>
      </c>
      <c r="AQ10" s="22">
        <f t="shared" si="6"/>
        <v>7.2295812865025155</v>
      </c>
      <c r="AR10" s="22">
        <f t="shared" si="6"/>
        <v>6.7732632619506328</v>
      </c>
      <c r="AS10" s="22"/>
      <c r="AT10" s="22"/>
      <c r="AU10" s="22"/>
      <c r="AV10" s="22"/>
      <c r="AW10" s="22"/>
      <c r="AX10" s="22"/>
      <c r="AY10" s="22"/>
      <c r="AZ10" s="22"/>
    </row>
    <row r="11" spans="1:52" ht="16.05" customHeight="1">
      <c r="A11" s="8">
        <v>1999</v>
      </c>
      <c r="B11" s="301">
        <f>+'Ark1'!R5</f>
        <v>156993</v>
      </c>
      <c r="C11" s="363">
        <f t="shared" si="2"/>
        <v>-7722</v>
      </c>
      <c r="D11" s="213"/>
      <c r="E11" s="212">
        <f t="shared" si="3"/>
        <v>95.311902376832705</v>
      </c>
      <c r="F11" s="113"/>
      <c r="G11" s="363"/>
      <c r="H11" s="113"/>
      <c r="I11" s="68">
        <f>+'Ark1'!U5</f>
        <v>30.10107584414606</v>
      </c>
      <c r="J11" s="245">
        <f t="shared" si="4"/>
        <v>-0.24793547844150154</v>
      </c>
      <c r="K11" s="110"/>
      <c r="L11" s="245"/>
      <c r="M11" s="376"/>
      <c r="N11" s="377"/>
      <c r="O11" s="376"/>
      <c r="P11" s="10">
        <f>+'Ark1'!S5</f>
        <v>5.2363290082997347</v>
      </c>
      <c r="Q11" s="112">
        <f t="shared" si="4"/>
        <v>-6.5883904914000091E-2</v>
      </c>
      <c r="R11" s="7"/>
      <c r="S11" s="9">
        <f>+'Ark1'!T5</f>
        <v>8.0658309606160792</v>
      </c>
      <c r="T11" s="112">
        <f t="shared" si="4"/>
        <v>-0.21476886332223977</v>
      </c>
      <c r="U11" s="93">
        <f>+'Ark1'!W5</f>
        <v>40.436834763333394</v>
      </c>
      <c r="V11" s="8"/>
      <c r="W11" s="8"/>
      <c r="X11" s="8"/>
      <c r="Y11" s="119">
        <f>+'Ark1'!X5</f>
        <v>99.372583490983686</v>
      </c>
      <c r="Z11" s="83">
        <f>+'Ark1'!Y5</f>
        <v>87.297522819488762</v>
      </c>
      <c r="AA11" s="119">
        <f>+'Ark1'!Z5</f>
        <v>6.5252326795111379</v>
      </c>
      <c r="AB11" s="312">
        <f>+'Ark1'!Q5</f>
        <v>20818</v>
      </c>
      <c r="AC11" s="312">
        <f t="shared" si="5"/>
        <v>-132</v>
      </c>
      <c r="AD11" s="119">
        <f t="shared" si="0"/>
        <v>7.5412143337496396</v>
      </c>
      <c r="AE11" s="12"/>
      <c r="AF11" s="84">
        <f>+'Ark1'!AD5</f>
        <v>77.805804348177219</v>
      </c>
      <c r="AG11" s="312">
        <f t="shared" si="1"/>
        <v>4725.6582000000226</v>
      </c>
      <c r="AH11" s="6"/>
      <c r="AI11" s="22"/>
      <c r="AJ11" s="22"/>
      <c r="AK11" s="22"/>
      <c r="AL11" s="22"/>
      <c r="AM11" s="22"/>
      <c r="AN11" s="22"/>
      <c r="AO11" s="300">
        <f t="shared" si="6"/>
        <v>99137</v>
      </c>
      <c r="AP11" s="22">
        <f t="shared" si="6"/>
        <v>31.203395301451486</v>
      </c>
      <c r="AQ11" s="22">
        <f t="shared" si="6"/>
        <v>7.2295812865025155</v>
      </c>
      <c r="AR11" s="22">
        <f t="shared" si="6"/>
        <v>6.7732632619506328</v>
      </c>
      <c r="AS11" s="22"/>
      <c r="AT11" s="22"/>
      <c r="AU11" s="22"/>
      <c r="AV11" s="22"/>
      <c r="AW11" s="22"/>
      <c r="AX11" s="22"/>
      <c r="AY11" s="22"/>
      <c r="AZ11" s="22"/>
    </row>
    <row r="12" spans="1:52" ht="16.05" customHeight="1">
      <c r="A12" s="8">
        <v>2000</v>
      </c>
      <c r="B12" s="301">
        <f>+'Ark1'!R6</f>
        <v>152429.5</v>
      </c>
      <c r="C12" s="363">
        <f t="shared" si="2"/>
        <v>-4563.5</v>
      </c>
      <c r="D12" s="213"/>
      <c r="E12" s="212">
        <f t="shared" si="3"/>
        <v>97.093182498582735</v>
      </c>
      <c r="F12" s="113"/>
      <c r="G12" s="363"/>
      <c r="H12" s="113"/>
      <c r="I12" s="68">
        <f>+'Ark1'!U6</f>
        <v>30.885590387687007</v>
      </c>
      <c r="J12" s="245">
        <f t="shared" si="4"/>
        <v>0.78451454354094707</v>
      </c>
      <c r="K12" s="110"/>
      <c r="L12" s="245"/>
      <c r="M12" s="376"/>
      <c r="N12" s="377"/>
      <c r="O12" s="376"/>
      <c r="P12" s="10">
        <f>+'Ark1'!S6</f>
        <v>5.542824715688238</v>
      </c>
      <c r="Q12" s="112">
        <f t="shared" si="4"/>
        <v>0.30649570738850329</v>
      </c>
      <c r="R12" s="7"/>
      <c r="S12" s="9">
        <f>+'Ark1'!T6</f>
        <v>8.5732682978032475</v>
      </c>
      <c r="T12" s="112">
        <f t="shared" si="4"/>
        <v>0.50743733718716832</v>
      </c>
      <c r="U12" s="93">
        <f>+'Ark1'!W6</f>
        <v>46.650418718161511</v>
      </c>
      <c r="V12" s="8"/>
      <c r="W12" s="8"/>
      <c r="X12" s="8"/>
      <c r="Y12" s="119">
        <f>+'Ark1'!X6</f>
        <v>99.356095768863653</v>
      </c>
      <c r="Z12" s="83">
        <f>+'Ark1'!Y6</f>
        <v>89.386240852328484</v>
      </c>
      <c r="AA12" s="119">
        <f>+'Ark1'!Z6</f>
        <v>6.6571261641327153</v>
      </c>
      <c r="AB12" s="312">
        <f>+'Ark1'!Q6</f>
        <v>20072</v>
      </c>
      <c r="AC12" s="312">
        <f t="shared" si="5"/>
        <v>-746</v>
      </c>
      <c r="AD12" s="119">
        <f t="shared" si="0"/>
        <v>7.5941361100039853</v>
      </c>
      <c r="AE12" s="12"/>
      <c r="AF12" s="84">
        <f>+'Ark1'!AD6</f>
        <v>77.54609352379731</v>
      </c>
      <c r="AG12" s="312">
        <f t="shared" si="1"/>
        <v>4707.8750999999365</v>
      </c>
      <c r="AH12" s="6"/>
      <c r="AI12" s="22"/>
      <c r="AJ12" s="22"/>
      <c r="AK12" s="22"/>
      <c r="AL12" s="22"/>
      <c r="AM12" s="22"/>
      <c r="AN12" s="22"/>
      <c r="AO12" s="300">
        <f t="shared" si="6"/>
        <v>99137</v>
      </c>
      <c r="AP12" s="22">
        <f t="shared" si="6"/>
        <v>31.203395301451486</v>
      </c>
      <c r="AQ12" s="22">
        <f t="shared" si="6"/>
        <v>7.2295812865025155</v>
      </c>
      <c r="AR12" s="22">
        <f t="shared" si="6"/>
        <v>6.7732632619506328</v>
      </c>
      <c r="AS12" s="22"/>
      <c r="AT12" s="22"/>
      <c r="AU12" s="22"/>
      <c r="AV12" s="22"/>
      <c r="AW12" s="22"/>
      <c r="AX12" s="22"/>
      <c r="AY12" s="22"/>
      <c r="AZ12" s="22"/>
    </row>
    <row r="13" spans="1:52" ht="16.05" customHeight="1">
      <c r="A13" s="8">
        <v>2001</v>
      </c>
      <c r="B13" s="301">
        <f>+'Ark1'!R7</f>
        <v>166736</v>
      </c>
      <c r="C13" s="363">
        <f t="shared" si="2"/>
        <v>14306.5</v>
      </c>
      <c r="D13" s="213"/>
      <c r="E13" s="212">
        <f t="shared" si="3"/>
        <v>109.38565041543795</v>
      </c>
      <c r="F13" s="113"/>
      <c r="G13" s="363"/>
      <c r="H13" s="113"/>
      <c r="I13" s="68">
        <f>+'Ark1'!U7</f>
        <v>30.69420700988368</v>
      </c>
      <c r="J13" s="245">
        <f t="shared" si="4"/>
        <v>-0.19138337780332648</v>
      </c>
      <c r="K13" s="110"/>
      <c r="L13" s="245"/>
      <c r="M13" s="376"/>
      <c r="N13" s="377"/>
      <c r="O13" s="376"/>
      <c r="P13" s="10">
        <f>+'Ark1'!S7</f>
        <v>5.3372636983015047</v>
      </c>
      <c r="Q13" s="112">
        <f t="shared" si="4"/>
        <v>-0.20556101738673327</v>
      </c>
      <c r="R13" s="7"/>
      <c r="S13" s="9">
        <f>+'Ark1'!T7</f>
        <v>8.1659209768736218</v>
      </c>
      <c r="T13" s="112">
        <f t="shared" si="4"/>
        <v>-0.40734732092962567</v>
      </c>
      <c r="U13" s="93">
        <f>+'Ark1'!W7</f>
        <v>42.025117551098752</v>
      </c>
      <c r="V13" s="8"/>
      <c r="W13" s="8"/>
      <c r="X13" s="8"/>
      <c r="Y13" s="119">
        <f>+'Ark1'!X7</f>
        <v>99.308487669129633</v>
      </c>
      <c r="Z13" s="83">
        <f>+'Ark1'!Y7</f>
        <v>88.784065828615297</v>
      </c>
      <c r="AA13" s="119">
        <f>+'Ark1'!Z7</f>
        <v>6.6564936311692975</v>
      </c>
      <c r="AB13" s="312">
        <f>+'Ark1'!Q7</f>
        <v>19112</v>
      </c>
      <c r="AC13" s="312">
        <f t="shared" si="5"/>
        <v>-960</v>
      </c>
      <c r="AD13" s="119">
        <f t="shared" si="0"/>
        <v>8.7241523650062796</v>
      </c>
      <c r="AE13" s="12"/>
      <c r="AF13" s="84">
        <f>+'Ark1'!AD7</f>
        <v>79.081802411049338</v>
      </c>
      <c r="AG13" s="312">
        <f t="shared" si="1"/>
        <v>5117.8292999999658</v>
      </c>
      <c r="AH13" s="6"/>
      <c r="AI13" s="22"/>
      <c r="AJ13" s="22"/>
      <c r="AK13" s="22"/>
      <c r="AL13" s="22"/>
      <c r="AM13" s="22"/>
      <c r="AN13" s="22"/>
      <c r="AO13" s="300">
        <f t="shared" si="6"/>
        <v>99137</v>
      </c>
      <c r="AP13" s="22">
        <f t="shared" si="6"/>
        <v>31.203395301451486</v>
      </c>
      <c r="AQ13" s="22">
        <f t="shared" si="6"/>
        <v>7.2295812865025155</v>
      </c>
      <c r="AR13" s="22">
        <f t="shared" si="6"/>
        <v>6.7732632619506328</v>
      </c>
      <c r="AS13" s="22"/>
      <c r="AT13" s="22"/>
      <c r="AU13" s="22"/>
      <c r="AV13" s="22"/>
      <c r="AW13" s="22"/>
      <c r="AX13" s="22"/>
      <c r="AY13" s="22"/>
      <c r="AZ13" s="22"/>
    </row>
    <row r="14" spans="1:52" ht="16.05" customHeight="1">
      <c r="A14" s="8">
        <f>1+A13</f>
        <v>2002</v>
      </c>
      <c r="B14" s="301">
        <f>+'Ark1'!R8</f>
        <v>153103</v>
      </c>
      <c r="C14" s="363">
        <f t="shared" si="2"/>
        <v>-13633</v>
      </c>
      <c r="D14" s="213"/>
      <c r="E14" s="212">
        <f t="shared" si="3"/>
        <v>91.823601381825156</v>
      </c>
      <c r="F14" s="113"/>
      <c r="G14" s="363"/>
      <c r="H14" s="113"/>
      <c r="I14" s="68">
        <f>+'Ark1'!U8</f>
        <v>30.772809807776262</v>
      </c>
      <c r="J14" s="245">
        <f t="shared" si="4"/>
        <v>7.8602797892582288E-2</v>
      </c>
      <c r="K14" s="110"/>
      <c r="L14" s="245"/>
      <c r="M14" s="376"/>
      <c r="N14" s="377"/>
      <c r="O14" s="376"/>
      <c r="P14" s="10">
        <f>+'Ark1'!S8</f>
        <v>5.3486019215822029</v>
      </c>
      <c r="Q14" s="112">
        <f t="shared" si="4"/>
        <v>1.1338223280698223E-2</v>
      </c>
      <c r="R14" s="7"/>
      <c r="S14" s="9">
        <f>+'Ark1'!T8</f>
        <v>7.8537128599700816</v>
      </c>
      <c r="T14" s="112">
        <f t="shared" si="4"/>
        <v>-0.31220811690354022</v>
      </c>
      <c r="U14" s="93">
        <f>+'Ark1'!W8</f>
        <v>38.250720103459763</v>
      </c>
      <c r="V14" s="8"/>
      <c r="W14" s="8"/>
      <c r="X14" s="8"/>
      <c r="Y14" s="119">
        <f>+'Ark1'!X8</f>
        <v>99.166574136365625</v>
      </c>
      <c r="Z14" s="83">
        <f>+'Ark1'!Y8</f>
        <v>88.837579929851145</v>
      </c>
      <c r="AA14" s="119">
        <f>+'Ark1'!Z8</f>
        <v>6.7522923265309522</v>
      </c>
      <c r="AB14" s="312">
        <f>+'Ark1'!Q8</f>
        <v>18380</v>
      </c>
      <c r="AC14" s="312">
        <f t="shared" si="5"/>
        <v>-732</v>
      </c>
      <c r="AD14" s="119">
        <f t="shared" si="0"/>
        <v>8.3298694232861799</v>
      </c>
      <c r="AE14" s="12"/>
      <c r="AF14" s="84">
        <f>+'Ark1'!AD8</f>
        <v>77.944090845471393</v>
      </c>
      <c r="AG14" s="312">
        <f t="shared" si="1"/>
        <v>4711.4094999999688</v>
      </c>
      <c r="AH14" s="6"/>
      <c r="AI14" s="22"/>
      <c r="AJ14" s="22"/>
      <c r="AK14" s="22"/>
      <c r="AL14" s="22"/>
      <c r="AM14" s="22"/>
      <c r="AN14" s="22"/>
      <c r="AO14" s="300">
        <f t="shared" si="6"/>
        <v>99137</v>
      </c>
      <c r="AP14" s="22">
        <f t="shared" si="6"/>
        <v>31.203395301451486</v>
      </c>
      <c r="AQ14" s="22">
        <f t="shared" si="6"/>
        <v>7.2295812865025155</v>
      </c>
      <c r="AR14" s="22">
        <f t="shared" si="6"/>
        <v>6.7732632619506328</v>
      </c>
      <c r="AS14" s="22"/>
      <c r="AT14" s="22"/>
      <c r="AU14" s="22"/>
      <c r="AV14" s="22"/>
      <c r="AW14" s="22"/>
      <c r="AX14" s="22"/>
      <c r="AY14" s="22"/>
      <c r="AZ14" s="22"/>
    </row>
    <row r="15" spans="1:52" ht="16.05" customHeight="1">
      <c r="A15" s="8">
        <f t="shared" ref="A15:A36" si="7">1+A14</f>
        <v>2003</v>
      </c>
      <c r="B15" s="301">
        <f>+'Ark1'!R9</f>
        <v>116383.5</v>
      </c>
      <c r="C15" s="363">
        <f t="shared" si="2"/>
        <v>-36719.5</v>
      </c>
      <c r="D15" s="213"/>
      <c r="E15" s="212">
        <f t="shared" si="3"/>
        <v>76.016472570753024</v>
      </c>
      <c r="F15" s="113"/>
      <c r="G15" s="363"/>
      <c r="H15" s="113"/>
      <c r="I15" s="68">
        <f>+'Ark1'!U9</f>
        <v>31.248054921874552</v>
      </c>
      <c r="J15" s="245">
        <f t="shared" si="4"/>
        <v>0.47524511409828918</v>
      </c>
      <c r="K15" s="110"/>
      <c r="L15" s="245"/>
      <c r="M15" s="376"/>
      <c r="N15" s="377"/>
      <c r="O15" s="376"/>
      <c r="P15" s="10">
        <f>+'Ark1'!S9</f>
        <v>5.6650727981200086</v>
      </c>
      <c r="Q15" s="112">
        <f t="shared" si="4"/>
        <v>0.3164708765378057</v>
      </c>
      <c r="R15" s="7"/>
      <c r="S15" s="9">
        <f>+'Ark1'!T9</f>
        <v>7.7341203864809023</v>
      </c>
      <c r="T15" s="112">
        <f t="shared" si="4"/>
        <v>-0.11959247348917934</v>
      </c>
      <c r="U15" s="93">
        <f>+'Ark1'!W9</f>
        <v>36.884094394824025</v>
      </c>
      <c r="V15" s="8"/>
      <c r="W15" s="8"/>
      <c r="X15" s="8"/>
      <c r="Y15" s="119">
        <f>+'Ark1'!X9</f>
        <v>99.221968749865766</v>
      </c>
      <c r="Z15" s="83">
        <f>+'Ark1'!Y9</f>
        <v>89.817714710418571</v>
      </c>
      <c r="AA15" s="119">
        <f>+'Ark1'!Z9</f>
        <v>6.923367196909239</v>
      </c>
      <c r="AB15" s="312">
        <f>+'Ark1'!Q9</f>
        <v>15464</v>
      </c>
      <c r="AC15" s="312">
        <f t="shared" si="5"/>
        <v>-2916</v>
      </c>
      <c r="AD15" s="119">
        <f t="shared" si="0"/>
        <v>7.5260928608380757</v>
      </c>
      <c r="AE15" s="12"/>
      <c r="AF15" s="84">
        <f>+'Ark1'!AD9</f>
        <v>77.541710482212892</v>
      </c>
      <c r="AG15" s="312">
        <f t="shared" si="1"/>
        <v>3636.7579999999871</v>
      </c>
      <c r="AH15" s="6"/>
      <c r="AI15" s="22"/>
      <c r="AJ15" s="22"/>
      <c r="AK15" s="22"/>
      <c r="AL15" s="22"/>
      <c r="AM15" s="22"/>
      <c r="AN15" s="22"/>
      <c r="AO15" s="300">
        <f t="shared" si="6"/>
        <v>99137</v>
      </c>
      <c r="AP15" s="22">
        <f t="shared" si="6"/>
        <v>31.203395301451486</v>
      </c>
      <c r="AQ15" s="22">
        <f t="shared" si="6"/>
        <v>7.2295812865025155</v>
      </c>
      <c r="AR15" s="22">
        <f t="shared" si="6"/>
        <v>6.7732632619506328</v>
      </c>
      <c r="AS15" s="22"/>
      <c r="AT15" s="22"/>
      <c r="AU15" s="22"/>
      <c r="AV15" s="22"/>
      <c r="AW15" s="22"/>
      <c r="AX15" s="22"/>
      <c r="AY15" s="22"/>
      <c r="AZ15" s="22"/>
    </row>
    <row r="16" spans="1:52" ht="16.05" customHeight="1">
      <c r="A16" s="8">
        <f t="shared" si="7"/>
        <v>2004</v>
      </c>
      <c r="B16" s="301">
        <f>+'Ark1'!R10</f>
        <v>145441</v>
      </c>
      <c r="C16" s="363">
        <f t="shared" si="2"/>
        <v>29057.5</v>
      </c>
      <c r="D16" s="213"/>
      <c r="E16" s="212">
        <f t="shared" si="3"/>
        <v>124.96702711294986</v>
      </c>
      <c r="F16" s="113"/>
      <c r="G16" s="363"/>
      <c r="H16" s="113"/>
      <c r="I16" s="68">
        <f>+'Ark1'!U10</f>
        <v>31.611547637873677</v>
      </c>
      <c r="J16" s="245">
        <f t="shared" si="4"/>
        <v>0.36349271599912569</v>
      </c>
      <c r="K16" s="110"/>
      <c r="L16" s="245"/>
      <c r="M16" s="376"/>
      <c r="N16" s="377"/>
      <c r="O16" s="376"/>
      <c r="P16" s="10">
        <f>+'Ark1'!S10</f>
        <v>6.0402981277631485</v>
      </c>
      <c r="Q16" s="112">
        <f t="shared" si="4"/>
        <v>0.37522532964313982</v>
      </c>
      <c r="R16" s="7"/>
      <c r="S16" s="9">
        <f>+'Ark1'!T10</f>
        <v>8.0306859826321304</v>
      </c>
      <c r="T16" s="112">
        <f t="shared" si="4"/>
        <v>0.29656559615122813</v>
      </c>
      <c r="U16" s="93">
        <f>+'Ark1'!W10</f>
        <v>40.748482202405093</v>
      </c>
      <c r="V16" s="8"/>
      <c r="W16" s="8"/>
      <c r="X16" s="8"/>
      <c r="Y16" s="119">
        <f>+'Ark1'!X10</f>
        <v>99.366065964892982</v>
      </c>
      <c r="Z16" s="83">
        <f>+'Ark1'!Y10</f>
        <v>90.789392262154394</v>
      </c>
      <c r="AA16" s="119">
        <f>+'Ark1'!Z10</f>
        <v>6.9144068869618236</v>
      </c>
      <c r="AB16" s="312">
        <f>+'Ark1'!Q10</f>
        <v>16215</v>
      </c>
      <c r="AC16" s="312">
        <f t="shared" si="5"/>
        <v>751</v>
      </c>
      <c r="AD16" s="119">
        <f t="shared" si="0"/>
        <v>8.9695343817452979</v>
      </c>
      <c r="AE16" s="12"/>
      <c r="AF16" s="84">
        <f>+'Ark1'!AD10</f>
        <v>76.371862231036005</v>
      </c>
      <c r="AG16" s="312">
        <f t="shared" si="1"/>
        <v>4597.6150999999854</v>
      </c>
      <c r="AH16" s="6"/>
      <c r="AI16" s="22"/>
      <c r="AJ16" s="22"/>
      <c r="AK16" s="22"/>
      <c r="AL16" s="22"/>
      <c r="AM16" s="22"/>
      <c r="AN16" s="22"/>
      <c r="AO16" s="300">
        <f t="shared" si="6"/>
        <v>99137</v>
      </c>
      <c r="AP16" s="22">
        <f t="shared" si="6"/>
        <v>31.203395301451486</v>
      </c>
      <c r="AQ16" s="22">
        <f t="shared" si="6"/>
        <v>7.2295812865025155</v>
      </c>
      <c r="AR16" s="22">
        <f t="shared" si="6"/>
        <v>6.7732632619506328</v>
      </c>
      <c r="AS16" s="22"/>
      <c r="AT16" s="22"/>
      <c r="AU16" s="22"/>
      <c r="AV16" s="22"/>
      <c r="AW16" s="22"/>
      <c r="AX16" s="22"/>
      <c r="AY16" s="22"/>
      <c r="AZ16" s="22"/>
    </row>
    <row r="17" spans="1:52" ht="16.05" customHeight="1">
      <c r="A17" s="8">
        <f t="shared" si="7"/>
        <v>2005</v>
      </c>
      <c r="B17" s="301">
        <f>+'Ark1'!R11</f>
        <v>148161</v>
      </c>
      <c r="C17" s="363">
        <f t="shared" si="2"/>
        <v>2720</v>
      </c>
      <c r="D17" s="213"/>
      <c r="E17" s="212">
        <f t="shared" si="3"/>
        <v>101.87017415996864</v>
      </c>
      <c r="F17" s="113"/>
      <c r="G17" s="363"/>
      <c r="H17" s="113"/>
      <c r="I17" s="68">
        <f>+'Ark1'!U11</f>
        <v>32.111787852403495</v>
      </c>
      <c r="J17" s="245">
        <f t="shared" si="4"/>
        <v>0.50024021452981771</v>
      </c>
      <c r="K17" s="110"/>
      <c r="L17" s="245"/>
      <c r="M17" s="376"/>
      <c r="N17" s="377"/>
      <c r="O17" s="376"/>
      <c r="P17" s="10">
        <f>+'Ark1'!S11</f>
        <v>6.274059975297142</v>
      </c>
      <c r="Q17" s="112">
        <f t="shared" si="4"/>
        <v>0.23376184753399354</v>
      </c>
      <c r="R17" s="7"/>
      <c r="S17" s="9">
        <f>+'Ark1'!T11</f>
        <v>8.0817016623807891</v>
      </c>
      <c r="T17" s="112">
        <f t="shared" si="4"/>
        <v>5.1015679748658727E-2</v>
      </c>
      <c r="U17" s="93">
        <f>+'Ark1'!W11</f>
        <v>41.38268505207175</v>
      </c>
      <c r="V17" s="8"/>
      <c r="W17" s="8"/>
      <c r="X17" s="8"/>
      <c r="Y17" s="119">
        <f>+'Ark1'!X11</f>
        <v>99.13877471129382</v>
      </c>
      <c r="Z17" s="83">
        <f>+'Ark1'!Y11</f>
        <v>91.542308704719872</v>
      </c>
      <c r="AA17" s="119">
        <f>+'Ark1'!Z11</f>
        <v>7.1127875856050524</v>
      </c>
      <c r="AB17" s="312">
        <f>+'Ark1'!Q11</f>
        <v>15620</v>
      </c>
      <c r="AC17" s="312">
        <f t="shared" si="5"/>
        <v>-595</v>
      </c>
      <c r="AD17" s="119">
        <f t="shared" si="0"/>
        <v>9.4853393085787445</v>
      </c>
      <c r="AE17" s="12"/>
      <c r="AF17" s="84">
        <f>+'Ark1'!AD11</f>
        <v>77.007936745986513</v>
      </c>
      <c r="AG17" s="312">
        <f t="shared" si="1"/>
        <v>4757.7145999999539</v>
      </c>
      <c r="AH17" s="6"/>
      <c r="AI17" s="22"/>
      <c r="AJ17" s="22"/>
      <c r="AK17" s="22"/>
      <c r="AL17" s="22"/>
      <c r="AM17" s="22"/>
      <c r="AN17" s="22"/>
      <c r="AO17" s="300">
        <f t="shared" si="6"/>
        <v>99137</v>
      </c>
      <c r="AP17" s="22">
        <f t="shared" si="6"/>
        <v>31.203395301451486</v>
      </c>
      <c r="AQ17" s="22">
        <f t="shared" si="6"/>
        <v>7.2295812865025155</v>
      </c>
      <c r="AR17" s="22">
        <f t="shared" si="6"/>
        <v>6.7732632619506328</v>
      </c>
      <c r="AS17" s="22"/>
      <c r="AT17" s="22"/>
      <c r="AU17" s="22"/>
      <c r="AV17" s="22"/>
      <c r="AW17" s="22"/>
      <c r="AX17" s="22"/>
      <c r="AY17" s="22"/>
      <c r="AZ17" s="22"/>
    </row>
    <row r="18" spans="1:52" ht="16.05" customHeight="1">
      <c r="A18" s="8">
        <f t="shared" si="7"/>
        <v>2006</v>
      </c>
      <c r="B18" s="301">
        <f>+'Ark1'!R12</f>
        <v>154604</v>
      </c>
      <c r="C18" s="363">
        <f t="shared" si="2"/>
        <v>6443</v>
      </c>
      <c r="D18" s="213"/>
      <c r="E18" s="212">
        <f t="shared" si="3"/>
        <v>104.34864775480727</v>
      </c>
      <c r="F18" s="113"/>
      <c r="G18" s="363"/>
      <c r="H18" s="113"/>
      <c r="I18" s="68">
        <f>+'Ark1'!U12</f>
        <v>31.922461902666925</v>
      </c>
      <c r="J18" s="245">
        <f t="shared" si="4"/>
        <v>-0.18932594973657046</v>
      </c>
      <c r="K18" s="110"/>
      <c r="L18" s="245"/>
      <c r="M18" s="376"/>
      <c r="N18" s="377"/>
      <c r="O18" s="376"/>
      <c r="P18" s="10">
        <f>+'Ark1'!S12</f>
        <v>6.413514527437842</v>
      </c>
      <c r="Q18" s="112">
        <f t="shared" si="4"/>
        <v>0.13945455214070002</v>
      </c>
      <c r="R18" s="7"/>
      <c r="S18" s="9">
        <f>+'Ark1'!T12</f>
        <v>7.9152027114434302</v>
      </c>
      <c r="T18" s="112">
        <f t="shared" si="4"/>
        <v>-0.16649895093735889</v>
      </c>
      <c r="U18" s="93">
        <f>+'Ark1'!W12</f>
        <v>39.218907660862591</v>
      </c>
      <c r="V18" s="8"/>
      <c r="W18" s="8"/>
      <c r="X18" s="8"/>
      <c r="Y18" s="119">
        <f>+'Ark1'!X12</f>
        <v>99.111277845333888</v>
      </c>
      <c r="Z18" s="83">
        <f>+'Ark1'!Y12</f>
        <v>91.165817184548942</v>
      </c>
      <c r="AA18" s="119">
        <f>+'Ark1'!Z12</f>
        <v>7.040874834875642</v>
      </c>
      <c r="AB18" s="312">
        <f>+'Ark1'!Q12</f>
        <v>15063</v>
      </c>
      <c r="AC18" s="312">
        <f t="shared" si="5"/>
        <v>-557</v>
      </c>
      <c r="AD18" s="119">
        <f t="shared" si="0"/>
        <v>10.263825267211047</v>
      </c>
      <c r="AE18" s="12"/>
      <c r="AF18" s="84">
        <f>+'Ark1'!AD12</f>
        <v>75.838447217034727</v>
      </c>
      <c r="AG18" s="312">
        <f t="shared" si="1"/>
        <v>4935.3402999999171</v>
      </c>
      <c r="AH18" s="6"/>
      <c r="AI18" s="22"/>
      <c r="AJ18" s="22"/>
      <c r="AK18" s="22"/>
      <c r="AL18" s="22"/>
      <c r="AM18" s="22"/>
      <c r="AN18" s="22"/>
      <c r="AO18" s="300">
        <f t="shared" si="6"/>
        <v>99137</v>
      </c>
      <c r="AP18" s="22">
        <f t="shared" si="6"/>
        <v>31.203395301451486</v>
      </c>
      <c r="AQ18" s="22">
        <f t="shared" si="6"/>
        <v>7.2295812865025155</v>
      </c>
      <c r="AR18" s="22">
        <f t="shared" si="6"/>
        <v>6.7732632619506328</v>
      </c>
      <c r="AS18" s="22"/>
      <c r="AT18" s="22"/>
      <c r="AU18" s="22"/>
      <c r="AV18" s="22"/>
      <c r="AW18" s="22"/>
      <c r="AX18" s="22"/>
      <c r="AY18" s="22"/>
      <c r="AZ18" s="22"/>
    </row>
    <row r="19" spans="1:52" ht="16.05" customHeight="1">
      <c r="A19" s="8">
        <f t="shared" si="7"/>
        <v>2007</v>
      </c>
      <c r="B19" s="301">
        <f>+'Ark1'!R13</f>
        <v>133645</v>
      </c>
      <c r="C19" s="363">
        <f t="shared" si="2"/>
        <v>-20959</v>
      </c>
      <c r="D19" s="213"/>
      <c r="E19" s="212">
        <f t="shared" si="3"/>
        <v>86.443429665467903</v>
      </c>
      <c r="F19" s="113"/>
      <c r="G19" s="363"/>
      <c r="H19" s="113"/>
      <c r="I19" s="68">
        <f>+'Ark1'!U13</f>
        <v>31.954988963297847</v>
      </c>
      <c r="J19" s="245">
        <f t="shared" si="4"/>
        <v>3.2527060630922477E-2</v>
      </c>
      <c r="K19" s="110"/>
      <c r="L19" s="245"/>
      <c r="M19" s="376"/>
      <c r="N19" s="377"/>
      <c r="O19" s="376"/>
      <c r="P19" s="10">
        <f>+'Ark1'!S13</f>
        <v>6.5634853529873904</v>
      </c>
      <c r="Q19" s="112">
        <f t="shared" si="4"/>
        <v>0.14997082554954844</v>
      </c>
      <c r="R19" s="7"/>
      <c r="S19" s="9">
        <f>+'Ark1'!T13</f>
        <v>7.8513898761644656</v>
      </c>
      <c r="T19" s="112">
        <f t="shared" si="4"/>
        <v>-6.3812835278964641E-2</v>
      </c>
      <c r="U19" s="93">
        <f>+'Ark1'!W13</f>
        <v>38.866399790489744</v>
      </c>
      <c r="V19" s="8"/>
      <c r="W19" s="8"/>
      <c r="X19" s="8"/>
      <c r="Y19" s="119">
        <f>+'Ark1'!X13</f>
        <v>98.814022223053598</v>
      </c>
      <c r="Z19" s="83">
        <f>+'Ark1'!Y13</f>
        <v>90.85861798047064</v>
      </c>
      <c r="AA19" s="119">
        <f>+'Ark1'!Z13</f>
        <v>7.176248629911294</v>
      </c>
      <c r="AB19" s="312">
        <f>+'Ark1'!Q13</f>
        <v>14071</v>
      </c>
      <c r="AC19" s="312">
        <f t="shared" si="5"/>
        <v>-992</v>
      </c>
      <c r="AD19" s="119">
        <f t="shared" si="0"/>
        <v>9.4979034894463794</v>
      </c>
      <c r="AE19" s="12"/>
      <c r="AF19" s="84">
        <f>+'Ark1'!AD13</f>
        <v>75.518882306979151</v>
      </c>
      <c r="AG19" s="312">
        <f t="shared" si="1"/>
        <v>4270.6244999999408</v>
      </c>
      <c r="AH19" s="6"/>
      <c r="AI19" s="22"/>
      <c r="AJ19" s="22"/>
      <c r="AK19" s="22"/>
      <c r="AL19" s="22"/>
      <c r="AM19" s="22"/>
      <c r="AN19" s="22"/>
      <c r="AO19" s="300">
        <f t="shared" si="6"/>
        <v>99137</v>
      </c>
      <c r="AP19" s="22">
        <f t="shared" si="6"/>
        <v>31.203395301451486</v>
      </c>
      <c r="AQ19" s="22">
        <f t="shared" si="6"/>
        <v>7.2295812865025155</v>
      </c>
      <c r="AR19" s="22">
        <f t="shared" si="6"/>
        <v>6.7732632619506328</v>
      </c>
      <c r="AS19" s="22"/>
      <c r="AT19" s="22"/>
      <c r="AU19" s="22"/>
      <c r="AV19" s="22"/>
      <c r="AW19" s="22"/>
      <c r="AX19" s="22"/>
      <c r="AY19" s="22"/>
      <c r="AZ19" s="22"/>
    </row>
    <row r="20" spans="1:52" ht="16.05" customHeight="1">
      <c r="A20" s="8">
        <f t="shared" si="7"/>
        <v>2008</v>
      </c>
      <c r="B20" s="301">
        <f>+'Ark1'!R14</f>
        <v>130460</v>
      </c>
      <c r="C20" s="363">
        <f t="shared" si="2"/>
        <v>-3185</v>
      </c>
      <c r="D20" s="213"/>
      <c r="E20" s="212">
        <f t="shared" si="3"/>
        <v>97.616820681656634</v>
      </c>
      <c r="F20" s="113"/>
      <c r="G20" s="363"/>
      <c r="H20" s="113"/>
      <c r="I20" s="68">
        <f>+'Ark1'!U14</f>
        <v>32.393374214318101</v>
      </c>
      <c r="J20" s="245">
        <f t="shared" si="4"/>
        <v>0.43838525102025372</v>
      </c>
      <c r="K20" s="110"/>
      <c r="L20" s="245"/>
      <c r="M20" s="376"/>
      <c r="N20" s="377"/>
      <c r="O20" s="376"/>
      <c r="P20" s="10">
        <f>+'Ark1'!S14</f>
        <v>6.8246895600183981</v>
      </c>
      <c r="Q20" s="112">
        <f t="shared" si="4"/>
        <v>0.26120420703100766</v>
      </c>
      <c r="R20" s="7"/>
      <c r="S20" s="9">
        <f>+'Ark1'!T14</f>
        <v>8.0127625325770371</v>
      </c>
      <c r="T20" s="112">
        <f t="shared" si="4"/>
        <v>0.16137265641257148</v>
      </c>
      <c r="U20" s="93">
        <f>+'Ark1'!W14</f>
        <v>39.816035566457153</v>
      </c>
      <c r="V20" s="8"/>
      <c r="W20" s="8"/>
      <c r="X20" s="8"/>
      <c r="Y20" s="119">
        <f>+'Ark1'!X14</f>
        <v>98.679288670856963</v>
      </c>
      <c r="Z20" s="83">
        <f>+'Ark1'!Y14</f>
        <v>91.57059635137206</v>
      </c>
      <c r="AA20" s="119">
        <f>+'Ark1'!Z14</f>
        <v>7.2588417872430444</v>
      </c>
      <c r="AB20" s="312">
        <f>+'Ark1'!Q14</f>
        <v>13428</v>
      </c>
      <c r="AC20" s="312">
        <f t="shared" si="5"/>
        <v>-643</v>
      </c>
      <c r="AD20" s="119">
        <f t="shared" si="0"/>
        <v>9.7155198093535891</v>
      </c>
      <c r="AE20" s="12"/>
      <c r="AF20" s="84">
        <f>+'Ark1'!AD14</f>
        <v>73.869931832203918</v>
      </c>
      <c r="AG20" s="312">
        <f t="shared" si="1"/>
        <v>4226.0395999999391</v>
      </c>
      <c r="AH20" s="6"/>
      <c r="AI20" s="22"/>
      <c r="AJ20" s="22"/>
      <c r="AK20" s="22"/>
      <c r="AL20" s="22"/>
      <c r="AM20" s="22"/>
      <c r="AN20" s="22"/>
      <c r="AO20" s="300">
        <f t="shared" si="6"/>
        <v>99137</v>
      </c>
      <c r="AP20" s="22">
        <f t="shared" si="6"/>
        <v>31.203395301451486</v>
      </c>
      <c r="AQ20" s="22">
        <f t="shared" si="6"/>
        <v>7.2295812865025155</v>
      </c>
      <c r="AR20" s="22">
        <f t="shared" si="6"/>
        <v>6.7732632619506328</v>
      </c>
      <c r="AS20" s="22"/>
      <c r="AT20" s="22"/>
      <c r="AU20" s="22"/>
      <c r="AV20" s="22"/>
      <c r="AW20" s="22"/>
      <c r="AX20" s="22"/>
      <c r="AY20" s="22"/>
      <c r="AZ20" s="22"/>
    </row>
    <row r="21" spans="1:52" ht="16.05" customHeight="1">
      <c r="A21" s="8">
        <f t="shared" si="7"/>
        <v>2009</v>
      </c>
      <c r="B21" s="301">
        <f>+'Ark1'!R15</f>
        <v>125737</v>
      </c>
      <c r="C21" s="363">
        <f t="shared" si="2"/>
        <v>-4723</v>
      </c>
      <c r="D21" s="213"/>
      <c r="E21" s="212">
        <f t="shared" si="3"/>
        <v>96.379733251571366</v>
      </c>
      <c r="F21" s="113"/>
      <c r="G21" s="363"/>
      <c r="H21" s="113"/>
      <c r="I21" s="68">
        <f>+'Ark1'!U15</f>
        <v>32.894218885451465</v>
      </c>
      <c r="J21" s="245">
        <f t="shared" si="4"/>
        <v>0.50084467113336473</v>
      </c>
      <c r="K21" s="110"/>
      <c r="L21" s="245"/>
      <c r="M21" s="376"/>
      <c r="N21" s="377"/>
      <c r="O21" s="376"/>
      <c r="P21" s="10">
        <f>+'Ark1'!S15</f>
        <v>7.1646054860542234</v>
      </c>
      <c r="Q21" s="112">
        <f t="shared" si="4"/>
        <v>0.33991592603582532</v>
      </c>
      <c r="R21" s="7"/>
      <c r="S21" s="9">
        <f>+'Ark1'!T15</f>
        <v>8.0870149597970364</v>
      </c>
      <c r="T21" s="112">
        <f t="shared" si="4"/>
        <v>7.4252427219999362E-2</v>
      </c>
      <c r="U21" s="93">
        <f>+'Ark1'!W15</f>
        <v>41.486595035669694</v>
      </c>
      <c r="V21" s="8"/>
      <c r="W21" s="8"/>
      <c r="X21" s="8"/>
      <c r="Y21" s="119">
        <f>+'Ark1'!X15</f>
        <v>98.246339581825566</v>
      </c>
      <c r="Z21" s="83">
        <f>+'Ark1'!Y15</f>
        <v>91.319977413171941</v>
      </c>
      <c r="AA21" s="119">
        <f>+'Ark1'!Z15</f>
        <v>7.5959733563661613</v>
      </c>
      <c r="AB21" s="312">
        <f>+'Ark1'!Q15</f>
        <v>13079</v>
      </c>
      <c r="AC21" s="312">
        <f t="shared" si="5"/>
        <v>-349</v>
      </c>
      <c r="AD21" s="119">
        <f t="shared" si="0"/>
        <v>9.6136554782475727</v>
      </c>
      <c r="AE21" s="12"/>
      <c r="AF21" s="84">
        <f>+'Ark1'!AD15</f>
        <v>72.975170620230102</v>
      </c>
      <c r="AG21" s="312">
        <f t="shared" si="1"/>
        <v>4136.0204000000113</v>
      </c>
      <c r="AH21" s="6"/>
      <c r="AI21" s="22"/>
      <c r="AJ21" s="22"/>
      <c r="AK21" s="22"/>
      <c r="AL21" s="22"/>
      <c r="AM21" s="22"/>
      <c r="AN21" s="22"/>
      <c r="AO21" s="300">
        <f t="shared" si="6"/>
        <v>99137</v>
      </c>
      <c r="AP21" s="22">
        <f t="shared" si="6"/>
        <v>31.203395301451486</v>
      </c>
      <c r="AQ21" s="22">
        <f t="shared" si="6"/>
        <v>7.2295812865025155</v>
      </c>
      <c r="AR21" s="22">
        <f t="shared" si="6"/>
        <v>6.7732632619506328</v>
      </c>
      <c r="AS21" s="22"/>
      <c r="AT21" s="22"/>
      <c r="AU21" s="22"/>
      <c r="AV21" s="22"/>
      <c r="AW21" s="22"/>
      <c r="AX21" s="22"/>
      <c r="AY21" s="22"/>
      <c r="AZ21" s="22"/>
    </row>
    <row r="22" spans="1:52" ht="16.05" customHeight="1">
      <c r="A22" s="8">
        <f t="shared" si="7"/>
        <v>2010</v>
      </c>
      <c r="B22" s="301">
        <f>+'Ark1'!R16</f>
        <v>134868</v>
      </c>
      <c r="C22" s="363">
        <f t="shared" si="2"/>
        <v>9131</v>
      </c>
      <c r="D22" s="213"/>
      <c r="E22" s="212">
        <f t="shared" si="3"/>
        <v>107.26198334619086</v>
      </c>
      <c r="F22" s="113"/>
      <c r="G22" s="363"/>
      <c r="H22" s="113"/>
      <c r="I22" s="68">
        <f>+'Ark1'!U16</f>
        <v>32.499022006702383</v>
      </c>
      <c r="J22" s="245">
        <f t="shared" si="4"/>
        <v>-0.39519687874908271</v>
      </c>
      <c r="K22" s="110"/>
      <c r="L22" s="245"/>
      <c r="M22" s="376"/>
      <c r="N22" s="377"/>
      <c r="O22" s="376"/>
      <c r="P22" s="10">
        <f>+'Ark1'!S16</f>
        <v>7.158903520479285</v>
      </c>
      <c r="Q22" s="112">
        <f t="shared" si="4"/>
        <v>-5.7019655749384057E-3</v>
      </c>
      <c r="R22" s="7"/>
      <c r="S22" s="9">
        <f>+'Ark1'!T16</f>
        <v>7.6942862650888291</v>
      </c>
      <c r="T22" s="112">
        <f t="shared" si="4"/>
        <v>-0.39272869470820737</v>
      </c>
      <c r="U22" s="93">
        <f>+'Ark1'!W16</f>
        <v>35.378295815167434</v>
      </c>
      <c r="V22" s="8"/>
      <c r="W22" s="8"/>
      <c r="X22" s="8"/>
      <c r="Y22" s="119">
        <f>+'Ark1'!X16</f>
        <v>97.380401577839038</v>
      </c>
      <c r="Z22" s="83">
        <f>+'Ark1'!Y16</f>
        <v>89.96203695465195</v>
      </c>
      <c r="AA22" s="119">
        <f>+'Ark1'!Z16</f>
        <v>7.873755180029411</v>
      </c>
      <c r="AB22" s="312">
        <f>+'Ark1'!Q16</f>
        <v>13006</v>
      </c>
      <c r="AC22" s="312">
        <f t="shared" si="5"/>
        <v>-73</v>
      </c>
      <c r="AD22" s="119">
        <f t="shared" si="0"/>
        <v>10.369675534368753</v>
      </c>
      <c r="AE22" s="12"/>
      <c r="AF22" s="84">
        <f>+'Ark1'!AD16</f>
        <v>70.243308807066043</v>
      </c>
      <c r="AG22" s="312">
        <f t="shared" si="1"/>
        <v>4383.078099999937</v>
      </c>
      <c r="AH22" s="6"/>
      <c r="AI22" s="22"/>
      <c r="AJ22" s="22"/>
      <c r="AK22" s="22"/>
      <c r="AL22" s="22"/>
      <c r="AM22" s="22"/>
      <c r="AN22" s="22"/>
      <c r="AO22" s="300">
        <f t="shared" si="6"/>
        <v>99137</v>
      </c>
      <c r="AP22" s="22">
        <f t="shared" si="6"/>
        <v>31.203395301451486</v>
      </c>
      <c r="AQ22" s="22">
        <f t="shared" si="6"/>
        <v>7.2295812865025155</v>
      </c>
      <c r="AR22" s="22">
        <f t="shared" si="6"/>
        <v>6.7732632619506328</v>
      </c>
      <c r="AS22" s="22"/>
      <c r="AT22" s="22"/>
      <c r="AU22" s="22"/>
      <c r="AV22" s="22"/>
      <c r="AW22" s="22"/>
      <c r="AX22" s="22"/>
      <c r="AY22" s="22"/>
      <c r="AZ22" s="22"/>
    </row>
    <row r="23" spans="1:52" ht="16.05" customHeight="1">
      <c r="A23" s="8">
        <f t="shared" si="7"/>
        <v>2011</v>
      </c>
      <c r="B23" s="301">
        <f>+'Ark1'!R17</f>
        <v>129020</v>
      </c>
      <c r="C23" s="363">
        <f t="shared" si="2"/>
        <v>-5848</v>
      </c>
      <c r="D23" s="213"/>
      <c r="E23" s="212">
        <f t="shared" si="3"/>
        <v>95.663908414153099</v>
      </c>
      <c r="F23" s="113"/>
      <c r="G23" s="363"/>
      <c r="H23" s="113"/>
      <c r="I23" s="68">
        <f>+'Ark1'!U17</f>
        <v>31.799501627654259</v>
      </c>
      <c r="J23" s="245">
        <f t="shared" si="4"/>
        <v>-0.69952037904812414</v>
      </c>
      <c r="K23" s="110"/>
      <c r="L23" s="245"/>
      <c r="M23" s="376"/>
      <c r="N23" s="377"/>
      <c r="O23" s="376"/>
      <c r="P23" s="10">
        <f>+'Ark1'!S17</f>
        <v>6.9872655402263195</v>
      </c>
      <c r="Q23" s="112">
        <f t="shared" si="4"/>
        <v>-0.17163798025296551</v>
      </c>
      <c r="R23" s="7"/>
      <c r="S23" s="9">
        <f>+'Ark1'!T17</f>
        <v>7.3526507518214244</v>
      </c>
      <c r="T23" s="112">
        <f t="shared" si="4"/>
        <v>-0.34163551326740471</v>
      </c>
      <c r="U23" s="93">
        <f>+'Ark1'!W17</f>
        <v>30.43016586575725</v>
      </c>
      <c r="V23" s="8"/>
      <c r="W23" s="8"/>
      <c r="X23" s="8"/>
      <c r="Y23" s="119">
        <f>+'Ark1'!X17</f>
        <v>96.844675244148235</v>
      </c>
      <c r="Z23" s="83">
        <f>+'Ark1'!Y17</f>
        <v>88.220430940939394</v>
      </c>
      <c r="AA23" s="119">
        <f>+'Ark1'!Z17</f>
        <v>7.8409349193127644</v>
      </c>
      <c r="AB23" s="312">
        <f>+'Ark1'!Q17</f>
        <v>12580</v>
      </c>
      <c r="AC23" s="312">
        <f t="shared" si="5"/>
        <v>-426</v>
      </c>
      <c r="AD23" s="119">
        <f t="shared" si="0"/>
        <v>10.255961844197138</v>
      </c>
      <c r="AE23" s="12"/>
      <c r="AF23" s="84">
        <f>+'Ark1'!AD17</f>
        <v>69.192843288887502</v>
      </c>
      <c r="AG23" s="312">
        <f t="shared" si="1"/>
        <v>4102.771699999952</v>
      </c>
      <c r="AH23" s="6"/>
      <c r="AI23" s="22"/>
      <c r="AJ23" s="22"/>
      <c r="AK23" s="22"/>
      <c r="AL23" s="22"/>
      <c r="AM23" s="22"/>
      <c r="AN23" s="22"/>
      <c r="AO23" s="300">
        <f t="shared" si="6"/>
        <v>99137</v>
      </c>
      <c r="AP23" s="22">
        <f t="shared" si="6"/>
        <v>31.203395301451486</v>
      </c>
      <c r="AQ23" s="22">
        <f t="shared" si="6"/>
        <v>7.2295812865025155</v>
      </c>
      <c r="AR23" s="22">
        <f t="shared" si="6"/>
        <v>6.7732632619506328</v>
      </c>
      <c r="AS23" s="22"/>
      <c r="AT23" s="22"/>
      <c r="AU23" s="22"/>
      <c r="AV23" s="22"/>
      <c r="AW23" s="22"/>
      <c r="AX23" s="22"/>
      <c r="AY23" s="22"/>
      <c r="AZ23" s="22"/>
    </row>
    <row r="24" spans="1:52" ht="16.05" customHeight="1">
      <c r="A24" s="8">
        <f t="shared" si="7"/>
        <v>2012</v>
      </c>
      <c r="B24" s="301">
        <f>+'Ark1'!R18</f>
        <v>123391.75</v>
      </c>
      <c r="C24" s="363">
        <f t="shared" si="2"/>
        <v>-5628.25</v>
      </c>
      <c r="D24" s="213"/>
      <c r="E24" s="212">
        <f t="shared" si="3"/>
        <v>95.637691830723924</v>
      </c>
      <c r="F24" s="113"/>
      <c r="G24" s="363"/>
      <c r="H24" s="113"/>
      <c r="I24" s="68">
        <f>+'Ark1'!U18</f>
        <v>31.057683354032395</v>
      </c>
      <c r="J24" s="245">
        <f t="shared" si="4"/>
        <v>-0.74181827362186326</v>
      </c>
      <c r="K24" s="110"/>
      <c r="L24" s="245"/>
      <c r="M24" s="376"/>
      <c r="N24" s="377"/>
      <c r="O24" s="376"/>
      <c r="P24" s="10">
        <f>+'Ark1'!S18</f>
        <v>7.0572141168270974</v>
      </c>
      <c r="Q24" s="112">
        <f t="shared" si="4"/>
        <v>6.9948576600777912E-2</v>
      </c>
      <c r="R24" s="7"/>
      <c r="S24" s="9">
        <f>+'Ark1'!T18</f>
        <v>7.2683384423999184</v>
      </c>
      <c r="T24" s="112">
        <f t="shared" si="4"/>
        <v>-8.4312309421505915E-2</v>
      </c>
      <c r="U24" s="93">
        <f>+'Ark1'!W18</f>
        <v>28.243379318309376</v>
      </c>
      <c r="V24" s="8"/>
      <c r="W24" s="8"/>
      <c r="X24" s="8"/>
      <c r="Y24" s="119">
        <f>+'Ark1'!X18</f>
        <v>96.472414079547491</v>
      </c>
      <c r="Z24" s="83">
        <f>+'Ark1'!Y18</f>
        <v>86.707579720686354</v>
      </c>
      <c r="AA24" s="119">
        <f>+'Ark1'!Z18</f>
        <v>7.6754044318954113</v>
      </c>
      <c r="AB24" s="312">
        <f>+'Ark1'!Q18</f>
        <v>12259</v>
      </c>
      <c r="AC24" s="312">
        <f t="shared" si="5"/>
        <v>-321</v>
      </c>
      <c r="AD24" s="119">
        <f t="shared" si="0"/>
        <v>10.065400929929032</v>
      </c>
      <c r="AE24" s="12"/>
      <c r="AF24" s="84">
        <f>+'Ark1'!AD18</f>
        <v>66.388933804420631</v>
      </c>
      <c r="AG24" s="312">
        <f t="shared" si="1"/>
        <v>3832.2618999999268</v>
      </c>
      <c r="AH24" s="6"/>
      <c r="AI24" s="22"/>
      <c r="AJ24" s="22"/>
      <c r="AK24" s="22"/>
      <c r="AL24" s="22"/>
      <c r="AM24" s="22"/>
      <c r="AN24" s="22"/>
      <c r="AO24" s="300">
        <f t="shared" si="6"/>
        <v>99137</v>
      </c>
      <c r="AP24" s="22">
        <f t="shared" si="6"/>
        <v>31.203395301451486</v>
      </c>
      <c r="AQ24" s="22">
        <f t="shared" si="6"/>
        <v>7.2295812865025155</v>
      </c>
      <c r="AR24" s="22">
        <f t="shared" si="6"/>
        <v>6.7732632619506328</v>
      </c>
      <c r="AS24" s="22"/>
      <c r="AT24" s="22"/>
      <c r="AU24" s="22"/>
      <c r="AV24" s="22"/>
      <c r="AW24" s="22"/>
      <c r="AX24" s="22"/>
      <c r="AY24" s="22"/>
      <c r="AZ24" s="22"/>
    </row>
    <row r="25" spans="1:52" ht="16.05" customHeight="1">
      <c r="A25" s="8">
        <f t="shared" si="7"/>
        <v>2013</v>
      </c>
      <c r="B25" s="301">
        <f>+'Ark1'!R19</f>
        <v>125697</v>
      </c>
      <c r="C25" s="363">
        <f t="shared" si="2"/>
        <v>2305.25</v>
      </c>
      <c r="D25" s="213"/>
      <c r="E25" s="212">
        <f t="shared" si="3"/>
        <v>101.8682367338173</v>
      </c>
      <c r="F25" s="113"/>
      <c r="G25" s="363"/>
      <c r="H25" s="113"/>
      <c r="I25" s="68">
        <f>+'Ark1'!U19</f>
        <v>31.551346491960619</v>
      </c>
      <c r="J25" s="245">
        <f t="shared" si="4"/>
        <v>0.49366313792822325</v>
      </c>
      <c r="K25" s="110"/>
      <c r="L25" s="245"/>
      <c r="M25" s="376"/>
      <c r="N25" s="377"/>
      <c r="O25" s="376"/>
      <c r="P25" s="10">
        <f>+'Ark1'!S19</f>
        <v>7.2779461721441265</v>
      </c>
      <c r="Q25" s="112">
        <f t="shared" si="4"/>
        <v>0.22073205531702911</v>
      </c>
      <c r="R25" s="7"/>
      <c r="S25" s="9">
        <f>+'Ark1'!T19</f>
        <v>7.6235311900840896</v>
      </c>
      <c r="T25" s="112">
        <f t="shared" si="4"/>
        <v>0.3551927476841712</v>
      </c>
      <c r="U25" s="93">
        <f>+'Ark1'!W19</f>
        <v>33.026245654232</v>
      </c>
      <c r="V25" s="8"/>
      <c r="W25" s="8"/>
      <c r="X25" s="8"/>
      <c r="Y25" s="119">
        <f>+'Ark1'!X19</f>
        <v>96.514634398593444</v>
      </c>
      <c r="Z25" s="83">
        <f>+'Ark1'!Y19</f>
        <v>87.646483209623113</v>
      </c>
      <c r="AA25" s="119">
        <f>+'Ark1'!Z19</f>
        <v>7.8034569764325132</v>
      </c>
      <c r="AB25" s="312">
        <f>+'Ark1'!Q19</f>
        <v>12200</v>
      </c>
      <c r="AC25" s="312">
        <f t="shared" si="5"/>
        <v>-59</v>
      </c>
      <c r="AD25" s="119">
        <f t="shared" si="0"/>
        <v>10.303032786885247</v>
      </c>
      <c r="AE25" s="12"/>
      <c r="AF25" s="84">
        <f>+'Ark1'!AD19</f>
        <v>67.202497586379437</v>
      </c>
      <c r="AG25" s="312">
        <f t="shared" si="1"/>
        <v>3965.909599999974</v>
      </c>
      <c r="AH25" s="6"/>
      <c r="AI25" s="22"/>
      <c r="AJ25" s="22"/>
      <c r="AK25" s="22"/>
      <c r="AL25" s="22"/>
      <c r="AM25" s="22"/>
      <c r="AN25" s="22"/>
      <c r="AO25" s="300">
        <f t="shared" si="6"/>
        <v>99137</v>
      </c>
      <c r="AP25" s="22">
        <f t="shared" si="6"/>
        <v>31.203395301451486</v>
      </c>
      <c r="AQ25" s="22">
        <f t="shared" si="6"/>
        <v>7.2295812865025155</v>
      </c>
      <c r="AR25" s="22">
        <f t="shared" si="6"/>
        <v>6.7732632619506328</v>
      </c>
      <c r="AS25" s="22"/>
      <c r="AT25" s="22"/>
      <c r="AU25" s="22"/>
      <c r="AV25" s="22"/>
      <c r="AW25" s="22"/>
      <c r="AX25" s="22"/>
      <c r="AY25" s="22"/>
      <c r="AZ25" s="22"/>
    </row>
    <row r="26" spans="1:52" ht="16.05" customHeight="1">
      <c r="A26" s="8">
        <f t="shared" si="7"/>
        <v>2014</v>
      </c>
      <c r="B26" s="301">
        <f>+'Ark1'!R20</f>
        <v>119178</v>
      </c>
      <c r="C26" s="363">
        <f t="shared" si="2"/>
        <v>-6519</v>
      </c>
      <c r="D26" s="213"/>
      <c r="E26" s="212">
        <f t="shared" si="3"/>
        <v>94.813718704503685</v>
      </c>
      <c r="F26" s="113"/>
      <c r="G26" s="363"/>
      <c r="H26" s="113"/>
      <c r="I26" s="68">
        <f>+'Ark1'!U20</f>
        <v>31.779795767674901</v>
      </c>
      <c r="J26" s="245">
        <f t="shared" si="4"/>
        <v>0.22844927571428286</v>
      </c>
      <c r="K26" s="110"/>
      <c r="L26" s="245"/>
      <c r="M26" s="376"/>
      <c r="N26" s="377"/>
      <c r="O26" s="376"/>
      <c r="P26" s="10">
        <f>+'Ark1'!S20</f>
        <v>7.3265787309738384</v>
      </c>
      <c r="Q26" s="112">
        <f t="shared" si="4"/>
        <v>4.8632558829711847E-2</v>
      </c>
      <c r="R26" s="7"/>
      <c r="S26" s="9">
        <f>+'Ark1'!T20</f>
        <v>7.6652905737636132</v>
      </c>
      <c r="T26" s="112">
        <f t="shared" si="4"/>
        <v>4.1759383679523587E-2</v>
      </c>
      <c r="U26" s="93">
        <f>+'Ark1'!W20</f>
        <v>34.814311366191745</v>
      </c>
      <c r="V26" s="8"/>
      <c r="W26" s="8"/>
      <c r="X26" s="8"/>
      <c r="Y26" s="119">
        <f>+'Ark1'!X20</f>
        <v>96.506905636946399</v>
      </c>
      <c r="Z26" s="83">
        <f>+'Ark1'!Y20</f>
        <v>87.678094950410298</v>
      </c>
      <c r="AA26" s="119">
        <f>+'Ark1'!Z20</f>
        <v>7.9137373124592818</v>
      </c>
      <c r="AB26" s="312">
        <f>+'Ark1'!Q20</f>
        <v>12002</v>
      </c>
      <c r="AC26" s="312">
        <f t="shared" si="5"/>
        <v>-198</v>
      </c>
      <c r="AD26" s="119">
        <f t="shared" si="0"/>
        <v>9.9298450258290281</v>
      </c>
      <c r="AE26" s="12"/>
      <c r="AF26" s="84">
        <f>+'Ark1'!AD20</f>
        <v>64.834058634650034</v>
      </c>
      <c r="AG26" s="312">
        <f t="shared" si="1"/>
        <v>3787.4524999999594</v>
      </c>
      <c r="AH26" s="6"/>
      <c r="AO26" s="300">
        <f t="shared" si="6"/>
        <v>99137</v>
      </c>
      <c r="AP26" s="22">
        <f t="shared" si="6"/>
        <v>31.203395301451486</v>
      </c>
      <c r="AQ26" s="22">
        <f t="shared" si="6"/>
        <v>7.2295812865025155</v>
      </c>
      <c r="AR26" s="22">
        <f t="shared" si="6"/>
        <v>6.7732632619506328</v>
      </c>
    </row>
    <row r="27" spans="1:52" ht="16.05" customHeight="1">
      <c r="A27" s="8">
        <f t="shared" si="7"/>
        <v>2015</v>
      </c>
      <c r="B27" s="301">
        <f>+'Ark1'!R21</f>
        <v>123664</v>
      </c>
      <c r="C27" s="363">
        <f t="shared" ref="C27" si="8">+B27-B26</f>
        <v>4486</v>
      </c>
      <c r="D27" s="213"/>
      <c r="E27" s="212">
        <f t="shared" ref="E27" si="9">100*B27/B26</f>
        <v>103.76411753847187</v>
      </c>
      <c r="F27" s="113"/>
      <c r="G27" s="363"/>
      <c r="H27" s="113"/>
      <c r="I27" s="68">
        <f>+'Ark1'!U21</f>
        <v>32.431177464743193</v>
      </c>
      <c r="J27" s="245">
        <f t="shared" ref="J27" si="10">+I27-I26</f>
        <v>0.65138169706829174</v>
      </c>
      <c r="K27" s="110"/>
      <c r="L27" s="245"/>
      <c r="M27" s="376"/>
      <c r="N27" s="377"/>
      <c r="O27" s="376"/>
      <c r="P27" s="10">
        <f>+'Ark1'!S21</f>
        <v>7.5536211023418307</v>
      </c>
      <c r="Q27" s="112">
        <f t="shared" ref="Q27" si="11">+P27-P26</f>
        <v>0.22704237136799232</v>
      </c>
      <c r="R27" s="7"/>
      <c r="S27" s="9">
        <f>+'Ark1'!T21</f>
        <v>7.6008215810583506</v>
      </c>
      <c r="T27" s="112">
        <f t="shared" ref="T27" si="12">+S27-S26</f>
        <v>-6.4468992705262629E-2</v>
      </c>
      <c r="U27" s="93">
        <f>+'Ark1'!W21</f>
        <v>34.584034157070775</v>
      </c>
      <c r="V27" s="8"/>
      <c r="W27" s="8"/>
      <c r="X27" s="8"/>
      <c r="Y27" s="119">
        <f>+'Ark1'!X21</f>
        <v>96.53415707077238</v>
      </c>
      <c r="Z27" s="83">
        <f>+'Ark1'!Y21</f>
        <v>88.254463708112326</v>
      </c>
      <c r="AA27" s="119">
        <f>+'Ark1'!Z21</f>
        <v>8.1337679212154388</v>
      </c>
      <c r="AB27" s="312">
        <f>+'Ark1'!Q21</f>
        <v>12080</v>
      </c>
      <c r="AC27" s="312">
        <f>+AB27-AB26</f>
        <v>78</v>
      </c>
      <c r="AD27" s="119">
        <f t="shared" si="0"/>
        <v>10.237086092715233</v>
      </c>
      <c r="AE27" s="12"/>
      <c r="AF27" s="84">
        <f>+'Ark1'!AD21</f>
        <v>53.77512560382791</v>
      </c>
      <c r="AG27" s="312">
        <f t="shared" si="1"/>
        <v>4010.5691300000021</v>
      </c>
      <c r="AH27" s="6"/>
      <c r="AO27" s="300">
        <f t="shared" si="6"/>
        <v>99137</v>
      </c>
      <c r="AP27" s="22">
        <f t="shared" si="6"/>
        <v>31.203395301451486</v>
      </c>
      <c r="AQ27" s="22">
        <f t="shared" si="6"/>
        <v>7.2295812865025155</v>
      </c>
      <c r="AR27" s="22">
        <f t="shared" si="6"/>
        <v>6.7732632619506328</v>
      </c>
    </row>
    <row r="28" spans="1:52" ht="16.05" customHeight="1">
      <c r="A28" s="8">
        <f t="shared" si="7"/>
        <v>2016</v>
      </c>
      <c r="B28" s="301">
        <f>+'Ark1'!R22</f>
        <v>130560</v>
      </c>
      <c r="C28" s="363">
        <f t="shared" ref="C28:C31" si="13">+B28-B27</f>
        <v>6896</v>
      </c>
      <c r="D28" s="213"/>
      <c r="E28" s="212">
        <f t="shared" ref="E28:E31" si="14">100*B28/B27</f>
        <v>105.57640056928452</v>
      </c>
      <c r="F28" s="113"/>
      <c r="G28" s="363"/>
      <c r="H28" s="113"/>
      <c r="I28" s="68">
        <f>+'Ark1'!U22</f>
        <v>32.140218290440821</v>
      </c>
      <c r="J28" s="245">
        <f t="shared" ref="J28:J31" si="15">+I28-I27</f>
        <v>-0.2909591743023725</v>
      </c>
      <c r="K28" s="110"/>
      <c r="L28" s="245"/>
      <c r="M28" s="376"/>
      <c r="N28" s="377"/>
      <c r="O28" s="376"/>
      <c r="P28" s="10">
        <f>+'Ark1'!S22</f>
        <v>7.4143382352941183</v>
      </c>
      <c r="Q28" s="112">
        <f t="shared" ref="Q28:Q31" si="16">+P28-P27</f>
        <v>-0.13928286704771242</v>
      </c>
      <c r="R28" s="7"/>
      <c r="S28" s="9">
        <f>+'Ark1'!T22</f>
        <v>7.679404105392158</v>
      </c>
      <c r="T28" s="112">
        <f t="shared" ref="T28:T31" si="17">+S28-S27</f>
        <v>7.8582524333807413E-2</v>
      </c>
      <c r="U28" s="93">
        <f>+'Ark1'!W22</f>
        <v>34.557291666666657</v>
      </c>
      <c r="V28" s="8"/>
      <c r="W28" s="8"/>
      <c r="X28" s="8"/>
      <c r="Y28" s="119">
        <f>+'Ark1'!X22</f>
        <v>95.744485294117638</v>
      </c>
      <c r="Z28" s="83">
        <f>+'Ark1'!Y22</f>
        <v>86.629136029411754</v>
      </c>
      <c r="AA28" s="119">
        <f>+'Ark1'!Z22</f>
        <v>8.4403202656676264</v>
      </c>
      <c r="AB28" s="312">
        <f>+'Ark1'!Q22</f>
        <v>12253</v>
      </c>
      <c r="AC28" s="312">
        <f t="shared" ref="AC28:AC31" si="18">+AB28-AB27</f>
        <v>173</v>
      </c>
      <c r="AD28" s="119">
        <f t="shared" si="0"/>
        <v>10.655349710275035</v>
      </c>
      <c r="AE28" s="12"/>
      <c r="AF28" s="84">
        <f>+'Ark1'!AD22</f>
        <v>64.440254492235951</v>
      </c>
      <c r="AG28" s="312">
        <f t="shared" si="1"/>
        <v>4196.2268999999542</v>
      </c>
      <c r="AH28" s="6"/>
      <c r="AO28" s="300">
        <f t="shared" si="6"/>
        <v>99137</v>
      </c>
      <c r="AP28" s="22">
        <f t="shared" si="6"/>
        <v>31.203395301451486</v>
      </c>
      <c r="AQ28" s="22">
        <f t="shared" si="6"/>
        <v>7.2295812865025155</v>
      </c>
      <c r="AR28" s="22">
        <f t="shared" si="6"/>
        <v>6.7732632619506328</v>
      </c>
    </row>
    <row r="29" spans="1:52" ht="16.05" customHeight="1">
      <c r="A29" s="8">
        <f t="shared" si="7"/>
        <v>2017</v>
      </c>
      <c r="B29" s="301">
        <f>+'Ark1'!R23</f>
        <v>172197.5600000002</v>
      </c>
      <c r="C29" s="363">
        <f t="shared" si="13"/>
        <v>41637.560000000201</v>
      </c>
      <c r="D29" s="213"/>
      <c r="E29" s="212">
        <f t="shared" si="14"/>
        <v>131.89151348039229</v>
      </c>
      <c r="F29" s="113"/>
      <c r="G29" s="363"/>
      <c r="H29" s="113"/>
      <c r="I29" s="68">
        <f>+'Ark1'!U23</f>
        <v>31.248381800531991</v>
      </c>
      <c r="J29" s="245">
        <f t="shared" si="15"/>
        <v>-0.89183648990882958</v>
      </c>
      <c r="K29" s="110"/>
      <c r="L29" s="245"/>
      <c r="M29" s="376"/>
      <c r="N29" s="377"/>
      <c r="O29" s="376"/>
      <c r="P29" s="10">
        <f>+'Ark1'!S23</f>
        <v>7.1367150614677612</v>
      </c>
      <c r="Q29" s="112">
        <f t="shared" si="16"/>
        <v>-0.27762317382635704</v>
      </c>
      <c r="R29" s="7"/>
      <c r="S29" s="9">
        <f>+'Ark1'!T23</f>
        <v>7.2582735783247951</v>
      </c>
      <c r="T29" s="112">
        <f t="shared" si="17"/>
        <v>-0.42113052706736287</v>
      </c>
      <c r="U29" s="93">
        <f>+'Ark1'!W23</f>
        <v>28.024206614774297</v>
      </c>
      <c r="V29" s="8"/>
      <c r="W29" s="321">
        <f>+'Ark1'!AH23</f>
        <v>2.7183892733439396</v>
      </c>
      <c r="X29" s="8"/>
      <c r="Y29" s="119">
        <f>+'Ark1'!X23</f>
        <v>95.776618437566583</v>
      </c>
      <c r="Z29" s="83">
        <f>+'Ark1'!Y23</f>
        <v>84.961134176349418</v>
      </c>
      <c r="AA29" s="119">
        <f>+'Ark1'!Z23</f>
        <v>8.1606427311469343</v>
      </c>
      <c r="AB29" s="312">
        <f>+'Ark1'!Q23</f>
        <v>12624</v>
      </c>
      <c r="AC29" s="312">
        <f t="shared" si="18"/>
        <v>371</v>
      </c>
      <c r="AD29" s="119">
        <f t="shared" si="0"/>
        <v>13.640491128010156</v>
      </c>
      <c r="AE29" s="12"/>
      <c r="AF29" s="84">
        <f>+'Ark1'!AD23</f>
        <v>70.636906805768874</v>
      </c>
      <c r="AG29" s="312">
        <f t="shared" si="1"/>
        <v>5380.8951000000216</v>
      </c>
      <c r="AH29" s="6"/>
      <c r="AO29" s="300">
        <f t="shared" si="6"/>
        <v>99137</v>
      </c>
      <c r="AP29" s="22">
        <f t="shared" si="6"/>
        <v>31.203395301451486</v>
      </c>
      <c r="AQ29" s="22">
        <f t="shared" si="6"/>
        <v>7.2295812865025155</v>
      </c>
      <c r="AR29" s="22">
        <f t="shared" si="6"/>
        <v>6.7732632619506328</v>
      </c>
    </row>
    <row r="30" spans="1:52" ht="16.05" customHeight="1">
      <c r="A30" s="8">
        <f t="shared" si="7"/>
        <v>2018</v>
      </c>
      <c r="B30" s="301">
        <f>+'Ark1'!R24</f>
        <v>137212</v>
      </c>
      <c r="C30" s="363">
        <f t="shared" si="13"/>
        <v>-34985.560000000201</v>
      </c>
      <c r="D30" s="213"/>
      <c r="E30" s="212">
        <f t="shared" si="14"/>
        <v>79.682894461454524</v>
      </c>
      <c r="F30" s="113"/>
      <c r="G30" s="363"/>
      <c r="H30" s="113"/>
      <c r="I30" s="68">
        <f>+'Ark1'!U24</f>
        <v>30.492587237267976</v>
      </c>
      <c r="J30" s="245">
        <f t="shared" si="15"/>
        <v>-0.75579456326401484</v>
      </c>
      <c r="K30" s="110"/>
      <c r="L30" s="245"/>
      <c r="M30" s="376"/>
      <c r="N30" s="377"/>
      <c r="O30" s="376"/>
      <c r="P30" s="10">
        <f>+'Ark1'!S24</f>
        <v>6.8219470600239056</v>
      </c>
      <c r="Q30" s="112">
        <f t="shared" si="16"/>
        <v>-0.31476800144385564</v>
      </c>
      <c r="R30" s="7"/>
      <c r="S30" s="9">
        <f>+'Ark1'!T24</f>
        <v>6.96880010494709</v>
      </c>
      <c r="T30" s="112">
        <f t="shared" si="17"/>
        <v>-0.28947347337770513</v>
      </c>
      <c r="U30" s="93">
        <f>+'Ark1'!W24</f>
        <v>22.717400810424746</v>
      </c>
      <c r="V30" s="8"/>
      <c r="W30" s="321">
        <f>+'Ark1'!AH24</f>
        <v>2.3518351164621167</v>
      </c>
      <c r="X30" s="8"/>
      <c r="Y30" s="119">
        <f>+'Ark1'!X24</f>
        <v>94.980759700317762</v>
      </c>
      <c r="Z30" s="83">
        <f>+'Ark1'!Y24</f>
        <v>82.688103081363153</v>
      </c>
      <c r="AA30" s="119">
        <f>+'Ark1'!Z24</f>
        <v>8.1680119607753561</v>
      </c>
      <c r="AB30" s="312">
        <f>+'Ark1'!Q24</f>
        <v>12114</v>
      </c>
      <c r="AC30" s="312">
        <f t="shared" si="18"/>
        <v>-510</v>
      </c>
      <c r="AD30" s="119">
        <f t="shared" si="0"/>
        <v>11.326729403995378</v>
      </c>
      <c r="AE30" s="12"/>
      <c r="AF30" s="84">
        <f>+'Ark1'!AD24</f>
        <v>56.668385914853445</v>
      </c>
      <c r="AG30" s="312">
        <f t="shared" si="1"/>
        <v>4183.9488800000136</v>
      </c>
      <c r="AH30" s="6"/>
      <c r="AO30" s="300">
        <f t="shared" si="6"/>
        <v>99137</v>
      </c>
      <c r="AP30" s="22">
        <f t="shared" si="6"/>
        <v>31.203395301451486</v>
      </c>
      <c r="AQ30" s="22">
        <f t="shared" si="6"/>
        <v>7.2295812865025155</v>
      </c>
      <c r="AR30" s="22">
        <f t="shared" si="6"/>
        <v>6.7732632619506328</v>
      </c>
    </row>
    <row r="31" spans="1:52" ht="16.05" customHeight="1">
      <c r="A31" s="8">
        <f t="shared" si="7"/>
        <v>2019</v>
      </c>
      <c r="B31" s="301">
        <f>+'Ark1'!R25</f>
        <v>104360</v>
      </c>
      <c r="C31" s="363">
        <f t="shared" si="13"/>
        <v>-32852</v>
      </c>
      <c r="D31" s="213"/>
      <c r="E31" s="212">
        <f t="shared" si="14"/>
        <v>76.057487683293004</v>
      </c>
      <c r="F31" s="113"/>
      <c r="G31" s="363"/>
      <c r="H31" s="113"/>
      <c r="I31" s="68">
        <f>+'Ark1'!U25</f>
        <v>31.9649105021083</v>
      </c>
      <c r="J31" s="245">
        <f t="shared" si="15"/>
        <v>1.4723232648403233</v>
      </c>
      <c r="K31" s="110"/>
      <c r="L31" s="245"/>
      <c r="M31" s="376"/>
      <c r="N31" s="377"/>
      <c r="O31" s="376"/>
      <c r="P31" s="10">
        <f>+'Ark1'!S25</f>
        <v>7.220074741280186</v>
      </c>
      <c r="Q31" s="112">
        <f t="shared" si="16"/>
        <v>0.3981276812562804</v>
      </c>
      <c r="R31" s="7"/>
      <c r="S31" s="9">
        <f>+'Ark1'!T25</f>
        <v>7.3510540436949023</v>
      </c>
      <c r="T31" s="112">
        <f t="shared" si="17"/>
        <v>0.38225393874781233</v>
      </c>
      <c r="U31" s="93">
        <f>+'Ark1'!W25</f>
        <v>28.172671521655808</v>
      </c>
      <c r="V31" s="8"/>
      <c r="W31" s="321">
        <f>+'Ark1'!AH25</f>
        <v>1.7247987734764278</v>
      </c>
      <c r="X31" s="8"/>
      <c r="Y31" s="119">
        <f>+'Ark1'!X25</f>
        <v>95.702376389421246</v>
      </c>
      <c r="Z31" s="83">
        <f>+'Ark1'!Y25</f>
        <v>85.674587964737427</v>
      </c>
      <c r="AA31" s="119">
        <f>+'Ark1'!Z25</f>
        <v>8.5697383207751603</v>
      </c>
      <c r="AB31" s="312">
        <f>+'Ark1'!Q25</f>
        <v>10888</v>
      </c>
      <c r="AC31" s="312">
        <f t="shared" si="18"/>
        <v>-1226</v>
      </c>
      <c r="AD31" s="119">
        <f t="shared" si="0"/>
        <v>9.584864070536371</v>
      </c>
      <c r="AE31" s="12"/>
      <c r="AF31" s="84">
        <f>+'Ark1'!AD25</f>
        <v>57.361595913173048</v>
      </c>
      <c r="AG31" s="312">
        <f t="shared" si="1"/>
        <v>3335.8580600000219</v>
      </c>
      <c r="AH31" s="6"/>
      <c r="AO31" s="300">
        <f t="shared" si="6"/>
        <v>99137</v>
      </c>
      <c r="AP31" s="22">
        <f t="shared" si="6"/>
        <v>31.203395301451486</v>
      </c>
      <c r="AQ31" s="22">
        <f t="shared" si="6"/>
        <v>7.2295812865025155</v>
      </c>
      <c r="AR31" s="22">
        <f t="shared" si="6"/>
        <v>6.7732632619506328</v>
      </c>
    </row>
    <row r="32" spans="1:52" ht="16.05" customHeight="1">
      <c r="A32" s="8">
        <f t="shared" si="7"/>
        <v>2020</v>
      </c>
      <c r="B32" s="301">
        <f>+'Ark1'!R26</f>
        <v>112572.8</v>
      </c>
      <c r="C32" s="363">
        <f t="shared" ref="C32" si="19">+B32-B31</f>
        <v>8212.8000000000029</v>
      </c>
      <c r="D32" s="213"/>
      <c r="E32" s="212">
        <f t="shared" ref="E32" si="20">100*B32/B31</f>
        <v>107.86968187044845</v>
      </c>
      <c r="F32" s="113"/>
      <c r="G32" s="363"/>
      <c r="H32" s="113"/>
      <c r="I32" s="68">
        <f>+'Ark1'!U26</f>
        <v>31.684034153898804</v>
      </c>
      <c r="J32" s="245">
        <f t="shared" ref="J32" si="21">+I32-I31</f>
        <v>-0.28087634820949603</v>
      </c>
      <c r="K32" s="110"/>
      <c r="L32" s="245"/>
      <c r="M32" s="376"/>
      <c r="N32" s="377"/>
      <c r="O32" s="376"/>
      <c r="P32" s="10">
        <f>+'Ark1'!S26</f>
        <v>7.1536062885528304</v>
      </c>
      <c r="Q32" s="112">
        <f t="shared" ref="Q32" si="22">+P32-P31</f>
        <v>-6.6468452727355576E-2</v>
      </c>
      <c r="R32" s="7"/>
      <c r="S32" s="9">
        <f>+'Ark1'!T26</f>
        <v>7.1683923647630676</v>
      </c>
      <c r="T32" s="112">
        <f t="shared" ref="T32" si="23">+S32-S31</f>
        <v>-0.18266167893183471</v>
      </c>
      <c r="U32" s="93">
        <f>+'Ark1'!W26</f>
        <v>24.932310469314078</v>
      </c>
      <c r="V32" s="8"/>
      <c r="W32" s="321">
        <f>+'Ark1'!AH26</f>
        <v>2.5849938883993282</v>
      </c>
      <c r="X32" s="8"/>
      <c r="Y32" s="119">
        <f>+'Ark1'!X26</f>
        <v>95.852639358708288</v>
      </c>
      <c r="Z32" s="83">
        <f>+'Ark1'!Y26</f>
        <v>85.175992779783385</v>
      </c>
      <c r="AA32" s="119">
        <f>+'Ark1'!Z26</f>
        <v>8.4698131233270431</v>
      </c>
      <c r="AB32" s="312">
        <f>+'Ark1'!Q26</f>
        <v>10995</v>
      </c>
      <c r="AC32" s="312">
        <f t="shared" ref="AC32" si="24">+AB32-AB31</f>
        <v>107</v>
      </c>
      <c r="AD32" s="119">
        <f t="shared" si="0"/>
        <v>10.238544793087767</v>
      </c>
      <c r="AE32" s="12"/>
      <c r="AF32" s="84">
        <f>+'Ark1'!AD26</f>
        <v>53.483147892110281</v>
      </c>
      <c r="AG32" s="312">
        <f t="shared" si="1"/>
        <v>3566.7604400000196</v>
      </c>
      <c r="AH32" s="6"/>
      <c r="AO32" s="300">
        <f t="shared" ref="AO32:AR32" si="25">+AO31</f>
        <v>99137</v>
      </c>
      <c r="AP32" s="22">
        <f t="shared" si="25"/>
        <v>31.203395301451486</v>
      </c>
      <c r="AQ32" s="22">
        <f t="shared" si="25"/>
        <v>7.2295812865025155</v>
      </c>
      <c r="AR32" s="22">
        <f t="shared" si="25"/>
        <v>6.7732632619506328</v>
      </c>
    </row>
    <row r="33" spans="1:44" ht="16.05" customHeight="1">
      <c r="A33" s="8">
        <f t="shared" si="7"/>
        <v>2021</v>
      </c>
      <c r="B33" s="301">
        <f>+'Ark1'!R27</f>
        <v>109870.45999999998</v>
      </c>
      <c r="C33" s="363">
        <f t="shared" ref="C33" si="26">+B33-B32</f>
        <v>-2702.3400000000256</v>
      </c>
      <c r="D33" s="213"/>
      <c r="E33" s="212">
        <f t="shared" ref="E33" si="27">100*B33/B32</f>
        <v>97.599473407430551</v>
      </c>
      <c r="F33" s="113"/>
      <c r="G33" s="363"/>
      <c r="H33" s="113"/>
      <c r="I33" s="68">
        <f>+'Ark1'!U27</f>
        <v>31.854321807699701</v>
      </c>
      <c r="J33" s="245">
        <f t="shared" ref="J33" si="28">+I33-I32</f>
        <v>0.17028765380089794</v>
      </c>
      <c r="K33" s="110"/>
      <c r="L33" s="245"/>
      <c r="M33" s="376"/>
      <c r="N33" s="377"/>
      <c r="O33" s="376"/>
      <c r="P33" s="10">
        <f>+'Ark1'!S27</f>
        <v>7.1748145042807678</v>
      </c>
      <c r="Q33" s="112">
        <f t="shared" ref="Q33" si="29">+P33-P32</f>
        <v>2.1208215727937407E-2</v>
      </c>
      <c r="R33" s="7"/>
      <c r="S33" s="9">
        <f>+'Ark1'!T27</f>
        <v>7.1238438430129447</v>
      </c>
      <c r="T33" s="112">
        <f t="shared" ref="T33" si="30">+S33-S32</f>
        <v>-4.4548521750122916E-2</v>
      </c>
      <c r="U33" s="93">
        <f>+'Ark1'!W27</f>
        <v>24.83925160593666</v>
      </c>
      <c r="V33" s="8"/>
      <c r="W33" s="321">
        <f>+'Ark1'!AH27</f>
        <v>2.6822496237842275</v>
      </c>
      <c r="X33" s="8"/>
      <c r="Y33" s="119">
        <f>+'Ark1'!X27</f>
        <v>95.568909058904481</v>
      </c>
      <c r="Z33" s="83">
        <f>+'Ark1'!Y27</f>
        <v>85.305003728936782</v>
      </c>
      <c r="AA33" s="119">
        <f>+'Ark1'!Z27</f>
        <v>8.6577757550548569</v>
      </c>
      <c r="AB33" s="312">
        <f>+'Ark1'!Q27</f>
        <v>10788</v>
      </c>
      <c r="AC33" s="312">
        <f t="shared" ref="AC33" si="31">+AB33-AB32</f>
        <v>-207</v>
      </c>
      <c r="AD33" s="119">
        <f t="shared" si="0"/>
        <v>10.184506859473487</v>
      </c>
      <c r="AE33" s="12"/>
      <c r="AF33" s="84">
        <f>+'Ark1'!AD27</f>
        <v>54.465744092183883</v>
      </c>
      <c r="AG33" s="312">
        <f t="shared" si="1"/>
        <v>3499.8489899999968</v>
      </c>
      <c r="AH33" s="6"/>
      <c r="AO33" s="300">
        <f t="shared" ref="AO33:AR33" si="32">+AO32</f>
        <v>99137</v>
      </c>
      <c r="AP33" s="22">
        <f t="shared" si="32"/>
        <v>31.203395301451486</v>
      </c>
      <c r="AQ33" s="22">
        <f t="shared" si="32"/>
        <v>7.2295812865025155</v>
      </c>
      <c r="AR33" s="22">
        <f t="shared" si="32"/>
        <v>6.7732632619506328</v>
      </c>
    </row>
    <row r="34" spans="1:44" ht="16.05" customHeight="1">
      <c r="A34" s="8">
        <f t="shared" si="7"/>
        <v>2022</v>
      </c>
      <c r="B34" s="301">
        <f>+'Ark1'!R28</f>
        <v>107208</v>
      </c>
      <c r="C34" s="363">
        <f t="shared" ref="C34" si="33">+B34-B33</f>
        <v>-2662.4599999999773</v>
      </c>
      <c r="D34" s="213"/>
      <c r="E34" s="212">
        <f t="shared" ref="E34" si="34">100*B34/B33</f>
        <v>97.576728085055819</v>
      </c>
      <c r="F34" s="113"/>
      <c r="G34" s="479">
        <f>+'Ark1'!AI28</f>
        <v>9886</v>
      </c>
      <c r="H34" s="113"/>
      <c r="I34" s="68">
        <f>+'Ark1'!U28</f>
        <v>31.580455656293953</v>
      </c>
      <c r="J34" s="245">
        <f t="shared" ref="J34" si="35">+I34-I33</f>
        <v>-0.27386615140574833</v>
      </c>
      <c r="K34" s="110"/>
      <c r="L34" s="471">
        <f>+'Ark1'!AJ28</f>
        <v>115.20874974711684</v>
      </c>
      <c r="M34" s="376"/>
      <c r="N34" s="472">
        <f>+'Ark1'!AL28</f>
        <v>20.331417947671635</v>
      </c>
      <c r="O34" s="376"/>
      <c r="P34" s="10">
        <f>+'Ark1'!S28</f>
        <v>7.1165398104619051</v>
      </c>
      <c r="Q34" s="112">
        <f t="shared" ref="Q34" si="36">+P34-P33</f>
        <v>-5.8274693818862744E-2</v>
      </c>
      <c r="R34" s="7"/>
      <c r="S34" s="9">
        <f>+'Ark1'!T28</f>
        <v>7.0439239608984421</v>
      </c>
      <c r="T34" s="112">
        <f t="shared" ref="T34" si="37">+S34-S33</f>
        <v>-7.9919882114502627E-2</v>
      </c>
      <c r="U34" s="93">
        <f>+'Ark1'!W28</f>
        <v>22.993619879113499</v>
      </c>
      <c r="V34" s="8"/>
      <c r="W34" s="321">
        <f>+'Ark1'!AH28</f>
        <v>2.9727259159764201</v>
      </c>
      <c r="X34" s="8"/>
      <c r="Y34" s="119">
        <f>+'Ark1'!X28</f>
        <v>96.034810835012323</v>
      </c>
      <c r="Z34" s="83">
        <f>+'Ark1'!Y28</f>
        <v>84.55432430415641</v>
      </c>
      <c r="AA34" s="119">
        <f>+'Ark1'!Z28</f>
        <v>8.4948744119786905</v>
      </c>
      <c r="AB34" s="312">
        <f>+'Ark1'!Q28</f>
        <v>10641</v>
      </c>
      <c r="AC34" s="312">
        <f t="shared" ref="AC34" si="38">+AB34-AB33</f>
        <v>-147</v>
      </c>
      <c r="AD34" s="119">
        <f t="shared" si="0"/>
        <v>10.074992951790245</v>
      </c>
      <c r="AE34" s="12"/>
      <c r="AF34" s="84">
        <f>+'Ark1'!AD28</f>
        <v>52.505159931482638</v>
      </c>
      <c r="AG34" s="312">
        <f t="shared" si="1"/>
        <v>3385.6774899999618</v>
      </c>
      <c r="AH34" s="6"/>
      <c r="AO34" s="300">
        <f t="shared" ref="AO34:AR34" si="39">+AO33</f>
        <v>99137</v>
      </c>
      <c r="AP34" s="22">
        <f t="shared" si="39"/>
        <v>31.203395301451486</v>
      </c>
      <c r="AQ34" s="22">
        <f t="shared" si="39"/>
        <v>7.2295812865025155</v>
      </c>
      <c r="AR34" s="22">
        <f t="shared" si="39"/>
        <v>6.7732632619506328</v>
      </c>
    </row>
    <row r="35" spans="1:44" s="517" customFormat="1" ht="16.05" customHeight="1">
      <c r="A35" s="8">
        <f t="shared" si="7"/>
        <v>2023</v>
      </c>
      <c r="B35" s="301">
        <f>+'Ark1'!R29</f>
        <v>108998</v>
      </c>
      <c r="C35" s="363">
        <f t="shared" ref="C35:C36" si="40">+B35-B34</f>
        <v>1790</v>
      </c>
      <c r="D35" s="213"/>
      <c r="E35" s="212">
        <f t="shared" ref="E35:E36" si="41">100*B35/B34</f>
        <v>101.66965151854339</v>
      </c>
      <c r="F35" s="113"/>
      <c r="G35" s="479">
        <f>+'Ark1'!AI29</f>
        <v>35047</v>
      </c>
      <c r="H35" s="113"/>
      <c r="I35" s="68">
        <f>+'Ark1'!U29</f>
        <v>31.162624543569802</v>
      </c>
      <c r="J35" s="245">
        <f t="shared" ref="J35:J36" si="42">+I35-I34</f>
        <v>-0.41783111272415141</v>
      </c>
      <c r="K35" s="110"/>
      <c r="L35" s="471">
        <f>+'Ark1'!AJ29</f>
        <v>114.98208976517228</v>
      </c>
      <c r="M35" s="376"/>
      <c r="N35" s="472">
        <f>+'Ark1'!AL29</f>
        <v>20.985725571537952</v>
      </c>
      <c r="O35" s="376"/>
      <c r="P35" s="10">
        <f>+'Ark1'!S29</f>
        <v>7.1543698049505489</v>
      </c>
      <c r="Q35" s="112">
        <f t="shared" ref="Q35:Q36" si="43">+P35-P34</f>
        <v>3.782999448864377E-2</v>
      </c>
      <c r="R35" s="7"/>
      <c r="S35" s="9">
        <f>+'Ark1'!T29</f>
        <v>6.9945136608011138</v>
      </c>
      <c r="T35" s="112">
        <f t="shared" ref="T35:T36" si="44">+S35-S34</f>
        <v>-4.9410300097328275E-2</v>
      </c>
      <c r="U35" s="93">
        <f>+'Ark1'!W29</f>
        <v>22.033431806088185</v>
      </c>
      <c r="V35" s="8"/>
      <c r="W35" s="321">
        <f>+'Ark1'!AH29</f>
        <v>3.0670287528211526</v>
      </c>
      <c r="X35" s="8"/>
      <c r="Y35" s="119">
        <f>+'Ark1'!X29</f>
        <v>95.56138644745775</v>
      </c>
      <c r="Z35" s="83">
        <f>+'Ark1'!Y29</f>
        <v>83.379511550670642</v>
      </c>
      <c r="AA35" s="119">
        <f>+'Ark1'!Z29</f>
        <v>8.4811660315960822</v>
      </c>
      <c r="AB35" s="312">
        <f>+'Ark1'!Q29</f>
        <v>10611</v>
      </c>
      <c r="AC35" s="312">
        <f t="shared" ref="AC35:AC36" si="45">+AB35-AB34</f>
        <v>-30</v>
      </c>
      <c r="AD35" s="119">
        <f t="shared" si="0"/>
        <v>10.272170389218735</v>
      </c>
      <c r="AE35" s="12"/>
      <c r="AF35" s="84">
        <f>+'Ark1'!AD29</f>
        <v>49.161115409733711</v>
      </c>
      <c r="AG35" s="312">
        <f t="shared" si="1"/>
        <v>3396.6637500000215</v>
      </c>
      <c r="AH35" s="6"/>
      <c r="AO35" s="300">
        <f t="shared" ref="AO35:AR35" si="46">+AO34</f>
        <v>99137</v>
      </c>
      <c r="AP35" s="22">
        <f t="shared" si="46"/>
        <v>31.203395301451486</v>
      </c>
      <c r="AQ35" s="22">
        <f t="shared" si="46"/>
        <v>7.2295812865025155</v>
      </c>
      <c r="AR35" s="22">
        <f t="shared" si="46"/>
        <v>6.7732632619506328</v>
      </c>
    </row>
    <row r="36" spans="1:44" ht="16.05" customHeight="1">
      <c r="A36" s="8">
        <f t="shared" si="7"/>
        <v>2024</v>
      </c>
      <c r="B36" s="301">
        <f>+'Ark1'!R30</f>
        <v>99137</v>
      </c>
      <c r="C36" s="363">
        <f t="shared" si="40"/>
        <v>-9861</v>
      </c>
      <c r="D36" s="213"/>
      <c r="E36" s="212">
        <f t="shared" si="41"/>
        <v>90.953045010000181</v>
      </c>
      <c r="F36" s="113"/>
      <c r="G36" s="479">
        <f>+'Ark1'!AI30</f>
        <v>96693</v>
      </c>
      <c r="H36" s="113"/>
      <c r="I36" s="68">
        <f>+'Ark1'!U30</f>
        <v>31.203395301451486</v>
      </c>
      <c r="J36" s="245">
        <f t="shared" si="42"/>
        <v>4.0770757881684716E-2</v>
      </c>
      <c r="K36" s="110"/>
      <c r="L36" s="471">
        <f>+'Ark1'!AJ30</f>
        <v>113.5676636364573</v>
      </c>
      <c r="M36" s="376"/>
      <c r="N36" s="472">
        <f>+'Ark1'!AL30</f>
        <v>21.072143768717694</v>
      </c>
      <c r="O36" s="376"/>
      <c r="P36" s="10">
        <f>+'Ark1'!S30</f>
        <v>7.2295812865025155</v>
      </c>
      <c r="Q36" s="112">
        <f t="shared" si="43"/>
        <v>7.5211481551966664E-2</v>
      </c>
      <c r="R36" s="7"/>
      <c r="S36" s="9">
        <f>+'Ark1'!T30</f>
        <v>6.7732632619506328</v>
      </c>
      <c r="T36" s="112">
        <f t="shared" si="44"/>
        <v>-0.22125039885048103</v>
      </c>
      <c r="U36" s="93">
        <f>+'Ark1'!W30</f>
        <v>19.931004569434219</v>
      </c>
      <c r="V36" s="8"/>
      <c r="W36" s="321">
        <f>+'Ark1'!AH30</f>
        <v>2.8758183120328433</v>
      </c>
      <c r="X36" s="8"/>
      <c r="Y36" s="119">
        <f>+'Ark1'!X30</f>
        <v>95.15216316814103</v>
      </c>
      <c r="Z36" s="83">
        <f>+'Ark1'!Y30</f>
        <v>82.848986755701731</v>
      </c>
      <c r="AA36" s="119">
        <f>+'Ark1'!Z30</f>
        <v>8.7252250750596989</v>
      </c>
      <c r="AB36" s="312">
        <f>+'Ark1'!Q30</f>
        <v>10320</v>
      </c>
      <c r="AC36" s="312">
        <f t="shared" si="45"/>
        <v>-291</v>
      </c>
      <c r="AD36" s="119">
        <f t="shared" si="0"/>
        <v>9.6062984496124031</v>
      </c>
      <c r="AE36" s="12"/>
      <c r="AF36" s="84">
        <f>+'Ark1'!AD30</f>
        <v>48.741173242749319</v>
      </c>
      <c r="AG36" s="312">
        <f t="shared" si="1"/>
        <v>3093.410999999996</v>
      </c>
      <c r="AH36" s="6"/>
      <c r="AO36" s="300">
        <f t="shared" ref="AO36:AR36" si="47">+AO35</f>
        <v>99137</v>
      </c>
      <c r="AP36" s="22">
        <f t="shared" si="47"/>
        <v>31.203395301451486</v>
      </c>
      <c r="AQ36" s="22">
        <f t="shared" si="47"/>
        <v>7.2295812865025155</v>
      </c>
      <c r="AR36" s="22">
        <f t="shared" si="47"/>
        <v>6.7732632619506328</v>
      </c>
    </row>
    <row r="37" spans="1:44" ht="17.399999999999999">
      <c r="A37" s="6"/>
      <c r="B37" s="6"/>
      <c r="C37" s="309"/>
      <c r="D37" s="6"/>
      <c r="E37" s="6"/>
      <c r="F37" s="113"/>
      <c r="G37" s="309"/>
      <c r="H37" s="113"/>
      <c r="I37" s="6"/>
      <c r="J37" s="6"/>
      <c r="K37" s="6"/>
      <c r="L37" s="383"/>
      <c r="M37" s="110"/>
      <c r="N37" s="6"/>
      <c r="O37" s="376"/>
      <c r="P37" s="6"/>
      <c r="Q37" s="6"/>
      <c r="R37" s="7"/>
      <c r="S37" s="6"/>
      <c r="T37" s="6"/>
      <c r="U37" s="6"/>
      <c r="V37" s="8"/>
      <c r="W37" s="8"/>
      <c r="X37" s="8"/>
      <c r="Y37" s="6"/>
      <c r="Z37" s="6"/>
      <c r="AA37" s="6"/>
      <c r="AB37" s="309"/>
      <c r="AC37" s="6"/>
      <c r="AD37" s="269"/>
      <c r="AE37" s="12"/>
      <c r="AF37" s="6"/>
      <c r="AG37" s="309"/>
      <c r="AH37" s="6"/>
    </row>
    <row r="40" spans="1:44">
      <c r="B40" s="3" t="s">
        <v>89</v>
      </c>
    </row>
    <row r="41" spans="1:44" ht="15.6">
      <c r="B41" s="2">
        <f>+A34</f>
        <v>2022</v>
      </c>
      <c r="C41" s="494">
        <f>100*G34/B34</f>
        <v>9.2213267666592049</v>
      </c>
      <c r="E41" s="3" t="s">
        <v>668</v>
      </c>
    </row>
    <row r="42" spans="1:44" ht="15.6">
      <c r="B42" s="2">
        <f t="shared" ref="B42:B43" si="48">+A35</f>
        <v>2023</v>
      </c>
      <c r="C42" s="494">
        <f t="shared" ref="C42:C43" si="49">100*G35/B35</f>
        <v>32.15380098717408</v>
      </c>
      <c r="D42" s="517"/>
      <c r="E42" s="3" t="s">
        <v>668</v>
      </c>
      <c r="F42" s="517"/>
      <c r="G42" s="518"/>
      <c r="H42" s="517"/>
      <c r="I42" s="517"/>
      <c r="J42" s="517"/>
    </row>
    <row r="43" spans="1:44" ht="15.6">
      <c r="B43" s="2">
        <f t="shared" si="48"/>
        <v>2024</v>
      </c>
      <c r="C43" s="494">
        <f t="shared" si="49"/>
        <v>97.534724673936068</v>
      </c>
      <c r="D43" s="517"/>
      <c r="E43" s="3" t="s">
        <v>668</v>
      </c>
      <c r="F43" s="517"/>
      <c r="G43" s="518"/>
      <c r="H43" s="517"/>
      <c r="I43" s="517"/>
      <c r="J43" s="517"/>
    </row>
    <row r="62" spans="30:47" ht="15.6">
      <c r="AD62"/>
      <c r="AS62" s="97" t="s">
        <v>565</v>
      </c>
      <c r="AT62" s="97" t="s">
        <v>0</v>
      </c>
      <c r="AU62" s="97" t="s">
        <v>563</v>
      </c>
    </row>
    <row r="63" spans="30:47" ht="15.6">
      <c r="AD63"/>
      <c r="AS63" s="253">
        <v>1</v>
      </c>
      <c r="AT63" s="97" t="s">
        <v>28</v>
      </c>
      <c r="AU63" s="97" t="s">
        <v>92</v>
      </c>
    </row>
    <row r="64" spans="30:47" ht="15.6">
      <c r="AD64"/>
      <c r="AS64" s="253">
        <v>2</v>
      </c>
      <c r="AT64" s="97" t="s">
        <v>29</v>
      </c>
      <c r="AU64" s="254" t="s">
        <v>93</v>
      </c>
    </row>
    <row r="65" spans="30:47" ht="15.6">
      <c r="AD65"/>
      <c r="AS65" s="253">
        <v>3</v>
      </c>
      <c r="AT65" s="97" t="s">
        <v>30</v>
      </c>
      <c r="AU65" s="97" t="s">
        <v>94</v>
      </c>
    </row>
    <row r="66" spans="30:47" ht="15.6">
      <c r="AD66"/>
      <c r="AS66" s="255">
        <v>4</v>
      </c>
      <c r="AT66" s="256" t="s">
        <v>31</v>
      </c>
      <c r="AU66" s="256" t="s">
        <v>95</v>
      </c>
    </row>
    <row r="67" spans="30:47" ht="15.6">
      <c r="AD67"/>
      <c r="AS67" s="255">
        <v>5</v>
      </c>
      <c r="AT67" s="256" t="s">
        <v>401</v>
      </c>
      <c r="AU67" s="256" t="s">
        <v>564</v>
      </c>
    </row>
    <row r="68" spans="30:47" ht="15.6">
      <c r="AD68"/>
      <c r="AS68" s="255">
        <v>6</v>
      </c>
      <c r="AT68" s="256" t="s">
        <v>32</v>
      </c>
      <c r="AU68" s="256" t="s">
        <v>97</v>
      </c>
    </row>
    <row r="69" spans="30:47" ht="15.6">
      <c r="AD69"/>
      <c r="AS69" s="253">
        <v>7</v>
      </c>
      <c r="AT69" s="97" t="s">
        <v>33</v>
      </c>
      <c r="AU69" s="97" t="s">
        <v>98</v>
      </c>
    </row>
    <row r="70" spans="30:47" ht="15.6">
      <c r="AD70"/>
      <c r="AS70" s="253">
        <v>8</v>
      </c>
      <c r="AT70" s="97" t="s">
        <v>34</v>
      </c>
      <c r="AU70" s="254" t="s">
        <v>99</v>
      </c>
    </row>
    <row r="71" spans="30:47" ht="15.6">
      <c r="AD71"/>
      <c r="AS71" s="253">
        <v>9</v>
      </c>
      <c r="AT71" s="97" t="s">
        <v>35</v>
      </c>
      <c r="AU71" s="97" t="s">
        <v>100</v>
      </c>
    </row>
    <row r="72" spans="30:47" ht="15.6">
      <c r="AD72"/>
      <c r="AS72" s="255">
        <v>10</v>
      </c>
      <c r="AT72" s="256" t="s">
        <v>36</v>
      </c>
      <c r="AU72" s="256" t="s">
        <v>101</v>
      </c>
    </row>
    <row r="73" spans="30:47" ht="15.6">
      <c r="AD73"/>
      <c r="AS73" s="255">
        <v>11</v>
      </c>
      <c r="AT73" s="256" t="s">
        <v>37</v>
      </c>
      <c r="AU73" s="257" t="s">
        <v>102</v>
      </c>
    </row>
    <row r="74" spans="30:47" ht="15.6">
      <c r="AD74"/>
      <c r="AS74" s="255">
        <v>12</v>
      </c>
      <c r="AT74" s="256" t="s">
        <v>38</v>
      </c>
      <c r="AU74" s="256" t="s">
        <v>103</v>
      </c>
    </row>
    <row r="75" spans="30:47" ht="15.6">
      <c r="AD75"/>
      <c r="AS75" s="253">
        <v>13</v>
      </c>
      <c r="AT75" s="97" t="s">
        <v>39</v>
      </c>
      <c r="AU75" s="97" t="s">
        <v>104</v>
      </c>
    </row>
    <row r="76" spans="30:47" ht="15.6">
      <c r="AD76"/>
      <c r="AS76" s="253">
        <v>14</v>
      </c>
      <c r="AT76" s="97" t="s">
        <v>402</v>
      </c>
      <c r="AU76" s="254" t="s">
        <v>105</v>
      </c>
    </row>
    <row r="77" spans="30:47" ht="15.6">
      <c r="AD77"/>
      <c r="AS77" s="253">
        <v>15</v>
      </c>
      <c r="AT77" s="97" t="s">
        <v>40</v>
      </c>
      <c r="AU77" s="97" t="s">
        <v>106</v>
      </c>
    </row>
    <row r="125" spans="1:36">
      <c r="A125" s="30"/>
      <c r="B125" s="30"/>
      <c r="C125" s="314"/>
      <c r="D125" s="30"/>
      <c r="E125" s="30"/>
      <c r="F125" s="30"/>
      <c r="G125" s="314"/>
      <c r="H125" s="30"/>
      <c r="I125" s="30"/>
      <c r="J125" s="30"/>
      <c r="K125" s="30"/>
      <c r="L125" s="384"/>
      <c r="M125" s="30"/>
      <c r="N125" s="30"/>
      <c r="O125" s="30"/>
      <c r="P125" s="30"/>
      <c r="Q125" s="30"/>
      <c r="R125" s="30"/>
      <c r="S125" s="30"/>
      <c r="T125" s="30"/>
    </row>
    <row r="126" spans="1:36">
      <c r="A126" s="38"/>
      <c r="B126" s="38"/>
      <c r="C126" s="315"/>
      <c r="D126" s="38"/>
      <c r="E126" s="38"/>
      <c r="F126" s="38"/>
      <c r="G126" s="315"/>
      <c r="H126" s="38"/>
      <c r="I126" s="38"/>
      <c r="J126" s="38"/>
      <c r="K126" s="38"/>
      <c r="L126" s="385"/>
      <c r="M126" s="38"/>
      <c r="N126" s="38"/>
      <c r="O126" s="38"/>
      <c r="P126" s="38"/>
      <c r="Q126" s="38"/>
      <c r="R126" s="38"/>
      <c r="S126" s="38"/>
      <c r="T126" s="38"/>
      <c r="U126" s="30"/>
      <c r="V126" s="30"/>
      <c r="W126" s="30"/>
      <c r="X126" s="30"/>
      <c r="Y126" s="30"/>
      <c r="Z126" s="30"/>
      <c r="AA126" s="30"/>
      <c r="AB126" s="314"/>
      <c r="AC126" s="30"/>
      <c r="AD126" s="270"/>
      <c r="AE126" s="30"/>
      <c r="AF126" s="30"/>
      <c r="AG126" s="314"/>
      <c r="AH126" s="30"/>
      <c r="AI126" s="30"/>
      <c r="AJ126" s="30"/>
    </row>
    <row r="127" spans="1:36">
      <c r="A127" s="38"/>
      <c r="B127" s="38"/>
      <c r="C127" s="315"/>
      <c r="D127" s="38"/>
      <c r="E127" s="38"/>
      <c r="F127" s="38"/>
      <c r="G127" s="315"/>
      <c r="H127" s="38"/>
      <c r="I127" s="38"/>
      <c r="J127" s="38"/>
      <c r="K127" s="38"/>
      <c r="L127" s="385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15"/>
      <c r="AC127" s="38"/>
      <c r="AD127" s="271"/>
      <c r="AE127" s="38"/>
      <c r="AF127" s="38"/>
      <c r="AG127" s="315"/>
      <c r="AH127" s="38"/>
      <c r="AI127" s="38"/>
      <c r="AJ127" s="38"/>
    </row>
    <row r="128" spans="1:36">
      <c r="A128" s="38"/>
      <c r="B128" s="38"/>
      <c r="C128" s="315"/>
      <c r="D128" s="38"/>
      <c r="E128" s="38"/>
      <c r="F128" s="38"/>
      <c r="G128" s="315"/>
      <c r="H128" s="38"/>
      <c r="I128" s="38"/>
      <c r="J128" s="38"/>
      <c r="K128" s="38"/>
      <c r="L128" s="385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15"/>
      <c r="AC128" s="38"/>
      <c r="AD128" s="271"/>
      <c r="AE128" s="38"/>
      <c r="AF128" s="38"/>
      <c r="AG128" s="315"/>
      <c r="AH128" s="38"/>
      <c r="AI128" s="38"/>
      <c r="AJ128" s="38"/>
    </row>
    <row r="129" spans="1:36">
      <c r="A129" s="38"/>
      <c r="B129" s="38"/>
      <c r="C129" s="315"/>
      <c r="D129" s="38"/>
      <c r="E129" s="38"/>
      <c r="F129" s="38"/>
      <c r="G129" s="315"/>
      <c r="H129" s="38"/>
      <c r="I129" s="38"/>
      <c r="J129" s="38"/>
      <c r="K129" s="38"/>
      <c r="L129" s="385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15"/>
      <c r="AC129" s="38"/>
      <c r="AD129" s="271"/>
      <c r="AE129" s="38"/>
      <c r="AF129" s="38"/>
      <c r="AG129" s="315"/>
      <c r="AH129" s="38"/>
      <c r="AI129" s="38"/>
      <c r="AJ129" s="38"/>
    </row>
    <row r="130" spans="1:36">
      <c r="A130" s="38"/>
      <c r="B130" s="38"/>
      <c r="C130" s="315"/>
      <c r="D130" s="38"/>
      <c r="E130" s="38"/>
      <c r="F130" s="38"/>
      <c r="G130" s="315"/>
      <c r="H130" s="38"/>
      <c r="I130" s="38"/>
      <c r="J130" s="38"/>
      <c r="K130" s="38"/>
      <c r="L130" s="385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15"/>
      <c r="AC130" s="38"/>
      <c r="AD130" s="271"/>
      <c r="AE130" s="38"/>
      <c r="AF130" s="38"/>
      <c r="AG130" s="315"/>
      <c r="AH130" s="38"/>
      <c r="AI130" s="38"/>
      <c r="AJ130" s="38"/>
    </row>
    <row r="131" spans="1:36">
      <c r="A131" s="38"/>
      <c r="B131" s="38"/>
      <c r="C131" s="315"/>
      <c r="D131" s="38"/>
      <c r="E131" s="38"/>
      <c r="F131" s="38"/>
      <c r="G131" s="315"/>
      <c r="H131" s="38"/>
      <c r="I131" s="38"/>
      <c r="J131" s="38"/>
      <c r="K131" s="38"/>
      <c r="L131" s="385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15"/>
      <c r="AC131" s="38"/>
      <c r="AD131" s="271"/>
      <c r="AE131" s="38"/>
      <c r="AF131" s="38"/>
      <c r="AG131" s="315"/>
      <c r="AH131" s="38"/>
      <c r="AI131" s="38"/>
      <c r="AJ131" s="38"/>
    </row>
    <row r="132" spans="1:36">
      <c r="A132" s="38"/>
      <c r="B132" s="38"/>
      <c r="C132" s="315"/>
      <c r="D132" s="38"/>
      <c r="E132" s="38"/>
      <c r="F132" s="38"/>
      <c r="G132" s="315"/>
      <c r="H132" s="38"/>
      <c r="I132" s="38"/>
      <c r="J132" s="38"/>
      <c r="K132" s="38"/>
      <c r="L132" s="385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15"/>
      <c r="AC132" s="38"/>
      <c r="AD132" s="271"/>
      <c r="AE132" s="38"/>
      <c r="AF132" s="38"/>
      <c r="AG132" s="315"/>
      <c r="AH132" s="38"/>
      <c r="AI132" s="38"/>
      <c r="AJ132" s="38"/>
    </row>
    <row r="133" spans="1:36">
      <c r="A133" s="38"/>
      <c r="B133" s="38"/>
      <c r="C133" s="315"/>
      <c r="D133" s="38"/>
      <c r="E133" s="38"/>
      <c r="F133" s="38"/>
      <c r="G133" s="315"/>
      <c r="H133" s="38"/>
      <c r="I133" s="38"/>
      <c r="J133" s="38"/>
      <c r="K133" s="38"/>
      <c r="L133" s="385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15"/>
      <c r="AC133" s="38"/>
      <c r="AD133" s="271"/>
      <c r="AE133" s="38"/>
      <c r="AF133" s="38"/>
      <c r="AG133" s="315"/>
      <c r="AH133" s="38"/>
      <c r="AI133" s="38"/>
      <c r="AJ133" s="38"/>
    </row>
    <row r="134" spans="1:36">
      <c r="A134" s="38"/>
      <c r="B134" s="38"/>
      <c r="C134" s="315"/>
      <c r="D134" s="38"/>
      <c r="E134" s="38"/>
      <c r="F134" s="38"/>
      <c r="G134" s="315"/>
      <c r="H134" s="38"/>
      <c r="I134" s="38"/>
      <c r="J134" s="38"/>
      <c r="K134" s="38"/>
      <c r="L134" s="385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15"/>
      <c r="AC134" s="38"/>
      <c r="AD134" s="271"/>
      <c r="AE134" s="38"/>
      <c r="AF134" s="38"/>
      <c r="AG134" s="315"/>
      <c r="AH134" s="38"/>
      <c r="AI134" s="38"/>
      <c r="AJ134" s="38"/>
    </row>
    <row r="135" spans="1:36">
      <c r="A135" s="38"/>
      <c r="B135" s="38"/>
      <c r="C135" s="315"/>
      <c r="D135" s="38"/>
      <c r="E135" s="38"/>
      <c r="F135" s="38"/>
      <c r="G135" s="315"/>
      <c r="H135" s="38"/>
      <c r="I135" s="38"/>
      <c r="J135" s="38"/>
      <c r="K135" s="38"/>
      <c r="L135" s="385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15"/>
      <c r="AC135" s="38"/>
      <c r="AD135" s="271"/>
      <c r="AE135" s="38"/>
      <c r="AF135" s="38"/>
      <c r="AG135" s="315"/>
      <c r="AH135" s="38"/>
      <c r="AI135" s="38"/>
      <c r="AJ135" s="38"/>
    </row>
    <row r="136" spans="1:36">
      <c r="A136" s="38"/>
      <c r="B136" s="38"/>
      <c r="C136" s="315"/>
      <c r="D136" s="38"/>
      <c r="E136" s="38"/>
      <c r="F136" s="38"/>
      <c r="G136" s="315"/>
      <c r="H136" s="38"/>
      <c r="I136" s="38"/>
      <c r="J136" s="38"/>
      <c r="K136" s="38"/>
      <c r="L136" s="385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15"/>
      <c r="AC136" s="38"/>
      <c r="AD136" s="271"/>
      <c r="AE136" s="38"/>
      <c r="AF136" s="38"/>
      <c r="AG136" s="315"/>
      <c r="AH136" s="38"/>
      <c r="AI136" s="38"/>
      <c r="AJ136" s="38"/>
    </row>
    <row r="137" spans="1:36">
      <c r="A137" s="38"/>
      <c r="B137" s="38"/>
      <c r="C137" s="315"/>
      <c r="D137" s="38"/>
      <c r="E137" s="38"/>
      <c r="F137" s="38"/>
      <c r="G137" s="315"/>
      <c r="H137" s="38"/>
      <c r="I137" s="38"/>
      <c r="J137" s="38"/>
      <c r="K137" s="38"/>
      <c r="L137" s="385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15"/>
      <c r="AC137" s="38"/>
      <c r="AD137" s="271"/>
      <c r="AE137" s="38"/>
      <c r="AF137" s="38"/>
      <c r="AG137" s="315"/>
      <c r="AH137" s="38"/>
      <c r="AI137" s="38"/>
      <c r="AJ137" s="38"/>
    </row>
    <row r="138" spans="1:36">
      <c r="A138" s="38"/>
      <c r="B138" s="38"/>
      <c r="C138" s="315"/>
      <c r="D138" s="38"/>
      <c r="E138" s="38"/>
      <c r="F138" s="38"/>
      <c r="G138" s="315"/>
      <c r="H138" s="38"/>
      <c r="I138" s="38"/>
      <c r="J138" s="38"/>
      <c r="K138" s="38"/>
      <c r="L138" s="385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15"/>
      <c r="AC138" s="38"/>
      <c r="AD138" s="271"/>
      <c r="AE138" s="38"/>
      <c r="AF138" s="38"/>
      <c r="AG138" s="315"/>
      <c r="AH138" s="38"/>
      <c r="AI138" s="38"/>
      <c r="AJ138" s="38"/>
    </row>
    <row r="139" spans="1:36">
      <c r="A139" s="38"/>
      <c r="B139" s="38"/>
      <c r="C139" s="315"/>
      <c r="D139" s="38"/>
      <c r="E139" s="38"/>
      <c r="F139" s="38"/>
      <c r="G139" s="315"/>
      <c r="H139" s="38"/>
      <c r="I139" s="38"/>
      <c r="J139" s="38"/>
      <c r="K139" s="38"/>
      <c r="L139" s="385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15"/>
      <c r="AC139" s="38"/>
      <c r="AD139" s="271"/>
      <c r="AE139" s="38"/>
      <c r="AF139" s="38"/>
      <c r="AG139" s="315"/>
      <c r="AH139" s="38"/>
      <c r="AI139" s="38"/>
      <c r="AJ139" s="38"/>
    </row>
    <row r="140" spans="1:36">
      <c r="A140" s="38"/>
      <c r="B140" s="38"/>
      <c r="C140" s="315"/>
      <c r="D140" s="38"/>
      <c r="E140" s="38"/>
      <c r="F140" s="38"/>
      <c r="G140" s="315"/>
      <c r="H140" s="38"/>
      <c r="I140" s="38"/>
      <c r="J140" s="38"/>
      <c r="K140" s="38"/>
      <c r="L140" s="385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15"/>
      <c r="AC140" s="38"/>
      <c r="AD140" s="271"/>
      <c r="AE140" s="38"/>
      <c r="AF140" s="38"/>
      <c r="AG140" s="315"/>
      <c r="AH140" s="38"/>
      <c r="AI140" s="38"/>
      <c r="AJ140" s="38"/>
    </row>
    <row r="141" spans="1:36">
      <c r="A141" s="38"/>
      <c r="B141" s="38"/>
      <c r="C141" s="315"/>
      <c r="D141" s="38"/>
      <c r="E141" s="38"/>
      <c r="F141" s="38"/>
      <c r="G141" s="315"/>
      <c r="H141" s="38"/>
      <c r="I141" s="38"/>
      <c r="J141" s="38"/>
      <c r="K141" s="38"/>
      <c r="L141" s="385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15"/>
      <c r="AC141" s="38"/>
      <c r="AD141" s="271"/>
      <c r="AE141" s="38"/>
      <c r="AF141" s="38"/>
      <c r="AG141" s="315"/>
      <c r="AH141" s="38"/>
      <c r="AI141" s="38"/>
      <c r="AJ141" s="38"/>
    </row>
    <row r="142" spans="1:36">
      <c r="A142" s="38"/>
      <c r="B142" s="38"/>
      <c r="C142" s="315"/>
      <c r="D142" s="38"/>
      <c r="E142" s="38"/>
      <c r="F142" s="38"/>
      <c r="G142" s="315"/>
      <c r="H142" s="38"/>
      <c r="I142" s="38"/>
      <c r="J142" s="38"/>
      <c r="K142" s="38"/>
      <c r="L142" s="385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15"/>
      <c r="AC142" s="38"/>
      <c r="AD142" s="271"/>
      <c r="AE142" s="38"/>
      <c r="AF142" s="38"/>
      <c r="AG142" s="315"/>
      <c r="AH142" s="38"/>
      <c r="AI142" s="38"/>
      <c r="AJ142" s="38"/>
    </row>
    <row r="143" spans="1:36">
      <c r="U143" s="38"/>
      <c r="V143" s="38"/>
      <c r="W143" s="38"/>
      <c r="X143" s="38"/>
      <c r="Y143" s="38"/>
      <c r="Z143" s="38"/>
      <c r="AA143" s="38"/>
      <c r="AB143" s="315"/>
      <c r="AC143" s="38"/>
      <c r="AD143" s="271"/>
      <c r="AE143" s="38"/>
      <c r="AF143" s="38"/>
      <c r="AG143" s="315"/>
      <c r="AH143" s="38"/>
      <c r="AI143" s="38"/>
      <c r="AJ143" s="38"/>
    </row>
  </sheetData>
  <mergeCells count="3">
    <mergeCell ref="I2:J2"/>
    <mergeCell ref="R2:S2"/>
    <mergeCell ref="AB2:AF2"/>
  </mergeCells>
  <phoneticPr fontId="11" type="noConversion"/>
  <conditionalFormatting sqref="J9:N33 J34:K36">
    <cfRule type="cellIs" dxfId="206" priority="9" operator="lessThan">
      <formula>0</formula>
    </cfRule>
    <cfRule type="cellIs" dxfId="205" priority="10" operator="greaterThan">
      <formula>0</formula>
    </cfRule>
  </conditionalFormatting>
  <conditionalFormatting sqref="L9:L33 N9:N33 Q9:Q36">
    <cfRule type="cellIs" dxfId="204" priority="7" operator="lessThan">
      <formula>0</formula>
    </cfRule>
    <cfRule type="cellIs" dxfId="203" priority="8" operator="greaterThan">
      <formula>0</formula>
    </cfRule>
  </conditionalFormatting>
  <conditionalFormatting sqref="T9:T36">
    <cfRule type="cellIs" dxfId="202" priority="5" operator="lessThan">
      <formula>0</formula>
    </cfRule>
    <cfRule type="cellIs" dxfId="201" priority="6" operator="greaterThan">
      <formula>0</formula>
    </cfRule>
  </conditionalFormatting>
  <conditionalFormatting sqref="C8:C36">
    <cfRule type="cellIs" dxfId="200" priority="3" operator="lessThan">
      <formula>0</formula>
    </cfRule>
    <cfRule type="cellIs" dxfId="199" priority="4" operator="greaterThan">
      <formula>0</formula>
    </cfRule>
  </conditionalFormatting>
  <conditionalFormatting sqref="AC9:AC36">
    <cfRule type="cellIs" dxfId="198" priority="1" operator="lessThan">
      <formula>0</formula>
    </cfRule>
    <cfRule type="cellIs" dxfId="19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47"/>
  <sheetViews>
    <sheetView zoomScale="93" zoomScaleNormal="93" workbookViewId="0">
      <pane ySplit="9" topLeftCell="A10" activePane="bottomLeft" state="frozen"/>
      <selection pane="bottomLeft" activeCell="AF27" sqref="AF27"/>
    </sheetView>
  </sheetViews>
  <sheetFormatPr baseColWidth="10" defaultColWidth="11.54296875" defaultRowHeight="15.6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335" customWidth="1"/>
    <col min="8" max="8" width="7.26953125" style="335" customWidth="1"/>
    <col min="9" max="10" width="6.36328125" style="29" customWidth="1"/>
    <col min="11" max="11" width="1.7265625" style="29" customWidth="1"/>
    <col min="12" max="12" width="6.26953125" style="465" customWidth="1"/>
    <col min="13" max="13" width="1.453125" style="28" customWidth="1"/>
    <col min="14" max="14" width="7.1796875" style="532" customWidth="1"/>
    <col min="15" max="15" width="1.54296875" style="532" customWidth="1"/>
    <col min="16" max="16" width="7.54296875" style="238" customWidth="1"/>
    <col min="17" max="17" width="1.453125" style="28" customWidth="1"/>
    <col min="18" max="18" width="5.81640625" style="462" customWidth="1"/>
    <col min="19" max="19" width="1.453125" style="217" customWidth="1"/>
    <col min="20" max="20" width="5.81640625" style="217" customWidth="1"/>
    <col min="21" max="21" width="1.6328125" style="28" customWidth="1"/>
    <col min="22" max="22" width="7.54296875" style="28" customWidth="1"/>
    <col min="23" max="23" width="5.81640625" style="34" customWidth="1"/>
    <col min="24" max="24" width="5" style="34" customWidth="1"/>
    <col min="25" max="25" width="4.1796875" style="34" customWidth="1"/>
    <col min="26" max="26" width="4.54296875" style="34" customWidth="1"/>
    <col min="27" max="27" width="6.6328125" style="34" customWidth="1"/>
    <col min="28" max="28" width="7" style="27" customWidth="1"/>
    <col min="29" max="29" width="5.81640625" style="34" customWidth="1"/>
    <col min="30" max="30" width="7.1796875" style="34" customWidth="1"/>
    <col min="31" max="31" width="5.90625" style="29" customWidth="1"/>
    <col min="32" max="32" width="9.453125" style="29" customWidth="1"/>
    <col min="33" max="33" width="8.90625" style="29" customWidth="1"/>
    <col min="34" max="34" width="11.54296875" style="29"/>
    <col min="35" max="35" width="9.81640625" style="34" customWidth="1"/>
    <col min="36" max="36" width="9.1796875" style="29" customWidth="1"/>
    <col min="37" max="37" width="6.81640625" style="29" customWidth="1"/>
    <col min="38" max="38" width="9.90625" style="29" customWidth="1"/>
    <col min="39" max="39" width="10" style="28" customWidth="1"/>
    <col min="40" max="40" width="13.08984375" style="28" customWidth="1"/>
    <col min="41" max="41" width="9.36328125" style="28" customWidth="1"/>
    <col min="42" max="42" width="9.81640625" style="29" customWidth="1"/>
    <col min="43" max="43" width="9.81640625" style="28" customWidth="1"/>
    <col min="44" max="44" width="11.54296875" style="28"/>
    <col min="45" max="45" width="14" style="28" customWidth="1"/>
    <col min="46" max="46" width="12.54296875" style="28" customWidth="1"/>
    <col min="47" max="47" width="10.90625" style="28" customWidth="1"/>
    <col min="48" max="16384" width="11.54296875" style="28"/>
  </cols>
  <sheetData>
    <row r="1" spans="1:72">
      <c r="A1" s="214"/>
      <c r="B1" s="214"/>
      <c r="C1" s="214"/>
      <c r="D1" s="214"/>
      <c r="E1" s="214"/>
      <c r="F1" s="214"/>
      <c r="G1" s="347"/>
      <c r="H1" s="347"/>
      <c r="I1" s="215"/>
      <c r="J1" s="215"/>
      <c r="K1" s="215"/>
      <c r="L1" s="457"/>
      <c r="M1" s="214"/>
      <c r="N1" s="531"/>
      <c r="O1" s="531"/>
      <c r="P1" s="232"/>
      <c r="Q1" s="214"/>
      <c r="R1" s="456"/>
      <c r="S1" s="460"/>
      <c r="T1" s="460"/>
      <c r="U1" s="214"/>
      <c r="V1" s="214"/>
      <c r="W1" s="216"/>
      <c r="X1" s="216"/>
      <c r="Y1" s="216"/>
      <c r="Z1" s="216"/>
      <c r="AA1" s="216"/>
      <c r="AB1" s="214"/>
      <c r="AC1" s="216"/>
      <c r="AD1" s="216"/>
      <c r="AE1" s="215"/>
      <c r="AF1" s="214"/>
      <c r="AG1" s="217"/>
      <c r="AI1" s="29"/>
      <c r="AJ1" s="27"/>
      <c r="AK1" s="218"/>
      <c r="AL1" s="28"/>
      <c r="AP1" s="28"/>
    </row>
    <row r="2" spans="1:72" s="223" customFormat="1" ht="31.8">
      <c r="A2" s="219"/>
      <c r="B2" s="219"/>
      <c r="C2" s="219"/>
      <c r="D2" s="220" t="s">
        <v>448</v>
      </c>
      <c r="E2" s="219"/>
      <c r="F2" s="219"/>
      <c r="G2" s="348"/>
      <c r="H2" s="348"/>
      <c r="I2" s="221"/>
      <c r="J2" s="221"/>
      <c r="K2" s="221"/>
      <c r="L2" s="464"/>
      <c r="M2" s="219"/>
      <c r="N2" s="219"/>
      <c r="O2" s="219"/>
      <c r="P2" s="220"/>
      <c r="Q2" s="219"/>
      <c r="R2" s="458"/>
      <c r="S2" s="459"/>
      <c r="T2" s="459"/>
      <c r="U2" s="219"/>
      <c r="V2" s="219"/>
      <c r="W2" s="222"/>
      <c r="X2" s="222"/>
      <c r="Y2" s="222"/>
      <c r="Z2" s="366" t="str">
        <f>+År!B2</f>
        <v>VOKSEN SAU :</v>
      </c>
      <c r="AA2" s="222"/>
      <c r="AB2" s="219"/>
      <c r="AC2" s="222"/>
      <c r="AD2" s="222"/>
      <c r="AE2" s="221"/>
      <c r="AF2" s="219"/>
      <c r="AG2" s="217"/>
      <c r="AH2" s="29"/>
      <c r="AI2" s="29"/>
      <c r="AJ2" s="27"/>
      <c r="AK2" s="21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</row>
    <row r="3" spans="1:72">
      <c r="A3" s="214"/>
      <c r="B3" s="214"/>
      <c r="C3" s="214"/>
      <c r="D3" s="214"/>
      <c r="E3" s="214"/>
      <c r="F3" s="214"/>
      <c r="G3" s="347"/>
      <c r="H3" s="347"/>
      <c r="I3" s="215"/>
      <c r="J3" s="215"/>
      <c r="K3" s="215"/>
      <c r="L3" s="457"/>
      <c r="M3" s="214"/>
      <c r="N3" s="531"/>
      <c r="O3" s="531"/>
      <c r="P3" s="232"/>
      <c r="Q3" s="214"/>
      <c r="R3" s="456"/>
      <c r="S3" s="460"/>
      <c r="T3" s="460"/>
      <c r="U3" s="214"/>
      <c r="V3" s="214"/>
      <c r="W3" s="216"/>
      <c r="X3" s="216"/>
      <c r="Y3" s="216"/>
      <c r="Z3" s="216"/>
      <c r="AA3" s="216"/>
      <c r="AB3" s="214"/>
      <c r="AC3" s="216"/>
      <c r="AD3" s="216"/>
      <c r="AE3" s="215"/>
      <c r="AF3" s="214"/>
      <c r="AG3" s="217"/>
      <c r="AI3" s="29"/>
      <c r="AJ3" s="27"/>
      <c r="AK3" s="218"/>
      <c r="AL3" s="28"/>
      <c r="AP3" s="28"/>
      <c r="BI3" s="28">
        <v>1</v>
      </c>
      <c r="BJ3" s="28">
        <f t="shared" ref="BJ3:BT3" si="0">1+BI3</f>
        <v>2</v>
      </c>
      <c r="BK3" s="28">
        <f t="shared" si="0"/>
        <v>3</v>
      </c>
      <c r="BL3" s="28">
        <f t="shared" si="0"/>
        <v>4</v>
      </c>
      <c r="BM3" s="28">
        <f t="shared" si="0"/>
        <v>5</v>
      </c>
      <c r="BN3" s="28">
        <f t="shared" si="0"/>
        <v>6</v>
      </c>
      <c r="BO3" s="28">
        <f t="shared" si="0"/>
        <v>7</v>
      </c>
      <c r="BP3" s="28">
        <f t="shared" si="0"/>
        <v>8</v>
      </c>
      <c r="BQ3" s="28">
        <f t="shared" si="0"/>
        <v>9</v>
      </c>
      <c r="BR3" s="28">
        <f t="shared" si="0"/>
        <v>10</v>
      </c>
      <c r="BS3" s="28">
        <f t="shared" si="0"/>
        <v>11</v>
      </c>
      <c r="BT3" s="28">
        <f t="shared" si="0"/>
        <v>12</v>
      </c>
    </row>
    <row r="4" spans="1:72" s="230" customFormat="1" ht="19.8">
      <c r="A4" s="224"/>
      <c r="B4" s="224"/>
      <c r="C4" s="224"/>
      <c r="D4" s="224"/>
      <c r="E4" s="224"/>
      <c r="F4" s="225" t="s">
        <v>5</v>
      </c>
      <c r="G4" s="364"/>
      <c r="H4" s="349">
        <v>18</v>
      </c>
      <c r="I4" s="227"/>
      <c r="J4" s="227"/>
      <c r="K4" s="227"/>
      <c r="L4" s="464"/>
      <c r="M4" s="225"/>
      <c r="N4" s="225"/>
      <c r="O4" s="225"/>
      <c r="P4" s="225"/>
      <c r="Q4" s="225"/>
      <c r="R4" s="458"/>
      <c r="S4" s="459"/>
      <c r="T4" s="459"/>
      <c r="U4" s="224"/>
      <c r="V4" s="225" t="s">
        <v>425</v>
      </c>
      <c r="W4" s="228"/>
      <c r="X4" s="228"/>
      <c r="Y4" s="576">
        <f>+H11+H26+H41+H56+H71+H86+H101+H116+H131+H146+H161+H176+H191+H206+H221</f>
        <v>98829</v>
      </c>
      <c r="Z4" s="577"/>
      <c r="AA4" s="577"/>
      <c r="AB4" s="228"/>
      <c r="AC4" s="228"/>
      <c r="AD4" s="224"/>
      <c r="AE4" s="228"/>
      <c r="AF4" s="228"/>
      <c r="AG4" s="217"/>
      <c r="AH4" s="29"/>
      <c r="AI4" s="27"/>
      <c r="AJ4" s="217"/>
      <c r="AK4" s="29"/>
      <c r="AL4" s="29"/>
      <c r="AM4" s="27"/>
      <c r="AN4" s="21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29"/>
      <c r="BD4" s="229"/>
      <c r="BH4" s="230" t="e">
        <f>1+#REF!</f>
        <v>#REF!</v>
      </c>
      <c r="BI4" s="28">
        <v>15.985227272727276</v>
      </c>
      <c r="BJ4" s="28">
        <f t="shared" ref="BJ4:BT19" si="1">+BI4</f>
        <v>15.985227272727276</v>
      </c>
      <c r="BK4" s="28">
        <f t="shared" si="1"/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  <c r="BS4" s="28">
        <f t="shared" si="1"/>
        <v>15.985227272727276</v>
      </c>
      <c r="BT4" s="28">
        <f t="shared" si="1"/>
        <v>15.985227272727276</v>
      </c>
    </row>
    <row r="5" spans="1:72" ht="19.8">
      <c r="A5" s="214"/>
      <c r="B5" s="214"/>
      <c r="C5" s="214"/>
      <c r="D5" s="214"/>
      <c r="E5" s="214"/>
      <c r="F5" s="214"/>
      <c r="G5" s="347"/>
      <c r="H5" s="347"/>
      <c r="I5" s="215" t="s">
        <v>454</v>
      </c>
      <c r="J5" s="215"/>
      <c r="K5" s="215"/>
      <c r="L5" s="457"/>
      <c r="M5" s="214"/>
      <c r="N5" s="531"/>
      <c r="O5" s="531"/>
      <c r="P5" s="232"/>
      <c r="Q5" s="214"/>
      <c r="R5" s="456"/>
      <c r="S5" s="460"/>
      <c r="T5" s="460"/>
      <c r="U5" s="214"/>
      <c r="V5" s="214"/>
      <c r="W5" s="216"/>
      <c r="X5" s="216"/>
      <c r="Y5" s="216"/>
      <c r="Z5" s="216"/>
      <c r="AA5" s="216"/>
      <c r="AB5" s="214"/>
      <c r="AC5" s="216"/>
      <c r="AD5" s="216"/>
      <c r="AE5" s="215"/>
      <c r="AF5" s="214"/>
      <c r="AG5" s="217"/>
      <c r="AI5" s="29"/>
      <c r="AJ5" s="27"/>
      <c r="AK5" s="218"/>
      <c r="AL5" s="28"/>
      <c r="AP5" s="28"/>
      <c r="BH5" s="230" t="e">
        <f t="shared" ref="BH5:BH19" si="2">1+BH4</f>
        <v>#REF!</v>
      </c>
      <c r="BI5" s="28"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  <c r="BS5" s="28">
        <f t="shared" si="1"/>
        <v>17.290000000000003</v>
      </c>
      <c r="BT5" s="28">
        <f t="shared" si="1"/>
        <v>17.290000000000003</v>
      </c>
    </row>
    <row r="6" spans="1:72" ht="19.8">
      <c r="A6" s="214"/>
      <c r="B6" s="214"/>
      <c r="C6" s="214"/>
      <c r="D6" s="214"/>
      <c r="E6" s="214"/>
      <c r="F6" s="214"/>
      <c r="G6" s="347"/>
      <c r="H6" s="347"/>
      <c r="I6" s="215"/>
      <c r="J6" s="215"/>
      <c r="K6" s="215"/>
      <c r="L6" s="457"/>
      <c r="M6" s="214"/>
      <c r="N6" s="531"/>
      <c r="O6" s="531"/>
      <c r="P6" s="232"/>
      <c r="Q6" s="214"/>
      <c r="R6" s="456"/>
      <c r="S6" s="460"/>
      <c r="T6" s="460"/>
      <c r="U6" s="214"/>
      <c r="V6" s="214"/>
      <c r="W6" s="216"/>
      <c r="X6" s="216"/>
      <c r="Y6" s="216"/>
      <c r="Z6" s="216"/>
      <c r="AA6" s="216"/>
      <c r="AB6" s="214"/>
      <c r="AC6" s="216"/>
      <c r="AD6" s="233" t="s">
        <v>80</v>
      </c>
      <c r="AE6" s="231" t="s">
        <v>2</v>
      </c>
      <c r="AF6" s="214"/>
      <c r="AG6" s="217"/>
      <c r="AI6" s="29"/>
      <c r="AJ6" s="27"/>
      <c r="AK6" s="218"/>
      <c r="AL6" s="28"/>
      <c r="AP6" s="28"/>
      <c r="BH6" s="230" t="e">
        <f>1+#REF!</f>
        <v>#REF!</v>
      </c>
      <c r="BI6" s="28"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  <c r="BS6" s="28">
        <f t="shared" si="1"/>
        <v>20.659867330016564</v>
      </c>
      <c r="BT6" s="28">
        <f t="shared" si="1"/>
        <v>20.659867330016564</v>
      </c>
    </row>
    <row r="7" spans="1:72" ht="15" customHeight="1">
      <c r="A7" s="214"/>
      <c r="B7" s="214"/>
      <c r="C7" s="214"/>
      <c r="D7" s="214"/>
      <c r="E7" s="214"/>
      <c r="F7" s="214"/>
      <c r="G7" s="350" t="s">
        <v>2</v>
      </c>
      <c r="H7" s="347"/>
      <c r="I7" s="215"/>
      <c r="J7" s="215"/>
      <c r="K7" s="215"/>
      <c r="L7" s="457"/>
      <c r="M7" s="232"/>
      <c r="N7" s="232"/>
      <c r="O7" s="232"/>
      <c r="P7" s="231"/>
      <c r="Q7" s="232"/>
      <c r="R7" s="456"/>
      <c r="S7" s="460"/>
      <c r="T7" s="460"/>
      <c r="U7" s="214"/>
      <c r="V7" s="232" t="s">
        <v>22</v>
      </c>
      <c r="W7" s="216" t="s">
        <v>403</v>
      </c>
      <c r="X7" s="233" t="s">
        <v>541</v>
      </c>
      <c r="Y7" s="36"/>
      <c r="Z7" s="26"/>
      <c r="AA7" s="233" t="s">
        <v>426</v>
      </c>
      <c r="AB7" s="214"/>
      <c r="AC7" s="233" t="s">
        <v>538</v>
      </c>
      <c r="AD7" s="233" t="s">
        <v>43</v>
      </c>
      <c r="AE7" s="231" t="s">
        <v>8</v>
      </c>
      <c r="AF7" s="214"/>
      <c r="AG7" s="217"/>
      <c r="AI7" s="29"/>
      <c r="AJ7" s="27"/>
      <c r="AK7" s="218"/>
      <c r="AL7" s="28"/>
      <c r="AP7" s="28"/>
      <c r="BH7" s="230" t="e">
        <f t="shared" si="2"/>
        <v>#REF!</v>
      </c>
      <c r="BI7" s="28"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  <c r="BS7" s="28">
        <f t="shared" si="1"/>
        <v>23.875837563451761</v>
      </c>
      <c r="BT7" s="28">
        <f t="shared" si="1"/>
        <v>23.875837563451761</v>
      </c>
    </row>
    <row r="8" spans="1:72" ht="15" customHeight="1">
      <c r="A8" s="214"/>
      <c r="B8" s="214"/>
      <c r="C8" s="214"/>
      <c r="D8" s="214"/>
      <c r="E8" s="232"/>
      <c r="F8" s="232"/>
      <c r="G8" s="350" t="s">
        <v>484</v>
      </c>
      <c r="H8" s="350" t="s">
        <v>2</v>
      </c>
      <c r="I8" s="231" t="s">
        <v>2</v>
      </c>
      <c r="J8" s="231" t="s">
        <v>1</v>
      </c>
      <c r="K8" s="231"/>
      <c r="L8" s="457" t="s">
        <v>2</v>
      </c>
      <c r="M8" s="232"/>
      <c r="N8" s="232" t="s">
        <v>403</v>
      </c>
      <c r="O8" s="232"/>
      <c r="P8" s="231" t="s">
        <v>22</v>
      </c>
      <c r="Q8" s="232"/>
      <c r="R8" s="456" t="s">
        <v>22</v>
      </c>
      <c r="S8" s="460"/>
      <c r="T8" s="460" t="s">
        <v>22</v>
      </c>
      <c r="U8" s="214"/>
      <c r="V8" s="232" t="s">
        <v>486</v>
      </c>
      <c r="W8" s="233" t="s">
        <v>488</v>
      </c>
      <c r="X8" s="233" t="s">
        <v>542</v>
      </c>
      <c r="Y8" s="36"/>
      <c r="Z8" s="26"/>
      <c r="AA8" s="233"/>
      <c r="AB8" s="232" t="s">
        <v>413</v>
      </c>
      <c r="AC8" s="233" t="s">
        <v>1</v>
      </c>
      <c r="AD8" s="233" t="s">
        <v>558</v>
      </c>
      <c r="AE8" s="231" t="s">
        <v>69</v>
      </c>
      <c r="AF8" s="214"/>
      <c r="AG8" s="217"/>
      <c r="AI8" s="29"/>
      <c r="AJ8" s="27"/>
      <c r="AK8" s="218"/>
      <c r="AL8" s="28"/>
      <c r="AP8" s="28"/>
      <c r="BH8" s="230" t="e">
        <f t="shared" si="2"/>
        <v>#REF!</v>
      </c>
      <c r="BI8" s="28"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  <c r="BS8" s="28">
        <f t="shared" si="1"/>
        <v>26.688850174216036</v>
      </c>
      <c r="BT8" s="28">
        <f t="shared" si="1"/>
        <v>26.688850174216036</v>
      </c>
    </row>
    <row r="9" spans="1:72" ht="15" customHeight="1">
      <c r="A9" s="214"/>
      <c r="B9" s="214"/>
      <c r="C9" s="232" t="s">
        <v>0</v>
      </c>
      <c r="D9" s="232"/>
      <c r="E9" s="232" t="s">
        <v>86</v>
      </c>
      <c r="F9" s="232"/>
      <c r="G9" s="325" t="s">
        <v>485</v>
      </c>
      <c r="H9" s="325" t="s">
        <v>8</v>
      </c>
      <c r="I9" s="95" t="s">
        <v>403</v>
      </c>
      <c r="J9" s="95" t="s">
        <v>403</v>
      </c>
      <c r="K9" s="95"/>
      <c r="L9" s="398" t="s">
        <v>655</v>
      </c>
      <c r="M9" s="52"/>
      <c r="N9" s="52" t="s">
        <v>655</v>
      </c>
      <c r="O9" s="52"/>
      <c r="P9" s="95" t="s">
        <v>44</v>
      </c>
      <c r="Q9" s="52"/>
      <c r="R9" s="389" t="s">
        <v>655</v>
      </c>
      <c r="S9" s="460"/>
      <c r="T9" s="461" t="s">
        <v>659</v>
      </c>
      <c r="U9" s="214"/>
      <c r="V9" s="52" t="s">
        <v>414</v>
      </c>
      <c r="W9" s="73" t="s">
        <v>489</v>
      </c>
      <c r="X9" s="73" t="s">
        <v>543</v>
      </c>
      <c r="Y9" s="73" t="s">
        <v>525</v>
      </c>
      <c r="Z9" s="95" t="s">
        <v>556</v>
      </c>
      <c r="AA9" s="73" t="s">
        <v>1</v>
      </c>
      <c r="AB9" s="52" t="s">
        <v>414</v>
      </c>
      <c r="AC9" s="73" t="s">
        <v>509</v>
      </c>
      <c r="AD9" s="73" t="s">
        <v>44</v>
      </c>
      <c r="AE9" s="95" t="s">
        <v>540</v>
      </c>
      <c r="AF9" s="214"/>
      <c r="AG9" s="217"/>
      <c r="AI9" s="29"/>
      <c r="AJ9" s="27"/>
      <c r="AK9" s="218"/>
      <c r="AL9" s="28"/>
      <c r="AP9" s="28"/>
      <c r="BH9" s="230" t="e">
        <f t="shared" si="2"/>
        <v>#REF!</v>
      </c>
      <c r="BI9" s="28"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  <c r="BS9" s="28">
        <f t="shared" si="1"/>
        <v>29.852938824470282</v>
      </c>
      <c r="BT9" s="28">
        <f t="shared" si="1"/>
        <v>29.852938824470282</v>
      </c>
    </row>
    <row r="10" spans="1:72" ht="15" customHeight="1">
      <c r="A10" s="214"/>
      <c r="B10" s="214"/>
      <c r="C10" s="232"/>
      <c r="D10" s="232"/>
      <c r="E10" s="232"/>
      <c r="F10" s="232"/>
      <c r="G10" s="325"/>
      <c r="H10" s="325"/>
      <c r="I10" s="95"/>
      <c r="J10" s="95"/>
      <c r="K10" s="95"/>
      <c r="L10" s="398"/>
      <c r="M10" s="52"/>
      <c r="N10" s="52"/>
      <c r="O10" s="52"/>
      <c r="P10" s="95"/>
      <c r="Q10" s="52"/>
      <c r="R10" s="389"/>
      <c r="S10" s="460"/>
      <c r="T10" s="461"/>
      <c r="U10" s="214"/>
      <c r="V10" s="52"/>
      <c r="W10" s="73"/>
      <c r="X10" s="73"/>
      <c r="Y10" s="73"/>
      <c r="Z10" s="95"/>
      <c r="AA10" s="73"/>
      <c r="AB10" s="52"/>
      <c r="AC10" s="73"/>
      <c r="AD10" s="73"/>
      <c r="AE10" s="95"/>
      <c r="AF10" s="214"/>
      <c r="AG10" s="217"/>
      <c r="AI10" s="29"/>
      <c r="AJ10" s="27"/>
      <c r="AK10" s="218"/>
      <c r="AL10" s="28"/>
      <c r="AP10" s="28"/>
      <c r="BH10" s="230"/>
    </row>
    <row r="11" spans="1:72" ht="15" customHeight="1">
      <c r="A11" s="214"/>
      <c r="B11" s="214"/>
      <c r="C11" s="232" t="s">
        <v>0</v>
      </c>
      <c r="D11" s="214"/>
      <c r="E11" s="232" t="str">
        <f>+D13</f>
        <v>P-</v>
      </c>
      <c r="F11" s="232" t="s">
        <v>570</v>
      </c>
      <c r="G11" s="347"/>
      <c r="H11" s="365">
        <f>+Klasse!G10</f>
        <v>200</v>
      </c>
      <c r="I11" s="215"/>
      <c r="J11" s="215"/>
      <c r="K11" s="95"/>
      <c r="L11" s="534">
        <f>SUM(L13:L24)</f>
        <v>196</v>
      </c>
      <c r="M11" s="214"/>
      <c r="N11" s="536">
        <f>IF(H11=0,"",100*L11/H11)</f>
        <v>98</v>
      </c>
      <c r="O11" s="531"/>
      <c r="P11" s="265">
        <f>+Klasse!N10</f>
        <v>10.9155</v>
      </c>
      <c r="Q11" s="214"/>
      <c r="R11" s="456"/>
      <c r="S11" s="460"/>
      <c r="T11" s="460"/>
      <c r="U11" s="214"/>
      <c r="V11" s="214"/>
      <c r="W11" s="216"/>
      <c r="X11" s="216"/>
      <c r="Y11" s="216"/>
      <c r="Z11" s="216"/>
      <c r="AA11" s="216"/>
      <c r="AB11" s="214"/>
      <c r="AC11" s="216"/>
      <c r="AD11" s="265">
        <f>+Klasse!N10/Klasse!C10</f>
        <v>10.9155</v>
      </c>
      <c r="AE11" s="215"/>
      <c r="AF11" s="214"/>
      <c r="AG11" s="217"/>
      <c r="AI11" s="29"/>
      <c r="AJ11" s="27"/>
      <c r="AK11" s="218"/>
      <c r="AL11" s="28"/>
      <c r="AP11" s="28"/>
      <c r="BH11" s="230"/>
    </row>
    <row r="12" spans="1:72" ht="15" customHeight="1">
      <c r="A12" s="214"/>
      <c r="B12" s="214"/>
      <c r="C12" s="232"/>
      <c r="D12" s="214"/>
      <c r="E12" s="232"/>
      <c r="F12" s="232"/>
      <c r="G12" s="347"/>
      <c r="H12" s="347"/>
      <c r="I12" s="214"/>
      <c r="J12" s="214"/>
      <c r="K12" s="95"/>
      <c r="L12" s="457"/>
      <c r="M12" s="214"/>
      <c r="N12" s="531"/>
      <c r="O12" s="531"/>
      <c r="P12" s="232"/>
      <c r="Q12" s="214"/>
      <c r="R12" s="456"/>
      <c r="S12" s="460"/>
      <c r="T12" s="460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7"/>
      <c r="AI12" s="29"/>
      <c r="AJ12" s="27"/>
      <c r="AK12" s="218"/>
      <c r="AL12" s="28"/>
      <c r="AP12" s="28"/>
      <c r="BH12" s="230"/>
    </row>
    <row r="13" spans="1:72" ht="15" customHeight="1">
      <c r="A13" s="214"/>
      <c r="B13" s="238">
        <f>+'Ark1'!C1016</f>
        <v>2024</v>
      </c>
      <c r="C13" s="234">
        <f>+'Ark1'!L1016</f>
        <v>1</v>
      </c>
      <c r="D13" s="234" t="s">
        <v>28</v>
      </c>
      <c r="E13" s="234">
        <f>+'Ark1'!D1016</f>
        <v>1</v>
      </c>
      <c r="F13" s="234" t="s">
        <v>545</v>
      </c>
      <c r="G13" s="351">
        <f>+'Ark1'!Q1016</f>
        <v>3</v>
      </c>
      <c r="H13" s="351">
        <f>+'Ark1'!R1016</f>
        <v>5</v>
      </c>
      <c r="I13" s="235">
        <f>+IF(H13=0,"",'Ark1'!AG1016)</f>
        <v>0.14276336971469797</v>
      </c>
      <c r="J13" s="235">
        <f>+IF(H13=0,"",'Ark1'!AH1016)</f>
        <v>0</v>
      </c>
      <c r="K13" s="95"/>
      <c r="L13" s="465">
        <f>+'Ark1'!AI1016</f>
        <v>3</v>
      </c>
      <c r="M13" s="214"/>
      <c r="N13" s="533">
        <f>IF(H13=0,"",100*L13/H13)</f>
        <v>60</v>
      </c>
      <c r="O13" s="531"/>
      <c r="P13" s="32">
        <f>+IF(H13=0,"",'Ark1'!U1016)</f>
        <v>11.44</v>
      </c>
      <c r="Q13" s="214"/>
      <c r="R13" s="462">
        <f>+IF(L13=0,"",'Ark1'!AL1016)</f>
        <v>10.880516991653497</v>
      </c>
      <c r="S13" s="460"/>
      <c r="T13" s="463">
        <f>+IF(L13=0,"",'Ark1'!AL1016)</f>
        <v>10.880516991653497</v>
      </c>
      <c r="U13" s="214"/>
      <c r="V13" s="236">
        <f>+IF(H13=0,"",'Ark1'!T1016)</f>
        <v>3.2</v>
      </c>
      <c r="W13" s="237">
        <f>+IF(H13=0,"",'Ark1'!W1016)</f>
        <v>0</v>
      </c>
      <c r="X13" s="237">
        <f>+IF(H13=0,"",'Ark1'!X1016)</f>
        <v>0</v>
      </c>
      <c r="Y13" s="237">
        <f>+IF(H13=0,"",'Ark1'!Y1016)</f>
        <v>0</v>
      </c>
      <c r="Z13" s="235">
        <f>+IF(H13=0,"",'Ark1'!Z1016)</f>
        <v>1.7001176429882725</v>
      </c>
      <c r="AA13" s="235">
        <f>+IF(H13=0,"",'Ark1'!AA1016)</f>
        <v>0</v>
      </c>
      <c r="AB13" s="235">
        <f>+IF(H13=0,"",'Ark1'!AC1016)</f>
        <v>0</v>
      </c>
      <c r="AC13" s="237">
        <f>+IF(H13=0,"",'Ark1'!AE1016)</f>
        <v>0</v>
      </c>
      <c r="AD13" s="37">
        <f t="shared" ref="AD13:AD24" si="3">+IF(H13=0,"",+P13/C13)</f>
        <v>11.44</v>
      </c>
      <c r="AE13" s="235">
        <f t="shared" ref="AE13:AE24" si="4">+IF(H13=0,"",G13/H13)</f>
        <v>0.6</v>
      </c>
      <c r="AF13" s="214"/>
      <c r="AG13" s="217"/>
      <c r="AI13" s="29"/>
      <c r="AJ13" s="27"/>
      <c r="AK13" s="218"/>
      <c r="AL13" s="28"/>
      <c r="AP13" s="28"/>
      <c r="BH13" s="230" t="e">
        <f>1+BH9</f>
        <v>#REF!</v>
      </c>
      <c r="BI13" s="28">
        <v>33.825795880149848</v>
      </c>
      <c r="BJ13" s="28">
        <f t="shared" si="1"/>
        <v>33.825795880149848</v>
      </c>
      <c r="BK13" s="28">
        <f t="shared" si="1"/>
        <v>33.825795880149848</v>
      </c>
      <c r="BL13" s="28">
        <f t="shared" si="1"/>
        <v>33.825795880149848</v>
      </c>
      <c r="BM13" s="28">
        <f t="shared" si="1"/>
        <v>33.825795880149848</v>
      </c>
      <c r="BN13" s="28">
        <f t="shared" si="1"/>
        <v>33.825795880149848</v>
      </c>
      <c r="BO13" s="28">
        <f t="shared" si="1"/>
        <v>33.825795880149848</v>
      </c>
      <c r="BP13" s="28">
        <f t="shared" si="1"/>
        <v>33.825795880149848</v>
      </c>
      <c r="BQ13" s="28">
        <f t="shared" si="1"/>
        <v>33.825795880149848</v>
      </c>
      <c r="BR13" s="28">
        <f t="shared" si="1"/>
        <v>33.825795880149848</v>
      </c>
      <c r="BS13" s="28">
        <f t="shared" si="1"/>
        <v>33.825795880149848</v>
      </c>
      <c r="BT13" s="28">
        <f t="shared" si="1"/>
        <v>33.825795880149848</v>
      </c>
    </row>
    <row r="14" spans="1:72" ht="15" customHeight="1">
      <c r="A14" s="214"/>
      <c r="B14" s="238">
        <f>+'Ark1'!C1017</f>
        <v>2024</v>
      </c>
      <c r="C14" s="234">
        <f>+'Ark1'!L1017</f>
        <v>1</v>
      </c>
      <c r="D14" s="234" t="s">
        <v>28</v>
      </c>
      <c r="E14" s="234">
        <f>+'Ark1'!D1017</f>
        <v>2</v>
      </c>
      <c r="F14" s="234" t="s">
        <v>546</v>
      </c>
      <c r="G14" s="351">
        <f>+'Ark1'!Q1017</f>
        <v>1</v>
      </c>
      <c r="H14" s="351">
        <f>+'Ark1'!R1017</f>
        <v>1</v>
      </c>
      <c r="I14" s="235">
        <f>+IF(H14=0,"",'Ark1'!AG1017)</f>
        <v>2.5180960543201927E-2</v>
      </c>
      <c r="J14" s="235">
        <f>+IF(H14=0,"",'Ark1'!AH1017)</f>
        <v>0</v>
      </c>
      <c r="K14" s="95"/>
      <c r="L14" s="465">
        <f>+'Ark1'!AI1017</f>
        <v>1</v>
      </c>
      <c r="M14" s="214"/>
      <c r="N14" s="533">
        <f t="shared" ref="N14:N24" si="5">IF(H14=0,"",100*L14/H14)</f>
        <v>100</v>
      </c>
      <c r="O14" s="531"/>
      <c r="P14" s="32">
        <f>+IF(H14=0,"",'Ark1'!U1017)</f>
        <v>11.4</v>
      </c>
      <c r="Q14" s="214"/>
      <c r="R14" s="462">
        <f>+IF(L14=0,"",'Ark1'!AL1017)</f>
        <v>11.820450198394436</v>
      </c>
      <c r="S14" s="460"/>
      <c r="T14" s="463">
        <f>+IF(L14=0,"",'Ark1'!AL1017)</f>
        <v>11.820450198394436</v>
      </c>
      <c r="U14" s="214"/>
      <c r="V14" s="236">
        <f>+IF(H14=0,"",'Ark1'!T1017)</f>
        <v>3</v>
      </c>
      <c r="W14" s="237">
        <f>+IF(H14=0,"",'Ark1'!W1017)</f>
        <v>0</v>
      </c>
      <c r="X14" s="237">
        <f>+IF(H14=0,"",'Ark1'!X1017)</f>
        <v>0</v>
      </c>
      <c r="Y14" s="237">
        <f>+IF(H14=0,"",'Ark1'!Y1017)</f>
        <v>0</v>
      </c>
      <c r="Z14" s="235">
        <f>+IF(H14=0,"",'Ark1'!Z1017)</f>
        <v>0</v>
      </c>
      <c r="AA14" s="235">
        <f>+IF(H14=0,"",'Ark1'!AA1017)</f>
        <v>0</v>
      </c>
      <c r="AB14" s="235">
        <f>+IF(H14=0,"",'Ark1'!AC1017)</f>
        <v>0</v>
      </c>
      <c r="AC14" s="237">
        <f>+IF(H14=0,"",'Ark1'!AE1017)</f>
        <v>0</v>
      </c>
      <c r="AD14" s="37">
        <f t="shared" si="3"/>
        <v>11.4</v>
      </c>
      <c r="AE14" s="235">
        <f t="shared" si="4"/>
        <v>1</v>
      </c>
      <c r="AF14" s="214"/>
      <c r="AG14" s="217"/>
      <c r="AI14" s="29"/>
      <c r="AJ14" s="27"/>
      <c r="AK14" s="218"/>
      <c r="AL14" s="28"/>
      <c r="AP14" s="28"/>
      <c r="BH14" s="230" t="e">
        <f t="shared" si="2"/>
        <v>#REF!</v>
      </c>
      <c r="BI14" s="28">
        <v>36.800403768506008</v>
      </c>
      <c r="BJ14" s="28">
        <f t="shared" si="1"/>
        <v>36.800403768506008</v>
      </c>
      <c r="BK14" s="28">
        <f t="shared" si="1"/>
        <v>36.800403768506008</v>
      </c>
      <c r="BL14" s="28">
        <f t="shared" si="1"/>
        <v>36.800403768506008</v>
      </c>
      <c r="BM14" s="28">
        <f t="shared" si="1"/>
        <v>36.800403768506008</v>
      </c>
      <c r="BN14" s="28">
        <f t="shared" si="1"/>
        <v>36.800403768506008</v>
      </c>
      <c r="BO14" s="28">
        <f t="shared" si="1"/>
        <v>36.800403768506008</v>
      </c>
      <c r="BP14" s="28">
        <f t="shared" si="1"/>
        <v>36.800403768506008</v>
      </c>
      <c r="BQ14" s="28">
        <f t="shared" si="1"/>
        <v>36.800403768506008</v>
      </c>
      <c r="BR14" s="28">
        <f t="shared" si="1"/>
        <v>36.800403768506008</v>
      </c>
      <c r="BS14" s="28">
        <f t="shared" si="1"/>
        <v>36.800403768506008</v>
      </c>
      <c r="BT14" s="28">
        <f t="shared" si="1"/>
        <v>36.800403768506008</v>
      </c>
    </row>
    <row r="15" spans="1:72" ht="15" customHeight="1">
      <c r="A15" s="214"/>
      <c r="B15" s="238">
        <f>+'Ark1'!C1018</f>
        <v>2024</v>
      </c>
      <c r="C15" s="234">
        <f>+'Ark1'!L1018</f>
        <v>1</v>
      </c>
      <c r="D15" s="234" t="s">
        <v>28</v>
      </c>
      <c r="E15" s="234">
        <f>+'Ark1'!D1018</f>
        <v>3</v>
      </c>
      <c r="F15" s="234" t="s">
        <v>547</v>
      </c>
      <c r="G15" s="351">
        <f>+'Ark1'!Q1018</f>
        <v>13</v>
      </c>
      <c r="H15" s="351">
        <f>+'Ark1'!R1018</f>
        <v>13</v>
      </c>
      <c r="I15" s="235">
        <f>+IF(H15=0,"",'Ark1'!AG1018)</f>
        <v>5.2831409794854949E-2</v>
      </c>
      <c r="J15" s="235">
        <f>+IF(H15=0,"",'Ark1'!AH1018)</f>
        <v>0</v>
      </c>
      <c r="K15" s="95"/>
      <c r="L15" s="465">
        <f>+'Ark1'!AI1018</f>
        <v>13</v>
      </c>
      <c r="M15" s="214"/>
      <c r="N15" s="533">
        <f t="shared" si="5"/>
        <v>100</v>
      </c>
      <c r="O15" s="531"/>
      <c r="P15" s="32">
        <f>+IF(H15=0,"",'Ark1'!U1018)</f>
        <v>15.623076923076924</v>
      </c>
      <c r="Q15" s="214"/>
      <c r="R15" s="462">
        <f>+IF(L15=0,"",'Ark1'!AL1018)</f>
        <v>12.573801918925859</v>
      </c>
      <c r="S15" s="460"/>
      <c r="T15" s="463">
        <f>+IF(L15=0,"",'Ark1'!AL1018)</f>
        <v>12.573801918925859</v>
      </c>
      <c r="U15" s="214"/>
      <c r="V15" s="236">
        <f>+IF(H15=0,"",'Ark1'!T1018)</f>
        <v>2.4615384615384608</v>
      </c>
      <c r="W15" s="237">
        <f>+IF(H15=0,"",'Ark1'!W1018)</f>
        <v>0</v>
      </c>
      <c r="X15" s="237">
        <f>+IF(H15=0,"",'Ark1'!X1018)</f>
        <v>53.84615384615384</v>
      </c>
      <c r="Y15" s="237">
        <f>+IF(H15=0,"",'Ark1'!Y1018)</f>
        <v>0</v>
      </c>
      <c r="Z15" s="235">
        <f>+IF(H15=0,"",'Ark1'!Z1018)</f>
        <v>3.8507049996179648</v>
      </c>
      <c r="AA15" s="235">
        <f>+IF(H15=0,"",'Ark1'!AA1018)</f>
        <v>0</v>
      </c>
      <c r="AB15" s="235">
        <f>+IF(H15=0,"",'Ark1'!AC1018)</f>
        <v>0</v>
      </c>
      <c r="AC15" s="237">
        <f>+IF(H15=0,"",'Ark1'!AE1018)</f>
        <v>0</v>
      </c>
      <c r="AD15" s="37">
        <f t="shared" si="3"/>
        <v>15.623076923076924</v>
      </c>
      <c r="AE15" s="235">
        <f t="shared" si="4"/>
        <v>1</v>
      </c>
      <c r="AF15" s="214"/>
      <c r="AG15" s="217"/>
      <c r="AI15" s="29"/>
      <c r="AJ15" s="27"/>
      <c r="AK15" s="218"/>
      <c r="AL15" s="28"/>
      <c r="AP15" s="28"/>
      <c r="BH15" s="230" t="e">
        <f t="shared" si="2"/>
        <v>#REF!</v>
      </c>
      <c r="BI15" s="28">
        <v>39.739449541284394</v>
      </c>
      <c r="BJ15" s="28">
        <f t="shared" si="1"/>
        <v>39.739449541284394</v>
      </c>
      <c r="BK15" s="28">
        <f t="shared" si="1"/>
        <v>39.739449541284394</v>
      </c>
      <c r="BL15" s="28">
        <f t="shared" si="1"/>
        <v>39.739449541284394</v>
      </c>
      <c r="BM15" s="28">
        <f t="shared" si="1"/>
        <v>39.739449541284394</v>
      </c>
      <c r="BN15" s="28">
        <f t="shared" si="1"/>
        <v>39.739449541284394</v>
      </c>
      <c r="BO15" s="28">
        <f t="shared" si="1"/>
        <v>39.739449541284394</v>
      </c>
      <c r="BP15" s="28">
        <f t="shared" si="1"/>
        <v>39.739449541284394</v>
      </c>
      <c r="BQ15" s="28">
        <f t="shared" si="1"/>
        <v>39.739449541284394</v>
      </c>
      <c r="BR15" s="28">
        <f t="shared" si="1"/>
        <v>39.739449541284394</v>
      </c>
      <c r="BS15" s="28">
        <f t="shared" si="1"/>
        <v>39.739449541284394</v>
      </c>
      <c r="BT15" s="28">
        <f t="shared" si="1"/>
        <v>39.739449541284394</v>
      </c>
    </row>
    <row r="16" spans="1:72" ht="15" customHeight="1">
      <c r="A16" s="214"/>
      <c r="B16" s="238">
        <f>+'Ark1'!C1019</f>
        <v>2024</v>
      </c>
      <c r="C16" s="234">
        <f>+'Ark1'!L1019</f>
        <v>1</v>
      </c>
      <c r="D16" s="234" t="s">
        <v>28</v>
      </c>
      <c r="E16" s="234">
        <f>+'Ark1'!D1019</f>
        <v>4</v>
      </c>
      <c r="F16" s="234" t="s">
        <v>548</v>
      </c>
      <c r="G16" s="351">
        <f>+'Ark1'!Q1019</f>
        <v>2</v>
      </c>
      <c r="H16" s="351">
        <f>+'Ark1'!R1019</f>
        <v>2</v>
      </c>
      <c r="I16" s="235">
        <f>+IF(H16=0,"",'Ark1'!AG1019)</f>
        <v>4.7413921407704437E-2</v>
      </c>
      <c r="J16" s="235">
        <f>+IF(H16=0,"",'Ark1'!AH1019)</f>
        <v>0</v>
      </c>
      <c r="K16" s="95"/>
      <c r="L16" s="465">
        <f>+'Ark1'!AI1019</f>
        <v>1</v>
      </c>
      <c r="M16" s="214"/>
      <c r="N16" s="533">
        <f t="shared" si="5"/>
        <v>50</v>
      </c>
      <c r="O16" s="531"/>
      <c r="P16" s="32">
        <f>+IF(H16=0,"",'Ark1'!U1019)</f>
        <v>11.15</v>
      </c>
      <c r="Q16" s="214"/>
      <c r="R16" s="462">
        <f>+IF(L16=0,"",'Ark1'!AL1019)</f>
        <v>11.06666807476843</v>
      </c>
      <c r="S16" s="460"/>
      <c r="T16" s="463">
        <f>+IF(L16=0,"",'Ark1'!AL1019)</f>
        <v>11.06666807476843</v>
      </c>
      <c r="U16" s="214"/>
      <c r="V16" s="236">
        <f>+IF(H16=0,"",'Ark1'!T1019)</f>
        <v>2</v>
      </c>
      <c r="W16" s="237">
        <f>+IF(H16=0,"",'Ark1'!W1019)</f>
        <v>0</v>
      </c>
      <c r="X16" s="237">
        <f>+IF(H16=0,"",'Ark1'!X1019)</f>
        <v>0</v>
      </c>
      <c r="Y16" s="237">
        <f>+IF(H16=0,"",'Ark1'!Y1019)</f>
        <v>0</v>
      </c>
      <c r="Z16" s="235">
        <f>+IF(H16=0,"",'Ark1'!Z1019)</f>
        <v>5.0000000000119373E-2</v>
      </c>
      <c r="AA16" s="235">
        <f>+IF(H16=0,"",'Ark1'!AA1019)</f>
        <v>0</v>
      </c>
      <c r="AB16" s="235">
        <f>+IF(H16=0,"",'Ark1'!AC1019)</f>
        <v>0</v>
      </c>
      <c r="AC16" s="237">
        <f>+IF(H16=0,"",'Ark1'!AE1019)</f>
        <v>0</v>
      </c>
      <c r="AD16" s="37">
        <f t="shared" si="3"/>
        <v>11.15</v>
      </c>
      <c r="AE16" s="235">
        <f t="shared" si="4"/>
        <v>1</v>
      </c>
      <c r="AF16" s="214"/>
      <c r="AG16" s="217"/>
      <c r="AI16" s="29"/>
      <c r="AJ16" s="27"/>
      <c r="AK16" s="218"/>
      <c r="AL16" s="28"/>
      <c r="AP16" s="28"/>
      <c r="BH16" s="230" t="e">
        <f t="shared" si="2"/>
        <v>#REF!</v>
      </c>
      <c r="BI16" s="28">
        <v>41.835593220338978</v>
      </c>
      <c r="BJ16" s="28">
        <f t="shared" si="1"/>
        <v>41.835593220338978</v>
      </c>
      <c r="BK16" s="28">
        <f t="shared" si="1"/>
        <v>41.835593220338978</v>
      </c>
      <c r="BL16" s="28">
        <f t="shared" si="1"/>
        <v>41.835593220338978</v>
      </c>
      <c r="BM16" s="28">
        <f t="shared" si="1"/>
        <v>41.835593220338978</v>
      </c>
      <c r="BN16" s="28">
        <f t="shared" si="1"/>
        <v>41.835593220338978</v>
      </c>
      <c r="BO16" s="28">
        <f t="shared" si="1"/>
        <v>41.835593220338978</v>
      </c>
      <c r="BP16" s="28">
        <f t="shared" si="1"/>
        <v>41.835593220338978</v>
      </c>
      <c r="BQ16" s="28">
        <f t="shared" si="1"/>
        <v>41.835593220338978</v>
      </c>
      <c r="BR16" s="28">
        <f t="shared" si="1"/>
        <v>41.835593220338978</v>
      </c>
      <c r="BS16" s="28">
        <f t="shared" si="1"/>
        <v>41.835593220338978</v>
      </c>
      <c r="BT16" s="28">
        <f t="shared" si="1"/>
        <v>41.835593220338978</v>
      </c>
    </row>
    <row r="17" spans="1:72" ht="15" customHeight="1">
      <c r="A17" s="214"/>
      <c r="B17" s="238">
        <f>+'Ark1'!C1020</f>
        <v>2024</v>
      </c>
      <c r="C17" s="234">
        <f>+'Ark1'!L1020</f>
        <v>1</v>
      </c>
      <c r="D17" s="234" t="s">
        <v>28</v>
      </c>
      <c r="E17" s="234">
        <f>+'Ark1'!D1020</f>
        <v>5</v>
      </c>
      <c r="F17" s="234" t="s">
        <v>446</v>
      </c>
      <c r="G17" s="351">
        <f>+'Ark1'!Q1020</f>
        <v>1</v>
      </c>
      <c r="H17" s="351">
        <f>+'Ark1'!R1020</f>
        <v>1</v>
      </c>
      <c r="I17" s="235">
        <f>+IF(H17=0,"",'Ark1'!AG1020)</f>
        <v>3.5797337122116094E-2</v>
      </c>
      <c r="J17" s="235">
        <f>+IF(H17=0,"",'Ark1'!AH1020)</f>
        <v>0</v>
      </c>
      <c r="K17" s="95"/>
      <c r="L17" s="465">
        <f>+'Ark1'!AI1020</f>
        <v>1</v>
      </c>
      <c r="M17" s="214"/>
      <c r="N17" s="533">
        <f t="shared" si="5"/>
        <v>100</v>
      </c>
      <c r="O17" s="531"/>
      <c r="P17" s="32">
        <f>+IF(H17=0,"",'Ark1'!U1020)</f>
        <v>12.9</v>
      </c>
      <c r="Q17" s="214"/>
      <c r="R17" s="462">
        <f>+IF(L17=0,"",'Ark1'!AL1020)</f>
        <v>11.468053026854804</v>
      </c>
      <c r="S17" s="460"/>
      <c r="T17" s="463">
        <f>+IF(L17=0,"",'Ark1'!AL1020)</f>
        <v>11.468053026854804</v>
      </c>
      <c r="U17" s="214"/>
      <c r="V17" s="236">
        <f>+IF(H17=0,"",'Ark1'!T1020)</f>
        <v>3</v>
      </c>
      <c r="W17" s="237">
        <f>+IF(H17=0,"",'Ark1'!W1020)</f>
        <v>0</v>
      </c>
      <c r="X17" s="237">
        <f>+IF(H17=0,"",'Ark1'!X1020)</f>
        <v>0</v>
      </c>
      <c r="Y17" s="237">
        <f>+IF(H17=0,"",'Ark1'!Y1020)</f>
        <v>0</v>
      </c>
      <c r="Z17" s="235">
        <f>+IF(H17=0,"",'Ark1'!Z1020)</f>
        <v>0</v>
      </c>
      <c r="AA17" s="235">
        <f>+IF(H17=0,"",'Ark1'!AA1020)</f>
        <v>0</v>
      </c>
      <c r="AB17" s="235">
        <f>+IF(H17=0,"",'Ark1'!AC1020)</f>
        <v>0</v>
      </c>
      <c r="AC17" s="237">
        <f>+IF(H17=0,"",'Ark1'!AE1020)</f>
        <v>0</v>
      </c>
      <c r="AD17" s="37">
        <f t="shared" si="3"/>
        <v>12.9</v>
      </c>
      <c r="AE17" s="235">
        <f t="shared" si="4"/>
        <v>1</v>
      </c>
      <c r="AF17" s="214"/>
      <c r="AG17" s="217"/>
      <c r="AI17" s="29"/>
      <c r="AJ17" s="27"/>
      <c r="AK17" s="218"/>
      <c r="AL17" s="28"/>
      <c r="AP17" s="28"/>
      <c r="BH17" s="230" t="e">
        <f t="shared" si="2"/>
        <v>#REF!</v>
      </c>
      <c r="BI17" s="28">
        <v>46.533333333333317</v>
      </c>
      <c r="BJ17" s="28">
        <f t="shared" si="1"/>
        <v>46.533333333333317</v>
      </c>
      <c r="BK17" s="28">
        <f t="shared" si="1"/>
        <v>46.533333333333317</v>
      </c>
      <c r="BL17" s="28">
        <f t="shared" si="1"/>
        <v>46.533333333333317</v>
      </c>
      <c r="BM17" s="28">
        <f t="shared" si="1"/>
        <v>46.533333333333317</v>
      </c>
      <c r="BN17" s="28">
        <f t="shared" si="1"/>
        <v>46.533333333333317</v>
      </c>
      <c r="BO17" s="28">
        <f t="shared" si="1"/>
        <v>46.533333333333317</v>
      </c>
      <c r="BP17" s="28">
        <f t="shared" si="1"/>
        <v>46.533333333333317</v>
      </c>
      <c r="BQ17" s="28">
        <f t="shared" si="1"/>
        <v>46.533333333333317</v>
      </c>
      <c r="BR17" s="28">
        <f t="shared" si="1"/>
        <v>46.533333333333317</v>
      </c>
      <c r="BS17" s="28">
        <f t="shared" si="1"/>
        <v>46.533333333333317</v>
      </c>
      <c r="BT17" s="28">
        <f t="shared" si="1"/>
        <v>46.533333333333317</v>
      </c>
    </row>
    <row r="18" spans="1:72" ht="15" customHeight="1">
      <c r="A18" s="214"/>
      <c r="B18" s="238">
        <f>+'Ark1'!C1021</f>
        <v>2024</v>
      </c>
      <c r="C18" s="234">
        <f>+'Ark1'!L1021</f>
        <v>1</v>
      </c>
      <c r="D18" s="234" t="s">
        <v>28</v>
      </c>
      <c r="E18" s="234">
        <f>+'Ark1'!D1021</f>
        <v>6</v>
      </c>
      <c r="F18" s="234" t="s">
        <v>549</v>
      </c>
      <c r="G18" s="351">
        <f>+'Ark1'!Q1021</f>
        <v>1</v>
      </c>
      <c r="H18" s="351">
        <f>+'Ark1'!R1021</f>
        <v>1</v>
      </c>
      <c r="I18" s="235">
        <f>+IF(H18=0,"",'Ark1'!AG1021)</f>
        <v>9.6593118195956451E-2</v>
      </c>
      <c r="J18" s="235">
        <f>+IF(H18=0,"",'Ark1'!AH1021)</f>
        <v>0</v>
      </c>
      <c r="K18" s="95"/>
      <c r="L18" s="465">
        <f>+'Ark1'!AI1021</f>
        <v>1</v>
      </c>
      <c r="M18" s="214"/>
      <c r="N18" s="533">
        <f t="shared" si="5"/>
        <v>100</v>
      </c>
      <c r="O18" s="531"/>
      <c r="P18" s="32">
        <f>+IF(H18=0,"",'Ark1'!U1021)</f>
        <v>15.9</v>
      </c>
      <c r="Q18" s="214"/>
      <c r="R18" s="462">
        <f>+IF(L18=0,"",'Ark1'!AL1021)</f>
        <v>12.834657395336368</v>
      </c>
      <c r="S18" s="460"/>
      <c r="T18" s="463">
        <f>+IF(L18=0,"",'Ark1'!AL1021)</f>
        <v>12.834657395336368</v>
      </c>
      <c r="U18" s="214"/>
      <c r="V18" s="236">
        <f>+IF(H18=0,"",'Ark1'!T1021)</f>
        <v>3</v>
      </c>
      <c r="W18" s="237">
        <f>+IF(H18=0,"",'Ark1'!W1021)</f>
        <v>0</v>
      </c>
      <c r="X18" s="237">
        <f>+IF(H18=0,"",'Ark1'!X1021)</f>
        <v>0</v>
      </c>
      <c r="Y18" s="237">
        <f>+IF(H18=0,"",'Ark1'!Y1021)</f>
        <v>0</v>
      </c>
      <c r="Z18" s="235">
        <f>+IF(H18=0,"",'Ark1'!Z1021)</f>
        <v>0</v>
      </c>
      <c r="AA18" s="235">
        <f>+IF(H18=0,"",'Ark1'!AA1021)</f>
        <v>0</v>
      </c>
      <c r="AB18" s="235">
        <f>+IF(H18=0,"",'Ark1'!AC1021)</f>
        <v>0</v>
      </c>
      <c r="AC18" s="237">
        <f>+IF(H18=0,"",'Ark1'!AE1021)</f>
        <v>0</v>
      </c>
      <c r="AD18" s="37">
        <f t="shared" si="3"/>
        <v>15.9</v>
      </c>
      <c r="AE18" s="235">
        <f t="shared" si="4"/>
        <v>1</v>
      </c>
      <c r="AF18" s="214"/>
      <c r="AG18" s="217"/>
      <c r="AI18" s="29"/>
      <c r="AJ18" s="27"/>
      <c r="AK18" s="218"/>
      <c r="AL18" s="28"/>
      <c r="AM18" s="238"/>
      <c r="AN18" s="238"/>
      <c r="AO18" s="238"/>
      <c r="AP18" s="28"/>
      <c r="BH18" s="230" t="e">
        <f t="shared" si="2"/>
        <v>#REF!</v>
      </c>
      <c r="BI18" s="28">
        <v>57.45</v>
      </c>
      <c r="BJ18" s="28">
        <f t="shared" si="1"/>
        <v>57.45</v>
      </c>
      <c r="BK18" s="28">
        <f t="shared" si="1"/>
        <v>57.45</v>
      </c>
      <c r="BL18" s="28">
        <f t="shared" si="1"/>
        <v>57.45</v>
      </c>
      <c r="BM18" s="28">
        <f t="shared" si="1"/>
        <v>57.45</v>
      </c>
      <c r="BN18" s="28">
        <f t="shared" si="1"/>
        <v>57.45</v>
      </c>
      <c r="BO18" s="28">
        <f t="shared" si="1"/>
        <v>57.45</v>
      </c>
      <c r="BP18" s="28">
        <f t="shared" si="1"/>
        <v>57.45</v>
      </c>
      <c r="BQ18" s="28">
        <f t="shared" si="1"/>
        <v>57.45</v>
      </c>
      <c r="BR18" s="28">
        <f t="shared" si="1"/>
        <v>57.45</v>
      </c>
      <c r="BS18" s="28">
        <f t="shared" si="1"/>
        <v>57.45</v>
      </c>
      <c r="BT18" s="28">
        <f t="shared" si="1"/>
        <v>57.45</v>
      </c>
    </row>
    <row r="19" spans="1:72" ht="15" customHeight="1">
      <c r="A19" s="214"/>
      <c r="B19" s="238">
        <f>+'Ark1'!C1022</f>
        <v>2024</v>
      </c>
      <c r="C19" s="234">
        <f>+'Ark1'!L1022</f>
        <v>1</v>
      </c>
      <c r="D19" s="234" t="s">
        <v>28</v>
      </c>
      <c r="E19" s="234">
        <f>+'Ark1'!D1022</f>
        <v>7</v>
      </c>
      <c r="F19" s="234" t="s">
        <v>550</v>
      </c>
      <c r="G19" s="351">
        <f>+'Ark1'!Q1022</f>
        <v>0</v>
      </c>
      <c r="H19" s="351">
        <f>+'Ark1'!R1022</f>
        <v>0</v>
      </c>
      <c r="I19" s="235" t="str">
        <f>+IF(H19=0,"",'Ark1'!AG1022)</f>
        <v/>
      </c>
      <c r="J19" s="235" t="str">
        <f>+IF(H19=0,"",'Ark1'!AH1022)</f>
        <v/>
      </c>
      <c r="K19" s="95"/>
      <c r="L19" s="465">
        <f>+'Ark1'!AI1022</f>
        <v>0</v>
      </c>
      <c r="M19" s="214"/>
      <c r="N19" s="533" t="str">
        <f t="shared" si="5"/>
        <v/>
      </c>
      <c r="O19" s="531"/>
      <c r="P19" s="32" t="str">
        <f>+IF(H19=0,"",'Ark1'!U1022)</f>
        <v/>
      </c>
      <c r="Q19" s="214"/>
      <c r="R19" s="462" t="str">
        <f>+IF(L19=0,"",'Ark1'!AL1022)</f>
        <v/>
      </c>
      <c r="S19" s="460"/>
      <c r="T19" s="463" t="str">
        <f>+IF(L19=0,"",'Ark1'!AL1022)</f>
        <v/>
      </c>
      <c r="U19" s="214"/>
      <c r="V19" s="236" t="str">
        <f>+IF(H19=0,"",'Ark1'!T1022)</f>
        <v/>
      </c>
      <c r="W19" s="237" t="str">
        <f>+IF(H19=0,"",'Ark1'!W1022)</f>
        <v/>
      </c>
      <c r="X19" s="237" t="str">
        <f>+IF(H19=0,"",'Ark1'!X1022)</f>
        <v/>
      </c>
      <c r="Y19" s="237" t="str">
        <f>+IF(H19=0,"",'Ark1'!Y1022)</f>
        <v/>
      </c>
      <c r="Z19" s="235" t="str">
        <f>+IF(H19=0,"",'Ark1'!Z1022)</f>
        <v/>
      </c>
      <c r="AA19" s="235" t="str">
        <f>+IF(H19=0,"",'Ark1'!AA1022)</f>
        <v/>
      </c>
      <c r="AB19" s="235" t="str">
        <f>+IF(H19=0,"",'Ark1'!AC1022)</f>
        <v/>
      </c>
      <c r="AC19" s="237" t="str">
        <f>+IF(H19=0,"",'Ark1'!AE1022)</f>
        <v/>
      </c>
      <c r="AD19" s="37" t="str">
        <f t="shared" si="3"/>
        <v/>
      </c>
      <c r="AE19" s="235" t="str">
        <f t="shared" si="4"/>
        <v/>
      </c>
      <c r="AF19" s="214"/>
      <c r="AG19" s="217"/>
      <c r="AI19" s="29"/>
      <c r="AJ19" s="27"/>
      <c r="AK19" s="218"/>
      <c r="AL19" s="28"/>
      <c r="AM19" s="238"/>
      <c r="AN19" s="238"/>
      <c r="AO19" s="238"/>
      <c r="AP19" s="28"/>
      <c r="BH19" s="230" t="e">
        <f t="shared" si="2"/>
        <v>#REF!</v>
      </c>
      <c r="BI19" s="28">
        <v>0</v>
      </c>
      <c r="BJ19" s="28">
        <f t="shared" si="1"/>
        <v>0</v>
      </c>
      <c r="BK19" s="28">
        <f t="shared" si="1"/>
        <v>0</v>
      </c>
      <c r="BL19" s="28">
        <f t="shared" si="1"/>
        <v>0</v>
      </c>
      <c r="BM19" s="28">
        <f t="shared" si="1"/>
        <v>0</v>
      </c>
      <c r="BN19" s="28">
        <f t="shared" si="1"/>
        <v>0</v>
      </c>
      <c r="BO19" s="28">
        <f t="shared" si="1"/>
        <v>0</v>
      </c>
      <c r="BP19" s="28">
        <f t="shared" si="1"/>
        <v>0</v>
      </c>
      <c r="BQ19" s="28">
        <f t="shared" si="1"/>
        <v>0</v>
      </c>
      <c r="BR19" s="28">
        <f t="shared" si="1"/>
        <v>0</v>
      </c>
      <c r="BS19" s="28">
        <f t="shared" si="1"/>
        <v>0</v>
      </c>
      <c r="BT19" s="28">
        <f t="shared" si="1"/>
        <v>0</v>
      </c>
    </row>
    <row r="20" spans="1:72" ht="15" customHeight="1">
      <c r="A20" s="214"/>
      <c r="B20" s="238">
        <f>+'Ark1'!C1023</f>
        <v>2024</v>
      </c>
      <c r="C20" s="234">
        <f>+'Ark1'!L1023</f>
        <v>1</v>
      </c>
      <c r="D20" s="234" t="s">
        <v>28</v>
      </c>
      <c r="E20" s="234">
        <f>+'Ark1'!D1023</f>
        <v>8</v>
      </c>
      <c r="F20" s="234" t="s">
        <v>551</v>
      </c>
      <c r="G20" s="351">
        <f>+'Ark1'!Q1023</f>
        <v>5</v>
      </c>
      <c r="H20" s="351">
        <f>+'Ark1'!R1023</f>
        <v>6</v>
      </c>
      <c r="I20" s="235">
        <f>+IF(H20=0,"",'Ark1'!AG1023)</f>
        <v>1.7994736318016912E-2</v>
      </c>
      <c r="J20" s="235">
        <f>+IF(H20=0,"",'Ark1'!AH1023)</f>
        <v>33.333333333333343</v>
      </c>
      <c r="K20" s="95"/>
      <c r="L20" s="465">
        <f>+'Ark1'!AI1023</f>
        <v>6</v>
      </c>
      <c r="M20" s="214"/>
      <c r="N20" s="533">
        <f t="shared" si="5"/>
        <v>100</v>
      </c>
      <c r="O20" s="531"/>
      <c r="P20" s="32">
        <f>+IF(H20=0,"",'Ark1'!U1023)</f>
        <v>10.15</v>
      </c>
      <c r="Q20" s="214"/>
      <c r="R20" s="462">
        <f>+IF(L20=0,"",'Ark1'!AL1023)</f>
        <v>10.651391927957468</v>
      </c>
      <c r="S20" s="460"/>
      <c r="T20" s="463">
        <f>+IF(L20=0,"",'Ark1'!AL1023)</f>
        <v>10.651391927957468</v>
      </c>
      <c r="U20" s="214"/>
      <c r="V20" s="236">
        <f>+IF(H20=0,"",'Ark1'!T1023)</f>
        <v>2.1666666666666661</v>
      </c>
      <c r="W20" s="237">
        <f>+IF(H20=0,"",'Ark1'!W1023)</f>
        <v>0</v>
      </c>
      <c r="X20" s="237">
        <f>+IF(H20=0,"",'Ark1'!X1023)</f>
        <v>0</v>
      </c>
      <c r="Y20" s="237">
        <f>+IF(H20=0,"",'Ark1'!Y1023)</f>
        <v>0</v>
      </c>
      <c r="Z20" s="235">
        <f>+IF(H20=0,"",'Ark1'!Z1023)</f>
        <v>1.3149778198382989</v>
      </c>
      <c r="AA20" s="235">
        <f>+IF(H20=0,"",'Ark1'!AA1023)</f>
        <v>0</v>
      </c>
      <c r="AB20" s="235">
        <f>+IF(H20=0,"",'Ark1'!AC1023)</f>
        <v>0</v>
      </c>
      <c r="AC20" s="237">
        <f>+IF(H20=0,"",'Ark1'!AE1023)</f>
        <v>0</v>
      </c>
      <c r="AD20" s="37">
        <f t="shared" si="3"/>
        <v>10.15</v>
      </c>
      <c r="AE20" s="235">
        <f t="shared" si="4"/>
        <v>0.83333333333333337</v>
      </c>
      <c r="AF20" s="214"/>
      <c r="AG20" s="217"/>
      <c r="AI20" s="29"/>
      <c r="AJ20" s="27"/>
      <c r="AK20" s="218"/>
      <c r="AL20" s="28"/>
      <c r="AM20" s="238"/>
      <c r="AN20" s="238"/>
      <c r="AO20" s="238"/>
      <c r="AP20" s="28"/>
      <c r="BH20" s="230"/>
    </row>
    <row r="21" spans="1:72" ht="15" customHeight="1">
      <c r="A21" s="214"/>
      <c r="B21" s="238">
        <f>+'Ark1'!C1024</f>
        <v>2024</v>
      </c>
      <c r="C21" s="234">
        <f>+'Ark1'!L1024</f>
        <v>1</v>
      </c>
      <c r="D21" s="234" t="s">
        <v>28</v>
      </c>
      <c r="E21" s="234">
        <f>+'Ark1'!D1024</f>
        <v>9</v>
      </c>
      <c r="F21" s="234" t="s">
        <v>552</v>
      </c>
      <c r="G21" s="351">
        <f>+'Ark1'!Q1024</f>
        <v>19</v>
      </c>
      <c r="H21" s="351">
        <f>+'Ark1'!R1024</f>
        <v>26</v>
      </c>
      <c r="I21" s="235">
        <f>+IF(H21=0,"",'Ark1'!AG1024)</f>
        <v>6.0978547327738893E-2</v>
      </c>
      <c r="J21" s="235">
        <f>+IF(H21=0,"",'Ark1'!AH1024)</f>
        <v>0</v>
      </c>
      <c r="K21" s="95"/>
      <c r="L21" s="465">
        <f>+'Ark1'!AI1024</f>
        <v>25</v>
      </c>
      <c r="M21" s="214"/>
      <c r="N21" s="533">
        <f t="shared" si="5"/>
        <v>96.15384615384616</v>
      </c>
      <c r="O21" s="531"/>
      <c r="P21" s="32">
        <f>+IF(H21=0,"",'Ark1'!U1024)</f>
        <v>10.515384615384619</v>
      </c>
      <c r="Q21" s="214"/>
      <c r="R21" s="462">
        <f>+IF(L21=0,"",'Ark1'!AL1024)</f>
        <v>11.017210267728663</v>
      </c>
      <c r="S21" s="460"/>
      <c r="T21" s="463">
        <f>+IF(L21=0,"",'Ark1'!AL1024)</f>
        <v>11.017210267728663</v>
      </c>
      <c r="U21" s="214"/>
      <c r="V21" s="236">
        <f>+IF(H21=0,"",'Ark1'!T1024)</f>
        <v>3.8846153846153855</v>
      </c>
      <c r="W21" s="237">
        <f>+IF(H21=0,"",'Ark1'!W1024)</f>
        <v>3.8461538461538449</v>
      </c>
      <c r="X21" s="237">
        <f>+IF(H21=0,"",'Ark1'!X1024)</f>
        <v>3.8461538461538449</v>
      </c>
      <c r="Y21" s="237">
        <f>+IF(H21=0,"",'Ark1'!Y1024)</f>
        <v>3.8461538461538449</v>
      </c>
      <c r="Z21" s="235">
        <f>+IF(H21=0,"",'Ark1'!Z1024)</f>
        <v>3.1903330315299381</v>
      </c>
      <c r="AA21" s="235">
        <f>+IF(H21=0,"",'Ark1'!AA1024)</f>
        <v>0</v>
      </c>
      <c r="AB21" s="235">
        <f>+IF(H21=0,"",'Ark1'!AC1024)</f>
        <v>0</v>
      </c>
      <c r="AC21" s="237">
        <f>+IF(H21=0,"",'Ark1'!AE1024)</f>
        <v>0</v>
      </c>
      <c r="AD21" s="37">
        <f t="shared" si="3"/>
        <v>10.515384615384619</v>
      </c>
      <c r="AE21" s="235">
        <f t="shared" si="4"/>
        <v>0.73076923076923073</v>
      </c>
      <c r="AF21" s="214"/>
      <c r="AG21" s="217"/>
      <c r="AI21" s="29"/>
      <c r="AJ21" s="27"/>
      <c r="AK21" s="218"/>
      <c r="AL21" s="28"/>
      <c r="AM21" s="238"/>
      <c r="AN21" s="238"/>
      <c r="AO21" s="238"/>
      <c r="AP21" s="28"/>
      <c r="BH21" s="230"/>
    </row>
    <row r="22" spans="1:72" ht="15" customHeight="1">
      <c r="A22" s="214"/>
      <c r="B22" s="238">
        <f>+'Ark1'!C1025</f>
        <v>2024</v>
      </c>
      <c r="C22" s="234">
        <f>+'Ark1'!L1025</f>
        <v>1</v>
      </c>
      <c r="D22" s="234" t="s">
        <v>28</v>
      </c>
      <c r="E22" s="234">
        <f>+'Ark1'!D1025</f>
        <v>10</v>
      </c>
      <c r="F22" s="234" t="s">
        <v>553</v>
      </c>
      <c r="G22" s="351">
        <f>+'Ark1'!Q1025</f>
        <v>37</v>
      </c>
      <c r="H22" s="351">
        <f>+'Ark1'!R1025</f>
        <v>112</v>
      </c>
      <c r="I22" s="235">
        <f>+IF(H22=0,"",'Ark1'!AG1025)</f>
        <v>9.9252053473367963E-2</v>
      </c>
      <c r="J22" s="235">
        <f>+IF(H22=0,"",'Ark1'!AH1025)</f>
        <v>6.25</v>
      </c>
      <c r="K22" s="95"/>
      <c r="L22" s="465">
        <f>+'Ark1'!AI1025</f>
        <v>112</v>
      </c>
      <c r="M22" s="214"/>
      <c r="N22" s="533">
        <f t="shared" si="5"/>
        <v>100</v>
      </c>
      <c r="O22" s="531"/>
      <c r="P22" s="32">
        <f>+IF(H22=0,"",'Ark1'!U1025)</f>
        <v>10.54107142857143</v>
      </c>
      <c r="Q22" s="214"/>
      <c r="R22" s="462">
        <f>+IF(L22=0,"",'Ark1'!AL1025)</f>
        <v>10.373258971860109</v>
      </c>
      <c r="S22" s="460"/>
      <c r="T22" s="463">
        <f>+IF(L22=0,"",'Ark1'!AL1025)</f>
        <v>10.373258971860109</v>
      </c>
      <c r="U22" s="214"/>
      <c r="V22" s="236">
        <f>+IF(H22=0,"",'Ark1'!T1025)</f>
        <v>2.5267857142857153</v>
      </c>
      <c r="W22" s="237">
        <f>+IF(H22=0,"",'Ark1'!W1025)</f>
        <v>0</v>
      </c>
      <c r="X22" s="237">
        <f>+IF(H22=0,"",'Ark1'!X1025)</f>
        <v>2.6785714285714279</v>
      </c>
      <c r="Y22" s="237">
        <f>+IF(H22=0,"",'Ark1'!Y1025)</f>
        <v>0</v>
      </c>
      <c r="Z22" s="235">
        <f>+IF(H22=0,"",'Ark1'!Z1025)</f>
        <v>2.170070504591477</v>
      </c>
      <c r="AA22" s="235">
        <f>+IF(H22=0,"",'Ark1'!AA1025)</f>
        <v>0</v>
      </c>
      <c r="AB22" s="235">
        <f>+IF(H22=0,"",'Ark1'!AC1025)</f>
        <v>0</v>
      </c>
      <c r="AC22" s="237">
        <f>+IF(H22=0,"",'Ark1'!AE1025)</f>
        <v>0</v>
      </c>
      <c r="AD22" s="37">
        <f t="shared" si="3"/>
        <v>10.54107142857143</v>
      </c>
      <c r="AE22" s="235">
        <f t="shared" si="4"/>
        <v>0.33035714285714285</v>
      </c>
      <c r="AF22" s="214"/>
      <c r="AG22" s="217"/>
      <c r="AI22" s="29"/>
      <c r="AJ22" s="27"/>
      <c r="AK22" s="218"/>
      <c r="AL22" s="28"/>
      <c r="AM22" s="238"/>
      <c r="AN22" s="238"/>
      <c r="AO22" s="238"/>
      <c r="AP22" s="28"/>
      <c r="BH22" s="230"/>
    </row>
    <row r="23" spans="1:72" ht="15" customHeight="1">
      <c r="A23" s="214"/>
      <c r="B23" s="238">
        <f>+'Ark1'!C1026</f>
        <v>2024</v>
      </c>
      <c r="C23" s="234">
        <f>+'Ark1'!L1026</f>
        <v>1</v>
      </c>
      <c r="D23" s="234" t="s">
        <v>28</v>
      </c>
      <c r="E23" s="234">
        <f>+'Ark1'!D1026</f>
        <v>11</v>
      </c>
      <c r="F23" s="234" t="s">
        <v>554</v>
      </c>
      <c r="G23" s="351">
        <f>+'Ark1'!Q1026</f>
        <v>15</v>
      </c>
      <c r="H23" s="351">
        <f>+'Ark1'!R1026</f>
        <v>28</v>
      </c>
      <c r="I23" s="235">
        <f>+IF(H23=0,"",'Ark1'!AG1026)</f>
        <v>6.2575500172051407E-2</v>
      </c>
      <c r="J23" s="235">
        <f>+IF(H23=0,"",'Ark1'!AH1026)</f>
        <v>0</v>
      </c>
      <c r="K23" s="95"/>
      <c r="L23" s="465">
        <f>+'Ark1'!AI1026</f>
        <v>28</v>
      </c>
      <c r="M23" s="214"/>
      <c r="N23" s="533">
        <f t="shared" si="5"/>
        <v>100</v>
      </c>
      <c r="O23" s="531"/>
      <c r="P23" s="32">
        <f>+IF(H23=0,"",'Ark1'!U1026)</f>
        <v>10.735714285714282</v>
      </c>
      <c r="Q23" s="214"/>
      <c r="R23" s="462">
        <f>+IF(L23=0,"",'Ark1'!AL1026)</f>
        <v>0</v>
      </c>
      <c r="S23" s="460"/>
      <c r="T23" s="463">
        <f>+IF(L23=0,"",'Ark1'!AL1026)</f>
        <v>0</v>
      </c>
      <c r="U23" s="214"/>
      <c r="V23" s="236">
        <f>+IF(H23=0,"",'Ark1'!T1026)</f>
        <v>2.5714285714285721</v>
      </c>
      <c r="W23" s="237">
        <f>+IF(H23=0,"",'Ark1'!W1026)</f>
        <v>0</v>
      </c>
      <c r="X23" s="237">
        <f>+IF(H23=0,"",'Ark1'!X1026)</f>
        <v>7.1428571428571441</v>
      </c>
      <c r="Y23" s="237">
        <f>+IF(H23=0,"",'Ark1'!Y1026)</f>
        <v>0</v>
      </c>
      <c r="Z23" s="235">
        <f>+IF(H23=0,"",'Ark1'!Z1026)</f>
        <v>2.4769241129321156</v>
      </c>
      <c r="AA23" s="235">
        <f>+IF(H23=0,"",'Ark1'!AA1026)</f>
        <v>0</v>
      </c>
      <c r="AB23" s="235">
        <f>+IF(H23=0,"",'Ark1'!AC1026)</f>
        <v>0</v>
      </c>
      <c r="AC23" s="237">
        <f>+IF(H23=0,"",'Ark1'!AE1026)</f>
        <v>0</v>
      </c>
      <c r="AD23" s="37">
        <f t="shared" si="3"/>
        <v>10.735714285714282</v>
      </c>
      <c r="AE23" s="235">
        <f t="shared" si="4"/>
        <v>0.5357142857142857</v>
      </c>
      <c r="AF23" s="214"/>
      <c r="AG23" s="217"/>
      <c r="AI23" s="29"/>
      <c r="AJ23" s="27"/>
      <c r="AK23" s="218"/>
      <c r="AL23" s="28"/>
      <c r="AM23" s="238"/>
      <c r="AN23" s="238"/>
      <c r="AO23" s="238"/>
      <c r="AP23" s="28"/>
    </row>
    <row r="24" spans="1:72" ht="15" customHeight="1">
      <c r="A24" s="214"/>
      <c r="B24" s="238">
        <f>+'Ark1'!C1027</f>
        <v>2024</v>
      </c>
      <c r="C24" s="234">
        <f>+'Ark1'!L1027</f>
        <v>1</v>
      </c>
      <c r="D24" s="234" t="s">
        <v>28</v>
      </c>
      <c r="E24" s="234">
        <f>+'Ark1'!D1027</f>
        <v>12</v>
      </c>
      <c r="F24" s="234" t="s">
        <v>555</v>
      </c>
      <c r="G24" s="351">
        <f>+'Ark1'!Q1027</f>
        <v>5</v>
      </c>
      <c r="H24" s="351">
        <f>+'Ark1'!R1027</f>
        <v>5</v>
      </c>
      <c r="I24" s="235">
        <f>+IF(H24=0,"",'Ark1'!AG1027)</f>
        <v>7.3346550993043547E-2</v>
      </c>
      <c r="J24" s="235">
        <f>+IF(H24=0,"",'Ark1'!AH1027)</f>
        <v>0</v>
      </c>
      <c r="K24" s="95"/>
      <c r="L24" s="534">
        <f>+'Ark1'!AI1027</f>
        <v>5</v>
      </c>
      <c r="M24" s="214"/>
      <c r="N24" s="533">
        <f t="shared" si="5"/>
        <v>100</v>
      </c>
      <c r="O24" s="531"/>
      <c r="P24" s="32">
        <f>+IF(H24=0,"",'Ark1'!U1027)</f>
        <v>8.9600000000000009</v>
      </c>
      <c r="Q24" s="214"/>
      <c r="R24" s="462">
        <f>+IF(L24=0,"",'Ark1'!AL1027)</f>
        <v>0</v>
      </c>
      <c r="S24" s="460"/>
      <c r="T24" s="463">
        <f>+IF(L24=0,"",'Ark1'!AL1027)</f>
        <v>0</v>
      </c>
      <c r="U24" s="214"/>
      <c r="V24" s="236">
        <f>+IF(H24=0,"",'Ark1'!T1027)</f>
        <v>2.4</v>
      </c>
      <c r="W24" s="237">
        <f>+IF(H24=0,"",'Ark1'!W1027)</f>
        <v>0</v>
      </c>
      <c r="X24" s="237">
        <f>+IF(H24=0,"",'Ark1'!X1027)</f>
        <v>0</v>
      </c>
      <c r="Y24" s="237">
        <f>+IF(H24=0,"",'Ark1'!Y1027)</f>
        <v>0</v>
      </c>
      <c r="Z24" s="235">
        <f>+IF(H24=0,"",'Ark1'!Z1027)</f>
        <v>2.0674622124721016</v>
      </c>
      <c r="AA24" s="235">
        <f>+IF(H24=0,"",'Ark1'!AA1027)</f>
        <v>0</v>
      </c>
      <c r="AB24" s="235">
        <f>+IF(H24=0,"",'Ark1'!AC1027)</f>
        <v>0</v>
      </c>
      <c r="AC24" s="237">
        <f>+IF(H24=0,"",'Ark1'!AE1027)</f>
        <v>0</v>
      </c>
      <c r="AD24" s="37">
        <f t="shared" si="3"/>
        <v>8.9600000000000009</v>
      </c>
      <c r="AE24" s="235">
        <f t="shared" si="4"/>
        <v>1</v>
      </c>
      <c r="AF24" s="214"/>
      <c r="AG24" s="217"/>
      <c r="AI24" s="29"/>
      <c r="AJ24" s="27"/>
      <c r="AK24" s="218"/>
      <c r="AL24" s="28"/>
      <c r="AM24" s="238"/>
      <c r="AN24" s="238"/>
      <c r="AO24" s="217"/>
      <c r="AP24" s="217"/>
      <c r="AQ24" s="217"/>
    </row>
    <row r="25" spans="1:72" ht="15" customHeight="1">
      <c r="A25" s="214"/>
      <c r="B25" s="214"/>
      <c r="C25" s="214"/>
      <c r="D25" s="214"/>
      <c r="E25" s="214"/>
      <c r="F25" s="214"/>
      <c r="G25" s="347"/>
      <c r="H25" s="347"/>
      <c r="I25" s="215"/>
      <c r="J25" s="215"/>
      <c r="K25" s="95"/>
      <c r="L25" s="457"/>
      <c r="M25" s="214"/>
      <c r="N25" s="531"/>
      <c r="O25" s="531"/>
      <c r="P25" s="232"/>
      <c r="Q25" s="214"/>
      <c r="R25" s="456"/>
      <c r="S25" s="460"/>
      <c r="T25" s="460"/>
      <c r="U25" s="214"/>
      <c r="V25" s="214"/>
      <c r="W25" s="216"/>
      <c r="X25" s="216"/>
      <c r="Y25" s="216"/>
      <c r="Z25" s="216"/>
      <c r="AA25" s="216"/>
      <c r="AB25" s="214"/>
      <c r="AC25" s="216"/>
      <c r="AD25" s="216"/>
      <c r="AE25" s="215"/>
      <c r="AF25" s="214"/>
      <c r="AG25" s="217"/>
      <c r="AI25" s="29"/>
      <c r="AJ25" s="27"/>
      <c r="AK25" s="218"/>
      <c r="AL25" s="28"/>
      <c r="AP25" s="28"/>
      <c r="BH25" s="230"/>
    </row>
    <row r="26" spans="1:72" ht="15" customHeight="1">
      <c r="A26" s="214"/>
      <c r="B26" s="214"/>
      <c r="C26" s="232" t="s">
        <v>0</v>
      </c>
      <c r="D26" s="214"/>
      <c r="E26" s="272" t="str">
        <f>+D28</f>
        <v>P</v>
      </c>
      <c r="F26" s="232" t="s">
        <v>570</v>
      </c>
      <c r="G26" s="347"/>
      <c r="H26" s="365">
        <f>SUM(Klasse!G11)</f>
        <v>560</v>
      </c>
      <c r="I26" s="215"/>
      <c r="J26" s="215"/>
      <c r="K26" s="95"/>
      <c r="L26" s="534">
        <f>SUM(L28:L39)</f>
        <v>542</v>
      </c>
      <c r="M26" s="214"/>
      <c r="N26" s="536">
        <f>IF(H26=0,"",100*L26/H26)</f>
        <v>96.785714285714292</v>
      </c>
      <c r="O26" s="531"/>
      <c r="P26" s="265">
        <f>+Klasse!N11</f>
        <v>14.485892857142874</v>
      </c>
      <c r="Q26" s="214"/>
      <c r="R26" s="456"/>
      <c r="S26" s="460"/>
      <c r="T26" s="460"/>
      <c r="U26" s="214"/>
      <c r="V26" s="214"/>
      <c r="W26" s="216"/>
      <c r="X26" s="216"/>
      <c r="Y26" s="216"/>
      <c r="Z26" s="216"/>
      <c r="AA26" s="216"/>
      <c r="AB26" s="214"/>
      <c r="AC26" s="216"/>
      <c r="AD26" s="265">
        <f>+P26/C28</f>
        <v>7.2429464285714369</v>
      </c>
      <c r="AE26" s="215"/>
      <c r="AF26" s="214"/>
      <c r="AG26" s="217"/>
      <c r="AI26" s="29"/>
      <c r="AJ26" s="27"/>
      <c r="AK26" s="218"/>
      <c r="AL26" s="28"/>
      <c r="AP26" s="28"/>
      <c r="BH26" s="230"/>
    </row>
    <row r="27" spans="1:72" ht="15" customHeight="1">
      <c r="A27" s="214"/>
      <c r="B27" s="214"/>
      <c r="C27" s="214"/>
      <c r="D27" s="214"/>
      <c r="E27" s="214"/>
      <c r="F27" s="214"/>
      <c r="G27" s="347"/>
      <c r="H27" s="347"/>
      <c r="I27" s="215"/>
      <c r="J27" s="215"/>
      <c r="K27" s="95"/>
      <c r="L27" s="457"/>
      <c r="M27" s="214"/>
      <c r="N27" s="531"/>
      <c r="O27" s="531"/>
      <c r="P27" s="232"/>
      <c r="Q27" s="214"/>
      <c r="R27" s="456"/>
      <c r="S27" s="460"/>
      <c r="T27" s="460"/>
      <c r="U27" s="214"/>
      <c r="V27" s="214"/>
      <c r="W27" s="216"/>
      <c r="X27" s="216"/>
      <c r="Y27" s="216"/>
      <c r="Z27" s="216"/>
      <c r="AA27" s="216"/>
      <c r="AB27" s="214"/>
      <c r="AC27" s="216"/>
      <c r="AD27" s="216"/>
      <c r="AE27" s="216"/>
      <c r="AF27" s="216"/>
      <c r="AG27" s="217"/>
      <c r="AI27" s="29"/>
      <c r="AJ27" s="27"/>
      <c r="AK27" s="218"/>
      <c r="AL27" s="28"/>
      <c r="AP27" s="28"/>
      <c r="BH27" s="230">
        <f>1+BH24</f>
        <v>1</v>
      </c>
      <c r="BI27" s="28">
        <v>20.659867330016564</v>
      </c>
      <c r="BJ27" s="28">
        <f t="shared" ref="BJ27" si="6">+BI27</f>
        <v>20.659867330016564</v>
      </c>
      <c r="BK27" s="28">
        <f t="shared" ref="BK27" si="7">+BJ27</f>
        <v>20.659867330016564</v>
      </c>
      <c r="BL27" s="28">
        <f t="shared" ref="BL27" si="8">+BK27</f>
        <v>20.659867330016564</v>
      </c>
      <c r="BM27" s="28">
        <f t="shared" ref="BM27" si="9">+BL27</f>
        <v>20.659867330016564</v>
      </c>
      <c r="BN27" s="28">
        <f t="shared" ref="BN27" si="10">+BM27</f>
        <v>20.659867330016564</v>
      </c>
      <c r="BO27" s="28">
        <f t="shared" ref="BO27" si="11">+BN27</f>
        <v>20.659867330016564</v>
      </c>
      <c r="BP27" s="28">
        <f t="shared" ref="BP27" si="12">+BO27</f>
        <v>20.659867330016564</v>
      </c>
      <c r="BQ27" s="28">
        <f t="shared" ref="BQ27" si="13">+BP27</f>
        <v>20.659867330016564</v>
      </c>
      <c r="BR27" s="28">
        <f t="shared" ref="BR27" si="14">+BQ27</f>
        <v>20.659867330016564</v>
      </c>
      <c r="BS27" s="28">
        <f t="shared" ref="BS27" si="15">+BR27</f>
        <v>20.659867330016564</v>
      </c>
      <c r="BT27" s="28">
        <f t="shared" ref="BT27" si="16">+BS27</f>
        <v>20.659867330016564</v>
      </c>
    </row>
    <row r="28" spans="1:72">
      <c r="A28" s="214"/>
      <c r="B28" s="238">
        <f>+'Ark1'!C1028</f>
        <v>2024</v>
      </c>
      <c r="C28" s="28">
        <f>+'Ark1'!L1028</f>
        <v>2</v>
      </c>
      <c r="D28" s="243" t="s">
        <v>29</v>
      </c>
      <c r="E28" s="28">
        <f>+'Ark1'!D1028</f>
        <v>1</v>
      </c>
      <c r="F28" s="28" t="str">
        <f t="shared" ref="F28:F39" si="17">+F13</f>
        <v>Jan</v>
      </c>
      <c r="G28" s="335">
        <f>+'Ark1'!Q1028</f>
        <v>7</v>
      </c>
      <c r="H28" s="335">
        <f>+'Ark1'!R1028</f>
        <v>11</v>
      </c>
      <c r="I28" s="29">
        <f>+IF(H28=0,"",'Ark1'!AG1028)</f>
        <v>0.3993380971040501</v>
      </c>
      <c r="J28" s="29">
        <f>+IF(H28=0,"",'Ark1'!AH1028)</f>
        <v>0</v>
      </c>
      <c r="K28" s="95"/>
      <c r="L28" s="465">
        <f>+'Ark1'!AI1028</f>
        <v>4</v>
      </c>
      <c r="M28" s="214"/>
      <c r="N28" s="535">
        <f>IF(H28=0,"",100*L28/H28)</f>
        <v>36.363636363636367</v>
      </c>
      <c r="O28" s="531"/>
      <c r="P28" s="32">
        <f>+IF(H28=0,"",'Ark1'!U1028)</f>
        <v>14.545454545454543</v>
      </c>
      <c r="Q28" s="214"/>
      <c r="R28" s="462">
        <f>+IF(L28=0,"",'Ark1'!AJ1028)</f>
        <v>111</v>
      </c>
      <c r="S28" s="460"/>
      <c r="T28" s="463">
        <f>+IF(L28=0,"",'Ark1'!AL1028)</f>
        <v>13.60194005095456</v>
      </c>
      <c r="U28" s="214"/>
      <c r="V28" s="236">
        <f>+IF(H28=0,"",'Ark1'!T1028)</f>
        <v>3</v>
      </c>
      <c r="W28" s="34">
        <f>+IF(H28=0,"",'Ark1'!W1028)</f>
        <v>0</v>
      </c>
      <c r="X28" s="34">
        <f>+IF(H28=0,"",'Ark1'!X1028)</f>
        <v>36.363636363636367</v>
      </c>
      <c r="Y28" s="34">
        <f>+IF(H28=0,"",'Ark1'!Y1028)</f>
        <v>0</v>
      </c>
      <c r="Z28" s="34">
        <f>+IF(H28=0,"",'Ark1'!Z1028)</f>
        <v>5.0817612616750445</v>
      </c>
      <c r="AA28" s="34">
        <f>+IF(H28=0,"",'Ark1'!AA1028)</f>
        <v>0</v>
      </c>
      <c r="AB28" s="27">
        <f>+IF(H28=0,"",'Ark1'!AC1028)</f>
        <v>0</v>
      </c>
      <c r="AC28" s="34">
        <f>+IF(H28=0,"",'Ark1'!AE1028)</f>
        <v>0</v>
      </c>
      <c r="AD28" s="34">
        <f t="shared" ref="AD28:AD39" si="18">+IF(H28=0,"",+P28/C28)</f>
        <v>7.2727272727272716</v>
      </c>
      <c r="AE28" s="29">
        <f t="shared" ref="AE28:AE39" si="19">+IF(H28=0,"",G28/H28)</f>
        <v>0.63636363636363635</v>
      </c>
      <c r="AF28" s="214"/>
      <c r="AG28" s="217"/>
      <c r="AI28" s="29"/>
      <c r="AJ28" s="27"/>
      <c r="AK28" s="218"/>
      <c r="AL28" s="28"/>
      <c r="AP28" s="28"/>
    </row>
    <row r="29" spans="1:72">
      <c r="A29" s="214"/>
      <c r="B29" s="238">
        <f>+'Ark1'!C1029</f>
        <v>2024</v>
      </c>
      <c r="C29" s="28">
        <f>+'Ark1'!L1029</f>
        <v>2</v>
      </c>
      <c r="D29" s="243" t="str">
        <f t="shared" ref="D29:D39" si="20">+D28</f>
        <v>P</v>
      </c>
      <c r="E29" s="28">
        <f>+'Ark1'!D1029</f>
        <v>2</v>
      </c>
      <c r="F29" s="28" t="str">
        <f t="shared" si="17"/>
        <v>Feb</v>
      </c>
      <c r="G29" s="335">
        <f>+'Ark1'!Q1029</f>
        <v>6</v>
      </c>
      <c r="H29" s="335">
        <f>+'Ark1'!R1029</f>
        <v>6</v>
      </c>
      <c r="I29" s="29">
        <f>+IF(H29=0,"",'Ark1'!AG1029)</f>
        <v>0.2398817820168184</v>
      </c>
      <c r="J29" s="29">
        <f>+IF(H29=0,"",'Ark1'!AH1029)</f>
        <v>0</v>
      </c>
      <c r="K29" s="95"/>
      <c r="L29" s="465">
        <f>+'Ark1'!AI1029</f>
        <v>5</v>
      </c>
      <c r="M29" s="214"/>
      <c r="N29" s="535">
        <f t="shared" ref="N29:N39" si="21">IF(H29=0,"",100*L29/H29)</f>
        <v>83.333333333333329</v>
      </c>
      <c r="O29" s="531"/>
      <c r="P29" s="32">
        <f>+IF(H29=0,"",'Ark1'!U1029)</f>
        <v>18.100000000000001</v>
      </c>
      <c r="Q29" s="214"/>
      <c r="R29" s="462">
        <f>+IF(L29=0,"",'Ark1'!AJ1029)</f>
        <v>109.84</v>
      </c>
      <c r="S29" s="460"/>
      <c r="T29" s="463">
        <f>+IF(L29=0,"",'Ark1'!AL1029)</f>
        <v>13.623682195294904</v>
      </c>
      <c r="U29" s="214"/>
      <c r="V29" s="236">
        <f>+IF(H29=0,"",'Ark1'!T1029)</f>
        <v>2.3333333333333339</v>
      </c>
      <c r="W29" s="34">
        <f>+IF(H29=0,"",'Ark1'!W1029)</f>
        <v>0</v>
      </c>
      <c r="X29" s="34">
        <f>+IF(H29=0,"",'Ark1'!X1029)</f>
        <v>83.333333333333314</v>
      </c>
      <c r="Y29" s="34">
        <f>+IF(H29=0,"",'Ark1'!Y1029)</f>
        <v>0</v>
      </c>
      <c r="Z29" s="34">
        <f>+IF(H29=0,"",'Ark1'!Z1029)</f>
        <v>2.820165479778316</v>
      </c>
      <c r="AA29" s="34">
        <f>+IF(H29=0,"",'Ark1'!AA1029)</f>
        <v>0</v>
      </c>
      <c r="AB29" s="27">
        <f>+IF(H29=0,"",'Ark1'!AC1029)</f>
        <v>0</v>
      </c>
      <c r="AC29" s="34">
        <f>+IF(H29=0,"",'Ark1'!AE1029)</f>
        <v>0</v>
      </c>
      <c r="AD29" s="34">
        <f t="shared" si="18"/>
        <v>9.0500000000000007</v>
      </c>
      <c r="AE29" s="29">
        <f t="shared" si="19"/>
        <v>1</v>
      </c>
      <c r="AF29" s="214"/>
      <c r="AG29" s="217"/>
      <c r="AI29" s="29"/>
      <c r="AJ29" s="27"/>
      <c r="AK29" s="218"/>
      <c r="AL29" s="28"/>
      <c r="AP29" s="28"/>
    </row>
    <row r="30" spans="1:72">
      <c r="A30" s="214"/>
      <c r="B30" s="238">
        <f>+'Ark1'!C1030</f>
        <v>2024</v>
      </c>
      <c r="C30" s="28">
        <f>+'Ark1'!L1030</f>
        <v>2</v>
      </c>
      <c r="D30" s="243" t="str">
        <f t="shared" si="20"/>
        <v>P</v>
      </c>
      <c r="E30" s="28">
        <f>+'Ark1'!D1030</f>
        <v>3</v>
      </c>
      <c r="F30" s="28" t="str">
        <f t="shared" si="17"/>
        <v>Mar</v>
      </c>
      <c r="G30" s="335">
        <f>+'Ark1'!Q1030</f>
        <v>45</v>
      </c>
      <c r="H30" s="335">
        <f>+'Ark1'!R1030</f>
        <v>53</v>
      </c>
      <c r="I30" s="29">
        <f>+IF(H30=0,"",'Ark1'!AG1030)</f>
        <v>0.25864239664709138</v>
      </c>
      <c r="J30" s="29">
        <f>+IF(H30=0,"",'Ark1'!AH1030)</f>
        <v>0</v>
      </c>
      <c r="K30" s="95"/>
      <c r="L30" s="465">
        <f>+'Ark1'!AI1030</f>
        <v>50</v>
      </c>
      <c r="M30" s="214"/>
      <c r="N30" s="535">
        <f t="shared" si="21"/>
        <v>94.339622641509436</v>
      </c>
      <c r="O30" s="531"/>
      <c r="P30" s="32">
        <f>+IF(H30=0,"",'Ark1'!U1030)</f>
        <v>18.760377358490555</v>
      </c>
      <c r="Q30" s="214"/>
      <c r="R30" s="462">
        <f>+IF(L30=0,"",'Ark1'!AJ1030)</f>
        <v>110.26599999999998</v>
      </c>
      <c r="S30" s="460"/>
      <c r="T30" s="463">
        <f>+IF(L30=0,"",'Ark1'!AL1030)</f>
        <v>13.882966502077352</v>
      </c>
      <c r="U30" s="214"/>
      <c r="V30" s="236">
        <f>+IF(H30=0,"",'Ark1'!T1030)</f>
        <v>3.1886792452830197</v>
      </c>
      <c r="W30" s="34">
        <f>+IF(H30=0,"",'Ark1'!W1030)</f>
        <v>0</v>
      </c>
      <c r="X30" s="34">
        <f>+IF(H30=0,"",'Ark1'!X1030)</f>
        <v>71.698113207547181</v>
      </c>
      <c r="Y30" s="34">
        <f>+IF(H30=0,"",'Ark1'!Y1030)</f>
        <v>15.094339622641504</v>
      </c>
      <c r="Z30" s="34">
        <f>+IF(H30=0,"",'Ark1'!Z1030)</f>
        <v>4.7411223741888922</v>
      </c>
      <c r="AA30" s="34">
        <f>+IF(H30=0,"",'Ark1'!AA1030)</f>
        <v>0</v>
      </c>
      <c r="AB30" s="27">
        <f>+IF(H30=0,"",'Ark1'!AC1030)</f>
        <v>0</v>
      </c>
      <c r="AC30" s="34">
        <f>+IF(H30=0,"",'Ark1'!AE1030)</f>
        <v>0</v>
      </c>
      <c r="AD30" s="34">
        <f t="shared" si="18"/>
        <v>9.3801886792452773</v>
      </c>
      <c r="AE30" s="29">
        <f t="shared" si="19"/>
        <v>0.84905660377358494</v>
      </c>
      <c r="AF30" s="214"/>
      <c r="AG30" s="217"/>
      <c r="AI30" s="29"/>
      <c r="AJ30" s="27"/>
      <c r="AK30" s="218"/>
      <c r="AL30" s="28"/>
      <c r="AM30" s="238"/>
      <c r="AN30" s="238"/>
      <c r="AO30" s="238"/>
      <c r="AP30" s="28"/>
    </row>
    <row r="31" spans="1:72">
      <c r="A31" s="214"/>
      <c r="B31" s="238">
        <f>+'Ark1'!C1031</f>
        <v>2024</v>
      </c>
      <c r="C31" s="28">
        <f>+'Ark1'!L1031</f>
        <v>2</v>
      </c>
      <c r="D31" s="243" t="str">
        <f t="shared" si="20"/>
        <v>P</v>
      </c>
      <c r="E31" s="28">
        <f>+'Ark1'!D1031</f>
        <v>4</v>
      </c>
      <c r="F31" s="28" t="str">
        <f t="shared" si="17"/>
        <v>Apr</v>
      </c>
      <c r="G31" s="335">
        <f>+'Ark1'!Q1031</f>
        <v>14</v>
      </c>
      <c r="H31" s="335">
        <f>+'Ark1'!R1031</f>
        <v>17</v>
      </c>
      <c r="I31" s="29">
        <f>+IF(H31=0,"",'Ark1'!AG1031)</f>
        <v>0.50752031569592149</v>
      </c>
      <c r="J31" s="29">
        <f>+IF(H31=0,"",'Ark1'!AH1031)</f>
        <v>5.882352941176471</v>
      </c>
      <c r="K31" s="95"/>
      <c r="L31" s="465">
        <f>+'Ark1'!AI1031</f>
        <v>11</v>
      </c>
      <c r="M31" s="214"/>
      <c r="N31" s="535">
        <f t="shared" si="21"/>
        <v>64.705882352941174</v>
      </c>
      <c r="O31" s="531"/>
      <c r="P31" s="32">
        <f>+IF(H31=0,"",'Ark1'!U1031)</f>
        <v>14.041176470588235</v>
      </c>
      <c r="Q31" s="214"/>
      <c r="R31" s="462">
        <f>+IF(L31=0,"",'Ark1'!AJ1031)</f>
        <v>108.7090909090909</v>
      </c>
      <c r="S31" s="460"/>
      <c r="T31" s="463">
        <f>+IF(L31=0,"",'Ark1'!AL1031)</f>
        <v>12.27875255305374</v>
      </c>
      <c r="U31" s="214"/>
      <c r="V31" s="236">
        <f>+IF(H31=0,"",'Ark1'!T1031)</f>
        <v>3.7058823529411762</v>
      </c>
      <c r="W31" s="34">
        <f>+IF(H31=0,"",'Ark1'!W1031)</f>
        <v>0</v>
      </c>
      <c r="X31" s="34">
        <f>+IF(H31=0,"",'Ark1'!X1031)</f>
        <v>29.411764705882355</v>
      </c>
      <c r="Y31" s="34">
        <f>+IF(H31=0,"",'Ark1'!Y1031)</f>
        <v>11.76470588235294</v>
      </c>
      <c r="Z31" s="34">
        <f>+IF(H31=0,"",'Ark1'!Z1031)</f>
        <v>4.9273616402253282</v>
      </c>
      <c r="AA31" s="34">
        <f>+IF(H31=0,"",'Ark1'!AA1031)</f>
        <v>0</v>
      </c>
      <c r="AB31" s="27">
        <f>+IF(H31=0,"",'Ark1'!AC1031)</f>
        <v>0</v>
      </c>
      <c r="AC31" s="34">
        <f>+IF(H31=0,"",'Ark1'!AE1031)</f>
        <v>0</v>
      </c>
      <c r="AD31" s="34">
        <f t="shared" si="18"/>
        <v>7.0205882352941176</v>
      </c>
      <c r="AE31" s="29">
        <f t="shared" si="19"/>
        <v>0.82352941176470584</v>
      </c>
      <c r="AF31" s="214"/>
      <c r="AG31" s="217"/>
      <c r="AI31" s="29"/>
      <c r="AJ31" s="27"/>
      <c r="AK31" s="218"/>
      <c r="AL31" s="28"/>
      <c r="AM31" s="238"/>
      <c r="AN31" s="238"/>
      <c r="AO31" s="238"/>
      <c r="AP31" s="28"/>
    </row>
    <row r="32" spans="1:72">
      <c r="A32" s="214"/>
      <c r="B32" s="238">
        <f>+'Ark1'!C1032</f>
        <v>2024</v>
      </c>
      <c r="C32" s="28">
        <f>+'Ark1'!L1032</f>
        <v>2</v>
      </c>
      <c r="D32" s="243" t="str">
        <f t="shared" si="20"/>
        <v>P</v>
      </c>
      <c r="E32" s="28">
        <f>+'Ark1'!D1032</f>
        <v>5</v>
      </c>
      <c r="F32" s="28" t="str">
        <f t="shared" si="17"/>
        <v>Mai</v>
      </c>
      <c r="G32" s="335">
        <f>+'Ark1'!Q1032</f>
        <v>8</v>
      </c>
      <c r="H32" s="335">
        <f>+'Ark1'!R1032</f>
        <v>9</v>
      </c>
      <c r="I32" s="29">
        <f>+IF(H32=0,"",'Ark1'!AG1032)</f>
        <v>0.44261048612228815</v>
      </c>
      <c r="J32" s="29">
        <f>+IF(H32=0,"",'Ark1'!AH1032)</f>
        <v>0</v>
      </c>
      <c r="K32" s="95"/>
      <c r="L32" s="465">
        <f>+'Ark1'!AI1032</f>
        <v>9</v>
      </c>
      <c r="M32" s="214"/>
      <c r="N32" s="535">
        <f t="shared" si="21"/>
        <v>100</v>
      </c>
      <c r="O32" s="531"/>
      <c r="P32" s="32">
        <f>+IF(H32=0,"",'Ark1'!U1032)</f>
        <v>17.722222222222221</v>
      </c>
      <c r="Q32" s="214"/>
      <c r="R32" s="462">
        <f>+IF(L32=0,"",'Ark1'!AJ1032)</f>
        <v>108.71111111111112</v>
      </c>
      <c r="S32" s="460"/>
      <c r="T32" s="463">
        <f>+IF(L32=0,"",'Ark1'!AL1032)</f>
        <v>13.680262921405269</v>
      </c>
      <c r="U32" s="214"/>
      <c r="V32" s="236">
        <f>+IF(H32=0,"",'Ark1'!T1032)</f>
        <v>2.8888888888888888</v>
      </c>
      <c r="W32" s="34">
        <f>+IF(H32=0,"",'Ark1'!W1032)</f>
        <v>0</v>
      </c>
      <c r="X32" s="34">
        <f>+IF(H32=0,"",'Ark1'!X1032)</f>
        <v>66.666666666666686</v>
      </c>
      <c r="Y32" s="34">
        <f>+IF(H32=0,"",'Ark1'!Y1032)</f>
        <v>11.111111111111112</v>
      </c>
      <c r="Z32" s="34">
        <f>+IF(H32=0,"",'Ark1'!Z1032)</f>
        <v>3.5767079145735243</v>
      </c>
      <c r="AA32" s="34">
        <f>+IF(H32=0,"",'Ark1'!AA1032)</f>
        <v>0</v>
      </c>
      <c r="AB32" s="27">
        <f>+IF(H32=0,"",'Ark1'!AC1032)</f>
        <v>0</v>
      </c>
      <c r="AC32" s="34">
        <f>+IF(H32=0,"",'Ark1'!AE1032)</f>
        <v>0</v>
      </c>
      <c r="AD32" s="34">
        <f t="shared" si="18"/>
        <v>8.8611111111111107</v>
      </c>
      <c r="AE32" s="29">
        <f t="shared" si="19"/>
        <v>0.88888888888888884</v>
      </c>
      <c r="AF32" s="214"/>
      <c r="AG32" s="217"/>
      <c r="AI32" s="29"/>
      <c r="AJ32" s="27"/>
      <c r="AK32" s="218"/>
      <c r="AL32" s="28"/>
      <c r="AM32" s="238"/>
      <c r="AN32" s="238"/>
      <c r="AO32" s="238"/>
      <c r="AP32" s="28"/>
    </row>
    <row r="33" spans="1:72">
      <c r="A33" s="214"/>
      <c r="B33" s="238">
        <f>+'Ark1'!C1033</f>
        <v>2024</v>
      </c>
      <c r="C33" s="28">
        <f>+'Ark1'!L1033</f>
        <v>2</v>
      </c>
      <c r="D33" s="243" t="str">
        <f t="shared" si="20"/>
        <v>P</v>
      </c>
      <c r="E33" s="28">
        <f>+'Ark1'!D1033</f>
        <v>6</v>
      </c>
      <c r="F33" s="28" t="str">
        <f t="shared" si="17"/>
        <v>Jun</v>
      </c>
      <c r="G33" s="335">
        <f>+'Ark1'!Q1033</f>
        <v>4</v>
      </c>
      <c r="H33" s="335">
        <f>+'Ark1'!R1033</f>
        <v>4</v>
      </c>
      <c r="I33" s="29">
        <f>+IF(H33=0,"",'Ark1'!AG1033)</f>
        <v>0.42039269051321926</v>
      </c>
      <c r="J33" s="29">
        <f>+IF(H33=0,"",'Ark1'!AH1033)</f>
        <v>0</v>
      </c>
      <c r="K33" s="95"/>
      <c r="L33" s="465">
        <f>+'Ark1'!AI1033</f>
        <v>4</v>
      </c>
      <c r="M33" s="214"/>
      <c r="N33" s="535">
        <f t="shared" si="21"/>
        <v>100</v>
      </c>
      <c r="O33" s="531"/>
      <c r="P33" s="32">
        <f>+IF(H33=0,"",'Ark1'!U1033)</f>
        <v>17.3</v>
      </c>
      <c r="Q33" s="214"/>
      <c r="R33" s="462">
        <f>+IF(L33=0,"",'Ark1'!AJ1033)</f>
        <v>110.35</v>
      </c>
      <c r="S33" s="460"/>
      <c r="T33" s="463">
        <f>+IF(L33=0,"",'Ark1'!AL1033)</f>
        <v>12.688553083602065</v>
      </c>
      <c r="U33" s="214"/>
      <c r="V33" s="236">
        <f>+IF(H33=0,"",'Ark1'!T1033)</f>
        <v>3</v>
      </c>
      <c r="W33" s="34">
        <f>+IF(H33=0,"",'Ark1'!W1033)</f>
        <v>0</v>
      </c>
      <c r="X33" s="34">
        <f>+IF(H33=0,"",'Ark1'!X1033)</f>
        <v>75</v>
      </c>
      <c r="Y33" s="34">
        <f>+IF(H33=0,"",'Ark1'!Y1033)</f>
        <v>0</v>
      </c>
      <c r="Z33" s="34">
        <f>+IF(H33=0,"",'Ark1'!Z1033)</f>
        <v>3.6558172820861823</v>
      </c>
      <c r="AA33" s="34">
        <f>+IF(H33=0,"",'Ark1'!AA1033)</f>
        <v>0</v>
      </c>
      <c r="AB33" s="27">
        <f>+IF(H33=0,"",'Ark1'!AC1033)</f>
        <v>0</v>
      </c>
      <c r="AC33" s="34">
        <f>+IF(H33=0,"",'Ark1'!AE1033)</f>
        <v>0</v>
      </c>
      <c r="AD33" s="34">
        <f t="shared" si="18"/>
        <v>8.65</v>
      </c>
      <c r="AE33" s="29">
        <f t="shared" si="19"/>
        <v>1</v>
      </c>
      <c r="AF33" s="214"/>
      <c r="AG33" s="217"/>
      <c r="AI33" s="29"/>
      <c r="AJ33" s="27"/>
      <c r="AK33" s="218"/>
      <c r="AL33" s="28"/>
      <c r="AM33" s="238"/>
      <c r="AN33" s="238"/>
      <c r="AO33" s="238"/>
      <c r="AP33" s="28"/>
    </row>
    <row r="34" spans="1:72">
      <c r="A34" s="214"/>
      <c r="B34" s="238">
        <f>+'Ark1'!C1034</f>
        <v>2024</v>
      </c>
      <c r="C34" s="28">
        <f>+'Ark1'!L1034</f>
        <v>2</v>
      </c>
      <c r="D34" s="243" t="str">
        <f t="shared" si="20"/>
        <v>P</v>
      </c>
      <c r="E34" s="28">
        <f>+'Ark1'!D1034</f>
        <v>7</v>
      </c>
      <c r="F34" s="28" t="str">
        <f t="shared" si="17"/>
        <v>Jul</v>
      </c>
      <c r="G34" s="335">
        <f>+'Ark1'!Q1034</f>
        <v>1</v>
      </c>
      <c r="H34" s="335">
        <f>+'Ark1'!R1034</f>
        <v>1</v>
      </c>
      <c r="I34" s="29">
        <f>+IF(H34=0,"",'Ark1'!AG1034)</f>
        <v>0.14915296814406603</v>
      </c>
      <c r="J34" s="29">
        <f>+IF(H34=0,"",'Ark1'!AH1034)</f>
        <v>0</v>
      </c>
      <c r="K34" s="95"/>
      <c r="L34" s="465">
        <f>+'Ark1'!AI1034</f>
        <v>1</v>
      </c>
      <c r="M34" s="214"/>
      <c r="N34" s="535">
        <f t="shared" si="21"/>
        <v>100</v>
      </c>
      <c r="O34" s="531"/>
      <c r="P34" s="32">
        <f>+IF(H34=0,"",'Ark1'!U1034)</f>
        <v>9.5</v>
      </c>
      <c r="Q34" s="214"/>
      <c r="R34" s="462">
        <f>+IF(L34=0,"",'Ark1'!AJ1034)</f>
        <v>94.2</v>
      </c>
      <c r="S34" s="460"/>
      <c r="T34" s="463">
        <f>+IF(L34=0,"",'Ark1'!AL1034)</f>
        <v>11.365038124175909</v>
      </c>
      <c r="U34" s="214"/>
      <c r="V34" s="236">
        <f>+IF(H34=0,"",'Ark1'!T1034)</f>
        <v>3</v>
      </c>
      <c r="W34" s="34">
        <f>+IF(H34=0,"",'Ark1'!W1034)</f>
        <v>0</v>
      </c>
      <c r="X34" s="34">
        <f>+IF(H34=0,"",'Ark1'!X1034)</f>
        <v>0</v>
      </c>
      <c r="Y34" s="34">
        <f>+IF(H34=0,"",'Ark1'!Y1034)</f>
        <v>0</v>
      </c>
      <c r="Z34" s="34">
        <f>+IF(H34=0,"",'Ark1'!Z1034)</f>
        <v>0</v>
      </c>
      <c r="AA34" s="34">
        <f>+IF(H34=0,"",'Ark1'!AA1034)</f>
        <v>0</v>
      </c>
      <c r="AB34" s="27">
        <f>+IF(H34=0,"",'Ark1'!AC1034)</f>
        <v>0</v>
      </c>
      <c r="AC34" s="34">
        <f>+IF(H34=0,"",'Ark1'!AE1034)</f>
        <v>0</v>
      </c>
      <c r="AD34" s="34">
        <f t="shared" si="18"/>
        <v>4.75</v>
      </c>
      <c r="AE34" s="29">
        <f t="shared" si="19"/>
        <v>1</v>
      </c>
      <c r="AF34" s="214"/>
      <c r="AG34" s="217"/>
      <c r="AI34" s="29"/>
      <c r="AJ34" s="27"/>
      <c r="AK34" s="218"/>
      <c r="AL34" s="28"/>
      <c r="AM34" s="238"/>
      <c r="AN34" s="238"/>
      <c r="AO34" s="238"/>
      <c r="AP34" s="28"/>
    </row>
    <row r="35" spans="1:72">
      <c r="A35" s="214"/>
      <c r="B35" s="238">
        <f>+'Ark1'!C1035</f>
        <v>2024</v>
      </c>
      <c r="C35" s="28">
        <f>+'Ark1'!L1035</f>
        <v>2</v>
      </c>
      <c r="D35" s="243" t="str">
        <f t="shared" si="20"/>
        <v>P</v>
      </c>
      <c r="E35" s="28">
        <f>+'Ark1'!D1035</f>
        <v>8</v>
      </c>
      <c r="F35" s="28" t="str">
        <f t="shared" si="17"/>
        <v>Aug</v>
      </c>
      <c r="G35" s="335">
        <f>+'Ark1'!Q1035</f>
        <v>33</v>
      </c>
      <c r="H35" s="335">
        <f>+'Ark1'!R1035</f>
        <v>54</v>
      </c>
      <c r="I35" s="29">
        <f>+IF(H35=0,"",'Ark1'!AG1035)</f>
        <v>0.22751965459561621</v>
      </c>
      <c r="J35" s="29">
        <f>+IF(H35=0,"",'Ark1'!AH1035)</f>
        <v>22.222222222222225</v>
      </c>
      <c r="K35" s="95"/>
      <c r="L35" s="465">
        <f>+'Ark1'!AI1035</f>
        <v>53</v>
      </c>
      <c r="M35" s="214"/>
      <c r="N35" s="535">
        <f t="shared" si="21"/>
        <v>98.148148148148152</v>
      </c>
      <c r="O35" s="531"/>
      <c r="P35" s="32">
        <f>+IF(H35=0,"",'Ark1'!U1035)</f>
        <v>14.259259259259256</v>
      </c>
      <c r="Q35" s="214"/>
      <c r="R35" s="462">
        <f>+IF(L35=0,"",'Ark1'!AJ1035)</f>
        <v>103.89433962264158</v>
      </c>
      <c r="S35" s="460"/>
      <c r="T35" s="463">
        <f>+IF(L35=0,"",'Ark1'!AL1035)</f>
        <v>12.586215544615548</v>
      </c>
      <c r="U35" s="214"/>
      <c r="V35" s="236">
        <f>+IF(H35=0,"",'Ark1'!T1035)</f>
        <v>2.8703703703703698</v>
      </c>
      <c r="W35" s="34">
        <f>+IF(H35=0,"",'Ark1'!W1035)</f>
        <v>0</v>
      </c>
      <c r="X35" s="34">
        <f>+IF(H35=0,"",'Ark1'!X1035)</f>
        <v>29.629629629629633</v>
      </c>
      <c r="Y35" s="34">
        <f>+IF(H35=0,"",'Ark1'!Y1035)</f>
        <v>0</v>
      </c>
      <c r="Z35" s="34">
        <f>+IF(H35=0,"",'Ark1'!Z1035)</f>
        <v>3.3295822515477353</v>
      </c>
      <c r="AA35" s="34">
        <f>+IF(H35=0,"",'Ark1'!AA1035)</f>
        <v>0</v>
      </c>
      <c r="AB35" s="27">
        <f>+IF(H35=0,"",'Ark1'!AC1035)</f>
        <v>0</v>
      </c>
      <c r="AC35" s="34">
        <f>+IF(H35=0,"",'Ark1'!AE1035)</f>
        <v>0</v>
      </c>
      <c r="AD35" s="34">
        <f t="shared" si="18"/>
        <v>7.129629629629628</v>
      </c>
      <c r="AE35" s="29">
        <f t="shared" si="19"/>
        <v>0.61111111111111116</v>
      </c>
      <c r="AF35" s="214"/>
      <c r="AG35" s="217"/>
      <c r="AI35" s="29"/>
      <c r="AJ35" s="27"/>
      <c r="AK35" s="218"/>
      <c r="AL35" s="28"/>
      <c r="AM35" s="238"/>
      <c r="AN35" s="238"/>
      <c r="AO35" s="217"/>
      <c r="AP35" s="217"/>
      <c r="AQ35" s="217"/>
    </row>
    <row r="36" spans="1:72">
      <c r="A36" s="214"/>
      <c r="B36" s="238">
        <f>+'Ark1'!C1036</f>
        <v>2024</v>
      </c>
      <c r="C36" s="28">
        <f>+'Ark1'!L1036</f>
        <v>2</v>
      </c>
      <c r="D36" s="243" t="str">
        <f t="shared" si="20"/>
        <v>P</v>
      </c>
      <c r="E36" s="28">
        <f>+'Ark1'!D1036</f>
        <v>9</v>
      </c>
      <c r="F36" s="28" t="str">
        <f t="shared" si="17"/>
        <v>Sep</v>
      </c>
      <c r="G36" s="335">
        <f>+'Ark1'!Q1036</f>
        <v>57</v>
      </c>
      <c r="H36" s="335">
        <f>+'Ark1'!R1036</f>
        <v>85</v>
      </c>
      <c r="I36" s="29">
        <f>+IF(H36=0,"",'Ark1'!AG1036)</f>
        <v>0.26068663539378639</v>
      </c>
      <c r="J36" s="29">
        <f>+IF(H36=0,"",'Ark1'!AH1036)</f>
        <v>7.0588235294117645</v>
      </c>
      <c r="K36" s="95"/>
      <c r="L36" s="465">
        <f>+'Ark1'!AI1036</f>
        <v>85</v>
      </c>
      <c r="M36" s="214"/>
      <c r="N36" s="535">
        <f t="shared" si="21"/>
        <v>100</v>
      </c>
      <c r="O36" s="531"/>
      <c r="P36" s="32">
        <f>+IF(H36=0,"",'Ark1'!U1036)</f>
        <v>13.750588235294117</v>
      </c>
      <c r="Q36" s="214"/>
      <c r="R36" s="462">
        <f>+IF(L36=0,"",'Ark1'!AJ1036)</f>
        <v>102.60000000000002</v>
      </c>
      <c r="S36" s="460"/>
      <c r="T36" s="463">
        <f>+IF(L36=0,"",'Ark1'!AL1036)</f>
        <v>12.495445132842327</v>
      </c>
      <c r="U36" s="214"/>
      <c r="V36" s="236">
        <f>+IF(H36=0,"",'Ark1'!T1036)</f>
        <v>2.9647058823529409</v>
      </c>
      <c r="W36" s="34">
        <f>+IF(H36=0,"",'Ark1'!W1036)</f>
        <v>0</v>
      </c>
      <c r="X36" s="34">
        <f>+IF(H36=0,"",'Ark1'!X1036)</f>
        <v>27.058823529411757</v>
      </c>
      <c r="Y36" s="34">
        <f>+IF(H36=0,"",'Ark1'!Y1036)</f>
        <v>1.1764705882352939</v>
      </c>
      <c r="Z36" s="34">
        <f>+IF(H36=0,"",'Ark1'!Z1036)</f>
        <v>3.4781544642969422</v>
      </c>
      <c r="AA36" s="34">
        <f>+IF(H36=0,"",'Ark1'!AA1036)</f>
        <v>0</v>
      </c>
      <c r="AB36" s="27">
        <f>+IF(H36=0,"",'Ark1'!AC1036)</f>
        <v>0</v>
      </c>
      <c r="AC36" s="34">
        <f>+IF(H36=0,"",'Ark1'!AE1036)</f>
        <v>0</v>
      </c>
      <c r="AD36" s="34">
        <f t="shared" si="18"/>
        <v>6.8752941176470586</v>
      </c>
      <c r="AE36" s="29">
        <f t="shared" si="19"/>
        <v>0.6705882352941176</v>
      </c>
      <c r="AF36" s="214"/>
      <c r="AG36" s="217"/>
      <c r="AI36" s="29"/>
      <c r="AJ36" s="27"/>
      <c r="AK36" s="218"/>
      <c r="AL36" s="28"/>
      <c r="AM36" s="27"/>
      <c r="AN36" s="27"/>
      <c r="AO36" s="34"/>
      <c r="AP36" s="34"/>
      <c r="AQ36" s="34"/>
    </row>
    <row r="37" spans="1:72">
      <c r="A37" s="214"/>
      <c r="B37" s="238">
        <f>+'Ark1'!C1037</f>
        <v>2024</v>
      </c>
      <c r="C37" s="28">
        <f>+'Ark1'!L1037</f>
        <v>2</v>
      </c>
      <c r="D37" s="243" t="str">
        <f t="shared" si="20"/>
        <v>P</v>
      </c>
      <c r="E37" s="28">
        <f>+'Ark1'!D1037</f>
        <v>10</v>
      </c>
      <c r="F37" s="28" t="str">
        <f t="shared" si="17"/>
        <v>Okt</v>
      </c>
      <c r="G37" s="335">
        <f>+'Ark1'!Q1037</f>
        <v>141</v>
      </c>
      <c r="H37" s="335">
        <f>+'Ark1'!R1037</f>
        <v>204</v>
      </c>
      <c r="I37" s="29">
        <f>+IF(H37=0,"",'Ark1'!AG1037)</f>
        <v>0.23687327279905276</v>
      </c>
      <c r="J37" s="29">
        <f>+IF(H37=0,"",'Ark1'!AH1037)</f>
        <v>6.862745098039218</v>
      </c>
      <c r="K37" s="95"/>
      <c r="L37" s="465">
        <f>+'Ark1'!AI1037</f>
        <v>204</v>
      </c>
      <c r="M37" s="214"/>
      <c r="N37" s="535">
        <f t="shared" si="21"/>
        <v>100</v>
      </c>
      <c r="O37" s="531"/>
      <c r="P37" s="32">
        <f>+IF(H37=0,"",'Ark1'!U1037)</f>
        <v>13.811764705882361</v>
      </c>
      <c r="Q37" s="214"/>
      <c r="R37" s="462">
        <f>+IF(L37=0,"",'Ark1'!AJ1037)</f>
        <v>102.94803921568632</v>
      </c>
      <c r="S37" s="460"/>
      <c r="T37" s="463">
        <f>+IF(L37=0,"",'Ark1'!AL1037)</f>
        <v>12.42832243256961</v>
      </c>
      <c r="U37" s="214"/>
      <c r="V37" s="236">
        <f>+IF(H37=0,"",'Ark1'!T1037)</f>
        <v>2.8970588235294121</v>
      </c>
      <c r="W37" s="34">
        <f>+IF(H37=0,"",'Ark1'!W1037)</f>
        <v>0</v>
      </c>
      <c r="X37" s="34">
        <f>+IF(H37=0,"",'Ark1'!X1037)</f>
        <v>29.411764705882355</v>
      </c>
      <c r="Y37" s="34">
        <f>+IF(H37=0,"",'Ark1'!Y1037)</f>
        <v>0</v>
      </c>
      <c r="Z37" s="34">
        <f>+IF(H37=0,"",'Ark1'!Z1037)</f>
        <v>3.1776268774177354</v>
      </c>
      <c r="AA37" s="34">
        <f>+IF(H37=0,"",'Ark1'!AA1037)</f>
        <v>0</v>
      </c>
      <c r="AB37" s="27">
        <f>+IF(H37=0,"",'Ark1'!AC1037)</f>
        <v>0</v>
      </c>
      <c r="AC37" s="34">
        <f>+IF(H37=0,"",'Ark1'!AE1037)</f>
        <v>0</v>
      </c>
      <c r="AD37" s="34">
        <f t="shared" si="18"/>
        <v>6.9058823529411804</v>
      </c>
      <c r="AE37" s="29">
        <f t="shared" si="19"/>
        <v>0.69117647058823528</v>
      </c>
      <c r="AF37" s="214"/>
      <c r="AG37" s="217"/>
      <c r="AI37" s="29"/>
      <c r="AJ37" s="27"/>
      <c r="AK37" s="218"/>
      <c r="AL37" s="28"/>
      <c r="AM37" s="27"/>
      <c r="AN37" s="27"/>
      <c r="AO37" s="34"/>
      <c r="AP37" s="34"/>
      <c r="AQ37" s="34"/>
    </row>
    <row r="38" spans="1:72">
      <c r="A38" s="214"/>
      <c r="B38" s="238">
        <f>+'Ark1'!C1038</f>
        <v>2024</v>
      </c>
      <c r="C38" s="28">
        <f>+'Ark1'!L1038</f>
        <v>2</v>
      </c>
      <c r="D38" s="243" t="str">
        <f t="shared" si="20"/>
        <v>P</v>
      </c>
      <c r="E38" s="28">
        <f>+'Ark1'!D1038</f>
        <v>11</v>
      </c>
      <c r="F38" s="28" t="str">
        <f t="shared" si="17"/>
        <v>Nov</v>
      </c>
      <c r="G38" s="335">
        <f>+'Ark1'!Q1038</f>
        <v>71</v>
      </c>
      <c r="H38" s="335">
        <f>+'Ark1'!R1038</f>
        <v>103</v>
      </c>
      <c r="I38" s="29">
        <f>+IF(H38=0,"",'Ark1'!AG1038)</f>
        <v>0.30858922639736874</v>
      </c>
      <c r="J38" s="29">
        <f>+IF(H38=0,"",'Ark1'!AH1038)</f>
        <v>4.8543689320388363</v>
      </c>
      <c r="K38" s="95"/>
      <c r="L38" s="465">
        <f>+'Ark1'!AI1038</f>
        <v>103</v>
      </c>
      <c r="M38" s="214"/>
      <c r="N38" s="535">
        <f t="shared" si="21"/>
        <v>100</v>
      </c>
      <c r="O38" s="531"/>
      <c r="P38" s="32">
        <f>+IF(H38=0,"",'Ark1'!U1038)</f>
        <v>14.392233009708736</v>
      </c>
      <c r="Q38" s="214"/>
      <c r="R38" s="462">
        <f>+IF(L38=0,"",'Ark1'!AJ1038)</f>
        <v>104.46601941747576</v>
      </c>
      <c r="S38" s="460"/>
      <c r="T38" s="463">
        <f>+IF(L38=0,"",'Ark1'!AL1038)</f>
        <v>0</v>
      </c>
      <c r="U38" s="214"/>
      <c r="V38" s="236">
        <f>+IF(H38=0,"",'Ark1'!T1038)</f>
        <v>2.8543689320388341</v>
      </c>
      <c r="W38" s="34">
        <f>+IF(H38=0,"",'Ark1'!W1038)</f>
        <v>0</v>
      </c>
      <c r="X38" s="34">
        <f>+IF(H38=0,"",'Ark1'!X1038)</f>
        <v>35.922330097087389</v>
      </c>
      <c r="Y38" s="34">
        <f>+IF(H38=0,"",'Ark1'!Y1038)</f>
        <v>0</v>
      </c>
      <c r="Z38" s="34">
        <f>+IF(H38=0,"",'Ark1'!Z1038)</f>
        <v>3.3096413826318174</v>
      </c>
      <c r="AA38" s="34">
        <f>+IF(H38=0,"",'Ark1'!AA1038)</f>
        <v>0</v>
      </c>
      <c r="AB38" s="27">
        <f>+IF(H38=0,"",'Ark1'!AC1038)</f>
        <v>0</v>
      </c>
      <c r="AC38" s="34">
        <f>+IF(H38=0,"",'Ark1'!AE1038)</f>
        <v>0</v>
      </c>
      <c r="AD38" s="34">
        <f t="shared" si="18"/>
        <v>7.196116504854368</v>
      </c>
      <c r="AE38" s="29">
        <f t="shared" si="19"/>
        <v>0.68932038834951459</v>
      </c>
      <c r="AF38" s="214"/>
      <c r="AG38" s="217"/>
      <c r="AI38" s="29"/>
      <c r="AJ38" s="27"/>
      <c r="AK38" s="218"/>
      <c r="AL38" s="28"/>
      <c r="AM38" s="27"/>
      <c r="AN38" s="27"/>
      <c r="AO38" s="34"/>
      <c r="AP38" s="34"/>
      <c r="AQ38" s="34"/>
    </row>
    <row r="39" spans="1:72">
      <c r="A39" s="214"/>
      <c r="B39" s="238">
        <f>+'Ark1'!C1039</f>
        <v>2024</v>
      </c>
      <c r="C39" s="28">
        <f>+'Ark1'!L1039</f>
        <v>2</v>
      </c>
      <c r="D39" s="243" t="str">
        <f t="shared" si="20"/>
        <v>P</v>
      </c>
      <c r="E39" s="28">
        <f>+'Ark1'!D1039</f>
        <v>12</v>
      </c>
      <c r="F39" s="28" t="str">
        <f t="shared" si="17"/>
        <v>Des</v>
      </c>
      <c r="G39" s="335">
        <f>+'Ark1'!Q1039</f>
        <v>10</v>
      </c>
      <c r="H39" s="335">
        <f>+'Ark1'!R1039</f>
        <v>13</v>
      </c>
      <c r="I39" s="29">
        <f>+IF(H39=0,"",'Ark1'!AG1039)</f>
        <v>0.21856617316007393</v>
      </c>
      <c r="J39" s="29">
        <f>+IF(H39=0,"",'Ark1'!AH1039)</f>
        <v>0</v>
      </c>
      <c r="K39" s="95"/>
      <c r="L39" s="465">
        <f>+'Ark1'!AI1039</f>
        <v>13</v>
      </c>
      <c r="M39" s="214"/>
      <c r="N39" s="535">
        <f t="shared" si="21"/>
        <v>100</v>
      </c>
      <c r="O39" s="531"/>
      <c r="P39" s="32">
        <f>+IF(H39=0,"",'Ark1'!U1039)</f>
        <v>10.269230769230772</v>
      </c>
      <c r="Q39" s="214"/>
      <c r="R39" s="462">
        <f>+IF(L39=0,"",'Ark1'!AJ1039)</f>
        <v>90.86153846153843</v>
      </c>
      <c r="S39" s="460"/>
      <c r="T39" s="463">
        <f>+IF(L39=0,"",'Ark1'!AL1039)</f>
        <v>0</v>
      </c>
      <c r="U39" s="214"/>
      <c r="V39" s="236">
        <f>+IF(H39=0,"",'Ark1'!T1039)</f>
        <v>2.8461538461538471</v>
      </c>
      <c r="W39" s="34">
        <f>+IF(H39=0,"",'Ark1'!W1039)</f>
        <v>0</v>
      </c>
      <c r="X39" s="34">
        <f>+IF(H39=0,"",'Ark1'!X1039)</f>
        <v>7.6923076923076898</v>
      </c>
      <c r="Y39" s="34">
        <f>+IF(H39=0,"",'Ark1'!Y1039)</f>
        <v>0</v>
      </c>
      <c r="Z39" s="34">
        <f>+IF(H39=0,"",'Ark1'!Z1039)</f>
        <v>3.5724123750646073</v>
      </c>
      <c r="AA39" s="34">
        <f>+IF(H39=0,"",'Ark1'!AA1039)</f>
        <v>0</v>
      </c>
      <c r="AB39" s="27">
        <f>+IF(H39=0,"",'Ark1'!AC1039)</f>
        <v>0</v>
      </c>
      <c r="AC39" s="34">
        <f>+IF(H39=0,"",'Ark1'!AE1039)</f>
        <v>0</v>
      </c>
      <c r="AD39" s="34">
        <f t="shared" si="18"/>
        <v>5.1346153846153859</v>
      </c>
      <c r="AE39" s="29">
        <f t="shared" si="19"/>
        <v>0.76923076923076927</v>
      </c>
      <c r="AF39" s="214"/>
      <c r="AG39" s="217"/>
      <c r="AI39" s="29"/>
      <c r="AJ39" s="27"/>
      <c r="AK39" s="218"/>
      <c r="AL39" s="28"/>
      <c r="AM39" s="27"/>
      <c r="AN39" s="27"/>
      <c r="AO39" s="34"/>
      <c r="AP39" s="34"/>
      <c r="AQ39" s="34"/>
    </row>
    <row r="40" spans="1:72" ht="15" customHeight="1">
      <c r="A40" s="214"/>
      <c r="B40" s="214"/>
      <c r="C40" s="214"/>
      <c r="D40" s="214"/>
      <c r="E40" s="214"/>
      <c r="F40" s="214"/>
      <c r="G40" s="347"/>
      <c r="H40" s="347"/>
      <c r="I40" s="215"/>
      <c r="J40" s="215"/>
      <c r="K40" s="95"/>
      <c r="L40" s="457"/>
      <c r="M40" s="214"/>
      <c r="N40" s="531"/>
      <c r="O40" s="531"/>
      <c r="P40" s="232"/>
      <c r="Q40" s="214"/>
      <c r="R40" s="456"/>
      <c r="S40" s="460"/>
      <c r="T40" s="460"/>
      <c r="U40" s="214"/>
      <c r="V40" s="214"/>
      <c r="W40" s="216"/>
      <c r="X40" s="216"/>
      <c r="Y40" s="216"/>
      <c r="Z40" s="216"/>
      <c r="AA40" s="216"/>
      <c r="AB40" s="214"/>
      <c r="AC40" s="216"/>
      <c r="AD40" s="216"/>
      <c r="AE40" s="215"/>
      <c r="AF40" s="214"/>
      <c r="AG40" s="217"/>
      <c r="AI40" s="29"/>
      <c r="AJ40" s="27"/>
      <c r="AK40" s="218"/>
      <c r="AL40" s="28"/>
      <c r="AP40" s="28"/>
      <c r="BH40" s="230"/>
    </row>
    <row r="41" spans="1:72" ht="15" customHeight="1">
      <c r="A41" s="214"/>
      <c r="B41" s="214"/>
      <c r="C41" s="232" t="s">
        <v>0</v>
      </c>
      <c r="D41" s="214"/>
      <c r="E41" s="272" t="str">
        <f>+D43</f>
        <v>P+</v>
      </c>
      <c r="F41" s="232" t="s">
        <v>570</v>
      </c>
      <c r="G41" s="347"/>
      <c r="H41" s="365">
        <f>+Klasse!G12</f>
        <v>1331</v>
      </c>
      <c r="I41" s="215"/>
      <c r="J41" s="215"/>
      <c r="K41" s="95"/>
      <c r="L41" s="457"/>
      <c r="M41" s="214"/>
      <c r="N41" s="531"/>
      <c r="O41" s="531"/>
      <c r="P41" s="265">
        <f>+Klasse!N12</f>
        <v>16.905860255447021</v>
      </c>
      <c r="Q41" s="214"/>
      <c r="R41" s="456"/>
      <c r="S41" s="460"/>
      <c r="T41" s="460"/>
      <c r="U41" s="214"/>
      <c r="V41" s="214"/>
      <c r="W41" s="216"/>
      <c r="X41" s="216"/>
      <c r="Y41" s="216"/>
      <c r="Z41" s="216"/>
      <c r="AA41" s="216"/>
      <c r="AB41" s="214"/>
      <c r="AC41" s="216"/>
      <c r="AD41" s="265">
        <f>+P41/C43</f>
        <v>5.6352867518156735</v>
      </c>
      <c r="AE41" s="215"/>
      <c r="AF41" s="214"/>
      <c r="AG41" s="217"/>
      <c r="AI41" s="29"/>
      <c r="AJ41" s="27"/>
      <c r="AK41" s="218"/>
      <c r="AL41" s="28"/>
      <c r="AP41" s="28"/>
      <c r="BH41" s="230"/>
    </row>
    <row r="42" spans="1:72" ht="15" customHeight="1">
      <c r="A42" s="214"/>
      <c r="B42" s="214"/>
      <c r="C42" s="214"/>
      <c r="D42" s="214"/>
      <c r="E42" s="214"/>
      <c r="F42" s="214"/>
      <c r="G42" s="347"/>
      <c r="H42" s="347"/>
      <c r="I42" s="215"/>
      <c r="J42" s="215"/>
      <c r="K42" s="95"/>
      <c r="L42" s="457"/>
      <c r="M42" s="214"/>
      <c r="N42" s="531"/>
      <c r="O42" s="531"/>
      <c r="P42" s="232"/>
      <c r="Q42" s="214"/>
      <c r="R42" s="456"/>
      <c r="S42" s="460"/>
      <c r="T42" s="460"/>
      <c r="U42" s="214"/>
      <c r="V42" s="214"/>
      <c r="W42" s="216"/>
      <c r="X42" s="216"/>
      <c r="Y42" s="216"/>
      <c r="Z42" s="216"/>
      <c r="AA42" s="216"/>
      <c r="AB42" s="214"/>
      <c r="AC42" s="216"/>
      <c r="AD42" s="216"/>
      <c r="AE42" s="216"/>
      <c r="AF42" s="216"/>
      <c r="AG42" s="217"/>
      <c r="AI42" s="29"/>
      <c r="AJ42" s="27"/>
      <c r="AK42" s="218"/>
      <c r="AL42" s="28"/>
      <c r="AP42" s="28"/>
      <c r="BH42" s="230">
        <f>1+BH39</f>
        <v>1</v>
      </c>
      <c r="BI42" s="28">
        <v>20.659867330016564</v>
      </c>
      <c r="BJ42" s="28">
        <f t="shared" ref="BJ42" si="22">+BI42</f>
        <v>20.659867330016564</v>
      </c>
      <c r="BK42" s="28">
        <f t="shared" ref="BK42" si="23">+BJ42</f>
        <v>20.659867330016564</v>
      </c>
      <c r="BL42" s="28">
        <f t="shared" ref="BL42" si="24">+BK42</f>
        <v>20.659867330016564</v>
      </c>
      <c r="BM42" s="28">
        <f t="shared" ref="BM42" si="25">+BL42</f>
        <v>20.659867330016564</v>
      </c>
      <c r="BN42" s="28">
        <f t="shared" ref="BN42" si="26">+BM42</f>
        <v>20.659867330016564</v>
      </c>
      <c r="BO42" s="28">
        <f t="shared" ref="BO42" si="27">+BN42</f>
        <v>20.659867330016564</v>
      </c>
      <c r="BP42" s="28">
        <f t="shared" ref="BP42" si="28">+BO42</f>
        <v>20.659867330016564</v>
      </c>
      <c r="BQ42" s="28">
        <f t="shared" ref="BQ42" si="29">+BP42</f>
        <v>20.659867330016564</v>
      </c>
      <c r="BR42" s="28">
        <f t="shared" ref="BR42" si="30">+BQ42</f>
        <v>20.659867330016564</v>
      </c>
      <c r="BS42" s="28">
        <f t="shared" ref="BS42" si="31">+BR42</f>
        <v>20.659867330016564</v>
      </c>
      <c r="BT42" s="28">
        <f t="shared" ref="BT42" si="32">+BS42</f>
        <v>20.659867330016564</v>
      </c>
    </row>
    <row r="43" spans="1:72">
      <c r="A43" s="214"/>
      <c r="B43" s="238">
        <f>+'Ark1'!C1040</f>
        <v>2024</v>
      </c>
      <c r="C43" s="234">
        <f>+'Ark1'!L1040</f>
        <v>3</v>
      </c>
      <c r="D43" s="234" t="s">
        <v>30</v>
      </c>
      <c r="E43" s="234">
        <f>+'Ark1'!D1040</f>
        <v>1</v>
      </c>
      <c r="F43" s="234" t="str">
        <f t="shared" ref="F43:F54" si="33">+F28</f>
        <v>Jan</v>
      </c>
      <c r="G43" s="351">
        <f>+'Ark1'!Q1040</f>
        <v>21</v>
      </c>
      <c r="H43" s="351">
        <f>+'Ark1'!R1040</f>
        <v>24</v>
      </c>
      <c r="I43" s="235">
        <f>+IF(H43=0,"",'Ark1'!AG1040)</f>
        <v>1.179295318010398</v>
      </c>
      <c r="J43" s="235">
        <f>+IF(H43=0,"",'Ark1'!AH1040)</f>
        <v>0</v>
      </c>
      <c r="K43" s="95"/>
      <c r="L43" s="465">
        <f>+'Ark1'!AI1040</f>
        <v>18</v>
      </c>
      <c r="M43" s="214"/>
      <c r="N43" s="531"/>
      <c r="O43" s="531"/>
      <c r="P43" s="32">
        <f>+IF(H43=0,"",'Ark1'!U1040)</f>
        <v>19.687500000000004</v>
      </c>
      <c r="Q43" s="214"/>
      <c r="R43" s="462">
        <f>+IF(L43=0,"",'Ark1'!AJ1040)</f>
        <v>113.52222222222223</v>
      </c>
      <c r="S43" s="460"/>
      <c r="T43" s="463">
        <f>+IF(L43=0,"",'Ark1'!AL1040)</f>
        <v>14.42584606455824</v>
      </c>
      <c r="U43" s="214"/>
      <c r="V43" s="236">
        <f>+IF(H43=0,"",'Ark1'!T1040)</f>
        <v>4.041666666666667</v>
      </c>
      <c r="W43" s="237">
        <f>+IF(H43=0,"",'Ark1'!W1040)</f>
        <v>0</v>
      </c>
      <c r="X43" s="237">
        <f>+IF(H43=0,"",'Ark1'!X1040)</f>
        <v>70.833333333333314</v>
      </c>
      <c r="Y43" s="237">
        <f>+IF(H43=0,"",'Ark1'!Y1040)</f>
        <v>37.5</v>
      </c>
      <c r="Z43" s="235">
        <f>+IF(H43=0,"",'Ark1'!Z1040)</f>
        <v>4.7046353471868381</v>
      </c>
      <c r="AA43" s="235">
        <f>+IF(H43=0,"",'Ark1'!AA1040)</f>
        <v>0</v>
      </c>
      <c r="AB43" s="235">
        <f>+IF(H43=0,"",'Ark1'!AC1040)</f>
        <v>0</v>
      </c>
      <c r="AC43" s="237">
        <f>+IF(H43=0,"",'Ark1'!AE1040)</f>
        <v>0</v>
      </c>
      <c r="AD43" s="237">
        <f t="shared" ref="AD43:AD54" si="34">+IF(H43=0,"",+P43/C43)</f>
        <v>6.5625000000000009</v>
      </c>
      <c r="AE43" s="235">
        <f t="shared" ref="AE43:AE54" si="35">+IF(H43=0,"",G43/H43)</f>
        <v>0.875</v>
      </c>
      <c r="AF43" s="214"/>
      <c r="AG43" s="217"/>
      <c r="AI43" s="29"/>
      <c r="AJ43" s="27"/>
      <c r="AK43" s="218"/>
      <c r="AL43" s="28"/>
      <c r="AM43" s="27"/>
      <c r="AN43" s="27"/>
      <c r="AO43" s="34"/>
      <c r="AP43" s="34"/>
      <c r="AQ43" s="34"/>
    </row>
    <row r="44" spans="1:72">
      <c r="A44" s="214"/>
      <c r="B44" s="238">
        <f>+'Ark1'!C1041</f>
        <v>2024</v>
      </c>
      <c r="C44" s="234">
        <f>+'Ark1'!L1041</f>
        <v>3</v>
      </c>
      <c r="D44" s="234" t="s">
        <v>30</v>
      </c>
      <c r="E44" s="234">
        <f>+'Ark1'!D1041</f>
        <v>2</v>
      </c>
      <c r="F44" s="234" t="str">
        <f t="shared" si="33"/>
        <v>Feb</v>
      </c>
      <c r="G44" s="351">
        <f>+'Ark1'!Q1041</f>
        <v>9</v>
      </c>
      <c r="H44" s="351">
        <f>+'Ark1'!R1041</f>
        <v>11</v>
      </c>
      <c r="I44" s="235">
        <f>+IF(H44=0,"",'Ark1'!AG1041)</f>
        <v>0.53851913863444145</v>
      </c>
      <c r="J44" s="235">
        <f>+IF(H44=0,"",'Ark1'!AH1041)</f>
        <v>0</v>
      </c>
      <c r="K44" s="95"/>
      <c r="L44" s="465">
        <f>+'Ark1'!AI1041</f>
        <v>9</v>
      </c>
      <c r="M44" s="214"/>
      <c r="N44" s="531"/>
      <c r="O44" s="531"/>
      <c r="P44" s="32">
        <f>+IF(H44=0,"",'Ark1'!U1041)</f>
        <v>22.16363636363636</v>
      </c>
      <c r="Q44" s="214"/>
      <c r="R44" s="462">
        <f>+IF(L44=0,"",'Ark1'!AJ1041)</f>
        <v>113.25555555555556</v>
      </c>
      <c r="S44" s="460"/>
      <c r="T44" s="463">
        <f>+IF(L44=0,"",'Ark1'!AL1041)</f>
        <v>15.201728156003494</v>
      </c>
      <c r="U44" s="214"/>
      <c r="V44" s="236">
        <f>+IF(H44=0,"",'Ark1'!T1041)</f>
        <v>3.7272727272727271</v>
      </c>
      <c r="W44" s="237">
        <f>+IF(H44=0,"",'Ark1'!W1041)</f>
        <v>0</v>
      </c>
      <c r="X44" s="237">
        <f>+IF(H44=0,"",'Ark1'!X1041)</f>
        <v>100</v>
      </c>
      <c r="Y44" s="237">
        <f>+IF(H44=0,"",'Ark1'!Y1041)</f>
        <v>27.272727272727277</v>
      </c>
      <c r="Z44" s="235">
        <f>+IF(H44=0,"",'Ark1'!Z1041)</f>
        <v>2.9478105055887722</v>
      </c>
      <c r="AA44" s="235">
        <f>+IF(H44=0,"",'Ark1'!AA1041)</f>
        <v>0</v>
      </c>
      <c r="AB44" s="235">
        <f>+IF(H44=0,"",'Ark1'!AC1041)</f>
        <v>0</v>
      </c>
      <c r="AC44" s="237">
        <f>+IF(H44=0,"",'Ark1'!AE1041)</f>
        <v>0</v>
      </c>
      <c r="AD44" s="237">
        <f t="shared" si="34"/>
        <v>7.3878787878787868</v>
      </c>
      <c r="AE44" s="235">
        <f t="shared" si="35"/>
        <v>0.81818181818181823</v>
      </c>
      <c r="AF44" s="214"/>
      <c r="AG44" s="217"/>
      <c r="AI44" s="29"/>
      <c r="AJ44" s="27"/>
      <c r="AK44" s="218"/>
      <c r="AL44" s="28"/>
      <c r="AM44" s="27"/>
      <c r="AN44" s="27"/>
      <c r="AO44" s="34"/>
      <c r="AP44" s="34"/>
      <c r="AQ44" s="34"/>
    </row>
    <row r="45" spans="1:72">
      <c r="A45" s="214"/>
      <c r="B45" s="238">
        <f>+'Ark1'!C1042</f>
        <v>2024</v>
      </c>
      <c r="C45" s="234">
        <f>+'Ark1'!L1042</f>
        <v>3</v>
      </c>
      <c r="D45" s="234" t="s">
        <v>30</v>
      </c>
      <c r="E45" s="234">
        <f>+'Ark1'!D1042</f>
        <v>3</v>
      </c>
      <c r="F45" s="234" t="str">
        <f t="shared" si="33"/>
        <v>Mar</v>
      </c>
      <c r="G45" s="351">
        <f>+'Ark1'!Q1042</f>
        <v>76</v>
      </c>
      <c r="H45" s="351">
        <f>+'Ark1'!R1042</f>
        <v>96</v>
      </c>
      <c r="I45" s="235">
        <f>+IF(H45=0,"",'Ark1'!AG1042)</f>
        <v>0.50120906151022382</v>
      </c>
      <c r="J45" s="235">
        <f>+IF(H45=0,"",'Ark1'!AH1042)</f>
        <v>4.1666666666666679</v>
      </c>
      <c r="K45" s="95"/>
      <c r="L45" s="465">
        <f>+'Ark1'!AI1042</f>
        <v>86</v>
      </c>
      <c r="M45" s="214"/>
      <c r="N45" s="531"/>
      <c r="O45" s="531"/>
      <c r="P45" s="32">
        <f>+IF(H45=0,"",'Ark1'!U1042)</f>
        <v>20.070833333333329</v>
      </c>
      <c r="Q45" s="214"/>
      <c r="R45" s="462">
        <f>+IF(L45=0,"",'Ark1'!AJ1042)</f>
        <v>110.81511627906976</v>
      </c>
      <c r="S45" s="460"/>
      <c r="T45" s="463">
        <f>+IF(L45=0,"",'Ark1'!AL1042)</f>
        <v>14.572350559786036</v>
      </c>
      <c r="U45" s="214"/>
      <c r="V45" s="236">
        <f>+IF(H45=0,"",'Ark1'!T1042)</f>
        <v>3.7604166666666656</v>
      </c>
      <c r="W45" s="237">
        <f>+IF(H45=0,"",'Ark1'!W1042)</f>
        <v>0</v>
      </c>
      <c r="X45" s="237">
        <f>+IF(H45=0,"",'Ark1'!X1042)</f>
        <v>83.333333333333314</v>
      </c>
      <c r="Y45" s="237">
        <f>+IF(H45=0,"",'Ark1'!Y1042)</f>
        <v>18.75</v>
      </c>
      <c r="Z45" s="235">
        <f>+IF(H45=0,"",'Ark1'!Z1042)</f>
        <v>4.1877777685652342</v>
      </c>
      <c r="AA45" s="235">
        <f>+IF(H45=0,"",'Ark1'!AA1042)</f>
        <v>0</v>
      </c>
      <c r="AB45" s="235">
        <f>+IF(H45=0,"",'Ark1'!AC1042)</f>
        <v>0</v>
      </c>
      <c r="AC45" s="237">
        <f>+IF(H45=0,"",'Ark1'!AE1042)</f>
        <v>0</v>
      </c>
      <c r="AD45" s="237">
        <f t="shared" si="34"/>
        <v>6.6902777777777764</v>
      </c>
      <c r="AE45" s="235">
        <f t="shared" si="35"/>
        <v>0.79166666666666663</v>
      </c>
      <c r="AF45" s="214"/>
      <c r="AG45" s="217"/>
      <c r="AI45" s="29"/>
      <c r="AJ45" s="27"/>
      <c r="AK45" s="218"/>
      <c r="AL45" s="28"/>
      <c r="AM45" s="27"/>
      <c r="AN45" s="27"/>
      <c r="AO45" s="34"/>
      <c r="AP45" s="34"/>
      <c r="AQ45" s="34"/>
    </row>
    <row r="46" spans="1:72">
      <c r="A46" s="214"/>
      <c r="B46" s="238">
        <f>+'Ark1'!C1043</f>
        <v>2024</v>
      </c>
      <c r="C46" s="234">
        <f>+'Ark1'!L1043</f>
        <v>3</v>
      </c>
      <c r="D46" s="234" t="s">
        <v>30</v>
      </c>
      <c r="E46" s="234">
        <f>+'Ark1'!D1043</f>
        <v>4</v>
      </c>
      <c r="F46" s="234" t="str">
        <f t="shared" si="33"/>
        <v>Apr</v>
      </c>
      <c r="G46" s="351">
        <f>+'Ark1'!Q1043</f>
        <v>11</v>
      </c>
      <c r="H46" s="351">
        <f>+'Ark1'!R1043</f>
        <v>13</v>
      </c>
      <c r="I46" s="235">
        <f>+IF(H46=0,"",'Ark1'!AG1043)</f>
        <v>0.53579857375522477</v>
      </c>
      <c r="J46" s="235">
        <f>+IF(H46=0,"",'Ark1'!AH1043)</f>
        <v>0</v>
      </c>
      <c r="K46" s="95"/>
      <c r="L46" s="465">
        <f>+'Ark1'!AI1043</f>
        <v>10</v>
      </c>
      <c r="M46" s="214"/>
      <c r="N46" s="531"/>
      <c r="O46" s="531"/>
      <c r="P46" s="32">
        <f>+IF(H46=0,"",'Ark1'!U1043)</f>
        <v>19.38461538461538</v>
      </c>
      <c r="Q46" s="214"/>
      <c r="R46" s="462">
        <f>+IF(L46=0,"",'Ark1'!AJ1043)</f>
        <v>112.96</v>
      </c>
      <c r="S46" s="460"/>
      <c r="T46" s="463">
        <f>+IF(L46=0,"",'Ark1'!AL1043)</f>
        <v>14.121128894341016</v>
      </c>
      <c r="U46" s="214"/>
      <c r="V46" s="236">
        <f>+IF(H46=0,"",'Ark1'!T1043)</f>
        <v>4.3076923076923057</v>
      </c>
      <c r="W46" s="237">
        <f>+IF(H46=0,"",'Ark1'!W1043)</f>
        <v>0</v>
      </c>
      <c r="X46" s="237">
        <f>+IF(H46=0,"",'Ark1'!X1043)</f>
        <v>76.923076923076891</v>
      </c>
      <c r="Y46" s="237">
        <f>+IF(H46=0,"",'Ark1'!Y1043)</f>
        <v>30.769230769230759</v>
      </c>
      <c r="Z46" s="235">
        <f>+IF(H46=0,"",'Ark1'!Z1043)</f>
        <v>5.3792830740287902</v>
      </c>
      <c r="AA46" s="235">
        <f>+IF(H46=0,"",'Ark1'!AA1043)</f>
        <v>0</v>
      </c>
      <c r="AB46" s="235">
        <f>+IF(H46=0,"",'Ark1'!AC1043)</f>
        <v>0</v>
      </c>
      <c r="AC46" s="237">
        <f>+IF(H46=0,"",'Ark1'!AE1043)</f>
        <v>0</v>
      </c>
      <c r="AD46" s="237">
        <f t="shared" si="34"/>
        <v>6.4615384615384599</v>
      </c>
      <c r="AE46" s="235">
        <f t="shared" si="35"/>
        <v>0.84615384615384615</v>
      </c>
      <c r="AF46" s="214"/>
      <c r="AG46" s="217"/>
      <c r="AI46" s="29"/>
      <c r="AJ46" s="27"/>
      <c r="AK46" s="218"/>
      <c r="AL46" s="28"/>
      <c r="AM46" s="27"/>
      <c r="AN46" s="27"/>
      <c r="AO46" s="34"/>
      <c r="AP46" s="34"/>
      <c r="AQ46" s="34"/>
    </row>
    <row r="47" spans="1:72">
      <c r="A47" s="214"/>
      <c r="B47" s="238">
        <f>+'Ark1'!C1044</f>
        <v>2024</v>
      </c>
      <c r="C47" s="234">
        <f>+'Ark1'!L1044</f>
        <v>3</v>
      </c>
      <c r="D47" s="234" t="s">
        <v>30</v>
      </c>
      <c r="E47" s="234">
        <f>+'Ark1'!D1044</f>
        <v>5</v>
      </c>
      <c r="F47" s="234" t="str">
        <f t="shared" si="33"/>
        <v>Mai</v>
      </c>
      <c r="G47" s="351">
        <f>+'Ark1'!Q1044</f>
        <v>13</v>
      </c>
      <c r="H47" s="351">
        <f>+'Ark1'!R1044</f>
        <v>13</v>
      </c>
      <c r="I47" s="235">
        <f>+IF(H47=0,"",'Ark1'!AG1044)</f>
        <v>0.70762178032089995</v>
      </c>
      <c r="J47" s="235">
        <f>+IF(H47=0,"",'Ark1'!AH1044)</f>
        <v>0</v>
      </c>
      <c r="K47" s="95"/>
      <c r="L47" s="465">
        <f>+'Ark1'!AI1044</f>
        <v>12</v>
      </c>
      <c r="M47" s="214"/>
      <c r="N47" s="531"/>
      <c r="O47" s="531"/>
      <c r="P47" s="32">
        <f>+IF(H47=0,"",'Ark1'!U1044)</f>
        <v>19.61538461538462</v>
      </c>
      <c r="Q47" s="214"/>
      <c r="R47" s="462">
        <f>+IF(L47=0,"",'Ark1'!AJ1044)</f>
        <v>110.39166666666669</v>
      </c>
      <c r="S47" s="460"/>
      <c r="T47" s="463">
        <f>+IF(L47=0,"",'Ark1'!AL1044)</f>
        <v>14.270698544513824</v>
      </c>
      <c r="U47" s="214"/>
      <c r="V47" s="236">
        <f>+IF(H47=0,"",'Ark1'!T1044)</f>
        <v>3.692307692307693</v>
      </c>
      <c r="W47" s="237">
        <f>+IF(H47=0,"",'Ark1'!W1044)</f>
        <v>0</v>
      </c>
      <c r="X47" s="237">
        <f>+IF(H47=0,"",'Ark1'!X1044)</f>
        <v>76.923076923076891</v>
      </c>
      <c r="Y47" s="237">
        <f>+IF(H47=0,"",'Ark1'!Y1044)</f>
        <v>15.38461538461538</v>
      </c>
      <c r="Z47" s="235">
        <f>+IF(H47=0,"",'Ark1'!Z1044)</f>
        <v>4.2180648413599844</v>
      </c>
      <c r="AA47" s="235">
        <f>+IF(H47=0,"",'Ark1'!AA1044)</f>
        <v>0</v>
      </c>
      <c r="AB47" s="235">
        <f>+IF(H47=0,"",'Ark1'!AC1044)</f>
        <v>0</v>
      </c>
      <c r="AC47" s="237">
        <f>+IF(H47=0,"",'Ark1'!AE1044)</f>
        <v>0</v>
      </c>
      <c r="AD47" s="237">
        <f t="shared" si="34"/>
        <v>6.5384615384615401</v>
      </c>
      <c r="AE47" s="235">
        <f t="shared" si="35"/>
        <v>1</v>
      </c>
      <c r="AF47" s="214"/>
      <c r="AG47" s="217"/>
      <c r="AI47" s="29"/>
      <c r="AJ47" s="27"/>
      <c r="AK47" s="218"/>
      <c r="AL47" s="28"/>
      <c r="AM47" s="27"/>
      <c r="AN47" s="27"/>
      <c r="AO47" s="34"/>
      <c r="AP47" s="34"/>
      <c r="AQ47" s="34"/>
    </row>
    <row r="48" spans="1:72">
      <c r="A48" s="214"/>
      <c r="B48" s="238">
        <f>+'Ark1'!C1045</f>
        <v>2024</v>
      </c>
      <c r="C48" s="234">
        <f>+'Ark1'!L1045</f>
        <v>3</v>
      </c>
      <c r="D48" s="234" t="s">
        <v>30</v>
      </c>
      <c r="E48" s="234">
        <f>+'Ark1'!D1045</f>
        <v>6</v>
      </c>
      <c r="F48" s="234" t="str">
        <f t="shared" si="33"/>
        <v>Jun</v>
      </c>
      <c r="G48" s="351">
        <f>+'Ark1'!Q1045</f>
        <v>7</v>
      </c>
      <c r="H48" s="351">
        <f>+'Ark1'!R1045</f>
        <v>8</v>
      </c>
      <c r="I48" s="235">
        <f>+IF(H48=0,"",'Ark1'!AG1045)</f>
        <v>1.0108864696734059</v>
      </c>
      <c r="J48" s="235">
        <f>+IF(H48=0,"",'Ark1'!AH1045)</f>
        <v>0</v>
      </c>
      <c r="K48" s="95"/>
      <c r="L48" s="465">
        <f>+'Ark1'!AI1045</f>
        <v>8</v>
      </c>
      <c r="M48" s="214"/>
      <c r="N48" s="531"/>
      <c r="O48" s="531"/>
      <c r="P48" s="32">
        <f>+IF(H48=0,"",'Ark1'!U1045)</f>
        <v>20.8</v>
      </c>
      <c r="Q48" s="214"/>
      <c r="R48" s="462">
        <f>+IF(L48=0,"",'Ark1'!AJ1045)</f>
        <v>110.4875</v>
      </c>
      <c r="S48" s="460"/>
      <c r="T48" s="463">
        <f>+IF(L48=0,"",'Ark1'!AL1045)</f>
        <v>15.246732355781411</v>
      </c>
      <c r="U48" s="214"/>
      <c r="V48" s="236">
        <f>+IF(H48=0,"",'Ark1'!T1045)</f>
        <v>3.875</v>
      </c>
      <c r="W48" s="237">
        <f>+IF(H48=0,"",'Ark1'!W1045)</f>
        <v>0</v>
      </c>
      <c r="X48" s="237">
        <f>+IF(H48=0,"",'Ark1'!X1045)</f>
        <v>87.5</v>
      </c>
      <c r="Y48" s="237">
        <f>+IF(H48=0,"",'Ark1'!Y1045)</f>
        <v>25</v>
      </c>
      <c r="Z48" s="235">
        <f>+IF(H48=0,"",'Ark1'!Z1045)</f>
        <v>3.6448593937215152</v>
      </c>
      <c r="AA48" s="235">
        <f>+IF(H48=0,"",'Ark1'!AA1045)</f>
        <v>0</v>
      </c>
      <c r="AB48" s="235">
        <f>+IF(H48=0,"",'Ark1'!AC1045)</f>
        <v>0</v>
      </c>
      <c r="AC48" s="237">
        <f>+IF(H48=0,"",'Ark1'!AE1045)</f>
        <v>0</v>
      </c>
      <c r="AD48" s="237">
        <f t="shared" si="34"/>
        <v>6.9333333333333336</v>
      </c>
      <c r="AE48" s="235">
        <f t="shared" si="35"/>
        <v>0.875</v>
      </c>
      <c r="AF48" s="214"/>
      <c r="AG48" s="217"/>
      <c r="AI48" s="29"/>
      <c r="AJ48" s="27"/>
      <c r="AK48" s="218"/>
      <c r="AL48" s="28"/>
      <c r="AM48" s="27"/>
      <c r="AN48" s="27"/>
      <c r="AO48" s="34"/>
      <c r="AP48" s="34"/>
      <c r="AQ48" s="34"/>
    </row>
    <row r="49" spans="1:72">
      <c r="A49" s="214"/>
      <c r="B49" s="238">
        <f>+'Ark1'!C1046</f>
        <v>2024</v>
      </c>
      <c r="C49" s="234">
        <f>+'Ark1'!L1046</f>
        <v>3</v>
      </c>
      <c r="D49" s="234" t="s">
        <v>30</v>
      </c>
      <c r="E49" s="234">
        <f>+'Ark1'!D1046</f>
        <v>7</v>
      </c>
      <c r="F49" s="234" t="str">
        <f t="shared" si="33"/>
        <v>Jul</v>
      </c>
      <c r="G49" s="351">
        <f>+'Ark1'!Q1046</f>
        <v>3</v>
      </c>
      <c r="H49" s="351">
        <f>+'Ark1'!R1046</f>
        <v>3</v>
      </c>
      <c r="I49" s="235">
        <f>+IF(H49=0,"",'Ark1'!AG1046)</f>
        <v>0.76617524688741279</v>
      </c>
      <c r="J49" s="235">
        <f>+IF(H49=0,"",'Ark1'!AH1046)</f>
        <v>0</v>
      </c>
      <c r="K49" s="95"/>
      <c r="L49" s="465">
        <f>+'Ark1'!AI1046</f>
        <v>3</v>
      </c>
      <c r="M49" s="214"/>
      <c r="N49" s="531"/>
      <c r="O49" s="531"/>
      <c r="P49" s="32">
        <f>+IF(H49=0,"",'Ark1'!U1046)</f>
        <v>16.266666666666662</v>
      </c>
      <c r="Q49" s="214"/>
      <c r="R49" s="462">
        <f>+IF(L49=0,"",'Ark1'!AJ1046)</f>
        <v>107.6333333333333</v>
      </c>
      <c r="S49" s="460"/>
      <c r="T49" s="463">
        <f>+IF(L49=0,"",'Ark1'!AL1046)</f>
        <v>12.857949914570096</v>
      </c>
      <c r="U49" s="214"/>
      <c r="V49" s="236">
        <f>+IF(H49=0,"",'Ark1'!T1046)</f>
        <v>3.6666666666666656</v>
      </c>
      <c r="W49" s="237">
        <f>+IF(H49=0,"",'Ark1'!W1046)</f>
        <v>0</v>
      </c>
      <c r="X49" s="237">
        <f>+IF(H49=0,"",'Ark1'!X1046)</f>
        <v>66.666666666666686</v>
      </c>
      <c r="Y49" s="237">
        <f>+IF(H49=0,"",'Ark1'!Y1046)</f>
        <v>0</v>
      </c>
      <c r="Z49" s="235">
        <f>+IF(H49=0,"",'Ark1'!Z1046)</f>
        <v>3.4179265969622934</v>
      </c>
      <c r="AA49" s="235">
        <f>+IF(H49=0,"",'Ark1'!AA1046)</f>
        <v>0</v>
      </c>
      <c r="AB49" s="235">
        <f>+IF(H49=0,"",'Ark1'!AC1046)</f>
        <v>0</v>
      </c>
      <c r="AC49" s="237">
        <f>+IF(H49=0,"",'Ark1'!AE1046)</f>
        <v>0</v>
      </c>
      <c r="AD49" s="237">
        <f t="shared" si="34"/>
        <v>5.4222222222222207</v>
      </c>
      <c r="AE49" s="235">
        <f t="shared" si="35"/>
        <v>1</v>
      </c>
      <c r="AF49" s="214"/>
      <c r="AG49" s="217"/>
      <c r="AI49" s="29"/>
      <c r="AJ49" s="27"/>
      <c r="AK49" s="218"/>
      <c r="AL49" s="28"/>
      <c r="AM49" s="27"/>
      <c r="AN49" s="27"/>
      <c r="AO49" s="34"/>
      <c r="AP49" s="34"/>
      <c r="AQ49" s="34"/>
    </row>
    <row r="50" spans="1:72">
      <c r="A50" s="214"/>
      <c r="B50" s="238">
        <f>+'Ark1'!C1047</f>
        <v>2024</v>
      </c>
      <c r="C50" s="234">
        <f>+'Ark1'!L1047</f>
        <v>3</v>
      </c>
      <c r="D50" s="234" t="s">
        <v>30</v>
      </c>
      <c r="E50" s="234">
        <f>+'Ark1'!D1047</f>
        <v>8</v>
      </c>
      <c r="F50" s="234" t="str">
        <f t="shared" si="33"/>
        <v>Aug</v>
      </c>
      <c r="G50" s="351">
        <f>+'Ark1'!Q1047</f>
        <v>86</v>
      </c>
      <c r="H50" s="351">
        <f>+'Ark1'!R1047</f>
        <v>142</v>
      </c>
      <c r="I50" s="235">
        <f>+IF(H50=0,"",'Ark1'!AG1047)</f>
        <v>0.73586356857782109</v>
      </c>
      <c r="J50" s="235">
        <f>+IF(H50=0,"",'Ark1'!AH1047)</f>
        <v>16.197183098591548</v>
      </c>
      <c r="K50" s="95"/>
      <c r="L50" s="465">
        <f>+'Ark1'!AI1047</f>
        <v>142</v>
      </c>
      <c r="M50" s="214"/>
      <c r="N50" s="531"/>
      <c r="O50" s="531"/>
      <c r="P50" s="32">
        <f>+IF(H50=0,"",'Ark1'!U1047)</f>
        <v>17.538028169014083</v>
      </c>
      <c r="Q50" s="214"/>
      <c r="R50" s="462">
        <f>+IF(L50=0,"",'Ark1'!AJ1047)</f>
        <v>107.92112676056333</v>
      </c>
      <c r="S50" s="460"/>
      <c r="T50" s="463">
        <f>+IF(L50=0,"",'Ark1'!AL1047)</f>
        <v>13.646479392352003</v>
      </c>
      <c r="U50" s="214"/>
      <c r="V50" s="236">
        <f>+IF(H50=0,"",'Ark1'!T1047)</f>
        <v>3.3239436619718323</v>
      </c>
      <c r="W50" s="237">
        <f>+IF(H50=0,"",'Ark1'!W1047)</f>
        <v>0</v>
      </c>
      <c r="X50" s="237">
        <f>+IF(H50=0,"",'Ark1'!X1047)</f>
        <v>59.859154929577457</v>
      </c>
      <c r="Y50" s="237">
        <f>+IF(H50=0,"",'Ark1'!Y1047)</f>
        <v>7.746478873239437</v>
      </c>
      <c r="Z50" s="235">
        <f>+IF(H50=0,"",'Ark1'!Z1047)</f>
        <v>4.3464690606262879</v>
      </c>
      <c r="AA50" s="235">
        <f>+IF(H50=0,"",'Ark1'!AA1047)</f>
        <v>0</v>
      </c>
      <c r="AB50" s="235">
        <f>+IF(H50=0,"",'Ark1'!AC1047)</f>
        <v>0</v>
      </c>
      <c r="AC50" s="237">
        <f>+IF(H50=0,"",'Ark1'!AE1047)</f>
        <v>0</v>
      </c>
      <c r="AD50" s="237">
        <f t="shared" si="34"/>
        <v>5.8460093896713614</v>
      </c>
      <c r="AE50" s="235">
        <f t="shared" si="35"/>
        <v>0.60563380281690138</v>
      </c>
      <c r="AF50" s="214"/>
      <c r="AG50" s="217"/>
      <c r="AI50" s="29"/>
      <c r="AJ50" s="27"/>
      <c r="AK50" s="218"/>
      <c r="AL50" s="28"/>
      <c r="AM50" s="27"/>
      <c r="AN50" s="27"/>
      <c r="AO50" s="34"/>
      <c r="AP50" s="34"/>
      <c r="AQ50" s="34"/>
    </row>
    <row r="51" spans="1:72">
      <c r="A51" s="214"/>
      <c r="B51" s="238">
        <f>+'Ark1'!C1048</f>
        <v>2024</v>
      </c>
      <c r="C51" s="234">
        <f>+'Ark1'!L1048</f>
        <v>3</v>
      </c>
      <c r="D51" s="234" t="s">
        <v>30</v>
      </c>
      <c r="E51" s="234">
        <f>+'Ark1'!D1048</f>
        <v>9</v>
      </c>
      <c r="F51" s="234" t="str">
        <f t="shared" si="33"/>
        <v>Sep</v>
      </c>
      <c r="G51" s="351">
        <f>+'Ark1'!Q1048</f>
        <v>168</v>
      </c>
      <c r="H51" s="351">
        <f>+'Ark1'!R1048</f>
        <v>219</v>
      </c>
      <c r="I51" s="235">
        <f>+IF(H51=0,"",'Ark1'!AG1048)</f>
        <v>0.79751642896779806</v>
      </c>
      <c r="J51" s="235">
        <f>+IF(H51=0,"",'Ark1'!AH1048)</f>
        <v>6.392694063926939</v>
      </c>
      <c r="K51" s="95"/>
      <c r="L51" s="465">
        <f>+'Ark1'!AI1048</f>
        <v>219</v>
      </c>
      <c r="M51" s="214"/>
      <c r="N51" s="531"/>
      <c r="O51" s="531"/>
      <c r="P51" s="32">
        <f>+IF(H51=0,"",'Ark1'!U1048)</f>
        <v>16.327397260273973</v>
      </c>
      <c r="Q51" s="214"/>
      <c r="R51" s="462">
        <f>+IF(L51=0,"",'Ark1'!AJ1048)</f>
        <v>105.69634703196344</v>
      </c>
      <c r="S51" s="460"/>
      <c r="T51" s="463">
        <f>+IF(L51=0,"",'Ark1'!AL1048)</f>
        <v>13.380466536055565</v>
      </c>
      <c r="U51" s="214"/>
      <c r="V51" s="236">
        <f>+IF(H51=0,"",'Ark1'!T1048)</f>
        <v>3.579908675799087</v>
      </c>
      <c r="W51" s="237">
        <f>+IF(H51=0,"",'Ark1'!W1048)</f>
        <v>0</v>
      </c>
      <c r="X51" s="237">
        <f>+IF(H51=0,"",'Ark1'!X1048)</f>
        <v>47.945205479452049</v>
      </c>
      <c r="Y51" s="237">
        <f>+IF(H51=0,"",'Ark1'!Y1048)</f>
        <v>10.045662100456623</v>
      </c>
      <c r="Z51" s="235">
        <f>+IF(H51=0,"",'Ark1'!Z1048)</f>
        <v>4.9783071045860945</v>
      </c>
      <c r="AA51" s="235">
        <f>+IF(H51=0,"",'Ark1'!AA1048)</f>
        <v>0</v>
      </c>
      <c r="AB51" s="235">
        <f>+IF(H51=0,"",'Ark1'!AC1048)</f>
        <v>0</v>
      </c>
      <c r="AC51" s="237">
        <f>+IF(H51=0,"",'Ark1'!AE1048)</f>
        <v>0</v>
      </c>
      <c r="AD51" s="237">
        <f t="shared" si="34"/>
        <v>5.4424657534246572</v>
      </c>
      <c r="AE51" s="235">
        <f t="shared" si="35"/>
        <v>0.76712328767123283</v>
      </c>
      <c r="AF51" s="214"/>
      <c r="AG51" s="217"/>
      <c r="AI51" s="29"/>
      <c r="AJ51" s="27"/>
      <c r="AK51" s="218"/>
      <c r="AL51" s="28"/>
      <c r="AM51" s="27"/>
      <c r="AN51" s="27"/>
      <c r="AO51" s="34"/>
      <c r="AP51" s="34"/>
      <c r="AQ51" s="34"/>
    </row>
    <row r="52" spans="1:72">
      <c r="A52" s="214"/>
      <c r="B52" s="238">
        <f>+'Ark1'!C1049</f>
        <v>2024</v>
      </c>
      <c r="C52" s="234">
        <f>+'Ark1'!L1049</f>
        <v>3</v>
      </c>
      <c r="D52" s="234" t="s">
        <v>30</v>
      </c>
      <c r="E52" s="234">
        <f>+'Ark1'!D1049</f>
        <v>10</v>
      </c>
      <c r="F52" s="234" t="str">
        <f t="shared" si="33"/>
        <v>Okt</v>
      </c>
      <c r="G52" s="351">
        <f>+'Ark1'!Q1049</f>
        <v>357</v>
      </c>
      <c r="H52" s="351">
        <f>+'Ark1'!R1049</f>
        <v>520</v>
      </c>
      <c r="I52" s="235">
        <f>+IF(H52=0,"",'Ark1'!AG1049)</f>
        <v>0.71786658022114991</v>
      </c>
      <c r="J52" s="235">
        <f>+IF(H52=0,"",'Ark1'!AH1049)</f>
        <v>6.3461538461538476</v>
      </c>
      <c r="K52" s="95"/>
      <c r="L52" s="465">
        <f>+'Ark1'!AI1049</f>
        <v>520</v>
      </c>
      <c r="M52" s="214"/>
      <c r="N52" s="531"/>
      <c r="O52" s="531"/>
      <c r="P52" s="32">
        <f>+IF(H52=0,"",'Ark1'!U1049)</f>
        <v>16.421153846153857</v>
      </c>
      <c r="Q52" s="214"/>
      <c r="R52" s="462">
        <f>+IF(L52=0,"",'Ark1'!AJ1049)</f>
        <v>105.94538461538468</v>
      </c>
      <c r="S52" s="460"/>
      <c r="T52" s="463">
        <f>+IF(L52=0,"",'Ark1'!AL1049)</f>
        <v>13.395397616867172</v>
      </c>
      <c r="U52" s="214"/>
      <c r="V52" s="236">
        <f>+IF(H52=0,"",'Ark1'!T1049)</f>
        <v>3.6673076923076913</v>
      </c>
      <c r="W52" s="237">
        <f>+IF(H52=0,"",'Ark1'!W1049)</f>
        <v>0</v>
      </c>
      <c r="X52" s="237">
        <f>+IF(H52=0,"",'Ark1'!X1049)</f>
        <v>49.038461538461554</v>
      </c>
      <c r="Y52" s="237">
        <f>+IF(H52=0,"",'Ark1'!Y1049)</f>
        <v>9.0384615384615365</v>
      </c>
      <c r="Z52" s="235">
        <f>+IF(H52=0,"",'Ark1'!Z1049)</f>
        <v>4.6099489626100398</v>
      </c>
      <c r="AA52" s="235">
        <f>+IF(H52=0,"",'Ark1'!AA1049)</f>
        <v>0</v>
      </c>
      <c r="AB52" s="235">
        <f>+IF(H52=0,"",'Ark1'!AC1049)</f>
        <v>0</v>
      </c>
      <c r="AC52" s="237">
        <f>+IF(H52=0,"",'Ark1'!AE1049)</f>
        <v>0</v>
      </c>
      <c r="AD52" s="237">
        <f t="shared" si="34"/>
        <v>5.4737179487179519</v>
      </c>
      <c r="AE52" s="235">
        <f t="shared" si="35"/>
        <v>0.68653846153846154</v>
      </c>
      <c r="AF52" s="214"/>
      <c r="AG52" s="217"/>
      <c r="AI52" s="29"/>
      <c r="AJ52" s="27"/>
      <c r="AK52" s="218"/>
      <c r="AL52" s="28"/>
      <c r="AM52" s="27"/>
      <c r="AN52" s="27"/>
      <c r="AO52" s="34"/>
      <c r="AP52" s="34"/>
      <c r="AQ52" s="34"/>
    </row>
    <row r="53" spans="1:72">
      <c r="A53" s="214"/>
      <c r="B53" s="238">
        <f>+'Ark1'!C1050</f>
        <v>2024</v>
      </c>
      <c r="C53" s="234">
        <f>+'Ark1'!L1050</f>
        <v>3</v>
      </c>
      <c r="D53" s="234" t="s">
        <v>30</v>
      </c>
      <c r="E53" s="234">
        <f>+'Ark1'!D1050</f>
        <v>11</v>
      </c>
      <c r="F53" s="234" t="str">
        <f t="shared" si="33"/>
        <v>Nov</v>
      </c>
      <c r="G53" s="351">
        <f>+'Ark1'!Q1050</f>
        <v>160</v>
      </c>
      <c r="H53" s="351">
        <f>+'Ark1'!R1050</f>
        <v>240</v>
      </c>
      <c r="I53" s="235">
        <f>+IF(H53=0,"",'Ark1'!AG1050)</f>
        <v>0.82205805116244557</v>
      </c>
      <c r="J53" s="235">
        <f>+IF(H53=0,"",'Ark1'!AH1050)</f>
        <v>8.3333333333333357</v>
      </c>
      <c r="K53" s="95"/>
      <c r="L53" s="465">
        <f>+'Ark1'!AI1050</f>
        <v>239</v>
      </c>
      <c r="M53" s="214"/>
      <c r="N53" s="531"/>
      <c r="O53" s="531"/>
      <c r="P53" s="32">
        <f>+IF(H53=0,"",'Ark1'!U1050)</f>
        <v>16.454166666666673</v>
      </c>
      <c r="Q53" s="214"/>
      <c r="R53" s="462">
        <f>+IF(L53=0,"",'Ark1'!AJ1050)</f>
        <v>106.04184100418418</v>
      </c>
      <c r="S53" s="460"/>
      <c r="T53" s="463">
        <f>+IF(L53=0,"",'Ark1'!AL1050)</f>
        <v>0</v>
      </c>
      <c r="U53" s="214"/>
      <c r="V53" s="236">
        <f>+IF(H53=0,"",'Ark1'!T1050)</f>
        <v>3.6124999999999998</v>
      </c>
      <c r="W53" s="237">
        <f>+IF(H53=0,"",'Ark1'!W1050)</f>
        <v>0</v>
      </c>
      <c r="X53" s="237">
        <f>+IF(H53=0,"",'Ark1'!X1050)</f>
        <v>52.5</v>
      </c>
      <c r="Y53" s="237">
        <f>+IF(H53=0,"",'Ark1'!Y1050)</f>
        <v>7.0833333333333313</v>
      </c>
      <c r="Z53" s="235">
        <f>+IF(H53=0,"",'Ark1'!Z1050)</f>
        <v>4.3792673632570995</v>
      </c>
      <c r="AA53" s="235">
        <f>+IF(H53=0,"",'Ark1'!AA1050)</f>
        <v>0</v>
      </c>
      <c r="AB53" s="235">
        <f>+IF(H53=0,"",'Ark1'!AC1050)</f>
        <v>0</v>
      </c>
      <c r="AC53" s="237">
        <f>+IF(H53=0,"",'Ark1'!AE1050)</f>
        <v>0</v>
      </c>
      <c r="AD53" s="237">
        <f t="shared" si="34"/>
        <v>5.4847222222222243</v>
      </c>
      <c r="AE53" s="235">
        <f t="shared" si="35"/>
        <v>0.66666666666666663</v>
      </c>
      <c r="AF53" s="214"/>
      <c r="AG53" s="217"/>
      <c r="AI53" s="29"/>
      <c r="AJ53" s="27"/>
      <c r="AK53" s="218"/>
      <c r="AL53" s="28"/>
      <c r="AM53" s="27"/>
      <c r="AN53" s="27"/>
      <c r="AO53" s="34"/>
      <c r="AP53" s="34"/>
      <c r="AQ53" s="34"/>
    </row>
    <row r="54" spans="1:72" ht="16.5" customHeight="1">
      <c r="A54" s="214"/>
      <c r="B54" s="238">
        <f>+'Ark1'!C1051</f>
        <v>2024</v>
      </c>
      <c r="C54" s="234">
        <f>+'Ark1'!L1051</f>
        <v>3</v>
      </c>
      <c r="D54" s="234" t="s">
        <v>30</v>
      </c>
      <c r="E54" s="234">
        <f>+'Ark1'!D1051</f>
        <v>12</v>
      </c>
      <c r="F54" s="234" t="str">
        <f t="shared" si="33"/>
        <v>Des</v>
      </c>
      <c r="G54" s="351">
        <f>+'Ark1'!Q1051</f>
        <v>28</v>
      </c>
      <c r="H54" s="351">
        <f>+'Ark1'!R1051</f>
        <v>42</v>
      </c>
      <c r="I54" s="235">
        <f>+IF(H54=0,"",'Ark1'!AG1051)</f>
        <v>0.95334144292967105</v>
      </c>
      <c r="J54" s="235">
        <f>+IF(H54=0,"",'Ark1'!AH1051)</f>
        <v>9.5238095238095273</v>
      </c>
      <c r="K54" s="95"/>
      <c r="L54" s="465">
        <f>+'Ark1'!AI1051</f>
        <v>42</v>
      </c>
      <c r="M54" s="214"/>
      <c r="N54" s="531"/>
      <c r="O54" s="531"/>
      <c r="P54" s="32">
        <f>+IF(H54=0,"",'Ark1'!U1051)</f>
        <v>13.864285714285712</v>
      </c>
      <c r="Q54" s="214"/>
      <c r="R54" s="462">
        <f>+IF(L54=0,"",'Ark1'!AJ1051)</f>
        <v>100.57857142857139</v>
      </c>
      <c r="S54" s="460"/>
      <c r="T54" s="463">
        <f>+IF(L54=0,"",'Ark1'!AL1051)</f>
        <v>0</v>
      </c>
      <c r="U54" s="214"/>
      <c r="V54" s="236">
        <f>+IF(H54=0,"",'Ark1'!T1051)</f>
        <v>4.2142857142857153</v>
      </c>
      <c r="W54" s="237">
        <f>+IF(H54=0,"",'Ark1'!W1051)</f>
        <v>0</v>
      </c>
      <c r="X54" s="237">
        <f>+IF(H54=0,"",'Ark1'!X1051)</f>
        <v>28.571428571428577</v>
      </c>
      <c r="Y54" s="237">
        <f>+IF(H54=0,"",'Ark1'!Y1051)</f>
        <v>0</v>
      </c>
      <c r="Z54" s="235">
        <f>+IF(H54=0,"",'Ark1'!Z1051)</f>
        <v>4.0922005623108033</v>
      </c>
      <c r="AA54" s="235">
        <f>+IF(H54=0,"",'Ark1'!AA1051)</f>
        <v>0</v>
      </c>
      <c r="AB54" s="235">
        <f>+IF(H54=0,"",'Ark1'!AC1051)</f>
        <v>0</v>
      </c>
      <c r="AC54" s="237">
        <f>+IF(H54=0,"",'Ark1'!AE1051)</f>
        <v>0</v>
      </c>
      <c r="AD54" s="237">
        <f t="shared" si="34"/>
        <v>4.621428571428571</v>
      </c>
      <c r="AE54" s="235">
        <f t="shared" si="35"/>
        <v>0.66666666666666663</v>
      </c>
      <c r="AF54" s="214"/>
      <c r="AG54" s="217"/>
      <c r="AI54" s="29"/>
      <c r="AJ54" s="27"/>
      <c r="AK54" s="218"/>
      <c r="AL54" s="28"/>
      <c r="AM54" s="27"/>
      <c r="AN54" s="27"/>
      <c r="AO54" s="34"/>
      <c r="AP54" s="34"/>
      <c r="AQ54" s="34"/>
    </row>
    <row r="55" spans="1:72" ht="15" customHeight="1">
      <c r="A55" s="214"/>
      <c r="B55" s="214"/>
      <c r="C55" s="214"/>
      <c r="D55" s="214"/>
      <c r="E55" s="214"/>
      <c r="F55" s="214"/>
      <c r="G55" s="347"/>
      <c r="H55" s="347"/>
      <c r="I55" s="215"/>
      <c r="J55" s="215"/>
      <c r="K55" s="95"/>
      <c r="L55" s="457"/>
      <c r="M55" s="214"/>
      <c r="N55" s="531"/>
      <c r="O55" s="531"/>
      <c r="P55" s="232"/>
      <c r="Q55" s="214"/>
      <c r="R55" s="456"/>
      <c r="S55" s="460"/>
      <c r="T55" s="460"/>
      <c r="U55" s="214"/>
      <c r="V55" s="214"/>
      <c r="W55" s="216"/>
      <c r="X55" s="216"/>
      <c r="Y55" s="216"/>
      <c r="Z55" s="216"/>
      <c r="AA55" s="216"/>
      <c r="AB55" s="214"/>
      <c r="AC55" s="216"/>
      <c r="AD55" s="216"/>
      <c r="AE55" s="215"/>
      <c r="AF55" s="214"/>
      <c r="AG55" s="217"/>
      <c r="AI55" s="29"/>
      <c r="AJ55" s="27"/>
      <c r="AK55" s="218"/>
      <c r="AL55" s="28"/>
      <c r="AP55" s="28"/>
      <c r="BH55" s="230"/>
    </row>
    <row r="56" spans="1:72" ht="15" customHeight="1">
      <c r="A56" s="214"/>
      <c r="B56" s="214"/>
      <c r="C56" s="232" t="s">
        <v>0</v>
      </c>
      <c r="D56" s="214"/>
      <c r="E56" s="272" t="str">
        <f>+D58</f>
        <v>O-</v>
      </c>
      <c r="F56" s="232" t="s">
        <v>570</v>
      </c>
      <c r="G56" s="347"/>
      <c r="H56" s="365">
        <f>SUM(H58:H69)</f>
        <v>3836</v>
      </c>
      <c r="I56" s="215"/>
      <c r="J56" s="215"/>
      <c r="K56" s="95"/>
      <c r="L56" s="457"/>
      <c r="M56" s="214"/>
      <c r="N56" s="531"/>
      <c r="O56" s="531"/>
      <c r="P56" s="265">
        <f>+Klasse!N33</f>
        <v>25.747724756421562</v>
      </c>
      <c r="Q56" s="214"/>
      <c r="R56" s="456"/>
      <c r="S56" s="460"/>
      <c r="T56" s="460"/>
      <c r="U56" s="214"/>
      <c r="V56" s="214"/>
      <c r="W56" s="216"/>
      <c r="X56" s="216"/>
      <c r="Y56" s="216"/>
      <c r="Z56" s="216"/>
      <c r="AA56" s="216"/>
      <c r="AB56" s="214"/>
      <c r="AC56" s="216"/>
      <c r="AD56" s="265">
        <f>+P56/C58</f>
        <v>6.4369311891053904</v>
      </c>
      <c r="AE56" s="215"/>
      <c r="AF56" s="214"/>
      <c r="AG56" s="217"/>
      <c r="AI56" s="29"/>
      <c r="AJ56" s="27"/>
      <c r="AK56" s="218"/>
      <c r="AL56" s="28"/>
      <c r="AP56" s="28"/>
      <c r="BH56" s="230"/>
    </row>
    <row r="57" spans="1:72" ht="15" customHeight="1">
      <c r="A57" s="214"/>
      <c r="B57" s="214"/>
      <c r="C57" s="214"/>
      <c r="D57" s="214"/>
      <c r="E57" s="214"/>
      <c r="F57" s="214"/>
      <c r="G57" s="347"/>
      <c r="H57" s="347"/>
      <c r="I57" s="215"/>
      <c r="J57" s="215"/>
      <c r="K57" s="95"/>
      <c r="L57" s="457"/>
      <c r="M57" s="214"/>
      <c r="N57" s="531"/>
      <c r="O57" s="531"/>
      <c r="P57" s="232"/>
      <c r="Q57" s="214"/>
      <c r="R57" s="456"/>
      <c r="S57" s="460"/>
      <c r="T57" s="460"/>
      <c r="U57" s="214"/>
      <c r="V57" s="214"/>
      <c r="W57" s="216"/>
      <c r="X57" s="216"/>
      <c r="Y57" s="216"/>
      <c r="Z57" s="216"/>
      <c r="AA57" s="216"/>
      <c r="AB57" s="214"/>
      <c r="AC57" s="216"/>
      <c r="AD57" s="216"/>
      <c r="AE57" s="216"/>
      <c r="AF57" s="216"/>
      <c r="AG57" s="217"/>
      <c r="AI57" s="29"/>
      <c r="AJ57" s="27"/>
      <c r="AK57" s="218"/>
      <c r="AL57" s="28"/>
      <c r="AP57" s="28"/>
      <c r="BH57" s="230">
        <f>1+BH54</f>
        <v>1</v>
      </c>
      <c r="BI57" s="28">
        <v>20.659867330016564</v>
      </c>
      <c r="BJ57" s="28">
        <f t="shared" ref="BJ57" si="36">+BI57</f>
        <v>20.659867330016564</v>
      </c>
      <c r="BK57" s="28">
        <f t="shared" ref="BK57" si="37">+BJ57</f>
        <v>20.659867330016564</v>
      </c>
      <c r="BL57" s="28">
        <f t="shared" ref="BL57" si="38">+BK57</f>
        <v>20.659867330016564</v>
      </c>
      <c r="BM57" s="28">
        <f t="shared" ref="BM57" si="39">+BL57</f>
        <v>20.659867330016564</v>
      </c>
      <c r="BN57" s="28">
        <f t="shared" ref="BN57" si="40">+BM57</f>
        <v>20.659867330016564</v>
      </c>
      <c r="BO57" s="28">
        <f t="shared" ref="BO57" si="41">+BN57</f>
        <v>20.659867330016564</v>
      </c>
      <c r="BP57" s="28">
        <f t="shared" ref="BP57" si="42">+BO57</f>
        <v>20.659867330016564</v>
      </c>
      <c r="BQ57" s="28">
        <f t="shared" ref="BQ57" si="43">+BP57</f>
        <v>20.659867330016564</v>
      </c>
      <c r="BR57" s="28">
        <f t="shared" ref="BR57" si="44">+BQ57</f>
        <v>20.659867330016564</v>
      </c>
      <c r="BS57" s="28">
        <f t="shared" ref="BS57" si="45">+BR57</f>
        <v>20.659867330016564</v>
      </c>
      <c r="BT57" s="28">
        <f t="shared" ref="BT57" si="46">+BS57</f>
        <v>20.659867330016564</v>
      </c>
    </row>
    <row r="58" spans="1:72" ht="16.5" customHeight="1">
      <c r="A58" s="214"/>
      <c r="B58" s="238">
        <f>+'Ark1'!C1052</f>
        <v>2024</v>
      </c>
      <c r="C58" s="28">
        <f>+'Ark1'!L1052</f>
        <v>4</v>
      </c>
      <c r="D58" s="243" t="s">
        <v>31</v>
      </c>
      <c r="E58" s="28">
        <f>+'Ark1'!D1052</f>
        <v>1</v>
      </c>
      <c r="F58" s="28" t="str">
        <f t="shared" ref="F58:F69" si="47">+F43</f>
        <v>Jan</v>
      </c>
      <c r="G58" s="335">
        <f>+'Ark1'!Q1052</f>
        <v>30</v>
      </c>
      <c r="H58" s="335">
        <f>+'Ark1'!R1052</f>
        <v>49</v>
      </c>
      <c r="I58" s="29">
        <f>+IF(H58=0,"",'Ark1'!AG1052)</f>
        <v>2.440205359616435</v>
      </c>
      <c r="J58" s="29">
        <f>+IF(H58=0,"",'Ark1'!AH1052)</f>
        <v>0</v>
      </c>
      <c r="K58" s="95"/>
      <c r="L58" s="465">
        <f>+'Ark1'!AI1052</f>
        <v>32</v>
      </c>
      <c r="M58" s="214"/>
      <c r="N58" s="531"/>
      <c r="O58" s="531"/>
      <c r="P58" s="32">
        <f>+IF(H58=0,"",'Ark1'!U1052)</f>
        <v>19.953061224489797</v>
      </c>
      <c r="Q58" s="214"/>
      <c r="R58" s="462">
        <f>+IF(L58=0,"",'Ark1'!AJ1052)</f>
        <v>114.41875</v>
      </c>
      <c r="S58" s="460"/>
      <c r="T58" s="463">
        <f>+IF(L58=0,"",'Ark1'!AL1052)</f>
        <v>14.842665612276598</v>
      </c>
      <c r="U58" s="214"/>
      <c r="V58" s="236">
        <f>+IF(H58=0,"",'Ark1'!T1052)</f>
        <v>4.7346938775510203</v>
      </c>
      <c r="W58" s="34">
        <f>+IF(H58=0,"",'Ark1'!W1052)</f>
        <v>0</v>
      </c>
      <c r="X58" s="34">
        <f>+IF(H58=0,"",'Ark1'!X1052)</f>
        <v>75.510204081632665</v>
      </c>
      <c r="Y58" s="34">
        <f>+IF(H58=0,"",'Ark1'!Y1052)</f>
        <v>26.530612244897959</v>
      </c>
      <c r="Z58" s="34">
        <f>+IF(H58=0,"",'Ark1'!Z1052)</f>
        <v>4.6944214414260896</v>
      </c>
      <c r="AA58" s="34">
        <f>+IF(H58=0,"",'Ark1'!AA1052)</f>
        <v>0</v>
      </c>
      <c r="AB58" s="27">
        <f>+IF(H58=0,"",'Ark1'!AC1052)</f>
        <v>0</v>
      </c>
      <c r="AC58" s="34">
        <f>+IF(H58=0,"",'Ark1'!AE1052)</f>
        <v>0</v>
      </c>
      <c r="AD58" s="34">
        <f t="shared" ref="AD58:AD69" si="48">+IF(H58=0,"",+P58/C58)</f>
        <v>4.9882653061224493</v>
      </c>
      <c r="AE58" s="29">
        <f t="shared" ref="AE58:AE69" si="49">+IF(H58=0,"",G58/H58)</f>
        <v>0.61224489795918369</v>
      </c>
      <c r="AF58" s="214"/>
      <c r="AG58" s="217"/>
      <c r="AI58" s="29"/>
      <c r="AJ58" s="27"/>
      <c r="AK58" s="218"/>
      <c r="AL58" s="28"/>
      <c r="AM58" s="27"/>
      <c r="AN58" s="27"/>
      <c r="AO58" s="34"/>
      <c r="AP58" s="34"/>
      <c r="AQ58" s="34"/>
    </row>
    <row r="59" spans="1:72">
      <c r="A59" s="214"/>
      <c r="B59" s="238">
        <f>+'Ark1'!C1053</f>
        <v>2024</v>
      </c>
      <c r="C59" s="28">
        <f>+'Ark1'!L1053</f>
        <v>4</v>
      </c>
      <c r="D59" s="243" t="s">
        <v>31</v>
      </c>
      <c r="E59" s="28">
        <f>+'Ark1'!D1053</f>
        <v>2</v>
      </c>
      <c r="F59" s="28" t="str">
        <f t="shared" si="47"/>
        <v>Feb</v>
      </c>
      <c r="G59" s="335">
        <f>+'Ark1'!Q1053</f>
        <v>24</v>
      </c>
      <c r="H59" s="335">
        <f>+'Ark1'!R1053</f>
        <v>27</v>
      </c>
      <c r="I59" s="29">
        <f>+IF(H59=0,"",'Ark1'!AG1053)</f>
        <v>1.366177552278105</v>
      </c>
      <c r="J59" s="29">
        <f>+IF(H59=0,"",'Ark1'!AH1053)</f>
        <v>0</v>
      </c>
      <c r="K59" s="95"/>
      <c r="L59" s="465">
        <f>+'Ark1'!AI1053</f>
        <v>25</v>
      </c>
      <c r="M59" s="214"/>
      <c r="N59" s="531"/>
      <c r="O59" s="531"/>
      <c r="P59" s="32">
        <f>+IF(H59=0,"",'Ark1'!U1053)</f>
        <v>22.907407407407408</v>
      </c>
      <c r="Q59" s="214"/>
      <c r="R59" s="462">
        <f>+IF(L59=0,"",'Ark1'!AJ1053)</f>
        <v>113.572</v>
      </c>
      <c r="S59" s="460"/>
      <c r="T59" s="463">
        <f>+IF(L59=0,"",'Ark1'!AL1053)</f>
        <v>15.76119167879583</v>
      </c>
      <c r="U59" s="214"/>
      <c r="V59" s="236">
        <f>+IF(H59=0,"",'Ark1'!T1053)</f>
        <v>4.1481481481481488</v>
      </c>
      <c r="W59" s="34">
        <f>+IF(H59=0,"",'Ark1'!W1053)</f>
        <v>0</v>
      </c>
      <c r="X59" s="34">
        <f>+IF(H59=0,"",'Ark1'!X1053)</f>
        <v>88.8888888888889</v>
      </c>
      <c r="Y59" s="34">
        <f>+IF(H59=0,"",'Ark1'!Y1053)</f>
        <v>51.851851851851855</v>
      </c>
      <c r="Z59" s="34">
        <f>+IF(H59=0,"",'Ark1'!Z1053)</f>
        <v>4.4178867015908239</v>
      </c>
      <c r="AA59" s="34">
        <f>+IF(H59=0,"",'Ark1'!AA1053)</f>
        <v>0</v>
      </c>
      <c r="AB59" s="27">
        <f>+IF(H59=0,"",'Ark1'!AC1053)</f>
        <v>0</v>
      </c>
      <c r="AC59" s="34">
        <f>+IF(H59=0,"",'Ark1'!AE1053)</f>
        <v>0</v>
      </c>
      <c r="AD59" s="34">
        <f t="shared" si="48"/>
        <v>5.7268518518518521</v>
      </c>
      <c r="AE59" s="29">
        <f t="shared" si="49"/>
        <v>0.88888888888888884</v>
      </c>
      <c r="AF59" s="214"/>
      <c r="AG59" s="28"/>
      <c r="AI59" s="29"/>
      <c r="AJ59" s="27"/>
      <c r="AK59" s="28"/>
      <c r="AL59" s="28"/>
      <c r="AM59" s="27"/>
      <c r="AN59" s="27"/>
      <c r="AO59" s="34"/>
      <c r="AP59" s="34"/>
      <c r="AQ59" s="34"/>
    </row>
    <row r="60" spans="1:72" ht="17.25" customHeight="1">
      <c r="A60" s="214"/>
      <c r="B60" s="238">
        <f>+'Ark1'!C1054</f>
        <v>2024</v>
      </c>
      <c r="C60" s="28">
        <f>+'Ark1'!L1054</f>
        <v>4</v>
      </c>
      <c r="D60" s="243" t="s">
        <v>31</v>
      </c>
      <c r="E60" s="28">
        <f>+'Ark1'!D1054</f>
        <v>3</v>
      </c>
      <c r="F60" s="28" t="str">
        <f t="shared" si="47"/>
        <v>Mar</v>
      </c>
      <c r="G60" s="335">
        <f>+'Ark1'!Q1054</f>
        <v>137</v>
      </c>
      <c r="H60" s="335">
        <f>+'Ark1'!R1054</f>
        <v>169</v>
      </c>
      <c r="I60" s="29">
        <f>+IF(H60=0,"",'Ark1'!AG1054)</f>
        <v>0.96977242174396239</v>
      </c>
      <c r="J60" s="29">
        <f>+IF(H60=0,"",'Ark1'!AH1054)</f>
        <v>4.1420118343195265</v>
      </c>
      <c r="K60" s="95"/>
      <c r="L60" s="465">
        <f>+'Ark1'!AI1054</f>
        <v>149</v>
      </c>
      <c r="M60" s="214"/>
      <c r="N60" s="531"/>
      <c r="O60" s="531"/>
      <c r="P60" s="32">
        <f>+IF(H60=0,"",'Ark1'!U1054)</f>
        <v>22.059763313609473</v>
      </c>
      <c r="Q60" s="214"/>
      <c r="R60" s="462">
        <f>+IF(L60=0,"",'Ark1'!AJ1054)</f>
        <v>112.35838926174492</v>
      </c>
      <c r="S60" s="460"/>
      <c r="T60" s="463">
        <f>+IF(L60=0,"",'Ark1'!AL1054)</f>
        <v>15.486641874242784</v>
      </c>
      <c r="U60" s="214"/>
      <c r="V60" s="236">
        <f>+IF(H60=0,"",'Ark1'!T1054)</f>
        <v>4.2958579881656798</v>
      </c>
      <c r="W60" s="34">
        <f>+IF(H60=0,"",'Ark1'!W1054)</f>
        <v>0</v>
      </c>
      <c r="X60" s="34">
        <f>+IF(H60=0,"",'Ark1'!X1054)</f>
        <v>89.349112426035504</v>
      </c>
      <c r="Y60" s="34">
        <f>+IF(H60=0,"",'Ark1'!Y1054)</f>
        <v>40.236686390532554</v>
      </c>
      <c r="Z60" s="34">
        <f>+IF(H60=0,"",'Ark1'!Z1054)</f>
        <v>4.2991442595122926</v>
      </c>
      <c r="AA60" s="34">
        <f>+IF(H60=0,"",'Ark1'!AA1054)</f>
        <v>0</v>
      </c>
      <c r="AB60" s="27">
        <f>+IF(H60=0,"",'Ark1'!AC1054)</f>
        <v>0</v>
      </c>
      <c r="AC60" s="34">
        <f>+IF(H60=0,"",'Ark1'!AE1054)</f>
        <v>0</v>
      </c>
      <c r="AD60" s="34">
        <f t="shared" si="48"/>
        <v>5.5149408284023682</v>
      </c>
      <c r="AE60" s="29">
        <f t="shared" si="49"/>
        <v>0.81065088757396453</v>
      </c>
      <c r="AF60" s="214"/>
      <c r="AG60" s="238"/>
      <c r="AI60" s="29"/>
      <c r="AJ60" s="27"/>
      <c r="AK60" s="218"/>
      <c r="AL60" s="28"/>
      <c r="AM60" s="27"/>
      <c r="AN60" s="27"/>
      <c r="AO60" s="34"/>
      <c r="AP60" s="34"/>
      <c r="AQ60" s="34"/>
    </row>
    <row r="61" spans="1:72">
      <c r="A61" s="214"/>
      <c r="B61" s="238">
        <f>+'Ark1'!C1055</f>
        <v>2024</v>
      </c>
      <c r="C61" s="28">
        <f>+'Ark1'!L1055</f>
        <v>4</v>
      </c>
      <c r="D61" s="243" t="s">
        <v>31</v>
      </c>
      <c r="E61" s="28">
        <f>+'Ark1'!D1055</f>
        <v>4</v>
      </c>
      <c r="F61" s="28" t="str">
        <f t="shared" si="47"/>
        <v>Apr</v>
      </c>
      <c r="G61" s="335">
        <f>+'Ark1'!Q1055</f>
        <v>26</v>
      </c>
      <c r="H61" s="335">
        <f>+'Ark1'!R1055</f>
        <v>31</v>
      </c>
      <c r="I61" s="29">
        <f>+IF(H61=0,"",'Ark1'!AG1055)</f>
        <v>1.3171714938149279</v>
      </c>
      <c r="J61" s="29">
        <f>+IF(H61=0,"",'Ark1'!AH1055)</f>
        <v>0</v>
      </c>
      <c r="K61" s="95"/>
      <c r="L61" s="465">
        <f>+'Ark1'!AI1055</f>
        <v>24</v>
      </c>
      <c r="M61" s="214"/>
      <c r="N61" s="531"/>
      <c r="O61" s="531"/>
      <c r="P61" s="32">
        <f>+IF(H61=0,"",'Ark1'!U1055)</f>
        <v>19.983870967741936</v>
      </c>
      <c r="Q61" s="214"/>
      <c r="R61" s="462">
        <f>+IF(L61=0,"",'Ark1'!AJ1055)</f>
        <v>110.8333333333333</v>
      </c>
      <c r="S61" s="460"/>
      <c r="T61" s="463">
        <f>+IF(L61=0,"",'Ark1'!AL1055)</f>
        <v>15.59952701507911</v>
      </c>
      <c r="U61" s="214"/>
      <c r="V61" s="236">
        <f>+IF(H61=0,"",'Ark1'!T1055)</f>
        <v>4.4193548387096788</v>
      </c>
      <c r="W61" s="34">
        <f>+IF(H61=0,"",'Ark1'!W1055)</f>
        <v>0</v>
      </c>
      <c r="X61" s="34">
        <f>+IF(H61=0,"",'Ark1'!X1055)</f>
        <v>74.193548387096783</v>
      </c>
      <c r="Y61" s="34">
        <f>+IF(H61=0,"",'Ark1'!Y1055)</f>
        <v>29.032258064516121</v>
      </c>
      <c r="Z61" s="34">
        <f>+IF(H61=0,"",'Ark1'!Z1055)</f>
        <v>6.0186857837900236</v>
      </c>
      <c r="AA61" s="34">
        <f>+IF(H61=0,"",'Ark1'!AA1055)</f>
        <v>0</v>
      </c>
      <c r="AB61" s="27">
        <f>+IF(H61=0,"",'Ark1'!AC1055)</f>
        <v>0</v>
      </c>
      <c r="AC61" s="34">
        <f>+IF(H61=0,"",'Ark1'!AE1055)</f>
        <v>0</v>
      </c>
      <c r="AD61" s="34">
        <f t="shared" si="48"/>
        <v>4.995967741935484</v>
      </c>
      <c r="AE61" s="29">
        <f t="shared" si="49"/>
        <v>0.83870967741935487</v>
      </c>
      <c r="AF61" s="214"/>
      <c r="AG61" s="238"/>
      <c r="AI61" s="29"/>
      <c r="AJ61" s="27"/>
      <c r="AK61" s="28"/>
      <c r="AL61" s="28"/>
      <c r="AM61" s="27"/>
      <c r="AN61" s="27"/>
      <c r="AO61" s="34"/>
      <c r="AP61" s="34"/>
      <c r="AQ61" s="34"/>
    </row>
    <row r="62" spans="1:72">
      <c r="A62" s="214"/>
      <c r="B62" s="238">
        <f>+'Ark1'!C1056</f>
        <v>2024</v>
      </c>
      <c r="C62" s="28">
        <f>+'Ark1'!L1056</f>
        <v>4</v>
      </c>
      <c r="D62" s="243" t="s">
        <v>31</v>
      </c>
      <c r="E62" s="28">
        <f>+'Ark1'!D1056</f>
        <v>5</v>
      </c>
      <c r="F62" s="28" t="str">
        <f t="shared" si="47"/>
        <v>Mai</v>
      </c>
      <c r="G62" s="335">
        <f>+'Ark1'!Q1056</f>
        <v>16</v>
      </c>
      <c r="H62" s="335">
        <f>+'Ark1'!R1056</f>
        <v>18</v>
      </c>
      <c r="I62" s="29">
        <f>+IF(H62=0,"",'Ark1'!AG1056)</f>
        <v>1.1729871629084092</v>
      </c>
      <c r="J62" s="29">
        <f>+IF(H62=0,"",'Ark1'!AH1056)</f>
        <v>0</v>
      </c>
      <c r="K62" s="95"/>
      <c r="L62" s="465">
        <f>+'Ark1'!AI1056</f>
        <v>18</v>
      </c>
      <c r="M62" s="214"/>
      <c r="N62" s="531"/>
      <c r="O62" s="531"/>
      <c r="P62" s="32">
        <f>+IF(H62=0,"",'Ark1'!U1056)</f>
        <v>23.483333333333341</v>
      </c>
      <c r="Q62" s="214"/>
      <c r="R62" s="462">
        <f>+IF(L62=0,"",'Ark1'!AJ1056)</f>
        <v>110.7555555555555</v>
      </c>
      <c r="S62" s="460"/>
      <c r="T62" s="463">
        <f>+IF(L62=0,"",'Ark1'!AL1056)</f>
        <v>17.184046612096363</v>
      </c>
      <c r="U62" s="214"/>
      <c r="V62" s="236">
        <f>+IF(H62=0,"",'Ark1'!T1056)</f>
        <v>5.0555555555555562</v>
      </c>
      <c r="W62" s="34">
        <f>+IF(H62=0,"",'Ark1'!W1056)</f>
        <v>5.5555555555555562</v>
      </c>
      <c r="X62" s="34">
        <f>+IF(H62=0,"",'Ark1'!X1056)</f>
        <v>88.8888888888889</v>
      </c>
      <c r="Y62" s="34">
        <f>+IF(H62=0,"",'Ark1'!Y1056)</f>
        <v>55.555555555555557</v>
      </c>
      <c r="Z62" s="34">
        <f>+IF(H62=0,"",'Ark1'!Z1056)</f>
        <v>4.7066442397954988</v>
      </c>
      <c r="AA62" s="34">
        <f>+IF(H62=0,"",'Ark1'!AA1056)</f>
        <v>0</v>
      </c>
      <c r="AB62" s="27">
        <f>+IF(H62=0,"",'Ark1'!AC1056)</f>
        <v>0</v>
      </c>
      <c r="AC62" s="34">
        <f>+IF(H62=0,"",'Ark1'!AE1056)</f>
        <v>0</v>
      </c>
      <c r="AD62" s="34">
        <f t="shared" si="48"/>
        <v>5.8708333333333353</v>
      </c>
      <c r="AE62" s="29">
        <f t="shared" si="49"/>
        <v>0.88888888888888884</v>
      </c>
      <c r="AF62" s="214"/>
      <c r="AG62" s="239"/>
      <c r="AI62" s="29"/>
      <c r="AJ62" s="27"/>
      <c r="AK62" s="28"/>
      <c r="AL62" s="28"/>
      <c r="AM62" s="27"/>
      <c r="AN62" s="27"/>
      <c r="AO62" s="34"/>
      <c r="AP62" s="34"/>
      <c r="AQ62" s="34"/>
    </row>
    <row r="63" spans="1:72" ht="16.5" customHeight="1">
      <c r="A63" s="214"/>
      <c r="B63" s="238">
        <f>+'Ark1'!C1057</f>
        <v>2024</v>
      </c>
      <c r="C63" s="28">
        <f>+'Ark1'!L1057</f>
        <v>4</v>
      </c>
      <c r="D63" s="243" t="s">
        <v>31</v>
      </c>
      <c r="E63" s="28">
        <f>+'Ark1'!D1057</f>
        <v>6</v>
      </c>
      <c r="F63" s="28" t="str">
        <f t="shared" si="47"/>
        <v>Jun</v>
      </c>
      <c r="G63" s="335">
        <f>+'Ark1'!Q1057</f>
        <v>10</v>
      </c>
      <c r="H63" s="335">
        <f>+'Ark1'!R1057</f>
        <v>10</v>
      </c>
      <c r="I63" s="29">
        <f>+IF(H63=0,"",'Ark1'!AG1057)</f>
        <v>1.1864550933125977</v>
      </c>
      <c r="J63" s="29">
        <f>+IF(H63=0,"",'Ark1'!AH1057)</f>
        <v>0</v>
      </c>
      <c r="K63" s="95"/>
      <c r="L63" s="465">
        <f>+'Ark1'!AI1057</f>
        <v>10</v>
      </c>
      <c r="M63" s="214"/>
      <c r="N63" s="531"/>
      <c r="O63" s="531"/>
      <c r="P63" s="32">
        <f>+IF(H63=0,"",'Ark1'!U1057)</f>
        <v>19.53</v>
      </c>
      <c r="Q63" s="214"/>
      <c r="R63" s="462">
        <f>+IF(L63=0,"",'Ark1'!AJ1057)</f>
        <v>107.67</v>
      </c>
      <c r="S63" s="460"/>
      <c r="T63" s="463">
        <f>+IF(L63=0,"",'Ark1'!AL1057)</f>
        <v>15.323841746787661</v>
      </c>
      <c r="U63" s="214"/>
      <c r="V63" s="236">
        <f>+IF(H63=0,"",'Ark1'!T1057)</f>
        <v>3.7</v>
      </c>
      <c r="W63" s="34">
        <f>+IF(H63=0,"",'Ark1'!W1057)</f>
        <v>0</v>
      </c>
      <c r="X63" s="34">
        <f>+IF(H63=0,"",'Ark1'!X1057)</f>
        <v>70</v>
      </c>
      <c r="Y63" s="34">
        <f>+IF(H63=0,"",'Ark1'!Y1057)</f>
        <v>10</v>
      </c>
      <c r="Z63" s="34">
        <f>+IF(H63=0,"",'Ark1'!Z1057)</f>
        <v>4.7566900256375746</v>
      </c>
      <c r="AA63" s="34">
        <f>+IF(H63=0,"",'Ark1'!AA1057)</f>
        <v>0</v>
      </c>
      <c r="AB63" s="27">
        <f>+IF(H63=0,"",'Ark1'!AC1057)</f>
        <v>0</v>
      </c>
      <c r="AC63" s="34">
        <f>+IF(H63=0,"",'Ark1'!AE1057)</f>
        <v>0</v>
      </c>
      <c r="AD63" s="34">
        <f t="shared" si="48"/>
        <v>4.8825000000000003</v>
      </c>
      <c r="AE63" s="29">
        <f t="shared" si="49"/>
        <v>1</v>
      </c>
      <c r="AF63" s="214"/>
      <c r="AG63" s="238"/>
      <c r="AI63" s="29"/>
      <c r="AJ63" s="27"/>
      <c r="AK63" s="28"/>
      <c r="AL63" s="28"/>
      <c r="AM63" s="240"/>
      <c r="AN63" s="240"/>
      <c r="AO63" s="34"/>
      <c r="AP63" s="34"/>
      <c r="AQ63" s="34"/>
    </row>
    <row r="64" spans="1:72">
      <c r="A64" s="214"/>
      <c r="B64" s="238">
        <f>+'Ark1'!C1058</f>
        <v>2024</v>
      </c>
      <c r="C64" s="28">
        <f>+'Ark1'!L1058</f>
        <v>4</v>
      </c>
      <c r="D64" s="243" t="s">
        <v>31</v>
      </c>
      <c r="E64" s="28">
        <f>+'Ark1'!D1058</f>
        <v>7</v>
      </c>
      <c r="F64" s="28" t="str">
        <f t="shared" si="47"/>
        <v>Jul</v>
      </c>
      <c r="G64" s="335">
        <f>+'Ark1'!Q1058</f>
        <v>5</v>
      </c>
      <c r="H64" s="335">
        <f>+'Ark1'!R1058</f>
        <v>6</v>
      </c>
      <c r="I64" s="29">
        <f>+IF(H64=0,"",'Ark1'!AG1058)</f>
        <v>2.2137440535066646</v>
      </c>
      <c r="J64" s="29">
        <f>+IF(H64=0,"",'Ark1'!AH1058)</f>
        <v>0</v>
      </c>
      <c r="K64" s="95"/>
      <c r="L64" s="465">
        <f>+'Ark1'!AI1058</f>
        <v>6</v>
      </c>
      <c r="M64" s="214"/>
      <c r="N64" s="531"/>
      <c r="O64" s="531"/>
      <c r="P64" s="32">
        <f>+IF(H64=0,"",'Ark1'!U1058)</f>
        <v>23.5</v>
      </c>
      <c r="Q64" s="214"/>
      <c r="R64" s="462">
        <f>+IF(L64=0,"",'Ark1'!AJ1058)</f>
        <v>117.36666666666665</v>
      </c>
      <c r="S64" s="460"/>
      <c r="T64" s="463">
        <f>+IF(L64=0,"",'Ark1'!AL1058)</f>
        <v>14.467062343199066</v>
      </c>
      <c r="U64" s="214"/>
      <c r="V64" s="236">
        <f>+IF(H64=0,"",'Ark1'!T1058)</f>
        <v>4.1666666666666679</v>
      </c>
      <c r="W64" s="34">
        <f>+IF(H64=0,"",'Ark1'!W1058)</f>
        <v>0</v>
      </c>
      <c r="X64" s="34">
        <f>+IF(H64=0,"",'Ark1'!X1058)</f>
        <v>100</v>
      </c>
      <c r="Y64" s="34">
        <f>+IF(H64=0,"",'Ark1'!Y1058)</f>
        <v>50</v>
      </c>
      <c r="Z64" s="34">
        <f>+IF(H64=0,"",'Ark1'!Z1058)</f>
        <v>4.0269922605670221</v>
      </c>
      <c r="AA64" s="34">
        <f>+IF(H64=0,"",'Ark1'!AA1058)</f>
        <v>0</v>
      </c>
      <c r="AB64" s="27">
        <f>+IF(H64=0,"",'Ark1'!AC1058)</f>
        <v>0</v>
      </c>
      <c r="AC64" s="34">
        <f>+IF(H64=0,"",'Ark1'!AE1058)</f>
        <v>0</v>
      </c>
      <c r="AD64" s="34">
        <f t="shared" si="48"/>
        <v>5.875</v>
      </c>
      <c r="AE64" s="29">
        <f t="shared" si="49"/>
        <v>0.83333333333333337</v>
      </c>
      <c r="AF64" s="214"/>
      <c r="AG64" s="217"/>
      <c r="AI64" s="29"/>
      <c r="AJ64" s="27"/>
      <c r="AK64" s="217"/>
      <c r="AL64" s="28"/>
      <c r="AP64" s="28"/>
    </row>
    <row r="65" spans="1:72">
      <c r="A65" s="214"/>
      <c r="B65" s="238">
        <f>+'Ark1'!C1059</f>
        <v>2024</v>
      </c>
      <c r="C65" s="28">
        <f>+'Ark1'!L1059</f>
        <v>4</v>
      </c>
      <c r="D65" s="243" t="s">
        <v>31</v>
      </c>
      <c r="E65" s="28">
        <f>+'Ark1'!D1059</f>
        <v>8</v>
      </c>
      <c r="F65" s="28" t="str">
        <f t="shared" si="47"/>
        <v>Aug</v>
      </c>
      <c r="G65" s="335">
        <f>+'Ark1'!Q1059</f>
        <v>223</v>
      </c>
      <c r="H65" s="335">
        <f>+'Ark1'!R1059</f>
        <v>402</v>
      </c>
      <c r="I65" s="29">
        <f>+IF(H65=0,"",'Ark1'!AG1059)</f>
        <v>2.2058769213222238</v>
      </c>
      <c r="J65" s="29">
        <f>+IF(H65=0,"",'Ark1'!AH1059)</f>
        <v>10.945273631840799</v>
      </c>
      <c r="K65" s="95"/>
      <c r="L65" s="465">
        <f>+'Ark1'!AI1059</f>
        <v>401</v>
      </c>
      <c r="M65" s="214"/>
      <c r="N65" s="531"/>
      <c r="O65" s="531"/>
      <c r="P65" s="32">
        <f>+IF(H65=0,"",'Ark1'!U1059)</f>
        <v>18.570646766169144</v>
      </c>
      <c r="Q65" s="214"/>
      <c r="R65" s="462">
        <f>+IF(L65=0,"",'Ark1'!AJ1059)</f>
        <v>106.97456359102245</v>
      </c>
      <c r="S65" s="460"/>
      <c r="T65" s="463">
        <f>+IF(L65=0,"",'Ark1'!AL1059)</f>
        <v>14.875052236890475</v>
      </c>
      <c r="U65" s="214"/>
      <c r="V65" s="236">
        <f>+IF(H65=0,"",'Ark1'!T1059)</f>
        <v>4.012437810945273</v>
      </c>
      <c r="W65" s="34">
        <f>+IF(H65=0,"",'Ark1'!W1059)</f>
        <v>0</v>
      </c>
      <c r="X65" s="34">
        <f>+IF(H65=0,"",'Ark1'!X1059)</f>
        <v>64.925373134328353</v>
      </c>
      <c r="Y65" s="34">
        <f>+IF(H65=0,"",'Ark1'!Y1059)</f>
        <v>17.910447761194028</v>
      </c>
      <c r="Z65" s="34">
        <f>+IF(H65=0,"",'Ark1'!Z1059)</f>
        <v>4.4983008488725176</v>
      </c>
      <c r="AA65" s="34">
        <f>+IF(H65=0,"",'Ark1'!AA1059)</f>
        <v>0</v>
      </c>
      <c r="AB65" s="27">
        <f>+IF(H65=0,"",'Ark1'!AC1059)</f>
        <v>0</v>
      </c>
      <c r="AC65" s="34">
        <f>+IF(H65=0,"",'Ark1'!AE1059)</f>
        <v>0</v>
      </c>
      <c r="AD65" s="34">
        <f t="shared" si="48"/>
        <v>4.642661691542286</v>
      </c>
      <c r="AE65" s="29">
        <f t="shared" si="49"/>
        <v>0.55472636815920395</v>
      </c>
      <c r="AF65" s="214"/>
      <c r="AG65" s="217"/>
      <c r="AI65" s="29"/>
      <c r="AJ65" s="27"/>
      <c r="AK65" s="241"/>
      <c r="AL65" s="28"/>
      <c r="AM65" s="27"/>
      <c r="AN65" s="218"/>
      <c r="AP65" s="28"/>
    </row>
    <row r="66" spans="1:72">
      <c r="A66" s="214"/>
      <c r="B66" s="238">
        <f>+'Ark1'!C1060</f>
        <v>2024</v>
      </c>
      <c r="C66" s="28">
        <f>+'Ark1'!L1060</f>
        <v>4</v>
      </c>
      <c r="D66" s="243" t="s">
        <v>31</v>
      </c>
      <c r="E66" s="28">
        <f>+'Ark1'!D1060</f>
        <v>9</v>
      </c>
      <c r="F66" s="28" t="str">
        <f t="shared" si="47"/>
        <v>Sep</v>
      </c>
      <c r="G66" s="335">
        <f>+'Ark1'!Q1060</f>
        <v>402</v>
      </c>
      <c r="H66" s="335">
        <f>+'Ark1'!R1060</f>
        <v>691</v>
      </c>
      <c r="I66" s="29">
        <f>+IF(H66=0,"",'Ark1'!AG1060)</f>
        <v>2.6939849369159696</v>
      </c>
      <c r="J66" s="29">
        <f>+IF(H66=0,"",'Ark1'!AH1060)</f>
        <v>8.6830680173661339</v>
      </c>
      <c r="K66" s="95"/>
      <c r="L66" s="465">
        <f>+'Ark1'!AI1060</f>
        <v>690</v>
      </c>
      <c r="M66" s="214"/>
      <c r="N66" s="531"/>
      <c r="O66" s="531"/>
      <c r="P66" s="32">
        <f>+IF(H66=0,"",'Ark1'!U1060)</f>
        <v>17.479884225759744</v>
      </c>
      <c r="Q66" s="214"/>
      <c r="R66" s="462">
        <f>+IF(L66=0,"",'Ark1'!AJ1060)</f>
        <v>105.3649275362319</v>
      </c>
      <c r="S66" s="460"/>
      <c r="T66" s="463">
        <f>+IF(L66=0,"",'Ark1'!AL1060)</f>
        <v>14.649511370380004</v>
      </c>
      <c r="U66" s="214"/>
      <c r="V66" s="236">
        <f>+IF(H66=0,"",'Ark1'!T1060)</f>
        <v>4.493487698986975</v>
      </c>
      <c r="W66" s="34">
        <f>+IF(H66=0,"",'Ark1'!W1060)</f>
        <v>0.14471780028943557</v>
      </c>
      <c r="X66" s="34">
        <f>+IF(H66=0,"",'Ark1'!X1060)</f>
        <v>53.400868306801755</v>
      </c>
      <c r="Y66" s="34">
        <f>+IF(H66=0,"",'Ark1'!Y1060)</f>
        <v>13.748191027496384</v>
      </c>
      <c r="Z66" s="34">
        <f>+IF(H66=0,"",'Ark1'!Z1060)</f>
        <v>4.4413447577529803</v>
      </c>
      <c r="AA66" s="34">
        <f>+IF(H66=0,"",'Ark1'!AA1060)</f>
        <v>0</v>
      </c>
      <c r="AB66" s="27">
        <f>+IF(H66=0,"",'Ark1'!AC1060)</f>
        <v>0</v>
      </c>
      <c r="AC66" s="34">
        <f>+IF(H66=0,"",'Ark1'!AE1060)</f>
        <v>0</v>
      </c>
      <c r="AD66" s="34">
        <f t="shared" si="48"/>
        <v>4.3699710564399359</v>
      </c>
      <c r="AE66" s="29">
        <f t="shared" si="49"/>
        <v>0.58176555716353107</v>
      </c>
      <c r="AF66" s="214"/>
      <c r="AG66" s="217"/>
      <c r="AI66" s="29"/>
      <c r="AJ66" s="27"/>
      <c r="AK66" s="241"/>
      <c r="AL66" s="28"/>
      <c r="AP66" s="28"/>
    </row>
    <row r="67" spans="1:72">
      <c r="A67" s="214"/>
      <c r="B67" s="238">
        <f>+'Ark1'!C1061</f>
        <v>2024</v>
      </c>
      <c r="C67" s="28">
        <f>+'Ark1'!L1061</f>
        <v>4</v>
      </c>
      <c r="D67" s="243" t="s">
        <v>31</v>
      </c>
      <c r="E67" s="28">
        <f>+'Ark1'!D1061</f>
        <v>10</v>
      </c>
      <c r="F67" s="28" t="str">
        <f t="shared" si="47"/>
        <v>Okt</v>
      </c>
      <c r="G67" s="335">
        <f>+'Ark1'!Q1061</f>
        <v>865</v>
      </c>
      <c r="H67" s="335">
        <f>+'Ark1'!R1061</f>
        <v>1551</v>
      </c>
      <c r="I67" s="29">
        <f>+IF(H67=0,"",'Ark1'!AG1061)</f>
        <v>2.2782406812695895</v>
      </c>
      <c r="J67" s="29">
        <f>+IF(H67=0,"",'Ark1'!AH1061)</f>
        <v>6.4474532559638931</v>
      </c>
      <c r="K67" s="95"/>
      <c r="L67" s="465">
        <f>+'Ark1'!AI1061</f>
        <v>1550</v>
      </c>
      <c r="M67" s="214"/>
      <c r="N67" s="531"/>
      <c r="O67" s="531"/>
      <c r="P67" s="32">
        <f>+IF(H67=0,"",'Ark1'!U1061)</f>
        <v>17.472340425531893</v>
      </c>
      <c r="Q67" s="214"/>
      <c r="R67" s="462">
        <f>+IF(L67=0,"",'Ark1'!AJ1061)</f>
        <v>105.22303225806448</v>
      </c>
      <c r="S67" s="460"/>
      <c r="T67" s="463">
        <f>+IF(L67=0,"",'Ark1'!AL1061)</f>
        <v>14.68408395230967</v>
      </c>
      <c r="U67" s="214"/>
      <c r="V67" s="236">
        <f>+IF(H67=0,"",'Ark1'!T1061)</f>
        <v>4.4706640876853641</v>
      </c>
      <c r="W67" s="34">
        <f>+IF(H67=0,"",'Ark1'!W1061)</f>
        <v>6.4474532559638933E-2</v>
      </c>
      <c r="X67" s="34">
        <f>+IF(H67=0,"",'Ark1'!X1061)</f>
        <v>52.095422308188255</v>
      </c>
      <c r="Y67" s="34">
        <f>+IF(H67=0,"",'Ark1'!Y1061)</f>
        <v>14.442295293359123</v>
      </c>
      <c r="Z67" s="34">
        <f>+IF(H67=0,"",'Ark1'!Z1061)</f>
        <v>4.4540351386449997</v>
      </c>
      <c r="AA67" s="34">
        <f>+IF(H67=0,"",'Ark1'!AA1061)</f>
        <v>0</v>
      </c>
      <c r="AB67" s="27">
        <f>+IF(H67=0,"",'Ark1'!AC1061)</f>
        <v>0</v>
      </c>
      <c r="AC67" s="34">
        <f>+IF(H67=0,"",'Ark1'!AE1061)</f>
        <v>0</v>
      </c>
      <c r="AD67" s="34">
        <f t="shared" si="48"/>
        <v>4.3680851063829733</v>
      </c>
      <c r="AE67" s="29">
        <f t="shared" si="49"/>
        <v>0.5577047066408769</v>
      </c>
      <c r="AF67" s="214"/>
      <c r="AG67" s="217"/>
      <c r="AI67" s="29"/>
      <c r="AJ67" s="27"/>
      <c r="AK67" s="241"/>
      <c r="AL67" s="28"/>
      <c r="AP67" s="28"/>
    </row>
    <row r="68" spans="1:72">
      <c r="A68" s="214"/>
      <c r="B68" s="238">
        <f>+'Ark1'!C1062</f>
        <v>2024</v>
      </c>
      <c r="C68" s="28">
        <f>+'Ark1'!L1062</f>
        <v>4</v>
      </c>
      <c r="D68" s="243" t="s">
        <v>31</v>
      </c>
      <c r="E68" s="28">
        <f>+'Ark1'!D1062</f>
        <v>11</v>
      </c>
      <c r="F68" s="28" t="str">
        <f t="shared" si="47"/>
        <v>Nov</v>
      </c>
      <c r="G68" s="335">
        <f>+'Ark1'!Q1062</f>
        <v>398</v>
      </c>
      <c r="H68" s="335">
        <f>+'Ark1'!R1062</f>
        <v>769</v>
      </c>
      <c r="I68" s="29">
        <f>+IF(H68=0,"",'Ark1'!AG1062)</f>
        <v>2.7818411144351005</v>
      </c>
      <c r="J68" s="29">
        <f>+IF(H68=0,"",'Ark1'!AH1062)</f>
        <v>6.8920676202860847</v>
      </c>
      <c r="K68" s="95"/>
      <c r="L68" s="465">
        <f>+'Ark1'!AI1062</f>
        <v>769</v>
      </c>
      <c r="M68" s="214"/>
      <c r="N68" s="531"/>
      <c r="O68" s="531"/>
      <c r="P68" s="32">
        <f>+IF(H68=0,"",'Ark1'!U1062)</f>
        <v>17.377633289986989</v>
      </c>
      <c r="Q68" s="214"/>
      <c r="R68" s="462">
        <f>+IF(L68=0,"",'Ark1'!AJ1062)</f>
        <v>105.48790637191161</v>
      </c>
      <c r="S68" s="460"/>
      <c r="T68" s="463">
        <f>+IF(L68=0,"",'Ark1'!AL1062)</f>
        <v>0</v>
      </c>
      <c r="U68" s="214"/>
      <c r="V68" s="236">
        <f>+IF(H68=0,"",'Ark1'!T1062)</f>
        <v>4.6215864759427827</v>
      </c>
      <c r="W68" s="34">
        <f>+IF(H68=0,"",'Ark1'!W1062)</f>
        <v>0.13003901170351101</v>
      </c>
      <c r="X68" s="34">
        <f>+IF(H68=0,"",'Ark1'!X1062)</f>
        <v>56.697009102730817</v>
      </c>
      <c r="Y68" s="34">
        <f>+IF(H68=0,"",'Ark1'!Y1062)</f>
        <v>11.053315994798439</v>
      </c>
      <c r="Z68" s="34">
        <f>+IF(H68=0,"",'Ark1'!Z1062)</f>
        <v>4.0724254781575828</v>
      </c>
      <c r="AA68" s="34">
        <f>+IF(H68=0,"",'Ark1'!AA1062)</f>
        <v>0</v>
      </c>
      <c r="AB68" s="27">
        <f>+IF(H68=0,"",'Ark1'!AC1062)</f>
        <v>0</v>
      </c>
      <c r="AC68" s="34">
        <f>+IF(H68=0,"",'Ark1'!AE1062)</f>
        <v>0</v>
      </c>
      <c r="AD68" s="34">
        <f t="shared" si="48"/>
        <v>4.3444083224967471</v>
      </c>
      <c r="AE68" s="29">
        <f t="shared" si="49"/>
        <v>0.51755526657997397</v>
      </c>
      <c r="AF68" s="214"/>
      <c r="AG68" s="217"/>
      <c r="AI68" s="29"/>
      <c r="AJ68" s="27"/>
      <c r="AK68" s="241"/>
      <c r="AL68" s="28"/>
      <c r="AP68" s="28"/>
    </row>
    <row r="69" spans="1:72">
      <c r="A69" s="214"/>
      <c r="B69" s="238">
        <f>+'Ark1'!C1063</f>
        <v>2024</v>
      </c>
      <c r="C69" s="28">
        <f>+'Ark1'!L1063</f>
        <v>4</v>
      </c>
      <c r="D69" s="243" t="s">
        <v>31</v>
      </c>
      <c r="E69" s="28">
        <f>+'Ark1'!D1063</f>
        <v>12</v>
      </c>
      <c r="F69" s="28" t="str">
        <f t="shared" si="47"/>
        <v>Des</v>
      </c>
      <c r="G69" s="335">
        <f>+'Ark1'!Q1063</f>
        <v>65</v>
      </c>
      <c r="H69" s="335">
        <f>+'Ark1'!R1063</f>
        <v>113</v>
      </c>
      <c r="I69" s="29">
        <f>+IF(H69=0,"",'Ark1'!AG1063)</f>
        <v>3.0636919837786252</v>
      </c>
      <c r="J69" s="29">
        <f>+IF(H69=0,"",'Ark1'!AH1063)</f>
        <v>1.7699115044247788</v>
      </c>
      <c r="K69" s="95"/>
      <c r="L69" s="465">
        <f>+'Ark1'!AI1063</f>
        <v>113</v>
      </c>
      <c r="M69" s="214"/>
      <c r="N69" s="531"/>
      <c r="O69" s="531"/>
      <c r="P69" s="32">
        <f>+IF(H69=0,"",'Ark1'!U1063)</f>
        <v>16.560176991150438</v>
      </c>
      <c r="Q69" s="214"/>
      <c r="R69" s="462">
        <f>+IF(L69=0,"",'Ark1'!AJ1063)</f>
        <v>103.4796460176991</v>
      </c>
      <c r="S69" s="460"/>
      <c r="T69" s="463">
        <f>+IF(L69=0,"",'Ark1'!AL1063)</f>
        <v>0</v>
      </c>
      <c r="U69" s="214"/>
      <c r="V69" s="236">
        <f>+IF(H69=0,"",'Ark1'!T1063)</f>
        <v>4.6371681415929196</v>
      </c>
      <c r="W69" s="34">
        <f>+IF(H69=0,"",'Ark1'!W1063)</f>
        <v>0</v>
      </c>
      <c r="X69" s="34">
        <f>+IF(H69=0,"",'Ark1'!X1063)</f>
        <v>48.672566371681398</v>
      </c>
      <c r="Y69" s="34">
        <f>+IF(H69=0,"",'Ark1'!Y1063)</f>
        <v>9.7345132743362797</v>
      </c>
      <c r="Z69" s="34">
        <f>+IF(H69=0,"",'Ark1'!Z1063)</f>
        <v>4.7260067490094642</v>
      </c>
      <c r="AA69" s="34">
        <f>+IF(H69=0,"",'Ark1'!AA1063)</f>
        <v>0</v>
      </c>
      <c r="AB69" s="27">
        <f>+IF(H69=0,"",'Ark1'!AC1063)</f>
        <v>0</v>
      </c>
      <c r="AC69" s="34">
        <f>+IF(H69=0,"",'Ark1'!AE1063)</f>
        <v>0</v>
      </c>
      <c r="AD69" s="34">
        <f t="shared" si="48"/>
        <v>4.1400442477876096</v>
      </c>
      <c r="AE69" s="29">
        <f t="shared" si="49"/>
        <v>0.5752212389380531</v>
      </c>
      <c r="AF69" s="214"/>
      <c r="AG69" s="217"/>
      <c r="AI69" s="29"/>
      <c r="AJ69" s="27"/>
      <c r="AK69" s="241"/>
      <c r="AL69" s="28"/>
      <c r="AP69" s="28"/>
    </row>
    <row r="70" spans="1:72" ht="15" customHeight="1">
      <c r="A70" s="214"/>
      <c r="B70" s="214"/>
      <c r="C70" s="214"/>
      <c r="D70" s="214"/>
      <c r="E70" s="214"/>
      <c r="F70" s="214"/>
      <c r="G70" s="347"/>
      <c r="H70" s="347"/>
      <c r="I70" s="215"/>
      <c r="J70" s="215"/>
      <c r="K70" s="95"/>
      <c r="L70" s="457"/>
      <c r="M70" s="214"/>
      <c r="N70" s="531"/>
      <c r="O70" s="531"/>
      <c r="P70" s="232"/>
      <c r="Q70" s="214"/>
      <c r="R70" s="456"/>
      <c r="S70" s="460"/>
      <c r="T70" s="460"/>
      <c r="U70" s="214"/>
      <c r="V70" s="214"/>
      <c r="W70" s="216"/>
      <c r="X70" s="216"/>
      <c r="Y70" s="216"/>
      <c r="Z70" s="216"/>
      <c r="AA70" s="216"/>
      <c r="AB70" s="214"/>
      <c r="AC70" s="216"/>
      <c r="AD70" s="216"/>
      <c r="AE70" s="215"/>
      <c r="AF70" s="214"/>
      <c r="AG70" s="217"/>
      <c r="AI70" s="29"/>
      <c r="AJ70" s="27"/>
      <c r="AK70" s="218"/>
      <c r="AL70" s="28"/>
      <c r="AP70" s="28"/>
      <c r="BH70" s="230"/>
    </row>
    <row r="71" spans="1:72" ht="15" customHeight="1">
      <c r="A71" s="214"/>
      <c r="B71" s="214"/>
      <c r="C71" s="232" t="s">
        <v>0</v>
      </c>
      <c r="D71" s="214"/>
      <c r="E71" s="272" t="str">
        <f>+D73</f>
        <v>O</v>
      </c>
      <c r="F71" s="232" t="s">
        <v>570</v>
      </c>
      <c r="G71" s="347"/>
      <c r="H71" s="365">
        <f>SUM(H73:H84)</f>
        <v>9238</v>
      </c>
      <c r="I71" s="215"/>
      <c r="J71" s="215"/>
      <c r="K71" s="95"/>
      <c r="L71" s="457"/>
      <c r="M71" s="214"/>
      <c r="N71" s="531"/>
      <c r="O71" s="531"/>
      <c r="P71" s="265">
        <f>+Klasse!N52</f>
        <v>34.237206703910822</v>
      </c>
      <c r="Q71" s="214"/>
      <c r="R71" s="456"/>
      <c r="S71" s="460"/>
      <c r="T71" s="460"/>
      <c r="U71" s="214"/>
      <c r="V71" s="214"/>
      <c r="W71" s="216"/>
      <c r="X71" s="216"/>
      <c r="Y71" s="216"/>
      <c r="Z71" s="216"/>
      <c r="AA71" s="216"/>
      <c r="AB71" s="214"/>
      <c r="AC71" s="216"/>
      <c r="AD71" s="265">
        <f>+P71/C73</f>
        <v>6.8474413407821642</v>
      </c>
      <c r="AE71" s="215"/>
      <c r="AF71" s="214"/>
      <c r="AG71" s="217"/>
      <c r="AI71" s="29"/>
      <c r="AJ71" s="27"/>
      <c r="AK71" s="218"/>
      <c r="AL71" s="28"/>
      <c r="AP71" s="28"/>
      <c r="BH71" s="230"/>
    </row>
    <row r="72" spans="1:72" ht="15" customHeight="1">
      <c r="A72" s="214"/>
      <c r="B72" s="214"/>
      <c r="C72" s="214"/>
      <c r="D72" s="214"/>
      <c r="E72" s="214"/>
      <c r="F72" s="214"/>
      <c r="G72" s="347"/>
      <c r="H72" s="347"/>
      <c r="I72" s="215"/>
      <c r="J72" s="215"/>
      <c r="K72" s="95"/>
      <c r="L72" s="457"/>
      <c r="M72" s="214"/>
      <c r="N72" s="531"/>
      <c r="O72" s="531"/>
      <c r="P72" s="232"/>
      <c r="Q72" s="214"/>
      <c r="R72" s="456"/>
      <c r="S72" s="460"/>
      <c r="T72" s="460"/>
      <c r="U72" s="214"/>
      <c r="V72" s="214"/>
      <c r="W72" s="216"/>
      <c r="X72" s="216"/>
      <c r="Y72" s="216"/>
      <c r="Z72" s="216"/>
      <c r="AA72" s="216"/>
      <c r="AB72" s="214"/>
      <c r="AC72" s="216"/>
      <c r="AD72" s="216"/>
      <c r="AE72" s="216"/>
      <c r="AF72" s="216"/>
      <c r="AG72" s="217"/>
      <c r="AI72" s="29"/>
      <c r="AJ72" s="27"/>
      <c r="AK72" s="218"/>
      <c r="AL72" s="28"/>
      <c r="AP72" s="28"/>
      <c r="BH72" s="230">
        <f>1+BH69</f>
        <v>1</v>
      </c>
      <c r="BI72" s="28">
        <v>20.659867330016564</v>
      </c>
      <c r="BJ72" s="28">
        <f t="shared" ref="BJ72" si="50">+BI72</f>
        <v>20.659867330016564</v>
      </c>
      <c r="BK72" s="28">
        <f t="shared" ref="BK72" si="51">+BJ72</f>
        <v>20.659867330016564</v>
      </c>
      <c r="BL72" s="28">
        <f t="shared" ref="BL72" si="52">+BK72</f>
        <v>20.659867330016564</v>
      </c>
      <c r="BM72" s="28">
        <f t="shared" ref="BM72" si="53">+BL72</f>
        <v>20.659867330016564</v>
      </c>
      <c r="BN72" s="28">
        <f t="shared" ref="BN72" si="54">+BM72</f>
        <v>20.659867330016564</v>
      </c>
      <c r="BO72" s="28">
        <f t="shared" ref="BO72" si="55">+BN72</f>
        <v>20.659867330016564</v>
      </c>
      <c r="BP72" s="28">
        <f t="shared" ref="BP72" si="56">+BO72</f>
        <v>20.659867330016564</v>
      </c>
      <c r="BQ72" s="28">
        <f t="shared" ref="BQ72" si="57">+BP72</f>
        <v>20.659867330016564</v>
      </c>
      <c r="BR72" s="28">
        <f t="shared" ref="BR72" si="58">+BQ72</f>
        <v>20.659867330016564</v>
      </c>
      <c r="BS72" s="28">
        <f t="shared" ref="BS72" si="59">+BR72</f>
        <v>20.659867330016564</v>
      </c>
      <c r="BT72" s="28">
        <f t="shared" ref="BT72" si="60">+BS72</f>
        <v>20.659867330016564</v>
      </c>
    </row>
    <row r="73" spans="1:72">
      <c r="A73" s="214"/>
      <c r="B73" s="238">
        <f>+'Ark1'!C1064</f>
        <v>2024</v>
      </c>
      <c r="C73" s="234">
        <f>+'Ark1'!L1064</f>
        <v>5</v>
      </c>
      <c r="D73" s="244" t="s">
        <v>401</v>
      </c>
      <c r="E73" s="234">
        <f>+'Ark1'!D1064</f>
        <v>1</v>
      </c>
      <c r="F73" s="234" t="str">
        <f t="shared" ref="F73:F84" si="61">+F58</f>
        <v>Jan</v>
      </c>
      <c r="G73" s="351">
        <f>+'Ark1'!Q1064</f>
        <v>41</v>
      </c>
      <c r="H73" s="351">
        <f>+'Ark1'!R1064</f>
        <v>88</v>
      </c>
      <c r="I73" s="235">
        <f>+IF(H73=0,"",'Ark1'!AG1064)</f>
        <v>4.4316545326121934</v>
      </c>
      <c r="J73" s="235">
        <f>+IF(H73=0,"",'Ark1'!AH1064)</f>
        <v>0</v>
      </c>
      <c r="K73" s="95"/>
      <c r="L73" s="465">
        <f>+'Ark1'!AI1064</f>
        <v>53</v>
      </c>
      <c r="M73" s="214"/>
      <c r="N73" s="531"/>
      <c r="O73" s="531"/>
      <c r="P73" s="264">
        <f>+IF(H73=0,"",'Ark1'!U1064)</f>
        <v>20.177272727272712</v>
      </c>
      <c r="Q73" s="214"/>
      <c r="R73" s="462">
        <f>+IF(L73=0,"",'Ark1'!AJ1064)</f>
        <v>111.96415094339622</v>
      </c>
      <c r="S73" s="460"/>
      <c r="T73" s="463">
        <f>+IF(L73=0,"",'Ark1'!AL1064)</f>
        <v>16.050514497338611</v>
      </c>
      <c r="U73" s="214"/>
      <c r="V73" s="236">
        <f>+IF(H73=0,"",'Ark1'!T1064)</f>
        <v>5.5568181818181808</v>
      </c>
      <c r="W73" s="237">
        <f>+IF(H73=0,"",'Ark1'!W1064)</f>
        <v>2.2727272727272729</v>
      </c>
      <c r="X73" s="237">
        <f>+IF(H73=0,"",'Ark1'!X1064)</f>
        <v>69.318181818181813</v>
      </c>
      <c r="Y73" s="237">
        <f>+IF(H73=0,"",'Ark1'!Y1064)</f>
        <v>35.227272727272727</v>
      </c>
      <c r="Z73" s="237">
        <f>+IF(H73=0,"",'Ark1'!Z1064)</f>
        <v>6.0859511707614926</v>
      </c>
      <c r="AA73" s="237">
        <f>+IF(H73=0,"",'Ark1'!AA1064)</f>
        <v>0</v>
      </c>
      <c r="AB73" s="236">
        <f>+IF(H73=0,"",'Ark1'!AC1064)</f>
        <v>0</v>
      </c>
      <c r="AC73" s="237">
        <f>+IF(H73=0,"",'Ark1'!AE1064)</f>
        <v>0</v>
      </c>
      <c r="AD73" s="237">
        <f t="shared" ref="AD73:AD84" si="62">+IF(H73=0,"",+P73/C73)</f>
        <v>4.0354545454545425</v>
      </c>
      <c r="AE73" s="235">
        <f t="shared" ref="AE73:AE84" si="63">+IF(H73=0,"",G73/H73)</f>
        <v>0.46590909090909088</v>
      </c>
      <c r="AF73" s="214"/>
      <c r="AG73" s="217"/>
      <c r="AI73" s="29"/>
      <c r="AJ73" s="27"/>
      <c r="AK73" s="241"/>
      <c r="AL73" s="28"/>
      <c r="AP73" s="28"/>
    </row>
    <row r="74" spans="1:72">
      <c r="A74" s="214"/>
      <c r="B74" s="238">
        <f>+'Ark1'!C1065</f>
        <v>2024</v>
      </c>
      <c r="C74" s="234">
        <f>+'Ark1'!L1065</f>
        <v>5</v>
      </c>
      <c r="D74" s="244" t="s">
        <v>401</v>
      </c>
      <c r="E74" s="234">
        <f>+'Ark1'!D1065</f>
        <v>2</v>
      </c>
      <c r="F74" s="234" t="str">
        <f t="shared" si="61"/>
        <v>Feb</v>
      </c>
      <c r="G74" s="351">
        <f>+'Ark1'!Q1065</f>
        <v>40</v>
      </c>
      <c r="H74" s="351">
        <f>+'Ark1'!R1065</f>
        <v>61</v>
      </c>
      <c r="I74" s="235">
        <f>+IF(H74=0,"",'Ark1'!AG1065)</f>
        <v>3.1845079662398446</v>
      </c>
      <c r="J74" s="235">
        <f>+IF(H74=0,"",'Ark1'!AH1065)</f>
        <v>0</v>
      </c>
      <c r="K74" s="95"/>
      <c r="L74" s="465">
        <f>+'Ark1'!AI1065</f>
        <v>52</v>
      </c>
      <c r="M74" s="214"/>
      <c r="N74" s="531"/>
      <c r="O74" s="531"/>
      <c r="P74" s="264">
        <f>+IF(H74=0,"",'Ark1'!U1065)</f>
        <v>23.634426229508204</v>
      </c>
      <c r="Q74" s="214"/>
      <c r="R74" s="462">
        <f>+IF(L74=0,"",'Ark1'!AJ1065)</f>
        <v>112.02500000000001</v>
      </c>
      <c r="S74" s="460"/>
      <c r="T74" s="463">
        <f>+IF(L74=0,"",'Ark1'!AL1065)</f>
        <v>16.90106995644167</v>
      </c>
      <c r="U74" s="214"/>
      <c r="V74" s="236">
        <f>+IF(H74=0,"",'Ark1'!T1065)</f>
        <v>5.0327868852459012</v>
      </c>
      <c r="W74" s="237">
        <f>+IF(H74=0,"",'Ark1'!W1065)</f>
        <v>0</v>
      </c>
      <c r="X74" s="237">
        <f>+IF(H74=0,"",'Ark1'!X1065)</f>
        <v>93.442622950819683</v>
      </c>
      <c r="Y74" s="237">
        <f>+IF(H74=0,"",'Ark1'!Y1065)</f>
        <v>60.655737704918003</v>
      </c>
      <c r="Z74" s="237">
        <f>+IF(H74=0,"",'Ark1'!Z1065)</f>
        <v>4.7693655365894223</v>
      </c>
      <c r="AA74" s="237">
        <f>+IF(H74=0,"",'Ark1'!AA1065)</f>
        <v>0</v>
      </c>
      <c r="AB74" s="236">
        <f>+IF(H74=0,"",'Ark1'!AC1065)</f>
        <v>0</v>
      </c>
      <c r="AC74" s="237">
        <f>+IF(H74=0,"",'Ark1'!AE1065)</f>
        <v>0</v>
      </c>
      <c r="AD74" s="237">
        <f t="shared" si="62"/>
        <v>4.7268852459016406</v>
      </c>
      <c r="AE74" s="235">
        <f t="shared" si="63"/>
        <v>0.65573770491803274</v>
      </c>
      <c r="AF74" s="214"/>
      <c r="AG74" s="217"/>
      <c r="AI74" s="29"/>
      <c r="AJ74" s="27"/>
      <c r="AK74" s="241"/>
      <c r="AL74" s="28"/>
      <c r="AP74" s="28"/>
    </row>
    <row r="75" spans="1:72">
      <c r="A75" s="214"/>
      <c r="B75" s="238">
        <f>+'Ark1'!C1066</f>
        <v>2024</v>
      </c>
      <c r="C75" s="234">
        <f>+'Ark1'!L1066</f>
        <v>5</v>
      </c>
      <c r="D75" s="244" t="s">
        <v>401</v>
      </c>
      <c r="E75" s="234">
        <f>+'Ark1'!D1066</f>
        <v>3</v>
      </c>
      <c r="F75" s="234" t="str">
        <f t="shared" si="61"/>
        <v>Mar</v>
      </c>
      <c r="G75" s="351">
        <f>+'Ark1'!Q1066</f>
        <v>266</v>
      </c>
      <c r="H75" s="351">
        <f>+'Ark1'!R1066</f>
        <v>389</v>
      </c>
      <c r="I75" s="235">
        <f>+IF(H75=0,"",'Ark1'!AG1066)</f>
        <v>2.4336785020123277</v>
      </c>
      <c r="J75" s="235">
        <f>+IF(H75=0,"",'Ark1'!AH1066)</f>
        <v>1.5424164524421595</v>
      </c>
      <c r="K75" s="95"/>
      <c r="L75" s="465">
        <f>+'Ark1'!AI1066</f>
        <v>350</v>
      </c>
      <c r="M75" s="214"/>
      <c r="N75" s="531"/>
      <c r="O75" s="531"/>
      <c r="P75" s="264">
        <f>+IF(H75=0,"",'Ark1'!U1066)</f>
        <v>24.050899742930568</v>
      </c>
      <c r="Q75" s="214"/>
      <c r="R75" s="462">
        <f>+IF(L75=0,"",'Ark1'!AJ1066)</f>
        <v>112.14657142857141</v>
      </c>
      <c r="S75" s="460"/>
      <c r="T75" s="463">
        <f>+IF(L75=0,"",'Ark1'!AL1066)</f>
        <v>16.823201456731841</v>
      </c>
      <c r="U75" s="214"/>
      <c r="V75" s="236">
        <f>+IF(H75=0,"",'Ark1'!T1066)</f>
        <v>5.1670951156812333</v>
      </c>
      <c r="W75" s="237">
        <f>+IF(H75=0,"",'Ark1'!W1066)</f>
        <v>1.0282776349614393</v>
      </c>
      <c r="X75" s="237">
        <f>+IF(H75=0,"",'Ark1'!X1066)</f>
        <v>88.946015424164543</v>
      </c>
      <c r="Y75" s="237">
        <f>+IF(H75=0,"",'Ark1'!Y1066)</f>
        <v>62.982005141388179</v>
      </c>
      <c r="Z75" s="237">
        <f>+IF(H75=0,"",'Ark1'!Z1066)</f>
        <v>5.647501480246242</v>
      </c>
      <c r="AA75" s="237">
        <f>+IF(H75=0,"",'Ark1'!AA1066)</f>
        <v>0</v>
      </c>
      <c r="AB75" s="236">
        <f>+IF(H75=0,"",'Ark1'!AC1066)</f>
        <v>0</v>
      </c>
      <c r="AC75" s="237">
        <f>+IF(H75=0,"",'Ark1'!AE1066)</f>
        <v>0</v>
      </c>
      <c r="AD75" s="237">
        <f t="shared" si="62"/>
        <v>4.8101799485861134</v>
      </c>
      <c r="AE75" s="235">
        <f t="shared" si="63"/>
        <v>0.68380462724935731</v>
      </c>
      <c r="AF75" s="214"/>
      <c r="AG75" s="217"/>
      <c r="AI75" s="29"/>
      <c r="AJ75" s="27"/>
      <c r="AK75" s="241"/>
      <c r="AL75" s="28"/>
      <c r="AP75" s="28"/>
    </row>
    <row r="76" spans="1:72">
      <c r="A76" s="214"/>
      <c r="B76" s="238">
        <f>+'Ark1'!C1067</f>
        <v>2024</v>
      </c>
      <c r="C76" s="234">
        <f>+'Ark1'!L1067</f>
        <v>5</v>
      </c>
      <c r="D76" s="244" t="s">
        <v>401</v>
      </c>
      <c r="E76" s="234">
        <f>+'Ark1'!D1067</f>
        <v>4</v>
      </c>
      <c r="F76" s="234" t="str">
        <f t="shared" si="61"/>
        <v>Apr</v>
      </c>
      <c r="G76" s="351">
        <f>+'Ark1'!Q1067</f>
        <v>54</v>
      </c>
      <c r="H76" s="351">
        <f>+'Ark1'!R1067</f>
        <v>84</v>
      </c>
      <c r="I76" s="235">
        <f>+IF(H76=0,"",'Ark1'!AG1067)</f>
        <v>3.8099105726666194</v>
      </c>
      <c r="J76" s="235">
        <f>+IF(H76=0,"",'Ark1'!AH1067)</f>
        <v>2.3809523809523818</v>
      </c>
      <c r="K76" s="95"/>
      <c r="L76" s="465">
        <f>+'Ark1'!AI1067</f>
        <v>46</v>
      </c>
      <c r="M76" s="214"/>
      <c r="N76" s="531"/>
      <c r="O76" s="531"/>
      <c r="P76" s="264">
        <f>+IF(H76=0,"",'Ark1'!U1067)</f>
        <v>21.332142857142873</v>
      </c>
      <c r="Q76" s="214"/>
      <c r="R76" s="462">
        <f>+IF(L76=0,"",'Ark1'!AJ1067)</f>
        <v>109.06086956521736</v>
      </c>
      <c r="S76" s="460"/>
      <c r="T76" s="463">
        <f>+IF(L76=0,"",'Ark1'!AL1067)</f>
        <v>16.577106784728471</v>
      </c>
      <c r="U76" s="214"/>
      <c r="V76" s="236">
        <f>+IF(H76=0,"",'Ark1'!T1067)</f>
        <v>5.5119047619047619</v>
      </c>
      <c r="W76" s="237">
        <f>+IF(H76=0,"",'Ark1'!W1067)</f>
        <v>0</v>
      </c>
      <c r="X76" s="237">
        <f>+IF(H76=0,"",'Ark1'!X1067)</f>
        <v>72.619047619047649</v>
      </c>
      <c r="Y76" s="237">
        <f>+IF(H76=0,"",'Ark1'!Y1067)</f>
        <v>46.428571428571438</v>
      </c>
      <c r="Z76" s="237">
        <f>+IF(H76=0,"",'Ark1'!Z1067)</f>
        <v>6.5590570009336346</v>
      </c>
      <c r="AA76" s="237">
        <f>+IF(H76=0,"",'Ark1'!AA1067)</f>
        <v>0</v>
      </c>
      <c r="AB76" s="236">
        <f>+IF(H76=0,"",'Ark1'!AC1067)</f>
        <v>0</v>
      </c>
      <c r="AC76" s="237">
        <f>+IF(H76=0,"",'Ark1'!AE1067)</f>
        <v>0</v>
      </c>
      <c r="AD76" s="237">
        <f t="shared" si="62"/>
        <v>4.266428571428575</v>
      </c>
      <c r="AE76" s="235">
        <f t="shared" si="63"/>
        <v>0.6428571428571429</v>
      </c>
      <c r="AF76" s="214"/>
      <c r="AG76" s="217"/>
      <c r="AI76" s="29"/>
      <c r="AJ76" s="27"/>
      <c r="AK76" s="241"/>
      <c r="AL76" s="28"/>
      <c r="AP76" s="28"/>
    </row>
    <row r="77" spans="1:72">
      <c r="A77" s="214"/>
      <c r="B77" s="238">
        <f>+'Ark1'!C1068</f>
        <v>2024</v>
      </c>
      <c r="C77" s="234">
        <f>+'Ark1'!L1068</f>
        <v>5</v>
      </c>
      <c r="D77" s="244" t="s">
        <v>401</v>
      </c>
      <c r="E77" s="234">
        <f>+'Ark1'!D1068</f>
        <v>5</v>
      </c>
      <c r="F77" s="234" t="str">
        <f t="shared" si="61"/>
        <v>Mai</v>
      </c>
      <c r="G77" s="351">
        <f>+'Ark1'!Q1068</f>
        <v>31</v>
      </c>
      <c r="H77" s="351">
        <f>+'Ark1'!R1068</f>
        <v>33</v>
      </c>
      <c r="I77" s="235">
        <f>+IF(H77=0,"",'Ark1'!AG1068)</f>
        <v>2.2169374129347723</v>
      </c>
      <c r="J77" s="235">
        <f>+IF(H77=0,"",'Ark1'!AH1068)</f>
        <v>0</v>
      </c>
      <c r="K77" s="95"/>
      <c r="L77" s="465">
        <f>+'Ark1'!AI1068</f>
        <v>32</v>
      </c>
      <c r="M77" s="214"/>
      <c r="N77" s="531"/>
      <c r="O77" s="531"/>
      <c r="P77" s="264">
        <f>+IF(H77=0,"",'Ark1'!U1068)</f>
        <v>24.209090909090911</v>
      </c>
      <c r="Q77" s="214"/>
      <c r="R77" s="462">
        <f>+IF(L77=0,"",'Ark1'!AJ1068)</f>
        <v>111.546875</v>
      </c>
      <c r="S77" s="460"/>
      <c r="T77" s="463">
        <f>+IF(L77=0,"",'Ark1'!AL1068)</f>
        <v>17.123571710883869</v>
      </c>
      <c r="U77" s="214"/>
      <c r="V77" s="236">
        <f>+IF(H77=0,"",'Ark1'!T1068)</f>
        <v>5.5151515151515156</v>
      </c>
      <c r="W77" s="237">
        <f>+IF(H77=0,"",'Ark1'!W1068)</f>
        <v>3.0303030303030303</v>
      </c>
      <c r="X77" s="237">
        <f>+IF(H77=0,"",'Ark1'!X1068)</f>
        <v>90.909090909090892</v>
      </c>
      <c r="Y77" s="237">
        <f>+IF(H77=0,"",'Ark1'!Y1068)</f>
        <v>60.606060606060609</v>
      </c>
      <c r="Z77" s="237">
        <f>+IF(H77=0,"",'Ark1'!Z1068)</f>
        <v>5.2502446486352659</v>
      </c>
      <c r="AA77" s="237">
        <f>+IF(H77=0,"",'Ark1'!AA1068)</f>
        <v>0</v>
      </c>
      <c r="AB77" s="236">
        <f>+IF(H77=0,"",'Ark1'!AC1068)</f>
        <v>0</v>
      </c>
      <c r="AC77" s="237">
        <f>+IF(H77=0,"",'Ark1'!AE1068)</f>
        <v>0</v>
      </c>
      <c r="AD77" s="237">
        <f t="shared" si="62"/>
        <v>4.8418181818181818</v>
      </c>
      <c r="AE77" s="235">
        <f t="shared" si="63"/>
        <v>0.93939393939393945</v>
      </c>
      <c r="AF77" s="214"/>
      <c r="AG77" s="217"/>
      <c r="AI77" s="29"/>
      <c r="AJ77" s="27"/>
      <c r="AK77" s="241"/>
      <c r="AL77" s="28"/>
      <c r="AP77" s="28"/>
    </row>
    <row r="78" spans="1:72">
      <c r="A78" s="214"/>
      <c r="B78" s="238">
        <f>+'Ark1'!C1069</f>
        <v>2024</v>
      </c>
      <c r="C78" s="234">
        <f>+'Ark1'!L1069</f>
        <v>5</v>
      </c>
      <c r="D78" s="244" t="s">
        <v>401</v>
      </c>
      <c r="E78" s="234">
        <f>+'Ark1'!D1069</f>
        <v>6</v>
      </c>
      <c r="F78" s="234" t="str">
        <f t="shared" si="61"/>
        <v>Jun</v>
      </c>
      <c r="G78" s="351">
        <f>+'Ark1'!Q1069</f>
        <v>21</v>
      </c>
      <c r="H78" s="351">
        <f>+'Ark1'!R1069</f>
        <v>34</v>
      </c>
      <c r="I78" s="235">
        <f>+IF(H78=0,"",'Ark1'!AG1069)</f>
        <v>5.2628061819595668</v>
      </c>
      <c r="J78" s="235">
        <f>+IF(H78=0,"",'Ark1'!AH1069)</f>
        <v>2.9411764705882355</v>
      </c>
      <c r="K78" s="95"/>
      <c r="L78" s="465">
        <f>+'Ark1'!AI1069</f>
        <v>34</v>
      </c>
      <c r="M78" s="214"/>
      <c r="N78" s="531"/>
      <c r="O78" s="531"/>
      <c r="P78" s="264">
        <f>+IF(H78=0,"",'Ark1'!U1069)</f>
        <v>25.47941176470588</v>
      </c>
      <c r="Q78" s="214"/>
      <c r="R78" s="462">
        <f>+IF(L78=0,"",'Ark1'!AJ1069)</f>
        <v>114.24705882352936</v>
      </c>
      <c r="S78" s="460"/>
      <c r="T78" s="463">
        <f>+IF(L78=0,"",'Ark1'!AL1069)</f>
        <v>17.029827651211797</v>
      </c>
      <c r="U78" s="214"/>
      <c r="V78" s="236">
        <f>+IF(H78=0,"",'Ark1'!T1069)</f>
        <v>4.7058823529411757</v>
      </c>
      <c r="W78" s="237">
        <f>+IF(H78=0,"",'Ark1'!W1069)</f>
        <v>0</v>
      </c>
      <c r="X78" s="237">
        <f>+IF(H78=0,"",'Ark1'!X1069)</f>
        <v>97.058823529411754</v>
      </c>
      <c r="Y78" s="237">
        <f>+IF(H78=0,"",'Ark1'!Y1069)</f>
        <v>76.470588235294116</v>
      </c>
      <c r="Z78" s="237">
        <f>+IF(H78=0,"",'Ark1'!Z1069)</f>
        <v>4.2934135200303274</v>
      </c>
      <c r="AA78" s="237">
        <f>+IF(H78=0,"",'Ark1'!AA1069)</f>
        <v>0</v>
      </c>
      <c r="AB78" s="236">
        <f>+IF(H78=0,"",'Ark1'!AC1069)</f>
        <v>0</v>
      </c>
      <c r="AC78" s="237">
        <f>+IF(H78=0,"",'Ark1'!AE1069)</f>
        <v>0</v>
      </c>
      <c r="AD78" s="237">
        <f t="shared" si="62"/>
        <v>5.0958823529411763</v>
      </c>
      <c r="AE78" s="235">
        <f t="shared" si="63"/>
        <v>0.61764705882352944</v>
      </c>
      <c r="AF78" s="214"/>
      <c r="AG78" s="217"/>
      <c r="AI78" s="29"/>
      <c r="AJ78" s="27"/>
      <c r="AK78" s="241"/>
      <c r="AL78" s="28"/>
      <c r="AP78" s="28"/>
    </row>
    <row r="79" spans="1:72">
      <c r="A79" s="214"/>
      <c r="B79" s="238">
        <f>+'Ark1'!C1070</f>
        <v>2024</v>
      </c>
      <c r="C79" s="234">
        <f>+'Ark1'!L1070</f>
        <v>5</v>
      </c>
      <c r="D79" s="244" t="s">
        <v>401</v>
      </c>
      <c r="E79" s="234">
        <f>+'Ark1'!D1070</f>
        <v>7</v>
      </c>
      <c r="F79" s="234" t="str">
        <f t="shared" si="61"/>
        <v>Jul</v>
      </c>
      <c r="G79" s="351">
        <f>+'Ark1'!Q1070</f>
        <v>12</v>
      </c>
      <c r="H79" s="351">
        <f>+'Ark1'!R1070</f>
        <v>16</v>
      </c>
      <c r="I79" s="235">
        <f>+IF(H79=0,"",'Ark1'!AG1070)</f>
        <v>5.7447443204119741</v>
      </c>
      <c r="J79" s="235">
        <f>+IF(H79=0,"",'Ark1'!AH1070)</f>
        <v>0</v>
      </c>
      <c r="K79" s="95"/>
      <c r="L79" s="465">
        <f>+'Ark1'!AI1070</f>
        <v>16</v>
      </c>
      <c r="M79" s="214"/>
      <c r="N79" s="531"/>
      <c r="O79" s="531"/>
      <c r="P79" s="264">
        <f>+IF(H79=0,"",'Ark1'!U1070)</f>
        <v>22.868749999999999</v>
      </c>
      <c r="Q79" s="214"/>
      <c r="R79" s="462">
        <f>+IF(L79=0,"",'Ark1'!AJ1070)</f>
        <v>112.28749999999999</v>
      </c>
      <c r="S79" s="460"/>
      <c r="T79" s="463">
        <f>+IF(L79=0,"",'Ark1'!AL1070)</f>
        <v>16.090091732329277</v>
      </c>
      <c r="U79" s="214"/>
      <c r="V79" s="236">
        <f>+IF(H79=0,"",'Ark1'!T1070)</f>
        <v>4.625</v>
      </c>
      <c r="W79" s="237">
        <f>+IF(H79=0,"",'Ark1'!W1070)</f>
        <v>0</v>
      </c>
      <c r="X79" s="237">
        <f>+IF(H79=0,"",'Ark1'!X1070)</f>
        <v>100</v>
      </c>
      <c r="Y79" s="237">
        <f>+IF(H79=0,"",'Ark1'!Y1070)</f>
        <v>31.25</v>
      </c>
      <c r="Z79" s="237">
        <f>+IF(H79=0,"",'Ark1'!Z1070)</f>
        <v>3.2938804528246073</v>
      </c>
      <c r="AA79" s="237">
        <f>+IF(H79=0,"",'Ark1'!AA1070)</f>
        <v>0</v>
      </c>
      <c r="AB79" s="236">
        <f>+IF(H79=0,"",'Ark1'!AC1070)</f>
        <v>0</v>
      </c>
      <c r="AC79" s="237">
        <f>+IF(H79=0,"",'Ark1'!AE1070)</f>
        <v>0</v>
      </c>
      <c r="AD79" s="237">
        <f t="shared" si="62"/>
        <v>4.5737499999999995</v>
      </c>
      <c r="AE79" s="235">
        <f t="shared" si="63"/>
        <v>0.75</v>
      </c>
      <c r="AF79" s="214"/>
      <c r="AG79" s="217"/>
      <c r="AI79" s="29"/>
      <c r="AJ79" s="27"/>
      <c r="AK79" s="241"/>
      <c r="AL79" s="28"/>
      <c r="AP79" s="28"/>
    </row>
    <row r="80" spans="1:72">
      <c r="A80" s="214"/>
      <c r="B80" s="238">
        <f>+'Ark1'!C1071</f>
        <v>2024</v>
      </c>
      <c r="C80" s="234">
        <f>+'Ark1'!L1071</f>
        <v>5</v>
      </c>
      <c r="D80" s="244" t="s">
        <v>401</v>
      </c>
      <c r="E80" s="234">
        <f>+'Ark1'!D1071</f>
        <v>8</v>
      </c>
      <c r="F80" s="234" t="str">
        <f t="shared" si="61"/>
        <v>Aug</v>
      </c>
      <c r="G80" s="351">
        <f>+'Ark1'!Q1071</f>
        <v>537</v>
      </c>
      <c r="H80" s="351">
        <f>+'Ark1'!R1071</f>
        <v>1017</v>
      </c>
      <c r="I80" s="235">
        <f>+IF(H80=0,"",'Ark1'!AG1071)</f>
        <v>6.8855425442547773</v>
      </c>
      <c r="J80" s="235">
        <f>+IF(H80=0,"",'Ark1'!AH1071)</f>
        <v>3.3431661750245838</v>
      </c>
      <c r="K80" s="95"/>
      <c r="L80" s="465">
        <f>+'Ark1'!AI1071</f>
        <v>1015</v>
      </c>
      <c r="M80" s="214"/>
      <c r="N80" s="531"/>
      <c r="O80" s="531"/>
      <c r="P80" s="264">
        <f>+IF(H80=0,"",'Ark1'!U1071)</f>
        <v>22.913372664700077</v>
      </c>
      <c r="Q80" s="214"/>
      <c r="R80" s="462">
        <f>+IF(L80=0,"",'Ark1'!AJ1071)</f>
        <v>111.43399014778323</v>
      </c>
      <c r="S80" s="460"/>
      <c r="T80" s="463">
        <f>+IF(L80=0,"",'Ark1'!AL1071)</f>
        <v>16.403201326681188</v>
      </c>
      <c r="U80" s="214"/>
      <c r="V80" s="236">
        <f>+IF(H80=0,"",'Ark1'!T1071)</f>
        <v>4.4296951819075741</v>
      </c>
      <c r="W80" s="237">
        <f>+IF(H80=0,"",'Ark1'!W1071)</f>
        <v>0.19665683382497548</v>
      </c>
      <c r="X80" s="237">
        <f>+IF(H80=0,"",'Ark1'!X1071)</f>
        <v>93.903638151425767</v>
      </c>
      <c r="Y80" s="237">
        <f>+IF(H80=0,"",'Ark1'!Y1071)</f>
        <v>53.490658800393341</v>
      </c>
      <c r="Z80" s="237">
        <f>+IF(H80=0,"",'Ark1'!Z1071)</f>
        <v>4.1282652976176024</v>
      </c>
      <c r="AA80" s="237">
        <f>+IF(H80=0,"",'Ark1'!AA1071)</f>
        <v>0</v>
      </c>
      <c r="AB80" s="236">
        <f>+IF(H80=0,"",'Ark1'!AC1071)</f>
        <v>0</v>
      </c>
      <c r="AC80" s="237">
        <f>+IF(H80=0,"",'Ark1'!AE1071)</f>
        <v>0</v>
      </c>
      <c r="AD80" s="237">
        <f t="shared" si="62"/>
        <v>4.5826745329400156</v>
      </c>
      <c r="AE80" s="235">
        <f t="shared" si="63"/>
        <v>0.528023598820059</v>
      </c>
      <c r="AF80" s="214"/>
      <c r="AG80" s="217"/>
      <c r="AI80" s="29"/>
      <c r="AJ80" s="27"/>
      <c r="AK80" s="241"/>
      <c r="AL80" s="28"/>
      <c r="AP80" s="28"/>
    </row>
    <row r="81" spans="1:72">
      <c r="A81" s="214"/>
      <c r="B81" s="238">
        <f>+'Ark1'!C1072</f>
        <v>2024</v>
      </c>
      <c r="C81" s="234">
        <f>+'Ark1'!L1072</f>
        <v>5</v>
      </c>
      <c r="D81" s="244" t="s">
        <v>401</v>
      </c>
      <c r="E81" s="234">
        <f>+'Ark1'!D1072</f>
        <v>9</v>
      </c>
      <c r="F81" s="234" t="str">
        <f t="shared" si="61"/>
        <v>Sep</v>
      </c>
      <c r="G81" s="351">
        <f>+'Ark1'!Q1072</f>
        <v>913</v>
      </c>
      <c r="H81" s="351">
        <f>+'Ark1'!R1072</f>
        <v>1619</v>
      </c>
      <c r="I81" s="235">
        <f>+IF(H81=0,"",'Ark1'!AG1072)</f>
        <v>7.8318178655099615</v>
      </c>
      <c r="J81" s="235">
        <f>+IF(H81=0,"",'Ark1'!AH1072)</f>
        <v>6.4854848672019756</v>
      </c>
      <c r="K81" s="95"/>
      <c r="L81" s="465">
        <f>+'Ark1'!AI1072</f>
        <v>1614</v>
      </c>
      <c r="M81" s="214"/>
      <c r="N81" s="531"/>
      <c r="O81" s="531"/>
      <c r="P81" s="264">
        <f>+IF(H81=0,"",'Ark1'!U1072)</f>
        <v>21.68888202594195</v>
      </c>
      <c r="Q81" s="214"/>
      <c r="R81" s="462">
        <f>+IF(L81=0,"",'Ark1'!AJ1072)</f>
        <v>109.59368029739782</v>
      </c>
      <c r="S81" s="460"/>
      <c r="T81" s="463">
        <f>+IF(L81=0,"",'Ark1'!AL1072)</f>
        <v>16.268486646617784</v>
      </c>
      <c r="U81" s="214"/>
      <c r="V81" s="236">
        <f>+IF(H81=0,"",'Ark1'!T1072)</f>
        <v>4.9153798641136515</v>
      </c>
      <c r="W81" s="237">
        <f>+IF(H81=0,"",'Ark1'!W1072)</f>
        <v>0.61766522544780733</v>
      </c>
      <c r="X81" s="237">
        <f>+IF(H81=0,"",'Ark1'!X1072)</f>
        <v>87.399629400864725</v>
      </c>
      <c r="Y81" s="237">
        <f>+IF(H81=0,"",'Ark1'!Y1072)</f>
        <v>41.074737492279176</v>
      </c>
      <c r="Z81" s="237">
        <f>+IF(H81=0,"",'Ark1'!Z1072)</f>
        <v>4.3668836212026001</v>
      </c>
      <c r="AA81" s="237">
        <f>+IF(H81=0,"",'Ark1'!AA1072)</f>
        <v>0</v>
      </c>
      <c r="AB81" s="236">
        <f>+IF(H81=0,"",'Ark1'!AC1072)</f>
        <v>0</v>
      </c>
      <c r="AC81" s="237">
        <f>+IF(H81=0,"",'Ark1'!AE1072)</f>
        <v>0</v>
      </c>
      <c r="AD81" s="237">
        <f t="shared" si="62"/>
        <v>4.3377764051883902</v>
      </c>
      <c r="AE81" s="235">
        <f t="shared" si="63"/>
        <v>0.56392835083384807</v>
      </c>
      <c r="AF81" s="214"/>
      <c r="AG81" s="217"/>
      <c r="AI81" s="29"/>
      <c r="AJ81" s="27"/>
      <c r="AK81" s="241"/>
      <c r="AL81" s="28"/>
      <c r="AP81" s="28"/>
    </row>
    <row r="82" spans="1:72">
      <c r="A82" s="214"/>
      <c r="B82" s="238">
        <f>+'Ark1'!C1073</f>
        <v>2024</v>
      </c>
      <c r="C82" s="234">
        <f>+'Ark1'!L1073</f>
        <v>5</v>
      </c>
      <c r="D82" s="244" t="s">
        <v>401</v>
      </c>
      <c r="E82" s="234">
        <f>+'Ark1'!D1073</f>
        <v>10</v>
      </c>
      <c r="F82" s="234" t="str">
        <f t="shared" si="61"/>
        <v>Okt</v>
      </c>
      <c r="G82" s="351">
        <f>+'Ark1'!Q1073</f>
        <v>1913</v>
      </c>
      <c r="H82" s="351">
        <f>+'Ark1'!R1073</f>
        <v>3910</v>
      </c>
      <c r="I82" s="235">
        <f>+IF(H82=0,"",'Ark1'!AG1073)</f>
        <v>7.0247183514911509</v>
      </c>
      <c r="J82" s="235">
        <f>+IF(H82=0,"",'Ark1'!AH1073)</f>
        <v>5.805626598465472</v>
      </c>
      <c r="K82" s="95"/>
      <c r="L82" s="465">
        <f>+'Ark1'!AI1073</f>
        <v>3902</v>
      </c>
      <c r="M82" s="214"/>
      <c r="N82" s="531"/>
      <c r="O82" s="531"/>
      <c r="P82" s="264">
        <f>+IF(H82=0,"",'Ark1'!U1073)</f>
        <v>21.370537084398972</v>
      </c>
      <c r="Q82" s="214"/>
      <c r="R82" s="462">
        <f>+IF(L82=0,"",'Ark1'!AJ1073)</f>
        <v>109.13477703741684</v>
      </c>
      <c r="S82" s="460"/>
      <c r="T82" s="463">
        <f>+IF(L82=0,"",'Ark1'!AL1073)</f>
        <v>16.224014951738699</v>
      </c>
      <c r="U82" s="214"/>
      <c r="V82" s="236">
        <f>+IF(H82=0,"",'Ark1'!T1073)</f>
        <v>5.1061381074168795</v>
      </c>
      <c r="W82" s="237">
        <f>+IF(H82=0,"",'Ark1'!W1073)</f>
        <v>0.38363171355498721</v>
      </c>
      <c r="X82" s="237">
        <f>+IF(H82=0,"",'Ark1'!X1073)</f>
        <v>83.657289002557519</v>
      </c>
      <c r="Y82" s="237">
        <f>+IF(H82=0,"",'Ark1'!Y1073)</f>
        <v>39.667519181585689</v>
      </c>
      <c r="Z82" s="237">
        <f>+IF(H82=0,"",'Ark1'!Z1073)</f>
        <v>4.5653920500736573</v>
      </c>
      <c r="AA82" s="237">
        <f>+IF(H82=0,"",'Ark1'!AA1073)</f>
        <v>0</v>
      </c>
      <c r="AB82" s="236">
        <f>+IF(H82=0,"",'Ark1'!AC1073)</f>
        <v>0</v>
      </c>
      <c r="AC82" s="237">
        <f>+IF(H82=0,"",'Ark1'!AE1073)</f>
        <v>0</v>
      </c>
      <c r="AD82" s="237">
        <f t="shared" si="62"/>
        <v>4.2741074168797946</v>
      </c>
      <c r="AE82" s="235">
        <f t="shared" si="63"/>
        <v>0.48925831202046038</v>
      </c>
      <c r="AF82" s="214"/>
      <c r="AG82" s="217"/>
      <c r="AI82" s="29"/>
      <c r="AJ82" s="27"/>
      <c r="AK82" s="241"/>
      <c r="AL82" s="28"/>
      <c r="AP82" s="28"/>
    </row>
    <row r="83" spans="1:72">
      <c r="A83" s="214"/>
      <c r="B83" s="238">
        <f>+'Ark1'!C1074</f>
        <v>2024</v>
      </c>
      <c r="C83" s="234">
        <f>+'Ark1'!L1074</f>
        <v>5</v>
      </c>
      <c r="D83" s="244" t="s">
        <v>401</v>
      </c>
      <c r="E83" s="234">
        <f>+'Ark1'!D1074</f>
        <v>11</v>
      </c>
      <c r="F83" s="234" t="str">
        <f t="shared" si="61"/>
        <v>Nov</v>
      </c>
      <c r="G83" s="351">
        <f>+'Ark1'!Q1074</f>
        <v>863</v>
      </c>
      <c r="H83" s="351">
        <f>+'Ark1'!R1074</f>
        <v>1774</v>
      </c>
      <c r="I83" s="235">
        <f>+IF(H83=0,"",'Ark1'!AG1074)</f>
        <v>7.8478128863480316</v>
      </c>
      <c r="J83" s="235">
        <f>+IF(H83=0,"",'Ark1'!AH1074)</f>
        <v>4.5095828635851181</v>
      </c>
      <c r="K83" s="95"/>
      <c r="L83" s="465">
        <f>+'Ark1'!AI1074</f>
        <v>1773</v>
      </c>
      <c r="M83" s="214"/>
      <c r="N83" s="531"/>
      <c r="O83" s="531"/>
      <c r="P83" s="264">
        <f>+IF(H83=0,"",'Ark1'!U1074)</f>
        <v>21.251014656144303</v>
      </c>
      <c r="Q83" s="214"/>
      <c r="R83" s="462">
        <f>+IF(L83=0,"",'Ark1'!AJ1074)</f>
        <v>109.13474337281438</v>
      </c>
      <c r="S83" s="460"/>
      <c r="T83" s="463">
        <f>+IF(L83=0,"",'Ark1'!AL1074)</f>
        <v>0</v>
      </c>
      <c r="U83" s="214"/>
      <c r="V83" s="236">
        <f>+IF(H83=0,"",'Ark1'!T1074)</f>
        <v>5.2779030439684309</v>
      </c>
      <c r="W83" s="237">
        <f>+IF(H83=0,"",'Ark1'!W1074)</f>
        <v>0.45095828635851182</v>
      </c>
      <c r="X83" s="237">
        <f>+IF(H83=0,"",'Ark1'!X1074)</f>
        <v>83.76550169109359</v>
      </c>
      <c r="Y83" s="237">
        <f>+IF(H83=0,"",'Ark1'!Y1074)</f>
        <v>37.880496054114992</v>
      </c>
      <c r="Z83" s="237">
        <f>+IF(H83=0,"",'Ark1'!Z1074)</f>
        <v>4.3865064936120159</v>
      </c>
      <c r="AA83" s="237">
        <f>+IF(H83=0,"",'Ark1'!AA1074)</f>
        <v>0</v>
      </c>
      <c r="AB83" s="236">
        <f>+IF(H83=0,"",'Ark1'!AC1074)</f>
        <v>0</v>
      </c>
      <c r="AC83" s="237">
        <f>+IF(H83=0,"",'Ark1'!AE1074)</f>
        <v>0</v>
      </c>
      <c r="AD83" s="237">
        <f t="shared" si="62"/>
        <v>4.2502029312288609</v>
      </c>
      <c r="AE83" s="235">
        <f t="shared" si="63"/>
        <v>0.48647125140924463</v>
      </c>
      <c r="AF83" s="214"/>
      <c r="AG83" s="217"/>
      <c r="AI83" s="29"/>
      <c r="AJ83" s="27"/>
      <c r="AK83" s="241"/>
      <c r="AL83" s="28"/>
      <c r="AP83" s="28"/>
    </row>
    <row r="84" spans="1:72">
      <c r="A84" s="214"/>
      <c r="B84" s="238">
        <f>+'Ark1'!C1075</f>
        <v>2024</v>
      </c>
      <c r="C84" s="234">
        <f>+'Ark1'!L1075</f>
        <v>5</v>
      </c>
      <c r="D84" s="244" t="s">
        <v>401</v>
      </c>
      <c r="E84" s="234">
        <f>+'Ark1'!D1075</f>
        <v>12</v>
      </c>
      <c r="F84" s="234" t="str">
        <f t="shared" si="61"/>
        <v>Des</v>
      </c>
      <c r="G84" s="351">
        <f>+'Ark1'!Q1075</f>
        <v>112</v>
      </c>
      <c r="H84" s="351">
        <f>+'Ark1'!R1075</f>
        <v>213</v>
      </c>
      <c r="I84" s="235">
        <f>+IF(H84=0,"",'Ark1'!AG1075)</f>
        <v>7.0104895391118802</v>
      </c>
      <c r="J84" s="235">
        <f>+IF(H84=0,"",'Ark1'!AH1075)</f>
        <v>2.3474178403755874</v>
      </c>
      <c r="K84" s="95"/>
      <c r="L84" s="465">
        <f>+'Ark1'!AI1075</f>
        <v>212</v>
      </c>
      <c r="M84" s="214"/>
      <c r="N84" s="531"/>
      <c r="O84" s="531"/>
      <c r="P84" s="264">
        <f>+IF(H84=0,"",'Ark1'!U1075)</f>
        <v>20.103286384976503</v>
      </c>
      <c r="Q84" s="214"/>
      <c r="R84" s="462">
        <f>+IF(L84=0,"",'Ark1'!AJ1075)</f>
        <v>107.0372641509433</v>
      </c>
      <c r="S84" s="460"/>
      <c r="T84" s="463">
        <f>+IF(L84=0,"",'Ark1'!AL1075)</f>
        <v>0</v>
      </c>
      <c r="U84" s="214"/>
      <c r="V84" s="236">
        <f>+IF(H84=0,"",'Ark1'!T1075)</f>
        <v>5.2629107981220642</v>
      </c>
      <c r="W84" s="237">
        <f>+IF(H84=0,"",'Ark1'!W1075)</f>
        <v>0.46948356807511754</v>
      </c>
      <c r="X84" s="237">
        <f>+IF(H84=0,"",'Ark1'!X1075)</f>
        <v>76.995305164319234</v>
      </c>
      <c r="Y84" s="237">
        <f>+IF(H84=0,"",'Ark1'!Y1075)</f>
        <v>25.821596244131449</v>
      </c>
      <c r="Z84" s="237">
        <f>+IF(H84=0,"",'Ark1'!Z1075)</f>
        <v>4.6438447825044369</v>
      </c>
      <c r="AA84" s="237">
        <f>+IF(H84=0,"",'Ark1'!AA1075)</f>
        <v>0</v>
      </c>
      <c r="AB84" s="236">
        <f>+IF(H84=0,"",'Ark1'!AC1075)</f>
        <v>0</v>
      </c>
      <c r="AC84" s="237">
        <f>+IF(H84=0,"",'Ark1'!AE1075)</f>
        <v>0</v>
      </c>
      <c r="AD84" s="237">
        <f t="shared" si="62"/>
        <v>4.0206572769953004</v>
      </c>
      <c r="AE84" s="235">
        <f t="shared" si="63"/>
        <v>0.5258215962441315</v>
      </c>
      <c r="AF84" s="214"/>
      <c r="AG84" s="217"/>
      <c r="AI84" s="29"/>
      <c r="AJ84" s="27"/>
      <c r="AK84" s="241"/>
      <c r="AL84" s="28"/>
      <c r="AP84" s="28"/>
    </row>
    <row r="85" spans="1:72" ht="15" customHeight="1">
      <c r="A85" s="214"/>
      <c r="B85" s="214"/>
      <c r="C85" s="214"/>
      <c r="D85" s="214"/>
      <c r="E85" s="214"/>
      <c r="F85" s="214"/>
      <c r="G85" s="347"/>
      <c r="H85" s="347"/>
      <c r="I85" s="215"/>
      <c r="J85" s="215"/>
      <c r="K85" s="95"/>
      <c r="L85" s="457"/>
      <c r="M85" s="214"/>
      <c r="N85" s="531"/>
      <c r="O85" s="531"/>
      <c r="P85" s="232"/>
      <c r="Q85" s="214"/>
      <c r="R85" s="456"/>
      <c r="S85" s="460"/>
      <c r="T85" s="460"/>
      <c r="U85" s="214"/>
      <c r="V85" s="214"/>
      <c r="W85" s="216"/>
      <c r="X85" s="216"/>
      <c r="Y85" s="216"/>
      <c r="Z85" s="216"/>
      <c r="AA85" s="216"/>
      <c r="AB85" s="214"/>
      <c r="AC85" s="216"/>
      <c r="AD85" s="216"/>
      <c r="AE85" s="215"/>
      <c r="AF85" s="214"/>
      <c r="AG85" s="217"/>
      <c r="AI85" s="29"/>
      <c r="AJ85" s="27"/>
      <c r="AK85" s="218"/>
      <c r="AL85" s="28"/>
      <c r="AP85" s="28"/>
      <c r="BH85" s="230"/>
    </row>
    <row r="86" spans="1:72" ht="15" customHeight="1">
      <c r="A86" s="214"/>
      <c r="B86" s="214"/>
      <c r="C86" s="232" t="s">
        <v>0</v>
      </c>
      <c r="D86" s="214"/>
      <c r="E86" s="272" t="str">
        <f>+D88</f>
        <v>O+</v>
      </c>
      <c r="F86" s="232" t="s">
        <v>570</v>
      </c>
      <c r="G86" s="347"/>
      <c r="H86" s="365">
        <f>SUM(H88:H99)</f>
        <v>17210</v>
      </c>
      <c r="I86" s="215"/>
      <c r="J86" s="215"/>
      <c r="K86" s="95"/>
      <c r="L86" s="457"/>
      <c r="M86" s="214"/>
      <c r="N86" s="531"/>
      <c r="O86" s="531"/>
      <c r="P86" s="265">
        <f>+Klasse!N15</f>
        <v>25.56506101104014</v>
      </c>
      <c r="Q86" s="214"/>
      <c r="R86" s="456"/>
      <c r="S86" s="460"/>
      <c r="T86" s="460"/>
      <c r="U86" s="214"/>
      <c r="V86" s="214"/>
      <c r="W86" s="216"/>
      <c r="X86" s="216"/>
      <c r="Y86" s="216"/>
      <c r="Z86" s="216"/>
      <c r="AA86" s="216"/>
      <c r="AB86" s="214"/>
      <c r="AC86" s="216"/>
      <c r="AD86" s="265">
        <f>+P86/C88</f>
        <v>4.2608435018400233</v>
      </c>
      <c r="AE86" s="215"/>
      <c r="AF86" s="214"/>
      <c r="AG86" s="217"/>
      <c r="AI86" s="29"/>
      <c r="AJ86" s="27"/>
      <c r="AK86" s="218"/>
      <c r="AL86" s="28"/>
      <c r="AP86" s="28"/>
      <c r="BH86" s="230"/>
    </row>
    <row r="87" spans="1:72" ht="15" customHeight="1">
      <c r="A87" s="214"/>
      <c r="B87" s="214"/>
      <c r="C87" s="214"/>
      <c r="D87" s="214"/>
      <c r="E87" s="214"/>
      <c r="F87" s="214"/>
      <c r="G87" s="347"/>
      <c r="H87" s="347"/>
      <c r="I87" s="215"/>
      <c r="J87" s="215"/>
      <c r="K87" s="95"/>
      <c r="L87" s="457"/>
      <c r="M87" s="214"/>
      <c r="N87" s="531"/>
      <c r="O87" s="531"/>
      <c r="P87" s="232"/>
      <c r="Q87" s="214"/>
      <c r="R87" s="456"/>
      <c r="S87" s="460"/>
      <c r="T87" s="460"/>
      <c r="U87" s="214"/>
      <c r="V87" s="214"/>
      <c r="W87" s="216"/>
      <c r="X87" s="216"/>
      <c r="Y87" s="216"/>
      <c r="Z87" s="216"/>
      <c r="AA87" s="216"/>
      <c r="AB87" s="214"/>
      <c r="AC87" s="216"/>
      <c r="AD87" s="216"/>
      <c r="AE87" s="216"/>
      <c r="AF87" s="216"/>
      <c r="AG87" s="217"/>
      <c r="AI87" s="29"/>
      <c r="AJ87" s="27"/>
      <c r="AK87" s="218"/>
      <c r="AL87" s="28"/>
      <c r="AP87" s="28"/>
      <c r="BH87" s="230">
        <f>1+BH84</f>
        <v>1</v>
      </c>
      <c r="BI87" s="28">
        <v>20.659867330016564</v>
      </c>
      <c r="BJ87" s="28">
        <f t="shared" ref="BJ87" si="64">+BI87</f>
        <v>20.659867330016564</v>
      </c>
      <c r="BK87" s="28">
        <f t="shared" ref="BK87" si="65">+BJ87</f>
        <v>20.659867330016564</v>
      </c>
      <c r="BL87" s="28">
        <f t="shared" ref="BL87" si="66">+BK87</f>
        <v>20.659867330016564</v>
      </c>
      <c r="BM87" s="28">
        <f t="shared" ref="BM87" si="67">+BL87</f>
        <v>20.659867330016564</v>
      </c>
      <c r="BN87" s="28">
        <f t="shared" ref="BN87" si="68">+BM87</f>
        <v>20.659867330016564</v>
      </c>
      <c r="BO87" s="28">
        <f t="shared" ref="BO87" si="69">+BN87</f>
        <v>20.659867330016564</v>
      </c>
      <c r="BP87" s="28">
        <f t="shared" ref="BP87" si="70">+BO87</f>
        <v>20.659867330016564</v>
      </c>
      <c r="BQ87" s="28">
        <f t="shared" ref="BQ87" si="71">+BP87</f>
        <v>20.659867330016564</v>
      </c>
      <c r="BR87" s="28">
        <f t="shared" ref="BR87" si="72">+BQ87</f>
        <v>20.659867330016564</v>
      </c>
      <c r="BS87" s="28">
        <f t="shared" ref="BS87" si="73">+BR87</f>
        <v>20.659867330016564</v>
      </c>
      <c r="BT87" s="28">
        <f t="shared" ref="BT87" si="74">+BS87</f>
        <v>20.659867330016564</v>
      </c>
    </row>
    <row r="88" spans="1:72">
      <c r="A88" s="214"/>
      <c r="B88" s="238">
        <f>+'Ark1'!C1076</f>
        <v>2024</v>
      </c>
      <c r="C88" s="28">
        <f>+'Ark1'!L1076</f>
        <v>6</v>
      </c>
      <c r="D88" s="28" t="s">
        <v>32</v>
      </c>
      <c r="E88" s="28">
        <f>+'Ark1'!D1076</f>
        <v>1</v>
      </c>
      <c r="F88" s="28" t="str">
        <f t="shared" ref="F88:F99" si="75">+F73</f>
        <v>Jan</v>
      </c>
      <c r="G88" s="335">
        <f>+'Ark1'!Q1076</f>
        <v>84</v>
      </c>
      <c r="H88" s="335">
        <f>+'Ark1'!R1076</f>
        <v>236</v>
      </c>
      <c r="I88" s="29">
        <f>+IF(H88=0,"",'Ark1'!AG1076)</f>
        <v>12.634807806061456</v>
      </c>
      <c r="J88" s="29">
        <f>+IF(H88=0,"",'Ark1'!AH1076)</f>
        <v>1.271186440677966</v>
      </c>
      <c r="K88" s="95"/>
      <c r="L88" s="465">
        <f>+'Ark1'!AI1076</f>
        <v>118</v>
      </c>
      <c r="M88" s="214"/>
      <c r="N88" s="531"/>
      <c r="O88" s="531"/>
      <c r="P88" s="32">
        <f>+IF(H88=0,"",'Ark1'!U1076)</f>
        <v>21.450423728813565</v>
      </c>
      <c r="Q88" s="214"/>
      <c r="R88" s="462">
        <f>+IF(L88=0,"",'Ark1'!AJ1076)</f>
        <v>112.6754237288136</v>
      </c>
      <c r="S88" s="460"/>
      <c r="T88" s="463">
        <f>+IF(L88=0,"",'Ark1'!AL1076)</f>
        <v>17.752718985836907</v>
      </c>
      <c r="U88" s="214"/>
      <c r="V88" s="236">
        <f>+IF(H88=0,"",'Ark1'!T1076)</f>
        <v>6.4491525423728806</v>
      </c>
      <c r="W88" s="34">
        <f>+IF(H88=0,"",'Ark1'!W1076)</f>
        <v>5.5084745762711869</v>
      </c>
      <c r="X88" s="34">
        <f>+IF(H88=0,"",'Ark1'!X1076)</f>
        <v>72.457627118644069</v>
      </c>
      <c r="Y88" s="34">
        <f>+IF(H88=0,"",'Ark1'!Y1076)</f>
        <v>43.644067796610159</v>
      </c>
      <c r="Z88" s="34">
        <f>+IF(H88=0,"",'Ark1'!Z1076)</f>
        <v>6.1564799669263373</v>
      </c>
      <c r="AA88" s="34">
        <f>+IF(H88=0,"",'Ark1'!AA1076)</f>
        <v>0</v>
      </c>
      <c r="AB88" s="27">
        <f>+IF(H88=0,"",'Ark1'!AC1076)</f>
        <v>0</v>
      </c>
      <c r="AC88" s="34">
        <f>+IF(H88=0,"",'Ark1'!AE1076)</f>
        <v>0</v>
      </c>
      <c r="AD88" s="34">
        <f t="shared" ref="AD88:AD99" si="76">+IF(H88=0,"",+P88/C88)</f>
        <v>3.5750706214689276</v>
      </c>
      <c r="AE88" s="29">
        <f t="shared" ref="AE88:AE99" si="77">+IF(H88=0,"",G88/H88)</f>
        <v>0.3559322033898305</v>
      </c>
      <c r="AF88" s="214"/>
      <c r="AG88" s="217"/>
      <c r="AI88" s="29"/>
      <c r="AJ88" s="27"/>
      <c r="AK88" s="241"/>
      <c r="AL88" s="28"/>
      <c r="AP88" s="28"/>
    </row>
    <row r="89" spans="1:72">
      <c r="A89" s="214"/>
      <c r="B89" s="238">
        <f>+'Ark1'!C1077</f>
        <v>2024</v>
      </c>
      <c r="C89" s="28">
        <f>+'Ark1'!L1077</f>
        <v>6</v>
      </c>
      <c r="D89" s="28" t="s">
        <v>32</v>
      </c>
      <c r="E89" s="28">
        <f>+'Ark1'!D1077</f>
        <v>2</v>
      </c>
      <c r="F89" s="28" t="str">
        <f t="shared" si="75"/>
        <v>Feb</v>
      </c>
      <c r="G89" s="335">
        <f>+'Ark1'!Q1077</f>
        <v>79</v>
      </c>
      <c r="H89" s="335">
        <f>+'Ark1'!R1077</f>
        <v>122</v>
      </c>
      <c r="I89" s="29">
        <f>+IF(H89=0,"",'Ark1'!AG1077)</f>
        <v>6.6404843579849064</v>
      </c>
      <c r="J89" s="29">
        <f>+IF(H89=0,"",'Ark1'!AH1077)</f>
        <v>0</v>
      </c>
      <c r="K89" s="95"/>
      <c r="L89" s="465">
        <f>+'Ark1'!AI1077</f>
        <v>102</v>
      </c>
      <c r="M89" s="214"/>
      <c r="N89" s="531"/>
      <c r="O89" s="531"/>
      <c r="P89" s="32">
        <f>+IF(H89=0,"",'Ark1'!U1077)</f>
        <v>24.641803278688521</v>
      </c>
      <c r="Q89" s="214"/>
      <c r="R89" s="462">
        <f>+IF(L89=0,"",'Ark1'!AJ1077)</f>
        <v>111.85882352941168</v>
      </c>
      <c r="S89" s="460"/>
      <c r="T89" s="463">
        <f>+IF(L89=0,"",'Ark1'!AL1077)</f>
        <v>18.198854129108355</v>
      </c>
      <c r="U89" s="214"/>
      <c r="V89" s="236">
        <f>+IF(H89=0,"",'Ark1'!T1077)</f>
        <v>6.1065573770491799</v>
      </c>
      <c r="W89" s="34">
        <f>+IF(H89=0,"",'Ark1'!W1077)</f>
        <v>5.7377049180327884</v>
      </c>
      <c r="X89" s="34">
        <f>+IF(H89=0,"",'Ark1'!X1077)</f>
        <v>89.34426229508199</v>
      </c>
      <c r="Y89" s="34">
        <f>+IF(H89=0,"",'Ark1'!Y1077)</f>
        <v>65.573770491803273</v>
      </c>
      <c r="Z89" s="34">
        <f>+IF(H89=0,"",'Ark1'!Z1077)</f>
        <v>5.7696185651679492</v>
      </c>
      <c r="AA89" s="34">
        <f>+IF(H89=0,"",'Ark1'!AA1077)</f>
        <v>0</v>
      </c>
      <c r="AB89" s="27">
        <f>+IF(H89=0,"",'Ark1'!AC1077)</f>
        <v>0</v>
      </c>
      <c r="AC89" s="34">
        <f>+IF(H89=0,"",'Ark1'!AE1077)</f>
        <v>0</v>
      </c>
      <c r="AD89" s="34">
        <f t="shared" si="76"/>
        <v>4.1069672131147534</v>
      </c>
      <c r="AE89" s="29">
        <f t="shared" si="77"/>
        <v>0.64754098360655743</v>
      </c>
      <c r="AF89" s="214"/>
      <c r="AG89" s="217"/>
      <c r="AI89" s="29"/>
      <c r="AJ89" s="27"/>
      <c r="AK89" s="241"/>
      <c r="AL89" s="28"/>
      <c r="AP89" s="28"/>
    </row>
    <row r="90" spans="1:72">
      <c r="A90" s="214"/>
      <c r="B90" s="238">
        <f>+'Ark1'!C1078</f>
        <v>2024</v>
      </c>
      <c r="C90" s="28">
        <f>+'Ark1'!L1078</f>
        <v>6</v>
      </c>
      <c r="D90" s="28" t="s">
        <v>32</v>
      </c>
      <c r="E90" s="28">
        <f>+'Ark1'!D1078</f>
        <v>3</v>
      </c>
      <c r="F90" s="28" t="str">
        <f t="shared" si="75"/>
        <v>Mar</v>
      </c>
      <c r="G90" s="335">
        <f>+'Ark1'!Q1078</f>
        <v>587</v>
      </c>
      <c r="H90" s="335">
        <f>+'Ark1'!R1078</f>
        <v>1010</v>
      </c>
      <c r="I90" s="29">
        <f>+IF(H90=0,"",'Ark1'!AG1078)</f>
        <v>7.1048231357353684</v>
      </c>
      <c r="J90" s="29">
        <f>+IF(H90=0,"",'Ark1'!AH1078)</f>
        <v>1.98019801980198</v>
      </c>
      <c r="K90" s="95"/>
      <c r="L90" s="465">
        <f>+'Ark1'!AI1078</f>
        <v>876</v>
      </c>
      <c r="M90" s="214"/>
      <c r="N90" s="531"/>
      <c r="O90" s="531"/>
      <c r="P90" s="32">
        <f>+IF(H90=0,"",'Ark1'!U1078)</f>
        <v>27.042673267326752</v>
      </c>
      <c r="Q90" s="214"/>
      <c r="R90" s="462">
        <f>+IF(L90=0,"",'Ark1'!AJ1078)</f>
        <v>113.40091324200915</v>
      </c>
      <c r="S90" s="460"/>
      <c r="T90" s="463">
        <f>+IF(L90=0,"",'Ark1'!AL1078)</f>
        <v>18.384665406454804</v>
      </c>
      <c r="U90" s="214"/>
      <c r="V90" s="236">
        <f>+IF(H90=0,"",'Ark1'!T1078)</f>
        <v>6.1891089108910897</v>
      </c>
      <c r="W90" s="34">
        <f>+IF(H90=0,"",'Ark1'!W1078)</f>
        <v>7.6237623762376243</v>
      </c>
      <c r="X90" s="34">
        <f>+IF(H90=0,"",'Ark1'!X1078)</f>
        <v>97.623762376237622</v>
      </c>
      <c r="Y90" s="34">
        <f>+IF(H90=0,"",'Ark1'!Y1078)</f>
        <v>81.78217821782178</v>
      </c>
      <c r="Z90" s="34">
        <f>+IF(H90=0,"",'Ark1'!Z1078)</f>
        <v>4.8731239885823507</v>
      </c>
      <c r="AA90" s="34">
        <f>+IF(H90=0,"",'Ark1'!AA1078)</f>
        <v>0</v>
      </c>
      <c r="AB90" s="27">
        <f>+IF(H90=0,"",'Ark1'!AC1078)</f>
        <v>0</v>
      </c>
      <c r="AC90" s="34">
        <f>+IF(H90=0,"",'Ark1'!AE1078)</f>
        <v>0</v>
      </c>
      <c r="AD90" s="34">
        <f t="shared" si="76"/>
        <v>4.5071122112211253</v>
      </c>
      <c r="AE90" s="29">
        <f t="shared" si="77"/>
        <v>0.58118811881188115</v>
      </c>
      <c r="AF90" s="214"/>
      <c r="AG90" s="217"/>
      <c r="AI90" s="29"/>
      <c r="AJ90" s="27"/>
      <c r="AK90" s="241"/>
      <c r="AL90" s="28"/>
      <c r="AP90" s="28"/>
    </row>
    <row r="91" spans="1:72">
      <c r="A91" s="214"/>
      <c r="B91" s="238">
        <f>+'Ark1'!C1079</f>
        <v>2024</v>
      </c>
      <c r="C91" s="28">
        <f>+'Ark1'!L1079</f>
        <v>6</v>
      </c>
      <c r="D91" s="28" t="s">
        <v>32</v>
      </c>
      <c r="E91" s="28">
        <f>+'Ark1'!D1079</f>
        <v>4</v>
      </c>
      <c r="F91" s="28" t="str">
        <f t="shared" si="75"/>
        <v>Apr</v>
      </c>
      <c r="G91" s="335">
        <f>+'Ark1'!Q1079</f>
        <v>110</v>
      </c>
      <c r="H91" s="335">
        <f>+'Ark1'!R1079</f>
        <v>182</v>
      </c>
      <c r="I91" s="29">
        <f>+IF(H91=0,"",'Ark1'!AG1079)</f>
        <v>9.7268702984738162</v>
      </c>
      <c r="J91" s="29">
        <f>+IF(H91=0,"",'Ark1'!AH1079)</f>
        <v>1.0989010989010985</v>
      </c>
      <c r="K91" s="95"/>
      <c r="L91" s="465">
        <f>+'Ark1'!AI1079</f>
        <v>118</v>
      </c>
      <c r="M91" s="214"/>
      <c r="N91" s="531"/>
      <c r="O91" s="531"/>
      <c r="P91" s="32">
        <f>+IF(H91=0,"",'Ark1'!U1079)</f>
        <v>25.136263736263714</v>
      </c>
      <c r="Q91" s="214"/>
      <c r="R91" s="462">
        <f>+IF(L91=0,"",'Ark1'!AJ1079)</f>
        <v>111.04322033898301</v>
      </c>
      <c r="S91" s="460"/>
      <c r="T91" s="463">
        <f>+IF(L91=0,"",'Ark1'!AL1079)</f>
        <v>17.970147526433276</v>
      </c>
      <c r="U91" s="214"/>
      <c r="V91" s="236">
        <f>+IF(H91=0,"",'Ark1'!T1079)</f>
        <v>6.5219780219780201</v>
      </c>
      <c r="W91" s="34">
        <f>+IF(H91=0,"",'Ark1'!W1079)</f>
        <v>7.6923076923076898</v>
      </c>
      <c r="X91" s="34">
        <f>+IF(H91=0,"",'Ark1'!X1079)</f>
        <v>90.659340659340671</v>
      </c>
      <c r="Y91" s="34">
        <f>+IF(H91=0,"",'Ark1'!Y1079)</f>
        <v>67.582417582417591</v>
      </c>
      <c r="Z91" s="34">
        <f>+IF(H91=0,"",'Ark1'!Z1079)</f>
        <v>6.018479171255799</v>
      </c>
      <c r="AA91" s="34">
        <f>+IF(H91=0,"",'Ark1'!AA1079)</f>
        <v>0</v>
      </c>
      <c r="AB91" s="27">
        <f>+IF(H91=0,"",'Ark1'!AC1079)</f>
        <v>0</v>
      </c>
      <c r="AC91" s="34">
        <f>+IF(H91=0,"",'Ark1'!AE1079)</f>
        <v>0</v>
      </c>
      <c r="AD91" s="34">
        <f t="shared" si="76"/>
        <v>4.189377289377286</v>
      </c>
      <c r="AE91" s="29">
        <f t="shared" si="77"/>
        <v>0.60439560439560436</v>
      </c>
      <c r="AF91" s="214"/>
      <c r="AG91" s="217"/>
      <c r="AI91" s="29"/>
      <c r="AJ91" s="27"/>
      <c r="AK91" s="241"/>
      <c r="AL91" s="28"/>
      <c r="AP91" s="28"/>
    </row>
    <row r="92" spans="1:72">
      <c r="A92" s="214"/>
      <c r="B92" s="238">
        <f>+'Ark1'!C1080</f>
        <v>2024</v>
      </c>
      <c r="C92" s="28">
        <f>+'Ark1'!L1080</f>
        <v>6</v>
      </c>
      <c r="D92" s="28" t="s">
        <v>32</v>
      </c>
      <c r="E92" s="28">
        <f>+'Ark1'!D1080</f>
        <v>5</v>
      </c>
      <c r="F92" s="28" t="str">
        <f t="shared" si="75"/>
        <v>Mai</v>
      </c>
      <c r="G92" s="335">
        <f>+'Ark1'!Q1080</f>
        <v>69</v>
      </c>
      <c r="H92" s="335">
        <f>+'Ark1'!R1080</f>
        <v>91</v>
      </c>
      <c r="I92" s="29">
        <f>+IF(H92=0,"",'Ark1'!AG1080)</f>
        <v>6.7326743663316355</v>
      </c>
      <c r="J92" s="29">
        <f>+IF(H92=0,"",'Ark1'!AH1080)</f>
        <v>0</v>
      </c>
      <c r="K92" s="95"/>
      <c r="L92" s="465">
        <f>+'Ark1'!AI1080</f>
        <v>87</v>
      </c>
      <c r="M92" s="214"/>
      <c r="N92" s="531"/>
      <c r="O92" s="531"/>
      <c r="P92" s="32">
        <f>+IF(H92=0,"",'Ark1'!U1080)</f>
        <v>26.661538461538445</v>
      </c>
      <c r="Q92" s="214"/>
      <c r="R92" s="462">
        <f>+IF(L92=0,"",'Ark1'!AJ1080)</f>
        <v>112.24022988505752</v>
      </c>
      <c r="S92" s="460"/>
      <c r="T92" s="463">
        <f>+IF(L92=0,"",'Ark1'!AL1080)</f>
        <v>18.485194136556437</v>
      </c>
      <c r="U92" s="214"/>
      <c r="V92" s="236">
        <f>+IF(H92=0,"",'Ark1'!T1080)</f>
        <v>6.0769230769230758</v>
      </c>
      <c r="W92" s="34">
        <f>+IF(H92=0,"",'Ark1'!W1080)</f>
        <v>8.7912087912087884</v>
      </c>
      <c r="X92" s="34">
        <f>+IF(H92=0,"",'Ark1'!X1080)</f>
        <v>97.802197802197824</v>
      </c>
      <c r="Y92" s="34">
        <f>+IF(H92=0,"",'Ark1'!Y1080)</f>
        <v>74.725274725274758</v>
      </c>
      <c r="Z92" s="34">
        <f>+IF(H92=0,"",'Ark1'!Z1080)</f>
        <v>5.51716142238097</v>
      </c>
      <c r="AA92" s="34">
        <f>+IF(H92=0,"",'Ark1'!AA1080)</f>
        <v>0</v>
      </c>
      <c r="AB92" s="27">
        <f>+IF(H92=0,"",'Ark1'!AC1080)</f>
        <v>0</v>
      </c>
      <c r="AC92" s="34">
        <f>+IF(H92=0,"",'Ark1'!AE1080)</f>
        <v>0</v>
      </c>
      <c r="AD92" s="34">
        <f t="shared" si="76"/>
        <v>4.4435897435897411</v>
      </c>
      <c r="AE92" s="29">
        <f t="shared" si="77"/>
        <v>0.75824175824175821</v>
      </c>
      <c r="AF92" s="214"/>
      <c r="AG92" s="217"/>
      <c r="AI92" s="29"/>
      <c r="AJ92" s="27"/>
      <c r="AK92" s="241"/>
      <c r="AL92" s="28"/>
      <c r="AP92" s="28"/>
    </row>
    <row r="93" spans="1:72">
      <c r="A93" s="214"/>
      <c r="B93" s="238">
        <f>+'Ark1'!C1081</f>
        <v>2024</v>
      </c>
      <c r="C93" s="28">
        <f>+'Ark1'!L1081</f>
        <v>6</v>
      </c>
      <c r="D93" s="28" t="s">
        <v>32</v>
      </c>
      <c r="E93" s="28">
        <f>+'Ark1'!D1081</f>
        <v>6</v>
      </c>
      <c r="F93" s="28" t="str">
        <f t="shared" si="75"/>
        <v>Jun</v>
      </c>
      <c r="G93" s="335">
        <f>+'Ark1'!Q1081</f>
        <v>41</v>
      </c>
      <c r="H93" s="335">
        <f>+'Ark1'!R1081</f>
        <v>61</v>
      </c>
      <c r="I93" s="29">
        <f>+IF(H93=0,"",'Ark1'!AG1081)</f>
        <v>9.6605268273716955</v>
      </c>
      <c r="J93" s="29">
        <f>+IF(H93=0,"",'Ark1'!AH1081)</f>
        <v>1.6393442622950822</v>
      </c>
      <c r="K93" s="95"/>
      <c r="L93" s="465">
        <f>+'Ark1'!AI1081</f>
        <v>61</v>
      </c>
      <c r="M93" s="214"/>
      <c r="N93" s="531"/>
      <c r="O93" s="531"/>
      <c r="P93" s="32">
        <f>+IF(H93=0,"",'Ark1'!U1081)</f>
        <v>26.068852459016405</v>
      </c>
      <c r="Q93" s="214"/>
      <c r="R93" s="462">
        <f>+IF(L93=0,"",'Ark1'!AJ1081)</f>
        <v>111.14262295081969</v>
      </c>
      <c r="S93" s="460"/>
      <c r="T93" s="463">
        <f>+IF(L93=0,"",'Ark1'!AL1081)</f>
        <v>18.727882114546272</v>
      </c>
      <c r="U93" s="214"/>
      <c r="V93" s="236">
        <f>+IF(H93=0,"",'Ark1'!T1081)</f>
        <v>6.4590163934426243</v>
      </c>
      <c r="W93" s="34">
        <f>+IF(H93=0,"",'Ark1'!W1081)</f>
        <v>13.11475409836066</v>
      </c>
      <c r="X93" s="34">
        <f>+IF(H93=0,"",'Ark1'!X1081)</f>
        <v>93.442622950819683</v>
      </c>
      <c r="Y93" s="34">
        <f>+IF(H93=0,"",'Ark1'!Y1081)</f>
        <v>72.131147540983605</v>
      </c>
      <c r="Z93" s="34">
        <f>+IF(H93=0,"",'Ark1'!Z1081)</f>
        <v>6.159133987017559</v>
      </c>
      <c r="AA93" s="34">
        <f>+IF(H93=0,"",'Ark1'!AA1081)</f>
        <v>0</v>
      </c>
      <c r="AB93" s="27">
        <f>+IF(H93=0,"",'Ark1'!AC1081)</f>
        <v>0</v>
      </c>
      <c r="AC93" s="34">
        <f>+IF(H93=0,"",'Ark1'!AE1081)</f>
        <v>0</v>
      </c>
      <c r="AD93" s="34">
        <f t="shared" si="76"/>
        <v>4.3448087431694011</v>
      </c>
      <c r="AE93" s="29">
        <f t="shared" si="77"/>
        <v>0.67213114754098358</v>
      </c>
      <c r="AF93" s="214"/>
      <c r="AG93" s="217"/>
      <c r="AI93" s="29"/>
      <c r="AJ93" s="27"/>
      <c r="AK93" s="241"/>
      <c r="AL93" s="28"/>
      <c r="AP93" s="28"/>
    </row>
    <row r="94" spans="1:72">
      <c r="A94" s="214"/>
      <c r="B94" s="238">
        <f>+'Ark1'!C1082</f>
        <v>2024</v>
      </c>
      <c r="C94" s="28">
        <f>+'Ark1'!L1082</f>
        <v>6</v>
      </c>
      <c r="D94" s="28" t="s">
        <v>32</v>
      </c>
      <c r="E94" s="28">
        <f>+'Ark1'!D1082</f>
        <v>7</v>
      </c>
      <c r="F94" s="28" t="str">
        <f t="shared" si="75"/>
        <v>Jul</v>
      </c>
      <c r="G94" s="335">
        <f>+'Ark1'!Q1082</f>
        <v>13</v>
      </c>
      <c r="H94" s="335">
        <f>+'Ark1'!R1082</f>
        <v>23</v>
      </c>
      <c r="I94" s="29">
        <f>+IF(H94=0,"",'Ark1'!AG1082)</f>
        <v>9.0747805881336987</v>
      </c>
      <c r="J94" s="29">
        <f>+IF(H94=0,"",'Ark1'!AH1082)</f>
        <v>0</v>
      </c>
      <c r="K94" s="95"/>
      <c r="L94" s="465">
        <f>+'Ark1'!AI1082</f>
        <v>23</v>
      </c>
      <c r="M94" s="214"/>
      <c r="N94" s="531"/>
      <c r="O94" s="531"/>
      <c r="P94" s="32">
        <f>+IF(H94=0,"",'Ark1'!U1082)</f>
        <v>25.130434782608688</v>
      </c>
      <c r="Q94" s="214"/>
      <c r="R94" s="462">
        <f>+IF(L94=0,"",'Ark1'!AJ1082)</f>
        <v>111.81739130434782</v>
      </c>
      <c r="S94" s="460"/>
      <c r="T94" s="463">
        <f>+IF(L94=0,"",'Ark1'!AL1082)</f>
        <v>17.725945349699877</v>
      </c>
      <c r="U94" s="214"/>
      <c r="V94" s="236">
        <f>+IF(H94=0,"",'Ark1'!T1082)</f>
        <v>5.0869565217391308</v>
      </c>
      <c r="W94" s="34">
        <f>+IF(H94=0,"",'Ark1'!W1082)</f>
        <v>4.3478260869565215</v>
      </c>
      <c r="X94" s="34">
        <f>+IF(H94=0,"",'Ark1'!X1082)</f>
        <v>95.652173913043484</v>
      </c>
      <c r="Y94" s="34">
        <f>+IF(H94=0,"",'Ark1'!Y1082)</f>
        <v>69.565217391304344</v>
      </c>
      <c r="Z94" s="34">
        <f>+IF(H94=0,"",'Ark1'!Z1082)</f>
        <v>4.9350066986086452</v>
      </c>
      <c r="AA94" s="34">
        <f>+IF(H94=0,"",'Ark1'!AA1082)</f>
        <v>0</v>
      </c>
      <c r="AB94" s="27">
        <f>+IF(H94=0,"",'Ark1'!AC1082)</f>
        <v>0</v>
      </c>
      <c r="AC94" s="34">
        <f>+IF(H94=0,"",'Ark1'!AE1082)</f>
        <v>0</v>
      </c>
      <c r="AD94" s="34">
        <f t="shared" si="76"/>
        <v>4.1884057971014483</v>
      </c>
      <c r="AE94" s="29">
        <f t="shared" si="77"/>
        <v>0.56521739130434778</v>
      </c>
      <c r="AF94" s="214"/>
      <c r="AG94" s="217"/>
      <c r="AI94" s="29"/>
      <c r="AJ94" s="27"/>
      <c r="AK94" s="241"/>
      <c r="AL94" s="28"/>
      <c r="AP94" s="28"/>
    </row>
    <row r="95" spans="1:72">
      <c r="A95" s="214"/>
      <c r="B95" s="238">
        <f>+'Ark1'!C1083</f>
        <v>2024</v>
      </c>
      <c r="C95" s="28">
        <f>+'Ark1'!L1083</f>
        <v>6</v>
      </c>
      <c r="D95" s="28" t="s">
        <v>32</v>
      </c>
      <c r="E95" s="28">
        <f>+'Ark1'!D1083</f>
        <v>8</v>
      </c>
      <c r="F95" s="28" t="str">
        <f t="shared" si="75"/>
        <v>Aug</v>
      </c>
      <c r="G95" s="335">
        <f>+'Ark1'!Q1083</f>
        <v>844</v>
      </c>
      <c r="H95" s="335">
        <f>+'Ark1'!R1083</f>
        <v>1669</v>
      </c>
      <c r="I95" s="29">
        <f>+IF(H95=0,"",'Ark1'!AG1083)</f>
        <v>13.12980469062793</v>
      </c>
      <c r="J95" s="29">
        <f>+IF(H95=0,"",'Ark1'!AH1083)</f>
        <v>1.917315757938886</v>
      </c>
      <c r="K95" s="95"/>
      <c r="L95" s="465">
        <f>+'Ark1'!AI1083</f>
        <v>1668</v>
      </c>
      <c r="M95" s="214"/>
      <c r="N95" s="531"/>
      <c r="O95" s="531"/>
      <c r="P95" s="32">
        <f>+IF(H95=0,"",'Ark1'!U1083)</f>
        <v>26.62402636309168</v>
      </c>
      <c r="Q95" s="214"/>
      <c r="R95" s="462">
        <f>+IF(L95=0,"",'Ark1'!AJ1083)</f>
        <v>113.4919664268586</v>
      </c>
      <c r="S95" s="460"/>
      <c r="T95" s="463">
        <f>+IF(L95=0,"",'Ark1'!AL1083)</f>
        <v>18.107087969555096</v>
      </c>
      <c r="U95" s="214"/>
      <c r="V95" s="236">
        <f>+IF(H95=0,"",'Ark1'!T1083)</f>
        <v>5.0689035350509277</v>
      </c>
      <c r="W95" s="34">
        <f>+IF(H95=0,"",'Ark1'!W1083)</f>
        <v>1.0784901138406231</v>
      </c>
      <c r="X95" s="34">
        <f>+IF(H95=0,"",'Ark1'!X1083)</f>
        <v>98.801677651288188</v>
      </c>
      <c r="Y95" s="34">
        <f>+IF(H95=0,"",'Ark1'!Y1083)</f>
        <v>83.223487118034754</v>
      </c>
      <c r="Z95" s="34">
        <f>+IF(H95=0,"",'Ark1'!Z1083)</f>
        <v>3.9922608282242384</v>
      </c>
      <c r="AA95" s="34">
        <f>+IF(H95=0,"",'Ark1'!AA1083)</f>
        <v>0</v>
      </c>
      <c r="AB95" s="27">
        <f>+IF(H95=0,"",'Ark1'!AC1083)</f>
        <v>0</v>
      </c>
      <c r="AC95" s="34">
        <f>+IF(H95=0,"",'Ark1'!AE1083)</f>
        <v>0</v>
      </c>
      <c r="AD95" s="34">
        <f t="shared" si="76"/>
        <v>4.437337727181947</v>
      </c>
      <c r="AE95" s="29">
        <f t="shared" si="77"/>
        <v>0.50569203115638106</v>
      </c>
      <c r="AF95" s="214"/>
      <c r="AG95" s="217"/>
      <c r="AI95" s="29"/>
      <c r="AJ95" s="27"/>
      <c r="AK95" s="241"/>
      <c r="AL95" s="28"/>
      <c r="AP95" s="28"/>
    </row>
    <row r="96" spans="1:72">
      <c r="A96" s="214"/>
      <c r="B96" s="238">
        <f>+'Ark1'!C1084</f>
        <v>2024</v>
      </c>
      <c r="C96" s="28">
        <f>+'Ark1'!L1084</f>
        <v>6</v>
      </c>
      <c r="D96" s="28" t="s">
        <v>32</v>
      </c>
      <c r="E96" s="28">
        <f>+'Ark1'!D1084</f>
        <v>9</v>
      </c>
      <c r="F96" s="28" t="str">
        <f t="shared" si="75"/>
        <v>Sep</v>
      </c>
      <c r="G96" s="335">
        <f>+'Ark1'!Q1084</f>
        <v>1466</v>
      </c>
      <c r="H96" s="335">
        <f>+'Ark1'!R1084</f>
        <v>2914</v>
      </c>
      <c r="I96" s="29">
        <f>+IF(H96=0,"",'Ark1'!AG1084)</f>
        <v>16.609918403834119</v>
      </c>
      <c r="J96" s="29">
        <f>+IF(H96=0,"",'Ark1'!AH1084)</f>
        <v>5.1132463967055592</v>
      </c>
      <c r="K96" s="95"/>
      <c r="L96" s="465">
        <f>+'Ark1'!AI1084</f>
        <v>2910</v>
      </c>
      <c r="M96" s="214"/>
      <c r="N96" s="531"/>
      <c r="O96" s="531"/>
      <c r="P96" s="32">
        <f>+IF(H96=0,"",'Ark1'!U1084)</f>
        <v>25.556382978723441</v>
      </c>
      <c r="Q96" s="214"/>
      <c r="R96" s="462">
        <f>+IF(L96=0,"",'Ark1'!AJ1084)</f>
        <v>112.00969072164962</v>
      </c>
      <c r="S96" s="460"/>
      <c r="T96" s="463">
        <f>+IF(L96=0,"",'Ark1'!AL1084)</f>
        <v>18.021069235589877</v>
      </c>
      <c r="U96" s="214"/>
      <c r="V96" s="236">
        <f>+IF(H96=0,"",'Ark1'!T1084)</f>
        <v>5.4766643788606739</v>
      </c>
      <c r="W96" s="34">
        <f>+IF(H96=0,"",'Ark1'!W1084)</f>
        <v>3.0542210020590259</v>
      </c>
      <c r="X96" s="34">
        <f>+IF(H96=0,"",'Ark1'!X1084)</f>
        <v>97.632120796156485</v>
      </c>
      <c r="Y96" s="34">
        <f>+IF(H96=0,"",'Ark1'!Y1084)</f>
        <v>75.154426904598495</v>
      </c>
      <c r="Z96" s="34">
        <f>+IF(H96=0,"",'Ark1'!Z1084)</f>
        <v>4.3817728740502178</v>
      </c>
      <c r="AA96" s="34">
        <f>+IF(H96=0,"",'Ark1'!AA1084)</f>
        <v>0</v>
      </c>
      <c r="AB96" s="27">
        <f>+IF(H96=0,"",'Ark1'!AC1084)</f>
        <v>0</v>
      </c>
      <c r="AC96" s="34">
        <f>+IF(H96=0,"",'Ark1'!AE1084)</f>
        <v>0</v>
      </c>
      <c r="AD96" s="34">
        <f t="shared" si="76"/>
        <v>4.2593971631205738</v>
      </c>
      <c r="AE96" s="29">
        <f t="shared" si="77"/>
        <v>0.50308853809196985</v>
      </c>
      <c r="AF96" s="214"/>
      <c r="AG96" s="217"/>
      <c r="AI96" s="29"/>
      <c r="AJ96" s="27"/>
      <c r="AK96" s="241"/>
      <c r="AL96" s="28"/>
      <c r="AP96" s="28"/>
    </row>
    <row r="97" spans="1:72">
      <c r="A97" s="214"/>
      <c r="B97" s="238">
        <f>+'Ark1'!C1085</f>
        <v>2024</v>
      </c>
      <c r="C97" s="28">
        <f>+'Ark1'!L1085</f>
        <v>6</v>
      </c>
      <c r="D97" s="28" t="s">
        <v>32</v>
      </c>
      <c r="E97" s="28">
        <f>+'Ark1'!D1085</f>
        <v>10</v>
      </c>
      <c r="F97" s="28" t="str">
        <f t="shared" si="75"/>
        <v>Okt</v>
      </c>
      <c r="G97" s="335">
        <f>+'Ark1'!Q1085</f>
        <v>3093</v>
      </c>
      <c r="H97" s="335">
        <f>+'Ark1'!R1085</f>
        <v>7261</v>
      </c>
      <c r="I97" s="29">
        <f>+IF(H97=0,"",'Ark1'!AG1085)</f>
        <v>15.48250487096729</v>
      </c>
      <c r="J97" s="29">
        <f>+IF(H97=0,"",'Ark1'!AH1085)</f>
        <v>4.1041178900977826</v>
      </c>
      <c r="K97" s="95"/>
      <c r="L97" s="465">
        <f>+'Ark1'!AI1085</f>
        <v>7250</v>
      </c>
      <c r="M97" s="214"/>
      <c r="N97" s="531"/>
      <c r="O97" s="531"/>
      <c r="P97" s="32">
        <f>+IF(H97=0,"",'Ark1'!U1085)</f>
        <v>25.363434788596599</v>
      </c>
      <c r="Q97" s="214"/>
      <c r="R97" s="462">
        <f>+IF(L97=0,"",'Ark1'!AJ1085)</f>
        <v>111.71125517241401</v>
      </c>
      <c r="S97" s="460"/>
      <c r="T97" s="463">
        <f>+IF(L97=0,"",'Ark1'!AL1085)</f>
        <v>18.001216264096037</v>
      </c>
      <c r="U97" s="214"/>
      <c r="V97" s="236">
        <f>+IF(H97=0,"",'Ark1'!T1085)</f>
        <v>5.6609282467979609</v>
      </c>
      <c r="W97" s="34">
        <f>+IF(H97=0,"",'Ark1'!W1085)</f>
        <v>2.5478584217049995</v>
      </c>
      <c r="X97" s="34">
        <f>+IF(H97=0,"",'Ark1'!X1085)</f>
        <v>96.694670155625943</v>
      </c>
      <c r="Y97" s="34">
        <f>+IF(H97=0,"",'Ark1'!Y1085)</f>
        <v>72.744800991598979</v>
      </c>
      <c r="Z97" s="34">
        <f>+IF(H97=0,"",'Ark1'!Z1085)</f>
        <v>4.6017598403737585</v>
      </c>
      <c r="AA97" s="34">
        <f>+IF(H97=0,"",'Ark1'!AA1085)</f>
        <v>0</v>
      </c>
      <c r="AB97" s="27">
        <f>+IF(H97=0,"",'Ark1'!AC1085)</f>
        <v>0</v>
      </c>
      <c r="AC97" s="34">
        <f>+IF(H97=0,"",'Ark1'!AE1085)</f>
        <v>0</v>
      </c>
      <c r="AD97" s="34">
        <f t="shared" si="76"/>
        <v>4.2272391314327669</v>
      </c>
      <c r="AE97" s="29">
        <f t="shared" si="77"/>
        <v>0.4259743836937061</v>
      </c>
      <c r="AF97" s="214"/>
      <c r="AG97" s="217"/>
      <c r="AI97" s="29"/>
      <c r="AJ97" s="27"/>
      <c r="AK97" s="241"/>
      <c r="AL97" s="28"/>
      <c r="AP97" s="28"/>
    </row>
    <row r="98" spans="1:72">
      <c r="A98" s="214"/>
      <c r="B98" s="238">
        <f>+'Ark1'!C1086</f>
        <v>2024</v>
      </c>
      <c r="C98" s="28">
        <f>+'Ark1'!L1086</f>
        <v>6</v>
      </c>
      <c r="D98" s="28" t="s">
        <v>32</v>
      </c>
      <c r="E98" s="28">
        <f>+'Ark1'!D1086</f>
        <v>11</v>
      </c>
      <c r="F98" s="28" t="str">
        <f t="shared" si="75"/>
        <v>Nov</v>
      </c>
      <c r="G98" s="335">
        <f>+'Ark1'!Q1086</f>
        <v>1410</v>
      </c>
      <c r="H98" s="335">
        <f>+'Ark1'!R1086</f>
        <v>3250</v>
      </c>
      <c r="I98" s="29">
        <f>+IF(H98=0,"",'Ark1'!AG1086)</f>
        <v>17.223042522404675</v>
      </c>
      <c r="J98" s="29">
        <f>+IF(H98=0,"",'Ark1'!AH1086)</f>
        <v>4.369230769230767</v>
      </c>
      <c r="K98" s="95"/>
      <c r="L98" s="465">
        <f>+'Ark1'!AI1086</f>
        <v>3249</v>
      </c>
      <c r="M98" s="214"/>
      <c r="N98" s="531"/>
      <c r="O98" s="531"/>
      <c r="P98" s="32">
        <f>+IF(H98=0,"",'Ark1'!U1086)</f>
        <v>25.457230769230765</v>
      </c>
      <c r="Q98" s="214"/>
      <c r="R98" s="462">
        <f>+IF(L98=0,"",'Ark1'!AJ1086)</f>
        <v>111.94330563250259</v>
      </c>
      <c r="S98" s="460"/>
      <c r="T98" s="463">
        <f>+IF(L98=0,"",'Ark1'!AL1086)</f>
        <v>0</v>
      </c>
      <c r="U98" s="214"/>
      <c r="V98" s="236">
        <f>+IF(H98=0,"",'Ark1'!T1086)</f>
        <v>5.7175384615384601</v>
      </c>
      <c r="W98" s="34">
        <f>+IF(H98=0,"",'Ark1'!W1086)</f>
        <v>2.4</v>
      </c>
      <c r="X98" s="34">
        <f>+IF(H98=0,"",'Ark1'!X1086)</f>
        <v>97.046153846153885</v>
      </c>
      <c r="Y98" s="34">
        <f>+IF(H98=0,"",'Ark1'!Y1086)</f>
        <v>75.138461538461556</v>
      </c>
      <c r="Z98" s="34">
        <f>+IF(H98=0,"",'Ark1'!Z1086)</f>
        <v>4.3400657590525249</v>
      </c>
      <c r="AA98" s="34">
        <f>+IF(H98=0,"",'Ark1'!AA1086)</f>
        <v>0</v>
      </c>
      <c r="AB98" s="27">
        <f>+IF(H98=0,"",'Ark1'!AC1086)</f>
        <v>0</v>
      </c>
      <c r="AC98" s="34">
        <f>+IF(H98=0,"",'Ark1'!AE1086)</f>
        <v>0</v>
      </c>
      <c r="AD98" s="34">
        <f t="shared" si="76"/>
        <v>4.2428717948717942</v>
      </c>
      <c r="AE98" s="29">
        <f t="shared" si="77"/>
        <v>0.43384615384615383</v>
      </c>
      <c r="AF98" s="214"/>
      <c r="AG98" s="217"/>
      <c r="AI98" s="29"/>
      <c r="AJ98" s="27"/>
      <c r="AK98" s="241"/>
      <c r="AL98" s="28"/>
      <c r="AP98" s="28"/>
    </row>
    <row r="99" spans="1:72">
      <c r="A99" s="214"/>
      <c r="B99" s="238">
        <f>+'Ark1'!C1087</f>
        <v>2024</v>
      </c>
      <c r="C99" s="28">
        <f>+'Ark1'!L1087</f>
        <v>6</v>
      </c>
      <c r="D99" s="28" t="s">
        <v>32</v>
      </c>
      <c r="E99" s="28">
        <f>+'Ark1'!D1087</f>
        <v>12</v>
      </c>
      <c r="F99" s="28" t="str">
        <f t="shared" si="75"/>
        <v>Des</v>
      </c>
      <c r="G99" s="335">
        <f>+'Ark1'!Q1087</f>
        <v>197</v>
      </c>
      <c r="H99" s="335">
        <f>+'Ark1'!R1087</f>
        <v>391</v>
      </c>
      <c r="I99" s="29">
        <f>+IF(H99=0,"",'Ark1'!AG1087)</f>
        <v>15.745114186499988</v>
      </c>
      <c r="J99" s="29">
        <f>+IF(H99=0,"",'Ark1'!AH1087)</f>
        <v>2.0460358056265981</v>
      </c>
      <c r="K99" s="95"/>
      <c r="L99" s="465">
        <f>+'Ark1'!AI1087</f>
        <v>390</v>
      </c>
      <c r="M99" s="214"/>
      <c r="N99" s="531"/>
      <c r="O99" s="531"/>
      <c r="P99" s="32">
        <f>+IF(H99=0,"",'Ark1'!U1087)</f>
        <v>24.596163682864457</v>
      </c>
      <c r="Q99" s="214"/>
      <c r="R99" s="462">
        <f>+IF(L99=0,"",'Ark1'!AJ1087)</f>
        <v>110.6666666666667</v>
      </c>
      <c r="S99" s="460"/>
      <c r="T99" s="463">
        <f>+IF(L99=0,"",'Ark1'!AL1087)</f>
        <v>0</v>
      </c>
      <c r="U99" s="214"/>
      <c r="V99" s="236">
        <f>+IF(H99=0,"",'Ark1'!T1087)</f>
        <v>6.0537084398976972</v>
      </c>
      <c r="W99" s="34">
        <f>+IF(H99=0,"",'Ark1'!W1087)</f>
        <v>2.8132992327365725</v>
      </c>
      <c r="X99" s="34">
        <f>+IF(H99=0,"",'Ark1'!X1087)</f>
        <v>95.907928388746797</v>
      </c>
      <c r="Y99" s="34">
        <f>+IF(H99=0,"",'Ark1'!Y1087)</f>
        <v>67.007672634271103</v>
      </c>
      <c r="Z99" s="34">
        <f>+IF(H99=0,"",'Ark1'!Z1087)</f>
        <v>4.8024195323307506</v>
      </c>
      <c r="AA99" s="34">
        <f>+IF(H99=0,"",'Ark1'!AA1087)</f>
        <v>0</v>
      </c>
      <c r="AB99" s="27">
        <f>+IF(H99=0,"",'Ark1'!AC1087)</f>
        <v>0</v>
      </c>
      <c r="AC99" s="34">
        <f>+IF(H99=0,"",'Ark1'!AE1087)</f>
        <v>0</v>
      </c>
      <c r="AD99" s="34">
        <f t="shared" si="76"/>
        <v>4.0993606138107426</v>
      </c>
      <c r="AE99" s="29">
        <f t="shared" si="77"/>
        <v>0.50383631713554988</v>
      </c>
      <c r="AF99" s="214"/>
      <c r="AG99" s="217"/>
      <c r="AI99" s="29"/>
      <c r="AJ99" s="27"/>
      <c r="AK99" s="241"/>
      <c r="AL99" s="28"/>
      <c r="AP99" s="28"/>
    </row>
    <row r="100" spans="1:72" ht="15" customHeight="1">
      <c r="A100" s="214"/>
      <c r="B100" s="214"/>
      <c r="C100" s="214"/>
      <c r="D100" s="214"/>
      <c r="E100" s="214"/>
      <c r="F100" s="214"/>
      <c r="G100" s="347"/>
      <c r="H100" s="347"/>
      <c r="I100" s="215"/>
      <c r="J100" s="215"/>
      <c r="K100" s="95"/>
      <c r="L100" s="457"/>
      <c r="M100" s="214"/>
      <c r="N100" s="531"/>
      <c r="O100" s="531"/>
      <c r="P100" s="232"/>
      <c r="Q100" s="214"/>
      <c r="R100" s="456"/>
      <c r="S100" s="460"/>
      <c r="T100" s="460"/>
      <c r="U100" s="214"/>
      <c r="V100" s="214"/>
      <c r="W100" s="216"/>
      <c r="X100" s="216"/>
      <c r="Y100" s="216"/>
      <c r="Z100" s="216"/>
      <c r="AA100" s="216"/>
      <c r="AB100" s="214"/>
      <c r="AC100" s="216"/>
      <c r="AD100" s="216"/>
      <c r="AE100" s="215"/>
      <c r="AF100" s="214"/>
      <c r="AG100" s="217"/>
      <c r="AI100" s="29"/>
      <c r="AJ100" s="27"/>
      <c r="AK100" s="218"/>
      <c r="AL100" s="28"/>
      <c r="AP100" s="28"/>
      <c r="BH100" s="230"/>
    </row>
    <row r="101" spans="1:72" ht="15" customHeight="1">
      <c r="A101" s="214"/>
      <c r="B101" s="214"/>
      <c r="C101" s="232" t="s">
        <v>0</v>
      </c>
      <c r="D101" s="214"/>
      <c r="E101" s="272" t="str">
        <f>+D103</f>
        <v>R-</v>
      </c>
      <c r="F101" s="232" t="s">
        <v>570</v>
      </c>
      <c r="G101" s="347"/>
      <c r="H101" s="365">
        <f>SUM(H103:H114)</f>
        <v>21664</v>
      </c>
      <c r="I101" s="215"/>
      <c r="J101" s="215"/>
      <c r="K101" s="95"/>
      <c r="L101" s="457"/>
      <c r="M101" s="214"/>
      <c r="N101" s="531"/>
      <c r="O101" s="531"/>
      <c r="P101" s="265">
        <f>+Klasse!N16</f>
        <v>29.938727843426932</v>
      </c>
      <c r="Q101" s="214"/>
      <c r="R101" s="456"/>
      <c r="S101" s="460"/>
      <c r="T101" s="460"/>
      <c r="U101" s="214"/>
      <c r="V101" s="214"/>
      <c r="W101" s="216"/>
      <c r="X101" s="216"/>
      <c r="Y101" s="216"/>
      <c r="Z101" s="216"/>
      <c r="AA101" s="216"/>
      <c r="AB101" s="214"/>
      <c r="AC101" s="216"/>
      <c r="AD101" s="265">
        <f>+P101/C103</f>
        <v>4.2769611204895615</v>
      </c>
      <c r="AE101" s="215"/>
      <c r="AF101" s="214"/>
      <c r="AG101" s="217"/>
      <c r="AI101" s="29"/>
      <c r="AJ101" s="27"/>
      <c r="AK101" s="218"/>
      <c r="AL101" s="28"/>
      <c r="AP101" s="28"/>
      <c r="BH101" s="230"/>
    </row>
    <row r="102" spans="1:72" ht="15" customHeight="1">
      <c r="A102" s="214"/>
      <c r="B102" s="214"/>
      <c r="C102" s="214"/>
      <c r="D102" s="214"/>
      <c r="E102" s="214"/>
      <c r="F102" s="214"/>
      <c r="G102" s="347"/>
      <c r="H102" s="347"/>
      <c r="I102" s="215"/>
      <c r="J102" s="215"/>
      <c r="K102" s="95"/>
      <c r="L102" s="457"/>
      <c r="M102" s="214"/>
      <c r="N102" s="531"/>
      <c r="O102" s="531"/>
      <c r="P102" s="232"/>
      <c r="Q102" s="214"/>
      <c r="R102" s="456"/>
      <c r="S102" s="460"/>
      <c r="T102" s="460"/>
      <c r="U102" s="214"/>
      <c r="V102" s="214"/>
      <c r="W102" s="216"/>
      <c r="X102" s="216"/>
      <c r="Y102" s="216"/>
      <c r="Z102" s="216"/>
      <c r="AA102" s="216"/>
      <c r="AB102" s="214"/>
      <c r="AC102" s="216"/>
      <c r="AD102" s="216"/>
      <c r="AE102" s="216"/>
      <c r="AF102" s="214"/>
      <c r="AG102" s="217"/>
      <c r="AI102" s="29"/>
      <c r="AJ102" s="27"/>
      <c r="AK102" s="218"/>
      <c r="AL102" s="28"/>
      <c r="AP102" s="28"/>
      <c r="BH102" s="230">
        <f>1+BH99</f>
        <v>1</v>
      </c>
      <c r="BI102" s="28">
        <v>20.659867330016564</v>
      </c>
      <c r="BJ102" s="28">
        <f t="shared" ref="BJ102" si="78">+BI102</f>
        <v>20.659867330016564</v>
      </c>
      <c r="BK102" s="28">
        <f t="shared" ref="BK102" si="79">+BJ102</f>
        <v>20.659867330016564</v>
      </c>
      <c r="BL102" s="28">
        <f t="shared" ref="BL102" si="80">+BK102</f>
        <v>20.659867330016564</v>
      </c>
      <c r="BM102" s="28">
        <f t="shared" ref="BM102" si="81">+BL102</f>
        <v>20.659867330016564</v>
      </c>
      <c r="BN102" s="28">
        <f t="shared" ref="BN102" si="82">+BM102</f>
        <v>20.659867330016564</v>
      </c>
      <c r="BO102" s="28">
        <f t="shared" ref="BO102" si="83">+BN102</f>
        <v>20.659867330016564</v>
      </c>
      <c r="BP102" s="28">
        <f t="shared" ref="BP102" si="84">+BO102</f>
        <v>20.659867330016564</v>
      </c>
      <c r="BQ102" s="28">
        <f t="shared" ref="BQ102" si="85">+BP102</f>
        <v>20.659867330016564</v>
      </c>
      <c r="BR102" s="28">
        <f t="shared" ref="BR102" si="86">+BQ102</f>
        <v>20.659867330016564</v>
      </c>
      <c r="BS102" s="28">
        <f t="shared" ref="BS102" si="87">+BR102</f>
        <v>20.659867330016564</v>
      </c>
      <c r="BT102" s="28">
        <f t="shared" ref="BT102" si="88">+BS102</f>
        <v>20.659867330016564</v>
      </c>
    </row>
    <row r="103" spans="1:72">
      <c r="A103" s="214"/>
      <c r="B103" s="238">
        <f>+'Ark1'!C1088</f>
        <v>2024</v>
      </c>
      <c r="C103" s="234">
        <f>+'Ark1'!L1088</f>
        <v>7</v>
      </c>
      <c r="D103" s="234" t="s">
        <v>33</v>
      </c>
      <c r="E103" s="234">
        <f>+'Ark1'!D1088</f>
        <v>1</v>
      </c>
      <c r="F103" s="234" t="str">
        <f t="shared" ref="F103:F114" si="89">+F88</f>
        <v>Jan</v>
      </c>
      <c r="G103" s="351">
        <f>+'Ark1'!Q1088</f>
        <v>90</v>
      </c>
      <c r="H103" s="351">
        <f>+'Ark1'!R1088</f>
        <v>236</v>
      </c>
      <c r="I103" s="235">
        <f>+IF(H103=0,"",'Ark1'!AG1088)</f>
        <v>15.900145508819129</v>
      </c>
      <c r="J103" s="235">
        <f>+IF(H103=0,"",'Ark1'!AH1088)</f>
        <v>0.84745762711864381</v>
      </c>
      <c r="K103" s="95"/>
      <c r="L103" s="465">
        <f>+'Ark1'!AI1088</f>
        <v>160</v>
      </c>
      <c r="M103" s="214"/>
      <c r="N103" s="531"/>
      <c r="O103" s="531"/>
      <c r="P103" s="32">
        <f>+IF(H103=0,"",'Ark1'!U1088)</f>
        <v>26.994067796610175</v>
      </c>
      <c r="Q103" s="214"/>
      <c r="R103" s="462">
        <f>+IF(L103=0,"",'Ark1'!AJ1088)</f>
        <v>114.14812499999989</v>
      </c>
      <c r="S103" s="460"/>
      <c r="T103" s="463">
        <f>+IF(L103=0,"",'Ark1'!AL1088)</f>
        <v>19.575261262081504</v>
      </c>
      <c r="U103" s="214"/>
      <c r="V103" s="236">
        <f>+IF(H103=0,"",'Ark1'!T1088)</f>
        <v>7.1059322033898304</v>
      </c>
      <c r="W103" s="237">
        <f>+IF(H103=0,"",'Ark1'!W1088)</f>
        <v>13.983050847457628</v>
      </c>
      <c r="X103" s="237">
        <f>+IF(H103=0,"",'Ark1'!X1088)</f>
        <v>96.18644067796609</v>
      </c>
      <c r="Y103" s="237">
        <f>+IF(H103=0,"",'Ark1'!Y1088)</f>
        <v>74.576271186440707</v>
      </c>
      <c r="Z103" s="237">
        <f>+IF(H103=0,"",'Ark1'!Z1088)</f>
        <v>6.2289617761680489</v>
      </c>
      <c r="AA103" s="237">
        <f>+IF(H103=0,"",'Ark1'!AA1088)</f>
        <v>0</v>
      </c>
      <c r="AB103" s="236">
        <f>+IF(H103=0,"",'Ark1'!AC1088)</f>
        <v>0</v>
      </c>
      <c r="AC103" s="237">
        <f>+IF(H103=0,"",'Ark1'!AE1088)</f>
        <v>0</v>
      </c>
      <c r="AD103" s="237">
        <f t="shared" ref="AD103:AD114" si="90">+IF(H103=0,"",+P103/C103)</f>
        <v>3.8562953995157394</v>
      </c>
      <c r="AE103" s="235">
        <f t="shared" ref="AE103:AE114" si="91">+IF(H103=0,"",G103/H103)</f>
        <v>0.38135593220338981</v>
      </c>
      <c r="AF103" s="214"/>
      <c r="AG103" s="217"/>
      <c r="AI103" s="29"/>
      <c r="AJ103" s="27"/>
      <c r="AK103" s="241"/>
      <c r="AL103" s="28"/>
      <c r="AP103" s="28"/>
    </row>
    <row r="104" spans="1:72">
      <c r="A104" s="214"/>
      <c r="B104" s="238">
        <f>+'Ark1'!C1089</f>
        <v>2024</v>
      </c>
      <c r="C104" s="234">
        <f>+'Ark1'!L1089</f>
        <v>7</v>
      </c>
      <c r="D104" s="234" t="s">
        <v>33</v>
      </c>
      <c r="E104" s="234">
        <f>+'Ark1'!D1089</f>
        <v>2</v>
      </c>
      <c r="F104" s="234" t="str">
        <f t="shared" si="89"/>
        <v>Feb</v>
      </c>
      <c r="G104" s="351">
        <f>+'Ark1'!Q1089</f>
        <v>130</v>
      </c>
      <c r="H104" s="351">
        <f>+'Ark1'!R1089</f>
        <v>200</v>
      </c>
      <c r="I104" s="235">
        <f>+IF(H104=0,"",'Ark1'!AG1089)</f>
        <v>12.925121984082985</v>
      </c>
      <c r="J104" s="235">
        <f>+IF(H104=0,"",'Ark1'!AH1089)</f>
        <v>0</v>
      </c>
      <c r="K104" s="95"/>
      <c r="L104" s="465">
        <f>+'Ark1'!AI1089</f>
        <v>178</v>
      </c>
      <c r="M104" s="214"/>
      <c r="N104" s="531"/>
      <c r="O104" s="531"/>
      <c r="P104" s="32">
        <f>+IF(H104=0,"",'Ark1'!U1089)</f>
        <v>29.257499999999993</v>
      </c>
      <c r="Q104" s="214"/>
      <c r="R104" s="462">
        <f>+IF(L104=0,"",'Ark1'!AJ1089)</f>
        <v>113.51123595505618</v>
      </c>
      <c r="S104" s="460"/>
      <c r="T104" s="463">
        <f>+IF(L104=0,"",'Ark1'!AL1089)</f>
        <v>20.112324527952925</v>
      </c>
      <c r="U104" s="214"/>
      <c r="V104" s="236">
        <f>+IF(H104=0,"",'Ark1'!T1089)</f>
        <v>6.91</v>
      </c>
      <c r="W104" s="237">
        <f>+IF(H104=0,"",'Ark1'!W1089)</f>
        <v>15</v>
      </c>
      <c r="X104" s="237">
        <f>+IF(H104=0,"",'Ark1'!X1089)</f>
        <v>96.5</v>
      </c>
      <c r="Y104" s="237">
        <f>+IF(H104=0,"",'Ark1'!Y1089)</f>
        <v>88</v>
      </c>
      <c r="Z104" s="237">
        <f>+IF(H104=0,"",'Ark1'!Z1089)</f>
        <v>5.8440605532455212</v>
      </c>
      <c r="AA104" s="237">
        <f>+IF(H104=0,"",'Ark1'!AA1089)</f>
        <v>0</v>
      </c>
      <c r="AB104" s="236">
        <f>+IF(H104=0,"",'Ark1'!AC1089)</f>
        <v>0</v>
      </c>
      <c r="AC104" s="237">
        <f>+IF(H104=0,"",'Ark1'!AE1089)</f>
        <v>0</v>
      </c>
      <c r="AD104" s="237">
        <f t="shared" si="90"/>
        <v>4.1796428571428565</v>
      </c>
      <c r="AE104" s="235">
        <f t="shared" si="91"/>
        <v>0.65</v>
      </c>
      <c r="AF104" s="214"/>
      <c r="AG104" s="217"/>
      <c r="AI104" s="29"/>
      <c r="AJ104" s="27"/>
      <c r="AK104" s="241"/>
      <c r="AL104" s="28"/>
      <c r="AP104" s="28"/>
    </row>
    <row r="105" spans="1:72">
      <c r="A105" s="214"/>
      <c r="B105" s="238">
        <f>+'Ark1'!C1090</f>
        <v>2024</v>
      </c>
      <c r="C105" s="234">
        <f>+'Ark1'!L1090</f>
        <v>7</v>
      </c>
      <c r="D105" s="234" t="s">
        <v>33</v>
      </c>
      <c r="E105" s="234">
        <f>+'Ark1'!D1090</f>
        <v>3</v>
      </c>
      <c r="F105" s="234" t="str">
        <f t="shared" si="89"/>
        <v>Mar</v>
      </c>
      <c r="G105" s="351">
        <f>+'Ark1'!Q1090</f>
        <v>854</v>
      </c>
      <c r="H105" s="351">
        <f>+'Ark1'!R1090</f>
        <v>1483</v>
      </c>
      <c r="I105" s="235">
        <f>+IF(H105=0,"",'Ark1'!AG1090)</f>
        <v>11.641795237837577</v>
      </c>
      <c r="J105" s="235">
        <f>+IF(H105=0,"",'Ark1'!AH1090)</f>
        <v>2.4275118004045861</v>
      </c>
      <c r="K105" s="95"/>
      <c r="L105" s="465">
        <f>+'Ark1'!AI1090</f>
        <v>1267</v>
      </c>
      <c r="M105" s="214"/>
      <c r="N105" s="531"/>
      <c r="O105" s="531"/>
      <c r="P105" s="32">
        <f>+IF(H105=0,"",'Ark1'!U1090)</f>
        <v>30.178422117329696</v>
      </c>
      <c r="Q105" s="214"/>
      <c r="R105" s="462">
        <f>+IF(L105=0,"",'Ark1'!AJ1090)</f>
        <v>114.36756116811389</v>
      </c>
      <c r="S105" s="460"/>
      <c r="T105" s="463">
        <f>+IF(L105=0,"",'Ark1'!AL1090)</f>
        <v>20.078758834932238</v>
      </c>
      <c r="U105" s="214"/>
      <c r="V105" s="236">
        <f>+IF(H105=0,"",'Ark1'!T1090)</f>
        <v>7.0377612946729604</v>
      </c>
      <c r="W105" s="237">
        <f>+IF(H105=0,"",'Ark1'!W1090)</f>
        <v>18.476062036412685</v>
      </c>
      <c r="X105" s="237">
        <f>+IF(H105=0,"",'Ark1'!X1090)</f>
        <v>99.595414699932576</v>
      </c>
      <c r="Y105" s="237">
        <f>+IF(H105=0,"",'Ark1'!Y1090)</f>
        <v>92.717464598786236</v>
      </c>
      <c r="Z105" s="237">
        <f>+IF(H105=0,"",'Ark1'!Z1090)</f>
        <v>4.8690837681824801</v>
      </c>
      <c r="AA105" s="237">
        <f>+IF(H105=0,"",'Ark1'!AA1090)</f>
        <v>0</v>
      </c>
      <c r="AB105" s="236">
        <f>+IF(H105=0,"",'Ark1'!AC1090)</f>
        <v>0</v>
      </c>
      <c r="AC105" s="237">
        <f>+IF(H105=0,"",'Ark1'!AE1090)</f>
        <v>0</v>
      </c>
      <c r="AD105" s="237">
        <f t="shared" si="90"/>
        <v>4.3112031596185281</v>
      </c>
      <c r="AE105" s="235">
        <f t="shared" si="91"/>
        <v>0.57585974376264326</v>
      </c>
      <c r="AF105" s="214"/>
      <c r="AG105" s="217"/>
      <c r="AI105" s="29"/>
      <c r="AJ105" s="27"/>
      <c r="AK105" s="241"/>
      <c r="AL105" s="28"/>
      <c r="AP105" s="28"/>
    </row>
    <row r="106" spans="1:72">
      <c r="A106" s="214"/>
      <c r="B106" s="238">
        <f>+'Ark1'!C1091</f>
        <v>2024</v>
      </c>
      <c r="C106" s="234">
        <f>+'Ark1'!L1091</f>
        <v>7</v>
      </c>
      <c r="D106" s="234" t="s">
        <v>33</v>
      </c>
      <c r="E106" s="234">
        <f>+'Ark1'!D1091</f>
        <v>4</v>
      </c>
      <c r="F106" s="234" t="str">
        <f t="shared" si="89"/>
        <v>Apr</v>
      </c>
      <c r="G106" s="351">
        <f>+'Ark1'!Q1091</f>
        <v>126</v>
      </c>
      <c r="H106" s="351">
        <f>+'Ark1'!R1091</f>
        <v>230</v>
      </c>
      <c r="I106" s="235">
        <f>+IF(H106=0,"",'Ark1'!AG1091)</f>
        <v>13.513392838159064</v>
      </c>
      <c r="J106" s="235">
        <f>+IF(H106=0,"",'Ark1'!AH1091)</f>
        <v>0.43478260869565216</v>
      </c>
      <c r="K106" s="95"/>
      <c r="L106" s="465">
        <f>+'Ark1'!AI1091</f>
        <v>180</v>
      </c>
      <c r="M106" s="214"/>
      <c r="N106" s="531"/>
      <c r="O106" s="531"/>
      <c r="P106" s="32">
        <f>+IF(H106=0,"",'Ark1'!U1091)</f>
        <v>27.63347826086957</v>
      </c>
      <c r="Q106" s="214"/>
      <c r="R106" s="462">
        <f>+IF(L106=0,"",'Ark1'!AJ1091)</f>
        <v>110.86944444444438</v>
      </c>
      <c r="S106" s="460"/>
      <c r="T106" s="463">
        <f>+IF(L106=0,"",'Ark1'!AL1091)</f>
        <v>19.643124465282526</v>
      </c>
      <c r="U106" s="214"/>
      <c r="V106" s="236">
        <f>+IF(H106=0,"",'Ark1'!T1091)</f>
        <v>7.4739130434782606</v>
      </c>
      <c r="W106" s="237">
        <f>+IF(H106=0,"",'Ark1'!W1091)</f>
        <v>26.521739130434774</v>
      </c>
      <c r="X106" s="237">
        <f>+IF(H106=0,"",'Ark1'!X1091)</f>
        <v>98.695652173913047</v>
      </c>
      <c r="Y106" s="237">
        <f>+IF(H106=0,"",'Ark1'!Y1091)</f>
        <v>71.739130434782609</v>
      </c>
      <c r="Z106" s="237">
        <f>+IF(H106=0,"",'Ark1'!Z1091)</f>
        <v>6.103966001312501</v>
      </c>
      <c r="AA106" s="237">
        <f>+IF(H106=0,"",'Ark1'!AA1091)</f>
        <v>0</v>
      </c>
      <c r="AB106" s="236">
        <f>+IF(H106=0,"",'Ark1'!AC1091)</f>
        <v>0</v>
      </c>
      <c r="AC106" s="237">
        <f>+IF(H106=0,"",'Ark1'!AE1091)</f>
        <v>0</v>
      </c>
      <c r="AD106" s="237">
        <f t="shared" si="90"/>
        <v>3.9476397515527957</v>
      </c>
      <c r="AE106" s="235">
        <f t="shared" si="91"/>
        <v>0.54782608695652169</v>
      </c>
      <c r="AF106" s="214"/>
      <c r="AG106" s="27"/>
      <c r="AI106" s="29"/>
      <c r="AJ106" s="27"/>
      <c r="AK106" s="28"/>
      <c r="AL106" s="28"/>
      <c r="AP106" s="28"/>
    </row>
    <row r="107" spans="1:72">
      <c r="A107" s="214"/>
      <c r="B107" s="238">
        <f>+'Ark1'!C1092</f>
        <v>2024</v>
      </c>
      <c r="C107" s="234">
        <f>+'Ark1'!L1092</f>
        <v>7</v>
      </c>
      <c r="D107" s="234" t="s">
        <v>33</v>
      </c>
      <c r="E107" s="234">
        <f>+'Ark1'!D1092</f>
        <v>5</v>
      </c>
      <c r="F107" s="234" t="str">
        <f t="shared" si="89"/>
        <v>Mai</v>
      </c>
      <c r="G107" s="351">
        <f>+'Ark1'!Q1092</f>
        <v>92</v>
      </c>
      <c r="H107" s="351">
        <f>+'Ark1'!R1092</f>
        <v>131</v>
      </c>
      <c r="I107" s="235">
        <f>+IF(H107=0,"",'Ark1'!AG1092)</f>
        <v>10.89654292072971</v>
      </c>
      <c r="J107" s="235">
        <f>+IF(H107=0,"",'Ark1'!AH1092)</f>
        <v>1.5267175572519092</v>
      </c>
      <c r="K107" s="95"/>
      <c r="L107" s="465">
        <f>+'Ark1'!AI1092</f>
        <v>130</v>
      </c>
      <c r="M107" s="214"/>
      <c r="N107" s="531"/>
      <c r="O107" s="531"/>
      <c r="P107" s="32">
        <f>+IF(H107=0,"",'Ark1'!U1092)</f>
        <v>29.97480916030533</v>
      </c>
      <c r="Q107" s="214"/>
      <c r="R107" s="462">
        <f>+IF(L107=0,"",'Ark1'!AJ1092)</f>
        <v>113.2469230769231</v>
      </c>
      <c r="S107" s="460"/>
      <c r="T107" s="463">
        <f>+IF(L107=0,"",'Ark1'!AL1092)</f>
        <v>20.886161334380805</v>
      </c>
      <c r="U107" s="214"/>
      <c r="V107" s="236">
        <f>+IF(H107=0,"",'Ark1'!T1092)</f>
        <v>7.0610687022900764</v>
      </c>
      <c r="W107" s="237">
        <f>+IF(H107=0,"",'Ark1'!W1092)</f>
        <v>16.030534351145036</v>
      </c>
      <c r="X107" s="237">
        <f>+IF(H107=0,"",'Ark1'!X1092)</f>
        <v>100</v>
      </c>
      <c r="Y107" s="237">
        <f>+IF(H107=0,"",'Ark1'!Y1092)</f>
        <v>88.549618320610705</v>
      </c>
      <c r="Z107" s="237">
        <f>+IF(H107=0,"",'Ark1'!Z1092)</f>
        <v>5.2058737159853914</v>
      </c>
      <c r="AA107" s="237">
        <f>+IF(H107=0,"",'Ark1'!AA1092)</f>
        <v>0</v>
      </c>
      <c r="AB107" s="236">
        <f>+IF(H107=0,"",'Ark1'!AC1092)</f>
        <v>0</v>
      </c>
      <c r="AC107" s="237">
        <f>+IF(H107=0,"",'Ark1'!AE1092)</f>
        <v>0</v>
      </c>
      <c r="AD107" s="237">
        <f t="shared" si="90"/>
        <v>4.2821155943293325</v>
      </c>
      <c r="AE107" s="235">
        <f t="shared" si="91"/>
        <v>0.70229007633587781</v>
      </c>
      <c r="AF107" s="214"/>
      <c r="AG107" s="218"/>
      <c r="AI107" s="29"/>
      <c r="AJ107" s="27"/>
      <c r="AK107" s="241"/>
      <c r="AL107" s="28"/>
      <c r="AP107" s="28"/>
    </row>
    <row r="108" spans="1:72">
      <c r="A108" s="214"/>
      <c r="B108" s="238">
        <f>+'Ark1'!C1093</f>
        <v>2024</v>
      </c>
      <c r="C108" s="234">
        <f>+'Ark1'!L1093</f>
        <v>7</v>
      </c>
      <c r="D108" s="234" t="s">
        <v>33</v>
      </c>
      <c r="E108" s="234">
        <f>+'Ark1'!D1093</f>
        <v>6</v>
      </c>
      <c r="F108" s="234" t="str">
        <f t="shared" si="89"/>
        <v>Jun</v>
      </c>
      <c r="G108" s="351">
        <f>+'Ark1'!Q1093</f>
        <v>59</v>
      </c>
      <c r="H108" s="351">
        <f>+'Ark1'!R1093</f>
        <v>77</v>
      </c>
      <c r="I108" s="235">
        <f>+IF(H108=0,"",'Ark1'!AG1093)</f>
        <v>14.238676127527215</v>
      </c>
      <c r="J108" s="235">
        <f>+IF(H108=0,"",'Ark1'!AH1093)</f>
        <v>2.5974025974025969</v>
      </c>
      <c r="K108" s="95"/>
      <c r="L108" s="465">
        <f>+'Ark1'!AI1093</f>
        <v>76</v>
      </c>
      <c r="M108" s="214"/>
      <c r="N108" s="531"/>
      <c r="O108" s="531"/>
      <c r="P108" s="32">
        <f>+IF(H108=0,"",'Ark1'!U1093)</f>
        <v>30.438961038961036</v>
      </c>
      <c r="Q108" s="214"/>
      <c r="R108" s="462">
        <f>+IF(L108=0,"",'Ark1'!AJ1093)</f>
        <v>114.10526315789475</v>
      </c>
      <c r="S108" s="460"/>
      <c r="T108" s="463">
        <f>+IF(L108=0,"",'Ark1'!AL1093)</f>
        <v>20.343714219905426</v>
      </c>
      <c r="U108" s="214"/>
      <c r="V108" s="236">
        <f>+IF(H108=0,"",'Ark1'!T1093)</f>
        <v>6.7792207792207764</v>
      </c>
      <c r="W108" s="237">
        <f>+IF(H108=0,"",'Ark1'!W1093)</f>
        <v>15.584415584415581</v>
      </c>
      <c r="X108" s="237">
        <f>+IF(H108=0,"",'Ark1'!X1093)</f>
        <v>100</v>
      </c>
      <c r="Y108" s="237">
        <f>+IF(H108=0,"",'Ark1'!Y1093)</f>
        <v>90.909090909090892</v>
      </c>
      <c r="Z108" s="237">
        <f>+IF(H108=0,"",'Ark1'!Z1093)</f>
        <v>5.4169084930298572</v>
      </c>
      <c r="AA108" s="237">
        <f>+IF(H108=0,"",'Ark1'!AA1093)</f>
        <v>0</v>
      </c>
      <c r="AB108" s="236">
        <f>+IF(H108=0,"",'Ark1'!AC1093)</f>
        <v>0</v>
      </c>
      <c r="AC108" s="237">
        <f>+IF(H108=0,"",'Ark1'!AE1093)</f>
        <v>0</v>
      </c>
      <c r="AD108" s="237">
        <f t="shared" si="90"/>
        <v>4.3484230055658619</v>
      </c>
      <c r="AE108" s="235">
        <f t="shared" si="91"/>
        <v>0.76623376623376627</v>
      </c>
      <c r="AF108" s="214"/>
      <c r="AG108" s="27"/>
      <c r="AI108" s="29"/>
      <c r="AJ108" s="27"/>
      <c r="AK108" s="28"/>
      <c r="AL108" s="28"/>
      <c r="AP108" s="28"/>
    </row>
    <row r="109" spans="1:72">
      <c r="A109" s="214"/>
      <c r="B109" s="238">
        <f>+'Ark1'!C1094</f>
        <v>2024</v>
      </c>
      <c r="C109" s="234">
        <f>+'Ark1'!L1094</f>
        <v>7</v>
      </c>
      <c r="D109" s="234" t="s">
        <v>33</v>
      </c>
      <c r="E109" s="234">
        <f>+'Ark1'!D1094</f>
        <v>7</v>
      </c>
      <c r="F109" s="234" t="str">
        <f t="shared" si="89"/>
        <v>Jul</v>
      </c>
      <c r="G109" s="351">
        <f>+'Ark1'!Q1094</f>
        <v>29</v>
      </c>
      <c r="H109" s="351">
        <f>+'Ark1'!R1094</f>
        <v>46</v>
      </c>
      <c r="I109" s="235">
        <f>+IF(H109=0,"",'Ark1'!AG1094)</f>
        <v>21.820294223855058</v>
      </c>
      <c r="J109" s="235">
        <f>+IF(H109=0,"",'Ark1'!AH1094)</f>
        <v>0</v>
      </c>
      <c r="K109" s="95"/>
      <c r="L109" s="465">
        <f>+'Ark1'!AI1094</f>
        <v>46</v>
      </c>
      <c r="M109" s="214"/>
      <c r="N109" s="531"/>
      <c r="O109" s="531"/>
      <c r="P109" s="32">
        <f>+IF(H109=0,"",'Ark1'!U1094)</f>
        <v>30.213043478260875</v>
      </c>
      <c r="Q109" s="214"/>
      <c r="R109" s="462">
        <f>+IF(L109=0,"",'Ark1'!AJ1094)</f>
        <v>114.21956521739141</v>
      </c>
      <c r="S109" s="460"/>
      <c r="T109" s="463">
        <f>+IF(L109=0,"",'Ark1'!AL1094)</f>
        <v>20.1065535833357</v>
      </c>
      <c r="U109" s="214"/>
      <c r="V109" s="236">
        <f>+IF(H109=0,"",'Ark1'!T1094)</f>
        <v>6.1739130434782608</v>
      </c>
      <c r="W109" s="237">
        <f>+IF(H109=0,"",'Ark1'!W1094)</f>
        <v>15.217391304347824</v>
      </c>
      <c r="X109" s="237">
        <f>+IF(H109=0,"",'Ark1'!X1094)</f>
        <v>100</v>
      </c>
      <c r="Y109" s="237">
        <f>+IF(H109=0,"",'Ark1'!Y1094)</f>
        <v>86.956521739130437</v>
      </c>
      <c r="Z109" s="237">
        <f>+IF(H109=0,"",'Ark1'!Z1094)</f>
        <v>5.1923693467329404</v>
      </c>
      <c r="AA109" s="237">
        <f>+IF(H109=0,"",'Ark1'!AA1094)</f>
        <v>0</v>
      </c>
      <c r="AB109" s="236">
        <f>+IF(H109=0,"",'Ark1'!AC1094)</f>
        <v>0</v>
      </c>
      <c r="AC109" s="237">
        <f>+IF(H109=0,"",'Ark1'!AE1094)</f>
        <v>0</v>
      </c>
      <c r="AD109" s="237">
        <f t="shared" si="90"/>
        <v>4.3161490683229822</v>
      </c>
      <c r="AE109" s="235">
        <f t="shared" si="91"/>
        <v>0.63043478260869568</v>
      </c>
      <c r="AF109" s="214"/>
      <c r="AG109" s="27"/>
      <c r="AI109" s="29"/>
      <c r="AJ109" s="27"/>
      <c r="AK109" s="28"/>
      <c r="AL109" s="28"/>
      <c r="AP109" s="28"/>
    </row>
    <row r="110" spans="1:72">
      <c r="A110" s="214"/>
      <c r="B110" s="238">
        <f>+'Ark1'!C1095</f>
        <v>2024</v>
      </c>
      <c r="C110" s="234">
        <f>+'Ark1'!L1095</f>
        <v>7</v>
      </c>
      <c r="D110" s="234" t="s">
        <v>33</v>
      </c>
      <c r="E110" s="234">
        <f>+'Ark1'!D1095</f>
        <v>8</v>
      </c>
      <c r="F110" s="234" t="str">
        <f t="shared" si="89"/>
        <v>Aug</v>
      </c>
      <c r="G110" s="351">
        <f>+'Ark1'!Q1095</f>
        <v>990</v>
      </c>
      <c r="H110" s="351">
        <f>+'Ark1'!R1095</f>
        <v>2190</v>
      </c>
      <c r="I110" s="235">
        <f>+IF(H110=0,"",'Ark1'!AG1095)</f>
        <v>19.869409627863536</v>
      </c>
      <c r="J110" s="235">
        <f>+IF(H110=0,"",'Ark1'!AH1095)</f>
        <v>1.2785388127853878</v>
      </c>
      <c r="K110" s="95"/>
      <c r="L110" s="465">
        <f>+'Ark1'!AI1095</f>
        <v>2189</v>
      </c>
      <c r="M110" s="214"/>
      <c r="N110" s="531"/>
      <c r="O110" s="531"/>
      <c r="P110" s="32">
        <f>+IF(H110=0,"",'Ark1'!U1095)</f>
        <v>30.705251141552537</v>
      </c>
      <c r="Q110" s="214"/>
      <c r="R110" s="462">
        <f>+IF(L110=0,"",'Ark1'!AJ1095)</f>
        <v>114.83586112380119</v>
      </c>
      <c r="S110" s="460"/>
      <c r="T110" s="463">
        <f>+IF(L110=0,"",'Ark1'!AL1095)</f>
        <v>20.198067589525785</v>
      </c>
      <c r="U110" s="214"/>
      <c r="V110" s="236">
        <f>+IF(H110=0,"",'Ark1'!T1095)</f>
        <v>5.7543378995433807</v>
      </c>
      <c r="W110" s="237">
        <f>+IF(H110=0,"",'Ark1'!W1095)</f>
        <v>5.159817351598174</v>
      </c>
      <c r="X110" s="237">
        <f>+IF(H110=0,"",'Ark1'!X1095)</f>
        <v>99.954337899543361</v>
      </c>
      <c r="Y110" s="237">
        <f>+IF(H110=0,"",'Ark1'!Y1095)</f>
        <v>95.981735159817362</v>
      </c>
      <c r="Z110" s="237">
        <f>+IF(H110=0,"",'Ark1'!Z1095)</f>
        <v>3.8815821758747249</v>
      </c>
      <c r="AA110" s="237">
        <f>+IF(H110=0,"",'Ark1'!AA1095)</f>
        <v>0</v>
      </c>
      <c r="AB110" s="236">
        <f>+IF(H110=0,"",'Ark1'!AC1095)</f>
        <v>0</v>
      </c>
      <c r="AC110" s="237">
        <f>+IF(H110=0,"",'Ark1'!AE1095)</f>
        <v>0</v>
      </c>
      <c r="AD110" s="237">
        <f t="shared" si="90"/>
        <v>4.3864644487932196</v>
      </c>
      <c r="AE110" s="235">
        <f t="shared" si="91"/>
        <v>0.45205479452054792</v>
      </c>
      <c r="AF110" s="214"/>
      <c r="AG110" s="27"/>
      <c r="AI110" s="29"/>
      <c r="AJ110" s="27"/>
      <c r="AK110" s="28"/>
      <c r="AL110" s="28"/>
      <c r="AP110" s="28"/>
    </row>
    <row r="111" spans="1:72">
      <c r="A111" s="214"/>
      <c r="B111" s="238">
        <f>+'Ark1'!C1096</f>
        <v>2024</v>
      </c>
      <c r="C111" s="234">
        <f>+'Ark1'!L1096</f>
        <v>7</v>
      </c>
      <c r="D111" s="234" t="s">
        <v>33</v>
      </c>
      <c r="E111" s="234">
        <f>+'Ark1'!D1096</f>
        <v>9</v>
      </c>
      <c r="F111" s="234" t="str">
        <f t="shared" si="89"/>
        <v>Sep</v>
      </c>
      <c r="G111" s="351">
        <f>+'Ark1'!Q1096</f>
        <v>1643</v>
      </c>
      <c r="H111" s="351">
        <f>+'Ark1'!R1096</f>
        <v>3564</v>
      </c>
      <c r="I111" s="235">
        <f>+IF(H111=0,"",'Ark1'!AG1096)</f>
        <v>23.713093927482351</v>
      </c>
      <c r="J111" s="235">
        <f>+IF(H111=0,"",'Ark1'!AH1096)</f>
        <v>3.3389450056116723</v>
      </c>
      <c r="K111" s="95"/>
      <c r="L111" s="465">
        <f>+'Ark1'!AI1096</f>
        <v>3563</v>
      </c>
      <c r="M111" s="214"/>
      <c r="N111" s="531"/>
      <c r="O111" s="531"/>
      <c r="P111" s="32">
        <f>+IF(H111=0,"",'Ark1'!U1096)</f>
        <v>29.831285072951754</v>
      </c>
      <c r="Q111" s="214"/>
      <c r="R111" s="462">
        <f>+IF(L111=0,"",'Ark1'!AJ1096)</f>
        <v>113.80530451866402</v>
      </c>
      <c r="S111" s="460"/>
      <c r="T111" s="463">
        <f>+IF(L111=0,"",'Ark1'!AL1096)</f>
        <v>20.138494664486075</v>
      </c>
      <c r="U111" s="214"/>
      <c r="V111" s="236">
        <f>+IF(H111=0,"",'Ark1'!T1096)</f>
        <v>5.9595959595959576</v>
      </c>
      <c r="W111" s="237">
        <f>+IF(H111=0,"",'Ark1'!W1096)</f>
        <v>5.7800224466891139</v>
      </c>
      <c r="X111" s="237">
        <f>+IF(H111=0,"",'Ark1'!X1096)</f>
        <v>99.943883277216557</v>
      </c>
      <c r="Y111" s="237">
        <f>+IF(H111=0,"",'Ark1'!Y1096)</f>
        <v>93.827160493827179</v>
      </c>
      <c r="Z111" s="237">
        <f>+IF(H111=0,"",'Ark1'!Z1096)</f>
        <v>4.0412436591564314</v>
      </c>
      <c r="AA111" s="237">
        <f>+IF(H111=0,"",'Ark1'!AA1096)</f>
        <v>0</v>
      </c>
      <c r="AB111" s="236">
        <f>+IF(H111=0,"",'Ark1'!AC1096)</f>
        <v>0</v>
      </c>
      <c r="AC111" s="237">
        <f>+IF(H111=0,"",'Ark1'!AE1096)</f>
        <v>0</v>
      </c>
      <c r="AD111" s="237">
        <f t="shared" si="90"/>
        <v>4.261612153278822</v>
      </c>
      <c r="AE111" s="235">
        <f t="shared" si="91"/>
        <v>0.46099887766554432</v>
      </c>
      <c r="AF111" s="214"/>
      <c r="AG111" s="27"/>
      <c r="AI111" s="29"/>
      <c r="AJ111" s="27"/>
      <c r="AK111" s="28"/>
      <c r="AL111" s="28"/>
      <c r="AP111" s="28"/>
    </row>
    <row r="112" spans="1:72">
      <c r="A112" s="214"/>
      <c r="B112" s="238">
        <f>+'Ark1'!C1097</f>
        <v>2024</v>
      </c>
      <c r="C112" s="234">
        <f>+'Ark1'!L1097</f>
        <v>7</v>
      </c>
      <c r="D112" s="234" t="s">
        <v>33</v>
      </c>
      <c r="E112" s="234">
        <f>+'Ark1'!D1097</f>
        <v>10</v>
      </c>
      <c r="F112" s="234" t="str">
        <f t="shared" si="89"/>
        <v>Okt</v>
      </c>
      <c r="G112" s="351">
        <f>+'Ark1'!Q1097</f>
        <v>3624</v>
      </c>
      <c r="H112" s="351">
        <f>+'Ark1'!R1097</f>
        <v>9197</v>
      </c>
      <c r="I112" s="235">
        <f>+IF(H112=0,"",'Ark1'!AG1097)</f>
        <v>23.218086841427425</v>
      </c>
      <c r="J112" s="235">
        <f>+IF(H112=0,"",'Ark1'!AH1097)</f>
        <v>2.9248668043927362</v>
      </c>
      <c r="K112" s="95"/>
      <c r="L112" s="465">
        <f>+'Ark1'!AI1097</f>
        <v>9187</v>
      </c>
      <c r="M112" s="214"/>
      <c r="N112" s="531"/>
      <c r="O112" s="531"/>
      <c r="P112" s="32">
        <f>+IF(H112=0,"",'Ark1'!U1097)</f>
        <v>30.029183429379156</v>
      </c>
      <c r="Q112" s="214"/>
      <c r="R112" s="462">
        <f>+IF(L112=0,"",'Ark1'!AJ1097)</f>
        <v>114.06963100032657</v>
      </c>
      <c r="S112" s="460"/>
      <c r="T112" s="463">
        <f>+IF(L112=0,"",'Ark1'!AL1097)</f>
        <v>20.099266886304143</v>
      </c>
      <c r="U112" s="214"/>
      <c r="V112" s="236">
        <f>+IF(H112=0,"",'Ark1'!T1097)</f>
        <v>6.1906056322713923</v>
      </c>
      <c r="W112" s="237">
        <f>+IF(H112=0,"",'Ark1'!W1097)</f>
        <v>6.6108513645754048</v>
      </c>
      <c r="X112" s="237">
        <f>+IF(H112=0,"",'Ark1'!X1097)</f>
        <v>99.847776448842012</v>
      </c>
      <c r="Y112" s="237">
        <f>+IF(H112=0,"",'Ark1'!Y1097)</f>
        <v>92.671523322822694</v>
      </c>
      <c r="Z112" s="237">
        <f>+IF(H112=0,"",'Ark1'!Z1097)</f>
        <v>4.350012931078953</v>
      </c>
      <c r="AA112" s="237">
        <f>+IF(H112=0,"",'Ark1'!AA1097)</f>
        <v>0</v>
      </c>
      <c r="AB112" s="236">
        <f>+IF(H112=0,"",'Ark1'!AC1097)</f>
        <v>0</v>
      </c>
      <c r="AC112" s="237">
        <f>+IF(H112=0,"",'Ark1'!AE1097)</f>
        <v>0</v>
      </c>
      <c r="AD112" s="237">
        <f t="shared" si="90"/>
        <v>4.2898833470541655</v>
      </c>
      <c r="AE112" s="235">
        <f t="shared" si="91"/>
        <v>0.39404153528324454</v>
      </c>
      <c r="AF112" s="214"/>
      <c r="AG112" s="27"/>
      <c r="AI112" s="29"/>
      <c r="AJ112" s="27"/>
      <c r="AK112" s="28"/>
      <c r="AL112" s="28"/>
      <c r="AP112" s="28"/>
    </row>
    <row r="113" spans="1:72">
      <c r="A113" s="214"/>
      <c r="B113" s="238">
        <f>+'Ark1'!C1098</f>
        <v>2024</v>
      </c>
      <c r="C113" s="234">
        <f>+'Ark1'!L1098</f>
        <v>7</v>
      </c>
      <c r="D113" s="234" t="s">
        <v>33</v>
      </c>
      <c r="E113" s="234">
        <f>+'Ark1'!D1098</f>
        <v>11</v>
      </c>
      <c r="F113" s="234" t="str">
        <f t="shared" si="89"/>
        <v>Nov</v>
      </c>
      <c r="G113" s="351">
        <f>+'Ark1'!Q1098</f>
        <v>1662</v>
      </c>
      <c r="H113" s="351">
        <f>+'Ark1'!R1098</f>
        <v>3853</v>
      </c>
      <c r="I113" s="235">
        <f>+IF(H113=0,"",'Ark1'!AG1098)</f>
        <v>23.821551993142123</v>
      </c>
      <c r="J113" s="235">
        <f>+IF(H113=0,"",'Ark1'!AH1098)</f>
        <v>2.2060731897222943</v>
      </c>
      <c r="K113" s="95"/>
      <c r="L113" s="465">
        <f>+'Ark1'!AI1098</f>
        <v>3846</v>
      </c>
      <c r="M113" s="214"/>
      <c r="N113" s="531"/>
      <c r="O113" s="531"/>
      <c r="P113" s="32">
        <f>+IF(H113=0,"",'Ark1'!U1098)</f>
        <v>29.699948092395573</v>
      </c>
      <c r="Q113" s="214"/>
      <c r="R113" s="462">
        <f>+IF(L113=0,"",'Ark1'!AJ1098)</f>
        <v>113.76040041601657</v>
      </c>
      <c r="S113" s="460"/>
      <c r="T113" s="463">
        <f>+IF(L113=0,"",'Ark1'!AL1098)</f>
        <v>0</v>
      </c>
      <c r="U113" s="214"/>
      <c r="V113" s="236">
        <f>+IF(H113=0,"",'Ark1'!T1098)</f>
        <v>6.3625746171814157</v>
      </c>
      <c r="W113" s="237">
        <f>+IF(H113=0,"",'Ark1'!W1098)</f>
        <v>7.007526602647288</v>
      </c>
      <c r="X113" s="237">
        <f>+IF(H113=0,"",'Ark1'!X1098)</f>
        <v>99.844277186607826</v>
      </c>
      <c r="Y113" s="237">
        <f>+IF(H113=0,"",'Ark1'!Y1098)</f>
        <v>92.681027770568377</v>
      </c>
      <c r="Z113" s="237">
        <f>+IF(H113=0,"",'Ark1'!Z1098)</f>
        <v>4.2089796850920287</v>
      </c>
      <c r="AA113" s="237">
        <f>+IF(H113=0,"",'Ark1'!AA1098)</f>
        <v>0</v>
      </c>
      <c r="AB113" s="236">
        <f>+IF(H113=0,"",'Ark1'!AC1098)</f>
        <v>0</v>
      </c>
      <c r="AC113" s="237">
        <f>+IF(H113=0,"",'Ark1'!AE1098)</f>
        <v>0</v>
      </c>
      <c r="AD113" s="237">
        <f t="shared" si="90"/>
        <v>4.2428497274850816</v>
      </c>
      <c r="AE113" s="235">
        <f t="shared" si="91"/>
        <v>0.43135219309628858</v>
      </c>
      <c r="AF113" s="214"/>
      <c r="AG113" s="238"/>
      <c r="AI113" s="29"/>
      <c r="AJ113" s="27"/>
      <c r="AK113" s="28"/>
      <c r="AL113" s="28"/>
      <c r="AP113" s="28"/>
    </row>
    <row r="114" spans="1:72">
      <c r="A114" s="214"/>
      <c r="B114" s="238">
        <f>+'Ark1'!C1099</f>
        <v>2024</v>
      </c>
      <c r="C114" s="234">
        <f>+'Ark1'!L1099</f>
        <v>7</v>
      </c>
      <c r="D114" s="234" t="s">
        <v>33</v>
      </c>
      <c r="E114" s="234">
        <f>+'Ark1'!D1099</f>
        <v>12</v>
      </c>
      <c r="F114" s="234" t="str">
        <f t="shared" si="89"/>
        <v>Des</v>
      </c>
      <c r="G114" s="351">
        <f>+'Ark1'!Q1099</f>
        <v>219</v>
      </c>
      <c r="H114" s="351">
        <f>+'Ark1'!R1099</f>
        <v>457</v>
      </c>
      <c r="I114" s="235">
        <f>+IF(H114=0,"",'Ark1'!AG1099)</f>
        <v>21.978424981049439</v>
      </c>
      <c r="J114" s="235">
        <f>+IF(H114=0,"",'Ark1'!AH1099)</f>
        <v>1.3129102844638945</v>
      </c>
      <c r="K114" s="95"/>
      <c r="L114" s="465">
        <f>+'Ark1'!AI1099</f>
        <v>457</v>
      </c>
      <c r="M114" s="214"/>
      <c r="N114" s="531"/>
      <c r="O114" s="531"/>
      <c r="P114" s="32">
        <f>+IF(H114=0,"",'Ark1'!U1099)</f>
        <v>29.375054704595208</v>
      </c>
      <c r="Q114" s="214"/>
      <c r="R114" s="462">
        <f>+IF(L114=0,"",'Ark1'!AJ1099)</f>
        <v>113.37024070021879</v>
      </c>
      <c r="S114" s="460"/>
      <c r="T114" s="463">
        <f>+IF(L114=0,"",'Ark1'!AL1099)</f>
        <v>0</v>
      </c>
      <c r="U114" s="214"/>
      <c r="V114" s="236">
        <f>+IF(H114=0,"",'Ark1'!T1099)</f>
        <v>6.4442013129102849</v>
      </c>
      <c r="W114" s="237">
        <f>+IF(H114=0,"",'Ark1'!W1099)</f>
        <v>5.9080962800875287</v>
      </c>
      <c r="X114" s="237">
        <f>+IF(H114=0,"",'Ark1'!X1099)</f>
        <v>99.562363238512063</v>
      </c>
      <c r="Y114" s="237">
        <f>+IF(H114=0,"",'Ark1'!Y1099)</f>
        <v>88.84026258205688</v>
      </c>
      <c r="Z114" s="237">
        <f>+IF(H114=0,"",'Ark1'!Z1099)</f>
        <v>4.5967678740171776</v>
      </c>
      <c r="AA114" s="237">
        <f>+IF(H114=0,"",'Ark1'!AA1099)</f>
        <v>0</v>
      </c>
      <c r="AB114" s="236">
        <f>+IF(H114=0,"",'Ark1'!AC1099)</f>
        <v>0</v>
      </c>
      <c r="AC114" s="237">
        <f>+IF(H114=0,"",'Ark1'!AE1099)</f>
        <v>0</v>
      </c>
      <c r="AD114" s="237">
        <f t="shared" si="90"/>
        <v>4.1964363863707437</v>
      </c>
      <c r="AE114" s="235">
        <f t="shared" si="91"/>
        <v>0.47921225382932164</v>
      </c>
      <c r="AF114" s="214"/>
      <c r="AG114" s="217"/>
      <c r="AI114" s="29"/>
      <c r="AJ114" s="27"/>
      <c r="AK114" s="217"/>
      <c r="AL114" s="28"/>
      <c r="AP114" s="28"/>
    </row>
    <row r="115" spans="1:72" ht="19.8">
      <c r="A115" s="214"/>
      <c r="B115" s="214"/>
      <c r="C115" s="214"/>
      <c r="D115" s="214"/>
      <c r="E115" s="214"/>
      <c r="F115" s="214"/>
      <c r="G115" s="347"/>
      <c r="H115" s="347"/>
      <c r="I115" s="215"/>
      <c r="J115" s="215"/>
      <c r="K115" s="95"/>
      <c r="L115" s="457"/>
      <c r="M115" s="214"/>
      <c r="N115" s="531"/>
      <c r="O115" s="531"/>
      <c r="P115" s="232"/>
      <c r="Q115" s="214"/>
      <c r="R115" s="456"/>
      <c r="S115" s="460"/>
      <c r="T115" s="460"/>
      <c r="U115" s="214"/>
      <c r="V115" s="214"/>
      <c r="W115" s="216"/>
      <c r="X115" s="216"/>
      <c r="Y115" s="216"/>
      <c r="Z115" s="216"/>
      <c r="AA115" s="216"/>
      <c r="AB115" s="214"/>
      <c r="AC115" s="216"/>
      <c r="AD115" s="216"/>
      <c r="AE115" s="215"/>
      <c r="AF115" s="214"/>
      <c r="AG115" s="217"/>
      <c r="AI115" s="29"/>
      <c r="AJ115" s="27"/>
      <c r="AK115" s="218"/>
      <c r="AL115" s="28"/>
      <c r="AP115" s="28"/>
      <c r="BH115" s="230"/>
    </row>
    <row r="116" spans="1:72" ht="19.8">
      <c r="A116" s="214"/>
      <c r="B116" s="214"/>
      <c r="C116" s="232" t="s">
        <v>0</v>
      </c>
      <c r="D116" s="214"/>
      <c r="E116" s="272" t="str">
        <f>+D118</f>
        <v>R</v>
      </c>
      <c r="F116" s="232" t="s">
        <v>570</v>
      </c>
      <c r="G116" s="347"/>
      <c r="H116" s="365">
        <f>SUM(H118:H129)</f>
        <v>20799</v>
      </c>
      <c r="I116" s="215"/>
      <c r="J116" s="215"/>
      <c r="K116" s="95"/>
      <c r="L116" s="457"/>
      <c r="M116" s="214"/>
      <c r="N116" s="531"/>
      <c r="O116" s="531"/>
      <c r="P116" s="265">
        <f>+Klasse!N17</f>
        <v>34.22116928698513</v>
      </c>
      <c r="Q116" s="214"/>
      <c r="R116" s="456"/>
      <c r="S116" s="460"/>
      <c r="T116" s="460"/>
      <c r="U116" s="214"/>
      <c r="V116" s="214"/>
      <c r="W116" s="216"/>
      <c r="X116" s="216"/>
      <c r="Y116" s="216"/>
      <c r="Z116" s="216"/>
      <c r="AA116" s="216"/>
      <c r="AB116" s="214"/>
      <c r="AC116" s="216"/>
      <c r="AD116" s="265">
        <f>+P116/C118</f>
        <v>4.2776461608731413</v>
      </c>
      <c r="AE116" s="215"/>
      <c r="AF116" s="214"/>
      <c r="AG116" s="217"/>
      <c r="AI116" s="29"/>
      <c r="AJ116" s="27"/>
      <c r="AK116" s="218"/>
      <c r="AL116" s="28"/>
      <c r="AP116" s="28"/>
      <c r="BH116" s="230"/>
    </row>
    <row r="117" spans="1:72" ht="19.8">
      <c r="A117" s="214"/>
      <c r="B117" s="214"/>
      <c r="C117" s="214"/>
      <c r="D117" s="214"/>
      <c r="E117" s="214"/>
      <c r="F117" s="214"/>
      <c r="G117" s="347"/>
      <c r="H117" s="347"/>
      <c r="I117" s="215"/>
      <c r="J117" s="215"/>
      <c r="K117" s="95"/>
      <c r="L117" s="457"/>
      <c r="M117" s="214"/>
      <c r="N117" s="531"/>
      <c r="O117" s="531"/>
      <c r="P117" s="232"/>
      <c r="Q117" s="214"/>
      <c r="R117" s="456"/>
      <c r="S117" s="460"/>
      <c r="T117" s="460"/>
      <c r="U117" s="214"/>
      <c r="V117" s="214"/>
      <c r="W117" s="216"/>
      <c r="X117" s="216"/>
      <c r="Y117" s="216"/>
      <c r="Z117" s="216"/>
      <c r="AA117" s="216"/>
      <c r="AB117" s="214"/>
      <c r="AC117" s="216"/>
      <c r="AD117" s="216"/>
      <c r="AE117" s="216"/>
      <c r="AF117" s="216"/>
      <c r="AG117" s="217"/>
      <c r="AI117" s="29"/>
      <c r="AJ117" s="27"/>
      <c r="AK117" s="218"/>
      <c r="AL117" s="28"/>
      <c r="AP117" s="28"/>
      <c r="BH117" s="230">
        <f>1+BH114</f>
        <v>1</v>
      </c>
      <c r="BI117" s="28">
        <v>20.659867330016564</v>
      </c>
      <c r="BJ117" s="28">
        <f t="shared" ref="BJ117" si="92">+BI117</f>
        <v>20.659867330016564</v>
      </c>
      <c r="BK117" s="28">
        <f t="shared" ref="BK117" si="93">+BJ117</f>
        <v>20.659867330016564</v>
      </c>
      <c r="BL117" s="28">
        <f t="shared" ref="BL117" si="94">+BK117</f>
        <v>20.659867330016564</v>
      </c>
      <c r="BM117" s="28">
        <f t="shared" ref="BM117" si="95">+BL117</f>
        <v>20.659867330016564</v>
      </c>
      <c r="BN117" s="28">
        <f t="shared" ref="BN117" si="96">+BM117</f>
        <v>20.659867330016564</v>
      </c>
      <c r="BO117" s="28">
        <f t="shared" ref="BO117" si="97">+BN117</f>
        <v>20.659867330016564</v>
      </c>
      <c r="BP117" s="28">
        <f t="shared" ref="BP117" si="98">+BO117</f>
        <v>20.659867330016564</v>
      </c>
      <c r="BQ117" s="28">
        <f t="shared" ref="BQ117" si="99">+BP117</f>
        <v>20.659867330016564</v>
      </c>
      <c r="BR117" s="28">
        <f t="shared" ref="BR117" si="100">+BQ117</f>
        <v>20.659867330016564</v>
      </c>
      <c r="BS117" s="28">
        <f t="shared" ref="BS117" si="101">+BR117</f>
        <v>20.659867330016564</v>
      </c>
      <c r="BT117" s="28">
        <f t="shared" ref="BT117" si="102">+BS117</f>
        <v>20.659867330016564</v>
      </c>
    </row>
    <row r="118" spans="1:72">
      <c r="A118" s="214"/>
      <c r="B118" s="238">
        <f>+'Ark1'!C1100</f>
        <v>2024</v>
      </c>
      <c r="C118" s="28">
        <f>+'Ark1'!L1100</f>
        <v>8</v>
      </c>
      <c r="D118" s="28" t="s">
        <v>34</v>
      </c>
      <c r="E118" s="28">
        <f>+'Ark1'!D1100</f>
        <v>1</v>
      </c>
      <c r="F118" s="28" t="str">
        <f t="shared" ref="F118:F129" si="103">+F103</f>
        <v>Jan</v>
      </c>
      <c r="G118" s="335">
        <f>+'Ark1'!Q1100</f>
        <v>135</v>
      </c>
      <c r="H118" s="335">
        <f>+'Ark1'!R1100</f>
        <v>307</v>
      </c>
      <c r="I118" s="29">
        <f>+IF(H118=0,"",'Ark1'!AG1100)</f>
        <v>25.501980467375329</v>
      </c>
      <c r="J118" s="29">
        <f>+IF(H118=0,"",'Ark1'!AH1100)</f>
        <v>0.32573289902280123</v>
      </c>
      <c r="K118" s="95"/>
      <c r="L118" s="465">
        <f>+'Ark1'!AI1100</f>
        <v>237</v>
      </c>
      <c r="M118" s="214"/>
      <c r="N118" s="531"/>
      <c r="O118" s="531"/>
      <c r="P118" s="32">
        <f>+IF(H118=0,"",'Ark1'!U1100)</f>
        <v>33.282410423452781</v>
      </c>
      <c r="Q118" s="214"/>
      <c r="R118" s="462">
        <f>+IF(L118=0,"",'Ark1'!AJ1100)</f>
        <v>115.19409282700423</v>
      </c>
      <c r="S118" s="460"/>
      <c r="T118" s="463">
        <f>+IF(L118=0,"",'Ark1'!AL1100)</f>
        <v>22.033737227212711</v>
      </c>
      <c r="U118" s="214"/>
      <c r="V118" s="236">
        <f>+IF(H118=0,"",'Ark1'!T1100)</f>
        <v>7.7166123778501614</v>
      </c>
      <c r="W118" s="34">
        <f>+IF(H118=0,"",'Ark1'!W1100)</f>
        <v>26.710097719869704</v>
      </c>
      <c r="X118" s="34">
        <f>+IF(H118=0,"",'Ark1'!X1100)</f>
        <v>98.697068403908787</v>
      </c>
      <c r="Y118" s="34">
        <f>+IF(H118=0,"",'Ark1'!Y1100)</f>
        <v>96.742671009771996</v>
      </c>
      <c r="Z118" s="34">
        <f>+IF(H118=0,"",'Ark1'!Z1100)</f>
        <v>5.6763481563249005</v>
      </c>
      <c r="AA118" s="34">
        <f>+IF(H118=0,"",'Ark1'!AA1100)</f>
        <v>0</v>
      </c>
      <c r="AB118" s="27">
        <f>+IF(H118=0,"",'Ark1'!AC1100)</f>
        <v>0</v>
      </c>
      <c r="AC118" s="34">
        <f>+IF(H118=0,"",'Ark1'!AE1100)</f>
        <v>0</v>
      </c>
      <c r="AD118" s="34">
        <f t="shared" ref="AD118:AD129" si="104">+IF(H118=0,"",+P118/C118)</f>
        <v>4.1603013029315976</v>
      </c>
      <c r="AE118" s="29">
        <f t="shared" ref="AE118:AE129" si="105">+IF(H118=0,"",G118/H118)</f>
        <v>0.43973941368078173</v>
      </c>
      <c r="AF118" s="214"/>
      <c r="AG118" s="217"/>
      <c r="AI118" s="29"/>
      <c r="AJ118" s="27"/>
      <c r="AK118" s="218"/>
      <c r="AL118" s="28"/>
      <c r="AP118" s="28"/>
    </row>
    <row r="119" spans="1:72">
      <c r="A119" s="214"/>
      <c r="B119" s="238">
        <f>+'Ark1'!C1101</f>
        <v>2024</v>
      </c>
      <c r="C119" s="28">
        <f>+'Ark1'!L1101</f>
        <v>8</v>
      </c>
      <c r="D119" s="28" t="s">
        <v>34</v>
      </c>
      <c r="E119" s="28">
        <f>+'Ark1'!D1101</f>
        <v>2</v>
      </c>
      <c r="F119" s="28" t="str">
        <f t="shared" si="103"/>
        <v>Feb</v>
      </c>
      <c r="G119" s="335">
        <f>+'Ark1'!Q1101</f>
        <v>185</v>
      </c>
      <c r="H119" s="335">
        <f>+'Ark1'!R1101</f>
        <v>369</v>
      </c>
      <c r="I119" s="29">
        <f>+IF(H119=0,"",'Ark1'!AG1101)</f>
        <v>28.278439575634525</v>
      </c>
      <c r="J119" s="29">
        <f>+IF(H119=0,"",'Ark1'!AH1101)</f>
        <v>0</v>
      </c>
      <c r="K119" s="95"/>
      <c r="L119" s="465">
        <f>+'Ark1'!AI1101</f>
        <v>333</v>
      </c>
      <c r="M119" s="214"/>
      <c r="N119" s="531"/>
      <c r="O119" s="531"/>
      <c r="P119" s="32">
        <f>+IF(H119=0,"",'Ark1'!U1101)</f>
        <v>34.694579945799426</v>
      </c>
      <c r="Q119" s="214"/>
      <c r="R119" s="462">
        <f>+IF(L119=0,"",'Ark1'!AJ1101)</f>
        <v>115.15315315315323</v>
      </c>
      <c r="S119" s="460"/>
      <c r="T119" s="463">
        <f>+IF(L119=0,"",'Ark1'!AL1101)</f>
        <v>22.602872886600235</v>
      </c>
      <c r="U119" s="214"/>
      <c r="V119" s="236">
        <f>+IF(H119=0,"",'Ark1'!T1101)</f>
        <v>7.8943089430894302</v>
      </c>
      <c r="W119" s="34">
        <f>+IF(H119=0,"",'Ark1'!W1101)</f>
        <v>33.604336043360441</v>
      </c>
      <c r="X119" s="34">
        <f>+IF(H119=0,"",'Ark1'!X1101)</f>
        <v>100</v>
      </c>
      <c r="Y119" s="34">
        <f>+IF(H119=0,"",'Ark1'!Y1101)</f>
        <v>98.373983739837428</v>
      </c>
      <c r="Z119" s="34">
        <f>+IF(H119=0,"",'Ark1'!Z1101)</f>
        <v>4.8089091777016089</v>
      </c>
      <c r="AA119" s="34">
        <f>+IF(H119=0,"",'Ark1'!AA1101)</f>
        <v>0</v>
      </c>
      <c r="AB119" s="27">
        <f>+IF(H119=0,"",'Ark1'!AC1101)</f>
        <v>0</v>
      </c>
      <c r="AC119" s="34">
        <f>+IF(H119=0,"",'Ark1'!AE1101)</f>
        <v>0</v>
      </c>
      <c r="AD119" s="34">
        <f t="shared" si="104"/>
        <v>4.3368224932249282</v>
      </c>
      <c r="AE119" s="29">
        <f t="shared" si="105"/>
        <v>0.50135501355013545</v>
      </c>
      <c r="AF119" s="214"/>
      <c r="AG119" s="217"/>
      <c r="AI119" s="29"/>
      <c r="AJ119" s="27"/>
      <c r="AK119" s="218"/>
      <c r="AL119" s="28"/>
      <c r="AP119" s="28"/>
    </row>
    <row r="120" spans="1:72">
      <c r="A120" s="214"/>
      <c r="B120" s="238">
        <f>+'Ark1'!C1102</f>
        <v>2024</v>
      </c>
      <c r="C120" s="28">
        <f>+'Ark1'!L1102</f>
        <v>8</v>
      </c>
      <c r="D120" s="28" t="s">
        <v>34</v>
      </c>
      <c r="E120" s="28">
        <f>+'Ark1'!D1102</f>
        <v>3</v>
      </c>
      <c r="F120" s="28" t="str">
        <f t="shared" si="103"/>
        <v>Mar</v>
      </c>
      <c r="G120" s="335">
        <f>+'Ark1'!Q1102</f>
        <v>1312</v>
      </c>
      <c r="H120" s="335">
        <f>+'Ark1'!R1102</f>
        <v>2766</v>
      </c>
      <c r="I120" s="29">
        <f>+IF(H120=0,"",'Ark1'!AG1102)</f>
        <v>24.863174192259518</v>
      </c>
      <c r="J120" s="29">
        <f>+IF(H120=0,"",'Ark1'!AH1102)</f>
        <v>2.0607375271149664</v>
      </c>
      <c r="K120" s="95"/>
      <c r="L120" s="465">
        <f>+'Ark1'!AI1102</f>
        <v>2292</v>
      </c>
      <c r="M120" s="214"/>
      <c r="N120" s="531"/>
      <c r="O120" s="531"/>
      <c r="P120" s="32">
        <f>+IF(H120=0,"",'Ark1'!U1102)</f>
        <v>34.555892986261746</v>
      </c>
      <c r="Q120" s="214"/>
      <c r="R120" s="462">
        <f>+IF(L120=0,"",'Ark1'!AJ1102)</f>
        <v>115.78464223385704</v>
      </c>
      <c r="S120" s="460"/>
      <c r="T120" s="463">
        <f>+IF(L120=0,"",'Ark1'!AL1102)</f>
        <v>22.09966249344377</v>
      </c>
      <c r="U120" s="214"/>
      <c r="V120" s="236">
        <f>+IF(H120=0,"",'Ark1'!T1102)</f>
        <v>7.7281272595806243</v>
      </c>
      <c r="W120" s="34">
        <f>+IF(H120=0,"",'Ark1'!W1102)</f>
        <v>31.453362255965288</v>
      </c>
      <c r="X120" s="34">
        <f>+IF(H120=0,"",'Ark1'!X1102)</f>
        <v>99.891540130151839</v>
      </c>
      <c r="Y120" s="34">
        <f>+IF(H120=0,"",'Ark1'!Y1102)</f>
        <v>99.349240780911074</v>
      </c>
      <c r="Z120" s="34">
        <f>+IF(H120=0,"",'Ark1'!Z1102)</f>
        <v>4.9180477959286062</v>
      </c>
      <c r="AA120" s="34">
        <f>+IF(H120=0,"",'Ark1'!AA1102)</f>
        <v>0</v>
      </c>
      <c r="AB120" s="27">
        <f>+IF(H120=0,"",'Ark1'!AC1102)</f>
        <v>0</v>
      </c>
      <c r="AC120" s="34">
        <f>+IF(H120=0,"",'Ark1'!AE1102)</f>
        <v>0</v>
      </c>
      <c r="AD120" s="34">
        <f t="shared" si="104"/>
        <v>4.3194866232827183</v>
      </c>
      <c r="AE120" s="29">
        <f t="shared" si="105"/>
        <v>0.47433116413593635</v>
      </c>
      <c r="AF120" s="214"/>
      <c r="AG120" s="217"/>
      <c r="AI120" s="29"/>
      <c r="AJ120" s="27"/>
      <c r="AK120" s="218"/>
      <c r="AL120" s="28"/>
      <c r="AP120" s="28"/>
    </row>
    <row r="121" spans="1:72">
      <c r="A121" s="214"/>
      <c r="B121" s="238">
        <f>+'Ark1'!C1103</f>
        <v>2024</v>
      </c>
      <c r="C121" s="28">
        <f>+'Ark1'!L1103</f>
        <v>8</v>
      </c>
      <c r="D121" s="28" t="s">
        <v>34</v>
      </c>
      <c r="E121" s="28">
        <f>+'Ark1'!D1103</f>
        <v>4</v>
      </c>
      <c r="F121" s="28" t="str">
        <f t="shared" si="103"/>
        <v>Apr</v>
      </c>
      <c r="G121" s="335">
        <f>+'Ark1'!Q1103</f>
        <v>206</v>
      </c>
      <c r="H121" s="335">
        <f>+'Ark1'!R1103</f>
        <v>357</v>
      </c>
      <c r="I121" s="29">
        <f>+IF(H121=0,"",'Ark1'!AG1103)</f>
        <v>25.67814664721914</v>
      </c>
      <c r="J121" s="29">
        <f>+IF(H121=0,"",'Ark1'!AH1103)</f>
        <v>0.28011204481792717</v>
      </c>
      <c r="K121" s="95"/>
      <c r="L121" s="465">
        <f>+'Ark1'!AI1103</f>
        <v>290</v>
      </c>
      <c r="M121" s="214"/>
      <c r="N121" s="531"/>
      <c r="O121" s="531"/>
      <c r="P121" s="32">
        <f>+IF(H121=0,"",'Ark1'!U1103)</f>
        <v>33.829411764705867</v>
      </c>
      <c r="Q121" s="214"/>
      <c r="R121" s="462">
        <f>+IF(L121=0,"",'Ark1'!AJ1103)</f>
        <v>114.39931034482753</v>
      </c>
      <c r="S121" s="460"/>
      <c r="T121" s="463">
        <f>+IF(L121=0,"",'Ark1'!AL1103)</f>
        <v>22.190853209309765</v>
      </c>
      <c r="U121" s="214"/>
      <c r="V121" s="236">
        <f>+IF(H121=0,"",'Ark1'!T1103)</f>
        <v>7.9495798319327742</v>
      </c>
      <c r="W121" s="34">
        <f>+IF(H121=0,"",'Ark1'!W1103)</f>
        <v>36.134453781512597</v>
      </c>
      <c r="X121" s="34">
        <f>+IF(H121=0,"",'Ark1'!X1103)</f>
        <v>100</v>
      </c>
      <c r="Y121" s="34">
        <f>+IF(H121=0,"",'Ark1'!Y1103)</f>
        <v>96.918767507002812</v>
      </c>
      <c r="Z121" s="34">
        <f>+IF(H121=0,"",'Ark1'!Z1103)</f>
        <v>5.5624494273270315</v>
      </c>
      <c r="AA121" s="34">
        <f>+IF(H121=0,"",'Ark1'!AA1103)</f>
        <v>0</v>
      </c>
      <c r="AB121" s="27">
        <f>+IF(H121=0,"",'Ark1'!AC1103)</f>
        <v>0</v>
      </c>
      <c r="AC121" s="34">
        <f>+IF(H121=0,"",'Ark1'!AE1103)</f>
        <v>0</v>
      </c>
      <c r="AD121" s="34">
        <f t="shared" si="104"/>
        <v>4.2286764705882334</v>
      </c>
      <c r="AE121" s="29">
        <f t="shared" si="105"/>
        <v>0.57703081232492992</v>
      </c>
      <c r="AF121" s="214"/>
      <c r="AG121" s="217"/>
      <c r="AI121" s="29"/>
      <c r="AJ121" s="27"/>
      <c r="AK121" s="218"/>
      <c r="AL121" s="28"/>
      <c r="AP121" s="28"/>
    </row>
    <row r="122" spans="1:72">
      <c r="A122" s="214"/>
      <c r="B122" s="238">
        <f>+'Ark1'!C1104</f>
        <v>2024</v>
      </c>
      <c r="C122" s="28">
        <f>+'Ark1'!L1104</f>
        <v>8</v>
      </c>
      <c r="D122" s="28" t="s">
        <v>34</v>
      </c>
      <c r="E122" s="28">
        <f>+'Ark1'!D1104</f>
        <v>5</v>
      </c>
      <c r="F122" s="28" t="str">
        <f t="shared" si="103"/>
        <v>Mai</v>
      </c>
      <c r="G122" s="335">
        <f>+'Ark1'!Q1104</f>
        <v>169</v>
      </c>
      <c r="H122" s="335">
        <f>+'Ark1'!R1104</f>
        <v>265</v>
      </c>
      <c r="I122" s="29">
        <f>+IF(H122=0,"",'Ark1'!AG1104)</f>
        <v>25.274585000638243</v>
      </c>
      <c r="J122" s="29">
        <f>+IF(H122=0,"",'Ark1'!AH1104)</f>
        <v>0.3773584905660376</v>
      </c>
      <c r="K122" s="95"/>
      <c r="L122" s="465">
        <f>+'Ark1'!AI1104</f>
        <v>257</v>
      </c>
      <c r="M122" s="214"/>
      <c r="N122" s="531"/>
      <c r="O122" s="531"/>
      <c r="P122" s="32">
        <f>+IF(H122=0,"",'Ark1'!U1104)</f>
        <v>34.3698113207547</v>
      </c>
      <c r="Q122" s="214"/>
      <c r="R122" s="462">
        <f>+IF(L122=0,"",'Ark1'!AJ1104)</f>
        <v>114.88482490272372</v>
      </c>
      <c r="S122" s="460"/>
      <c r="T122" s="463">
        <f>+IF(L122=0,"",'Ark1'!AL1104)</f>
        <v>22.545025768945237</v>
      </c>
      <c r="U122" s="214"/>
      <c r="V122" s="236">
        <f>+IF(H122=0,"",'Ark1'!T1104)</f>
        <v>7.9547169811320781</v>
      </c>
      <c r="W122" s="34">
        <f>+IF(H122=0,"",'Ark1'!W1104)</f>
        <v>38.490566037735846</v>
      </c>
      <c r="X122" s="34">
        <f>+IF(H122=0,"",'Ark1'!X1104)</f>
        <v>100</v>
      </c>
      <c r="Y122" s="34">
        <f>+IF(H122=0,"",'Ark1'!Y1104)</f>
        <v>98.490566037735846</v>
      </c>
      <c r="Z122" s="34">
        <f>+IF(H122=0,"",'Ark1'!Z1104)</f>
        <v>5.5290787012987721</v>
      </c>
      <c r="AA122" s="34">
        <f>+IF(H122=0,"",'Ark1'!AA1104)</f>
        <v>0</v>
      </c>
      <c r="AB122" s="27">
        <f>+IF(H122=0,"",'Ark1'!AC1104)</f>
        <v>0</v>
      </c>
      <c r="AC122" s="34">
        <f>+IF(H122=0,"",'Ark1'!AE1104)</f>
        <v>0</v>
      </c>
      <c r="AD122" s="34">
        <f t="shared" si="104"/>
        <v>4.2962264150943374</v>
      </c>
      <c r="AE122" s="29">
        <f t="shared" si="105"/>
        <v>0.63773584905660374</v>
      </c>
      <c r="AF122" s="214"/>
      <c r="AG122" s="217"/>
      <c r="AI122" s="29"/>
      <c r="AJ122" s="27"/>
      <c r="AK122" s="218"/>
      <c r="AL122" s="28"/>
      <c r="AP122" s="28"/>
    </row>
    <row r="123" spans="1:72">
      <c r="A123" s="214"/>
      <c r="B123" s="238">
        <f>+'Ark1'!C1105</f>
        <v>2024</v>
      </c>
      <c r="C123" s="28">
        <f>+'Ark1'!L1105</f>
        <v>8</v>
      </c>
      <c r="D123" s="28" t="s">
        <v>34</v>
      </c>
      <c r="E123" s="28">
        <f>+'Ark1'!D1105</f>
        <v>6</v>
      </c>
      <c r="F123" s="28" t="str">
        <f t="shared" si="103"/>
        <v>Jun</v>
      </c>
      <c r="G123" s="335">
        <f>+'Ark1'!Q1105</f>
        <v>65</v>
      </c>
      <c r="H123" s="335">
        <f>+'Ark1'!R1105</f>
        <v>103</v>
      </c>
      <c r="I123" s="29">
        <f>+IF(H123=0,"",'Ark1'!AG1105)</f>
        <v>21.882290046656298</v>
      </c>
      <c r="J123" s="29">
        <f>+IF(H123=0,"",'Ark1'!AH1105)</f>
        <v>5.825242718446602</v>
      </c>
      <c r="K123" s="95"/>
      <c r="L123" s="465">
        <f>+'Ark1'!AI1105</f>
        <v>101</v>
      </c>
      <c r="M123" s="214"/>
      <c r="N123" s="531"/>
      <c r="O123" s="531"/>
      <c r="P123" s="32">
        <f>+IF(H123=0,"",'Ark1'!U1105)</f>
        <v>34.970873786407758</v>
      </c>
      <c r="Q123" s="214"/>
      <c r="R123" s="462">
        <f>+IF(L123=0,"",'Ark1'!AJ1105)</f>
        <v>115.32772277227716</v>
      </c>
      <c r="S123" s="460"/>
      <c r="T123" s="463">
        <f>+IF(L123=0,"",'Ark1'!AL1105)</f>
        <v>22.664916444725264</v>
      </c>
      <c r="U123" s="214"/>
      <c r="V123" s="236">
        <f>+IF(H123=0,"",'Ark1'!T1105)</f>
        <v>8.0776699029126195</v>
      </c>
      <c r="W123" s="34">
        <f>+IF(H123=0,"",'Ark1'!W1105)</f>
        <v>35.922330097087389</v>
      </c>
      <c r="X123" s="34">
        <f>+IF(H123=0,"",'Ark1'!X1105)</f>
        <v>99.029126213592249</v>
      </c>
      <c r="Y123" s="34">
        <f>+IF(H123=0,"",'Ark1'!Y1105)</f>
        <v>98.058252427184442</v>
      </c>
      <c r="Z123" s="34">
        <f>+IF(H123=0,"",'Ark1'!Z1105)</f>
        <v>5.5114467127575182</v>
      </c>
      <c r="AA123" s="34">
        <f>+IF(H123=0,"",'Ark1'!AA1105)</f>
        <v>0</v>
      </c>
      <c r="AB123" s="27">
        <f>+IF(H123=0,"",'Ark1'!AC1105)</f>
        <v>0</v>
      </c>
      <c r="AC123" s="34">
        <f>+IF(H123=0,"",'Ark1'!AE1105)</f>
        <v>0</v>
      </c>
      <c r="AD123" s="34">
        <f t="shared" si="104"/>
        <v>4.3713592233009697</v>
      </c>
      <c r="AE123" s="29">
        <f t="shared" si="105"/>
        <v>0.6310679611650486</v>
      </c>
      <c r="AF123" s="214"/>
      <c r="AG123" s="217"/>
      <c r="AI123" s="29"/>
      <c r="AJ123" s="27"/>
      <c r="AK123" s="218"/>
      <c r="AL123" s="28"/>
      <c r="AP123" s="28"/>
    </row>
    <row r="124" spans="1:72">
      <c r="A124" s="214"/>
      <c r="B124" s="238">
        <f>+'Ark1'!C1106</f>
        <v>2024</v>
      </c>
      <c r="C124" s="28">
        <f>+'Ark1'!L1106</f>
        <v>8</v>
      </c>
      <c r="D124" s="28" t="s">
        <v>34</v>
      </c>
      <c r="E124" s="28">
        <f>+'Ark1'!D1106</f>
        <v>7</v>
      </c>
      <c r="F124" s="28" t="str">
        <f t="shared" si="103"/>
        <v>Jul</v>
      </c>
      <c r="G124" s="335">
        <f>+'Ark1'!Q1106</f>
        <v>25</v>
      </c>
      <c r="H124" s="335">
        <f>+'Ark1'!R1106</f>
        <v>37</v>
      </c>
      <c r="I124" s="29">
        <f>+IF(H124=0,"",'Ark1'!AG1106)</f>
        <v>20.094829887114756</v>
      </c>
      <c r="J124" s="29">
        <f>+IF(H124=0,"",'Ark1'!AH1106)</f>
        <v>0</v>
      </c>
      <c r="K124" s="95"/>
      <c r="L124" s="465">
        <f>+'Ark1'!AI1106</f>
        <v>37</v>
      </c>
      <c r="M124" s="214"/>
      <c r="N124" s="531"/>
      <c r="O124" s="531"/>
      <c r="P124" s="32">
        <f>+IF(H124=0,"",'Ark1'!U1106)</f>
        <v>34.591891891891898</v>
      </c>
      <c r="Q124" s="214"/>
      <c r="R124" s="462">
        <f>+IF(L124=0,"",'Ark1'!AJ1106)</f>
        <v>115.71621621621622</v>
      </c>
      <c r="S124" s="460"/>
      <c r="T124" s="463">
        <f>+IF(L124=0,"",'Ark1'!AL1106)</f>
        <v>22.119669366842963</v>
      </c>
      <c r="U124" s="214"/>
      <c r="V124" s="236">
        <f>+IF(H124=0,"",'Ark1'!T1106)</f>
        <v>7.486486486486486</v>
      </c>
      <c r="W124" s="34">
        <f>+IF(H124=0,"",'Ark1'!W1106)</f>
        <v>27.027027027027032</v>
      </c>
      <c r="X124" s="34">
        <f>+IF(H124=0,"",'Ark1'!X1106)</f>
        <v>100</v>
      </c>
      <c r="Y124" s="34">
        <f>+IF(H124=0,"",'Ark1'!Y1106)</f>
        <v>97.297297297297305</v>
      </c>
      <c r="Z124" s="34">
        <f>+IF(H124=0,"",'Ark1'!Z1106)</f>
        <v>5.7014639361605424</v>
      </c>
      <c r="AA124" s="34">
        <f>+IF(H124=0,"",'Ark1'!AA1106)</f>
        <v>0</v>
      </c>
      <c r="AB124" s="27">
        <f>+IF(H124=0,"",'Ark1'!AC1106)</f>
        <v>0</v>
      </c>
      <c r="AC124" s="34">
        <f>+IF(H124=0,"",'Ark1'!AE1106)</f>
        <v>0</v>
      </c>
      <c r="AD124" s="34">
        <f t="shared" si="104"/>
        <v>4.3239864864864872</v>
      </c>
      <c r="AE124" s="29">
        <f t="shared" si="105"/>
        <v>0.67567567567567566</v>
      </c>
      <c r="AF124" s="214"/>
      <c r="AG124" s="217"/>
      <c r="AI124" s="29"/>
      <c r="AJ124" s="27"/>
      <c r="AK124" s="218"/>
      <c r="AL124" s="28"/>
      <c r="AP124" s="28"/>
    </row>
    <row r="125" spans="1:72">
      <c r="A125" s="214"/>
      <c r="B125" s="238">
        <f>+'Ark1'!C1107</f>
        <v>2024</v>
      </c>
      <c r="C125" s="28">
        <f>+'Ark1'!L1107</f>
        <v>8</v>
      </c>
      <c r="D125" s="28" t="s">
        <v>34</v>
      </c>
      <c r="E125" s="28">
        <f>+'Ark1'!D1107</f>
        <v>8</v>
      </c>
      <c r="F125" s="28" t="str">
        <f t="shared" si="103"/>
        <v>Aug</v>
      </c>
      <c r="G125" s="335">
        <f>+'Ark1'!Q1107</f>
        <v>950</v>
      </c>
      <c r="H125" s="335">
        <f>+'Ark1'!R1107</f>
        <v>2023</v>
      </c>
      <c r="I125" s="29">
        <f>+IF(H125=0,"",'Ark1'!AG1107)</f>
        <v>20.722815168646797</v>
      </c>
      <c r="J125" s="29">
        <f>+IF(H125=0,"",'Ark1'!AH1107)</f>
        <v>0.74147305981216016</v>
      </c>
      <c r="K125" s="95"/>
      <c r="L125" s="465">
        <f>+'Ark1'!AI1107</f>
        <v>2019</v>
      </c>
      <c r="M125" s="214"/>
      <c r="N125" s="531"/>
      <c r="O125" s="531"/>
      <c r="P125" s="32">
        <f>+IF(H125=0,"",'Ark1'!U1107)</f>
        <v>34.667671774592314</v>
      </c>
      <c r="Q125" s="214"/>
      <c r="R125" s="462">
        <f>+IF(L125=0,"",'Ark1'!AJ1107)</f>
        <v>115.67890044576517</v>
      </c>
      <c r="S125" s="460"/>
      <c r="T125" s="463">
        <f>+IF(L125=0,"",'Ark1'!AL1107)</f>
        <v>22.358507137729642</v>
      </c>
      <c r="U125" s="214"/>
      <c r="V125" s="236">
        <f>+IF(H125=0,"",'Ark1'!T1107)</f>
        <v>6.8966880869995055</v>
      </c>
      <c r="W125" s="34">
        <f>+IF(H125=0,"",'Ark1'!W1107)</f>
        <v>14.53287197231834</v>
      </c>
      <c r="X125" s="34">
        <f>+IF(H125=0,"",'Ark1'!X1107)</f>
        <v>99.950568462679186</v>
      </c>
      <c r="Y125" s="34">
        <f>+IF(H125=0,"",'Ark1'!Y1107)</f>
        <v>99.258526940187835</v>
      </c>
      <c r="Z125" s="34">
        <f>+IF(H125=0,"",'Ark1'!Z1107)</f>
        <v>4.1350356574404152</v>
      </c>
      <c r="AA125" s="34">
        <f>+IF(H125=0,"",'Ark1'!AA1107)</f>
        <v>0</v>
      </c>
      <c r="AB125" s="27">
        <f>+IF(H125=0,"",'Ark1'!AC1107)</f>
        <v>0</v>
      </c>
      <c r="AC125" s="34">
        <f>+IF(H125=0,"",'Ark1'!AE1107)</f>
        <v>0</v>
      </c>
      <c r="AD125" s="34">
        <f t="shared" si="104"/>
        <v>4.3334589718240393</v>
      </c>
      <c r="AE125" s="29">
        <f t="shared" si="105"/>
        <v>0.46959960454770144</v>
      </c>
      <c r="AF125" s="214"/>
      <c r="AG125" s="217"/>
      <c r="AI125" s="29"/>
      <c r="AJ125" s="27"/>
      <c r="AK125" s="218"/>
      <c r="AL125" s="28"/>
      <c r="AP125" s="28"/>
    </row>
    <row r="126" spans="1:72">
      <c r="A126" s="214"/>
      <c r="B126" s="238">
        <f>+'Ark1'!C1108</f>
        <v>2024</v>
      </c>
      <c r="C126" s="28">
        <f>+'Ark1'!L1108</f>
        <v>8</v>
      </c>
      <c r="D126" s="28" t="s">
        <v>34</v>
      </c>
      <c r="E126" s="28">
        <f>+'Ark1'!D1108</f>
        <v>9</v>
      </c>
      <c r="F126" s="28" t="str">
        <f t="shared" si="103"/>
        <v>Sep</v>
      </c>
      <c r="G126" s="335">
        <f>+'Ark1'!Q1108</f>
        <v>1383</v>
      </c>
      <c r="H126" s="335">
        <f>+'Ark1'!R1108</f>
        <v>2701</v>
      </c>
      <c r="I126" s="29">
        <f>+IF(H126=0,"",'Ark1'!AG1108)</f>
        <v>20.379168800395423</v>
      </c>
      <c r="J126" s="29">
        <f>+IF(H126=0,"",'Ark1'!AH1108)</f>
        <v>3.4061458718992972</v>
      </c>
      <c r="K126" s="95"/>
      <c r="L126" s="465">
        <f>+'Ark1'!AI1108</f>
        <v>2690</v>
      </c>
      <c r="M126" s="214"/>
      <c r="N126" s="531"/>
      <c r="O126" s="531"/>
      <c r="P126" s="32">
        <f>+IF(H126=0,"",'Ark1'!U1108)</f>
        <v>33.828544983339555</v>
      </c>
      <c r="Q126" s="214"/>
      <c r="R126" s="462">
        <f>+IF(L126=0,"",'Ark1'!AJ1108)</f>
        <v>114.78308550185891</v>
      </c>
      <c r="S126" s="460"/>
      <c r="T126" s="463">
        <f>+IF(L126=0,"",'Ark1'!AL1108)</f>
        <v>22.278261827512985</v>
      </c>
      <c r="U126" s="214"/>
      <c r="V126" s="236">
        <f>+IF(H126=0,"",'Ark1'!T1108)</f>
        <v>7.0540540540540562</v>
      </c>
      <c r="W126" s="34">
        <f>+IF(H126=0,"",'Ark1'!W1108)</f>
        <v>16.91965938541281</v>
      </c>
      <c r="X126" s="34">
        <f>+IF(H126=0,"",'Ark1'!X1108)</f>
        <v>100</v>
      </c>
      <c r="Y126" s="34">
        <f>+IF(H126=0,"",'Ark1'!Y1108)</f>
        <v>98.000740466493909</v>
      </c>
      <c r="Z126" s="34">
        <f>+IF(H126=0,"",'Ark1'!Z1108)</f>
        <v>4.3292009014295214</v>
      </c>
      <c r="AA126" s="34">
        <f>+IF(H126=0,"",'Ark1'!AA1108)</f>
        <v>0</v>
      </c>
      <c r="AB126" s="27">
        <f>+IF(H126=0,"",'Ark1'!AC1108)</f>
        <v>0</v>
      </c>
      <c r="AC126" s="34">
        <f>+IF(H126=0,"",'Ark1'!AE1108)</f>
        <v>0</v>
      </c>
      <c r="AD126" s="34">
        <f t="shared" si="104"/>
        <v>4.2285681229174443</v>
      </c>
      <c r="AE126" s="29">
        <f t="shared" si="105"/>
        <v>0.5120325805257312</v>
      </c>
      <c r="AF126" s="214"/>
      <c r="AG126" s="217"/>
      <c r="AI126" s="29"/>
      <c r="AJ126" s="27"/>
      <c r="AK126" s="218"/>
      <c r="AL126" s="28"/>
      <c r="AP126" s="28"/>
    </row>
    <row r="127" spans="1:72">
      <c r="A127" s="214"/>
      <c r="B127" s="238">
        <f>+'Ark1'!C1109</f>
        <v>2024</v>
      </c>
      <c r="C127" s="28">
        <f>+'Ark1'!L1109</f>
        <v>8</v>
      </c>
      <c r="D127" s="28" t="s">
        <v>34</v>
      </c>
      <c r="E127" s="28">
        <f>+'Ark1'!D1109</f>
        <v>10</v>
      </c>
      <c r="F127" s="28" t="str">
        <f t="shared" si="103"/>
        <v>Okt</v>
      </c>
      <c r="G127" s="335">
        <f>+'Ark1'!Q1109</f>
        <v>3404</v>
      </c>
      <c r="H127" s="335">
        <f>+'Ark1'!R1109</f>
        <v>8158</v>
      </c>
      <c r="I127" s="29">
        <f>+IF(H127=0,"",'Ark1'!AG1109)</f>
        <v>23.514909834141619</v>
      </c>
      <c r="J127" s="29">
        <f>+IF(H127=0,"",'Ark1'!AH1109)</f>
        <v>1.9857808286344687</v>
      </c>
      <c r="K127" s="95"/>
      <c r="L127" s="465">
        <f>+'Ark1'!AI1109</f>
        <v>8144</v>
      </c>
      <c r="M127" s="214"/>
      <c r="N127" s="531"/>
      <c r="O127" s="531"/>
      <c r="P127" s="32">
        <f>+IF(H127=0,"",'Ark1'!U1109)</f>
        <v>34.286479529296379</v>
      </c>
      <c r="Q127" s="214"/>
      <c r="R127" s="462">
        <f>+IF(L127=0,"",'Ark1'!AJ1109)</f>
        <v>115.34535854616917</v>
      </c>
      <c r="S127" s="460"/>
      <c r="T127" s="463">
        <f>+IF(L127=0,"",'Ark1'!AL1109)</f>
        <v>22.257329574467576</v>
      </c>
      <c r="U127" s="214"/>
      <c r="V127" s="236">
        <f>+IF(H127=0,"",'Ark1'!T1109)</f>
        <v>7.1094631037018878</v>
      </c>
      <c r="W127" s="34">
        <f>+IF(H127=0,"",'Ark1'!W1109)</f>
        <v>16.168178475116452</v>
      </c>
      <c r="X127" s="34">
        <f>+IF(H127=0,"",'Ark1'!X1109)</f>
        <v>99.987742093650397</v>
      </c>
      <c r="Y127" s="34">
        <f>+IF(H127=0,"",'Ark1'!Y1109)</f>
        <v>98.394214268202973</v>
      </c>
      <c r="Z127" s="34">
        <f>+IF(H127=0,"",'Ark1'!Z1109)</f>
        <v>4.2749425084853838</v>
      </c>
      <c r="AA127" s="34">
        <f>+IF(H127=0,"",'Ark1'!AA1109)</f>
        <v>0</v>
      </c>
      <c r="AB127" s="27">
        <f>+IF(H127=0,"",'Ark1'!AC1109)</f>
        <v>0</v>
      </c>
      <c r="AC127" s="34">
        <f>+IF(H127=0,"",'Ark1'!AE1109)</f>
        <v>0</v>
      </c>
      <c r="AD127" s="34">
        <f t="shared" si="104"/>
        <v>4.2858099411620474</v>
      </c>
      <c r="AE127" s="29">
        <f t="shared" si="105"/>
        <v>0.41725913214023047</v>
      </c>
      <c r="AF127" s="214"/>
      <c r="AG127" s="217"/>
      <c r="AI127" s="29"/>
      <c r="AJ127" s="27"/>
      <c r="AK127" s="218"/>
      <c r="AL127" s="28"/>
      <c r="AP127" s="28"/>
    </row>
    <row r="128" spans="1:72">
      <c r="A128" s="214"/>
      <c r="B128" s="238">
        <f>+'Ark1'!C1110</f>
        <v>2024</v>
      </c>
      <c r="C128" s="28">
        <f>+'Ark1'!L1110</f>
        <v>8</v>
      </c>
      <c r="D128" s="28" t="s">
        <v>34</v>
      </c>
      <c r="E128" s="28">
        <f>+'Ark1'!D1110</f>
        <v>11</v>
      </c>
      <c r="F128" s="28" t="str">
        <f t="shared" si="103"/>
        <v>Nov</v>
      </c>
      <c r="G128" s="335">
        <f>+'Ark1'!Q1110</f>
        <v>1515</v>
      </c>
      <c r="H128" s="335">
        <f>+'Ark1'!R1110</f>
        <v>3273</v>
      </c>
      <c r="I128" s="29">
        <f>+IF(H128=0,"",'Ark1'!AG1110)</f>
        <v>23.130452848028341</v>
      </c>
      <c r="J128" s="29">
        <f>+IF(H128=0,"",'Ark1'!AH1110)</f>
        <v>1.7720745493431105</v>
      </c>
      <c r="K128" s="95"/>
      <c r="L128" s="465">
        <f>+'Ark1'!AI1110</f>
        <v>3268</v>
      </c>
      <c r="M128" s="214"/>
      <c r="N128" s="531"/>
      <c r="O128" s="531"/>
      <c r="P128" s="32">
        <f>+IF(H128=0,"",'Ark1'!U1110)</f>
        <v>33.948670944087979</v>
      </c>
      <c r="Q128" s="214"/>
      <c r="R128" s="462">
        <f>+IF(L128=0,"",'Ark1'!AJ1110)</f>
        <v>114.99733782129763</v>
      </c>
      <c r="S128" s="460"/>
      <c r="T128" s="463">
        <f>+IF(L128=0,"",'Ark1'!AL1110)</f>
        <v>0</v>
      </c>
      <c r="U128" s="214"/>
      <c r="V128" s="236">
        <f>+IF(H128=0,"",'Ark1'!T1110)</f>
        <v>7.2028719828903141</v>
      </c>
      <c r="W128" s="34">
        <f>+IF(H128=0,"",'Ark1'!W1110)</f>
        <v>16.773602199816683</v>
      </c>
      <c r="X128" s="34">
        <f>+IF(H128=0,"",'Ark1'!X1110)</f>
        <v>99.969446990528581</v>
      </c>
      <c r="Y128" s="34">
        <f>+IF(H128=0,"",'Ark1'!Y1110)</f>
        <v>98.258478460128302</v>
      </c>
      <c r="Z128" s="34">
        <f>+IF(H128=0,"",'Ark1'!Z1110)</f>
        <v>4.124456901858955</v>
      </c>
      <c r="AA128" s="34">
        <f>+IF(H128=0,"",'Ark1'!AA1110)</f>
        <v>0</v>
      </c>
      <c r="AB128" s="27">
        <f>+IF(H128=0,"",'Ark1'!AC1110)</f>
        <v>0</v>
      </c>
      <c r="AC128" s="34">
        <f>+IF(H128=0,"",'Ark1'!AE1110)</f>
        <v>0</v>
      </c>
      <c r="AD128" s="34">
        <f t="shared" si="104"/>
        <v>4.2435838680109974</v>
      </c>
      <c r="AE128" s="29">
        <f t="shared" si="105"/>
        <v>0.46287809349220899</v>
      </c>
      <c r="AF128" s="214"/>
      <c r="AG128" s="217"/>
      <c r="AI128" s="29"/>
      <c r="AJ128" s="27"/>
      <c r="AK128" s="218"/>
      <c r="AL128" s="28"/>
      <c r="AP128" s="28"/>
    </row>
    <row r="129" spans="1:72">
      <c r="A129" s="214"/>
      <c r="B129" s="238">
        <f>+'Ark1'!C1111</f>
        <v>2024</v>
      </c>
      <c r="C129" s="28">
        <f>+'Ark1'!L1111</f>
        <v>8</v>
      </c>
      <c r="D129" s="28" t="s">
        <v>34</v>
      </c>
      <c r="E129" s="28">
        <f>+'Ark1'!D1111</f>
        <v>12</v>
      </c>
      <c r="F129" s="28" t="str">
        <f t="shared" si="103"/>
        <v>Des</v>
      </c>
      <c r="G129" s="335">
        <f>+'Ark1'!Q1111</f>
        <v>214</v>
      </c>
      <c r="H129" s="335">
        <f>+'Ark1'!R1111</f>
        <v>440</v>
      </c>
      <c r="I129" s="29">
        <f>+IF(H129=0,"",'Ark1'!AG1111)</f>
        <v>24.182750790358185</v>
      </c>
      <c r="J129" s="29">
        <f>+IF(H129=0,"",'Ark1'!AH1111)</f>
        <v>0.90909090909090895</v>
      </c>
      <c r="K129" s="95"/>
      <c r="L129" s="465">
        <f>+'Ark1'!AI1111</f>
        <v>439</v>
      </c>
      <c r="M129" s="214"/>
      <c r="N129" s="531"/>
      <c r="O129" s="531"/>
      <c r="P129" s="32">
        <f>+IF(H129=0,"",'Ark1'!U1111)</f>
        <v>33.569999999999958</v>
      </c>
      <c r="Q129" s="214"/>
      <c r="R129" s="462">
        <f>+IF(L129=0,"",'Ark1'!AJ1111)</f>
        <v>114.67585421412296</v>
      </c>
      <c r="S129" s="460"/>
      <c r="T129" s="463">
        <f>+IF(L129=0,"",'Ark1'!AL1111)</f>
        <v>0</v>
      </c>
      <c r="U129" s="214"/>
      <c r="V129" s="236">
        <f>+IF(H129=0,"",'Ark1'!T1111)</f>
        <v>7.2977272727272737</v>
      </c>
      <c r="W129" s="34">
        <f>+IF(H129=0,"",'Ark1'!W1111)</f>
        <v>14.772727272727275</v>
      </c>
      <c r="X129" s="34">
        <f>+IF(H129=0,"",'Ark1'!X1111)</f>
        <v>100</v>
      </c>
      <c r="Y129" s="34">
        <f>+IF(H129=0,"",'Ark1'!Y1111)</f>
        <v>98.636363636363654</v>
      </c>
      <c r="Z129" s="34">
        <f>+IF(H129=0,"",'Ark1'!Z1111)</f>
        <v>4.1518462486860628</v>
      </c>
      <c r="AA129" s="34">
        <f>+IF(H129=0,"",'Ark1'!AA1111)</f>
        <v>0</v>
      </c>
      <c r="AB129" s="27">
        <f>+IF(H129=0,"",'Ark1'!AC1111)</f>
        <v>0</v>
      </c>
      <c r="AC129" s="34">
        <f>+IF(H129=0,"",'Ark1'!AE1111)</f>
        <v>0</v>
      </c>
      <c r="AD129" s="34">
        <f t="shared" si="104"/>
        <v>4.1962499999999947</v>
      </c>
      <c r="AE129" s="29">
        <f t="shared" si="105"/>
        <v>0.48636363636363639</v>
      </c>
      <c r="AF129" s="214"/>
      <c r="AG129" s="217"/>
      <c r="AI129" s="29"/>
      <c r="AJ129" s="27"/>
      <c r="AK129" s="218"/>
      <c r="AL129" s="28"/>
      <c r="AP129" s="28"/>
    </row>
    <row r="130" spans="1:72" ht="19.8">
      <c r="A130" s="214"/>
      <c r="B130" s="214"/>
      <c r="C130" s="214"/>
      <c r="D130" s="214"/>
      <c r="E130" s="214"/>
      <c r="F130" s="214"/>
      <c r="G130" s="347"/>
      <c r="H130" s="347"/>
      <c r="I130" s="215"/>
      <c r="J130" s="215"/>
      <c r="K130" s="95"/>
      <c r="L130" s="457"/>
      <c r="M130" s="214"/>
      <c r="N130" s="531"/>
      <c r="O130" s="531"/>
      <c r="P130" s="232"/>
      <c r="Q130" s="214"/>
      <c r="R130" s="456"/>
      <c r="S130" s="460"/>
      <c r="T130" s="460"/>
      <c r="U130" s="214"/>
      <c r="V130" s="214"/>
      <c r="W130" s="216"/>
      <c r="X130" s="216"/>
      <c r="Y130" s="216"/>
      <c r="Z130" s="216"/>
      <c r="AA130" s="216"/>
      <c r="AB130" s="214"/>
      <c r="AC130" s="216"/>
      <c r="AD130" s="216"/>
      <c r="AE130" s="215"/>
      <c r="AF130" s="214"/>
      <c r="AG130" s="217"/>
      <c r="AI130" s="29"/>
      <c r="AJ130" s="27"/>
      <c r="AK130" s="218"/>
      <c r="AL130" s="28"/>
      <c r="AP130" s="28"/>
      <c r="BH130" s="230"/>
    </row>
    <row r="131" spans="1:72" ht="19.8">
      <c r="A131" s="214"/>
      <c r="B131" s="214"/>
      <c r="C131" s="232" t="s">
        <v>0</v>
      </c>
      <c r="D131" s="214"/>
      <c r="E131" s="272" t="str">
        <f>+D133</f>
        <v>R+</v>
      </c>
      <c r="F131" s="232" t="s">
        <v>570</v>
      </c>
      <c r="G131" s="347"/>
      <c r="H131" s="365">
        <f>SUM(H133:H144)</f>
        <v>14788</v>
      </c>
      <c r="I131" s="215"/>
      <c r="J131" s="215"/>
      <c r="K131" s="95"/>
      <c r="L131" s="457"/>
      <c r="M131" s="214"/>
      <c r="N131" s="531"/>
      <c r="O131" s="531"/>
      <c r="P131" s="265">
        <f>+Klasse!N18</f>
        <v>38.694191236137279</v>
      </c>
      <c r="Q131" s="214"/>
      <c r="R131" s="456"/>
      <c r="S131" s="460"/>
      <c r="T131" s="460"/>
      <c r="U131" s="214"/>
      <c r="V131" s="214"/>
      <c r="W131" s="216"/>
      <c r="X131" s="216"/>
      <c r="Y131" s="216"/>
      <c r="Z131" s="216"/>
      <c r="AA131" s="216"/>
      <c r="AB131" s="214"/>
      <c r="AC131" s="216"/>
      <c r="AD131" s="265">
        <f>+P131/C133</f>
        <v>4.2993545817930308</v>
      </c>
      <c r="AE131" s="215"/>
      <c r="AF131" s="214"/>
      <c r="AG131" s="217"/>
      <c r="AI131" s="29"/>
      <c r="AJ131" s="27"/>
      <c r="AK131" s="218"/>
      <c r="AL131" s="28"/>
      <c r="AP131" s="28"/>
      <c r="BH131" s="230"/>
    </row>
    <row r="132" spans="1:72" ht="19.8">
      <c r="A132" s="214"/>
      <c r="B132" s="214"/>
      <c r="C132" s="214"/>
      <c r="D132" s="214"/>
      <c r="E132" s="214"/>
      <c r="F132" s="214"/>
      <c r="G132" s="347"/>
      <c r="H132" s="347"/>
      <c r="I132" s="215"/>
      <c r="J132" s="215"/>
      <c r="K132" s="95"/>
      <c r="L132" s="457"/>
      <c r="M132" s="214"/>
      <c r="N132" s="531"/>
      <c r="O132" s="531"/>
      <c r="P132" s="232"/>
      <c r="Q132" s="214"/>
      <c r="R132" s="456"/>
      <c r="S132" s="460"/>
      <c r="T132" s="460"/>
      <c r="U132" s="214"/>
      <c r="V132" s="214"/>
      <c r="W132" s="216"/>
      <c r="X132" s="216"/>
      <c r="Y132" s="216"/>
      <c r="Z132" s="216"/>
      <c r="AA132" s="216"/>
      <c r="AB132" s="214"/>
      <c r="AC132" s="216"/>
      <c r="AD132" s="216"/>
      <c r="AE132" s="216"/>
      <c r="AF132" s="216"/>
      <c r="AG132" s="217"/>
      <c r="AI132" s="29"/>
      <c r="AJ132" s="27"/>
      <c r="AK132" s="218"/>
      <c r="AL132" s="28"/>
      <c r="AP132" s="28"/>
      <c r="BH132" s="230">
        <f>1+BH129</f>
        <v>1</v>
      </c>
      <c r="BI132" s="28">
        <v>20.659867330016564</v>
      </c>
      <c r="BJ132" s="28">
        <f t="shared" ref="BJ132" si="106">+BI132</f>
        <v>20.659867330016564</v>
      </c>
      <c r="BK132" s="28">
        <f t="shared" ref="BK132" si="107">+BJ132</f>
        <v>20.659867330016564</v>
      </c>
      <c r="BL132" s="28">
        <f t="shared" ref="BL132" si="108">+BK132</f>
        <v>20.659867330016564</v>
      </c>
      <c r="BM132" s="28">
        <f t="shared" ref="BM132" si="109">+BL132</f>
        <v>20.659867330016564</v>
      </c>
      <c r="BN132" s="28">
        <f t="shared" ref="BN132" si="110">+BM132</f>
        <v>20.659867330016564</v>
      </c>
      <c r="BO132" s="28">
        <f t="shared" ref="BO132" si="111">+BN132</f>
        <v>20.659867330016564</v>
      </c>
      <c r="BP132" s="28">
        <f t="shared" ref="BP132" si="112">+BO132</f>
        <v>20.659867330016564</v>
      </c>
      <c r="BQ132" s="28">
        <f t="shared" ref="BQ132" si="113">+BP132</f>
        <v>20.659867330016564</v>
      </c>
      <c r="BR132" s="28">
        <f t="shared" ref="BR132" si="114">+BQ132</f>
        <v>20.659867330016564</v>
      </c>
      <c r="BS132" s="28">
        <f t="shared" ref="BS132" si="115">+BR132</f>
        <v>20.659867330016564</v>
      </c>
      <c r="BT132" s="28">
        <f t="shared" ref="BT132" si="116">+BS132</f>
        <v>20.659867330016564</v>
      </c>
    </row>
    <row r="133" spans="1:72">
      <c r="A133" s="214"/>
      <c r="B133" s="238">
        <f>+'Ark1'!C1112</f>
        <v>2024</v>
      </c>
      <c r="C133" s="234">
        <f>+'Ark1'!L1112</f>
        <v>9</v>
      </c>
      <c r="D133" s="234" t="s">
        <v>35</v>
      </c>
      <c r="E133" s="234">
        <f>+'Ark1'!D1112</f>
        <v>1</v>
      </c>
      <c r="F133" s="234" t="str">
        <f t="shared" ref="F133:F144" si="117">+F118</f>
        <v>Jan</v>
      </c>
      <c r="G133" s="351">
        <f>+'Ark1'!Q1112</f>
        <v>116</v>
      </c>
      <c r="H133" s="351">
        <f>+'Ark1'!R1112</f>
        <v>258</v>
      </c>
      <c r="I133" s="235">
        <f>+IF(H133=0,"",'Ark1'!AG1112)</f>
        <v>24.865784961426449</v>
      </c>
      <c r="J133" s="235">
        <f>+IF(H133=0,"",'Ark1'!AH1112)</f>
        <v>0.77519379844961245</v>
      </c>
      <c r="K133" s="95"/>
      <c r="L133" s="465">
        <f>+'Ark1'!AI1112</f>
        <v>207</v>
      </c>
      <c r="M133" s="214"/>
      <c r="N133" s="531"/>
      <c r="O133" s="531"/>
      <c r="P133" s="32">
        <f>+IF(H133=0,"",'Ark1'!U1112)</f>
        <v>38.615503875969011</v>
      </c>
      <c r="Q133" s="214"/>
      <c r="R133" s="462">
        <f>+IF(L133=0,"",'Ark1'!AJ1112)</f>
        <v>116.43285024154588</v>
      </c>
      <c r="S133" s="460"/>
      <c r="T133" s="463">
        <f>+IF(L133=0,"",'Ark1'!AL1112)</f>
        <v>24.363118601137483</v>
      </c>
      <c r="U133" s="214"/>
      <c r="V133" s="236">
        <f>+IF(H133=0,"",'Ark1'!T1112)</f>
        <v>8.4806201550387605</v>
      </c>
      <c r="W133" s="237">
        <f>+IF(H133=0,"",'Ark1'!W1112)</f>
        <v>46.124031007751938</v>
      </c>
      <c r="X133" s="237">
        <f>+IF(H133=0,"",'Ark1'!X1112)</f>
        <v>100</v>
      </c>
      <c r="Y133" s="237">
        <f>+IF(H133=0,"",'Ark1'!Y1112)</f>
        <v>100</v>
      </c>
      <c r="Z133" s="237">
        <f>+IF(H133=0,"",'Ark1'!Z1112)</f>
        <v>4.9964398117679281</v>
      </c>
      <c r="AA133" s="237">
        <f>+IF(H133=0,"",'Ark1'!AA1112)</f>
        <v>0</v>
      </c>
      <c r="AB133" s="236">
        <f>+IF(H133=0,"",'Ark1'!AC1112)</f>
        <v>0</v>
      </c>
      <c r="AC133" s="237">
        <f>+IF(H133=0,"",'Ark1'!AE1112)</f>
        <v>0</v>
      </c>
      <c r="AD133" s="237">
        <f t="shared" ref="AD133:AD144" si="118">+IF(H133=0,"",+P133/C133)</f>
        <v>4.2906115417743349</v>
      </c>
      <c r="AE133" s="235">
        <f t="shared" ref="AE133:AE144" si="119">+IF(H133=0,"",G133/H133)</f>
        <v>0.44961240310077522</v>
      </c>
      <c r="AF133" s="214"/>
      <c r="AG133" s="217"/>
      <c r="AI133" s="29"/>
      <c r="AJ133" s="27"/>
      <c r="AK133" s="218"/>
      <c r="AL133" s="28"/>
      <c r="AP133" s="28"/>
    </row>
    <row r="134" spans="1:72">
      <c r="A134" s="214"/>
      <c r="B134" s="238">
        <f>+'Ark1'!C1113</f>
        <v>2024</v>
      </c>
      <c r="C134" s="234">
        <f>+'Ark1'!L1113</f>
        <v>9</v>
      </c>
      <c r="D134" s="234" t="s">
        <v>35</v>
      </c>
      <c r="E134" s="234">
        <f>+'Ark1'!D1113</f>
        <v>2</v>
      </c>
      <c r="F134" s="234" t="str">
        <f t="shared" si="117"/>
        <v>Feb</v>
      </c>
      <c r="G134" s="351">
        <f>+'Ark1'!Q1113</f>
        <v>181</v>
      </c>
      <c r="H134" s="351">
        <f>+'Ark1'!R1113</f>
        <v>369</v>
      </c>
      <c r="I134" s="235">
        <f>+IF(H134=0,"",'Ark1'!AG1113)</f>
        <v>31.701062238940825</v>
      </c>
      <c r="J134" s="235">
        <f>+IF(H134=0,"",'Ark1'!AH1113)</f>
        <v>0.27100271002710036</v>
      </c>
      <c r="K134" s="95"/>
      <c r="L134" s="465">
        <f>+'Ark1'!AI1113</f>
        <v>332</v>
      </c>
      <c r="M134" s="214"/>
      <c r="N134" s="531"/>
      <c r="O134" s="531"/>
      <c r="P134" s="32">
        <f>+IF(H134=0,"",'Ark1'!U1113)</f>
        <v>38.893766937669376</v>
      </c>
      <c r="Q134" s="214"/>
      <c r="R134" s="462">
        <f>+IF(L134=0,"",'Ark1'!AJ1113)</f>
        <v>116.14608433734952</v>
      </c>
      <c r="S134" s="460"/>
      <c r="T134" s="463">
        <f>+IF(L134=0,"",'Ark1'!AL1113)</f>
        <v>24.781070737739995</v>
      </c>
      <c r="U134" s="214"/>
      <c r="V134" s="236">
        <f>+IF(H134=0,"",'Ark1'!T1113)</f>
        <v>8.4254742547425483</v>
      </c>
      <c r="W134" s="237">
        <f>+IF(H134=0,"",'Ark1'!W1113)</f>
        <v>45.528455284552841</v>
      </c>
      <c r="X134" s="237">
        <f>+IF(H134=0,"",'Ark1'!X1113)</f>
        <v>100</v>
      </c>
      <c r="Y134" s="237">
        <f>+IF(H134=0,"",'Ark1'!Y1113)</f>
        <v>100</v>
      </c>
      <c r="Z134" s="237">
        <f>+IF(H134=0,"",'Ark1'!Z1113)</f>
        <v>5.0846374880325431</v>
      </c>
      <c r="AA134" s="237">
        <f>+IF(H134=0,"",'Ark1'!AA1113)</f>
        <v>0</v>
      </c>
      <c r="AB134" s="236">
        <f>+IF(H134=0,"",'Ark1'!AC1113)</f>
        <v>0</v>
      </c>
      <c r="AC134" s="237">
        <f>+IF(H134=0,"",'Ark1'!AE1113)</f>
        <v>0</v>
      </c>
      <c r="AD134" s="237">
        <f t="shared" si="118"/>
        <v>4.3215296597410422</v>
      </c>
      <c r="AE134" s="235">
        <f t="shared" si="119"/>
        <v>0.49051490514905149</v>
      </c>
      <c r="AF134" s="214"/>
      <c r="AG134" s="217"/>
      <c r="AI134" s="29"/>
      <c r="AJ134" s="27"/>
      <c r="AK134" s="218"/>
      <c r="AL134" s="28"/>
      <c r="AP134" s="28"/>
    </row>
    <row r="135" spans="1:72">
      <c r="A135" s="214"/>
      <c r="B135" s="238">
        <f>+'Ark1'!C1114</f>
        <v>2024</v>
      </c>
      <c r="C135" s="234">
        <f>+'Ark1'!L1114</f>
        <v>9</v>
      </c>
      <c r="D135" s="234" t="s">
        <v>35</v>
      </c>
      <c r="E135" s="234">
        <f>+'Ark1'!D1114</f>
        <v>3</v>
      </c>
      <c r="F135" s="234" t="str">
        <f t="shared" si="117"/>
        <v>Mar</v>
      </c>
      <c r="G135" s="351">
        <f>+'Ark1'!Q1114</f>
        <v>1385</v>
      </c>
      <c r="H135" s="351">
        <f>+'Ark1'!R1114</f>
        <v>3039</v>
      </c>
      <c r="I135" s="235">
        <f>+IF(H135=0,"",'Ark1'!AG1114)</f>
        <v>30.924089249965657</v>
      </c>
      <c r="J135" s="235">
        <f>+IF(H135=0,"",'Ark1'!AH1114)</f>
        <v>1.0858835143139189</v>
      </c>
      <c r="K135" s="95"/>
      <c r="L135" s="465">
        <f>+'Ark1'!AI1114</f>
        <v>2656</v>
      </c>
      <c r="M135" s="214"/>
      <c r="N135" s="531"/>
      <c r="O135" s="531"/>
      <c r="P135" s="32">
        <f>+IF(H135=0,"",'Ark1'!U1114)</f>
        <v>39.118657453109563</v>
      </c>
      <c r="Q135" s="214"/>
      <c r="R135" s="462">
        <f>+IF(L135=0,"",'Ark1'!AJ1114)</f>
        <v>116.49009789156602</v>
      </c>
      <c r="S135" s="460"/>
      <c r="T135" s="463">
        <f>+IF(L135=0,"",'Ark1'!AL1114)</f>
        <v>24.619865399160517</v>
      </c>
      <c r="U135" s="214"/>
      <c r="V135" s="236">
        <f>+IF(H135=0,"",'Ark1'!T1114)</f>
        <v>8.5804540967423488</v>
      </c>
      <c r="W135" s="237">
        <f>+IF(H135=0,"",'Ark1'!W1114)</f>
        <v>50.049358341559717</v>
      </c>
      <c r="X135" s="237">
        <f>+IF(H135=0,"",'Ark1'!X1114)</f>
        <v>100</v>
      </c>
      <c r="Y135" s="237">
        <f>+IF(H135=0,"",'Ark1'!Y1114)</f>
        <v>99.868377755840768</v>
      </c>
      <c r="Z135" s="237">
        <f>+IF(H135=0,"",'Ark1'!Z1114)</f>
        <v>6.1399841292740307</v>
      </c>
      <c r="AA135" s="237">
        <f>+IF(H135=0,"",'Ark1'!AA1114)</f>
        <v>0</v>
      </c>
      <c r="AB135" s="236">
        <f>+IF(H135=0,"",'Ark1'!AC1114)</f>
        <v>0</v>
      </c>
      <c r="AC135" s="237">
        <f>+IF(H135=0,"",'Ark1'!AE1114)</f>
        <v>0</v>
      </c>
      <c r="AD135" s="237">
        <f t="shared" si="118"/>
        <v>4.3465174947899516</v>
      </c>
      <c r="AE135" s="235">
        <f t="shared" si="119"/>
        <v>0.45574202040144784</v>
      </c>
      <c r="AF135" s="214"/>
      <c r="AG135" s="217"/>
      <c r="AI135" s="29"/>
      <c r="AJ135" s="27"/>
      <c r="AK135" s="218"/>
      <c r="AL135" s="28"/>
      <c r="AP135" s="28"/>
    </row>
    <row r="136" spans="1:72">
      <c r="A136" s="214"/>
      <c r="B136" s="238">
        <f>+'Ark1'!C1115</f>
        <v>2024</v>
      </c>
      <c r="C136" s="234">
        <f>+'Ark1'!L1115</f>
        <v>9</v>
      </c>
      <c r="D136" s="234" t="s">
        <v>35</v>
      </c>
      <c r="E136" s="234">
        <f>+'Ark1'!D1115</f>
        <v>4</v>
      </c>
      <c r="F136" s="234" t="str">
        <f t="shared" si="117"/>
        <v>Apr</v>
      </c>
      <c r="G136" s="351">
        <f>+'Ark1'!Q1115</f>
        <v>186</v>
      </c>
      <c r="H136" s="351">
        <f>+'Ark1'!R1115</f>
        <v>299</v>
      </c>
      <c r="I136" s="235">
        <f>+IF(H136=0,"",'Ark1'!AG1115)</f>
        <v>24.775793811101249</v>
      </c>
      <c r="J136" s="235">
        <f>+IF(H136=0,"",'Ark1'!AH1115)</f>
        <v>0</v>
      </c>
      <c r="K136" s="95"/>
      <c r="L136" s="465">
        <f>+'Ark1'!AI1115</f>
        <v>276</v>
      </c>
      <c r="M136" s="214"/>
      <c r="N136" s="531"/>
      <c r="O136" s="531"/>
      <c r="P136" s="32">
        <f>+IF(H136=0,"",'Ark1'!U1115)</f>
        <v>38.972240802675636</v>
      </c>
      <c r="Q136" s="214"/>
      <c r="R136" s="462">
        <f>+IF(L136=0,"",'Ark1'!AJ1115)</f>
        <v>116.4583333333334</v>
      </c>
      <c r="S136" s="460"/>
      <c r="T136" s="463">
        <f>+IF(L136=0,"",'Ark1'!AL1115)</f>
        <v>24.544579111375928</v>
      </c>
      <c r="U136" s="214"/>
      <c r="V136" s="236">
        <f>+IF(H136=0,"",'Ark1'!T1115)</f>
        <v>8.6688963210702372</v>
      </c>
      <c r="W136" s="237">
        <f>+IF(H136=0,"",'Ark1'!W1115)</f>
        <v>54.515050167224075</v>
      </c>
      <c r="X136" s="237">
        <f>+IF(H136=0,"",'Ark1'!X1115)</f>
        <v>100</v>
      </c>
      <c r="Y136" s="237">
        <f>+IF(H136=0,"",'Ark1'!Y1115)</f>
        <v>100</v>
      </c>
      <c r="Z136" s="237">
        <f>+IF(H136=0,"",'Ark1'!Z1115)</f>
        <v>5.1844247055285821</v>
      </c>
      <c r="AA136" s="237">
        <f>+IF(H136=0,"",'Ark1'!AA1115)</f>
        <v>0</v>
      </c>
      <c r="AB136" s="236">
        <f>+IF(H136=0,"",'Ark1'!AC1115)</f>
        <v>0</v>
      </c>
      <c r="AC136" s="237">
        <f>+IF(H136=0,"",'Ark1'!AE1115)</f>
        <v>0</v>
      </c>
      <c r="AD136" s="237">
        <f t="shared" si="118"/>
        <v>4.3302489780750708</v>
      </c>
      <c r="AE136" s="235">
        <f t="shared" si="119"/>
        <v>0.62207357859531776</v>
      </c>
      <c r="AF136" s="214"/>
      <c r="AG136" s="217"/>
      <c r="AI136" s="29"/>
      <c r="AJ136" s="27"/>
      <c r="AK136" s="218"/>
      <c r="AL136" s="28"/>
      <c r="AP136" s="28"/>
    </row>
    <row r="137" spans="1:72">
      <c r="A137" s="214"/>
      <c r="B137" s="238">
        <f>+'Ark1'!C1116</f>
        <v>2024</v>
      </c>
      <c r="C137" s="234">
        <f>+'Ark1'!L1116</f>
        <v>9</v>
      </c>
      <c r="D137" s="234" t="s">
        <v>35</v>
      </c>
      <c r="E137" s="234">
        <f>+'Ark1'!D1116</f>
        <v>5</v>
      </c>
      <c r="F137" s="234" t="str">
        <f t="shared" si="117"/>
        <v>Mai</v>
      </c>
      <c r="G137" s="351">
        <f>+'Ark1'!Q1116</f>
        <v>170</v>
      </c>
      <c r="H137" s="351">
        <f>+'Ark1'!R1116</f>
        <v>249</v>
      </c>
      <c r="I137" s="235">
        <f>+IF(H137=0,"",'Ark1'!AG1116)</f>
        <v>27.574772034787244</v>
      </c>
      <c r="J137" s="235">
        <f>+IF(H137=0,"",'Ark1'!AH1116)</f>
        <v>0.8032128514056226</v>
      </c>
      <c r="K137" s="95"/>
      <c r="L137" s="465">
        <f>+'Ark1'!AI1116</f>
        <v>240</v>
      </c>
      <c r="M137" s="214"/>
      <c r="N137" s="531"/>
      <c r="O137" s="531"/>
      <c r="P137" s="32">
        <f>+IF(H137=0,"",'Ark1'!U1116)</f>
        <v>39.90722891566265</v>
      </c>
      <c r="Q137" s="214"/>
      <c r="R137" s="462">
        <f>+IF(L137=0,"",'Ark1'!AJ1116)</f>
        <v>116.51791666666664</v>
      </c>
      <c r="S137" s="460"/>
      <c r="T137" s="463">
        <f>+IF(L137=0,"",'Ark1'!AL1116)</f>
        <v>25.116681438974943</v>
      </c>
      <c r="U137" s="214"/>
      <c r="V137" s="236">
        <f>+IF(H137=0,"",'Ark1'!T1116)</f>
        <v>8.4056224899598391</v>
      </c>
      <c r="W137" s="237">
        <f>+IF(H137=0,"",'Ark1'!W1116)</f>
        <v>46.184738955823299</v>
      </c>
      <c r="X137" s="237">
        <f>+IF(H137=0,"",'Ark1'!X1116)</f>
        <v>100</v>
      </c>
      <c r="Y137" s="237">
        <f>+IF(H137=0,"",'Ark1'!Y1116)</f>
        <v>99.196787148594382</v>
      </c>
      <c r="Z137" s="237">
        <f>+IF(H137=0,"",'Ark1'!Z1116)</f>
        <v>5.8864308561900867</v>
      </c>
      <c r="AA137" s="237">
        <f>+IF(H137=0,"",'Ark1'!AA1116)</f>
        <v>0</v>
      </c>
      <c r="AB137" s="236">
        <f>+IF(H137=0,"",'Ark1'!AC1116)</f>
        <v>0</v>
      </c>
      <c r="AC137" s="237">
        <f>+IF(H137=0,"",'Ark1'!AE1116)</f>
        <v>0</v>
      </c>
      <c r="AD137" s="237">
        <f t="shared" si="118"/>
        <v>4.4341365461847388</v>
      </c>
      <c r="AE137" s="235">
        <f t="shared" si="119"/>
        <v>0.68273092369477917</v>
      </c>
      <c r="AF137" s="214"/>
      <c r="AG137" s="217"/>
      <c r="AI137" s="29"/>
      <c r="AJ137" s="27"/>
      <c r="AK137" s="218"/>
      <c r="AL137" s="28"/>
      <c r="AP137" s="28"/>
    </row>
    <row r="138" spans="1:72">
      <c r="A138" s="214"/>
      <c r="B138" s="238">
        <f>+'Ark1'!C1117</f>
        <v>2024</v>
      </c>
      <c r="C138" s="234">
        <f>+'Ark1'!L1117</f>
        <v>9</v>
      </c>
      <c r="D138" s="234" t="s">
        <v>35</v>
      </c>
      <c r="E138" s="234">
        <f>+'Ark1'!D1117</f>
        <v>6</v>
      </c>
      <c r="F138" s="234" t="str">
        <f t="shared" si="117"/>
        <v>Jun</v>
      </c>
      <c r="G138" s="351">
        <f>+'Ark1'!Q1117</f>
        <v>69</v>
      </c>
      <c r="H138" s="351">
        <f>+'Ark1'!R1117</f>
        <v>97</v>
      </c>
      <c r="I138" s="235">
        <f>+IF(H138=0,"",'Ark1'!AG1117)</f>
        <v>23.916820567651634</v>
      </c>
      <c r="J138" s="235">
        <f>+IF(H138=0,"",'Ark1'!AH1117)</f>
        <v>1.0309278350515465</v>
      </c>
      <c r="K138" s="95"/>
      <c r="L138" s="465">
        <f>+'Ark1'!AI1117</f>
        <v>95</v>
      </c>
      <c r="M138" s="214"/>
      <c r="N138" s="531"/>
      <c r="O138" s="531"/>
      <c r="P138" s="32">
        <f>+IF(H138=0,"",'Ark1'!U1117)</f>
        <v>40.586597938144344</v>
      </c>
      <c r="Q138" s="214"/>
      <c r="R138" s="462">
        <f>+IF(L138=0,"",'Ark1'!AJ1117)</f>
        <v>116.45263157894728</v>
      </c>
      <c r="S138" s="460"/>
      <c r="T138" s="463">
        <f>+IF(L138=0,"",'Ark1'!AL1117)</f>
        <v>25.629188985559495</v>
      </c>
      <c r="U138" s="214"/>
      <c r="V138" s="236">
        <f>+IF(H138=0,"",'Ark1'!T1117)</f>
        <v>9.1237113402061834</v>
      </c>
      <c r="W138" s="237">
        <f>+IF(H138=0,"",'Ark1'!W1117)</f>
        <v>60.824742268041241</v>
      </c>
      <c r="X138" s="237">
        <f>+IF(H138=0,"",'Ark1'!X1117)</f>
        <v>100</v>
      </c>
      <c r="Y138" s="237">
        <f>+IF(H138=0,"",'Ark1'!Y1117)</f>
        <v>100</v>
      </c>
      <c r="Z138" s="237">
        <f>+IF(H138=0,"",'Ark1'!Z1117)</f>
        <v>5.3022000659516886</v>
      </c>
      <c r="AA138" s="237">
        <f>+IF(H138=0,"",'Ark1'!AA1117)</f>
        <v>0</v>
      </c>
      <c r="AB138" s="236">
        <f>+IF(H138=0,"",'Ark1'!AC1117)</f>
        <v>0</v>
      </c>
      <c r="AC138" s="237">
        <f>+IF(H138=0,"",'Ark1'!AE1117)</f>
        <v>0</v>
      </c>
      <c r="AD138" s="237">
        <f t="shared" si="118"/>
        <v>4.5096219931271495</v>
      </c>
      <c r="AE138" s="235">
        <f t="shared" si="119"/>
        <v>0.71134020618556704</v>
      </c>
      <c r="AF138" s="214"/>
      <c r="AG138" s="217"/>
      <c r="AI138" s="29"/>
      <c r="AJ138" s="27"/>
      <c r="AK138" s="218"/>
      <c r="AL138" s="28"/>
      <c r="AP138" s="28"/>
    </row>
    <row r="139" spans="1:72">
      <c r="A139" s="214"/>
      <c r="B139" s="238">
        <f>+'Ark1'!C1118</f>
        <v>2024</v>
      </c>
      <c r="C139" s="234">
        <f>+'Ark1'!L1118</f>
        <v>9</v>
      </c>
      <c r="D139" s="234" t="s">
        <v>35</v>
      </c>
      <c r="E139" s="234">
        <f>+'Ark1'!D1118</f>
        <v>7</v>
      </c>
      <c r="F139" s="234" t="str">
        <f t="shared" si="117"/>
        <v>Jul</v>
      </c>
      <c r="G139" s="351">
        <f>+'Ark1'!Q1118</f>
        <v>22</v>
      </c>
      <c r="H139" s="351">
        <f>+'Ark1'!R1118</f>
        <v>39</v>
      </c>
      <c r="I139" s="235">
        <f>+IF(H139=0,"",'Ark1'!AG1118)</f>
        <v>23.173661155857001</v>
      </c>
      <c r="J139" s="235">
        <f>+IF(H139=0,"",'Ark1'!AH1118)</f>
        <v>0</v>
      </c>
      <c r="K139" s="95"/>
      <c r="L139" s="465">
        <f>+'Ark1'!AI1118</f>
        <v>39</v>
      </c>
      <c r="M139" s="214"/>
      <c r="N139" s="531"/>
      <c r="O139" s="531"/>
      <c r="P139" s="32">
        <f>+IF(H139=0,"",'Ark1'!U1118)</f>
        <v>37.846153846153854</v>
      </c>
      <c r="Q139" s="214"/>
      <c r="R139" s="462">
        <f>+IF(L139=0,"",'Ark1'!AJ1118)</f>
        <v>115.82564102564102</v>
      </c>
      <c r="S139" s="460"/>
      <c r="T139" s="463">
        <f>+IF(L139=0,"",'Ark1'!AL1118)</f>
        <v>24.240852456743184</v>
      </c>
      <c r="U139" s="214"/>
      <c r="V139" s="236">
        <f>+IF(H139=0,"",'Ark1'!T1118)</f>
        <v>9</v>
      </c>
      <c r="W139" s="237">
        <f>+IF(H139=0,"",'Ark1'!W1118)</f>
        <v>51.282051282051277</v>
      </c>
      <c r="X139" s="237">
        <f>+IF(H139=0,"",'Ark1'!X1118)</f>
        <v>100</v>
      </c>
      <c r="Y139" s="237">
        <f>+IF(H139=0,"",'Ark1'!Y1118)</f>
        <v>100</v>
      </c>
      <c r="Z139" s="237">
        <f>+IF(H139=0,"",'Ark1'!Z1118)</f>
        <v>5.301080980901359</v>
      </c>
      <c r="AA139" s="237">
        <f>+IF(H139=0,"",'Ark1'!AA1118)</f>
        <v>0</v>
      </c>
      <c r="AB139" s="236">
        <f>+IF(H139=0,"",'Ark1'!AC1118)</f>
        <v>0</v>
      </c>
      <c r="AC139" s="237">
        <f>+IF(H139=0,"",'Ark1'!AE1118)</f>
        <v>0</v>
      </c>
      <c r="AD139" s="237">
        <f t="shared" si="118"/>
        <v>4.2051282051282062</v>
      </c>
      <c r="AE139" s="235">
        <f t="shared" si="119"/>
        <v>0.5641025641025641</v>
      </c>
      <c r="AF139" s="214"/>
      <c r="AG139" s="217"/>
      <c r="AI139" s="29"/>
      <c r="AJ139" s="27"/>
      <c r="AK139" s="218"/>
      <c r="AL139" s="28"/>
      <c r="AP139" s="28"/>
    </row>
    <row r="140" spans="1:72">
      <c r="A140" s="214"/>
      <c r="B140" s="238">
        <f>+'Ark1'!C1119</f>
        <v>2024</v>
      </c>
      <c r="C140" s="234">
        <f>+'Ark1'!L1119</f>
        <v>9</v>
      </c>
      <c r="D140" s="234" t="s">
        <v>35</v>
      </c>
      <c r="E140" s="234">
        <f>+'Ark1'!D1119</f>
        <v>8</v>
      </c>
      <c r="F140" s="234" t="str">
        <f t="shared" si="117"/>
        <v>Aug</v>
      </c>
      <c r="G140" s="351">
        <f>+'Ark1'!Q1119</f>
        <v>760</v>
      </c>
      <c r="H140" s="351">
        <f>+'Ark1'!R1119</f>
        <v>1553</v>
      </c>
      <c r="I140" s="235">
        <f>+IF(H140=0,"",'Ark1'!AG1119)</f>
        <v>17.891584225264548</v>
      </c>
      <c r="J140" s="235">
        <f>+IF(H140=0,"",'Ark1'!AH1119)</f>
        <v>0.57952350289761745</v>
      </c>
      <c r="K140" s="95"/>
      <c r="L140" s="465">
        <f>+'Ark1'!AI1119</f>
        <v>1552</v>
      </c>
      <c r="M140" s="214"/>
      <c r="N140" s="531"/>
      <c r="O140" s="531"/>
      <c r="P140" s="32">
        <f>+IF(H140=0,"",'Ark1'!U1119)</f>
        <v>38.989632968448177</v>
      </c>
      <c r="Q140" s="214"/>
      <c r="R140" s="462">
        <f>+IF(L140=0,"",'Ark1'!AJ1119)</f>
        <v>116.41913659793811</v>
      </c>
      <c r="S140" s="460"/>
      <c r="T140" s="463">
        <f>+IF(L140=0,"",'Ark1'!AL1119)</f>
        <v>24.638484817208393</v>
      </c>
      <c r="U140" s="214"/>
      <c r="V140" s="236">
        <f>+IF(H140=0,"",'Ark1'!T1119)</f>
        <v>8.2086284610431424</v>
      </c>
      <c r="W140" s="237">
        <f>+IF(H140=0,"",'Ark1'!W1119)</f>
        <v>38.763683193818423</v>
      </c>
      <c r="X140" s="237">
        <f>+IF(H140=0,"",'Ark1'!X1119)</f>
        <v>100</v>
      </c>
      <c r="Y140" s="237">
        <f>+IF(H140=0,"",'Ark1'!Y1119)</f>
        <v>99.806825499034147</v>
      </c>
      <c r="Z140" s="237">
        <f>+IF(H140=0,"",'Ark1'!Z1119)</f>
        <v>4.4990707411991311</v>
      </c>
      <c r="AA140" s="237">
        <f>+IF(H140=0,"",'Ark1'!AA1119)</f>
        <v>0</v>
      </c>
      <c r="AB140" s="236">
        <f>+IF(H140=0,"",'Ark1'!AC1119)</f>
        <v>0</v>
      </c>
      <c r="AC140" s="237">
        <f>+IF(H140=0,"",'Ark1'!AE1119)</f>
        <v>0</v>
      </c>
      <c r="AD140" s="237">
        <f t="shared" si="118"/>
        <v>4.3321814409386867</v>
      </c>
      <c r="AE140" s="235">
        <f t="shared" si="119"/>
        <v>0.48937540244687699</v>
      </c>
      <c r="AF140" s="214"/>
      <c r="AG140" s="217"/>
      <c r="AI140" s="29"/>
      <c r="AJ140" s="27"/>
      <c r="AK140" s="218"/>
      <c r="AL140" s="28"/>
      <c r="AP140" s="28"/>
    </row>
    <row r="141" spans="1:72">
      <c r="A141" s="214"/>
      <c r="B141" s="238">
        <f>+'Ark1'!C1120</f>
        <v>2024</v>
      </c>
      <c r="C141" s="234">
        <f>+'Ark1'!L1120</f>
        <v>9</v>
      </c>
      <c r="D141" s="234" t="s">
        <v>35</v>
      </c>
      <c r="E141" s="234">
        <f>+'Ark1'!D1120</f>
        <v>9</v>
      </c>
      <c r="F141" s="234" t="str">
        <f t="shared" si="117"/>
        <v>Sep</v>
      </c>
      <c r="G141" s="351">
        <f>+'Ark1'!Q1120</f>
        <v>1019</v>
      </c>
      <c r="H141" s="351">
        <f>+'Ark1'!R1120</f>
        <v>1749</v>
      </c>
      <c r="I141" s="235">
        <f>+IF(H141=0,"",'Ark1'!AG1120)</f>
        <v>14.905686216082636</v>
      </c>
      <c r="J141" s="235">
        <f>+IF(H141=0,"",'Ark1'!AH1120)</f>
        <v>3.3161806746712403</v>
      </c>
      <c r="K141" s="95"/>
      <c r="L141" s="465">
        <f>+'Ark1'!AI1120</f>
        <v>1747</v>
      </c>
      <c r="M141" s="214"/>
      <c r="N141" s="531"/>
      <c r="O141" s="531"/>
      <c r="P141" s="32">
        <f>+IF(H141=0,"",'Ark1'!U1120)</f>
        <v>38.21057747284167</v>
      </c>
      <c r="Q141" s="214"/>
      <c r="R141" s="462">
        <f>+IF(L141=0,"",'Ark1'!AJ1120)</f>
        <v>115.6673726388096</v>
      </c>
      <c r="S141" s="460"/>
      <c r="T141" s="463">
        <f>+IF(L141=0,"",'Ark1'!AL1120)</f>
        <v>24.634730896587897</v>
      </c>
      <c r="U141" s="214"/>
      <c r="V141" s="236">
        <f>+IF(H141=0,"",'Ark1'!T1120)</f>
        <v>8.2641509433962259</v>
      </c>
      <c r="W141" s="237">
        <f>+IF(H141=0,"",'Ark1'!W1120)</f>
        <v>39.622641509433976</v>
      </c>
      <c r="X141" s="237">
        <f>+IF(H141=0,"",'Ark1'!X1120)</f>
        <v>100</v>
      </c>
      <c r="Y141" s="237">
        <f>+IF(H141=0,"",'Ark1'!Y1120)</f>
        <v>99.599771297884516</v>
      </c>
      <c r="Z141" s="237">
        <f>+IF(H141=0,"",'Ark1'!Z1120)</f>
        <v>4.5269079458152541</v>
      </c>
      <c r="AA141" s="237">
        <f>+IF(H141=0,"",'Ark1'!AA1120)</f>
        <v>0</v>
      </c>
      <c r="AB141" s="236">
        <f>+IF(H141=0,"",'Ark1'!AC1120)</f>
        <v>0</v>
      </c>
      <c r="AC141" s="237">
        <f>+IF(H141=0,"",'Ark1'!AE1120)</f>
        <v>0</v>
      </c>
      <c r="AD141" s="237">
        <f t="shared" si="118"/>
        <v>4.2456197192046297</v>
      </c>
      <c r="AE141" s="235">
        <f t="shared" si="119"/>
        <v>0.58261863922241286</v>
      </c>
      <c r="AF141" s="214"/>
      <c r="AG141" s="217"/>
      <c r="AI141" s="29"/>
      <c r="AJ141" s="27"/>
      <c r="AK141" s="218"/>
      <c r="AL141" s="28"/>
      <c r="AP141" s="28"/>
    </row>
    <row r="142" spans="1:72">
      <c r="A142" s="214"/>
      <c r="B142" s="238">
        <f>+'Ark1'!C1121</f>
        <v>2024</v>
      </c>
      <c r="C142" s="234">
        <f>+'Ark1'!L1121</f>
        <v>9</v>
      </c>
      <c r="D142" s="234" t="s">
        <v>35</v>
      </c>
      <c r="E142" s="234">
        <f>+'Ark1'!D1121</f>
        <v>10</v>
      </c>
      <c r="F142" s="234" t="str">
        <f t="shared" si="117"/>
        <v>Okt</v>
      </c>
      <c r="G142" s="351">
        <f>+'Ark1'!Q1121</f>
        <v>2487</v>
      </c>
      <c r="H142" s="351">
        <f>+'Ark1'!R1121</f>
        <v>4925</v>
      </c>
      <c r="I142" s="235">
        <f>+IF(H142=0,"",'Ark1'!AG1121)</f>
        <v>15.98055581149945</v>
      </c>
      <c r="J142" s="235">
        <f>+IF(H142=0,"",'Ark1'!AH1121)</f>
        <v>1.6649746192893404</v>
      </c>
      <c r="K142" s="95"/>
      <c r="L142" s="465">
        <f>+'Ark1'!AI1121</f>
        <v>4921</v>
      </c>
      <c r="M142" s="214"/>
      <c r="N142" s="531"/>
      <c r="O142" s="531"/>
      <c r="P142" s="32">
        <f>+IF(H142=0,"",'Ark1'!U1121)</f>
        <v>38.596588832487299</v>
      </c>
      <c r="Q142" s="214"/>
      <c r="R142" s="462">
        <f>+IF(L142=0,"",'Ark1'!AJ1121)</f>
        <v>116.02391790286504</v>
      </c>
      <c r="S142" s="460"/>
      <c r="T142" s="463">
        <f>+IF(L142=0,"",'Ark1'!AL1121)</f>
        <v>24.635876410051289</v>
      </c>
      <c r="U142" s="214"/>
      <c r="V142" s="236">
        <f>+IF(H142=0,"",'Ark1'!T1121)</f>
        <v>8.1786802030456851</v>
      </c>
      <c r="W142" s="237">
        <f>+IF(H142=0,"",'Ark1'!W1121)</f>
        <v>36.365482233502561</v>
      </c>
      <c r="X142" s="237">
        <f>+IF(H142=0,"",'Ark1'!X1121)</f>
        <v>100</v>
      </c>
      <c r="Y142" s="237">
        <f>+IF(H142=0,"",'Ark1'!Y1121)</f>
        <v>99.695431472081253</v>
      </c>
      <c r="Z142" s="237">
        <f>+IF(H142=0,"",'Ark1'!Z1121)</f>
        <v>4.4427810079672305</v>
      </c>
      <c r="AA142" s="237">
        <f>+IF(H142=0,"",'Ark1'!AA1121)</f>
        <v>0</v>
      </c>
      <c r="AB142" s="236">
        <f>+IF(H142=0,"",'Ark1'!AC1121)</f>
        <v>0</v>
      </c>
      <c r="AC142" s="237">
        <f>+IF(H142=0,"",'Ark1'!AE1121)</f>
        <v>0</v>
      </c>
      <c r="AD142" s="237">
        <f t="shared" si="118"/>
        <v>4.2885098702763669</v>
      </c>
      <c r="AE142" s="235">
        <f t="shared" si="119"/>
        <v>0.50497461928934007</v>
      </c>
      <c r="AF142" s="214"/>
      <c r="AG142" s="217"/>
      <c r="AI142" s="29"/>
      <c r="AJ142" s="27"/>
      <c r="AK142" s="218"/>
      <c r="AL142" s="28"/>
      <c r="AP142" s="28"/>
    </row>
    <row r="143" spans="1:72">
      <c r="A143" s="214"/>
      <c r="B143" s="238">
        <f>+'Ark1'!C1122</f>
        <v>2024</v>
      </c>
      <c r="C143" s="234">
        <f>+'Ark1'!L1122</f>
        <v>9</v>
      </c>
      <c r="D143" s="234" t="s">
        <v>35</v>
      </c>
      <c r="E143" s="234">
        <f>+'Ark1'!D1122</f>
        <v>11</v>
      </c>
      <c r="F143" s="234" t="str">
        <f t="shared" si="117"/>
        <v>Nov</v>
      </c>
      <c r="G143" s="351">
        <f>+'Ark1'!Q1122</f>
        <v>1073</v>
      </c>
      <c r="H143" s="351">
        <f>+'Ark1'!R1122</f>
        <v>1952</v>
      </c>
      <c r="I143" s="235">
        <f>+IF(H143=0,"",'Ark1'!AG1122)</f>
        <v>15.534628128540804</v>
      </c>
      <c r="J143" s="235">
        <f>+IF(H143=0,"",'Ark1'!AH1122)</f>
        <v>1.2807377049180328</v>
      </c>
      <c r="K143" s="95"/>
      <c r="L143" s="465">
        <f>+'Ark1'!AI1122</f>
        <v>1950</v>
      </c>
      <c r="M143" s="214"/>
      <c r="N143" s="531"/>
      <c r="O143" s="531"/>
      <c r="P143" s="32">
        <f>+IF(H143=0,"",'Ark1'!U1122)</f>
        <v>38.230122950819641</v>
      </c>
      <c r="Q143" s="214"/>
      <c r="R143" s="462">
        <f>+IF(L143=0,"",'Ark1'!AJ1122)</f>
        <v>115.70312820512817</v>
      </c>
      <c r="S143" s="460"/>
      <c r="T143" s="463">
        <f>+IF(L143=0,"",'Ark1'!AL1122)</f>
        <v>0</v>
      </c>
      <c r="U143" s="214"/>
      <c r="V143" s="236">
        <f>+IF(H143=0,"",'Ark1'!T1122)</f>
        <v>8.252561475409836</v>
      </c>
      <c r="W143" s="237">
        <f>+IF(H143=0,"",'Ark1'!W1122)</f>
        <v>36.782786885245905</v>
      </c>
      <c r="X143" s="237">
        <f>+IF(H143=0,"",'Ark1'!X1122)</f>
        <v>100</v>
      </c>
      <c r="Y143" s="237">
        <f>+IF(H143=0,"",'Ark1'!Y1122)</f>
        <v>99.64139344262297</v>
      </c>
      <c r="Z143" s="237">
        <f>+IF(H143=0,"",'Ark1'!Z1122)</f>
        <v>4.44689571974238</v>
      </c>
      <c r="AA143" s="237">
        <f>+IF(H143=0,"",'Ark1'!AA1122)</f>
        <v>0</v>
      </c>
      <c r="AB143" s="236">
        <f>+IF(H143=0,"",'Ark1'!AC1122)</f>
        <v>0</v>
      </c>
      <c r="AC143" s="237">
        <f>+IF(H143=0,"",'Ark1'!AE1122)</f>
        <v>0</v>
      </c>
      <c r="AD143" s="237">
        <f t="shared" si="118"/>
        <v>4.2477914389799603</v>
      </c>
      <c r="AE143" s="235">
        <f t="shared" si="119"/>
        <v>0.54969262295081966</v>
      </c>
      <c r="AF143" s="214"/>
      <c r="AG143" s="217"/>
      <c r="AI143" s="29"/>
      <c r="AJ143" s="27"/>
      <c r="AK143" s="218"/>
      <c r="AL143" s="28"/>
      <c r="AP143" s="28"/>
    </row>
    <row r="144" spans="1:72">
      <c r="A144" s="214"/>
      <c r="B144" s="238">
        <f>+'Ark1'!C1123</f>
        <v>2024</v>
      </c>
      <c r="C144" s="234">
        <f>+'Ark1'!L1123</f>
        <v>9</v>
      </c>
      <c r="D144" s="234" t="s">
        <v>35</v>
      </c>
      <c r="E144" s="234">
        <f>+'Ark1'!D1123</f>
        <v>12</v>
      </c>
      <c r="F144" s="234" t="str">
        <f t="shared" si="117"/>
        <v>Des</v>
      </c>
      <c r="G144" s="351">
        <f>+'Ark1'!Q1123</f>
        <v>156</v>
      </c>
      <c r="H144" s="351">
        <f>+'Ark1'!R1123</f>
        <v>259</v>
      </c>
      <c r="I144" s="235">
        <f>+IF(H144=0,"",'Ark1'!AG1123)</f>
        <v>16.235128086326267</v>
      </c>
      <c r="J144" s="235">
        <f>+IF(H144=0,"",'Ark1'!AH1123)</f>
        <v>0.38610038610038611</v>
      </c>
      <c r="K144" s="95"/>
      <c r="L144" s="465">
        <f>+'Ark1'!AI1123</f>
        <v>259</v>
      </c>
      <c r="M144" s="214"/>
      <c r="N144" s="531"/>
      <c r="O144" s="531"/>
      <c r="P144" s="32">
        <f>+IF(H144=0,"",'Ark1'!U1123)</f>
        <v>38.287258687258657</v>
      </c>
      <c r="Q144" s="214"/>
      <c r="R144" s="462">
        <f>+IF(L144=0,"",'Ark1'!AJ1123)</f>
        <v>115.82007722007722</v>
      </c>
      <c r="S144" s="460"/>
      <c r="T144" s="463">
        <f>+IF(L144=0,"",'Ark1'!AL1123)</f>
        <v>0</v>
      </c>
      <c r="U144" s="214"/>
      <c r="V144" s="236">
        <f>+IF(H144=0,"",'Ark1'!T1123)</f>
        <v>8.1621621621621596</v>
      </c>
      <c r="W144" s="237">
        <f>+IF(H144=0,"",'Ark1'!W1123)</f>
        <v>34.362934362934354</v>
      </c>
      <c r="X144" s="237">
        <f>+IF(H144=0,"",'Ark1'!X1123)</f>
        <v>100</v>
      </c>
      <c r="Y144" s="237">
        <f>+IF(H144=0,"",'Ark1'!Y1123)</f>
        <v>100</v>
      </c>
      <c r="Z144" s="237">
        <f>+IF(H144=0,"",'Ark1'!Z1123)</f>
        <v>3.7335626643467448</v>
      </c>
      <c r="AA144" s="237">
        <f>+IF(H144=0,"",'Ark1'!AA1123)</f>
        <v>0</v>
      </c>
      <c r="AB144" s="236">
        <f>+IF(H144=0,"",'Ark1'!AC1123)</f>
        <v>0</v>
      </c>
      <c r="AC144" s="237">
        <f>+IF(H144=0,"",'Ark1'!AE1123)</f>
        <v>0</v>
      </c>
      <c r="AD144" s="237">
        <f t="shared" si="118"/>
        <v>4.2541398541398507</v>
      </c>
      <c r="AE144" s="235">
        <f t="shared" si="119"/>
        <v>0.60231660231660233</v>
      </c>
      <c r="AF144" s="214"/>
      <c r="AG144" s="217"/>
      <c r="AI144" s="29"/>
      <c r="AJ144" s="27"/>
      <c r="AK144" s="218"/>
      <c r="AL144" s="28"/>
      <c r="AP144" s="28"/>
    </row>
    <row r="145" spans="1:72" ht="15" customHeight="1">
      <c r="A145" s="214"/>
      <c r="B145" s="214"/>
      <c r="C145" s="214"/>
      <c r="D145" s="214"/>
      <c r="E145" s="214"/>
      <c r="F145" s="214"/>
      <c r="G145" s="347"/>
      <c r="H145" s="347"/>
      <c r="I145" s="215"/>
      <c r="J145" s="215"/>
      <c r="K145" s="95"/>
      <c r="L145" s="457"/>
      <c r="M145" s="214"/>
      <c r="N145" s="531"/>
      <c r="O145" s="531"/>
      <c r="P145" s="232"/>
      <c r="Q145" s="214"/>
      <c r="R145" s="456"/>
      <c r="S145" s="460"/>
      <c r="T145" s="460"/>
      <c r="U145" s="214"/>
      <c r="V145" s="214"/>
      <c r="W145" s="216"/>
      <c r="X145" s="216"/>
      <c r="Y145" s="216"/>
      <c r="Z145" s="216"/>
      <c r="AA145" s="216"/>
      <c r="AB145" s="214"/>
      <c r="AC145" s="216"/>
      <c r="AD145" s="216"/>
      <c r="AE145" s="215"/>
      <c r="AF145" s="214"/>
      <c r="AG145" s="217"/>
      <c r="AI145" s="29"/>
      <c r="AJ145" s="27"/>
      <c r="AK145" s="218"/>
      <c r="AL145" s="28"/>
      <c r="AP145" s="28"/>
      <c r="BH145" s="230"/>
    </row>
    <row r="146" spans="1:72" ht="15" customHeight="1">
      <c r="A146" s="214"/>
      <c r="B146" s="214"/>
      <c r="C146" s="232" t="s">
        <v>0</v>
      </c>
      <c r="D146" s="214"/>
      <c r="E146" s="272" t="str">
        <f>+D148</f>
        <v>U-</v>
      </c>
      <c r="F146" s="232" t="s">
        <v>570</v>
      </c>
      <c r="G146" s="347"/>
      <c r="H146" s="365">
        <f>SUM(H148:H159)</f>
        <v>6407</v>
      </c>
      <c r="I146" s="215"/>
      <c r="J146" s="215"/>
      <c r="K146" s="95"/>
      <c r="L146" s="457"/>
      <c r="M146" s="214"/>
      <c r="N146" s="531"/>
      <c r="O146" s="531"/>
      <c r="P146" s="265">
        <f>+Klasse!N19</f>
        <v>43.096597471515594</v>
      </c>
      <c r="Q146" s="214"/>
      <c r="R146" s="456"/>
      <c r="S146" s="460"/>
      <c r="T146" s="460"/>
      <c r="U146" s="214"/>
      <c r="V146" s="214"/>
      <c r="W146" s="216"/>
      <c r="X146" s="216"/>
      <c r="Y146" s="216"/>
      <c r="Z146" s="216"/>
      <c r="AA146" s="216"/>
      <c r="AB146" s="214"/>
      <c r="AC146" s="216"/>
      <c r="AD146" s="265">
        <f>+P146/C148</f>
        <v>4.3096597471515592</v>
      </c>
      <c r="AE146" s="215"/>
      <c r="AF146" s="214"/>
      <c r="AG146" s="217"/>
      <c r="AI146" s="29"/>
      <c r="AJ146" s="27"/>
      <c r="AK146" s="218"/>
      <c r="AL146" s="28"/>
      <c r="AP146" s="28"/>
      <c r="BH146" s="230"/>
    </row>
    <row r="147" spans="1:72" ht="15" customHeight="1">
      <c r="A147" s="214"/>
      <c r="B147" s="214"/>
      <c r="C147" s="214"/>
      <c r="D147" s="214"/>
      <c r="E147" s="214"/>
      <c r="F147" s="214"/>
      <c r="G147" s="347"/>
      <c r="H147" s="347"/>
      <c r="I147" s="215"/>
      <c r="J147" s="215"/>
      <c r="K147" s="95"/>
      <c r="L147" s="457"/>
      <c r="M147" s="214"/>
      <c r="N147" s="531"/>
      <c r="O147" s="531"/>
      <c r="P147" s="232"/>
      <c r="Q147" s="214"/>
      <c r="R147" s="456"/>
      <c r="S147" s="460"/>
      <c r="T147" s="460"/>
      <c r="U147" s="214"/>
      <c r="V147" s="214"/>
      <c r="W147" s="216"/>
      <c r="X147" s="216"/>
      <c r="Y147" s="216"/>
      <c r="Z147" s="216"/>
      <c r="AA147" s="216"/>
      <c r="AB147" s="214"/>
      <c r="AC147" s="216"/>
      <c r="AD147" s="216"/>
      <c r="AE147" s="216"/>
      <c r="AF147" s="216"/>
      <c r="AG147" s="217"/>
      <c r="AI147" s="29"/>
      <c r="AJ147" s="27"/>
      <c r="AK147" s="218"/>
      <c r="AL147" s="28"/>
      <c r="AP147" s="28"/>
      <c r="BH147" s="230">
        <f>1+BH144</f>
        <v>1</v>
      </c>
      <c r="BI147" s="28">
        <v>20.659867330016564</v>
      </c>
      <c r="BJ147" s="28">
        <f t="shared" ref="BJ147" si="120">+BI147</f>
        <v>20.659867330016564</v>
      </c>
      <c r="BK147" s="28">
        <f t="shared" ref="BK147" si="121">+BJ147</f>
        <v>20.659867330016564</v>
      </c>
      <c r="BL147" s="28">
        <f t="shared" ref="BL147" si="122">+BK147</f>
        <v>20.659867330016564</v>
      </c>
      <c r="BM147" s="28">
        <f t="shared" ref="BM147" si="123">+BL147</f>
        <v>20.659867330016564</v>
      </c>
      <c r="BN147" s="28">
        <f t="shared" ref="BN147" si="124">+BM147</f>
        <v>20.659867330016564</v>
      </c>
      <c r="BO147" s="28">
        <f t="shared" ref="BO147" si="125">+BN147</f>
        <v>20.659867330016564</v>
      </c>
      <c r="BP147" s="28">
        <f t="shared" ref="BP147" si="126">+BO147</f>
        <v>20.659867330016564</v>
      </c>
      <c r="BQ147" s="28">
        <f t="shared" ref="BQ147" si="127">+BP147</f>
        <v>20.659867330016564</v>
      </c>
      <c r="BR147" s="28">
        <f t="shared" ref="BR147" si="128">+BQ147</f>
        <v>20.659867330016564</v>
      </c>
      <c r="BS147" s="28">
        <f t="shared" ref="BS147" si="129">+BR147</f>
        <v>20.659867330016564</v>
      </c>
      <c r="BT147" s="28">
        <f t="shared" ref="BT147" si="130">+BS147</f>
        <v>20.659867330016564</v>
      </c>
    </row>
    <row r="148" spans="1:72" ht="15" customHeight="1">
      <c r="A148" s="214"/>
      <c r="B148" s="238">
        <f>+'Ark1'!C1124</f>
        <v>2024</v>
      </c>
      <c r="C148" s="28">
        <f>+'Ark1'!L1124</f>
        <v>10</v>
      </c>
      <c r="D148" s="28" t="s">
        <v>36</v>
      </c>
      <c r="E148" s="28">
        <f>+'Ark1'!D1124</f>
        <v>1</v>
      </c>
      <c r="F148" s="28" t="str">
        <f t="shared" ref="F148:F159" si="131">+F133</f>
        <v>Jan</v>
      </c>
      <c r="G148" s="335">
        <f>+'Ark1'!Q1124</f>
        <v>46</v>
      </c>
      <c r="H148" s="335">
        <f>+'Ark1'!R1124</f>
        <v>79</v>
      </c>
      <c r="I148" s="29">
        <f>+IF(H148=0,"",'Ark1'!AG1124)</f>
        <v>8.6459193886133736</v>
      </c>
      <c r="J148" s="29">
        <f>+IF(H148=0,"",'Ark1'!AH1124)</f>
        <v>1.2658227848101264</v>
      </c>
      <c r="K148" s="95"/>
      <c r="L148" s="465">
        <f>+'Ark1'!AI1124</f>
        <v>64</v>
      </c>
      <c r="M148" s="214"/>
      <c r="N148" s="531"/>
      <c r="O148" s="531"/>
      <c r="P148" s="32">
        <f>+IF(H148=0,"",'Ark1'!U1124)</f>
        <v>43.849367088607593</v>
      </c>
      <c r="Q148" s="214"/>
      <c r="R148" s="462">
        <f>+IF(L148=0,"",'Ark1'!AJ1124)</f>
        <v>118.02968749999999</v>
      </c>
      <c r="S148" s="460"/>
      <c r="T148" s="463">
        <f>+IF(L148=0,"",'Ark1'!AL1124)</f>
        <v>26.547918101350177</v>
      </c>
      <c r="U148" s="214"/>
      <c r="V148" s="236">
        <f>+IF(H148=0,"",'Ark1'!T1124)</f>
        <v>9.4683544303797476</v>
      </c>
      <c r="W148" s="34">
        <f>+IF(H148=0,"",'Ark1'!W1124)</f>
        <v>69.620253164556956</v>
      </c>
      <c r="X148" s="34">
        <f>+IF(H148=0,"",'Ark1'!X1124)</f>
        <v>100</v>
      </c>
      <c r="Y148" s="34">
        <f>+IF(H148=0,"",'Ark1'!Y1124)</f>
        <v>100</v>
      </c>
      <c r="Z148" s="34">
        <f>+IF(H148=0,"",'Ark1'!Z1124)</f>
        <v>5.7674528396556495</v>
      </c>
      <c r="AA148" s="34">
        <f>+IF(H148=0,"",'Ark1'!AA1124)</f>
        <v>0</v>
      </c>
      <c r="AB148" s="27">
        <f>+IF(H148=0,"",'Ark1'!AC1124)</f>
        <v>0</v>
      </c>
      <c r="AC148" s="34">
        <f>+IF(H148=0,"",'Ark1'!AE1124)</f>
        <v>0</v>
      </c>
      <c r="AD148" s="34">
        <f t="shared" ref="AD148:AD159" si="132">+IF(H148=0,"",+P148/C148)</f>
        <v>4.3849367088607591</v>
      </c>
      <c r="AE148" s="29">
        <f t="shared" ref="AE148:AE159" si="133">+IF(H148=0,"",G148/H148)</f>
        <v>0.58227848101265822</v>
      </c>
      <c r="AF148" s="214"/>
      <c r="AG148" s="217"/>
      <c r="AI148" s="29"/>
      <c r="AJ148" s="27"/>
      <c r="AK148" s="218"/>
      <c r="AL148" s="28"/>
      <c r="AP148" s="28"/>
    </row>
    <row r="149" spans="1:72" ht="15" customHeight="1">
      <c r="A149" s="214"/>
      <c r="B149" s="238">
        <f>+'Ark1'!C1125</f>
        <v>2024</v>
      </c>
      <c r="C149" s="28">
        <f>+'Ark1'!L1125</f>
        <v>10</v>
      </c>
      <c r="D149" s="28" t="s">
        <v>36</v>
      </c>
      <c r="E149" s="28">
        <f>+'Ark1'!D1125</f>
        <v>2</v>
      </c>
      <c r="F149" s="28" t="str">
        <f t="shared" si="131"/>
        <v>Feb</v>
      </c>
      <c r="G149" s="335">
        <f>+'Ark1'!Q1125</f>
        <v>72</v>
      </c>
      <c r="H149" s="335">
        <f>+'Ark1'!R1125</f>
        <v>94</v>
      </c>
      <c r="I149" s="29">
        <f>+IF(H149=0,"",'Ark1'!AG1125)</f>
        <v>8.8756259346222777</v>
      </c>
      <c r="J149" s="29">
        <f>+IF(H149=0,"",'Ark1'!AH1125)</f>
        <v>0</v>
      </c>
      <c r="K149" s="95"/>
      <c r="L149" s="465">
        <f>+'Ark1'!AI1125</f>
        <v>87</v>
      </c>
      <c r="M149" s="214"/>
      <c r="N149" s="531"/>
      <c r="O149" s="531"/>
      <c r="P149" s="32">
        <f>+IF(H149=0,"",'Ark1'!U1125)</f>
        <v>42.746808510638289</v>
      </c>
      <c r="Q149" s="214"/>
      <c r="R149" s="462">
        <f>+IF(L149=0,"",'Ark1'!AJ1125)</f>
        <v>116.24367816091952</v>
      </c>
      <c r="S149" s="460"/>
      <c r="T149" s="463">
        <f>+IF(L149=0,"",'Ark1'!AL1125)</f>
        <v>27.166499384650205</v>
      </c>
      <c r="U149" s="214"/>
      <c r="V149" s="236">
        <f>+IF(H149=0,"",'Ark1'!T1125)</f>
        <v>9.1063829787234063</v>
      </c>
      <c r="W149" s="34">
        <f>+IF(H149=0,"",'Ark1'!W1125)</f>
        <v>63.829787234042577</v>
      </c>
      <c r="X149" s="34">
        <f>+IF(H149=0,"",'Ark1'!X1125)</f>
        <v>100</v>
      </c>
      <c r="Y149" s="34">
        <f>+IF(H149=0,"",'Ark1'!Y1125)</f>
        <v>100</v>
      </c>
      <c r="Z149" s="34">
        <f>+IF(H149=0,"",'Ark1'!Z1125)</f>
        <v>4.6607391918446064</v>
      </c>
      <c r="AA149" s="34">
        <f>+IF(H149=0,"",'Ark1'!AA1125)</f>
        <v>0</v>
      </c>
      <c r="AB149" s="27">
        <f>+IF(H149=0,"",'Ark1'!AC1125)</f>
        <v>0</v>
      </c>
      <c r="AC149" s="34">
        <f>+IF(H149=0,"",'Ark1'!AE1125)</f>
        <v>0</v>
      </c>
      <c r="AD149" s="34">
        <f t="shared" si="132"/>
        <v>4.2746808510638292</v>
      </c>
      <c r="AE149" s="29">
        <f t="shared" si="133"/>
        <v>0.76595744680851063</v>
      </c>
      <c r="AF149" s="214"/>
      <c r="AG149" s="27"/>
      <c r="AI149" s="29"/>
      <c r="AJ149" s="27"/>
      <c r="AK149" s="28"/>
      <c r="AL149" s="28"/>
      <c r="AP149" s="28"/>
    </row>
    <row r="150" spans="1:72" ht="15" customHeight="1">
      <c r="A150" s="214"/>
      <c r="B150" s="238">
        <f>+'Ark1'!C1126</f>
        <v>2024</v>
      </c>
      <c r="C150" s="28">
        <f>+'Ark1'!L1126</f>
        <v>10</v>
      </c>
      <c r="D150" s="28" t="s">
        <v>36</v>
      </c>
      <c r="E150" s="28">
        <f>+'Ark1'!D1126</f>
        <v>3</v>
      </c>
      <c r="F150" s="28" t="str">
        <f t="shared" si="131"/>
        <v>Mar</v>
      </c>
      <c r="G150" s="335">
        <f>+'Ark1'!Q1126</f>
        <v>756</v>
      </c>
      <c r="H150" s="335">
        <f>+'Ark1'!R1126</f>
        <v>1255</v>
      </c>
      <c r="I150" s="29">
        <f>+IF(H150=0,"",'Ark1'!AG1126)</f>
        <v>14.260136555277651</v>
      </c>
      <c r="J150" s="29">
        <f>+IF(H150=0,"",'Ark1'!AH1126)</f>
        <v>0.7171314741035858</v>
      </c>
      <c r="K150" s="95"/>
      <c r="L150" s="465">
        <f>+'Ark1'!AI1126</f>
        <v>1147</v>
      </c>
      <c r="M150" s="214"/>
      <c r="N150" s="531"/>
      <c r="O150" s="531"/>
      <c r="P150" s="32">
        <f>+IF(H150=0,"",'Ark1'!U1126)</f>
        <v>43.681513944223155</v>
      </c>
      <c r="Q150" s="214"/>
      <c r="R150" s="462">
        <f>+IF(L150=0,"",'Ark1'!AJ1126)</f>
        <v>116.87846556233656</v>
      </c>
      <c r="S150" s="460"/>
      <c r="T150" s="463">
        <f>+IF(L150=0,"",'Ark1'!AL1126)</f>
        <v>27.335120035425152</v>
      </c>
      <c r="U150" s="214"/>
      <c r="V150" s="236">
        <f>+IF(H150=0,"",'Ark1'!T1126)</f>
        <v>9.47808764940239</v>
      </c>
      <c r="W150" s="34">
        <f>+IF(H150=0,"",'Ark1'!W1126)</f>
        <v>69.800796812749013</v>
      </c>
      <c r="X150" s="34">
        <f>+IF(H150=0,"",'Ark1'!X1126)</f>
        <v>100</v>
      </c>
      <c r="Y150" s="34">
        <f>+IF(H150=0,"",'Ark1'!Y1126)</f>
        <v>100</v>
      </c>
      <c r="Z150" s="34">
        <f>+IF(H150=0,"",'Ark1'!Z1126)</f>
        <v>6.4470772972018962</v>
      </c>
      <c r="AA150" s="34">
        <f>+IF(H150=0,"",'Ark1'!AA1126)</f>
        <v>0</v>
      </c>
      <c r="AB150" s="27">
        <f>+IF(H150=0,"",'Ark1'!AC1126)</f>
        <v>0</v>
      </c>
      <c r="AC150" s="34">
        <f>+IF(H150=0,"",'Ark1'!AE1126)</f>
        <v>0</v>
      </c>
      <c r="AD150" s="34">
        <f t="shared" si="132"/>
        <v>4.3681513944223154</v>
      </c>
      <c r="AE150" s="29">
        <f t="shared" si="133"/>
        <v>0.60239043824701199</v>
      </c>
      <c r="AF150" s="214"/>
      <c r="AG150" s="218"/>
      <c r="AI150" s="29"/>
      <c r="AJ150" s="27"/>
      <c r="AK150" s="218"/>
      <c r="AL150" s="28"/>
      <c r="AP150" s="28"/>
    </row>
    <row r="151" spans="1:72" ht="15" customHeight="1">
      <c r="A151" s="214"/>
      <c r="B151" s="238">
        <f>+'Ark1'!C1127</f>
        <v>2024</v>
      </c>
      <c r="C151" s="28">
        <f>+'Ark1'!L1127</f>
        <v>10</v>
      </c>
      <c r="D151" s="28" t="s">
        <v>36</v>
      </c>
      <c r="E151" s="28">
        <f>+'Ark1'!D1127</f>
        <v>4</v>
      </c>
      <c r="F151" s="28" t="str">
        <f t="shared" si="131"/>
        <v>Apr</v>
      </c>
      <c r="G151" s="335">
        <f>+'Ark1'!Q1127</f>
        <v>91</v>
      </c>
      <c r="H151" s="335">
        <f>+'Ark1'!R1127</f>
        <v>126</v>
      </c>
      <c r="I151" s="29">
        <f>+IF(H151=0,"",'Ark1'!AG1127)</f>
        <v>11.527110982595048</v>
      </c>
      <c r="J151" s="29">
        <f>+IF(H151=0,"",'Ark1'!AH1127)</f>
        <v>1.5873015873015868</v>
      </c>
      <c r="K151" s="95"/>
      <c r="L151" s="465">
        <f>+'Ark1'!AI1127</f>
        <v>109</v>
      </c>
      <c r="M151" s="214"/>
      <c r="N151" s="531"/>
      <c r="O151" s="531"/>
      <c r="P151" s="32">
        <f>+IF(H151=0,"",'Ark1'!U1127)</f>
        <v>43.027777777777779</v>
      </c>
      <c r="Q151" s="214"/>
      <c r="R151" s="462">
        <f>+IF(L151=0,"",'Ark1'!AJ1127)</f>
        <v>116.46513761467897</v>
      </c>
      <c r="S151" s="460"/>
      <c r="T151" s="463">
        <f>+IF(L151=0,"",'Ark1'!AL1127)</f>
        <v>26.991606512624632</v>
      </c>
      <c r="U151" s="214"/>
      <c r="V151" s="236">
        <f>+IF(H151=0,"",'Ark1'!T1127)</f>
        <v>9.4365079365079367</v>
      </c>
      <c r="W151" s="34">
        <f>+IF(H151=0,"",'Ark1'!W1127)</f>
        <v>69.047619047619051</v>
      </c>
      <c r="X151" s="34">
        <f>+IF(H151=0,"",'Ark1'!X1127)</f>
        <v>100</v>
      </c>
      <c r="Y151" s="34">
        <f>+IF(H151=0,"",'Ark1'!Y1127)</f>
        <v>100</v>
      </c>
      <c r="Z151" s="34">
        <f>+IF(H151=0,"",'Ark1'!Z1127)</f>
        <v>5.6668296739705317</v>
      </c>
      <c r="AA151" s="34">
        <f>+IF(H151=0,"",'Ark1'!AA1127)</f>
        <v>0</v>
      </c>
      <c r="AB151" s="27">
        <f>+IF(H151=0,"",'Ark1'!AC1127)</f>
        <v>0</v>
      </c>
      <c r="AC151" s="34">
        <f>+IF(H151=0,"",'Ark1'!AE1127)</f>
        <v>0</v>
      </c>
      <c r="AD151" s="34">
        <f t="shared" si="132"/>
        <v>4.302777777777778</v>
      </c>
      <c r="AE151" s="29">
        <f t="shared" si="133"/>
        <v>0.72222222222222221</v>
      </c>
      <c r="AF151" s="214"/>
      <c r="AG151" s="27"/>
      <c r="AI151" s="29"/>
      <c r="AJ151" s="27"/>
      <c r="AK151" s="28"/>
      <c r="AL151" s="28"/>
      <c r="AP151" s="28"/>
    </row>
    <row r="152" spans="1:72" ht="15" customHeight="1">
      <c r="A152" s="214"/>
      <c r="B152" s="238">
        <f>+'Ark1'!C1128</f>
        <v>2024</v>
      </c>
      <c r="C152" s="28">
        <f>+'Ark1'!L1128</f>
        <v>10</v>
      </c>
      <c r="D152" s="28" t="s">
        <v>36</v>
      </c>
      <c r="E152" s="28">
        <f>+'Ark1'!D1128</f>
        <v>5</v>
      </c>
      <c r="F152" s="28" t="str">
        <f t="shared" si="131"/>
        <v>Mai</v>
      </c>
      <c r="G152" s="335">
        <f>+'Ark1'!Q1128</f>
        <v>93</v>
      </c>
      <c r="H152" s="335">
        <f>+'Ark1'!R1128</f>
        <v>120</v>
      </c>
      <c r="I152" s="29">
        <f>+IF(H152=0,"",'Ark1'!AG1128)</f>
        <v>15.042929054672804</v>
      </c>
      <c r="J152" s="29">
        <f>+IF(H152=0,"",'Ark1'!AH1128)</f>
        <v>0</v>
      </c>
      <c r="K152" s="95"/>
      <c r="L152" s="465">
        <f>+'Ark1'!AI1128</f>
        <v>119</v>
      </c>
      <c r="M152" s="214"/>
      <c r="N152" s="531"/>
      <c r="O152" s="531"/>
      <c r="P152" s="32">
        <f>+IF(H152=0,"",'Ark1'!U1128)</f>
        <v>45.174166666666679</v>
      </c>
      <c r="Q152" s="214"/>
      <c r="R152" s="462">
        <f>+IF(L152=0,"",'Ark1'!AJ1128)</f>
        <v>117.43361344537816</v>
      </c>
      <c r="S152" s="460"/>
      <c r="T152" s="463">
        <f>+IF(L152=0,"",'Ark1'!AL1128)</f>
        <v>27.856152711501345</v>
      </c>
      <c r="U152" s="214"/>
      <c r="V152" s="236">
        <f>+IF(H152=0,"",'Ark1'!T1128)</f>
        <v>9.6416666666666693</v>
      </c>
      <c r="W152" s="34">
        <f>+IF(H152=0,"",'Ark1'!W1128)</f>
        <v>67.5</v>
      </c>
      <c r="X152" s="34">
        <f>+IF(H152=0,"",'Ark1'!X1128)</f>
        <v>100</v>
      </c>
      <c r="Y152" s="34">
        <f>+IF(H152=0,"",'Ark1'!Y1128)</f>
        <v>100</v>
      </c>
      <c r="Z152" s="34">
        <f>+IF(H152=0,"",'Ark1'!Z1128)</f>
        <v>5.4561661728319057</v>
      </c>
      <c r="AA152" s="34">
        <f>+IF(H152=0,"",'Ark1'!AA1128)</f>
        <v>0</v>
      </c>
      <c r="AB152" s="27">
        <f>+IF(H152=0,"",'Ark1'!AC1128)</f>
        <v>0</v>
      </c>
      <c r="AC152" s="34">
        <f>+IF(H152=0,"",'Ark1'!AE1128)</f>
        <v>0</v>
      </c>
      <c r="AD152" s="34">
        <f t="shared" si="132"/>
        <v>4.5174166666666675</v>
      </c>
      <c r="AE152" s="29">
        <f t="shared" si="133"/>
        <v>0.77500000000000002</v>
      </c>
      <c r="AF152" s="214"/>
      <c r="AG152" s="27"/>
      <c r="AI152" s="29"/>
      <c r="AJ152" s="27"/>
      <c r="AK152" s="28"/>
      <c r="AL152" s="28"/>
      <c r="AP152" s="28"/>
    </row>
    <row r="153" spans="1:72" ht="15" customHeight="1">
      <c r="A153" s="214"/>
      <c r="B153" s="238">
        <f>+'Ark1'!C1129</f>
        <v>2024</v>
      </c>
      <c r="C153" s="28">
        <f>+'Ark1'!L1129</f>
        <v>10</v>
      </c>
      <c r="D153" s="28" t="s">
        <v>36</v>
      </c>
      <c r="E153" s="28">
        <f>+'Ark1'!D1129</f>
        <v>6</v>
      </c>
      <c r="F153" s="28" t="str">
        <f t="shared" si="131"/>
        <v>Jun</v>
      </c>
      <c r="G153" s="335">
        <f>+'Ark1'!Q1129</f>
        <v>42</v>
      </c>
      <c r="H153" s="335">
        <f>+'Ark1'!R1129</f>
        <v>54</v>
      </c>
      <c r="I153" s="29">
        <f>+IF(H153=0,"",'Ark1'!AG1129)</f>
        <v>14.960998250388796</v>
      </c>
      <c r="J153" s="29">
        <f>+IF(H153=0,"",'Ark1'!AH1129)</f>
        <v>0</v>
      </c>
      <c r="K153" s="95"/>
      <c r="L153" s="465">
        <f>+'Ark1'!AI1129</f>
        <v>53</v>
      </c>
      <c r="M153" s="214"/>
      <c r="N153" s="531"/>
      <c r="O153" s="531"/>
      <c r="P153" s="32">
        <f>+IF(H153=0,"",'Ark1'!U1129)</f>
        <v>45.605555555555526</v>
      </c>
      <c r="Q153" s="214"/>
      <c r="R153" s="462">
        <f>+IF(L153=0,"",'Ark1'!AJ1129)</f>
        <v>117.13584905660377</v>
      </c>
      <c r="S153" s="460"/>
      <c r="T153" s="463">
        <f>+IF(L153=0,"",'Ark1'!AL1129)</f>
        <v>28.2724491884324</v>
      </c>
      <c r="U153" s="214"/>
      <c r="V153" s="236">
        <f>+IF(H153=0,"",'Ark1'!T1129)</f>
        <v>9.4259259259259238</v>
      </c>
      <c r="W153" s="34">
        <f>+IF(H153=0,"",'Ark1'!W1129)</f>
        <v>70.370370370370352</v>
      </c>
      <c r="X153" s="34">
        <f>+IF(H153=0,"",'Ark1'!X1129)</f>
        <v>100</v>
      </c>
      <c r="Y153" s="34">
        <f>+IF(H153=0,"",'Ark1'!Y1129)</f>
        <v>100</v>
      </c>
      <c r="Z153" s="34">
        <f>+IF(H153=0,"",'Ark1'!Z1129)</f>
        <v>5.8716019855355652</v>
      </c>
      <c r="AA153" s="34">
        <f>+IF(H153=0,"",'Ark1'!AA1129)</f>
        <v>0</v>
      </c>
      <c r="AB153" s="27">
        <f>+IF(H153=0,"",'Ark1'!AC1129)</f>
        <v>0</v>
      </c>
      <c r="AC153" s="34">
        <f>+IF(H153=0,"",'Ark1'!AE1129)</f>
        <v>0</v>
      </c>
      <c r="AD153" s="34">
        <f t="shared" si="132"/>
        <v>4.5605555555555526</v>
      </c>
      <c r="AE153" s="29">
        <f t="shared" si="133"/>
        <v>0.77777777777777779</v>
      </c>
      <c r="AF153" s="214"/>
      <c r="AG153" s="238"/>
      <c r="AI153" s="29"/>
      <c r="AJ153" s="27"/>
      <c r="AK153" s="238"/>
      <c r="AL153" s="28"/>
      <c r="AP153" s="28"/>
    </row>
    <row r="154" spans="1:72" ht="15" customHeight="1">
      <c r="A154" s="214"/>
      <c r="B154" s="238">
        <f>+'Ark1'!C1130</f>
        <v>2024</v>
      </c>
      <c r="C154" s="28">
        <f>+'Ark1'!L1130</f>
        <v>10</v>
      </c>
      <c r="D154" s="28" t="s">
        <v>36</v>
      </c>
      <c r="E154" s="28">
        <f>+'Ark1'!D1130</f>
        <v>7</v>
      </c>
      <c r="F154" s="28" t="str">
        <f t="shared" si="131"/>
        <v>Jul</v>
      </c>
      <c r="G154" s="335">
        <f>+'Ark1'!Q1130</f>
        <v>10</v>
      </c>
      <c r="H154" s="335">
        <f>+'Ark1'!R1130</f>
        <v>14</v>
      </c>
      <c r="I154" s="29">
        <f>+IF(H154=0,"",'Ark1'!AG1130)</f>
        <v>9.630571648375799</v>
      </c>
      <c r="J154" s="29">
        <f>+IF(H154=0,"",'Ark1'!AH1130)</f>
        <v>0</v>
      </c>
      <c r="K154" s="95"/>
      <c r="L154" s="465">
        <f>+'Ark1'!AI1130</f>
        <v>14</v>
      </c>
      <c r="M154" s="214"/>
      <c r="N154" s="531"/>
      <c r="O154" s="531"/>
      <c r="P154" s="32">
        <f>+IF(H154=0,"",'Ark1'!U1130)</f>
        <v>43.814285714285695</v>
      </c>
      <c r="Q154" s="214"/>
      <c r="R154" s="462">
        <f>+IF(L154=0,"",'Ark1'!AJ1130)</f>
        <v>116.24999999999999</v>
      </c>
      <c r="S154" s="460"/>
      <c r="T154" s="463">
        <f>+IF(L154=0,"",'Ark1'!AL1130)</f>
        <v>27.849306205272807</v>
      </c>
      <c r="U154" s="214"/>
      <c r="V154" s="236">
        <f>+IF(H154=0,"",'Ark1'!T1130)</f>
        <v>9.1428571428571388</v>
      </c>
      <c r="W154" s="34">
        <f>+IF(H154=0,"",'Ark1'!W1130)</f>
        <v>78.571428571428555</v>
      </c>
      <c r="X154" s="34">
        <f>+IF(H154=0,"",'Ark1'!X1130)</f>
        <v>100</v>
      </c>
      <c r="Y154" s="34">
        <f>+IF(H154=0,"",'Ark1'!Y1130)</f>
        <v>100</v>
      </c>
      <c r="Z154" s="34">
        <f>+IF(H154=0,"",'Ark1'!Z1130)</f>
        <v>4.6943517950310074</v>
      </c>
      <c r="AA154" s="34">
        <f>+IF(H154=0,"",'Ark1'!AA1130)</f>
        <v>0</v>
      </c>
      <c r="AB154" s="27">
        <f>+IF(H154=0,"",'Ark1'!AC1130)</f>
        <v>0</v>
      </c>
      <c r="AC154" s="34">
        <f>+IF(H154=0,"",'Ark1'!AE1130)</f>
        <v>0</v>
      </c>
      <c r="AD154" s="34">
        <f t="shared" si="132"/>
        <v>4.3814285714285699</v>
      </c>
      <c r="AE154" s="29">
        <f t="shared" si="133"/>
        <v>0.7142857142857143</v>
      </c>
      <c r="AF154" s="214"/>
      <c r="AG154" s="217"/>
      <c r="AI154" s="29"/>
      <c r="AJ154" s="27"/>
      <c r="AK154" s="217"/>
      <c r="AL154" s="28"/>
      <c r="AP154" s="28"/>
    </row>
    <row r="155" spans="1:72" ht="15" customHeight="1">
      <c r="A155" s="214"/>
      <c r="B155" s="238">
        <f>+'Ark1'!C1131</f>
        <v>2024</v>
      </c>
      <c r="C155" s="28">
        <f>+'Ark1'!L1131</f>
        <v>10</v>
      </c>
      <c r="D155" s="28" t="s">
        <v>36</v>
      </c>
      <c r="E155" s="28">
        <f>+'Ark1'!D1131</f>
        <v>8</v>
      </c>
      <c r="F155" s="28" t="str">
        <f t="shared" si="131"/>
        <v>Aug</v>
      </c>
      <c r="G155" s="335">
        <f>+'Ark1'!Q1131</f>
        <v>532</v>
      </c>
      <c r="H155" s="335">
        <f>+'Ark1'!R1131</f>
        <v>893</v>
      </c>
      <c r="I155" s="29">
        <f>+IF(H155=0,"",'Ark1'!AG1131)</f>
        <v>11.47715510605811</v>
      </c>
      <c r="J155" s="29">
        <f>+IF(H155=0,"",'Ark1'!AH1131)</f>
        <v>0.44792833146696526</v>
      </c>
      <c r="K155" s="95"/>
      <c r="L155" s="465">
        <f>+'Ark1'!AI1131</f>
        <v>891</v>
      </c>
      <c r="M155" s="214"/>
      <c r="N155" s="531"/>
      <c r="O155" s="531"/>
      <c r="P155" s="32">
        <f>+IF(H155=0,"",'Ark1'!U1131)</f>
        <v>43.496528555431055</v>
      </c>
      <c r="Q155" s="214"/>
      <c r="R155" s="462">
        <f>+IF(L155=0,"",'Ark1'!AJ1131)</f>
        <v>116.89427609427619</v>
      </c>
      <c r="S155" s="460"/>
      <c r="T155" s="463">
        <f>+IF(L155=0,"",'Ark1'!AL1131)</f>
        <v>27.224124978712887</v>
      </c>
      <c r="U155" s="214"/>
      <c r="V155" s="236">
        <f>+IF(H155=0,"",'Ark1'!T1131)</f>
        <v>9.6494960806271006</v>
      </c>
      <c r="W155" s="34">
        <f>+IF(H155=0,"",'Ark1'!W1131)</f>
        <v>78.163493840985453</v>
      </c>
      <c r="X155" s="34">
        <f>+IF(H155=0,"",'Ark1'!X1131)</f>
        <v>100</v>
      </c>
      <c r="Y155" s="34">
        <f>+IF(H155=0,"",'Ark1'!Y1131)</f>
        <v>100</v>
      </c>
      <c r="Z155" s="34">
        <f>+IF(H155=0,"",'Ark1'!Z1131)</f>
        <v>4.7511888343755748</v>
      </c>
      <c r="AA155" s="34">
        <f>+IF(H155=0,"",'Ark1'!AA1131)</f>
        <v>0</v>
      </c>
      <c r="AB155" s="27">
        <f>+IF(H155=0,"",'Ark1'!AC1131)</f>
        <v>0</v>
      </c>
      <c r="AC155" s="34">
        <f>+IF(H155=0,"",'Ark1'!AE1131)</f>
        <v>0</v>
      </c>
      <c r="AD155" s="34">
        <f t="shared" si="132"/>
        <v>4.3496528555431055</v>
      </c>
      <c r="AE155" s="29">
        <f t="shared" si="133"/>
        <v>0.5957446808510638</v>
      </c>
      <c r="AF155" s="214"/>
      <c r="AG155" s="217"/>
      <c r="AI155" s="29"/>
      <c r="AJ155" s="27"/>
      <c r="AK155" s="218"/>
      <c r="AL155" s="28"/>
      <c r="AP155" s="28"/>
    </row>
    <row r="156" spans="1:72" ht="15" customHeight="1">
      <c r="A156" s="214"/>
      <c r="B156" s="238">
        <f>+'Ark1'!C1132</f>
        <v>2024</v>
      </c>
      <c r="C156" s="28">
        <f>+'Ark1'!L1132</f>
        <v>10</v>
      </c>
      <c r="D156" s="28" t="s">
        <v>36</v>
      </c>
      <c r="E156" s="28">
        <f>+'Ark1'!D1132</f>
        <v>9</v>
      </c>
      <c r="F156" s="28" t="str">
        <f t="shared" si="131"/>
        <v>Sep</v>
      </c>
      <c r="G156" s="335">
        <f>+'Ark1'!Q1132</f>
        <v>597</v>
      </c>
      <c r="H156" s="335">
        <f>+'Ark1'!R1132</f>
        <v>850</v>
      </c>
      <c r="I156" s="29">
        <f>+IF(H156=0,"",'Ark1'!AG1132)</f>
        <v>8.0555471296813312</v>
      </c>
      <c r="J156" s="29">
        <f>+IF(H156=0,"",'Ark1'!AH1132)</f>
        <v>2.8235294117647061</v>
      </c>
      <c r="K156" s="95"/>
      <c r="L156" s="465">
        <f>+'Ark1'!AI1132</f>
        <v>849</v>
      </c>
      <c r="M156" s="214"/>
      <c r="N156" s="531"/>
      <c r="O156" s="531"/>
      <c r="P156" s="32">
        <f>+IF(H156=0,"",'Ark1'!U1132)</f>
        <v>42.491058823529407</v>
      </c>
      <c r="Q156" s="214"/>
      <c r="R156" s="462">
        <f>+IF(L156=0,"",'Ark1'!AJ1132)</f>
        <v>116.18645465253248</v>
      </c>
      <c r="S156" s="460"/>
      <c r="T156" s="463">
        <f>+IF(L156=0,"",'Ark1'!AL1132)</f>
        <v>27.061518427137329</v>
      </c>
      <c r="U156" s="214"/>
      <c r="V156" s="236">
        <f>+IF(H156=0,"",'Ark1'!T1132)</f>
        <v>9.7988235294117612</v>
      </c>
      <c r="W156" s="34">
        <f>+IF(H156=0,"",'Ark1'!W1132)</f>
        <v>79.058823529411754</v>
      </c>
      <c r="X156" s="34">
        <f>+IF(H156=0,"",'Ark1'!X1132)</f>
        <v>100</v>
      </c>
      <c r="Y156" s="34">
        <f>+IF(H156=0,"",'Ark1'!Y1132)</f>
        <v>100</v>
      </c>
      <c r="Z156" s="34">
        <f>+IF(H156=0,"",'Ark1'!Z1132)</f>
        <v>4.8230759098145501</v>
      </c>
      <c r="AA156" s="34">
        <f>+IF(H156=0,"",'Ark1'!AA1132)</f>
        <v>0</v>
      </c>
      <c r="AB156" s="27">
        <f>+IF(H156=0,"",'Ark1'!AC1132)</f>
        <v>0</v>
      </c>
      <c r="AC156" s="34">
        <f>+IF(H156=0,"",'Ark1'!AE1132)</f>
        <v>0</v>
      </c>
      <c r="AD156" s="34">
        <f t="shared" si="132"/>
        <v>4.2491058823529411</v>
      </c>
      <c r="AE156" s="29">
        <f t="shared" si="133"/>
        <v>0.70235294117647062</v>
      </c>
      <c r="AF156" s="214"/>
      <c r="AG156" s="217"/>
      <c r="AI156" s="29"/>
      <c r="AJ156" s="27"/>
      <c r="AK156" s="218"/>
      <c r="AL156" s="28"/>
      <c r="AP156" s="28"/>
    </row>
    <row r="157" spans="1:72" ht="15" customHeight="1">
      <c r="A157" s="214"/>
      <c r="B157" s="238">
        <f>+'Ark1'!C1133</f>
        <v>2024</v>
      </c>
      <c r="C157" s="28">
        <f>+'Ark1'!L1133</f>
        <v>10</v>
      </c>
      <c r="D157" s="28" t="s">
        <v>36</v>
      </c>
      <c r="E157" s="28">
        <f>+'Ark1'!D1133</f>
        <v>10</v>
      </c>
      <c r="F157" s="28" t="str">
        <f t="shared" si="131"/>
        <v>Okt</v>
      </c>
      <c r="G157" s="335">
        <f>+'Ark1'!Q1133</f>
        <v>1400</v>
      </c>
      <c r="H157" s="335">
        <f>+'Ark1'!R1133</f>
        <v>2136</v>
      </c>
      <c r="I157" s="29">
        <f>+IF(H157=0,"",'Ark1'!AG1133)</f>
        <v>7.6986083527084812</v>
      </c>
      <c r="J157" s="29">
        <f>+IF(H157=0,"",'Ark1'!AH1133)</f>
        <v>1.544943820224719</v>
      </c>
      <c r="K157" s="95"/>
      <c r="L157" s="465">
        <f>+'Ark1'!AI1133</f>
        <v>2136</v>
      </c>
      <c r="M157" s="214"/>
      <c r="N157" s="531"/>
      <c r="O157" s="531"/>
      <c r="P157" s="32">
        <f>+IF(H157=0,"",'Ark1'!U1133)</f>
        <v>42.872050561797778</v>
      </c>
      <c r="Q157" s="214"/>
      <c r="R157" s="462">
        <f>+IF(L157=0,"",'Ark1'!AJ1133)</f>
        <v>116.51605805243456</v>
      </c>
      <c r="S157" s="460"/>
      <c r="T157" s="463">
        <f>+IF(L157=0,"",'Ark1'!AL1133)</f>
        <v>27.038212109593722</v>
      </c>
      <c r="U157" s="214"/>
      <c r="V157" s="236">
        <f>+IF(H157=0,"",'Ark1'!T1133)</f>
        <v>9.7617041198501848</v>
      </c>
      <c r="W157" s="34">
        <f>+IF(H157=0,"",'Ark1'!W1133)</f>
        <v>75.561797752808985</v>
      </c>
      <c r="X157" s="34">
        <f>+IF(H157=0,"",'Ark1'!X1133)</f>
        <v>100</v>
      </c>
      <c r="Y157" s="34">
        <f>+IF(H157=0,"",'Ark1'!Y1133)</f>
        <v>99.953183520599225</v>
      </c>
      <c r="Z157" s="34">
        <f>+IF(H157=0,"",'Ark1'!Z1133)</f>
        <v>4.8107100698039993</v>
      </c>
      <c r="AA157" s="34">
        <f>+IF(H157=0,"",'Ark1'!AA1133)</f>
        <v>0</v>
      </c>
      <c r="AB157" s="27">
        <f>+IF(H157=0,"",'Ark1'!AC1133)</f>
        <v>0</v>
      </c>
      <c r="AC157" s="34">
        <f>+IF(H157=0,"",'Ark1'!AE1133)</f>
        <v>0</v>
      </c>
      <c r="AD157" s="34">
        <f t="shared" si="132"/>
        <v>4.2872050561797774</v>
      </c>
      <c r="AE157" s="29">
        <f t="shared" si="133"/>
        <v>0.65543071161048694</v>
      </c>
      <c r="AF157" s="214"/>
      <c r="AG157" s="217"/>
      <c r="AI157" s="29"/>
      <c r="AJ157" s="27"/>
      <c r="AK157" s="218"/>
      <c r="AL157" s="28"/>
      <c r="AP157" s="28"/>
    </row>
    <row r="158" spans="1:72" ht="15" customHeight="1">
      <c r="A158" s="214"/>
      <c r="B158" s="238">
        <f>+'Ark1'!C1134</f>
        <v>2024</v>
      </c>
      <c r="C158" s="28">
        <f>+'Ark1'!L1134</f>
        <v>10</v>
      </c>
      <c r="D158" s="28" t="s">
        <v>36</v>
      </c>
      <c r="E158" s="28">
        <f>+'Ark1'!D1134</f>
        <v>11</v>
      </c>
      <c r="F158" s="28" t="str">
        <f t="shared" si="131"/>
        <v>Nov</v>
      </c>
      <c r="G158" s="335">
        <f>+'Ark1'!Q1134</f>
        <v>493</v>
      </c>
      <c r="H158" s="335">
        <f>+'Ark1'!R1134</f>
        <v>678</v>
      </c>
      <c r="I158" s="29">
        <f>+IF(H158=0,"",'Ark1'!AG1134)</f>
        <v>6.0024185035296016</v>
      </c>
      <c r="J158" s="29">
        <f>+IF(H158=0,"",'Ark1'!AH1134)</f>
        <v>1.1799410029498523</v>
      </c>
      <c r="K158" s="95"/>
      <c r="L158" s="465">
        <f>+'Ark1'!AI1134</f>
        <v>677</v>
      </c>
      <c r="M158" s="214"/>
      <c r="N158" s="531"/>
      <c r="O158" s="531"/>
      <c r="P158" s="32">
        <f>+IF(H158=0,"",'Ark1'!U1134)</f>
        <v>42.528613569321529</v>
      </c>
      <c r="Q158" s="214"/>
      <c r="R158" s="462">
        <f>+IF(L158=0,"",'Ark1'!AJ1134)</f>
        <v>116.2571639586409</v>
      </c>
      <c r="S158" s="460"/>
      <c r="T158" s="463">
        <f>+IF(L158=0,"",'Ark1'!AL1134)</f>
        <v>0</v>
      </c>
      <c r="U158" s="214"/>
      <c r="V158" s="236">
        <f>+IF(H158=0,"",'Ark1'!T1134)</f>
        <v>9.5752212389380489</v>
      </c>
      <c r="W158" s="34">
        <f>+IF(H158=0,"",'Ark1'!W1134)</f>
        <v>72.566371681415916</v>
      </c>
      <c r="X158" s="34">
        <f>+IF(H158=0,"",'Ark1'!X1134)</f>
        <v>100</v>
      </c>
      <c r="Y158" s="34">
        <f>+IF(H158=0,"",'Ark1'!Y1134)</f>
        <v>100</v>
      </c>
      <c r="Z158" s="34">
        <f>+IF(H158=0,"",'Ark1'!Z1134)</f>
        <v>4.680626753905301</v>
      </c>
      <c r="AA158" s="34">
        <f>+IF(H158=0,"",'Ark1'!AA1134)</f>
        <v>0</v>
      </c>
      <c r="AB158" s="27">
        <f>+IF(H158=0,"",'Ark1'!AC1134)</f>
        <v>0</v>
      </c>
      <c r="AC158" s="34">
        <f>+IF(H158=0,"",'Ark1'!AE1134)</f>
        <v>0</v>
      </c>
      <c r="AD158" s="34">
        <f t="shared" si="132"/>
        <v>4.2528613569321525</v>
      </c>
      <c r="AE158" s="29">
        <f t="shared" si="133"/>
        <v>0.72713864306784659</v>
      </c>
      <c r="AF158" s="214"/>
      <c r="AG158" s="217"/>
      <c r="AI158" s="29"/>
      <c r="AJ158" s="27"/>
      <c r="AK158" s="218"/>
      <c r="AL158" s="28"/>
      <c r="AP158" s="28"/>
    </row>
    <row r="159" spans="1:72" ht="15" customHeight="1">
      <c r="A159" s="214"/>
      <c r="B159" s="238">
        <f>+'Ark1'!C1135</f>
        <v>2024</v>
      </c>
      <c r="C159" s="28">
        <f>+'Ark1'!L1135</f>
        <v>10</v>
      </c>
      <c r="D159" s="28" t="s">
        <v>36</v>
      </c>
      <c r="E159" s="28">
        <f>+'Ark1'!D1135</f>
        <v>12</v>
      </c>
      <c r="F159" s="28" t="str">
        <f t="shared" si="131"/>
        <v>Des</v>
      </c>
      <c r="G159" s="335">
        <f>+'Ark1'!Q1135</f>
        <v>74</v>
      </c>
      <c r="H159" s="335">
        <f>+'Ark1'!R1135</f>
        <v>108</v>
      </c>
      <c r="I159" s="29">
        <f>+IF(H159=0,"",'Ark1'!AG1135)</f>
        <v>7.4163513692720509</v>
      </c>
      <c r="J159" s="29">
        <f>+IF(H159=0,"",'Ark1'!AH1135)</f>
        <v>2.7777777777777781</v>
      </c>
      <c r="K159" s="95"/>
      <c r="L159" s="465">
        <f>+'Ark1'!AI1135</f>
        <v>108</v>
      </c>
      <c r="M159" s="214"/>
      <c r="N159" s="531"/>
      <c r="O159" s="531"/>
      <c r="P159" s="32">
        <f>+IF(H159=0,"",'Ark1'!U1135)</f>
        <v>41.943518518518509</v>
      </c>
      <c r="Q159" s="214"/>
      <c r="R159" s="462">
        <f>+IF(L159=0,"",'Ark1'!AJ1135)</f>
        <v>115.67685185185184</v>
      </c>
      <c r="S159" s="460"/>
      <c r="T159" s="463">
        <f>+IF(L159=0,"",'Ark1'!AL1135)</f>
        <v>0</v>
      </c>
      <c r="U159" s="214"/>
      <c r="V159" s="236">
        <f>+IF(H159=0,"",'Ark1'!T1135)</f>
        <v>9.5555555555555554</v>
      </c>
      <c r="W159" s="34">
        <f>+IF(H159=0,"",'Ark1'!W1135)</f>
        <v>71.296296296296276</v>
      </c>
      <c r="X159" s="34">
        <f>+IF(H159=0,"",'Ark1'!X1135)</f>
        <v>100</v>
      </c>
      <c r="Y159" s="34">
        <f>+IF(H159=0,"",'Ark1'!Y1135)</f>
        <v>100</v>
      </c>
      <c r="Z159" s="34">
        <f>+IF(H159=0,"",'Ark1'!Z1135)</f>
        <v>4.0542221509997551</v>
      </c>
      <c r="AA159" s="34">
        <f>+IF(H159=0,"",'Ark1'!AA1135)</f>
        <v>0</v>
      </c>
      <c r="AB159" s="27">
        <f>+IF(H159=0,"",'Ark1'!AC1135)</f>
        <v>0</v>
      </c>
      <c r="AC159" s="34">
        <f>+IF(H159=0,"",'Ark1'!AE1135)</f>
        <v>0</v>
      </c>
      <c r="AD159" s="34">
        <f t="shared" si="132"/>
        <v>4.1943518518518506</v>
      </c>
      <c r="AE159" s="29">
        <f t="shared" si="133"/>
        <v>0.68518518518518523</v>
      </c>
      <c r="AF159" s="214"/>
      <c r="AG159" s="217"/>
      <c r="AI159" s="29"/>
      <c r="AJ159" s="27"/>
      <c r="AK159" s="218"/>
      <c r="AL159" s="28"/>
      <c r="AP159" s="28"/>
    </row>
    <row r="160" spans="1:72" ht="15" customHeight="1">
      <c r="A160" s="214"/>
      <c r="B160" s="214"/>
      <c r="C160" s="214"/>
      <c r="D160" s="214"/>
      <c r="E160" s="214"/>
      <c r="F160" s="214"/>
      <c r="G160" s="347"/>
      <c r="H160" s="347"/>
      <c r="I160" s="215"/>
      <c r="J160" s="215"/>
      <c r="K160" s="95"/>
      <c r="L160" s="457"/>
      <c r="M160" s="214"/>
      <c r="N160" s="531"/>
      <c r="O160" s="531"/>
      <c r="P160" s="232"/>
      <c r="Q160" s="214"/>
      <c r="R160" s="456"/>
      <c r="S160" s="460"/>
      <c r="T160" s="460"/>
      <c r="U160" s="214"/>
      <c r="V160" s="214"/>
      <c r="W160" s="216"/>
      <c r="X160" s="216"/>
      <c r="Y160" s="216"/>
      <c r="Z160" s="216"/>
      <c r="AA160" s="216"/>
      <c r="AB160" s="214"/>
      <c r="AC160" s="216"/>
      <c r="AD160" s="216"/>
      <c r="AE160" s="215"/>
      <c r="AF160" s="214"/>
      <c r="AG160" s="217"/>
      <c r="AI160" s="29"/>
      <c r="AJ160" s="27"/>
      <c r="AK160" s="218"/>
      <c r="AL160" s="28"/>
      <c r="AP160" s="28"/>
      <c r="BH160" s="230"/>
    </row>
    <row r="161" spans="1:72" ht="15" customHeight="1">
      <c r="A161" s="214"/>
      <c r="B161" s="214"/>
      <c r="C161" s="232" t="s">
        <v>0</v>
      </c>
      <c r="D161" s="214"/>
      <c r="E161" s="272" t="str">
        <f>+D163</f>
        <v>U</v>
      </c>
      <c r="F161" s="232" t="s">
        <v>570</v>
      </c>
      <c r="G161" s="347"/>
      <c r="H161" s="365">
        <f>SUM(H163:H174)</f>
        <v>2274</v>
      </c>
      <c r="I161" s="215"/>
      <c r="J161" s="215"/>
      <c r="K161" s="95"/>
      <c r="L161" s="457"/>
      <c r="M161" s="214"/>
      <c r="N161" s="531"/>
      <c r="O161" s="531"/>
      <c r="P161" s="265">
        <f>+Klasse!N20</f>
        <v>47.729727352682531</v>
      </c>
      <c r="Q161" s="214"/>
      <c r="R161" s="456"/>
      <c r="S161" s="460"/>
      <c r="T161" s="460"/>
      <c r="U161" s="214"/>
      <c r="V161" s="214"/>
      <c r="W161" s="216"/>
      <c r="X161" s="216"/>
      <c r="Y161" s="216"/>
      <c r="Z161" s="216"/>
      <c r="AA161" s="216"/>
      <c r="AB161" s="214"/>
      <c r="AC161" s="216"/>
      <c r="AD161" s="265">
        <f>+P161/C163</f>
        <v>4.3390661229711389</v>
      </c>
      <c r="AE161" s="215"/>
      <c r="AF161" s="214"/>
      <c r="AG161" s="217"/>
      <c r="AI161" s="29"/>
      <c r="AJ161" s="27"/>
      <c r="AK161" s="218"/>
      <c r="AL161" s="28"/>
      <c r="AP161" s="28"/>
      <c r="BH161" s="230"/>
    </row>
    <row r="162" spans="1:72" ht="15" customHeight="1">
      <c r="A162" s="214"/>
      <c r="B162" s="214"/>
      <c r="C162" s="214"/>
      <c r="D162" s="214"/>
      <c r="E162" s="214"/>
      <c r="F162" s="214"/>
      <c r="G162" s="347"/>
      <c r="H162" s="347"/>
      <c r="I162" s="215"/>
      <c r="J162" s="215"/>
      <c r="K162" s="95"/>
      <c r="L162" s="457"/>
      <c r="M162" s="214"/>
      <c r="N162" s="531"/>
      <c r="O162" s="531"/>
      <c r="P162" s="232"/>
      <c r="Q162" s="214"/>
      <c r="R162" s="456"/>
      <c r="S162" s="460"/>
      <c r="T162" s="460"/>
      <c r="U162" s="214"/>
      <c r="V162" s="214"/>
      <c r="W162" s="216"/>
      <c r="X162" s="216"/>
      <c r="Y162" s="216"/>
      <c r="Z162" s="216"/>
      <c r="AA162" s="216"/>
      <c r="AB162" s="214"/>
      <c r="AC162" s="214"/>
      <c r="AD162" s="214"/>
      <c r="AE162" s="214"/>
      <c r="AF162" s="214"/>
      <c r="AG162" s="217"/>
      <c r="AI162" s="29"/>
      <c r="AJ162" s="27"/>
      <c r="AK162" s="218"/>
      <c r="AL162" s="28"/>
      <c r="AP162" s="28"/>
      <c r="BH162" s="230">
        <f>1+BH159</f>
        <v>1</v>
      </c>
      <c r="BI162" s="28">
        <v>20.659867330016564</v>
      </c>
      <c r="BJ162" s="28">
        <f t="shared" ref="BJ162" si="134">+BI162</f>
        <v>20.659867330016564</v>
      </c>
      <c r="BK162" s="28">
        <f t="shared" ref="BK162" si="135">+BJ162</f>
        <v>20.659867330016564</v>
      </c>
      <c r="BL162" s="28">
        <f t="shared" ref="BL162" si="136">+BK162</f>
        <v>20.659867330016564</v>
      </c>
      <c r="BM162" s="28">
        <f t="shared" ref="BM162" si="137">+BL162</f>
        <v>20.659867330016564</v>
      </c>
      <c r="BN162" s="28">
        <f t="shared" ref="BN162" si="138">+BM162</f>
        <v>20.659867330016564</v>
      </c>
      <c r="BO162" s="28">
        <f t="shared" ref="BO162" si="139">+BN162</f>
        <v>20.659867330016564</v>
      </c>
      <c r="BP162" s="28">
        <f t="shared" ref="BP162" si="140">+BO162</f>
        <v>20.659867330016564</v>
      </c>
      <c r="BQ162" s="28">
        <f t="shared" ref="BQ162" si="141">+BP162</f>
        <v>20.659867330016564</v>
      </c>
      <c r="BR162" s="28">
        <f t="shared" ref="BR162" si="142">+BQ162</f>
        <v>20.659867330016564</v>
      </c>
      <c r="BS162" s="28">
        <f t="shared" ref="BS162" si="143">+BR162</f>
        <v>20.659867330016564</v>
      </c>
      <c r="BT162" s="28">
        <f t="shared" ref="BT162" si="144">+BS162</f>
        <v>20.659867330016564</v>
      </c>
    </row>
    <row r="163" spans="1:72" ht="15" customHeight="1">
      <c r="A163" s="214"/>
      <c r="B163" s="238">
        <f>+'Ark1'!C1136</f>
        <v>2024</v>
      </c>
      <c r="C163" s="234">
        <f>+'Ark1'!L1136</f>
        <v>11</v>
      </c>
      <c r="D163" s="244" t="s">
        <v>37</v>
      </c>
      <c r="E163" s="234">
        <f>+'Ark1'!D1136</f>
        <v>1</v>
      </c>
      <c r="F163" s="234" t="str">
        <f t="shared" ref="F163:F174" si="145">+F148</f>
        <v>Jan</v>
      </c>
      <c r="G163" s="351">
        <f>+'Ark1'!Q1136</f>
        <v>15</v>
      </c>
      <c r="H163" s="351">
        <f>+'Ark1'!R1136</f>
        <v>21</v>
      </c>
      <c r="I163" s="235">
        <f>+IF(H163=0,"",'Ark1'!AG1136)</f>
        <v>2.4646648180640596</v>
      </c>
      <c r="J163" s="235">
        <f>+IF(H163=0,"",'Ark1'!AH1136)</f>
        <v>0</v>
      </c>
      <c r="K163" s="95"/>
      <c r="L163" s="465">
        <f>+'Ark1'!AI1136</f>
        <v>18</v>
      </c>
      <c r="M163" s="214"/>
      <c r="N163" s="531"/>
      <c r="O163" s="531"/>
      <c r="P163" s="32">
        <f>+IF(H163=0,"",'Ark1'!U1136)</f>
        <v>47.023809523809511</v>
      </c>
      <c r="Q163" s="214"/>
      <c r="R163" s="462">
        <f>+IF(L163=0,"",'Ark1'!AJ1136)</f>
        <v>116.77222222222223</v>
      </c>
      <c r="S163" s="460"/>
      <c r="T163" s="463">
        <f>+IF(L163=0,"",'Ark1'!AL1136)</f>
        <v>29.691382189287179</v>
      </c>
      <c r="U163" s="214"/>
      <c r="V163" s="236">
        <f>+IF(H163=0,"",'Ark1'!T1136)</f>
        <v>10.047619047619044</v>
      </c>
      <c r="W163" s="237">
        <f>+IF(H163=0,"",'Ark1'!W1136)</f>
        <v>76.190476190476218</v>
      </c>
      <c r="X163" s="237">
        <f>+IF(H163=0,"",'Ark1'!X1136)</f>
        <v>100</v>
      </c>
      <c r="Y163" s="237">
        <f>+IF(H163=0,"",'Ark1'!Y1136)</f>
        <v>100</v>
      </c>
      <c r="Z163" s="237">
        <f>+IF(H163=0,"",'Ark1'!Z1136)</f>
        <v>5.1007846979800284</v>
      </c>
      <c r="AA163" s="237">
        <f>+IF(H163=0,"",'Ark1'!AA1136)</f>
        <v>0</v>
      </c>
      <c r="AB163" s="236">
        <f>+IF(H163=0,"",'Ark1'!AC1136)</f>
        <v>0</v>
      </c>
      <c r="AC163" s="237">
        <f>+IF(H163=0,"",'Ark1'!AE1136)</f>
        <v>0</v>
      </c>
      <c r="AD163" s="237">
        <f t="shared" ref="AD163:AD174" si="146">+IF(H163=0,"",+P163/C163)</f>
        <v>4.2748917748917741</v>
      </c>
      <c r="AE163" s="235">
        <f t="shared" ref="AE163:AE174" si="147">+IF(H163=0,"",G163/H163)</f>
        <v>0.7142857142857143</v>
      </c>
      <c r="AF163" s="214"/>
      <c r="AG163" s="217"/>
      <c r="AI163" s="29"/>
      <c r="AJ163" s="27"/>
      <c r="AK163" s="218"/>
      <c r="AL163" s="28"/>
      <c r="AP163" s="28"/>
    </row>
    <row r="164" spans="1:72" ht="15" customHeight="1">
      <c r="A164" s="214"/>
      <c r="B164" s="238">
        <f>+'Ark1'!C1137</f>
        <v>2024</v>
      </c>
      <c r="C164" s="234">
        <f>+'Ark1'!L1137</f>
        <v>11</v>
      </c>
      <c r="D164" s="244" t="s">
        <v>37</v>
      </c>
      <c r="E164" s="234">
        <f>+'Ark1'!D1137</f>
        <v>2</v>
      </c>
      <c r="F164" s="234" t="str">
        <f t="shared" si="145"/>
        <v>Feb</v>
      </c>
      <c r="G164" s="351">
        <f>+'Ark1'!Q1137</f>
        <v>32</v>
      </c>
      <c r="H164" s="351">
        <f>+'Ark1'!R1137</f>
        <v>44</v>
      </c>
      <c r="I164" s="235">
        <f>+IF(H164=0,"",'Ark1'!AG1137)</f>
        <v>4.6284372563355562</v>
      </c>
      <c r="J164" s="235">
        <f>+IF(H164=0,"",'Ark1'!AH1137)</f>
        <v>0</v>
      </c>
      <c r="K164" s="95"/>
      <c r="L164" s="465">
        <f>+'Ark1'!AI1137</f>
        <v>41</v>
      </c>
      <c r="M164" s="214"/>
      <c r="N164" s="531"/>
      <c r="O164" s="531"/>
      <c r="P164" s="32">
        <f>+IF(H164=0,"",'Ark1'!U1137)</f>
        <v>47.622727272727282</v>
      </c>
      <c r="Q164" s="214"/>
      <c r="R164" s="462">
        <f>+IF(L164=0,"",'Ark1'!AJ1137)</f>
        <v>116.04146341463419</v>
      </c>
      <c r="S164" s="460"/>
      <c r="T164" s="463">
        <f>+IF(L164=0,"",'Ark1'!AL1137)</f>
        <v>30.117122186315992</v>
      </c>
      <c r="U164" s="214"/>
      <c r="V164" s="236">
        <f>+IF(H164=0,"",'Ark1'!T1137)</f>
        <v>9.9772727272727266</v>
      </c>
      <c r="W164" s="237">
        <f>+IF(H164=0,"",'Ark1'!W1137)</f>
        <v>77.272727272727266</v>
      </c>
      <c r="X164" s="237">
        <f>+IF(H164=0,"",'Ark1'!X1137)</f>
        <v>100</v>
      </c>
      <c r="Y164" s="237">
        <f>+IF(H164=0,"",'Ark1'!Y1137)</f>
        <v>100</v>
      </c>
      <c r="Z164" s="237">
        <f>+IF(H164=0,"",'Ark1'!Z1137)</f>
        <v>6.1873721708141005</v>
      </c>
      <c r="AA164" s="237">
        <f>+IF(H164=0,"",'Ark1'!AA1137)</f>
        <v>0</v>
      </c>
      <c r="AB164" s="236">
        <f>+IF(H164=0,"",'Ark1'!AC1137)</f>
        <v>0</v>
      </c>
      <c r="AC164" s="237">
        <f>+IF(H164=0,"",'Ark1'!AE1137)</f>
        <v>0</v>
      </c>
      <c r="AD164" s="237">
        <f t="shared" si="146"/>
        <v>4.3293388429752078</v>
      </c>
      <c r="AE164" s="235">
        <f t="shared" si="147"/>
        <v>0.72727272727272729</v>
      </c>
      <c r="AF164" s="214"/>
      <c r="AG164" s="217"/>
      <c r="AI164" s="29"/>
      <c r="AJ164" s="27"/>
      <c r="AK164" s="218"/>
      <c r="AL164" s="28"/>
      <c r="AP164" s="28"/>
    </row>
    <row r="165" spans="1:72" ht="15" customHeight="1">
      <c r="A165" s="214"/>
      <c r="B165" s="238">
        <f>+'Ark1'!C1138</f>
        <v>2024</v>
      </c>
      <c r="C165" s="234">
        <f>+'Ark1'!L1138</f>
        <v>11</v>
      </c>
      <c r="D165" s="244" t="s">
        <v>37</v>
      </c>
      <c r="E165" s="234">
        <f>+'Ark1'!D1138</f>
        <v>3</v>
      </c>
      <c r="F165" s="234" t="str">
        <f t="shared" si="145"/>
        <v>Mar</v>
      </c>
      <c r="G165" s="351">
        <f>+'Ark1'!Q1138</f>
        <v>315</v>
      </c>
      <c r="H165" s="351">
        <f>+'Ark1'!R1138</f>
        <v>428</v>
      </c>
      <c r="I165" s="235">
        <f>+IF(H165=0,"",'Ark1'!AG1138)</f>
        <v>5.3132114421752252</v>
      </c>
      <c r="J165" s="235">
        <f>+IF(H165=0,"",'Ark1'!AH1138)</f>
        <v>1.4018691588785048</v>
      </c>
      <c r="K165" s="95"/>
      <c r="L165" s="465">
        <f>+'Ark1'!AI1138</f>
        <v>381</v>
      </c>
      <c r="M165" s="214"/>
      <c r="N165" s="531"/>
      <c r="O165" s="531"/>
      <c r="P165" s="32">
        <f>+IF(H165=0,"",'Ark1'!U1138)</f>
        <v>47.723364485981286</v>
      </c>
      <c r="Q165" s="214"/>
      <c r="R165" s="462">
        <f>+IF(L165=0,"",'Ark1'!AJ1138)</f>
        <v>117.48451443569562</v>
      </c>
      <c r="S165" s="460"/>
      <c r="T165" s="463">
        <f>+IF(L165=0,"",'Ark1'!AL1138)</f>
        <v>29.458608017726402</v>
      </c>
      <c r="U165" s="214"/>
      <c r="V165" s="236">
        <f>+IF(H165=0,"",'Ark1'!T1138)</f>
        <v>10.457943925233645</v>
      </c>
      <c r="W165" s="237">
        <f>+IF(H165=0,"",'Ark1'!W1138)</f>
        <v>89.485981308411226</v>
      </c>
      <c r="X165" s="237">
        <f>+IF(H165=0,"",'Ark1'!X1138)</f>
        <v>100</v>
      </c>
      <c r="Y165" s="237">
        <f>+IF(H165=0,"",'Ark1'!Y1138)</f>
        <v>100</v>
      </c>
      <c r="Z165" s="237">
        <f>+IF(H165=0,"",'Ark1'!Z1138)</f>
        <v>7.3990442605756224</v>
      </c>
      <c r="AA165" s="237">
        <f>+IF(H165=0,"",'Ark1'!AA1138)</f>
        <v>0</v>
      </c>
      <c r="AB165" s="236">
        <f>+IF(H165=0,"",'Ark1'!AC1138)</f>
        <v>0</v>
      </c>
      <c r="AC165" s="237">
        <f>+IF(H165=0,"",'Ark1'!AE1138)</f>
        <v>0</v>
      </c>
      <c r="AD165" s="237">
        <f t="shared" si="146"/>
        <v>4.3384876805437536</v>
      </c>
      <c r="AE165" s="235">
        <f t="shared" si="147"/>
        <v>0.73598130841121501</v>
      </c>
      <c r="AF165" s="214"/>
      <c r="AG165" s="217"/>
      <c r="AI165" s="29"/>
      <c r="AJ165" s="27"/>
      <c r="AK165" s="218"/>
      <c r="AL165" s="28"/>
      <c r="AP165" s="28"/>
    </row>
    <row r="166" spans="1:72" ht="15" customHeight="1">
      <c r="A166" s="214"/>
      <c r="B166" s="238">
        <f>+'Ark1'!C1139</f>
        <v>2024</v>
      </c>
      <c r="C166" s="234">
        <f>+'Ark1'!L1139</f>
        <v>11</v>
      </c>
      <c r="D166" s="244" t="s">
        <v>37</v>
      </c>
      <c r="E166" s="234">
        <f>+'Ark1'!D1139</f>
        <v>4</v>
      </c>
      <c r="F166" s="234" t="str">
        <f t="shared" si="145"/>
        <v>Apr</v>
      </c>
      <c r="G166" s="351">
        <f>+'Ark1'!Q1139</f>
        <v>46</v>
      </c>
      <c r="H166" s="351">
        <f>+'Ark1'!R1139</f>
        <v>67</v>
      </c>
      <c r="I166" s="235">
        <f>+IF(H166=0,"",'Ark1'!AG1139)</f>
        <v>6.7561648728754093</v>
      </c>
      <c r="J166" s="235">
        <f>+IF(H166=0,"",'Ark1'!AH1139)</f>
        <v>1.4925373134328361</v>
      </c>
      <c r="K166" s="95"/>
      <c r="L166" s="465">
        <f>+'Ark1'!AI1139</f>
        <v>61</v>
      </c>
      <c r="M166" s="214"/>
      <c r="N166" s="531"/>
      <c r="O166" s="531"/>
      <c r="P166" s="32">
        <f>+IF(H166=0,"",'Ark1'!U1139)</f>
        <v>47.426865671641792</v>
      </c>
      <c r="Q166" s="214"/>
      <c r="R166" s="462">
        <f>+IF(L166=0,"",'Ark1'!AJ1139)</f>
        <v>117.47049180327872</v>
      </c>
      <c r="S166" s="460"/>
      <c r="T166" s="463">
        <f>+IF(L166=0,"",'Ark1'!AL1139)</f>
        <v>28.921515215194226</v>
      </c>
      <c r="U166" s="214"/>
      <c r="V166" s="236">
        <f>+IF(H166=0,"",'Ark1'!T1139)</f>
        <v>10.492537313432837</v>
      </c>
      <c r="W166" s="237">
        <f>+IF(H166=0,"",'Ark1'!W1139)</f>
        <v>88.059701492537286</v>
      </c>
      <c r="X166" s="237">
        <f>+IF(H166=0,"",'Ark1'!X1139)</f>
        <v>100</v>
      </c>
      <c r="Y166" s="237">
        <f>+IF(H166=0,"",'Ark1'!Y1139)</f>
        <v>100</v>
      </c>
      <c r="Z166" s="237">
        <f>+IF(H166=0,"",'Ark1'!Z1139)</f>
        <v>5.8614241580916877</v>
      </c>
      <c r="AA166" s="237">
        <f>+IF(H166=0,"",'Ark1'!AA1139)</f>
        <v>0</v>
      </c>
      <c r="AB166" s="236">
        <f>+IF(H166=0,"",'Ark1'!AC1139)</f>
        <v>0</v>
      </c>
      <c r="AC166" s="237">
        <f>+IF(H166=0,"",'Ark1'!AE1139)</f>
        <v>0</v>
      </c>
      <c r="AD166" s="237">
        <f t="shared" si="146"/>
        <v>4.3115332428765267</v>
      </c>
      <c r="AE166" s="235">
        <f t="shared" si="147"/>
        <v>0.68656716417910446</v>
      </c>
      <c r="AF166" s="214"/>
      <c r="AG166" s="217"/>
      <c r="AI166" s="29"/>
      <c r="AJ166" s="27"/>
      <c r="AK166" s="218"/>
      <c r="AL166" s="28"/>
      <c r="AP166" s="28"/>
    </row>
    <row r="167" spans="1:72" ht="15" customHeight="1">
      <c r="A167" s="214"/>
      <c r="B167" s="238">
        <f>+'Ark1'!C1140</f>
        <v>2024</v>
      </c>
      <c r="C167" s="234">
        <f>+'Ark1'!L1140</f>
        <v>11</v>
      </c>
      <c r="D167" s="244" t="s">
        <v>37</v>
      </c>
      <c r="E167" s="234">
        <f>+'Ark1'!D1140</f>
        <v>5</v>
      </c>
      <c r="F167" s="234" t="str">
        <f t="shared" si="145"/>
        <v>Mai</v>
      </c>
      <c r="G167" s="351">
        <f>+'Ark1'!Q1140</f>
        <v>49</v>
      </c>
      <c r="H167" s="351">
        <f>+'Ark1'!R1140</f>
        <v>55</v>
      </c>
      <c r="I167" s="235">
        <f>+IF(H167=0,"",'Ark1'!AG1140)</f>
        <v>7.5241007653415188</v>
      </c>
      <c r="J167" s="235">
        <f>+IF(H167=0,"",'Ark1'!AH1140)</f>
        <v>0</v>
      </c>
      <c r="K167" s="95"/>
      <c r="L167" s="465">
        <f>+'Ark1'!AI1140</f>
        <v>52</v>
      </c>
      <c r="M167" s="214"/>
      <c r="N167" s="531"/>
      <c r="O167" s="531"/>
      <c r="P167" s="32">
        <f>+IF(H167=0,"",'Ark1'!U1140)</f>
        <v>49.29818181818181</v>
      </c>
      <c r="Q167" s="214"/>
      <c r="R167" s="462">
        <f>+IF(L167=0,"",'Ark1'!AJ1140)</f>
        <v>117.3596153846154</v>
      </c>
      <c r="S167" s="460"/>
      <c r="T167" s="463">
        <f>+IF(L167=0,"",'Ark1'!AL1140)</f>
        <v>30.280187698316077</v>
      </c>
      <c r="U167" s="214"/>
      <c r="V167" s="236">
        <f>+IF(H167=0,"",'Ark1'!T1140)</f>
        <v>10.618181818181821</v>
      </c>
      <c r="W167" s="237">
        <f>+IF(H167=0,"",'Ark1'!W1140)</f>
        <v>87.272727272727266</v>
      </c>
      <c r="X167" s="237">
        <f>+IF(H167=0,"",'Ark1'!X1140)</f>
        <v>100</v>
      </c>
      <c r="Y167" s="237">
        <f>+IF(H167=0,"",'Ark1'!Y1140)</f>
        <v>100</v>
      </c>
      <c r="Z167" s="237">
        <f>+IF(H167=0,"",'Ark1'!Z1140)</f>
        <v>6.2559205676512253</v>
      </c>
      <c r="AA167" s="237">
        <f>+IF(H167=0,"",'Ark1'!AA1140)</f>
        <v>0</v>
      </c>
      <c r="AB167" s="236">
        <f>+IF(H167=0,"",'Ark1'!AC1140)</f>
        <v>0</v>
      </c>
      <c r="AC167" s="237">
        <f>+IF(H167=0,"",'Ark1'!AE1140)</f>
        <v>0</v>
      </c>
      <c r="AD167" s="237">
        <f t="shared" si="146"/>
        <v>4.481652892561983</v>
      </c>
      <c r="AE167" s="235">
        <f t="shared" si="147"/>
        <v>0.89090909090909087</v>
      </c>
      <c r="AF167" s="214"/>
      <c r="AG167" s="217"/>
      <c r="AI167" s="29"/>
      <c r="AJ167" s="27"/>
      <c r="AK167" s="218"/>
      <c r="AL167" s="28"/>
      <c r="AP167" s="28"/>
    </row>
    <row r="168" spans="1:72" ht="15" customHeight="1">
      <c r="A168" s="214"/>
      <c r="B168" s="238">
        <f>+'Ark1'!C1141</f>
        <v>2024</v>
      </c>
      <c r="C168" s="234">
        <f>+'Ark1'!L1141</f>
        <v>11</v>
      </c>
      <c r="D168" s="244" t="s">
        <v>37</v>
      </c>
      <c r="E168" s="234">
        <f>+'Ark1'!D1141</f>
        <v>6</v>
      </c>
      <c r="F168" s="234" t="str">
        <f t="shared" si="145"/>
        <v>Jun</v>
      </c>
      <c r="G168" s="351">
        <f>+'Ark1'!Q1141</f>
        <v>18</v>
      </c>
      <c r="H168" s="351">
        <f>+'Ark1'!R1141</f>
        <v>22</v>
      </c>
      <c r="I168" s="235">
        <f>+IF(H168=0,"",'Ark1'!AG1141)</f>
        <v>6.4535138024883354</v>
      </c>
      <c r="J168" s="235">
        <f>+IF(H168=0,"",'Ark1'!AH1141)</f>
        <v>0</v>
      </c>
      <c r="K168" s="95"/>
      <c r="L168" s="465">
        <f>+'Ark1'!AI1141</f>
        <v>22</v>
      </c>
      <c r="M168" s="214"/>
      <c r="N168" s="531"/>
      <c r="O168" s="531"/>
      <c r="P168" s="32">
        <f>+IF(H168=0,"",'Ark1'!U1141)</f>
        <v>48.286363636363667</v>
      </c>
      <c r="Q168" s="214"/>
      <c r="R168" s="462">
        <f>+IF(L168=0,"",'Ark1'!AJ1141)</f>
        <v>116.8590909090909</v>
      </c>
      <c r="S168" s="460"/>
      <c r="T168" s="463">
        <f>+IF(L168=0,"",'Ark1'!AL1141)</f>
        <v>30.366797470966553</v>
      </c>
      <c r="U168" s="214"/>
      <c r="V168" s="236">
        <f>+IF(H168=0,"",'Ark1'!T1141)</f>
        <v>11.954545454545457</v>
      </c>
      <c r="W168" s="237">
        <f>+IF(H168=0,"",'Ark1'!W1141)</f>
        <v>100</v>
      </c>
      <c r="X168" s="237">
        <f>+IF(H168=0,"",'Ark1'!X1141)</f>
        <v>100</v>
      </c>
      <c r="Y168" s="237">
        <f>+IF(H168=0,"",'Ark1'!Y1141)</f>
        <v>100</v>
      </c>
      <c r="Z168" s="237">
        <f>+IF(H168=0,"",'Ark1'!Z1141)</f>
        <v>5.166438500249348</v>
      </c>
      <c r="AA168" s="237">
        <f>+IF(H168=0,"",'Ark1'!AA1141)</f>
        <v>0</v>
      </c>
      <c r="AB168" s="236">
        <f>+IF(H168=0,"",'Ark1'!AC1141)</f>
        <v>0</v>
      </c>
      <c r="AC168" s="237">
        <f>+IF(H168=0,"",'Ark1'!AE1141)</f>
        <v>0</v>
      </c>
      <c r="AD168" s="237">
        <f t="shared" si="146"/>
        <v>4.3896694214876062</v>
      </c>
      <c r="AE168" s="235">
        <f t="shared" si="147"/>
        <v>0.81818181818181823</v>
      </c>
      <c r="AF168" s="214"/>
      <c r="AG168" s="217"/>
      <c r="AI168" s="29"/>
      <c r="AJ168" s="27"/>
      <c r="AK168" s="218"/>
      <c r="AL168" s="28"/>
      <c r="AP168" s="28"/>
    </row>
    <row r="169" spans="1:72" ht="15" customHeight="1">
      <c r="A169" s="214"/>
      <c r="B169" s="238">
        <f>+'Ark1'!C1142</f>
        <v>2024</v>
      </c>
      <c r="C169" s="234">
        <f>+'Ark1'!L1142</f>
        <v>11</v>
      </c>
      <c r="D169" s="244" t="s">
        <v>37</v>
      </c>
      <c r="E169" s="234">
        <f>+'Ark1'!D1142</f>
        <v>7</v>
      </c>
      <c r="F169" s="234" t="str">
        <f t="shared" si="145"/>
        <v>Jul</v>
      </c>
      <c r="G169" s="351">
        <f>+'Ark1'!Q1142</f>
        <v>5</v>
      </c>
      <c r="H169" s="351">
        <f>+'Ark1'!R1142</f>
        <v>8</v>
      </c>
      <c r="I169" s="235">
        <f>+IF(H169=0,"",'Ark1'!AG1142)</f>
        <v>6.0775909440597848</v>
      </c>
      <c r="J169" s="235">
        <f>+IF(H169=0,"",'Ark1'!AH1142)</f>
        <v>0</v>
      </c>
      <c r="K169" s="95"/>
      <c r="L169" s="465">
        <f>+'Ark1'!AI1142</f>
        <v>8</v>
      </c>
      <c r="M169" s="214"/>
      <c r="N169" s="531"/>
      <c r="O169" s="531"/>
      <c r="P169" s="32">
        <f>+IF(H169=0,"",'Ark1'!U1142)</f>
        <v>48.387499999999989</v>
      </c>
      <c r="Q169" s="214"/>
      <c r="R169" s="462">
        <f>+IF(L169=0,"",'Ark1'!AJ1142)</f>
        <v>117.375</v>
      </c>
      <c r="S169" s="460"/>
      <c r="T169" s="463">
        <f>+IF(L169=0,"",'Ark1'!AL1142)</f>
        <v>29.838438066393511</v>
      </c>
      <c r="U169" s="214"/>
      <c r="V169" s="236">
        <f>+IF(H169=0,"",'Ark1'!T1142)</f>
        <v>11.875</v>
      </c>
      <c r="W169" s="237">
        <f>+IF(H169=0,"",'Ark1'!W1142)</f>
        <v>100</v>
      </c>
      <c r="X169" s="237">
        <f>+IF(H169=0,"",'Ark1'!X1142)</f>
        <v>100</v>
      </c>
      <c r="Y169" s="237">
        <f>+IF(H169=0,"",'Ark1'!Y1142)</f>
        <v>100</v>
      </c>
      <c r="Z169" s="237">
        <f>+IF(H169=0,"",'Ark1'!Z1142)</f>
        <v>4.8053193182140044</v>
      </c>
      <c r="AA169" s="237">
        <f>+IF(H169=0,"",'Ark1'!AA1142)</f>
        <v>0</v>
      </c>
      <c r="AB169" s="236">
        <f>+IF(H169=0,"",'Ark1'!AC1142)</f>
        <v>0</v>
      </c>
      <c r="AC169" s="237">
        <f>+IF(H169=0,"",'Ark1'!AE1142)</f>
        <v>0</v>
      </c>
      <c r="AD169" s="237">
        <f t="shared" si="146"/>
        <v>4.3988636363636351</v>
      </c>
      <c r="AE169" s="235">
        <f t="shared" si="147"/>
        <v>0.625</v>
      </c>
      <c r="AF169" s="214"/>
      <c r="AG169" s="217"/>
      <c r="AI169" s="29"/>
      <c r="AJ169" s="27"/>
      <c r="AK169" s="218"/>
      <c r="AL169" s="28"/>
      <c r="AP169" s="28"/>
    </row>
    <row r="170" spans="1:72" ht="15" customHeight="1">
      <c r="A170" s="214"/>
      <c r="B170" s="238">
        <f>+'Ark1'!C1143</f>
        <v>2024</v>
      </c>
      <c r="C170" s="234">
        <f>+'Ark1'!L1143</f>
        <v>11</v>
      </c>
      <c r="D170" s="244" t="s">
        <v>37</v>
      </c>
      <c r="E170" s="234">
        <f>+'Ark1'!D1143</f>
        <v>8</v>
      </c>
      <c r="F170" s="234" t="str">
        <f t="shared" si="145"/>
        <v>Aug</v>
      </c>
      <c r="G170" s="351">
        <f>+'Ark1'!Q1143</f>
        <v>244</v>
      </c>
      <c r="H170" s="351">
        <f>+'Ark1'!R1143</f>
        <v>363</v>
      </c>
      <c r="I170" s="235">
        <f>+IF(H170=0,"",'Ark1'!AG1143)</f>
        <v>5.1227379892522045</v>
      </c>
      <c r="J170" s="235">
        <f>+IF(H170=0,"",'Ark1'!AH1143)</f>
        <v>0.55096418732782382</v>
      </c>
      <c r="K170" s="95"/>
      <c r="L170" s="465">
        <f>+'Ark1'!AI1143</f>
        <v>362</v>
      </c>
      <c r="M170" s="214"/>
      <c r="N170" s="531"/>
      <c r="O170" s="531"/>
      <c r="P170" s="32">
        <f>+IF(H170=0,"",'Ark1'!U1143)</f>
        <v>47.760330578512409</v>
      </c>
      <c r="Q170" s="214"/>
      <c r="R170" s="462">
        <f>+IF(L170=0,"",'Ark1'!AJ1143)</f>
        <v>116.87900552486173</v>
      </c>
      <c r="S170" s="460"/>
      <c r="T170" s="463">
        <f>+IF(L170=0,"",'Ark1'!AL1143)</f>
        <v>29.917148191875</v>
      </c>
      <c r="U170" s="214"/>
      <c r="V170" s="236">
        <f>+IF(H170=0,"",'Ark1'!T1143)</f>
        <v>11.137741046831952</v>
      </c>
      <c r="W170" s="237">
        <f>+IF(H170=0,"",'Ark1'!W1143)</f>
        <v>98.622589531680447</v>
      </c>
      <c r="X170" s="237">
        <f>+IF(H170=0,"",'Ark1'!X1143)</f>
        <v>100</v>
      </c>
      <c r="Y170" s="237">
        <f>+IF(H170=0,"",'Ark1'!Y1143)</f>
        <v>100</v>
      </c>
      <c r="Z170" s="237">
        <f>+IF(H170=0,"",'Ark1'!Z1143)</f>
        <v>5.6086682126301248</v>
      </c>
      <c r="AA170" s="237">
        <f>+IF(H170=0,"",'Ark1'!AA1143)</f>
        <v>0</v>
      </c>
      <c r="AB170" s="236">
        <f>+IF(H170=0,"",'Ark1'!AC1143)</f>
        <v>0</v>
      </c>
      <c r="AC170" s="237">
        <f>+IF(H170=0,"",'Ark1'!AE1143)</f>
        <v>0</v>
      </c>
      <c r="AD170" s="237">
        <f t="shared" si="146"/>
        <v>4.3418482344102189</v>
      </c>
      <c r="AE170" s="235">
        <f t="shared" si="147"/>
        <v>0.67217630853994492</v>
      </c>
      <c r="AF170" s="214"/>
      <c r="AG170" s="217"/>
      <c r="AI170" s="29"/>
      <c r="AJ170" s="27"/>
      <c r="AK170" s="218"/>
      <c r="AL170" s="28"/>
      <c r="AP170" s="28"/>
    </row>
    <row r="171" spans="1:72" ht="15" customHeight="1">
      <c r="A171" s="214"/>
      <c r="B171" s="238">
        <f>+'Ark1'!C1144</f>
        <v>2024</v>
      </c>
      <c r="C171" s="234">
        <f>+'Ark1'!L1144</f>
        <v>11</v>
      </c>
      <c r="D171" s="244" t="s">
        <v>37</v>
      </c>
      <c r="E171" s="234">
        <f>+'Ark1'!D1144</f>
        <v>9</v>
      </c>
      <c r="F171" s="234" t="str">
        <f t="shared" si="145"/>
        <v>Sep</v>
      </c>
      <c r="G171" s="351">
        <f>+'Ark1'!Q1144</f>
        <v>256</v>
      </c>
      <c r="H171" s="351">
        <f>+'Ark1'!R1144</f>
        <v>322</v>
      </c>
      <c r="I171" s="235">
        <f>+IF(H171=0,"",'Ark1'!AG1144)</f>
        <v>3.4150885995542759</v>
      </c>
      <c r="J171" s="235">
        <f>+IF(H171=0,"",'Ark1'!AH1144)</f>
        <v>2.1739130434782608</v>
      </c>
      <c r="K171" s="95"/>
      <c r="L171" s="465">
        <f>+'Ark1'!AI1144</f>
        <v>322</v>
      </c>
      <c r="M171" s="214"/>
      <c r="N171" s="531"/>
      <c r="O171" s="531"/>
      <c r="P171" s="32">
        <f>+IF(H171=0,"",'Ark1'!U1144)</f>
        <v>47.551863354037238</v>
      </c>
      <c r="Q171" s="214"/>
      <c r="R171" s="462">
        <f>+IF(L171=0,"",'Ark1'!AJ1144)</f>
        <v>117.07608695652171</v>
      </c>
      <c r="S171" s="460"/>
      <c r="T171" s="463">
        <f>+IF(L171=0,"",'Ark1'!AL1144)</f>
        <v>29.555662092458913</v>
      </c>
      <c r="U171" s="214"/>
      <c r="V171" s="236">
        <f>+IF(H171=0,"",'Ark1'!T1144)</f>
        <v>11.42546583850932</v>
      </c>
      <c r="W171" s="237">
        <f>+IF(H171=0,"",'Ark1'!W1144)</f>
        <v>99.068322981366492</v>
      </c>
      <c r="X171" s="237">
        <f>+IF(H171=0,"",'Ark1'!X1144)</f>
        <v>100</v>
      </c>
      <c r="Y171" s="237">
        <f>+IF(H171=0,"",'Ark1'!Y1144)</f>
        <v>100</v>
      </c>
      <c r="Z171" s="237">
        <f>+IF(H171=0,"",'Ark1'!Z1144)</f>
        <v>5.7871789869758787</v>
      </c>
      <c r="AA171" s="237">
        <f>+IF(H171=0,"",'Ark1'!AA1144)</f>
        <v>0</v>
      </c>
      <c r="AB171" s="236">
        <f>+IF(H171=0,"",'Ark1'!AC1144)</f>
        <v>0</v>
      </c>
      <c r="AC171" s="237">
        <f>+IF(H171=0,"",'Ark1'!AE1144)</f>
        <v>0</v>
      </c>
      <c r="AD171" s="237">
        <f t="shared" si="146"/>
        <v>4.3228966685488395</v>
      </c>
      <c r="AE171" s="235">
        <f t="shared" si="147"/>
        <v>0.79503105590062106</v>
      </c>
      <c r="AF171" s="214"/>
      <c r="AG171" s="217"/>
      <c r="AI171" s="29"/>
      <c r="AJ171" s="27"/>
      <c r="AK171" s="218"/>
      <c r="AL171" s="28"/>
      <c r="AP171" s="28"/>
    </row>
    <row r="172" spans="1:72" ht="15" customHeight="1">
      <c r="A172" s="214"/>
      <c r="B172" s="238">
        <f>+'Ark1'!C1145</f>
        <v>2024</v>
      </c>
      <c r="C172" s="234">
        <f>+'Ark1'!L1145</f>
        <v>11</v>
      </c>
      <c r="D172" s="244" t="s">
        <v>37</v>
      </c>
      <c r="E172" s="234">
        <f>+'Ark1'!D1145</f>
        <v>10</v>
      </c>
      <c r="F172" s="234" t="str">
        <f t="shared" si="145"/>
        <v>Okt</v>
      </c>
      <c r="G172" s="351">
        <f>+'Ark1'!Q1145</f>
        <v>536</v>
      </c>
      <c r="H172" s="351">
        <f>+'Ark1'!R1145</f>
        <v>729</v>
      </c>
      <c r="I172" s="235">
        <f>+IF(H172=0,"",'Ark1'!AG1145)</f>
        <v>2.921403403523235</v>
      </c>
      <c r="J172" s="235">
        <f>+IF(H172=0,"",'Ark1'!AH1145)</f>
        <v>2.606310013717422</v>
      </c>
      <c r="K172" s="95"/>
      <c r="L172" s="465">
        <f>+'Ark1'!AI1145</f>
        <v>729</v>
      </c>
      <c r="M172" s="214"/>
      <c r="N172" s="531"/>
      <c r="O172" s="531"/>
      <c r="P172" s="32">
        <f>+IF(H172=0,"",'Ark1'!U1145)</f>
        <v>47.668038408779083</v>
      </c>
      <c r="Q172" s="214"/>
      <c r="R172" s="462">
        <f>+IF(L172=0,"",'Ark1'!AJ1145)</f>
        <v>117.08024691358035</v>
      </c>
      <c r="S172" s="460"/>
      <c r="T172" s="463">
        <f>+IF(L172=0,"",'Ark1'!AL1145)</f>
        <v>29.599853841875561</v>
      </c>
      <c r="U172" s="214"/>
      <c r="V172" s="236">
        <f>+IF(H172=0,"",'Ark1'!T1145)</f>
        <v>11.24417009602195</v>
      </c>
      <c r="W172" s="237">
        <f>+IF(H172=0,"",'Ark1'!W1145)</f>
        <v>97.530864197530875</v>
      </c>
      <c r="X172" s="237">
        <f>+IF(H172=0,"",'Ark1'!X1145)</f>
        <v>100</v>
      </c>
      <c r="Y172" s="237">
        <f>+IF(H172=0,"",'Ark1'!Y1145)</f>
        <v>99.862825788751707</v>
      </c>
      <c r="Z172" s="237">
        <f>+IF(H172=0,"",'Ark1'!Z1145)</f>
        <v>5.4363236608051757</v>
      </c>
      <c r="AA172" s="237">
        <f>+IF(H172=0,"",'Ark1'!AA1145)</f>
        <v>0</v>
      </c>
      <c r="AB172" s="236">
        <f>+IF(H172=0,"",'Ark1'!AC1145)</f>
        <v>0</v>
      </c>
      <c r="AC172" s="237">
        <f>+IF(H172=0,"",'Ark1'!AE1145)</f>
        <v>0</v>
      </c>
      <c r="AD172" s="237">
        <f t="shared" si="146"/>
        <v>4.3334580371617344</v>
      </c>
      <c r="AE172" s="235">
        <f t="shared" si="147"/>
        <v>0.73525377229080935</v>
      </c>
      <c r="AF172" s="214"/>
      <c r="AG172" s="217"/>
      <c r="AI172" s="29"/>
      <c r="AJ172" s="27"/>
      <c r="AK172" s="218"/>
      <c r="AL172" s="28"/>
      <c r="AP172" s="28"/>
    </row>
    <row r="173" spans="1:72" ht="15" customHeight="1">
      <c r="A173" s="214"/>
      <c r="B173" s="238">
        <f>+'Ark1'!C1146</f>
        <v>2024</v>
      </c>
      <c r="C173" s="234">
        <f>+'Ark1'!L1146</f>
        <v>11</v>
      </c>
      <c r="D173" s="244" t="s">
        <v>37</v>
      </c>
      <c r="E173" s="234">
        <f>+'Ark1'!D1146</f>
        <v>11</v>
      </c>
      <c r="F173" s="234" t="str">
        <f t="shared" si="145"/>
        <v>Nov</v>
      </c>
      <c r="G173" s="351">
        <f>+'Ark1'!Q1146</f>
        <v>150</v>
      </c>
      <c r="H173" s="351">
        <f>+'Ark1'!R1146</f>
        <v>182</v>
      </c>
      <c r="I173" s="235">
        <f>+IF(H173=0,"",'Ark1'!AG1146)</f>
        <v>1.8133780424110355</v>
      </c>
      <c r="J173" s="235">
        <f>+IF(H173=0,"",'Ark1'!AH1146)</f>
        <v>1.648351648351648</v>
      </c>
      <c r="K173" s="95"/>
      <c r="L173" s="465">
        <f>+'Ark1'!AI1146</f>
        <v>182</v>
      </c>
      <c r="M173" s="214"/>
      <c r="N173" s="531"/>
      <c r="O173" s="531"/>
      <c r="P173" s="32">
        <f>+IF(H173=0,"",'Ark1'!U1146)</f>
        <v>47.863186813186843</v>
      </c>
      <c r="Q173" s="214"/>
      <c r="R173" s="462">
        <f>+IF(L173=0,"",'Ark1'!AJ1146)</f>
        <v>117.4379120879121</v>
      </c>
      <c r="S173" s="460"/>
      <c r="T173" s="463">
        <f>+IF(L173=0,"",'Ark1'!AL1146)</f>
        <v>0</v>
      </c>
      <c r="U173" s="214"/>
      <c r="V173" s="236">
        <f>+IF(H173=0,"",'Ark1'!T1146)</f>
        <v>11.109890109890109</v>
      </c>
      <c r="W173" s="237">
        <f>+IF(H173=0,"",'Ark1'!W1146)</f>
        <v>97.252747252747227</v>
      </c>
      <c r="X173" s="237">
        <f>+IF(H173=0,"",'Ark1'!X1146)</f>
        <v>100</v>
      </c>
      <c r="Y173" s="237">
        <f>+IF(H173=0,"",'Ark1'!Y1146)</f>
        <v>100</v>
      </c>
      <c r="Z173" s="237">
        <f>+IF(H173=0,"",'Ark1'!Z1146)</f>
        <v>4.3694389156533511</v>
      </c>
      <c r="AA173" s="237">
        <f>+IF(H173=0,"",'Ark1'!AA1146)</f>
        <v>0</v>
      </c>
      <c r="AB173" s="236">
        <f>+IF(H173=0,"",'Ark1'!AC1146)</f>
        <v>0</v>
      </c>
      <c r="AC173" s="237">
        <f>+IF(H173=0,"",'Ark1'!AE1146)</f>
        <v>0</v>
      </c>
      <c r="AD173" s="237">
        <f t="shared" si="146"/>
        <v>4.3511988011988043</v>
      </c>
      <c r="AE173" s="235">
        <f t="shared" si="147"/>
        <v>0.82417582417582413</v>
      </c>
      <c r="AF173" s="214"/>
      <c r="AG173" s="217"/>
      <c r="AI173" s="29"/>
      <c r="AJ173" s="27"/>
      <c r="AK173" s="218"/>
      <c r="AL173" s="28"/>
      <c r="AP173" s="28"/>
    </row>
    <row r="174" spans="1:72" ht="15" customHeight="1">
      <c r="A174" s="214"/>
      <c r="B174" s="238">
        <f>+'Ark1'!C1147</f>
        <v>2024</v>
      </c>
      <c r="C174" s="234">
        <f>+'Ark1'!L1147</f>
        <v>11</v>
      </c>
      <c r="D174" s="244" t="s">
        <v>37</v>
      </c>
      <c r="E174" s="234">
        <f>+'Ark1'!D1147</f>
        <v>12</v>
      </c>
      <c r="F174" s="234" t="str">
        <f t="shared" si="145"/>
        <v>Des</v>
      </c>
      <c r="G174" s="351">
        <f>+'Ark1'!Q1147</f>
        <v>29</v>
      </c>
      <c r="H174" s="351">
        <f>+'Ark1'!R1147</f>
        <v>33</v>
      </c>
      <c r="I174" s="235">
        <f>+IF(H174=0,"",'Ark1'!AG1147)</f>
        <v>2.5879217222032129</v>
      </c>
      <c r="J174" s="235">
        <f>+IF(H174=0,"",'Ark1'!AH1147)</f>
        <v>6.0606060606060606</v>
      </c>
      <c r="K174" s="95"/>
      <c r="L174" s="465">
        <f>+'Ark1'!AI1147</f>
        <v>33</v>
      </c>
      <c r="M174" s="214"/>
      <c r="N174" s="531"/>
      <c r="O174" s="531"/>
      <c r="P174" s="32">
        <f>+IF(H174=0,"",'Ark1'!U1147)</f>
        <v>47.900000000000006</v>
      </c>
      <c r="Q174" s="214"/>
      <c r="R174" s="462">
        <f>+IF(L174=0,"",'Ark1'!AJ1147)</f>
        <v>117.26060606060604</v>
      </c>
      <c r="S174" s="460"/>
      <c r="T174" s="463">
        <f>+IF(L174=0,"",'Ark1'!AL1147)</f>
        <v>0</v>
      </c>
      <c r="U174" s="214"/>
      <c r="V174" s="236">
        <f>+IF(H174=0,"",'Ark1'!T1147)</f>
        <v>11.393939393939396</v>
      </c>
      <c r="W174" s="237">
        <f>+IF(H174=0,"",'Ark1'!W1147)</f>
        <v>100</v>
      </c>
      <c r="X174" s="237">
        <f>+IF(H174=0,"",'Ark1'!X1147)</f>
        <v>100</v>
      </c>
      <c r="Y174" s="237">
        <f>+IF(H174=0,"",'Ark1'!Y1147)</f>
        <v>100</v>
      </c>
      <c r="Z174" s="237">
        <f>+IF(H174=0,"",'Ark1'!Z1147)</f>
        <v>4.4680685271865661</v>
      </c>
      <c r="AA174" s="237">
        <f>+IF(H174=0,"",'Ark1'!AA1147)</f>
        <v>0</v>
      </c>
      <c r="AB174" s="236">
        <f>+IF(H174=0,"",'Ark1'!AC1147)</f>
        <v>0</v>
      </c>
      <c r="AC174" s="237">
        <f>+IF(H174=0,"",'Ark1'!AE1147)</f>
        <v>0</v>
      </c>
      <c r="AD174" s="237">
        <f t="shared" si="146"/>
        <v>4.3545454545454554</v>
      </c>
      <c r="AE174" s="235">
        <f t="shared" si="147"/>
        <v>0.87878787878787878</v>
      </c>
      <c r="AF174" s="214"/>
      <c r="AG174" s="217"/>
      <c r="AI174" s="29"/>
      <c r="AJ174" s="27"/>
      <c r="AK174" s="218"/>
      <c r="AL174" s="28"/>
      <c r="AP174" s="28"/>
    </row>
    <row r="175" spans="1:72" ht="15" customHeight="1">
      <c r="A175" s="214"/>
      <c r="B175" s="214"/>
      <c r="C175" s="214"/>
      <c r="D175" s="214"/>
      <c r="E175" s="214"/>
      <c r="F175" s="214"/>
      <c r="G175" s="347"/>
      <c r="H175" s="347"/>
      <c r="I175" s="215"/>
      <c r="J175" s="215"/>
      <c r="K175" s="95"/>
      <c r="L175" s="457"/>
      <c r="M175" s="214"/>
      <c r="N175" s="531"/>
      <c r="O175" s="531"/>
      <c r="P175" s="232"/>
      <c r="Q175" s="214"/>
      <c r="R175" s="456"/>
      <c r="S175" s="460"/>
      <c r="T175" s="460"/>
      <c r="U175" s="214"/>
      <c r="V175" s="214"/>
      <c r="W175" s="216"/>
      <c r="X175" s="216"/>
      <c r="Y175" s="216"/>
      <c r="Z175" s="216"/>
      <c r="AA175" s="216"/>
      <c r="AB175" s="214"/>
      <c r="AC175" s="216"/>
      <c r="AD175" s="216"/>
      <c r="AE175" s="215"/>
      <c r="AF175" s="214"/>
      <c r="AG175" s="217"/>
      <c r="AI175" s="29"/>
      <c r="AJ175" s="27"/>
      <c r="AK175" s="218"/>
      <c r="AL175" s="28"/>
      <c r="AP175" s="28"/>
      <c r="BH175" s="230"/>
    </row>
    <row r="176" spans="1:72" ht="15" customHeight="1">
      <c r="A176" s="214"/>
      <c r="B176" s="214"/>
      <c r="C176" s="232" t="s">
        <v>0</v>
      </c>
      <c r="D176" s="214"/>
      <c r="E176" s="272" t="str">
        <f>+D178</f>
        <v>U+</v>
      </c>
      <c r="F176" s="232" t="s">
        <v>570</v>
      </c>
      <c r="G176" s="347"/>
      <c r="H176" s="365">
        <f>SUM(H178:H189)</f>
        <v>393</v>
      </c>
      <c r="I176" s="215"/>
      <c r="J176" s="215"/>
      <c r="K176" s="95"/>
      <c r="L176" s="457"/>
      <c r="M176" s="214"/>
      <c r="N176" s="531"/>
      <c r="O176" s="531"/>
      <c r="P176" s="265">
        <f>+Klasse!N21</f>
        <v>50.287022900763397</v>
      </c>
      <c r="Q176" s="214"/>
      <c r="R176" s="265">
        <f>+Klasse!Q21</f>
        <v>116.75494791666652</v>
      </c>
      <c r="S176" s="460"/>
      <c r="T176" s="265">
        <f>+Klasse!S21</f>
        <v>31.570021260925248</v>
      </c>
      <c r="U176" s="214"/>
      <c r="V176" s="214"/>
      <c r="W176" s="216"/>
      <c r="X176" s="216"/>
      <c r="Y176" s="216"/>
      <c r="Z176" s="216"/>
      <c r="AA176" s="216"/>
      <c r="AB176" s="214"/>
      <c r="AC176" s="216"/>
      <c r="AD176" s="265">
        <f>+P176/C178</f>
        <v>4.1905852417302834</v>
      </c>
      <c r="AE176" s="215"/>
      <c r="AF176" s="214"/>
      <c r="AG176" s="217"/>
      <c r="AI176" s="29"/>
      <c r="AJ176" s="27"/>
      <c r="AK176" s="218"/>
      <c r="AL176" s="28"/>
      <c r="AP176" s="28"/>
      <c r="BH176" s="230"/>
    </row>
    <row r="177" spans="1:72" ht="15" customHeight="1">
      <c r="A177" s="214"/>
      <c r="B177" s="214"/>
      <c r="C177" s="214"/>
      <c r="D177" s="214"/>
      <c r="E177" s="214"/>
      <c r="F177" s="214"/>
      <c r="G177" s="347"/>
      <c r="H177" s="347"/>
      <c r="I177" s="215"/>
      <c r="J177" s="215"/>
      <c r="K177" s="95"/>
      <c r="L177" s="457"/>
      <c r="M177" s="214"/>
      <c r="N177" s="531"/>
      <c r="O177" s="531"/>
      <c r="P177" s="232"/>
      <c r="Q177" s="214"/>
      <c r="R177" s="456"/>
      <c r="S177" s="460"/>
      <c r="T177" s="460"/>
      <c r="U177" s="214"/>
      <c r="V177" s="214"/>
      <c r="W177" s="216"/>
      <c r="X177" s="216"/>
      <c r="Y177" s="216"/>
      <c r="Z177" s="216"/>
      <c r="AA177" s="216"/>
      <c r="AB177" s="214"/>
      <c r="AC177" s="216"/>
      <c r="AD177" s="216"/>
      <c r="AE177" s="216"/>
      <c r="AF177" s="214"/>
      <c r="AG177" s="217"/>
      <c r="AI177" s="29"/>
      <c r="AJ177" s="27"/>
      <c r="AK177" s="218"/>
      <c r="AL177" s="28"/>
      <c r="AP177" s="28"/>
      <c r="BH177" s="230">
        <f>1+BH174</f>
        <v>1</v>
      </c>
      <c r="BI177" s="28">
        <v>20.659867330016564</v>
      </c>
      <c r="BJ177" s="28">
        <f t="shared" ref="BJ177" si="148">+BI177</f>
        <v>20.659867330016564</v>
      </c>
      <c r="BK177" s="28">
        <f t="shared" ref="BK177" si="149">+BJ177</f>
        <v>20.659867330016564</v>
      </c>
      <c r="BL177" s="28">
        <f t="shared" ref="BL177" si="150">+BK177</f>
        <v>20.659867330016564</v>
      </c>
      <c r="BM177" s="28">
        <f t="shared" ref="BM177" si="151">+BL177</f>
        <v>20.659867330016564</v>
      </c>
      <c r="BN177" s="28">
        <f t="shared" ref="BN177" si="152">+BM177</f>
        <v>20.659867330016564</v>
      </c>
      <c r="BO177" s="28">
        <f t="shared" ref="BO177" si="153">+BN177</f>
        <v>20.659867330016564</v>
      </c>
      <c r="BP177" s="28">
        <f t="shared" ref="BP177" si="154">+BO177</f>
        <v>20.659867330016564</v>
      </c>
      <c r="BQ177" s="28">
        <f t="shared" ref="BQ177" si="155">+BP177</f>
        <v>20.659867330016564</v>
      </c>
      <c r="BR177" s="28">
        <f t="shared" ref="BR177" si="156">+BQ177</f>
        <v>20.659867330016564</v>
      </c>
      <c r="BS177" s="28">
        <f t="shared" ref="BS177" si="157">+BR177</f>
        <v>20.659867330016564</v>
      </c>
      <c r="BT177" s="28">
        <f t="shared" ref="BT177" si="158">+BS177</f>
        <v>20.659867330016564</v>
      </c>
    </row>
    <row r="178" spans="1:72" ht="15" customHeight="1">
      <c r="A178" s="214"/>
      <c r="B178" s="238">
        <f>+'Ark1'!C1148</f>
        <v>2024</v>
      </c>
      <c r="C178" s="28">
        <f>+'Ark1'!L1148</f>
        <v>12</v>
      </c>
      <c r="D178" s="28" t="s">
        <v>38</v>
      </c>
      <c r="E178" s="28">
        <f>+'Ark1'!D1148</f>
        <v>1</v>
      </c>
      <c r="F178" s="28" t="str">
        <f t="shared" ref="F178:F189" si="159">+F163</f>
        <v>Jan</v>
      </c>
      <c r="G178" s="335">
        <f>+'Ark1'!Q1148</f>
        <v>5</v>
      </c>
      <c r="H178" s="335">
        <f>+'Ark1'!R1148</f>
        <v>7</v>
      </c>
      <c r="I178" s="29">
        <f>+IF(H178=0,"",'Ark1'!AG1148)</f>
        <v>0.7792084619742774</v>
      </c>
      <c r="J178" s="29">
        <f>+IF(H178=0,"",'Ark1'!AH1148)</f>
        <v>0</v>
      </c>
      <c r="K178" s="95"/>
      <c r="L178" s="465">
        <f>+'Ark1'!AI1148</f>
        <v>6</v>
      </c>
      <c r="M178" s="214"/>
      <c r="N178" s="531"/>
      <c r="O178" s="531"/>
      <c r="P178" s="32">
        <f>+IF(H178=0,"",'Ark1'!U1148)</f>
        <v>44.6</v>
      </c>
      <c r="Q178" s="214"/>
      <c r="R178" s="462">
        <f>+IF(L178=0,"",'Ark1'!AJ1148)</f>
        <v>115.75</v>
      </c>
      <c r="S178" s="460"/>
      <c r="T178" s="463">
        <f>+IF(L178=0,"",'Ark1'!AL1148)</f>
        <v>28.873622200042195</v>
      </c>
      <c r="U178" s="214"/>
      <c r="V178" s="236">
        <f>+IF(H178=0,"",'Ark1'!T1148)</f>
        <v>9.7142857142857117</v>
      </c>
      <c r="W178" s="34">
        <f>+IF(H178=0,"",'Ark1'!W1148)</f>
        <v>71.428571428571445</v>
      </c>
      <c r="X178" s="34">
        <f>+IF(H178=0,"",'Ark1'!X1148)</f>
        <v>100</v>
      </c>
      <c r="Y178" s="34">
        <f>+IF(H178=0,"",'Ark1'!Y1148)</f>
        <v>100</v>
      </c>
      <c r="Z178" s="34">
        <f>+IF(H178=0,"",'Ark1'!Z1148)</f>
        <v>5.7713578496374147</v>
      </c>
      <c r="AA178" s="34">
        <f>+IF(H178=0,"",'Ark1'!AA1148)</f>
        <v>0</v>
      </c>
      <c r="AB178" s="27">
        <f>+IF(H178=0,"",'Ark1'!AC1148)</f>
        <v>0</v>
      </c>
      <c r="AC178" s="34">
        <f>+IF(H178=0,"",'Ark1'!AE1148)</f>
        <v>0</v>
      </c>
      <c r="AD178" s="34">
        <f t="shared" ref="AD178:AD189" si="160">+IF(H178=0,"",+P178/C178)</f>
        <v>3.7166666666666668</v>
      </c>
      <c r="AE178" s="29">
        <f t="shared" ref="AE178:AE189" si="161">+IF(H178=0,"",G178/H178)</f>
        <v>0.7142857142857143</v>
      </c>
      <c r="AF178" s="214"/>
      <c r="AG178" s="217"/>
      <c r="AI178" s="29"/>
      <c r="AJ178" s="27"/>
      <c r="AK178" s="218"/>
      <c r="AL178" s="28"/>
      <c r="AP178" s="28"/>
    </row>
    <row r="179" spans="1:72" ht="15" customHeight="1">
      <c r="A179" s="214"/>
      <c r="B179" s="238">
        <f>+'Ark1'!C1149</f>
        <v>2024</v>
      </c>
      <c r="C179" s="28">
        <f>+'Ark1'!L1149</f>
        <v>12</v>
      </c>
      <c r="D179" s="28" t="s">
        <v>38</v>
      </c>
      <c r="E179" s="28">
        <f>+'Ark1'!D1149</f>
        <v>2</v>
      </c>
      <c r="F179" s="28" t="str">
        <f t="shared" si="159"/>
        <v>Feb</v>
      </c>
      <c r="G179" s="335">
        <f>+'Ark1'!Q1149</f>
        <v>6</v>
      </c>
      <c r="H179" s="335">
        <f>+'Ark1'!R1149</f>
        <v>9</v>
      </c>
      <c r="I179" s="29">
        <f>+IF(H179=0,"",'Ark1'!AG1149)</f>
        <v>1.0304314117020783</v>
      </c>
      <c r="J179" s="29">
        <f>+IF(H179=0,"",'Ark1'!AH1149)</f>
        <v>11.111111111111112</v>
      </c>
      <c r="K179" s="95"/>
      <c r="L179" s="465">
        <f>+'Ark1'!AI1149</f>
        <v>9</v>
      </c>
      <c r="M179" s="214"/>
      <c r="N179" s="531"/>
      <c r="O179" s="531"/>
      <c r="P179" s="32">
        <f>+IF(H179=0,"",'Ark1'!U1149)</f>
        <v>51.833333333333321</v>
      </c>
      <c r="Q179" s="214"/>
      <c r="R179" s="462">
        <f>+IF(L179=0,"",'Ark1'!AJ1149)</f>
        <v>117.6</v>
      </c>
      <c r="S179" s="460"/>
      <c r="T179" s="463">
        <f>+IF(L179=0,"",'Ark1'!AL1149)</f>
        <v>31.807498822476202</v>
      </c>
      <c r="U179" s="214"/>
      <c r="V179" s="236">
        <f>+IF(H179=0,"",'Ark1'!T1149)</f>
        <v>11.222222222222221</v>
      </c>
      <c r="W179" s="34">
        <f>+IF(H179=0,"",'Ark1'!W1149)</f>
        <v>100</v>
      </c>
      <c r="X179" s="34">
        <f>+IF(H179=0,"",'Ark1'!X1149)</f>
        <v>100</v>
      </c>
      <c r="Y179" s="34">
        <f>+IF(H179=0,"",'Ark1'!Y1149)</f>
        <v>100</v>
      </c>
      <c r="Z179" s="34">
        <f>+IF(H179=0,"",'Ark1'!Z1149)</f>
        <v>4.6830664218128737</v>
      </c>
      <c r="AA179" s="34">
        <f>+IF(H179=0,"",'Ark1'!AA1149)</f>
        <v>0</v>
      </c>
      <c r="AB179" s="27">
        <f>+IF(H179=0,"",'Ark1'!AC1149)</f>
        <v>0</v>
      </c>
      <c r="AC179" s="34">
        <f>+IF(H179=0,"",'Ark1'!AE1149)</f>
        <v>0</v>
      </c>
      <c r="AD179" s="34">
        <f t="shared" si="160"/>
        <v>4.3194444444444438</v>
      </c>
      <c r="AE179" s="29">
        <f t="shared" si="161"/>
        <v>0.66666666666666663</v>
      </c>
      <c r="AF179" s="214"/>
      <c r="AG179" s="217"/>
      <c r="AI179" s="29"/>
      <c r="AJ179" s="27"/>
      <c r="AK179" s="218"/>
      <c r="AL179" s="28"/>
      <c r="AP179" s="28"/>
    </row>
    <row r="180" spans="1:72" ht="15" customHeight="1">
      <c r="A180" s="214"/>
      <c r="B180" s="238">
        <f>+'Ark1'!C1150</f>
        <v>2024</v>
      </c>
      <c r="C180" s="28">
        <f>+'Ark1'!L1150</f>
        <v>12</v>
      </c>
      <c r="D180" s="28" t="s">
        <v>38</v>
      </c>
      <c r="E180" s="28">
        <f>+'Ark1'!D1150</f>
        <v>3</v>
      </c>
      <c r="F180" s="28" t="str">
        <f t="shared" si="159"/>
        <v>Mar</v>
      </c>
      <c r="G180" s="335">
        <f>+'Ark1'!Q1150</f>
        <v>79</v>
      </c>
      <c r="H180" s="335">
        <f>+'Ark1'!R1150</f>
        <v>98</v>
      </c>
      <c r="I180" s="29">
        <f>+IF(H180=0,"",'Ark1'!AG1150)</f>
        <v>1.2600460317394253</v>
      </c>
      <c r="J180" s="29">
        <f>+IF(H180=0,"",'Ark1'!AH1150)</f>
        <v>0</v>
      </c>
      <c r="K180" s="95"/>
      <c r="L180" s="465">
        <f>+'Ark1'!AI1150</f>
        <v>90</v>
      </c>
      <c r="M180" s="214"/>
      <c r="N180" s="531"/>
      <c r="O180" s="531"/>
      <c r="P180" s="32">
        <f>+IF(H180=0,"",'Ark1'!U1150)</f>
        <v>49.428571428571409</v>
      </c>
      <c r="Q180" s="214"/>
      <c r="R180" s="462">
        <f>+IF(L180=0,"",'Ark1'!AJ1150)</f>
        <v>115.9711111111111</v>
      </c>
      <c r="S180" s="460"/>
      <c r="T180" s="463">
        <f>+IF(L180=0,"",'Ark1'!AL1150)</f>
        <v>31.720731473439898</v>
      </c>
      <c r="U180" s="214"/>
      <c r="V180" s="236">
        <f>+IF(H180=0,"",'Ark1'!T1150)</f>
        <v>11.153061224489797</v>
      </c>
      <c r="W180" s="34">
        <f>+IF(H180=0,"",'Ark1'!W1150)</f>
        <v>92.857142857142875</v>
      </c>
      <c r="X180" s="34">
        <f>+IF(H180=0,"",'Ark1'!X1150)</f>
        <v>100</v>
      </c>
      <c r="Y180" s="34">
        <f>+IF(H180=0,"",'Ark1'!Y1150)</f>
        <v>100</v>
      </c>
      <c r="Z180" s="34">
        <f>+IF(H180=0,"",'Ark1'!Z1150)</f>
        <v>6.2521506503845936</v>
      </c>
      <c r="AA180" s="34">
        <f>+IF(H180=0,"",'Ark1'!AA1150)</f>
        <v>0</v>
      </c>
      <c r="AB180" s="27">
        <f>+IF(H180=0,"",'Ark1'!AC1150)</f>
        <v>0</v>
      </c>
      <c r="AC180" s="34">
        <f>+IF(H180=0,"",'Ark1'!AE1150)</f>
        <v>0</v>
      </c>
      <c r="AD180" s="34">
        <f t="shared" si="160"/>
        <v>4.1190476190476177</v>
      </c>
      <c r="AE180" s="29">
        <f t="shared" si="161"/>
        <v>0.80612244897959184</v>
      </c>
      <c r="AF180" s="214"/>
      <c r="AG180" s="217"/>
      <c r="AI180" s="29"/>
      <c r="AJ180" s="27"/>
      <c r="AK180" s="218"/>
      <c r="AL180" s="28"/>
      <c r="AP180" s="28"/>
    </row>
    <row r="181" spans="1:72" ht="15" customHeight="1">
      <c r="A181" s="214"/>
      <c r="B181" s="238">
        <f>+'Ark1'!C1151</f>
        <v>2024</v>
      </c>
      <c r="C181" s="28">
        <f>+'Ark1'!L1151</f>
        <v>12</v>
      </c>
      <c r="D181" s="28" t="s">
        <v>38</v>
      </c>
      <c r="E181" s="28">
        <f>+'Ark1'!D1151</f>
        <v>4</v>
      </c>
      <c r="F181" s="28" t="str">
        <f t="shared" si="159"/>
        <v>Apr</v>
      </c>
      <c r="G181" s="335">
        <f>+'Ark1'!Q1151</f>
        <v>11</v>
      </c>
      <c r="H181" s="335">
        <f>+'Ark1'!R1151</f>
        <v>11</v>
      </c>
      <c r="I181" s="29">
        <f>+IF(H181=0,"",'Ark1'!AG1151)</f>
        <v>1.1887499308989931</v>
      </c>
      <c r="J181" s="29">
        <f>+IF(H181=0,"",'Ark1'!AH1151)</f>
        <v>0</v>
      </c>
      <c r="K181" s="95"/>
      <c r="L181" s="465">
        <f>+'Ark1'!AI1151</f>
        <v>11</v>
      </c>
      <c r="M181" s="214"/>
      <c r="N181" s="531"/>
      <c r="O181" s="531"/>
      <c r="P181" s="32">
        <f>+IF(H181=0,"",'Ark1'!U1151)</f>
        <v>50.827272727272721</v>
      </c>
      <c r="Q181" s="214"/>
      <c r="R181" s="462">
        <f>+IF(L181=0,"",'Ark1'!AJ1151)</f>
        <v>116.24545454545456</v>
      </c>
      <c r="S181" s="460"/>
      <c r="T181" s="463">
        <f>+IF(L181=0,"",'Ark1'!AL1151)</f>
        <v>32.297493208710875</v>
      </c>
      <c r="U181" s="214"/>
      <c r="V181" s="236">
        <f>+IF(H181=0,"",'Ark1'!T1151)</f>
        <v>11.090909090909092</v>
      </c>
      <c r="W181" s="34">
        <f>+IF(H181=0,"",'Ark1'!W1151)</f>
        <v>81.818181818181813</v>
      </c>
      <c r="X181" s="34">
        <f>+IF(H181=0,"",'Ark1'!X1151)</f>
        <v>100</v>
      </c>
      <c r="Y181" s="34">
        <f>+IF(H181=0,"",'Ark1'!Y1151)</f>
        <v>100</v>
      </c>
      <c r="Z181" s="34">
        <f>+IF(H181=0,"",'Ark1'!Z1151)</f>
        <v>5.6687486047453239</v>
      </c>
      <c r="AA181" s="34">
        <f>+IF(H181=0,"",'Ark1'!AA1151)</f>
        <v>0</v>
      </c>
      <c r="AB181" s="27">
        <f>+IF(H181=0,"",'Ark1'!AC1151)</f>
        <v>0</v>
      </c>
      <c r="AC181" s="34">
        <f>+IF(H181=0,"",'Ark1'!AE1151)</f>
        <v>0</v>
      </c>
      <c r="AD181" s="34">
        <f t="shared" si="160"/>
        <v>4.2356060606060604</v>
      </c>
      <c r="AE181" s="29">
        <f t="shared" si="161"/>
        <v>1</v>
      </c>
      <c r="AF181" s="214"/>
      <c r="AG181" s="217"/>
      <c r="AI181" s="29"/>
      <c r="AJ181" s="27"/>
      <c r="AK181" s="218"/>
      <c r="AL181" s="28"/>
      <c r="AP181" s="28"/>
    </row>
    <row r="182" spans="1:72" ht="15" customHeight="1">
      <c r="A182" s="214"/>
      <c r="B182" s="238">
        <f>+'Ark1'!C1152</f>
        <v>2024</v>
      </c>
      <c r="C182" s="28">
        <f>+'Ark1'!L1152</f>
        <v>12</v>
      </c>
      <c r="D182" s="28" t="s">
        <v>38</v>
      </c>
      <c r="E182" s="28">
        <f>+'Ark1'!D1152</f>
        <v>5</v>
      </c>
      <c r="F182" s="28" t="str">
        <f t="shared" si="159"/>
        <v>Mai</v>
      </c>
      <c r="G182" s="335">
        <f>+'Ark1'!Q1152</f>
        <v>10</v>
      </c>
      <c r="H182" s="335">
        <f>+'Ark1'!R1152</f>
        <v>13</v>
      </c>
      <c r="I182" s="29">
        <f>+IF(H182=0,"",'Ark1'!AG1152)</f>
        <v>1.9682985442416248</v>
      </c>
      <c r="J182" s="29">
        <f>+IF(H182=0,"",'Ark1'!AH1152)</f>
        <v>0</v>
      </c>
      <c r="K182" s="95"/>
      <c r="L182" s="465">
        <f>+'Ark1'!AI1152</f>
        <v>13</v>
      </c>
      <c r="M182" s="214"/>
      <c r="N182" s="531"/>
      <c r="O182" s="531"/>
      <c r="P182" s="32">
        <f>+IF(H182=0,"",'Ark1'!U1152)</f>
        <v>54.56153846153849</v>
      </c>
      <c r="Q182" s="214"/>
      <c r="R182" s="462">
        <f>+IF(L182=0,"",'Ark1'!AJ1152)</f>
        <v>118.64615384615382</v>
      </c>
      <c r="S182" s="460"/>
      <c r="T182" s="463">
        <f>+IF(L182=0,"",'Ark1'!AL1152)</f>
        <v>32.6086440670814</v>
      </c>
      <c r="U182" s="214"/>
      <c r="V182" s="236">
        <f>+IF(H182=0,"",'Ark1'!T1152)</f>
        <v>10.846153846153848</v>
      </c>
      <c r="W182" s="34">
        <f>+IF(H182=0,"",'Ark1'!W1152)</f>
        <v>84.615384615384627</v>
      </c>
      <c r="X182" s="34">
        <f>+IF(H182=0,"",'Ark1'!X1152)</f>
        <v>100</v>
      </c>
      <c r="Y182" s="34">
        <f>+IF(H182=0,"",'Ark1'!Y1152)</f>
        <v>100</v>
      </c>
      <c r="Z182" s="34">
        <f>+IF(H182=0,"",'Ark1'!Z1152)</f>
        <v>5.7724196315208554</v>
      </c>
      <c r="AA182" s="34">
        <f>+IF(H182=0,"",'Ark1'!AA1152)</f>
        <v>0</v>
      </c>
      <c r="AB182" s="27">
        <f>+IF(H182=0,"",'Ark1'!AC1152)</f>
        <v>0</v>
      </c>
      <c r="AC182" s="34">
        <f>+IF(H182=0,"",'Ark1'!AE1152)</f>
        <v>0</v>
      </c>
      <c r="AD182" s="34">
        <f t="shared" si="160"/>
        <v>4.5467948717948738</v>
      </c>
      <c r="AE182" s="29">
        <f t="shared" si="161"/>
        <v>0.76923076923076927</v>
      </c>
      <c r="AF182" s="214"/>
      <c r="AG182" s="217"/>
      <c r="AI182" s="29"/>
      <c r="AJ182" s="27"/>
      <c r="AK182" s="218"/>
      <c r="AL182" s="28"/>
      <c r="AP182" s="28"/>
    </row>
    <row r="183" spans="1:72" ht="15" customHeight="1">
      <c r="A183" s="214"/>
      <c r="B183" s="238">
        <f>+'Ark1'!C1153</f>
        <v>2024</v>
      </c>
      <c r="C183" s="28">
        <f>+'Ark1'!L1153</f>
        <v>12</v>
      </c>
      <c r="D183" s="28" t="s">
        <v>38</v>
      </c>
      <c r="E183" s="28">
        <f>+'Ark1'!D1153</f>
        <v>6</v>
      </c>
      <c r="F183" s="28" t="str">
        <f t="shared" si="159"/>
        <v>Jun</v>
      </c>
      <c r="G183" s="335">
        <f>+'Ark1'!Q1153</f>
        <v>2</v>
      </c>
      <c r="H183" s="335">
        <f>+'Ark1'!R1153</f>
        <v>2</v>
      </c>
      <c r="I183" s="29">
        <f>+IF(H183=0,"",'Ark1'!AG1153)</f>
        <v>0.62572900466562997</v>
      </c>
      <c r="J183" s="29">
        <f>+IF(H183=0,"",'Ark1'!AH1153)</f>
        <v>0</v>
      </c>
      <c r="K183" s="95"/>
      <c r="L183" s="465">
        <f>+'Ark1'!AI1153</f>
        <v>2</v>
      </c>
      <c r="M183" s="214"/>
      <c r="N183" s="531"/>
      <c r="O183" s="531"/>
      <c r="P183" s="32">
        <f>+IF(H183=0,"",'Ark1'!U1153)</f>
        <v>51.5</v>
      </c>
      <c r="Q183" s="214"/>
      <c r="R183" s="462">
        <f>+IF(L183=0,"",'Ark1'!AJ1153)</f>
        <v>118.5</v>
      </c>
      <c r="S183" s="460"/>
      <c r="T183" s="463">
        <f>+IF(L183=0,"",'Ark1'!AL1153)</f>
        <v>30.787147574711287</v>
      </c>
      <c r="U183" s="214"/>
      <c r="V183" s="236">
        <f>+IF(H183=0,"",'Ark1'!T1153)</f>
        <v>9.5</v>
      </c>
      <c r="W183" s="34">
        <f>+IF(H183=0,"",'Ark1'!W1153)</f>
        <v>50</v>
      </c>
      <c r="X183" s="34">
        <f>+IF(H183=0,"",'Ark1'!X1153)</f>
        <v>100</v>
      </c>
      <c r="Y183" s="34">
        <f>+IF(H183=0,"",'Ark1'!Y1153)</f>
        <v>100</v>
      </c>
      <c r="Z183" s="34">
        <f>+IF(H183=0,"",'Ark1'!Z1153)</f>
        <v>6.3000000000000398</v>
      </c>
      <c r="AA183" s="34">
        <f>+IF(H183=0,"",'Ark1'!AA1153)</f>
        <v>0</v>
      </c>
      <c r="AB183" s="27">
        <f>+IF(H183=0,"",'Ark1'!AC1153)</f>
        <v>0</v>
      </c>
      <c r="AC183" s="34">
        <f>+IF(H183=0,"",'Ark1'!AE1153)</f>
        <v>0</v>
      </c>
      <c r="AD183" s="34">
        <f t="shared" si="160"/>
        <v>4.291666666666667</v>
      </c>
      <c r="AE183" s="29">
        <f t="shared" si="161"/>
        <v>1</v>
      </c>
      <c r="AF183" s="214"/>
      <c r="AG183" s="217"/>
      <c r="AI183" s="29"/>
      <c r="AJ183" s="27"/>
      <c r="AK183" s="218"/>
      <c r="AL183" s="28"/>
      <c r="AP183" s="28"/>
    </row>
    <row r="184" spans="1:72" ht="15" customHeight="1">
      <c r="A184" s="214"/>
      <c r="B184" s="238">
        <f>+'Ark1'!C1154</f>
        <v>2024</v>
      </c>
      <c r="C184" s="28">
        <f>+'Ark1'!L1154</f>
        <v>12</v>
      </c>
      <c r="D184" s="28" t="s">
        <v>38</v>
      </c>
      <c r="E184" s="28">
        <f>+'Ark1'!D1154</f>
        <v>7</v>
      </c>
      <c r="F184" s="28" t="str">
        <f t="shared" si="159"/>
        <v>Jul</v>
      </c>
      <c r="G184" s="335">
        <f>+'Ark1'!Q1154</f>
        <v>1</v>
      </c>
      <c r="H184" s="335">
        <f>+'Ark1'!R1154</f>
        <v>1</v>
      </c>
      <c r="I184" s="29">
        <f>+IF(H184=0,"",'Ark1'!AG1154)</f>
        <v>0.89648784010801774</v>
      </c>
      <c r="J184" s="29">
        <f>+IF(H184=0,"",'Ark1'!AH1154)</f>
        <v>0</v>
      </c>
      <c r="K184" s="95"/>
      <c r="L184" s="465">
        <f>+'Ark1'!AI1154</f>
        <v>1</v>
      </c>
      <c r="M184" s="214"/>
      <c r="N184" s="531"/>
      <c r="O184" s="531"/>
      <c r="P184" s="32">
        <f>+IF(H184=0,"",'Ark1'!U1154)</f>
        <v>57.1</v>
      </c>
      <c r="Q184" s="214"/>
      <c r="R184" s="462">
        <f>+IF(L184=0,"",'Ark1'!AJ1154)</f>
        <v>123.6</v>
      </c>
      <c r="S184" s="460"/>
      <c r="T184" s="463">
        <f>+IF(L184=0,"",'Ark1'!AL1154)</f>
        <v>30.239924044598048</v>
      </c>
      <c r="U184" s="214"/>
      <c r="V184" s="236">
        <f>+IF(H184=0,"",'Ark1'!T1154)</f>
        <v>13</v>
      </c>
      <c r="W184" s="34">
        <f>+IF(H184=0,"",'Ark1'!W1154)</f>
        <v>100</v>
      </c>
      <c r="X184" s="34">
        <f>+IF(H184=0,"",'Ark1'!X1154)</f>
        <v>100</v>
      </c>
      <c r="Y184" s="34">
        <f>+IF(H184=0,"",'Ark1'!Y1154)</f>
        <v>100</v>
      </c>
      <c r="Z184" s="34">
        <f>+IF(H184=0,"",'Ark1'!Z1154)</f>
        <v>0</v>
      </c>
      <c r="AA184" s="34">
        <f>+IF(H184=0,"",'Ark1'!AA1154)</f>
        <v>0</v>
      </c>
      <c r="AB184" s="27">
        <f>+IF(H184=0,"",'Ark1'!AC1154)</f>
        <v>0</v>
      </c>
      <c r="AC184" s="34">
        <f>+IF(H184=0,"",'Ark1'!AE1154)</f>
        <v>0</v>
      </c>
      <c r="AD184" s="34">
        <f t="shared" si="160"/>
        <v>4.7583333333333337</v>
      </c>
      <c r="AE184" s="29">
        <f t="shared" si="161"/>
        <v>1</v>
      </c>
      <c r="AF184" s="214"/>
      <c r="AG184" s="217"/>
      <c r="AI184" s="29"/>
      <c r="AJ184" s="27"/>
      <c r="AK184" s="218"/>
      <c r="AL184" s="28"/>
      <c r="AP184" s="28"/>
    </row>
    <row r="185" spans="1:72" ht="15" customHeight="1">
      <c r="A185" s="214"/>
      <c r="B185" s="238">
        <f>+'Ark1'!C1155</f>
        <v>2024</v>
      </c>
      <c r="C185" s="28">
        <f>+'Ark1'!L1155</f>
        <v>12</v>
      </c>
      <c r="D185" s="28" t="s">
        <v>38</v>
      </c>
      <c r="E185" s="28">
        <f>+'Ark1'!D1155</f>
        <v>8</v>
      </c>
      <c r="F185" s="28" t="str">
        <f t="shared" si="159"/>
        <v>Aug</v>
      </c>
      <c r="G185" s="335">
        <f>+'Ark1'!Q1155</f>
        <v>53</v>
      </c>
      <c r="H185" s="335">
        <f>+'Ark1'!R1155</f>
        <v>63</v>
      </c>
      <c r="I185" s="29">
        <f>+IF(H185=0,"",'Ark1'!AG1155)</f>
        <v>0.9704156488609389</v>
      </c>
      <c r="J185" s="29">
        <f>+IF(H185=0,"",'Ark1'!AH1155)</f>
        <v>0</v>
      </c>
      <c r="K185" s="95"/>
      <c r="L185" s="465">
        <f>+'Ark1'!AI1155</f>
        <v>63</v>
      </c>
      <c r="M185" s="214"/>
      <c r="N185" s="531"/>
      <c r="O185" s="531"/>
      <c r="P185" s="32">
        <f>+IF(H185=0,"",'Ark1'!U1155)</f>
        <v>52.130158730158755</v>
      </c>
      <c r="Q185" s="214"/>
      <c r="R185" s="462">
        <f>+IF(L185=0,"",'Ark1'!AJ1155)</f>
        <v>117.77777777777779</v>
      </c>
      <c r="S185" s="460"/>
      <c r="T185" s="463">
        <f>+IF(L185=0,"",'Ark1'!AL1155)</f>
        <v>31.786810138300172</v>
      </c>
      <c r="U185" s="214"/>
      <c r="V185" s="236">
        <f>+IF(H185=0,"",'Ark1'!T1155)</f>
        <v>12.746031746031742</v>
      </c>
      <c r="W185" s="34">
        <f>+IF(H185=0,"",'Ark1'!W1155)</f>
        <v>100</v>
      </c>
      <c r="X185" s="34">
        <f>+IF(H185=0,"",'Ark1'!X1155)</f>
        <v>100</v>
      </c>
      <c r="Y185" s="34">
        <f>+IF(H185=0,"",'Ark1'!Y1155)</f>
        <v>100</v>
      </c>
      <c r="Z185" s="34">
        <f>+IF(H185=0,"",'Ark1'!Z1155)</f>
        <v>7.0921739770564098</v>
      </c>
      <c r="AA185" s="34">
        <f>+IF(H185=0,"",'Ark1'!AA1155)</f>
        <v>0</v>
      </c>
      <c r="AB185" s="27">
        <f>+IF(H185=0,"",'Ark1'!AC1155)</f>
        <v>0</v>
      </c>
      <c r="AC185" s="34">
        <f>+IF(H185=0,"",'Ark1'!AE1155)</f>
        <v>0</v>
      </c>
      <c r="AD185" s="34">
        <f t="shared" si="160"/>
        <v>4.3441798941798959</v>
      </c>
      <c r="AE185" s="29">
        <f t="shared" si="161"/>
        <v>0.84126984126984128</v>
      </c>
      <c r="AF185" s="214"/>
      <c r="AG185" s="217"/>
      <c r="AI185" s="29"/>
      <c r="AJ185" s="27"/>
      <c r="AK185" s="218"/>
      <c r="AL185" s="28"/>
      <c r="AP185" s="28"/>
    </row>
    <row r="186" spans="1:72" ht="15" customHeight="1">
      <c r="A186" s="214"/>
      <c r="B186" s="238">
        <f>+'Ark1'!C1156</f>
        <v>2024</v>
      </c>
      <c r="C186" s="28">
        <f>+'Ark1'!L1156</f>
        <v>12</v>
      </c>
      <c r="D186" s="28" t="s">
        <v>38</v>
      </c>
      <c r="E186" s="28">
        <f>+'Ark1'!D1156</f>
        <v>9</v>
      </c>
      <c r="F186" s="28" t="str">
        <f t="shared" si="159"/>
        <v>Sep</v>
      </c>
      <c r="G186" s="335">
        <f>+'Ark1'!Q1156</f>
        <v>60</v>
      </c>
      <c r="H186" s="335">
        <f>+'Ark1'!R1156</f>
        <v>65</v>
      </c>
      <c r="I186" s="29">
        <f>+IF(H186=0,"",'Ark1'!AG1156)</f>
        <v>0.71200371848698141</v>
      </c>
      <c r="J186" s="29">
        <f>+IF(H186=0,"",'Ark1'!AH1156)</f>
        <v>4.6153846153846141</v>
      </c>
      <c r="K186" s="95"/>
      <c r="L186" s="465">
        <f>+'Ark1'!AI1156</f>
        <v>65</v>
      </c>
      <c r="M186" s="214"/>
      <c r="N186" s="531"/>
      <c r="O186" s="531"/>
      <c r="P186" s="32">
        <f>+IF(H186=0,"",'Ark1'!U1156)</f>
        <v>49.112307692307681</v>
      </c>
      <c r="Q186" s="214"/>
      <c r="R186" s="462">
        <f>+IF(L186=0,"",'Ark1'!AJ1156)</f>
        <v>116.25230769230764</v>
      </c>
      <c r="S186" s="460"/>
      <c r="T186" s="463">
        <f>+IF(L186=0,"",'Ark1'!AL1156)</f>
        <v>31.133234232226137</v>
      </c>
      <c r="U186" s="214"/>
      <c r="V186" s="236">
        <f>+IF(H186=0,"",'Ark1'!T1156)</f>
        <v>13.53846153846154</v>
      </c>
      <c r="W186" s="34">
        <f>+IF(H186=0,"",'Ark1'!W1156)</f>
        <v>100</v>
      </c>
      <c r="X186" s="34">
        <f>+IF(H186=0,"",'Ark1'!X1156)</f>
        <v>100</v>
      </c>
      <c r="Y186" s="34">
        <f>+IF(H186=0,"",'Ark1'!Y1156)</f>
        <v>100</v>
      </c>
      <c r="Z186" s="34">
        <f>+IF(H186=0,"",'Ark1'!Z1156)</f>
        <v>6.7586186046993806</v>
      </c>
      <c r="AA186" s="34">
        <f>+IF(H186=0,"",'Ark1'!AA1156)</f>
        <v>0</v>
      </c>
      <c r="AB186" s="27">
        <f>+IF(H186=0,"",'Ark1'!AC1156)</f>
        <v>0</v>
      </c>
      <c r="AC186" s="34">
        <f>+IF(H186=0,"",'Ark1'!AE1156)</f>
        <v>0</v>
      </c>
      <c r="AD186" s="34">
        <f t="shared" si="160"/>
        <v>4.0926923076923067</v>
      </c>
      <c r="AE186" s="29">
        <f t="shared" si="161"/>
        <v>0.92307692307692313</v>
      </c>
      <c r="AF186" s="214"/>
      <c r="AG186" s="217"/>
      <c r="AI186" s="29"/>
      <c r="AJ186" s="27"/>
      <c r="AK186" s="218"/>
      <c r="AL186" s="28"/>
      <c r="AP186" s="28"/>
    </row>
    <row r="187" spans="1:72" ht="15" customHeight="1">
      <c r="A187" s="214"/>
      <c r="B187" s="238">
        <f>+'Ark1'!C1157</f>
        <v>2024</v>
      </c>
      <c r="C187" s="28">
        <f>+'Ark1'!L1157</f>
        <v>12</v>
      </c>
      <c r="D187" s="28" t="s">
        <v>38</v>
      </c>
      <c r="E187" s="28">
        <f>+'Ark1'!D1157</f>
        <v>10</v>
      </c>
      <c r="F187" s="28" t="str">
        <f t="shared" si="159"/>
        <v>Okt</v>
      </c>
      <c r="G187" s="335">
        <f>+'Ark1'!Q1157</f>
        <v>87</v>
      </c>
      <c r="H187" s="335">
        <f>+'Ark1'!R1157</f>
        <v>97</v>
      </c>
      <c r="I187" s="29">
        <f>+IF(H187=0,"",'Ark1'!AG1157)</f>
        <v>0.40691156125850886</v>
      </c>
      <c r="J187" s="29">
        <f>+IF(H187=0,"",'Ark1'!AH1157)</f>
        <v>2.061855670103093</v>
      </c>
      <c r="K187" s="95"/>
      <c r="L187" s="465">
        <f>+'Ark1'!AI1157</f>
        <v>97</v>
      </c>
      <c r="M187" s="214"/>
      <c r="N187" s="531"/>
      <c r="O187" s="531"/>
      <c r="P187" s="32">
        <f>+IF(H187=0,"",'Ark1'!U1157)</f>
        <v>49.898969072164952</v>
      </c>
      <c r="Q187" s="214"/>
      <c r="R187" s="462">
        <f>+IF(L187=0,"",'Ark1'!AJ1157)</f>
        <v>116.5536082474227</v>
      </c>
      <c r="S187" s="460"/>
      <c r="T187" s="463">
        <f>+IF(L187=0,"",'Ark1'!AL1157)</f>
        <v>31.528073007331798</v>
      </c>
      <c r="U187" s="214"/>
      <c r="V187" s="236">
        <f>+IF(H187=0,"",'Ark1'!T1157)</f>
        <v>13.123711340206183</v>
      </c>
      <c r="W187" s="34">
        <f>+IF(H187=0,"",'Ark1'!W1157)</f>
        <v>97.9381443298969</v>
      </c>
      <c r="X187" s="34">
        <f>+IF(H187=0,"",'Ark1'!X1157)</f>
        <v>100</v>
      </c>
      <c r="Y187" s="34">
        <f>+IF(H187=0,"",'Ark1'!Y1157)</f>
        <v>100</v>
      </c>
      <c r="Z187" s="34">
        <f>+IF(H187=0,"",'Ark1'!Z1157)</f>
        <v>6.4619344530358926</v>
      </c>
      <c r="AA187" s="34">
        <f>+IF(H187=0,"",'Ark1'!AA1157)</f>
        <v>0</v>
      </c>
      <c r="AB187" s="27">
        <f>+IF(H187=0,"",'Ark1'!AC1157)</f>
        <v>0</v>
      </c>
      <c r="AC187" s="34">
        <f>+IF(H187=0,"",'Ark1'!AE1157)</f>
        <v>0</v>
      </c>
      <c r="AD187" s="34">
        <f t="shared" si="160"/>
        <v>4.1582474226804127</v>
      </c>
      <c r="AE187" s="29">
        <f t="shared" si="161"/>
        <v>0.89690721649484539</v>
      </c>
      <c r="AF187" s="214"/>
      <c r="AG187" s="217"/>
      <c r="AI187" s="29"/>
      <c r="AJ187" s="27"/>
      <c r="AK187" s="218"/>
      <c r="AL187" s="28"/>
      <c r="AP187" s="28"/>
    </row>
    <row r="188" spans="1:72" ht="15" customHeight="1">
      <c r="A188" s="214"/>
      <c r="B188" s="238">
        <f>+'Ark1'!C1158</f>
        <v>2024</v>
      </c>
      <c r="C188" s="28">
        <f>+'Ark1'!L1158</f>
        <v>12</v>
      </c>
      <c r="D188" s="28" t="s">
        <v>38</v>
      </c>
      <c r="E188" s="28">
        <f>+'Ark1'!D1158</f>
        <v>11</v>
      </c>
      <c r="F188" s="28" t="str">
        <f t="shared" si="159"/>
        <v>Nov</v>
      </c>
      <c r="G188" s="335">
        <f>+'Ark1'!Q1158</f>
        <v>22</v>
      </c>
      <c r="H188" s="335">
        <f>+'Ark1'!R1158</f>
        <v>24</v>
      </c>
      <c r="I188" s="29">
        <f>+IF(H188=0,"",'Ark1'!AG1158)</f>
        <v>0.25908671827722957</v>
      </c>
      <c r="J188" s="29">
        <f>+IF(H188=0,"",'Ark1'!AH1158)</f>
        <v>4.1666666666666679</v>
      </c>
      <c r="K188" s="95"/>
      <c r="L188" s="465">
        <f>+'Ark1'!AI1158</f>
        <v>24</v>
      </c>
      <c r="M188" s="214"/>
      <c r="N188" s="531"/>
      <c r="O188" s="531"/>
      <c r="P188" s="32">
        <f>+IF(H188=0,"",'Ark1'!U1158)</f>
        <v>51.85833333333332</v>
      </c>
      <c r="Q188" s="214"/>
      <c r="R188" s="462">
        <f>+IF(L188=0,"",'Ark1'!AJ1158)</f>
        <v>117.77500000000001</v>
      </c>
      <c r="S188" s="460"/>
      <c r="T188" s="463">
        <f>+IF(L188=0,"",'Ark1'!AL1158)</f>
        <v>0</v>
      </c>
      <c r="U188" s="214"/>
      <c r="V188" s="236">
        <f>+IF(H188=0,"",'Ark1'!T1158)</f>
        <v>13</v>
      </c>
      <c r="W188" s="34">
        <f>+IF(H188=0,"",'Ark1'!W1158)</f>
        <v>100</v>
      </c>
      <c r="X188" s="34">
        <f>+IF(H188=0,"",'Ark1'!X1158)</f>
        <v>100</v>
      </c>
      <c r="Y188" s="34">
        <f>+IF(H188=0,"",'Ark1'!Y1158)</f>
        <v>100</v>
      </c>
      <c r="Z188" s="34">
        <f>+IF(H188=0,"",'Ark1'!Z1158)</f>
        <v>4.3127636795396471</v>
      </c>
      <c r="AA188" s="34">
        <f>+IF(H188=0,"",'Ark1'!AA1158)</f>
        <v>0</v>
      </c>
      <c r="AB188" s="27">
        <f>+IF(H188=0,"",'Ark1'!AC1158)</f>
        <v>0</v>
      </c>
      <c r="AC188" s="34">
        <f>+IF(H188=0,"",'Ark1'!AE1158)</f>
        <v>0</v>
      </c>
      <c r="AD188" s="34">
        <f t="shared" si="160"/>
        <v>4.321527777777777</v>
      </c>
      <c r="AE188" s="29">
        <f t="shared" si="161"/>
        <v>0.91666666666666663</v>
      </c>
      <c r="AF188" s="214"/>
      <c r="AG188" s="217"/>
      <c r="AI188" s="29"/>
      <c r="AJ188" s="27"/>
      <c r="AK188" s="218"/>
      <c r="AL188" s="28"/>
      <c r="AP188" s="28"/>
    </row>
    <row r="189" spans="1:72" ht="15" customHeight="1">
      <c r="A189" s="214"/>
      <c r="B189" s="238">
        <f>+'Ark1'!C1159</f>
        <v>2024</v>
      </c>
      <c r="C189" s="28">
        <f>+'Ark1'!L1159</f>
        <v>12</v>
      </c>
      <c r="D189" s="28" t="s">
        <v>38</v>
      </c>
      <c r="E189" s="28">
        <f>+'Ark1'!D1159</f>
        <v>12</v>
      </c>
      <c r="F189" s="28" t="str">
        <f t="shared" si="159"/>
        <v>Des</v>
      </c>
      <c r="G189" s="335">
        <f>+'Ark1'!Q1159</f>
        <v>3</v>
      </c>
      <c r="H189" s="335">
        <f>+'Ark1'!R1159</f>
        <v>3</v>
      </c>
      <c r="I189" s="29">
        <f>+IF(H189=0,"",'Ark1'!AG1159)</f>
        <v>0.2460711297824654</v>
      </c>
      <c r="J189" s="29">
        <f>+IF(H189=0,"",'Ark1'!AH1159)</f>
        <v>33.333333333333343</v>
      </c>
      <c r="K189" s="95"/>
      <c r="L189" s="465">
        <f>+'Ark1'!AI1159</f>
        <v>3</v>
      </c>
      <c r="M189" s="214"/>
      <c r="N189" s="531"/>
      <c r="O189" s="531"/>
      <c r="P189" s="32">
        <f>+IF(H189=0,"",'Ark1'!U1159)</f>
        <v>50.1</v>
      </c>
      <c r="Q189" s="214"/>
      <c r="R189" s="462">
        <f>+IF(L189=0,"",'Ark1'!AJ1159)</f>
        <v>117.73333333333336</v>
      </c>
      <c r="S189" s="460"/>
      <c r="T189" s="463">
        <f>+IF(L189=0,"",'Ark1'!AL1159)</f>
        <v>0</v>
      </c>
      <c r="U189" s="214"/>
      <c r="V189" s="236">
        <f>+IF(H189=0,"",'Ark1'!T1159)</f>
        <v>13.666666666666663</v>
      </c>
      <c r="W189" s="34">
        <f>+IF(H189=0,"",'Ark1'!W1159)</f>
        <v>100</v>
      </c>
      <c r="X189" s="34">
        <f>+IF(H189=0,"",'Ark1'!X1159)</f>
        <v>100</v>
      </c>
      <c r="Y189" s="34">
        <f>+IF(H189=0,"",'Ark1'!Y1159)</f>
        <v>100</v>
      </c>
      <c r="Z189" s="34">
        <f>+IF(H189=0,"",'Ark1'!Z1159)</f>
        <v>8.1535268442558149</v>
      </c>
      <c r="AA189" s="34">
        <f>+IF(H189=0,"",'Ark1'!AA1159)</f>
        <v>0</v>
      </c>
      <c r="AB189" s="27">
        <f>+IF(H189=0,"",'Ark1'!AC1159)</f>
        <v>0</v>
      </c>
      <c r="AC189" s="34">
        <f>+IF(H189=0,"",'Ark1'!AE1159)</f>
        <v>0</v>
      </c>
      <c r="AD189" s="34">
        <f t="shared" si="160"/>
        <v>4.1749999999999998</v>
      </c>
      <c r="AE189" s="29">
        <f t="shared" si="161"/>
        <v>1</v>
      </c>
      <c r="AF189" s="214"/>
      <c r="AG189" s="217"/>
      <c r="AI189" s="29"/>
      <c r="AJ189" s="27"/>
      <c r="AK189" s="218"/>
      <c r="AL189" s="28"/>
      <c r="AP189" s="28"/>
    </row>
    <row r="190" spans="1:72" ht="15" customHeight="1">
      <c r="A190" s="214"/>
      <c r="B190" s="214"/>
      <c r="C190" s="214"/>
      <c r="D190" s="214"/>
      <c r="E190" s="214"/>
      <c r="F190" s="214"/>
      <c r="G190" s="347"/>
      <c r="H190" s="347"/>
      <c r="I190" s="215"/>
      <c r="J190" s="215"/>
      <c r="K190" s="95"/>
      <c r="L190" s="457"/>
      <c r="M190" s="214"/>
      <c r="N190" s="531"/>
      <c r="O190" s="531"/>
      <c r="P190" s="232"/>
      <c r="Q190" s="214"/>
      <c r="R190" s="456"/>
      <c r="S190" s="460"/>
      <c r="T190" s="460"/>
      <c r="U190" s="214"/>
      <c r="V190" s="214"/>
      <c r="W190" s="216"/>
      <c r="X190" s="216"/>
      <c r="Y190" s="216"/>
      <c r="Z190" s="216"/>
      <c r="AA190" s="216"/>
      <c r="AB190" s="214"/>
      <c r="AC190" s="216"/>
      <c r="AD190" s="216"/>
      <c r="AE190" s="215"/>
      <c r="AF190" s="214"/>
      <c r="AG190" s="217"/>
      <c r="AI190" s="29"/>
      <c r="AJ190" s="27"/>
      <c r="AK190" s="218"/>
      <c r="AL190" s="28"/>
      <c r="AP190" s="28"/>
      <c r="BH190" s="230"/>
    </row>
    <row r="191" spans="1:72" ht="15" customHeight="1">
      <c r="A191" s="214"/>
      <c r="B191" s="214"/>
      <c r="C191" s="232" t="s">
        <v>0</v>
      </c>
      <c r="D191" s="214"/>
      <c r="E191" s="272" t="str">
        <f>+D193</f>
        <v>E-</v>
      </c>
      <c r="F191" s="232" t="s">
        <v>570</v>
      </c>
      <c r="G191" s="347"/>
      <c r="H191" s="365">
        <f>SUM(H193:H204)</f>
        <v>126</v>
      </c>
      <c r="I191" s="215"/>
      <c r="J191" s="215"/>
      <c r="K191" s="95"/>
      <c r="L191" s="457"/>
      <c r="M191" s="214"/>
      <c r="N191" s="531"/>
      <c r="O191" s="531"/>
      <c r="P191" s="265">
        <f>+Klasse!N22</f>
        <v>55.222222222222221</v>
      </c>
      <c r="Q191" s="214"/>
      <c r="R191" s="456"/>
      <c r="S191" s="460"/>
      <c r="T191" s="460"/>
      <c r="U191" s="214"/>
      <c r="V191" s="214"/>
      <c r="W191" s="216"/>
      <c r="X191" s="216"/>
      <c r="Y191" s="216"/>
      <c r="Z191" s="216"/>
      <c r="AA191" s="216"/>
      <c r="AB191" s="214"/>
      <c r="AC191" s="216"/>
      <c r="AD191" s="265">
        <f>+P191/C193</f>
        <v>4.2478632478632479</v>
      </c>
      <c r="AE191" s="215"/>
      <c r="AF191" s="214"/>
      <c r="AG191" s="217"/>
      <c r="AI191" s="29"/>
      <c r="AJ191" s="27"/>
      <c r="AK191" s="218"/>
      <c r="AL191" s="28"/>
      <c r="AP191" s="28"/>
      <c r="BH191" s="230"/>
    </row>
    <row r="192" spans="1:72" ht="15" customHeight="1">
      <c r="A192" s="214"/>
      <c r="B192" s="214"/>
      <c r="C192" s="214"/>
      <c r="D192" s="214"/>
      <c r="E192" s="214"/>
      <c r="F192" s="214"/>
      <c r="G192" s="347"/>
      <c r="H192" s="347"/>
      <c r="I192" s="215"/>
      <c r="J192" s="215"/>
      <c r="K192" s="95"/>
      <c r="L192" s="457"/>
      <c r="M192" s="214"/>
      <c r="N192" s="531"/>
      <c r="O192" s="531"/>
      <c r="P192" s="232"/>
      <c r="Q192" s="214"/>
      <c r="R192" s="456"/>
      <c r="S192" s="460"/>
      <c r="T192" s="460"/>
      <c r="U192" s="214"/>
      <c r="V192" s="214"/>
      <c r="W192" s="216"/>
      <c r="X192" s="216"/>
      <c r="Y192" s="216"/>
      <c r="Z192" s="216"/>
      <c r="AA192" s="216"/>
      <c r="AB192" s="214"/>
      <c r="AC192" s="216"/>
      <c r="AD192" s="216"/>
      <c r="AE192" s="216"/>
      <c r="AF192" s="216"/>
      <c r="AG192" s="217"/>
      <c r="AI192" s="29"/>
      <c r="AJ192" s="27"/>
      <c r="AK192" s="218"/>
      <c r="AL192" s="28"/>
      <c r="AP192" s="28"/>
      <c r="BH192" s="230">
        <f>1+BH189</f>
        <v>1</v>
      </c>
      <c r="BI192" s="28">
        <v>20.659867330016564</v>
      </c>
      <c r="BJ192" s="28">
        <f t="shared" ref="BJ192" si="162">+BI192</f>
        <v>20.659867330016564</v>
      </c>
      <c r="BK192" s="28">
        <f t="shared" ref="BK192" si="163">+BJ192</f>
        <v>20.659867330016564</v>
      </c>
      <c r="BL192" s="28">
        <f t="shared" ref="BL192" si="164">+BK192</f>
        <v>20.659867330016564</v>
      </c>
      <c r="BM192" s="28">
        <f t="shared" ref="BM192" si="165">+BL192</f>
        <v>20.659867330016564</v>
      </c>
      <c r="BN192" s="28">
        <f t="shared" ref="BN192" si="166">+BM192</f>
        <v>20.659867330016564</v>
      </c>
      <c r="BO192" s="28">
        <f t="shared" ref="BO192" si="167">+BN192</f>
        <v>20.659867330016564</v>
      </c>
      <c r="BP192" s="28">
        <f t="shared" ref="BP192" si="168">+BO192</f>
        <v>20.659867330016564</v>
      </c>
      <c r="BQ192" s="28">
        <f t="shared" ref="BQ192" si="169">+BP192</f>
        <v>20.659867330016564</v>
      </c>
      <c r="BR192" s="28">
        <f t="shared" ref="BR192" si="170">+BQ192</f>
        <v>20.659867330016564</v>
      </c>
      <c r="BS192" s="28">
        <f t="shared" ref="BS192" si="171">+BR192</f>
        <v>20.659867330016564</v>
      </c>
      <c r="BT192" s="28">
        <f t="shared" ref="BT192" si="172">+BS192</f>
        <v>20.659867330016564</v>
      </c>
    </row>
    <row r="193" spans="1:72" ht="15" customHeight="1">
      <c r="A193" s="214"/>
      <c r="B193" s="238">
        <f>+'Ark1'!C1160</f>
        <v>2024</v>
      </c>
      <c r="C193" s="234">
        <f>+'Ark1'!L1160</f>
        <v>13</v>
      </c>
      <c r="D193" s="234" t="s">
        <v>39</v>
      </c>
      <c r="E193" s="234">
        <f>+'Ark1'!D1160</f>
        <v>1</v>
      </c>
      <c r="F193" s="234" t="str">
        <f t="shared" ref="F193:F204" si="173">+F178</f>
        <v>Jan</v>
      </c>
      <c r="G193" s="351">
        <f>+'Ark1'!Q1160</f>
        <v>1</v>
      </c>
      <c r="H193" s="351">
        <f>+'Ark1'!R1160</f>
        <v>1</v>
      </c>
      <c r="I193" s="235">
        <f>+IF(H193=0,"",'Ark1'!AG1160)</f>
        <v>0.14276336971469797</v>
      </c>
      <c r="J193" s="235">
        <f>+IF(H193=0,"",'Ark1'!AH1160)</f>
        <v>0</v>
      </c>
      <c r="K193" s="95"/>
      <c r="L193" s="465">
        <f>+'Ark1'!AI1160</f>
        <v>1</v>
      </c>
      <c r="M193" s="214"/>
      <c r="N193" s="531"/>
      <c r="O193" s="531"/>
      <c r="P193" s="32">
        <f>+IF(H193=0,"",'Ark1'!U1160)</f>
        <v>57.2</v>
      </c>
      <c r="Q193" s="214"/>
      <c r="R193" s="462">
        <f>+IF(L193=0,"",'Ark1'!AJ1160)</f>
        <v>121.3</v>
      </c>
      <c r="S193" s="460"/>
      <c r="T193" s="463">
        <f>+IF(L193=0,"",'Ark1'!AL1160)</f>
        <v>32.048936763159823</v>
      </c>
      <c r="U193" s="214"/>
      <c r="V193" s="236">
        <f>+IF(H193=0,"",'Ark1'!T1160)</f>
        <v>14</v>
      </c>
      <c r="W193" s="237">
        <f>+IF(H193=0,"",'Ark1'!W1160)</f>
        <v>100</v>
      </c>
      <c r="X193" s="237">
        <f>+IF(H193=0,"",'Ark1'!X1160)</f>
        <v>100</v>
      </c>
      <c r="Y193" s="237">
        <f>+IF(H193=0,"",'Ark1'!Y1160)</f>
        <v>100</v>
      </c>
      <c r="Z193" s="237">
        <f>+IF(H193=0,"",'Ark1'!Z1160)</f>
        <v>0</v>
      </c>
      <c r="AA193" s="237">
        <f>+IF(H193=0,"",'Ark1'!AA1160)</f>
        <v>0</v>
      </c>
      <c r="AB193" s="236">
        <f>+IF(H193=0,"",'Ark1'!AC1160)</f>
        <v>0</v>
      </c>
      <c r="AC193" s="237">
        <f>+IF(H193=0,"",'Ark1'!AE1160)</f>
        <v>0</v>
      </c>
      <c r="AD193" s="237">
        <f t="shared" ref="AD193:AD204" si="174">+IF(H193=0,"",+P193/C193)</f>
        <v>4.4000000000000004</v>
      </c>
      <c r="AE193" s="235">
        <f t="shared" ref="AE193:AE204" si="175">+IF(H193=0,"",G193/H193)</f>
        <v>1</v>
      </c>
      <c r="AF193" s="214"/>
      <c r="AG193" s="217"/>
      <c r="AI193" s="29"/>
      <c r="AJ193" s="27"/>
      <c r="AK193" s="218"/>
      <c r="AL193" s="28"/>
      <c r="AP193" s="28"/>
    </row>
    <row r="194" spans="1:72" ht="15" customHeight="1">
      <c r="A194" s="214"/>
      <c r="B194" s="238">
        <f>+'Ark1'!C1161</f>
        <v>2024</v>
      </c>
      <c r="C194" s="234">
        <f>+'Ark1'!L1161</f>
        <v>13</v>
      </c>
      <c r="D194" s="234" t="s">
        <v>39</v>
      </c>
      <c r="E194" s="234">
        <f>+'Ark1'!D1161</f>
        <v>2</v>
      </c>
      <c r="F194" s="234" t="str">
        <f t="shared" si="173"/>
        <v>Feb</v>
      </c>
      <c r="G194" s="351">
        <f>+'Ark1'!Q1161</f>
        <v>0</v>
      </c>
      <c r="H194" s="351">
        <f>+'Ark1'!R1161</f>
        <v>0</v>
      </c>
      <c r="I194" s="235" t="str">
        <f>+IF(H194=0,"",'Ark1'!AG1161)</f>
        <v/>
      </c>
      <c r="J194" s="235" t="str">
        <f>+IF(H194=0,"",'Ark1'!AH1161)</f>
        <v/>
      </c>
      <c r="K194" s="95"/>
      <c r="L194" s="465">
        <f>+'Ark1'!AI1161</f>
        <v>0</v>
      </c>
      <c r="M194" s="214"/>
      <c r="N194" s="531"/>
      <c r="O194" s="531"/>
      <c r="P194" s="32" t="str">
        <f>+IF(H194=0,"",'Ark1'!U1161)</f>
        <v/>
      </c>
      <c r="Q194" s="214"/>
      <c r="R194" s="462" t="str">
        <f>+IF(L194=0,"",'Ark1'!AJ1161)</f>
        <v/>
      </c>
      <c r="S194" s="460"/>
      <c r="T194" s="463" t="str">
        <f>+IF(L194=0,"",'Ark1'!AL1161)</f>
        <v/>
      </c>
      <c r="U194" s="214"/>
      <c r="V194" s="236" t="str">
        <f>+IF(H194=0,"",'Ark1'!T1161)</f>
        <v/>
      </c>
      <c r="W194" s="237" t="str">
        <f>+IF(H194=0,"",'Ark1'!W1161)</f>
        <v/>
      </c>
      <c r="X194" s="237" t="str">
        <f>+IF(H194=0,"",'Ark1'!X1161)</f>
        <v/>
      </c>
      <c r="Y194" s="237" t="str">
        <f>+IF(H194=0,"",'Ark1'!Y1161)</f>
        <v/>
      </c>
      <c r="Z194" s="237" t="str">
        <f>+IF(H194=0,"",'Ark1'!Z1161)</f>
        <v/>
      </c>
      <c r="AA194" s="237" t="str">
        <f>+IF(H194=0,"",'Ark1'!AA1161)</f>
        <v/>
      </c>
      <c r="AB194" s="236" t="str">
        <f>+IF(H194=0,"",'Ark1'!AC1161)</f>
        <v/>
      </c>
      <c r="AC194" s="237" t="str">
        <f>+IF(H194=0,"",'Ark1'!AE1161)</f>
        <v/>
      </c>
      <c r="AD194" s="237" t="str">
        <f t="shared" si="174"/>
        <v/>
      </c>
      <c r="AE194" s="235" t="str">
        <f t="shared" si="175"/>
        <v/>
      </c>
      <c r="AF194" s="214"/>
      <c r="AG194" s="27"/>
      <c r="AI194" s="29"/>
      <c r="AJ194" s="27"/>
      <c r="AK194" s="28"/>
      <c r="AL194" s="28"/>
      <c r="AP194" s="28"/>
    </row>
    <row r="195" spans="1:72" ht="15" customHeight="1">
      <c r="A195" s="214"/>
      <c r="B195" s="238">
        <f>+'Ark1'!C1162</f>
        <v>2024</v>
      </c>
      <c r="C195" s="234">
        <f>+'Ark1'!L1162</f>
        <v>13</v>
      </c>
      <c r="D195" s="234" t="s">
        <v>39</v>
      </c>
      <c r="E195" s="234">
        <f>+'Ark1'!D1162</f>
        <v>3</v>
      </c>
      <c r="F195" s="234" t="str">
        <f t="shared" si="173"/>
        <v>Mar</v>
      </c>
      <c r="G195" s="351">
        <f>+'Ark1'!Q1162</f>
        <v>9</v>
      </c>
      <c r="H195" s="351">
        <f>+'Ark1'!R1162</f>
        <v>9</v>
      </c>
      <c r="I195" s="235">
        <f>+IF(H195=0,"",'Ark1'!AG1162)</f>
        <v>0.12647282837153359</v>
      </c>
      <c r="J195" s="235">
        <f>+IF(H195=0,"",'Ark1'!AH1162)</f>
        <v>0</v>
      </c>
      <c r="K195" s="95"/>
      <c r="L195" s="465">
        <f>+'Ark1'!AI1162</f>
        <v>7</v>
      </c>
      <c r="M195" s="214"/>
      <c r="N195" s="531"/>
      <c r="O195" s="531"/>
      <c r="P195" s="32">
        <f>+IF(H195=0,"",'Ark1'!U1162)</f>
        <v>54.022222222222226</v>
      </c>
      <c r="Q195" s="214"/>
      <c r="R195" s="462">
        <f>+IF(L195=0,"",'Ark1'!AJ1162)</f>
        <v>117.91428571428575</v>
      </c>
      <c r="S195" s="460"/>
      <c r="T195" s="463">
        <f>+IF(L195=0,"",'Ark1'!AL1162)</f>
        <v>32.662813219565386</v>
      </c>
      <c r="U195" s="214"/>
      <c r="V195" s="236">
        <f>+IF(H195=0,"",'Ark1'!T1162)</f>
        <v>11.666666666666664</v>
      </c>
      <c r="W195" s="237">
        <f>+IF(H195=0,"",'Ark1'!W1162)</f>
        <v>100</v>
      </c>
      <c r="X195" s="237">
        <f>+IF(H195=0,"",'Ark1'!X1162)</f>
        <v>100</v>
      </c>
      <c r="Y195" s="237">
        <f>+IF(H195=0,"",'Ark1'!Y1162)</f>
        <v>100</v>
      </c>
      <c r="Z195" s="237">
        <f>+IF(H195=0,"",'Ark1'!Z1162)</f>
        <v>4.5873685940072733</v>
      </c>
      <c r="AA195" s="237">
        <f>+IF(H195=0,"",'Ark1'!AA1162)</f>
        <v>0</v>
      </c>
      <c r="AB195" s="236">
        <f>+IF(H195=0,"",'Ark1'!AC1162)</f>
        <v>0</v>
      </c>
      <c r="AC195" s="237">
        <f>+IF(H195=0,"",'Ark1'!AE1162)</f>
        <v>0</v>
      </c>
      <c r="AD195" s="237">
        <f t="shared" si="174"/>
        <v>4.1555555555555559</v>
      </c>
      <c r="AE195" s="235">
        <f t="shared" si="175"/>
        <v>1</v>
      </c>
      <c r="AF195" s="214"/>
      <c r="AG195" s="27"/>
      <c r="AI195" s="29"/>
      <c r="AJ195" s="27"/>
      <c r="AK195" s="28"/>
      <c r="AL195" s="28"/>
      <c r="AP195" s="28"/>
    </row>
    <row r="196" spans="1:72" ht="15" customHeight="1">
      <c r="A196" s="214"/>
      <c r="B196" s="238">
        <f>+'Ark1'!C1163</f>
        <v>2024</v>
      </c>
      <c r="C196" s="234">
        <f>+'Ark1'!L1163</f>
        <v>13</v>
      </c>
      <c r="D196" s="234" t="s">
        <v>39</v>
      </c>
      <c r="E196" s="234">
        <f>+'Ark1'!D1163</f>
        <v>4</v>
      </c>
      <c r="F196" s="234" t="str">
        <f t="shared" si="173"/>
        <v>Apr</v>
      </c>
      <c r="G196" s="351">
        <f>+'Ark1'!Q1163</f>
        <v>2</v>
      </c>
      <c r="H196" s="351">
        <f>+'Ark1'!R1163</f>
        <v>2</v>
      </c>
      <c r="I196" s="235">
        <f>+IF(H196=0,"",'Ark1'!AG1163)</f>
        <v>0.24855100504756272</v>
      </c>
      <c r="J196" s="235">
        <f>+IF(H196=0,"",'Ark1'!AH1163)</f>
        <v>0</v>
      </c>
      <c r="K196" s="95"/>
      <c r="L196" s="465">
        <f>+'Ark1'!AI1163</f>
        <v>2</v>
      </c>
      <c r="M196" s="214"/>
      <c r="N196" s="531"/>
      <c r="O196" s="531"/>
      <c r="P196" s="32">
        <f>+IF(H196=0,"",'Ark1'!U1163)</f>
        <v>58.45</v>
      </c>
      <c r="Q196" s="214"/>
      <c r="R196" s="462">
        <f>+IF(L196=0,"",'Ark1'!AJ1163)</f>
        <v>117.45</v>
      </c>
      <c r="S196" s="460"/>
      <c r="T196" s="463">
        <f>+IF(L196=0,"",'Ark1'!AL1163)</f>
        <v>35.912410712386965</v>
      </c>
      <c r="U196" s="214"/>
      <c r="V196" s="236">
        <f>+IF(H196=0,"",'Ark1'!T1163)</f>
        <v>12</v>
      </c>
      <c r="W196" s="237">
        <f>+IF(H196=0,"",'Ark1'!W1163)</f>
        <v>100</v>
      </c>
      <c r="X196" s="237">
        <f>+IF(H196=0,"",'Ark1'!X1163)</f>
        <v>100</v>
      </c>
      <c r="Y196" s="237">
        <f>+IF(H196=0,"",'Ark1'!Y1163)</f>
        <v>100</v>
      </c>
      <c r="Z196" s="237">
        <f>+IF(H196=0,"",'Ark1'!Z1163)</f>
        <v>6.8499999999999757</v>
      </c>
      <c r="AA196" s="237">
        <f>+IF(H196=0,"",'Ark1'!AA1163)</f>
        <v>0</v>
      </c>
      <c r="AB196" s="236">
        <f>+IF(H196=0,"",'Ark1'!AC1163)</f>
        <v>0</v>
      </c>
      <c r="AC196" s="237">
        <f>+IF(H196=0,"",'Ark1'!AE1163)</f>
        <v>0</v>
      </c>
      <c r="AD196" s="237">
        <f t="shared" si="174"/>
        <v>4.4961538461538462</v>
      </c>
      <c r="AE196" s="235">
        <f t="shared" si="175"/>
        <v>1</v>
      </c>
      <c r="AF196" s="214"/>
      <c r="AG196" s="27"/>
      <c r="AI196" s="29"/>
      <c r="AJ196" s="27"/>
      <c r="AK196" s="28"/>
      <c r="AL196" s="28"/>
      <c r="AP196" s="28"/>
    </row>
    <row r="197" spans="1:72" ht="15" customHeight="1">
      <c r="A197" s="214"/>
      <c r="B197" s="238">
        <f>+'Ark1'!C1164</f>
        <v>2024</v>
      </c>
      <c r="C197" s="234">
        <f>+'Ark1'!L1164</f>
        <v>13</v>
      </c>
      <c r="D197" s="234" t="s">
        <v>39</v>
      </c>
      <c r="E197" s="234">
        <f>+'Ark1'!D1164</f>
        <v>5</v>
      </c>
      <c r="F197" s="234" t="str">
        <f t="shared" si="173"/>
        <v>Mai</v>
      </c>
      <c r="G197" s="351">
        <f>+'Ark1'!Q1164</f>
        <v>1</v>
      </c>
      <c r="H197" s="351">
        <f>+'Ark1'!R1164</f>
        <v>1</v>
      </c>
      <c r="I197" s="235">
        <f>+IF(H197=0,"",'Ark1'!AG1164)</f>
        <v>0.15428929798369431</v>
      </c>
      <c r="J197" s="235">
        <f>+IF(H197=0,"",'Ark1'!AH1164)</f>
        <v>0</v>
      </c>
      <c r="K197" s="95"/>
      <c r="L197" s="465">
        <f>+'Ark1'!AI1164</f>
        <v>1</v>
      </c>
      <c r="M197" s="214"/>
      <c r="N197" s="531"/>
      <c r="O197" s="531"/>
      <c r="P197" s="32">
        <f>+IF(H197=0,"",'Ark1'!U1164)</f>
        <v>55.6</v>
      </c>
      <c r="Q197" s="214"/>
      <c r="R197" s="462">
        <f>+IF(L197=0,"",'Ark1'!AJ1164)</f>
        <v>114.6</v>
      </c>
      <c r="S197" s="460"/>
      <c r="T197" s="463">
        <f>+IF(L197=0,"",'Ark1'!AL1164)</f>
        <v>36.942045483822461</v>
      </c>
      <c r="U197" s="214"/>
      <c r="V197" s="236">
        <f>+IF(H197=0,"",'Ark1'!T1164)</f>
        <v>13</v>
      </c>
      <c r="W197" s="237">
        <f>+IF(H197=0,"",'Ark1'!W1164)</f>
        <v>100</v>
      </c>
      <c r="X197" s="237">
        <f>+IF(H197=0,"",'Ark1'!X1164)</f>
        <v>100</v>
      </c>
      <c r="Y197" s="237">
        <f>+IF(H197=0,"",'Ark1'!Y1164)</f>
        <v>100</v>
      </c>
      <c r="Z197" s="237">
        <f>+IF(H197=0,"",'Ark1'!Z1164)</f>
        <v>0</v>
      </c>
      <c r="AA197" s="237">
        <f>+IF(H197=0,"",'Ark1'!AA1164)</f>
        <v>0</v>
      </c>
      <c r="AB197" s="236">
        <f>+IF(H197=0,"",'Ark1'!AC1164)</f>
        <v>0</v>
      </c>
      <c r="AC197" s="237">
        <f>+IF(H197=0,"",'Ark1'!AE1164)</f>
        <v>0</v>
      </c>
      <c r="AD197" s="237">
        <f t="shared" si="174"/>
        <v>4.2769230769230768</v>
      </c>
      <c r="AE197" s="235">
        <f t="shared" si="175"/>
        <v>1</v>
      </c>
      <c r="AF197" s="214"/>
      <c r="AG197" s="218"/>
      <c r="AI197" s="29"/>
      <c r="AJ197" s="27"/>
      <c r="AK197" s="218"/>
      <c r="AL197" s="28"/>
      <c r="AP197" s="28"/>
    </row>
    <row r="198" spans="1:72" ht="15" customHeight="1">
      <c r="A198" s="214"/>
      <c r="B198" s="238">
        <f>+'Ark1'!C1165</f>
        <v>2024</v>
      </c>
      <c r="C198" s="234">
        <f>+'Ark1'!L1165</f>
        <v>13</v>
      </c>
      <c r="D198" s="234" t="s">
        <v>39</v>
      </c>
      <c r="E198" s="234">
        <f>+'Ark1'!D1165</f>
        <v>6</v>
      </c>
      <c r="F198" s="234" t="str">
        <f t="shared" si="173"/>
        <v>Jun</v>
      </c>
      <c r="G198" s="351">
        <f>+'Ark1'!Q1165</f>
        <v>0</v>
      </c>
      <c r="H198" s="351">
        <f>+'Ark1'!R1165</f>
        <v>0</v>
      </c>
      <c r="I198" s="235" t="str">
        <f>+IF(H198=0,"",'Ark1'!AG1165)</f>
        <v/>
      </c>
      <c r="J198" s="235" t="str">
        <f>+IF(H198=0,"",'Ark1'!AH1165)</f>
        <v/>
      </c>
      <c r="K198" s="95"/>
      <c r="L198" s="465">
        <f>+'Ark1'!AI1165</f>
        <v>0</v>
      </c>
      <c r="M198" s="214"/>
      <c r="N198" s="531"/>
      <c r="O198" s="531"/>
      <c r="P198" s="32" t="str">
        <f>+IF(H198=0,"",'Ark1'!U1165)</f>
        <v/>
      </c>
      <c r="Q198" s="214"/>
      <c r="R198" s="462" t="str">
        <f>+IF(L198=0,"",'Ark1'!AJ1165)</f>
        <v/>
      </c>
      <c r="S198" s="460"/>
      <c r="T198" s="463" t="str">
        <f>+IF(L198=0,"",'Ark1'!AL1165)</f>
        <v/>
      </c>
      <c r="U198" s="214"/>
      <c r="V198" s="236" t="str">
        <f>+IF(H198=0,"",'Ark1'!T1165)</f>
        <v/>
      </c>
      <c r="W198" s="237" t="str">
        <f>+IF(H198=0,"",'Ark1'!W1165)</f>
        <v/>
      </c>
      <c r="X198" s="237" t="str">
        <f>+IF(H198=0,"",'Ark1'!X1165)</f>
        <v/>
      </c>
      <c r="Y198" s="237" t="str">
        <f>+IF(H198=0,"",'Ark1'!Y1165)</f>
        <v/>
      </c>
      <c r="Z198" s="237" t="str">
        <f>+IF(H198=0,"",'Ark1'!Z1165)</f>
        <v/>
      </c>
      <c r="AA198" s="237" t="str">
        <f>+IF(H198=0,"",'Ark1'!AA1165)</f>
        <v/>
      </c>
      <c r="AB198" s="236" t="str">
        <f>+IF(H198=0,"",'Ark1'!AC1165)</f>
        <v/>
      </c>
      <c r="AC198" s="237" t="str">
        <f>+IF(H198=0,"",'Ark1'!AE1165)</f>
        <v/>
      </c>
      <c r="AD198" s="237" t="str">
        <f t="shared" si="174"/>
        <v/>
      </c>
      <c r="AE198" s="235" t="str">
        <f t="shared" si="175"/>
        <v/>
      </c>
      <c r="AF198" s="214"/>
      <c r="AG198" s="218"/>
      <c r="AI198" s="29"/>
      <c r="AJ198" s="27"/>
      <c r="AK198" s="218"/>
      <c r="AL198" s="28"/>
      <c r="AP198" s="28"/>
    </row>
    <row r="199" spans="1:72" ht="15" customHeight="1">
      <c r="A199" s="214"/>
      <c r="B199" s="238">
        <f>+'Ark1'!C1166</f>
        <v>2024</v>
      </c>
      <c r="C199" s="234">
        <f>+'Ark1'!L1166</f>
        <v>13</v>
      </c>
      <c r="D199" s="234" t="s">
        <v>39</v>
      </c>
      <c r="E199" s="234">
        <f>+'Ark1'!D1166</f>
        <v>7</v>
      </c>
      <c r="F199" s="234" t="str">
        <f t="shared" si="173"/>
        <v>Jul</v>
      </c>
      <c r="G199" s="351">
        <f>+'Ark1'!Q1166</f>
        <v>0</v>
      </c>
      <c r="H199" s="351">
        <f>+'Ark1'!R1166</f>
        <v>0</v>
      </c>
      <c r="I199" s="235" t="str">
        <f>+IF(H199=0,"",'Ark1'!AG1166)</f>
        <v/>
      </c>
      <c r="J199" s="235" t="str">
        <f>+IF(H199=0,"",'Ark1'!AH1166)</f>
        <v/>
      </c>
      <c r="K199" s="95"/>
      <c r="L199" s="465">
        <f>+'Ark1'!AI1166</f>
        <v>0</v>
      </c>
      <c r="M199" s="214"/>
      <c r="N199" s="531"/>
      <c r="O199" s="531"/>
      <c r="P199" s="32" t="str">
        <f>+IF(H199=0,"",'Ark1'!U1166)</f>
        <v/>
      </c>
      <c r="Q199" s="214"/>
      <c r="R199" s="462" t="str">
        <f>+IF(L199=0,"",'Ark1'!AJ1166)</f>
        <v/>
      </c>
      <c r="S199" s="460"/>
      <c r="T199" s="463" t="str">
        <f>+IF(L199=0,"",'Ark1'!AL1166)</f>
        <v/>
      </c>
      <c r="U199" s="214"/>
      <c r="V199" s="236" t="str">
        <f>+IF(H199=0,"",'Ark1'!T1166)</f>
        <v/>
      </c>
      <c r="W199" s="237" t="str">
        <f>+IF(H199=0,"",'Ark1'!W1166)</f>
        <v/>
      </c>
      <c r="X199" s="237" t="str">
        <f>+IF(H199=0,"",'Ark1'!X1166)</f>
        <v/>
      </c>
      <c r="Y199" s="237" t="str">
        <f>+IF(H199=0,"",'Ark1'!Y1166)</f>
        <v/>
      </c>
      <c r="Z199" s="237" t="str">
        <f>+IF(H199=0,"",'Ark1'!Z1166)</f>
        <v/>
      </c>
      <c r="AA199" s="237" t="str">
        <f>+IF(H199=0,"",'Ark1'!AA1166)</f>
        <v/>
      </c>
      <c r="AB199" s="236" t="str">
        <f>+IF(H199=0,"",'Ark1'!AC1166)</f>
        <v/>
      </c>
      <c r="AC199" s="237" t="str">
        <f>+IF(H199=0,"",'Ark1'!AE1166)</f>
        <v/>
      </c>
      <c r="AD199" s="237" t="str">
        <f t="shared" si="174"/>
        <v/>
      </c>
      <c r="AE199" s="235" t="str">
        <f t="shared" si="175"/>
        <v/>
      </c>
      <c r="AF199" s="214"/>
      <c r="AG199" s="27"/>
      <c r="AI199" s="29"/>
      <c r="AJ199" s="27"/>
      <c r="AK199" s="28"/>
      <c r="AL199" s="28"/>
      <c r="AP199" s="28"/>
    </row>
    <row r="200" spans="1:72" ht="15" customHeight="1">
      <c r="A200" s="214"/>
      <c r="B200" s="238">
        <f>+'Ark1'!C1167</f>
        <v>2024</v>
      </c>
      <c r="C200" s="234">
        <f>+'Ark1'!L1167</f>
        <v>13</v>
      </c>
      <c r="D200" s="234" t="s">
        <v>39</v>
      </c>
      <c r="E200" s="234">
        <f>+'Ark1'!D1167</f>
        <v>8</v>
      </c>
      <c r="F200" s="234" t="str">
        <f t="shared" si="173"/>
        <v>Aug</v>
      </c>
      <c r="G200" s="351">
        <f>+'Ark1'!Q1167</f>
        <v>21</v>
      </c>
      <c r="H200" s="351">
        <f>+'Ark1'!R1167</f>
        <v>24</v>
      </c>
      <c r="I200" s="235">
        <f>+IF(H200=0,"",'Ark1'!AG1167)</f>
        <v>0.39653425515235968</v>
      </c>
      <c r="J200" s="235">
        <f>+IF(H200=0,"",'Ark1'!AH1167)</f>
        <v>0</v>
      </c>
      <c r="K200" s="95"/>
      <c r="L200" s="465">
        <f>+'Ark1'!AI1167</f>
        <v>24</v>
      </c>
      <c r="M200" s="214"/>
      <c r="N200" s="531"/>
      <c r="O200" s="531"/>
      <c r="P200" s="32">
        <f>+IF(H200=0,"",'Ark1'!U1167)</f>
        <v>55.91666666666665</v>
      </c>
      <c r="Q200" s="214"/>
      <c r="R200" s="462">
        <f>+IF(L200=0,"",'Ark1'!AJ1167)</f>
        <v>117.0833333333333</v>
      </c>
      <c r="S200" s="460"/>
      <c r="T200" s="463">
        <f>+IF(L200=0,"",'Ark1'!AL1167)</f>
        <v>34.782759752839638</v>
      </c>
      <c r="U200" s="214"/>
      <c r="V200" s="236">
        <f>+IF(H200=0,"",'Ark1'!T1167)</f>
        <v>13.791666666666663</v>
      </c>
      <c r="W200" s="237">
        <f>+IF(H200=0,"",'Ark1'!W1167)</f>
        <v>100</v>
      </c>
      <c r="X200" s="237">
        <f>+IF(H200=0,"",'Ark1'!X1167)</f>
        <v>100</v>
      </c>
      <c r="Y200" s="237">
        <f>+IF(H200=0,"",'Ark1'!Y1167)</f>
        <v>100</v>
      </c>
      <c r="Z200" s="237">
        <f>+IF(H200=0,"",'Ark1'!Z1167)</f>
        <v>6.3463025105612401</v>
      </c>
      <c r="AA200" s="237">
        <f>+IF(H200=0,"",'Ark1'!AA1167)</f>
        <v>0</v>
      </c>
      <c r="AB200" s="236">
        <f>+IF(H200=0,"",'Ark1'!AC1167)</f>
        <v>0</v>
      </c>
      <c r="AC200" s="237">
        <f>+IF(H200=0,"",'Ark1'!AE1167)</f>
        <v>0</v>
      </c>
      <c r="AD200" s="237">
        <f t="shared" si="174"/>
        <v>4.3012820512820502</v>
      </c>
      <c r="AE200" s="235">
        <f t="shared" si="175"/>
        <v>0.875</v>
      </c>
      <c r="AF200" s="214"/>
      <c r="AG200" s="27"/>
      <c r="AI200" s="29"/>
      <c r="AJ200" s="27"/>
      <c r="AK200" s="28"/>
      <c r="AL200" s="28"/>
      <c r="AP200" s="28"/>
    </row>
    <row r="201" spans="1:72" ht="15" customHeight="1">
      <c r="A201" s="214"/>
      <c r="B201" s="238">
        <f>+'Ark1'!C1168</f>
        <v>2024</v>
      </c>
      <c r="C201" s="234">
        <f>+'Ark1'!L1168</f>
        <v>13</v>
      </c>
      <c r="D201" s="234" t="s">
        <v>39</v>
      </c>
      <c r="E201" s="234">
        <f>+'Ark1'!D1168</f>
        <v>9</v>
      </c>
      <c r="F201" s="234" t="str">
        <f t="shared" si="173"/>
        <v>Sep</v>
      </c>
      <c r="G201" s="351">
        <f>+'Ark1'!Q1168</f>
        <v>23</v>
      </c>
      <c r="H201" s="351">
        <f>+'Ark1'!R1168</f>
        <v>25</v>
      </c>
      <c r="I201" s="235">
        <f>+IF(H201=0,"",'Ark1'!AG1168)</f>
        <v>0.31347969374227147</v>
      </c>
      <c r="J201" s="235">
        <f>+IF(H201=0,"",'Ark1'!AH1168)</f>
        <v>0</v>
      </c>
      <c r="K201" s="95"/>
      <c r="L201" s="465">
        <f>+'Ark1'!AI1168</f>
        <v>25</v>
      </c>
      <c r="M201" s="214"/>
      <c r="N201" s="531"/>
      <c r="O201" s="531"/>
      <c r="P201" s="32">
        <f>+IF(H201=0,"",'Ark1'!U1168)</f>
        <v>56.22</v>
      </c>
      <c r="Q201" s="214"/>
      <c r="R201" s="462">
        <f>+IF(L201=0,"",'Ark1'!AJ1168)</f>
        <v>117.08800000000002</v>
      </c>
      <c r="S201" s="460"/>
      <c r="T201" s="463">
        <f>+IF(L201=0,"",'Ark1'!AL1168)</f>
        <v>35.063302737568975</v>
      </c>
      <c r="U201" s="214"/>
      <c r="V201" s="236">
        <f>+IF(H201=0,"",'Ark1'!T1168)</f>
        <v>13.6</v>
      </c>
      <c r="W201" s="237">
        <f>+IF(H201=0,"",'Ark1'!W1168)</f>
        <v>100</v>
      </c>
      <c r="X201" s="237">
        <f>+IF(H201=0,"",'Ark1'!X1168)</f>
        <v>100</v>
      </c>
      <c r="Y201" s="237">
        <f>+IF(H201=0,"",'Ark1'!Y1168)</f>
        <v>100</v>
      </c>
      <c r="Z201" s="237">
        <f>+IF(H201=0,"",'Ark1'!Z1168)</f>
        <v>4.8259299621938396</v>
      </c>
      <c r="AA201" s="237">
        <f>+IF(H201=0,"",'Ark1'!AA1168)</f>
        <v>0</v>
      </c>
      <c r="AB201" s="236">
        <f>+IF(H201=0,"",'Ark1'!AC1168)</f>
        <v>0</v>
      </c>
      <c r="AC201" s="237">
        <f>+IF(H201=0,"",'Ark1'!AE1168)</f>
        <v>0</v>
      </c>
      <c r="AD201" s="237">
        <f t="shared" si="174"/>
        <v>4.3246153846153845</v>
      </c>
      <c r="AE201" s="235">
        <f t="shared" si="175"/>
        <v>0.92</v>
      </c>
      <c r="AF201" s="214"/>
      <c r="AG201" s="27"/>
      <c r="AI201" s="29"/>
      <c r="AJ201" s="27"/>
      <c r="AK201" s="28"/>
      <c r="AL201" s="28"/>
      <c r="AP201" s="28"/>
    </row>
    <row r="202" spans="1:72" ht="15" customHeight="1">
      <c r="A202" s="214"/>
      <c r="B202" s="238">
        <f>+'Ark1'!C1169</f>
        <v>2024</v>
      </c>
      <c r="C202" s="234">
        <f>+'Ark1'!L1169</f>
        <v>13</v>
      </c>
      <c r="D202" s="234" t="s">
        <v>39</v>
      </c>
      <c r="E202" s="234">
        <f>+'Ark1'!D1169</f>
        <v>10</v>
      </c>
      <c r="F202" s="234" t="str">
        <f t="shared" si="173"/>
        <v>Okt</v>
      </c>
      <c r="G202" s="351">
        <f>+'Ark1'!Q1169</f>
        <v>42</v>
      </c>
      <c r="H202" s="351">
        <f>+'Ark1'!R1169</f>
        <v>50</v>
      </c>
      <c r="I202" s="235">
        <f>+IF(H202=0,"",'Ark1'!AG1169)</f>
        <v>0.22839069428349881</v>
      </c>
      <c r="J202" s="235">
        <f>+IF(H202=0,"",'Ark1'!AH1169)</f>
        <v>0</v>
      </c>
      <c r="K202" s="95"/>
      <c r="L202" s="465">
        <f>+'Ark1'!AI1169</f>
        <v>50</v>
      </c>
      <c r="M202" s="214"/>
      <c r="N202" s="531"/>
      <c r="O202" s="531"/>
      <c r="P202" s="32">
        <f>+IF(H202=0,"",'Ark1'!U1169)</f>
        <v>54.334000000000003</v>
      </c>
      <c r="Q202" s="214"/>
      <c r="R202" s="462">
        <f>+IF(L202=0,"",'Ark1'!AJ1169)</f>
        <v>115.78799999999998</v>
      </c>
      <c r="S202" s="460"/>
      <c r="T202" s="463">
        <f>+IF(L202=0,"",'Ark1'!AL1169)</f>
        <v>35.126974671178431</v>
      </c>
      <c r="U202" s="214"/>
      <c r="V202" s="236">
        <f>+IF(H202=0,"",'Ark1'!T1169)</f>
        <v>13.92</v>
      </c>
      <c r="W202" s="237">
        <f>+IF(H202=0,"",'Ark1'!W1169)</f>
        <v>100</v>
      </c>
      <c r="X202" s="237">
        <f>+IF(H202=0,"",'Ark1'!X1169)</f>
        <v>100</v>
      </c>
      <c r="Y202" s="237">
        <f>+IF(H202=0,"",'Ark1'!Y1169)</f>
        <v>100</v>
      </c>
      <c r="Z202" s="237">
        <f>+IF(H202=0,"",'Ark1'!Z1169)</f>
        <v>6.1502718639098477</v>
      </c>
      <c r="AA202" s="237">
        <f>+IF(H202=0,"",'Ark1'!AA1169)</f>
        <v>0</v>
      </c>
      <c r="AB202" s="236">
        <f>+IF(H202=0,"",'Ark1'!AC1169)</f>
        <v>0</v>
      </c>
      <c r="AC202" s="237">
        <f>+IF(H202=0,"",'Ark1'!AE1169)</f>
        <v>0</v>
      </c>
      <c r="AD202" s="237">
        <f t="shared" si="174"/>
        <v>4.1795384615384616</v>
      </c>
      <c r="AE202" s="235">
        <f t="shared" si="175"/>
        <v>0.84</v>
      </c>
      <c r="AF202" s="214"/>
      <c r="AG202" s="27"/>
      <c r="AI202" s="29"/>
      <c r="AJ202" s="27"/>
      <c r="AK202" s="28"/>
      <c r="AL202" s="28"/>
      <c r="AP202" s="28"/>
    </row>
    <row r="203" spans="1:72" ht="15" customHeight="1">
      <c r="A203" s="214"/>
      <c r="B203" s="238">
        <f>+'Ark1'!C1170</f>
        <v>2024</v>
      </c>
      <c r="C203" s="234">
        <f>+'Ark1'!L1170</f>
        <v>13</v>
      </c>
      <c r="D203" s="234" t="s">
        <v>39</v>
      </c>
      <c r="E203" s="234">
        <f>+'Ark1'!D1170</f>
        <v>11</v>
      </c>
      <c r="F203" s="234" t="str">
        <f t="shared" si="173"/>
        <v>Nov</v>
      </c>
      <c r="G203" s="351">
        <f>+'Ark1'!Q1170</f>
        <v>10</v>
      </c>
      <c r="H203" s="351">
        <f>+'Ark1'!R1170</f>
        <v>12</v>
      </c>
      <c r="I203" s="235">
        <f>+IF(H203=0,"",'Ark1'!AG1170)</f>
        <v>0.13899421645002902</v>
      </c>
      <c r="J203" s="235">
        <f>+IF(H203=0,"",'Ark1'!AH1170)</f>
        <v>0</v>
      </c>
      <c r="K203" s="95"/>
      <c r="L203" s="465">
        <f>+'Ark1'!AI1170</f>
        <v>12</v>
      </c>
      <c r="M203" s="214"/>
      <c r="N203" s="531"/>
      <c r="O203" s="531"/>
      <c r="P203" s="32">
        <f>+IF(H203=0,"",'Ark1'!U1170)</f>
        <v>55.64166666666668</v>
      </c>
      <c r="Q203" s="214"/>
      <c r="R203" s="462">
        <f>+IF(L203=0,"",'Ark1'!AJ1170)</f>
        <v>117.325</v>
      </c>
      <c r="S203" s="460"/>
      <c r="T203" s="463">
        <f>+IF(L203=0,"",'Ark1'!AL1170)</f>
        <v>0</v>
      </c>
      <c r="U203" s="214"/>
      <c r="V203" s="236">
        <f>+IF(H203=0,"",'Ark1'!T1170)</f>
        <v>13.583333333333337</v>
      </c>
      <c r="W203" s="237">
        <f>+IF(H203=0,"",'Ark1'!W1170)</f>
        <v>100</v>
      </c>
      <c r="X203" s="237">
        <f>+IF(H203=0,"",'Ark1'!X1170)</f>
        <v>100</v>
      </c>
      <c r="Y203" s="237">
        <f>+IF(H203=0,"",'Ark1'!Y1170)</f>
        <v>100</v>
      </c>
      <c r="Z203" s="237">
        <f>+IF(H203=0,"",'Ark1'!Z1170)</f>
        <v>5.8731675629273319</v>
      </c>
      <c r="AA203" s="237">
        <f>+IF(H203=0,"",'Ark1'!AA1170)</f>
        <v>0</v>
      </c>
      <c r="AB203" s="236">
        <f>+IF(H203=0,"",'Ark1'!AC1170)</f>
        <v>0</v>
      </c>
      <c r="AC203" s="237">
        <f>+IF(H203=0,"",'Ark1'!AE1170)</f>
        <v>0</v>
      </c>
      <c r="AD203" s="237">
        <f t="shared" si="174"/>
        <v>4.2801282051282064</v>
      </c>
      <c r="AE203" s="235">
        <f t="shared" si="175"/>
        <v>0.83333333333333337</v>
      </c>
      <c r="AF203" s="214"/>
      <c r="AG203" s="27"/>
      <c r="AI203" s="29"/>
      <c r="AJ203" s="27"/>
      <c r="AK203" s="28"/>
      <c r="AL203" s="28"/>
      <c r="AP203" s="28"/>
    </row>
    <row r="204" spans="1:72" ht="15" customHeight="1">
      <c r="A204" s="214"/>
      <c r="B204" s="238">
        <f>+'Ark1'!C1171</f>
        <v>2024</v>
      </c>
      <c r="C204" s="234">
        <f>+'Ark1'!L1171</f>
        <v>13</v>
      </c>
      <c r="D204" s="234" t="s">
        <v>39</v>
      </c>
      <c r="E204" s="234">
        <f>+'Ark1'!D1171</f>
        <v>12</v>
      </c>
      <c r="F204" s="234" t="str">
        <f t="shared" si="173"/>
        <v>Des</v>
      </c>
      <c r="G204" s="351">
        <f>+'Ark1'!Q1171</f>
        <v>2</v>
      </c>
      <c r="H204" s="351">
        <f>+'Ark1'!R1171</f>
        <v>2</v>
      </c>
      <c r="I204" s="235">
        <f>+IF(H204=0,"",'Ark1'!AG1171)</f>
        <v>0.18041941784449553</v>
      </c>
      <c r="J204" s="235">
        <f>+IF(H204=0,"",'Ark1'!AH1171)</f>
        <v>0</v>
      </c>
      <c r="K204" s="95"/>
      <c r="L204" s="465">
        <f>+'Ark1'!AI1171</f>
        <v>2</v>
      </c>
      <c r="M204" s="214"/>
      <c r="N204" s="531"/>
      <c r="O204" s="531"/>
      <c r="P204" s="32">
        <f>+IF(H204=0,"",'Ark1'!U1171)</f>
        <v>55.1</v>
      </c>
      <c r="Q204" s="214"/>
      <c r="R204" s="462">
        <f>+IF(L204=0,"",'Ark1'!AJ1171)</f>
        <v>116.05</v>
      </c>
      <c r="S204" s="460"/>
      <c r="T204" s="463">
        <f>+IF(L204=0,"",'Ark1'!AL1171)</f>
        <v>0</v>
      </c>
      <c r="U204" s="214"/>
      <c r="V204" s="236">
        <f>+IF(H204=0,"",'Ark1'!T1171)</f>
        <v>14</v>
      </c>
      <c r="W204" s="237">
        <f>+IF(H204=0,"",'Ark1'!W1171)</f>
        <v>100</v>
      </c>
      <c r="X204" s="237">
        <f>+IF(H204=0,"",'Ark1'!X1171)</f>
        <v>100</v>
      </c>
      <c r="Y204" s="237">
        <f>+IF(H204=0,"",'Ark1'!Y1171)</f>
        <v>100</v>
      </c>
      <c r="Z204" s="237">
        <f>+IF(H204=0,"",'Ark1'!Z1171)</f>
        <v>6.7000000000000242</v>
      </c>
      <c r="AA204" s="237">
        <f>+IF(H204=0,"",'Ark1'!AA1171)</f>
        <v>0</v>
      </c>
      <c r="AB204" s="236">
        <f>+IF(H204=0,"",'Ark1'!AC1171)</f>
        <v>0</v>
      </c>
      <c r="AC204" s="237">
        <f>+IF(H204=0,"",'Ark1'!AE1171)</f>
        <v>0</v>
      </c>
      <c r="AD204" s="237">
        <f t="shared" si="174"/>
        <v>4.2384615384615385</v>
      </c>
      <c r="AE204" s="235">
        <f t="shared" si="175"/>
        <v>1</v>
      </c>
      <c r="AF204" s="214"/>
      <c r="AG204" s="27"/>
      <c r="AI204" s="29"/>
      <c r="AJ204" s="27"/>
      <c r="AK204" s="28"/>
      <c r="AL204" s="28"/>
      <c r="AP204" s="28"/>
    </row>
    <row r="205" spans="1:72" ht="15" customHeight="1">
      <c r="A205" s="214"/>
      <c r="B205" s="214"/>
      <c r="C205" s="214"/>
      <c r="D205" s="214"/>
      <c r="E205" s="214"/>
      <c r="F205" s="214"/>
      <c r="G205" s="347"/>
      <c r="H205" s="347"/>
      <c r="I205" s="215"/>
      <c r="J205" s="215"/>
      <c r="K205" s="95"/>
      <c r="L205" s="457"/>
      <c r="M205" s="214"/>
      <c r="N205" s="531"/>
      <c r="O205" s="531"/>
      <c r="P205" s="232"/>
      <c r="Q205" s="214"/>
      <c r="R205" s="456"/>
      <c r="S205" s="460"/>
      <c r="T205" s="460"/>
      <c r="U205" s="214"/>
      <c r="V205" s="214"/>
      <c r="W205" s="216"/>
      <c r="X205" s="216"/>
      <c r="Y205" s="216"/>
      <c r="Z205" s="216"/>
      <c r="AA205" s="216"/>
      <c r="AB205" s="214"/>
      <c r="AC205" s="216"/>
      <c r="AD205" s="216"/>
      <c r="AE205" s="215"/>
      <c r="AF205" s="214"/>
      <c r="AG205" s="217"/>
      <c r="AI205" s="29"/>
      <c r="AJ205" s="27"/>
      <c r="AK205" s="218"/>
      <c r="AL205" s="28"/>
      <c r="AP205" s="28"/>
      <c r="BH205" s="230"/>
    </row>
    <row r="206" spans="1:72" ht="15" customHeight="1">
      <c r="A206" s="214"/>
      <c r="B206" s="214"/>
      <c r="C206" s="232" t="s">
        <v>0</v>
      </c>
      <c r="D206" s="214"/>
      <c r="E206" s="272" t="str">
        <f>+D208</f>
        <v>E</v>
      </c>
      <c r="F206" s="232" t="s">
        <v>570</v>
      </c>
      <c r="G206" s="347"/>
      <c r="H206" s="365">
        <f>SUM(H208:H219)</f>
        <v>3</v>
      </c>
      <c r="I206" s="215"/>
      <c r="J206" s="215"/>
      <c r="K206" s="95"/>
      <c r="L206" s="457"/>
      <c r="M206" s="214"/>
      <c r="N206" s="531"/>
      <c r="O206" s="531"/>
      <c r="P206" s="265">
        <f>+Klasse!N23</f>
        <v>55.866666666666646</v>
      </c>
      <c r="Q206" s="214"/>
      <c r="R206" s="456"/>
      <c r="S206" s="460"/>
      <c r="T206" s="460"/>
      <c r="U206" s="214"/>
      <c r="V206" s="214"/>
      <c r="W206" s="216"/>
      <c r="X206" s="216"/>
      <c r="Y206" s="216"/>
      <c r="Z206" s="216"/>
      <c r="AA206" s="216"/>
      <c r="AB206" s="214"/>
      <c r="AC206" s="216"/>
      <c r="AD206" s="265">
        <f>+P206/C208</f>
        <v>3.9904761904761892</v>
      </c>
      <c r="AE206" s="215"/>
      <c r="AF206" s="214"/>
      <c r="AG206" s="217"/>
      <c r="AI206" s="29"/>
      <c r="AJ206" s="27"/>
      <c r="AK206" s="218"/>
      <c r="AL206" s="28"/>
      <c r="AP206" s="28"/>
      <c r="BH206" s="230"/>
    </row>
    <row r="207" spans="1:72" ht="15" customHeight="1">
      <c r="A207" s="214"/>
      <c r="B207" s="214"/>
      <c r="C207" s="214"/>
      <c r="D207" s="214"/>
      <c r="E207" s="214"/>
      <c r="F207" s="214"/>
      <c r="G207" s="347"/>
      <c r="H207" s="347"/>
      <c r="I207" s="215"/>
      <c r="J207" s="215"/>
      <c r="K207" s="95"/>
      <c r="L207" s="457"/>
      <c r="M207" s="214"/>
      <c r="N207" s="531"/>
      <c r="O207" s="531"/>
      <c r="P207" s="232"/>
      <c r="Q207" s="214"/>
      <c r="R207" s="456"/>
      <c r="S207" s="460"/>
      <c r="T207" s="460"/>
      <c r="U207" s="214"/>
      <c r="V207" s="214"/>
      <c r="W207" s="216"/>
      <c r="X207" s="216"/>
      <c r="Y207" s="216"/>
      <c r="Z207" s="216"/>
      <c r="AA207" s="216"/>
      <c r="AB207" s="214"/>
      <c r="AC207" s="216"/>
      <c r="AD207" s="216"/>
      <c r="AE207" s="216"/>
      <c r="AF207" s="216"/>
      <c r="AG207" s="217"/>
      <c r="AI207" s="29"/>
      <c r="AJ207" s="27"/>
      <c r="AK207" s="218"/>
      <c r="AL207" s="28"/>
      <c r="AP207" s="28"/>
      <c r="BH207" s="230">
        <f>1+BH204</f>
        <v>1</v>
      </c>
      <c r="BI207" s="28">
        <v>20.659867330016564</v>
      </c>
      <c r="BJ207" s="28">
        <f t="shared" ref="BJ207" si="176">+BI207</f>
        <v>20.659867330016564</v>
      </c>
      <c r="BK207" s="28">
        <f t="shared" ref="BK207" si="177">+BJ207</f>
        <v>20.659867330016564</v>
      </c>
      <c r="BL207" s="28">
        <f t="shared" ref="BL207" si="178">+BK207</f>
        <v>20.659867330016564</v>
      </c>
      <c r="BM207" s="28">
        <f t="shared" ref="BM207" si="179">+BL207</f>
        <v>20.659867330016564</v>
      </c>
      <c r="BN207" s="28">
        <f t="shared" ref="BN207" si="180">+BM207</f>
        <v>20.659867330016564</v>
      </c>
      <c r="BO207" s="28">
        <f t="shared" ref="BO207" si="181">+BN207</f>
        <v>20.659867330016564</v>
      </c>
      <c r="BP207" s="28">
        <f t="shared" ref="BP207" si="182">+BO207</f>
        <v>20.659867330016564</v>
      </c>
      <c r="BQ207" s="28">
        <f t="shared" ref="BQ207" si="183">+BP207</f>
        <v>20.659867330016564</v>
      </c>
      <c r="BR207" s="28">
        <f t="shared" ref="BR207" si="184">+BQ207</f>
        <v>20.659867330016564</v>
      </c>
      <c r="BS207" s="28">
        <f t="shared" ref="BS207" si="185">+BR207</f>
        <v>20.659867330016564</v>
      </c>
      <c r="BT207" s="28">
        <f t="shared" ref="BT207" si="186">+BS207</f>
        <v>20.659867330016564</v>
      </c>
    </row>
    <row r="208" spans="1:72" ht="15" customHeight="1">
      <c r="A208" s="214"/>
      <c r="B208" s="238">
        <f>+'Ark1'!C1172</f>
        <v>2024</v>
      </c>
      <c r="C208" s="28">
        <f>+'Ark1'!L1172</f>
        <v>14</v>
      </c>
      <c r="D208" s="243" t="s">
        <v>402</v>
      </c>
      <c r="E208" s="28">
        <f>+'Ark1'!D1172</f>
        <v>1</v>
      </c>
      <c r="F208" s="28" t="str">
        <f t="shared" ref="F208:F219" si="187">+F193</f>
        <v>Jan</v>
      </c>
      <c r="G208" s="335">
        <f>+'Ark1'!Q1172</f>
        <v>1</v>
      </c>
      <c r="H208" s="335">
        <f>+'Ark1'!R1172</f>
        <v>1</v>
      </c>
      <c r="I208" s="29">
        <f>+IF(H208=0,"",'Ark1'!AG1172)</f>
        <v>0.14326254233607796</v>
      </c>
      <c r="J208" s="29">
        <f>+IF(H208=0,"",'Ark1'!AH1172)</f>
        <v>0</v>
      </c>
      <c r="K208" s="95"/>
      <c r="L208" s="465">
        <f>+'Ark1'!AI1172</f>
        <v>0</v>
      </c>
      <c r="M208" s="214"/>
      <c r="N208" s="531"/>
      <c r="O208" s="531"/>
      <c r="P208" s="32">
        <f>+IF(H208=0,"",'Ark1'!U1172)</f>
        <v>57.4</v>
      </c>
      <c r="Q208" s="214"/>
      <c r="R208" s="462" t="str">
        <f>+IF(L208=0,"",'Ark1'!AJ1172)</f>
        <v/>
      </c>
      <c r="S208" s="460"/>
      <c r="T208" s="463" t="str">
        <f>+IF(L208=0,"",'Ark1'!AL1172)</f>
        <v/>
      </c>
      <c r="U208" s="214"/>
      <c r="V208" s="236">
        <f>+IF(H208=0,"",'Ark1'!T1172)</f>
        <v>11</v>
      </c>
      <c r="W208" s="34">
        <f>+IF(H208=0,"",'Ark1'!W1172)</f>
        <v>100</v>
      </c>
      <c r="X208" s="34">
        <f>+IF(H208=0,"",'Ark1'!X1172)</f>
        <v>100</v>
      </c>
      <c r="Y208" s="34">
        <f>+IF(H208=0,"",'Ark1'!Y1172)</f>
        <v>100</v>
      </c>
      <c r="Z208" s="34">
        <f>+IF(H208=0,"",'Ark1'!Z1172)</f>
        <v>0</v>
      </c>
      <c r="AA208" s="34">
        <f>+IF(H208=0,"",'Ark1'!AA1172)</f>
        <v>0</v>
      </c>
      <c r="AB208" s="27">
        <f>+IF(H208=0,"",'Ark1'!AC1172)</f>
        <v>0</v>
      </c>
      <c r="AC208" s="34">
        <f>+IF(H208=0,"",'Ark1'!AE1172)</f>
        <v>0</v>
      </c>
      <c r="AD208" s="34">
        <f t="shared" ref="AD208:AD219" si="188">+IF(H208=0,"",+P208/C208)</f>
        <v>4.0999999999999996</v>
      </c>
      <c r="AE208" s="29">
        <f t="shared" ref="AE208:AE219" si="189">+IF(H208=0,"",G208/H208)</f>
        <v>1</v>
      </c>
      <c r="AF208" s="214"/>
      <c r="AG208" s="27"/>
      <c r="AI208" s="29"/>
      <c r="AJ208" s="27"/>
      <c r="AK208" s="28"/>
      <c r="AL208" s="28"/>
      <c r="AP208" s="28"/>
    </row>
    <row r="209" spans="1:72" ht="15" customHeight="1">
      <c r="A209" s="214"/>
      <c r="B209" s="238">
        <f>+'Ark1'!C1173</f>
        <v>2024</v>
      </c>
      <c r="C209" s="28">
        <f>+'Ark1'!L1173</f>
        <v>14</v>
      </c>
      <c r="D209" s="243" t="s">
        <v>402</v>
      </c>
      <c r="E209" s="28">
        <f>+'Ark1'!D1173</f>
        <v>2</v>
      </c>
      <c r="F209" s="28" t="str">
        <f t="shared" si="187"/>
        <v>Feb</v>
      </c>
      <c r="G209" s="335">
        <f>+'Ark1'!Q1173</f>
        <v>0</v>
      </c>
      <c r="H209" s="335">
        <f>+'Ark1'!R1173</f>
        <v>0</v>
      </c>
      <c r="I209" s="29" t="str">
        <f>+IF(H209=0,"",'Ark1'!AG1173)</f>
        <v/>
      </c>
      <c r="J209" s="29" t="str">
        <f>+IF(H209=0,"",'Ark1'!AH1173)</f>
        <v/>
      </c>
      <c r="K209" s="95"/>
      <c r="L209" s="465">
        <f>+'Ark1'!AI1173</f>
        <v>0</v>
      </c>
      <c r="M209" s="214"/>
      <c r="N209" s="531"/>
      <c r="O209" s="531"/>
      <c r="P209" s="32" t="str">
        <f>+IF(H209=0,"",'Ark1'!U1173)</f>
        <v/>
      </c>
      <c r="Q209" s="214"/>
      <c r="R209" s="462" t="str">
        <f>+IF(L209=0,"",'Ark1'!AJ1173)</f>
        <v/>
      </c>
      <c r="S209" s="460"/>
      <c r="T209" s="463" t="str">
        <f>+IF(L209=0,"",'Ark1'!AL1173)</f>
        <v/>
      </c>
      <c r="U209" s="214"/>
      <c r="V209" s="236" t="str">
        <f>+IF(H209=0,"",'Ark1'!T1173)</f>
        <v/>
      </c>
      <c r="W209" s="34" t="str">
        <f>+IF(H209=0,"",'Ark1'!W1173)</f>
        <v/>
      </c>
      <c r="X209" s="34" t="str">
        <f>+IF(H209=0,"",'Ark1'!X1173)</f>
        <v/>
      </c>
      <c r="Y209" s="34" t="str">
        <f>+IF(H209=0,"",'Ark1'!Y1173)</f>
        <v/>
      </c>
      <c r="Z209" s="34" t="str">
        <f>+IF(H209=0,"",'Ark1'!Z1173)</f>
        <v/>
      </c>
      <c r="AA209" s="34" t="str">
        <f>+IF(H209=0,"",'Ark1'!AA1173)</f>
        <v/>
      </c>
      <c r="AB209" s="27" t="str">
        <f>+IF(H209=0,"",'Ark1'!AC1173)</f>
        <v/>
      </c>
      <c r="AC209" s="34" t="str">
        <f>+IF(H209=0,"",'Ark1'!AE1173)</f>
        <v/>
      </c>
      <c r="AD209" s="34" t="str">
        <f t="shared" si="188"/>
        <v/>
      </c>
      <c r="AE209" s="29" t="str">
        <f t="shared" si="189"/>
        <v/>
      </c>
      <c r="AF209" s="214"/>
      <c r="AG209" s="27"/>
      <c r="AI209" s="29"/>
      <c r="AJ209" s="27"/>
      <c r="AK209" s="28"/>
      <c r="AL209" s="28"/>
      <c r="AP209" s="28"/>
    </row>
    <row r="210" spans="1:72" ht="15" customHeight="1">
      <c r="A210" s="214"/>
      <c r="B210" s="238">
        <f>+'Ark1'!C1174</f>
        <v>2024</v>
      </c>
      <c r="C210" s="28">
        <f>+'Ark1'!L1174</f>
        <v>14</v>
      </c>
      <c r="D210" s="243" t="s">
        <v>402</v>
      </c>
      <c r="E210" s="28">
        <f>+'Ark1'!D1174</f>
        <v>3</v>
      </c>
      <c r="F210" s="28" t="str">
        <f t="shared" si="187"/>
        <v>Mar</v>
      </c>
      <c r="G210" s="335">
        <f>+'Ark1'!Q1174</f>
        <v>1</v>
      </c>
      <c r="H210" s="335">
        <f>+'Ark1'!R1174</f>
        <v>1</v>
      </c>
      <c r="I210" s="29">
        <f>+IF(H210=0,"",'Ark1'!AG1174)</f>
        <v>1.7064207201095444E-2</v>
      </c>
      <c r="J210" s="29">
        <f>+IF(H210=0,"",'Ark1'!AH1174)</f>
        <v>0</v>
      </c>
      <c r="K210" s="95"/>
      <c r="L210" s="465">
        <f>+'Ark1'!AI1174</f>
        <v>1</v>
      </c>
      <c r="M210" s="214"/>
      <c r="N210" s="531"/>
      <c r="O210" s="531"/>
      <c r="P210" s="32">
        <f>+IF(H210=0,"",'Ark1'!U1174)</f>
        <v>65.599999999999994</v>
      </c>
      <c r="Q210" s="214"/>
      <c r="R210" s="462">
        <f>+IF(L210=0,"",'Ark1'!AJ1174)</f>
        <v>123.2</v>
      </c>
      <c r="S210" s="460"/>
      <c r="T210" s="463">
        <f>+IF(L210=0,"",'Ark1'!AL1174)</f>
        <v>35.080979907257507</v>
      </c>
      <c r="U210" s="214"/>
      <c r="V210" s="236">
        <f>+IF(H210=0,"",'Ark1'!T1174)</f>
        <v>15</v>
      </c>
      <c r="W210" s="34">
        <f>+IF(H210=0,"",'Ark1'!W1174)</f>
        <v>100</v>
      </c>
      <c r="X210" s="34">
        <f>+IF(H210=0,"",'Ark1'!X1174)</f>
        <v>100</v>
      </c>
      <c r="Y210" s="34">
        <f>+IF(H210=0,"",'Ark1'!Y1174)</f>
        <v>100</v>
      </c>
      <c r="Z210" s="34">
        <f>+IF(H210=0,"",'Ark1'!Z1174)</f>
        <v>0</v>
      </c>
      <c r="AA210" s="34">
        <f>+IF(H210=0,"",'Ark1'!AA1174)</f>
        <v>0</v>
      </c>
      <c r="AB210" s="27">
        <f>+IF(H210=0,"",'Ark1'!AC1174)</f>
        <v>0</v>
      </c>
      <c r="AC210" s="34">
        <f>+IF(H210=0,"",'Ark1'!AE1174)</f>
        <v>0</v>
      </c>
      <c r="AD210" s="34">
        <f t="shared" si="188"/>
        <v>4.6857142857142851</v>
      </c>
      <c r="AE210" s="29">
        <f t="shared" si="189"/>
        <v>1</v>
      </c>
      <c r="AF210" s="214"/>
      <c r="AG210" s="27"/>
      <c r="AI210" s="29"/>
      <c r="AJ210" s="27"/>
      <c r="AK210" s="28"/>
      <c r="AL210" s="28"/>
      <c r="AP210" s="28"/>
    </row>
    <row r="211" spans="1:72" ht="15" customHeight="1">
      <c r="A211" s="214"/>
      <c r="B211" s="238">
        <f>+'Ark1'!C1175</f>
        <v>2024</v>
      </c>
      <c r="C211" s="28">
        <f>+'Ark1'!L1175</f>
        <v>14</v>
      </c>
      <c r="D211" s="243" t="s">
        <v>402</v>
      </c>
      <c r="E211" s="28">
        <f>+'Ark1'!D1175</f>
        <v>4</v>
      </c>
      <c r="F211" s="28" t="str">
        <f t="shared" si="187"/>
        <v>Apr</v>
      </c>
      <c r="G211" s="335">
        <f>+'Ark1'!Q1175</f>
        <v>0</v>
      </c>
      <c r="H211" s="335">
        <f>+'Ark1'!R1175</f>
        <v>0</v>
      </c>
      <c r="I211" s="29" t="str">
        <f>+IF(H211=0,"",'Ark1'!AG1175)</f>
        <v/>
      </c>
      <c r="J211" s="29" t="str">
        <f>+IF(H211=0,"",'Ark1'!AH1175)</f>
        <v/>
      </c>
      <c r="K211" s="95"/>
      <c r="L211" s="465">
        <f>+'Ark1'!AI1175</f>
        <v>0</v>
      </c>
      <c r="M211" s="214"/>
      <c r="N211" s="531"/>
      <c r="O211" s="531"/>
      <c r="P211" s="32" t="str">
        <f>+IF(H211=0,"",'Ark1'!U1175)</f>
        <v/>
      </c>
      <c r="Q211" s="214"/>
      <c r="R211" s="462" t="str">
        <f>+IF(L211=0,"",'Ark1'!AJ1175)</f>
        <v/>
      </c>
      <c r="S211" s="460"/>
      <c r="T211" s="463" t="str">
        <f>+IF(L211=0,"",'Ark1'!AL1175)</f>
        <v/>
      </c>
      <c r="U211" s="214"/>
      <c r="V211" s="236" t="str">
        <f>+IF(H211=0,"",'Ark1'!T1175)</f>
        <v/>
      </c>
      <c r="W211" s="34" t="str">
        <f>+IF(H211=0,"",'Ark1'!W1175)</f>
        <v/>
      </c>
      <c r="X211" s="34" t="str">
        <f>+IF(H211=0,"",'Ark1'!X1175)</f>
        <v/>
      </c>
      <c r="Y211" s="34" t="str">
        <f>+IF(H211=0,"",'Ark1'!Y1175)</f>
        <v/>
      </c>
      <c r="Z211" s="34" t="str">
        <f>+IF(H211=0,"",'Ark1'!Z1175)</f>
        <v/>
      </c>
      <c r="AA211" s="34" t="str">
        <f>+IF(H211=0,"",'Ark1'!AA1175)</f>
        <v/>
      </c>
      <c r="AB211" s="27" t="str">
        <f>+IF(H211=0,"",'Ark1'!AC1175)</f>
        <v/>
      </c>
      <c r="AC211" s="34" t="str">
        <f>+IF(H211=0,"",'Ark1'!AE1175)</f>
        <v/>
      </c>
      <c r="AD211" s="34" t="str">
        <f t="shared" si="188"/>
        <v/>
      </c>
      <c r="AE211" s="29" t="str">
        <f t="shared" si="189"/>
        <v/>
      </c>
      <c r="AF211" s="214"/>
      <c r="AG211" s="27"/>
      <c r="AI211" s="29"/>
      <c r="AJ211" s="27"/>
      <c r="AK211" s="28"/>
      <c r="AL211" s="28"/>
      <c r="AP211" s="28"/>
    </row>
    <row r="212" spans="1:72" ht="15" customHeight="1">
      <c r="A212" s="214"/>
      <c r="B212" s="238">
        <f>+'Ark1'!C1176</f>
        <v>2024</v>
      </c>
      <c r="C212" s="28">
        <f>+'Ark1'!L1176</f>
        <v>14</v>
      </c>
      <c r="D212" s="243" t="s">
        <v>402</v>
      </c>
      <c r="E212" s="28">
        <f>+'Ark1'!D1176</f>
        <v>5</v>
      </c>
      <c r="F212" s="28" t="str">
        <f t="shared" si="187"/>
        <v>Mai</v>
      </c>
      <c r="G212" s="335">
        <f>+'Ark1'!Q1176</f>
        <v>0</v>
      </c>
      <c r="H212" s="335">
        <f>+'Ark1'!R1176</f>
        <v>0</v>
      </c>
      <c r="I212" s="29" t="str">
        <f>+IF(H212=0,"",'Ark1'!AG1176)</f>
        <v/>
      </c>
      <c r="J212" s="29" t="str">
        <f>+IF(H212=0,"",'Ark1'!AH1176)</f>
        <v/>
      </c>
      <c r="K212" s="95"/>
      <c r="L212" s="465">
        <f>+'Ark1'!AI1176</f>
        <v>0</v>
      </c>
      <c r="M212" s="214"/>
      <c r="N212" s="531"/>
      <c r="O212" s="531"/>
      <c r="P212" s="32" t="str">
        <f>+IF(H212=0,"",'Ark1'!U1176)</f>
        <v/>
      </c>
      <c r="Q212" s="214"/>
      <c r="R212" s="462" t="str">
        <f>+IF(L212=0,"",'Ark1'!AJ1176)</f>
        <v/>
      </c>
      <c r="S212" s="460"/>
      <c r="T212" s="463" t="str">
        <f>+IF(L212=0,"",'Ark1'!AL1176)</f>
        <v/>
      </c>
      <c r="U212" s="214"/>
      <c r="V212" s="236" t="str">
        <f>+IF(H212=0,"",'Ark1'!T1176)</f>
        <v/>
      </c>
      <c r="W212" s="34" t="str">
        <f>+IF(H212=0,"",'Ark1'!W1176)</f>
        <v/>
      </c>
      <c r="X212" s="34" t="str">
        <f>+IF(H212=0,"",'Ark1'!X1176)</f>
        <v/>
      </c>
      <c r="Y212" s="34" t="str">
        <f>+IF(H212=0,"",'Ark1'!Y1176)</f>
        <v/>
      </c>
      <c r="Z212" s="34" t="str">
        <f>+IF(H212=0,"",'Ark1'!Z1176)</f>
        <v/>
      </c>
      <c r="AA212" s="34" t="str">
        <f>+IF(H212=0,"",'Ark1'!AA1176)</f>
        <v/>
      </c>
      <c r="AB212" s="27" t="str">
        <f>+IF(H212=0,"",'Ark1'!AC1176)</f>
        <v/>
      </c>
      <c r="AC212" s="34" t="str">
        <f>+IF(H212=0,"",'Ark1'!AE1176)</f>
        <v/>
      </c>
      <c r="AD212" s="34" t="str">
        <f t="shared" si="188"/>
        <v/>
      </c>
      <c r="AE212" s="29" t="str">
        <f t="shared" si="189"/>
        <v/>
      </c>
      <c r="AF212" s="214"/>
      <c r="AG212" s="27"/>
      <c r="AI212" s="29"/>
      <c r="AJ212" s="27"/>
      <c r="AK212" s="28"/>
      <c r="AL212" s="28"/>
      <c r="AP212" s="28"/>
    </row>
    <row r="213" spans="1:72" ht="15" customHeight="1">
      <c r="A213" s="214"/>
      <c r="B213" s="238">
        <f>+'Ark1'!C1177</f>
        <v>2024</v>
      </c>
      <c r="C213" s="28">
        <f>+'Ark1'!L1177</f>
        <v>14</v>
      </c>
      <c r="D213" s="243" t="s">
        <v>402</v>
      </c>
      <c r="E213" s="28">
        <f>+'Ark1'!D1177</f>
        <v>6</v>
      </c>
      <c r="F213" s="28" t="str">
        <f t="shared" si="187"/>
        <v>Jun</v>
      </c>
      <c r="G213" s="335">
        <f>+'Ark1'!Q1177</f>
        <v>0</v>
      </c>
      <c r="H213" s="335">
        <f>+'Ark1'!R1177</f>
        <v>0</v>
      </c>
      <c r="I213" s="29" t="str">
        <f>+IF(H213=0,"",'Ark1'!AG1177)</f>
        <v/>
      </c>
      <c r="J213" s="29" t="str">
        <f>+IF(H213=0,"",'Ark1'!AH1177)</f>
        <v/>
      </c>
      <c r="K213" s="95"/>
      <c r="L213" s="465">
        <f>+'Ark1'!AI1177</f>
        <v>0</v>
      </c>
      <c r="M213" s="214"/>
      <c r="N213" s="531"/>
      <c r="O213" s="531"/>
      <c r="P213" s="32" t="str">
        <f>+IF(H213=0,"",'Ark1'!U1177)</f>
        <v/>
      </c>
      <c r="Q213" s="214"/>
      <c r="R213" s="462" t="str">
        <f>+IF(L213=0,"",'Ark1'!AJ1177)</f>
        <v/>
      </c>
      <c r="S213" s="460"/>
      <c r="T213" s="463" t="str">
        <f>+IF(L213=0,"",'Ark1'!AL1177)</f>
        <v/>
      </c>
      <c r="U213" s="214"/>
      <c r="V213" s="236" t="str">
        <f>+IF(H213=0,"",'Ark1'!T1177)</f>
        <v/>
      </c>
      <c r="W213" s="34" t="str">
        <f>+IF(H213=0,"",'Ark1'!W1177)</f>
        <v/>
      </c>
      <c r="X213" s="34" t="str">
        <f>+IF(H213=0,"",'Ark1'!X1177)</f>
        <v/>
      </c>
      <c r="Y213" s="34" t="str">
        <f>+IF(H213=0,"",'Ark1'!Y1177)</f>
        <v/>
      </c>
      <c r="Z213" s="34" t="str">
        <f>+IF(H213=0,"",'Ark1'!Z1177)</f>
        <v/>
      </c>
      <c r="AA213" s="34" t="str">
        <f>+IF(H213=0,"",'Ark1'!AA1177)</f>
        <v/>
      </c>
      <c r="AB213" s="27" t="str">
        <f>+IF(H213=0,"",'Ark1'!AC1177)</f>
        <v/>
      </c>
      <c r="AC213" s="34" t="str">
        <f>+IF(H213=0,"",'Ark1'!AE1177)</f>
        <v/>
      </c>
      <c r="AD213" s="34" t="str">
        <f t="shared" si="188"/>
        <v/>
      </c>
      <c r="AE213" s="29" t="str">
        <f t="shared" si="189"/>
        <v/>
      </c>
      <c r="AF213" s="214"/>
      <c r="AG213" s="27"/>
      <c r="AI213" s="29"/>
      <c r="AJ213" s="27"/>
      <c r="AK213" s="28"/>
      <c r="AL213" s="28"/>
      <c r="AP213" s="28"/>
    </row>
    <row r="214" spans="1:72" ht="15" customHeight="1">
      <c r="A214" s="214"/>
      <c r="B214" s="238">
        <f>+'Ark1'!C1178</f>
        <v>2024</v>
      </c>
      <c r="C214" s="28">
        <f>+'Ark1'!L1178</f>
        <v>14</v>
      </c>
      <c r="D214" s="243" t="s">
        <v>402</v>
      </c>
      <c r="E214" s="28">
        <f>+'Ark1'!D1178</f>
        <v>7</v>
      </c>
      <c r="F214" s="28" t="str">
        <f t="shared" si="187"/>
        <v>Jul</v>
      </c>
      <c r="G214" s="335">
        <f>+'Ark1'!Q1178</f>
        <v>0</v>
      </c>
      <c r="H214" s="335">
        <f>+'Ark1'!R1178</f>
        <v>0</v>
      </c>
      <c r="I214" s="29" t="str">
        <f>+IF(H214=0,"",'Ark1'!AG1178)</f>
        <v/>
      </c>
      <c r="J214" s="29" t="str">
        <f>+IF(H214=0,"",'Ark1'!AH1178)</f>
        <v/>
      </c>
      <c r="K214" s="95"/>
      <c r="L214" s="465">
        <f>+'Ark1'!AI1178</f>
        <v>0</v>
      </c>
      <c r="M214" s="214"/>
      <c r="N214" s="531"/>
      <c r="O214" s="531"/>
      <c r="P214" s="32" t="str">
        <f>+IF(H214=0,"",'Ark1'!U1178)</f>
        <v/>
      </c>
      <c r="Q214" s="214"/>
      <c r="R214" s="462" t="str">
        <f>+IF(L214=0,"",'Ark1'!AJ1178)</f>
        <v/>
      </c>
      <c r="S214" s="460"/>
      <c r="T214" s="463" t="str">
        <f>+IF(L214=0,"",'Ark1'!AL1178)</f>
        <v/>
      </c>
      <c r="U214" s="214"/>
      <c r="V214" s="236" t="str">
        <f>+IF(H214=0,"",'Ark1'!T1178)</f>
        <v/>
      </c>
      <c r="W214" s="34" t="str">
        <f>+IF(H214=0,"",'Ark1'!W1178)</f>
        <v/>
      </c>
      <c r="X214" s="34" t="str">
        <f>+IF(H214=0,"",'Ark1'!X1178)</f>
        <v/>
      </c>
      <c r="Y214" s="34" t="str">
        <f>+IF(H214=0,"",'Ark1'!Y1178)</f>
        <v/>
      </c>
      <c r="Z214" s="34" t="str">
        <f>+IF(H214=0,"",'Ark1'!Z1178)</f>
        <v/>
      </c>
      <c r="AA214" s="34" t="str">
        <f>+IF(H214=0,"",'Ark1'!AA1178)</f>
        <v/>
      </c>
      <c r="AB214" s="27" t="str">
        <f>+IF(H214=0,"",'Ark1'!AC1178)</f>
        <v/>
      </c>
      <c r="AC214" s="34" t="str">
        <f>+IF(H214=0,"",'Ark1'!AE1178)</f>
        <v/>
      </c>
      <c r="AD214" s="34" t="str">
        <f t="shared" si="188"/>
        <v/>
      </c>
      <c r="AE214" s="29" t="str">
        <f t="shared" si="189"/>
        <v/>
      </c>
      <c r="AF214" s="214"/>
      <c r="AG214" s="27"/>
      <c r="AI214" s="29"/>
      <c r="AJ214" s="27"/>
      <c r="AK214" s="28"/>
      <c r="AL214" s="28"/>
      <c r="AP214" s="28"/>
    </row>
    <row r="215" spans="1:72" ht="15" customHeight="1">
      <c r="A215" s="214"/>
      <c r="B215" s="238">
        <f>+'Ark1'!C1179</f>
        <v>2024</v>
      </c>
      <c r="C215" s="28">
        <f>+'Ark1'!L1179</f>
        <v>14</v>
      </c>
      <c r="D215" s="243" t="s">
        <v>402</v>
      </c>
      <c r="E215" s="28">
        <f>+'Ark1'!D1179</f>
        <v>8</v>
      </c>
      <c r="F215" s="28" t="str">
        <f t="shared" si="187"/>
        <v>Aug</v>
      </c>
      <c r="G215" s="335">
        <f>+'Ark1'!Q1179</f>
        <v>0</v>
      </c>
      <c r="H215" s="335">
        <f>+'Ark1'!R1179</f>
        <v>0</v>
      </c>
      <c r="I215" s="29" t="str">
        <f>+IF(H215=0,"",'Ark1'!AG1179)</f>
        <v/>
      </c>
      <c r="J215" s="29" t="str">
        <f>+IF(H215=0,"",'Ark1'!AH1179)</f>
        <v/>
      </c>
      <c r="K215" s="95"/>
      <c r="L215" s="465">
        <f>+'Ark1'!AI1179</f>
        <v>0</v>
      </c>
      <c r="M215" s="214"/>
      <c r="N215" s="531"/>
      <c r="O215" s="531"/>
      <c r="P215" s="32" t="str">
        <f>+IF(H215=0,"",'Ark1'!U1179)</f>
        <v/>
      </c>
      <c r="Q215" s="214"/>
      <c r="R215" s="462" t="str">
        <f>+IF(L215=0,"",'Ark1'!AJ1179)</f>
        <v/>
      </c>
      <c r="S215" s="460"/>
      <c r="T215" s="463" t="str">
        <f>+IF(L215=0,"",'Ark1'!AL1179)</f>
        <v/>
      </c>
      <c r="U215" s="214"/>
      <c r="V215" s="236" t="str">
        <f>+IF(H215=0,"",'Ark1'!T1179)</f>
        <v/>
      </c>
      <c r="W215" s="34" t="str">
        <f>+IF(H215=0,"",'Ark1'!W1179)</f>
        <v/>
      </c>
      <c r="X215" s="34" t="str">
        <f>+IF(H215=0,"",'Ark1'!X1179)</f>
        <v/>
      </c>
      <c r="Y215" s="34" t="str">
        <f>+IF(H215=0,"",'Ark1'!Y1179)</f>
        <v/>
      </c>
      <c r="Z215" s="34" t="str">
        <f>+IF(H215=0,"",'Ark1'!Z1179)</f>
        <v/>
      </c>
      <c r="AA215" s="34" t="str">
        <f>+IF(H215=0,"",'Ark1'!AA1179)</f>
        <v/>
      </c>
      <c r="AB215" s="27" t="str">
        <f>+IF(H215=0,"",'Ark1'!AC1179)</f>
        <v/>
      </c>
      <c r="AC215" s="34" t="str">
        <f>+IF(H215=0,"",'Ark1'!AE1179)</f>
        <v/>
      </c>
      <c r="AD215" s="34" t="str">
        <f t="shared" si="188"/>
        <v/>
      </c>
      <c r="AE215" s="29" t="str">
        <f t="shared" si="189"/>
        <v/>
      </c>
      <c r="AF215" s="214"/>
      <c r="AG215" s="27"/>
      <c r="AI215" s="29"/>
      <c r="AJ215" s="27"/>
      <c r="AK215" s="28"/>
      <c r="AL215" s="28"/>
      <c r="AP215" s="28"/>
    </row>
    <row r="216" spans="1:72" ht="15" customHeight="1">
      <c r="A216" s="214"/>
      <c r="B216" s="238">
        <f>+'Ark1'!C1180</f>
        <v>2024</v>
      </c>
      <c r="C216" s="28">
        <f>+'Ark1'!L1180</f>
        <v>14</v>
      </c>
      <c r="D216" s="243" t="s">
        <v>402</v>
      </c>
      <c r="E216" s="28">
        <f>+'Ark1'!D1180</f>
        <v>9</v>
      </c>
      <c r="F216" s="28" t="str">
        <f t="shared" si="187"/>
        <v>Sep</v>
      </c>
      <c r="G216" s="335">
        <f>+'Ark1'!Q1180</f>
        <v>0</v>
      </c>
      <c r="H216" s="335">
        <f>+'Ark1'!R1180</f>
        <v>0</v>
      </c>
      <c r="I216" s="29" t="str">
        <f>+IF(H216=0,"",'Ark1'!AG1180)</f>
        <v/>
      </c>
      <c r="J216" s="29" t="str">
        <f>+IF(H216=0,"",'Ark1'!AH1180)</f>
        <v/>
      </c>
      <c r="K216" s="95"/>
      <c r="L216" s="465">
        <f>+'Ark1'!AI1180</f>
        <v>0</v>
      </c>
      <c r="M216" s="214"/>
      <c r="N216" s="531"/>
      <c r="O216" s="531"/>
      <c r="P216" s="32" t="str">
        <f>+IF(H216=0,"",'Ark1'!U1180)</f>
        <v/>
      </c>
      <c r="Q216" s="214"/>
      <c r="R216" s="462" t="str">
        <f>+IF(L216=0,"",'Ark1'!AJ1180)</f>
        <v/>
      </c>
      <c r="S216" s="460"/>
      <c r="T216" s="463" t="str">
        <f>+IF(L216=0,"",'Ark1'!AL1180)</f>
        <v/>
      </c>
      <c r="U216" s="214"/>
      <c r="V216" s="236" t="str">
        <f>+IF(H216=0,"",'Ark1'!T1180)</f>
        <v/>
      </c>
      <c r="W216" s="34" t="str">
        <f>+IF(H216=0,"",'Ark1'!W1180)</f>
        <v/>
      </c>
      <c r="X216" s="34" t="str">
        <f>+IF(H216=0,"",'Ark1'!X1180)</f>
        <v/>
      </c>
      <c r="Y216" s="34" t="str">
        <f>+IF(H216=0,"",'Ark1'!Y1180)</f>
        <v/>
      </c>
      <c r="Z216" s="34" t="str">
        <f>+IF(H216=0,"",'Ark1'!Z1180)</f>
        <v/>
      </c>
      <c r="AA216" s="34" t="str">
        <f>+IF(H216=0,"",'Ark1'!AA1180)</f>
        <v/>
      </c>
      <c r="AB216" s="27" t="str">
        <f>+IF(H216=0,"",'Ark1'!AC1180)</f>
        <v/>
      </c>
      <c r="AC216" s="34" t="str">
        <f>+IF(H216=0,"",'Ark1'!AE1180)</f>
        <v/>
      </c>
      <c r="AD216" s="34" t="str">
        <f t="shared" si="188"/>
        <v/>
      </c>
      <c r="AE216" s="29" t="str">
        <f t="shared" si="189"/>
        <v/>
      </c>
      <c r="AF216" s="214"/>
      <c r="AG216" s="27"/>
      <c r="AI216" s="29"/>
      <c r="AJ216" s="27"/>
      <c r="AK216" s="28"/>
      <c r="AL216" s="28"/>
      <c r="AP216" s="28"/>
    </row>
    <row r="217" spans="1:72" ht="15" customHeight="1">
      <c r="A217" s="214"/>
      <c r="B217" s="238">
        <f>+'Ark1'!C1181</f>
        <v>2024</v>
      </c>
      <c r="C217" s="28">
        <f>+'Ark1'!L1181</f>
        <v>14</v>
      </c>
      <c r="D217" s="243" t="s">
        <v>402</v>
      </c>
      <c r="E217" s="28">
        <f>+'Ark1'!D1181</f>
        <v>10</v>
      </c>
      <c r="F217" s="28" t="str">
        <f t="shared" si="187"/>
        <v>Okt</v>
      </c>
      <c r="G217" s="335">
        <f>+'Ark1'!Q1181</f>
        <v>1</v>
      </c>
      <c r="H217" s="335">
        <f>+'Ark1'!R1181</f>
        <v>1</v>
      </c>
      <c r="I217" s="29">
        <f>+IF(H217=0,"",'Ark1'!AG1181)</f>
        <v>3.7494846560327047E-3</v>
      </c>
      <c r="J217" s="29">
        <f>+IF(H217=0,"",'Ark1'!AH1181)</f>
        <v>0</v>
      </c>
      <c r="K217" s="95"/>
      <c r="L217" s="465">
        <f>+'Ark1'!AI1181</f>
        <v>1</v>
      </c>
      <c r="M217" s="214"/>
      <c r="N217" s="531"/>
      <c r="O217" s="531"/>
      <c r="P217" s="32">
        <f>+IF(H217=0,"",'Ark1'!U1181)</f>
        <v>44.6</v>
      </c>
      <c r="Q217" s="214"/>
      <c r="R217" s="462">
        <f>+IF(L217=0,"",'Ark1'!AJ1181)</f>
        <v>111.1</v>
      </c>
      <c r="S217" s="460"/>
      <c r="T217" s="463">
        <f>+IF(L217=0,"",'Ark1'!AL1181)</f>
        <v>32.523155971129192</v>
      </c>
      <c r="U217" s="214"/>
      <c r="V217" s="236">
        <f>+IF(H217=0,"",'Ark1'!T1181)</f>
        <v>15</v>
      </c>
      <c r="W217" s="34">
        <f>+IF(H217=0,"",'Ark1'!W1181)</f>
        <v>100</v>
      </c>
      <c r="X217" s="34">
        <f>+IF(H217=0,"",'Ark1'!X1181)</f>
        <v>100</v>
      </c>
      <c r="Y217" s="34">
        <f>+IF(H217=0,"",'Ark1'!Y1181)</f>
        <v>100</v>
      </c>
      <c r="Z217" s="34">
        <f>+IF(H217=0,"",'Ark1'!Z1181)</f>
        <v>0</v>
      </c>
      <c r="AA217" s="34">
        <f>+IF(H217=0,"",'Ark1'!AA1181)</f>
        <v>0</v>
      </c>
      <c r="AB217" s="27">
        <f>+IF(H217=0,"",'Ark1'!AC1181)</f>
        <v>0</v>
      </c>
      <c r="AC217" s="34">
        <f>+IF(H217=0,"",'Ark1'!AE1181)</f>
        <v>0</v>
      </c>
      <c r="AD217" s="34">
        <f t="shared" si="188"/>
        <v>3.1857142857142859</v>
      </c>
      <c r="AE217" s="29">
        <f t="shared" si="189"/>
        <v>1</v>
      </c>
      <c r="AF217" s="214"/>
      <c r="AG217" s="27"/>
      <c r="AI217" s="29"/>
      <c r="AJ217" s="27"/>
      <c r="AK217" s="28"/>
      <c r="AL217" s="28"/>
      <c r="AP217" s="28"/>
    </row>
    <row r="218" spans="1:72" ht="15" customHeight="1">
      <c r="A218" s="214"/>
      <c r="B218" s="238">
        <f>+'Ark1'!C1182</f>
        <v>2024</v>
      </c>
      <c r="C218" s="28">
        <f>+'Ark1'!L1182</f>
        <v>14</v>
      </c>
      <c r="D218" s="243" t="s">
        <v>402</v>
      </c>
      <c r="E218" s="28">
        <f>+'Ark1'!D1182</f>
        <v>11</v>
      </c>
      <c r="F218" s="28" t="str">
        <f t="shared" si="187"/>
        <v>Nov</v>
      </c>
      <c r="G218" s="335">
        <f>+'Ark1'!Q1182</f>
        <v>0</v>
      </c>
      <c r="H218" s="335">
        <f>+'Ark1'!R1182</f>
        <v>0</v>
      </c>
      <c r="I218" s="29" t="str">
        <f>+IF(H218=0,"",'Ark1'!AG1182)</f>
        <v/>
      </c>
      <c r="J218" s="29" t="str">
        <f>+IF(H218=0,"",'Ark1'!AH1182)</f>
        <v/>
      </c>
      <c r="K218" s="95"/>
      <c r="L218" s="465">
        <f>+'Ark1'!AI1182</f>
        <v>0</v>
      </c>
      <c r="M218" s="214"/>
      <c r="N218" s="531"/>
      <c r="O218" s="531"/>
      <c r="P218" s="32" t="str">
        <f>+IF(H218=0,"",'Ark1'!U1182)</f>
        <v/>
      </c>
      <c r="Q218" s="214"/>
      <c r="R218" s="462" t="str">
        <f>+IF(L218=0,"",'Ark1'!AJ1182)</f>
        <v/>
      </c>
      <c r="S218" s="460"/>
      <c r="T218" s="463" t="str">
        <f>+IF(L218=0,"",'Ark1'!AL1182)</f>
        <v/>
      </c>
      <c r="U218" s="214"/>
      <c r="V218" s="236" t="str">
        <f>+IF(H218=0,"",'Ark1'!T1182)</f>
        <v/>
      </c>
      <c r="W218" s="34" t="str">
        <f>+IF(H218=0,"",'Ark1'!W1182)</f>
        <v/>
      </c>
      <c r="X218" s="34" t="str">
        <f>+IF(H218=0,"",'Ark1'!X1182)</f>
        <v/>
      </c>
      <c r="Y218" s="34" t="str">
        <f>+IF(H218=0,"",'Ark1'!Y1182)</f>
        <v/>
      </c>
      <c r="Z218" s="34" t="str">
        <f>+IF(H218=0,"",'Ark1'!Z1182)</f>
        <v/>
      </c>
      <c r="AA218" s="34" t="str">
        <f>+IF(H218=0,"",'Ark1'!AA1182)</f>
        <v/>
      </c>
      <c r="AB218" s="27" t="str">
        <f>+IF(H218=0,"",'Ark1'!AC1182)</f>
        <v/>
      </c>
      <c r="AC218" s="34" t="str">
        <f>+IF(H218=0,"",'Ark1'!AE1182)</f>
        <v/>
      </c>
      <c r="AD218" s="34" t="str">
        <f t="shared" si="188"/>
        <v/>
      </c>
      <c r="AE218" s="29" t="str">
        <f t="shared" si="189"/>
        <v/>
      </c>
      <c r="AF218" s="214"/>
      <c r="AG218" s="27"/>
      <c r="AI218" s="29"/>
      <c r="AJ218" s="27"/>
      <c r="AK218" s="28"/>
      <c r="AL218" s="28"/>
      <c r="AP218" s="28"/>
    </row>
    <row r="219" spans="1:72" ht="15" customHeight="1">
      <c r="A219" s="214"/>
      <c r="B219" s="238">
        <f>+'Ark1'!C1183</f>
        <v>2024</v>
      </c>
      <c r="C219" s="28">
        <f>+'Ark1'!L1183</f>
        <v>14</v>
      </c>
      <c r="D219" s="243" t="s">
        <v>402</v>
      </c>
      <c r="E219" s="28">
        <f>+'Ark1'!D1183</f>
        <v>12</v>
      </c>
      <c r="F219" s="28" t="str">
        <f t="shared" si="187"/>
        <v>Des</v>
      </c>
      <c r="G219" s="335">
        <f>+'Ark1'!Q1183</f>
        <v>0</v>
      </c>
      <c r="H219" s="335">
        <f>+'Ark1'!R1183</f>
        <v>0</v>
      </c>
      <c r="I219" s="29" t="str">
        <f>+IF(H219=0,"",'Ark1'!AG1183)</f>
        <v/>
      </c>
      <c r="J219" s="29" t="str">
        <f>+IF(H219=0,"",'Ark1'!AH1183)</f>
        <v/>
      </c>
      <c r="K219" s="95"/>
      <c r="L219" s="465">
        <f>+'Ark1'!AI1183</f>
        <v>0</v>
      </c>
      <c r="M219" s="214"/>
      <c r="N219" s="531"/>
      <c r="O219" s="531"/>
      <c r="P219" s="32" t="str">
        <f>+IF(H219=0,"",'Ark1'!U1183)</f>
        <v/>
      </c>
      <c r="Q219" s="214"/>
      <c r="R219" s="462" t="str">
        <f>+IF(L219=0,"",'Ark1'!AJ1183)</f>
        <v/>
      </c>
      <c r="S219" s="460"/>
      <c r="T219" s="463" t="str">
        <f>+IF(L219=0,"",'Ark1'!AL1183)</f>
        <v/>
      </c>
      <c r="U219" s="214"/>
      <c r="V219" s="236" t="str">
        <f>+IF(H219=0,"",'Ark1'!T1183)</f>
        <v/>
      </c>
      <c r="W219" s="34" t="str">
        <f>+IF(H219=0,"",'Ark1'!W1183)</f>
        <v/>
      </c>
      <c r="X219" s="34" t="str">
        <f>+IF(H219=0,"",'Ark1'!X1183)</f>
        <v/>
      </c>
      <c r="Y219" s="34" t="str">
        <f>+IF(H219=0,"",'Ark1'!Y1183)</f>
        <v/>
      </c>
      <c r="Z219" s="34" t="str">
        <f>+IF(H219=0,"",'Ark1'!Z1183)</f>
        <v/>
      </c>
      <c r="AA219" s="34" t="str">
        <f>+IF(H219=0,"",'Ark1'!AA1183)</f>
        <v/>
      </c>
      <c r="AB219" s="27" t="str">
        <f>+IF(H219=0,"",'Ark1'!AC1183)</f>
        <v/>
      </c>
      <c r="AC219" s="34" t="str">
        <f>+IF(H219=0,"",'Ark1'!AE1183)</f>
        <v/>
      </c>
      <c r="AD219" s="34" t="str">
        <f t="shared" si="188"/>
        <v/>
      </c>
      <c r="AE219" s="29" t="str">
        <f t="shared" si="189"/>
        <v/>
      </c>
      <c r="AF219" s="214"/>
      <c r="AG219" s="27"/>
      <c r="AI219" s="29"/>
      <c r="AJ219" s="27"/>
      <c r="AK219" s="28"/>
      <c r="AL219" s="28"/>
      <c r="AP219" s="28"/>
    </row>
    <row r="220" spans="1:72" ht="15" customHeight="1">
      <c r="A220" s="214"/>
      <c r="B220" s="214"/>
      <c r="C220" s="214"/>
      <c r="D220" s="214"/>
      <c r="E220" s="214"/>
      <c r="F220" s="214"/>
      <c r="G220" s="347"/>
      <c r="H220" s="347"/>
      <c r="I220" s="215"/>
      <c r="J220" s="215"/>
      <c r="K220" s="95"/>
      <c r="L220" s="457"/>
      <c r="M220" s="214"/>
      <c r="N220" s="531"/>
      <c r="O220" s="531"/>
      <c r="P220" s="232"/>
      <c r="Q220" s="214"/>
      <c r="R220" s="456"/>
      <c r="S220" s="460"/>
      <c r="T220" s="460"/>
      <c r="U220" s="214"/>
      <c r="V220" s="214"/>
      <c r="W220" s="216"/>
      <c r="X220" s="216"/>
      <c r="Y220" s="216"/>
      <c r="Z220" s="216"/>
      <c r="AA220" s="216"/>
      <c r="AB220" s="214"/>
      <c r="AC220" s="216"/>
      <c r="AD220" s="216"/>
      <c r="AE220" s="215"/>
      <c r="AF220" s="214"/>
      <c r="AG220" s="217"/>
      <c r="AI220" s="29"/>
      <c r="AJ220" s="27"/>
      <c r="AK220" s="218"/>
      <c r="AL220" s="28"/>
      <c r="AP220" s="28"/>
      <c r="BH220" s="230"/>
    </row>
    <row r="221" spans="1:72" ht="15" customHeight="1">
      <c r="A221" s="214"/>
      <c r="B221" s="214"/>
      <c r="C221" s="232" t="s">
        <v>0</v>
      </c>
      <c r="D221" s="214"/>
      <c r="E221" s="272" t="str">
        <f>+D223</f>
        <v>E+</v>
      </c>
      <c r="F221" s="232" t="s">
        <v>570</v>
      </c>
      <c r="G221" s="347"/>
      <c r="H221" s="365">
        <f>SUM(H223:H234)</f>
        <v>0</v>
      </c>
      <c r="I221" s="215"/>
      <c r="J221" s="215"/>
      <c r="K221" s="95"/>
      <c r="L221" s="457"/>
      <c r="M221" s="214"/>
      <c r="N221" s="531"/>
      <c r="O221" s="531"/>
      <c r="P221" s="265">
        <f>+Klasse!N26</f>
        <v>24.602000000000004</v>
      </c>
      <c r="Q221" s="214"/>
      <c r="R221" s="456"/>
      <c r="S221" s="460"/>
      <c r="T221" s="460"/>
      <c r="U221" s="214"/>
      <c r="V221" s="214"/>
      <c r="W221" s="216"/>
      <c r="X221" s="216"/>
      <c r="Y221" s="216"/>
      <c r="Z221" s="216"/>
      <c r="AA221" s="216"/>
      <c r="AB221" s="214"/>
      <c r="AC221" s="216"/>
      <c r="AD221" s="265">
        <f>+P221/C223</f>
        <v>1.6401333333333337</v>
      </c>
      <c r="AE221" s="215"/>
      <c r="AF221" s="214"/>
      <c r="AG221" s="217"/>
      <c r="AI221" s="29"/>
      <c r="AJ221" s="27"/>
      <c r="AK221" s="218"/>
      <c r="AL221" s="28"/>
      <c r="AP221" s="28"/>
      <c r="BH221" s="230"/>
    </row>
    <row r="222" spans="1:72" ht="15" customHeight="1">
      <c r="A222" s="214"/>
      <c r="B222" s="214"/>
      <c r="C222" s="214"/>
      <c r="D222" s="214"/>
      <c r="E222" s="214"/>
      <c r="F222" s="214"/>
      <c r="G222" s="347"/>
      <c r="H222" s="347"/>
      <c r="I222" s="215"/>
      <c r="J222" s="215"/>
      <c r="K222" s="95"/>
      <c r="L222" s="457"/>
      <c r="M222" s="214"/>
      <c r="N222" s="531"/>
      <c r="O222" s="531"/>
      <c r="P222" s="232"/>
      <c r="Q222" s="214"/>
      <c r="R222" s="456"/>
      <c r="S222" s="460"/>
      <c r="T222" s="460"/>
      <c r="U222" s="214"/>
      <c r="V222" s="214"/>
      <c r="W222" s="216"/>
      <c r="X222" s="216"/>
      <c r="Y222" s="216"/>
      <c r="Z222" s="216"/>
      <c r="AA222" s="216"/>
      <c r="AB222" s="214"/>
      <c r="AC222" s="216"/>
      <c r="AD222" s="216"/>
      <c r="AE222" s="216"/>
      <c r="AF222" s="216"/>
      <c r="AG222" s="217"/>
      <c r="AI222" s="29"/>
      <c r="AJ222" s="27"/>
      <c r="AK222" s="218"/>
      <c r="AL222" s="28"/>
      <c r="AP222" s="28"/>
      <c r="BH222" s="230">
        <f>1+BH219</f>
        <v>1</v>
      </c>
      <c r="BI222" s="28">
        <v>20.659867330016564</v>
      </c>
      <c r="BJ222" s="28">
        <f t="shared" ref="BJ222" si="190">+BI222</f>
        <v>20.659867330016564</v>
      </c>
      <c r="BK222" s="28">
        <f t="shared" ref="BK222" si="191">+BJ222</f>
        <v>20.659867330016564</v>
      </c>
      <c r="BL222" s="28">
        <f t="shared" ref="BL222" si="192">+BK222</f>
        <v>20.659867330016564</v>
      </c>
      <c r="BM222" s="28">
        <f t="shared" ref="BM222" si="193">+BL222</f>
        <v>20.659867330016564</v>
      </c>
      <c r="BN222" s="28">
        <f t="shared" ref="BN222" si="194">+BM222</f>
        <v>20.659867330016564</v>
      </c>
      <c r="BO222" s="28">
        <f t="shared" ref="BO222" si="195">+BN222</f>
        <v>20.659867330016564</v>
      </c>
      <c r="BP222" s="28">
        <f t="shared" ref="BP222" si="196">+BO222</f>
        <v>20.659867330016564</v>
      </c>
      <c r="BQ222" s="28">
        <f t="shared" ref="BQ222" si="197">+BP222</f>
        <v>20.659867330016564</v>
      </c>
      <c r="BR222" s="28">
        <f t="shared" ref="BR222" si="198">+BQ222</f>
        <v>20.659867330016564</v>
      </c>
      <c r="BS222" s="28">
        <f t="shared" ref="BS222" si="199">+BR222</f>
        <v>20.659867330016564</v>
      </c>
      <c r="BT222" s="28">
        <f t="shared" ref="BT222" si="200">+BS222</f>
        <v>20.659867330016564</v>
      </c>
    </row>
    <row r="223" spans="1:72" ht="15" customHeight="1">
      <c r="A223" s="214"/>
      <c r="B223" s="238">
        <f>+'Ark1'!C1184</f>
        <v>2024</v>
      </c>
      <c r="C223" s="234">
        <f>+'Ark1'!L1184</f>
        <v>15</v>
      </c>
      <c r="D223" s="234" t="s">
        <v>40</v>
      </c>
      <c r="E223" s="234">
        <f>+'Ark1'!D1184</f>
        <v>1</v>
      </c>
      <c r="F223" s="234" t="str">
        <f t="shared" ref="F223:F234" si="201">+F208</f>
        <v>Jan</v>
      </c>
      <c r="G223" s="351">
        <f>+'Ark1'!Q1184</f>
        <v>0</v>
      </c>
      <c r="H223" s="351">
        <f>+'Ark1'!R1184</f>
        <v>0</v>
      </c>
      <c r="I223" s="236" t="str">
        <f>+IF(H223=0,"",'Ark1'!AG1184)</f>
        <v/>
      </c>
      <c r="J223" s="236" t="str">
        <f>+IF(H223=0,"",'Ark1'!AH1184)</f>
        <v/>
      </c>
      <c r="K223" s="95"/>
      <c r="L223" s="465">
        <f>+'Ark1'!AI1184</f>
        <v>0</v>
      </c>
      <c r="M223" s="214"/>
      <c r="N223" s="531"/>
      <c r="O223" s="531"/>
      <c r="P223" s="32" t="str">
        <f>+IF(H223=0,"",'Ark1'!U1184)</f>
        <v/>
      </c>
      <c r="Q223" s="214"/>
      <c r="R223" s="462" t="str">
        <f>+IF(L223=0,"",'Ark1'!AJ1184)</f>
        <v/>
      </c>
      <c r="S223" s="460"/>
      <c r="T223" s="463" t="str">
        <f>+IF(L223=0,"",'Ark1'!AL1184)</f>
        <v/>
      </c>
      <c r="U223" s="214"/>
      <c r="V223" s="236" t="str">
        <f>+IF(H223=0,"",'Ark1'!T1184)</f>
        <v/>
      </c>
      <c r="W223" s="237" t="str">
        <f>+IF(H223=0,"",'Ark1'!W1184)</f>
        <v/>
      </c>
      <c r="X223" s="237" t="str">
        <f>+IF(H223=0,"",'Ark1'!X1184)</f>
        <v/>
      </c>
      <c r="Y223" s="237" t="str">
        <f>+IF(H223=0,"",'Ark1'!Y1184)</f>
        <v/>
      </c>
      <c r="Z223" s="237" t="str">
        <f>+IF(H223=0,"",'Ark1'!Z1184)</f>
        <v/>
      </c>
      <c r="AA223" s="237" t="str">
        <f>+IF(H223=0,"",'Ark1'!AA1184)</f>
        <v/>
      </c>
      <c r="AB223" s="236" t="str">
        <f>+IF(H223=0,"",'Ark1'!AC1184)</f>
        <v/>
      </c>
      <c r="AC223" s="237" t="str">
        <f>+IF(H223=0,"",'Ark1'!AE1184)</f>
        <v/>
      </c>
      <c r="AD223" s="237" t="str">
        <f t="shared" ref="AD223:AD234" si="202">+IF(H223=0,"",+P223/C223)</f>
        <v/>
      </c>
      <c r="AE223" s="235" t="str">
        <f t="shared" ref="AE223:AE234" si="203">+IF(H223=0,"",G223/H223)</f>
        <v/>
      </c>
      <c r="AF223" s="214"/>
      <c r="AG223" s="27"/>
      <c r="AI223" s="29"/>
      <c r="AJ223" s="27"/>
      <c r="AK223" s="28"/>
      <c r="AL223" s="28"/>
      <c r="AP223" s="28"/>
    </row>
    <row r="224" spans="1:72" ht="15" customHeight="1">
      <c r="A224" s="214"/>
      <c r="B224" s="238">
        <f>+'Ark1'!C1185</f>
        <v>2024</v>
      </c>
      <c r="C224" s="234">
        <f>+'Ark1'!L1185</f>
        <v>15</v>
      </c>
      <c r="D224" s="234" t="s">
        <v>40</v>
      </c>
      <c r="E224" s="234">
        <f>+'Ark1'!D1185</f>
        <v>2</v>
      </c>
      <c r="F224" s="234" t="str">
        <f t="shared" si="201"/>
        <v>Feb</v>
      </c>
      <c r="G224" s="351">
        <f>+'Ark1'!Q1185</f>
        <v>0</v>
      </c>
      <c r="H224" s="351">
        <f>+'Ark1'!R1185</f>
        <v>0</v>
      </c>
      <c r="I224" s="236" t="str">
        <f>+IF(H224=0,"",'Ark1'!AG1185)</f>
        <v/>
      </c>
      <c r="J224" s="236" t="str">
        <f>+IF(H224=0,"",'Ark1'!AH1185)</f>
        <v/>
      </c>
      <c r="K224" s="95"/>
      <c r="L224" s="465">
        <f>+'Ark1'!AI1185</f>
        <v>0</v>
      </c>
      <c r="M224" s="214"/>
      <c r="N224" s="531"/>
      <c r="O224" s="531"/>
      <c r="P224" s="32" t="str">
        <f>+IF(H224=0,"",'Ark1'!U1185)</f>
        <v/>
      </c>
      <c r="Q224" s="214"/>
      <c r="R224" s="462" t="str">
        <f>+IF(L224=0,"",'Ark1'!AJ1185)</f>
        <v/>
      </c>
      <c r="S224" s="460"/>
      <c r="T224" s="463" t="str">
        <f>+IF(L224=0,"",'Ark1'!AL1185)</f>
        <v/>
      </c>
      <c r="U224" s="214"/>
      <c r="V224" s="236" t="str">
        <f>+IF(H224=0,"",'Ark1'!T1185)</f>
        <v/>
      </c>
      <c r="W224" s="237" t="str">
        <f>+IF(H224=0,"",'Ark1'!W1185)</f>
        <v/>
      </c>
      <c r="X224" s="237" t="str">
        <f>+IF(H224=0,"",'Ark1'!X1185)</f>
        <v/>
      </c>
      <c r="Y224" s="237" t="str">
        <f>+IF(H224=0,"",'Ark1'!Y1185)</f>
        <v/>
      </c>
      <c r="Z224" s="237" t="str">
        <f>+IF(H224=0,"",'Ark1'!Z1185)</f>
        <v/>
      </c>
      <c r="AA224" s="237" t="str">
        <f>+IF(H224=0,"",'Ark1'!AA1185)</f>
        <v/>
      </c>
      <c r="AB224" s="236" t="str">
        <f>+IF(H224=0,"",'Ark1'!AC1185)</f>
        <v/>
      </c>
      <c r="AC224" s="237" t="str">
        <f>+IF(H224=0,"",'Ark1'!AE1185)</f>
        <v/>
      </c>
      <c r="AD224" s="237" t="str">
        <f t="shared" si="202"/>
        <v/>
      </c>
      <c r="AE224" s="235" t="str">
        <f t="shared" si="203"/>
        <v/>
      </c>
      <c r="AF224" s="214"/>
      <c r="AG224" s="27"/>
      <c r="AI224" s="29"/>
      <c r="AJ224" s="27"/>
      <c r="AK224" s="28"/>
      <c r="AL224" s="28"/>
      <c r="AP224" s="28"/>
    </row>
    <row r="225" spans="1:42" ht="15" customHeight="1">
      <c r="A225" s="214"/>
      <c r="B225" s="238">
        <f>+'Ark1'!C1186</f>
        <v>2024</v>
      </c>
      <c r="C225" s="234">
        <f>+'Ark1'!L1186</f>
        <v>15</v>
      </c>
      <c r="D225" s="234" t="s">
        <v>40</v>
      </c>
      <c r="E225" s="234">
        <f>+'Ark1'!D1186</f>
        <v>3</v>
      </c>
      <c r="F225" s="234" t="str">
        <f t="shared" si="201"/>
        <v>Mar</v>
      </c>
      <c r="G225" s="351">
        <f>+'Ark1'!Q1186</f>
        <v>0</v>
      </c>
      <c r="H225" s="351">
        <f>+'Ark1'!R1186</f>
        <v>0</v>
      </c>
      <c r="I225" s="236" t="str">
        <f>+IF(H225=0,"",'Ark1'!AG1186)</f>
        <v/>
      </c>
      <c r="J225" s="236" t="str">
        <f>+IF(H225=0,"",'Ark1'!AH1186)</f>
        <v/>
      </c>
      <c r="K225" s="95"/>
      <c r="L225" s="465">
        <f>+'Ark1'!AI1186</f>
        <v>0</v>
      </c>
      <c r="M225" s="214"/>
      <c r="N225" s="531"/>
      <c r="O225" s="531"/>
      <c r="P225" s="32" t="str">
        <f>+IF(H225=0,"",'Ark1'!U1186)</f>
        <v/>
      </c>
      <c r="Q225" s="214"/>
      <c r="R225" s="462" t="str">
        <f>+IF(L225=0,"",'Ark1'!AJ1186)</f>
        <v/>
      </c>
      <c r="S225" s="460"/>
      <c r="T225" s="463" t="str">
        <f>+IF(L225=0,"",'Ark1'!AL1186)</f>
        <v/>
      </c>
      <c r="U225" s="214"/>
      <c r="V225" s="236" t="str">
        <f>+IF(H225=0,"",'Ark1'!T1186)</f>
        <v/>
      </c>
      <c r="W225" s="237" t="str">
        <f>+IF(H225=0,"",'Ark1'!W1186)</f>
        <v/>
      </c>
      <c r="X225" s="237" t="str">
        <f>+IF(H225=0,"",'Ark1'!X1186)</f>
        <v/>
      </c>
      <c r="Y225" s="237" t="str">
        <f>+IF(H225=0,"",'Ark1'!Y1186)</f>
        <v/>
      </c>
      <c r="Z225" s="237" t="str">
        <f>+IF(H225=0,"",'Ark1'!Z1186)</f>
        <v/>
      </c>
      <c r="AA225" s="237" t="str">
        <f>+IF(H225=0,"",'Ark1'!AA1186)</f>
        <v/>
      </c>
      <c r="AB225" s="236" t="str">
        <f>+IF(H225=0,"",'Ark1'!AC1186)</f>
        <v/>
      </c>
      <c r="AC225" s="237" t="str">
        <f>+IF(H225=0,"",'Ark1'!AE1186)</f>
        <v/>
      </c>
      <c r="AD225" s="237" t="str">
        <f t="shared" si="202"/>
        <v/>
      </c>
      <c r="AE225" s="235" t="str">
        <f t="shared" si="203"/>
        <v/>
      </c>
      <c r="AF225" s="214"/>
      <c r="AG225" s="27"/>
      <c r="AI225" s="29"/>
      <c r="AJ225" s="27"/>
      <c r="AK225" s="28"/>
      <c r="AL225" s="28"/>
      <c r="AP225" s="28"/>
    </row>
    <row r="226" spans="1:42" ht="15" customHeight="1">
      <c r="A226" s="214"/>
      <c r="B226" s="238">
        <f>+'Ark1'!C1187</f>
        <v>2024</v>
      </c>
      <c r="C226" s="234">
        <f>+'Ark1'!L1187</f>
        <v>15</v>
      </c>
      <c r="D226" s="234" t="s">
        <v>40</v>
      </c>
      <c r="E226" s="234">
        <f>+'Ark1'!D1187</f>
        <v>4</v>
      </c>
      <c r="F226" s="234" t="str">
        <f t="shared" si="201"/>
        <v>Apr</v>
      </c>
      <c r="G226" s="351">
        <f>+'Ark1'!Q1187</f>
        <v>0</v>
      </c>
      <c r="H226" s="351">
        <f>+'Ark1'!R1187</f>
        <v>0</v>
      </c>
      <c r="I226" s="236" t="str">
        <f>+IF(H226=0,"",'Ark1'!AG1187)</f>
        <v/>
      </c>
      <c r="J226" s="236" t="str">
        <f>+IF(H226=0,"",'Ark1'!AH1187)</f>
        <v/>
      </c>
      <c r="K226" s="95"/>
      <c r="L226" s="465">
        <f>+'Ark1'!AI1187</f>
        <v>0</v>
      </c>
      <c r="M226" s="214"/>
      <c r="N226" s="531"/>
      <c r="O226" s="531"/>
      <c r="P226" s="32" t="str">
        <f>+IF(H226=0,"",'Ark1'!U1187)</f>
        <v/>
      </c>
      <c r="Q226" s="214"/>
      <c r="R226" s="462" t="str">
        <f>+IF(L226=0,"",'Ark1'!AJ1187)</f>
        <v/>
      </c>
      <c r="S226" s="460"/>
      <c r="T226" s="463" t="str">
        <f>+IF(L226=0,"",'Ark1'!AL1187)</f>
        <v/>
      </c>
      <c r="U226" s="214"/>
      <c r="V226" s="236" t="str">
        <f>+IF(H226=0,"",'Ark1'!T1187)</f>
        <v/>
      </c>
      <c r="W226" s="237" t="str">
        <f>+IF(H226=0,"",'Ark1'!W1187)</f>
        <v/>
      </c>
      <c r="X226" s="237" t="str">
        <f>+IF(H226=0,"",'Ark1'!X1187)</f>
        <v/>
      </c>
      <c r="Y226" s="237" t="str">
        <f>+IF(H226=0,"",'Ark1'!Y1187)</f>
        <v/>
      </c>
      <c r="Z226" s="237" t="str">
        <f>+IF(H226=0,"",'Ark1'!Z1187)</f>
        <v/>
      </c>
      <c r="AA226" s="237" t="str">
        <f>+IF(H226=0,"",'Ark1'!AA1187)</f>
        <v/>
      </c>
      <c r="AB226" s="236" t="str">
        <f>+IF(H226=0,"",'Ark1'!AC1187)</f>
        <v/>
      </c>
      <c r="AC226" s="237" t="str">
        <f>+IF(H226=0,"",'Ark1'!AE1187)</f>
        <v/>
      </c>
      <c r="AD226" s="237" t="str">
        <f t="shared" si="202"/>
        <v/>
      </c>
      <c r="AE226" s="235" t="str">
        <f t="shared" si="203"/>
        <v/>
      </c>
      <c r="AF226" s="214"/>
      <c r="AG226" s="27"/>
      <c r="AI226" s="29"/>
      <c r="AJ226" s="27"/>
      <c r="AK226" s="28"/>
      <c r="AL226" s="28"/>
      <c r="AP226" s="28"/>
    </row>
    <row r="227" spans="1:42" ht="15" customHeight="1">
      <c r="A227" s="214"/>
      <c r="B227" s="238">
        <f>+'Ark1'!C1188</f>
        <v>2024</v>
      </c>
      <c r="C227" s="234">
        <f>+'Ark1'!L1188</f>
        <v>15</v>
      </c>
      <c r="D227" s="234" t="s">
        <v>40</v>
      </c>
      <c r="E227" s="234">
        <f>+'Ark1'!D1188</f>
        <v>5</v>
      </c>
      <c r="F227" s="234" t="str">
        <f t="shared" si="201"/>
        <v>Mai</v>
      </c>
      <c r="G227" s="351">
        <f>+'Ark1'!Q1188</f>
        <v>0</v>
      </c>
      <c r="H227" s="351">
        <f>+'Ark1'!R1188</f>
        <v>0</v>
      </c>
      <c r="I227" s="236" t="str">
        <f>+IF(H227=0,"",'Ark1'!AG1188)</f>
        <v/>
      </c>
      <c r="J227" s="236" t="str">
        <f>+IF(H227=0,"",'Ark1'!AH1188)</f>
        <v/>
      </c>
      <c r="K227" s="95"/>
      <c r="L227" s="465">
        <f>+'Ark1'!AI1188</f>
        <v>0</v>
      </c>
      <c r="M227" s="214"/>
      <c r="N227" s="531"/>
      <c r="O227" s="531"/>
      <c r="P227" s="32" t="str">
        <f>+IF(H227=0,"",'Ark1'!U1188)</f>
        <v/>
      </c>
      <c r="Q227" s="214"/>
      <c r="R227" s="462" t="str">
        <f>+IF(L227=0,"",'Ark1'!AJ1188)</f>
        <v/>
      </c>
      <c r="S227" s="460"/>
      <c r="T227" s="463" t="str">
        <f>+IF(L227=0,"",'Ark1'!AL1188)</f>
        <v/>
      </c>
      <c r="U227" s="214"/>
      <c r="V227" s="236" t="str">
        <f>+IF(H227=0,"",'Ark1'!T1188)</f>
        <v/>
      </c>
      <c r="W227" s="237" t="str">
        <f>+IF(H227=0,"",'Ark1'!W1188)</f>
        <v/>
      </c>
      <c r="X227" s="237" t="str">
        <f>+IF(H227=0,"",'Ark1'!X1188)</f>
        <v/>
      </c>
      <c r="Y227" s="237" t="str">
        <f>+IF(H227=0,"",'Ark1'!Y1188)</f>
        <v/>
      </c>
      <c r="Z227" s="237" t="str">
        <f>+IF(H227=0,"",'Ark1'!Z1188)</f>
        <v/>
      </c>
      <c r="AA227" s="237" t="str">
        <f>+IF(H227=0,"",'Ark1'!AA1188)</f>
        <v/>
      </c>
      <c r="AB227" s="236" t="str">
        <f>+IF(H227=0,"",'Ark1'!AC1188)</f>
        <v/>
      </c>
      <c r="AC227" s="237" t="str">
        <f>+IF(H227=0,"",'Ark1'!AE1188)</f>
        <v/>
      </c>
      <c r="AD227" s="237" t="str">
        <f t="shared" si="202"/>
        <v/>
      </c>
      <c r="AE227" s="235" t="str">
        <f t="shared" si="203"/>
        <v/>
      </c>
      <c r="AF227" s="214"/>
      <c r="AG227" s="27"/>
      <c r="AI227" s="29"/>
      <c r="AJ227" s="27"/>
      <c r="AK227" s="28"/>
      <c r="AL227" s="28"/>
      <c r="AP227" s="28"/>
    </row>
    <row r="228" spans="1:42" ht="15" customHeight="1">
      <c r="A228" s="214"/>
      <c r="B228" s="238">
        <f>+'Ark1'!C1189</f>
        <v>2024</v>
      </c>
      <c r="C228" s="234">
        <f>+'Ark1'!L1189</f>
        <v>15</v>
      </c>
      <c r="D228" s="234" t="s">
        <v>40</v>
      </c>
      <c r="E228" s="234">
        <f>+'Ark1'!D1189</f>
        <v>6</v>
      </c>
      <c r="F228" s="234" t="str">
        <f t="shared" si="201"/>
        <v>Jun</v>
      </c>
      <c r="G228" s="351">
        <f>+'Ark1'!Q1189</f>
        <v>0</v>
      </c>
      <c r="H228" s="351">
        <f>+'Ark1'!R1189</f>
        <v>0</v>
      </c>
      <c r="I228" s="236" t="str">
        <f>+IF(H228=0,"",'Ark1'!AG1189)</f>
        <v/>
      </c>
      <c r="J228" s="236" t="str">
        <f>+IF(H228=0,"",'Ark1'!AH1189)</f>
        <v/>
      </c>
      <c r="K228" s="95"/>
      <c r="L228" s="465">
        <f>+'Ark1'!AI1189</f>
        <v>0</v>
      </c>
      <c r="M228" s="214"/>
      <c r="N228" s="531"/>
      <c r="O228" s="531"/>
      <c r="P228" s="32" t="str">
        <f>+IF(H228=0,"",'Ark1'!U1189)</f>
        <v/>
      </c>
      <c r="Q228" s="214"/>
      <c r="R228" s="462" t="str">
        <f>+IF(L228=0,"",'Ark1'!AJ1189)</f>
        <v/>
      </c>
      <c r="S228" s="460"/>
      <c r="T228" s="463" t="str">
        <f>+IF(L228=0,"",'Ark1'!AL1189)</f>
        <v/>
      </c>
      <c r="U228" s="214"/>
      <c r="V228" s="236" t="str">
        <f>+IF(H228=0,"",'Ark1'!T1189)</f>
        <v/>
      </c>
      <c r="W228" s="237" t="str">
        <f>+IF(H228=0,"",'Ark1'!W1189)</f>
        <v/>
      </c>
      <c r="X228" s="237" t="str">
        <f>+IF(H228=0,"",'Ark1'!X1189)</f>
        <v/>
      </c>
      <c r="Y228" s="237" t="str">
        <f>+IF(H228=0,"",'Ark1'!Y1189)</f>
        <v/>
      </c>
      <c r="Z228" s="237" t="str">
        <f>+IF(H228=0,"",'Ark1'!Z1189)</f>
        <v/>
      </c>
      <c r="AA228" s="237" t="str">
        <f>+IF(H228=0,"",'Ark1'!AA1189)</f>
        <v/>
      </c>
      <c r="AB228" s="236" t="str">
        <f>+IF(H228=0,"",'Ark1'!AC1189)</f>
        <v/>
      </c>
      <c r="AC228" s="237" t="str">
        <f>+IF(H228=0,"",'Ark1'!AE1189)</f>
        <v/>
      </c>
      <c r="AD228" s="237" t="str">
        <f t="shared" si="202"/>
        <v/>
      </c>
      <c r="AE228" s="235" t="str">
        <f t="shared" si="203"/>
        <v/>
      </c>
      <c r="AF228" s="214"/>
      <c r="AG228" s="27"/>
      <c r="AI228" s="29"/>
      <c r="AJ228" s="27"/>
      <c r="AK228" s="28"/>
      <c r="AL228" s="28"/>
      <c r="AP228" s="28"/>
    </row>
    <row r="229" spans="1:42" ht="15" customHeight="1">
      <c r="A229" s="214"/>
      <c r="B229" s="238">
        <f>+'Ark1'!C1190</f>
        <v>2024</v>
      </c>
      <c r="C229" s="234">
        <f>+'Ark1'!L1190</f>
        <v>15</v>
      </c>
      <c r="D229" s="234" t="s">
        <v>40</v>
      </c>
      <c r="E229" s="234">
        <f>+'Ark1'!D1190</f>
        <v>7</v>
      </c>
      <c r="F229" s="234" t="str">
        <f t="shared" si="201"/>
        <v>Jul</v>
      </c>
      <c r="G229" s="351">
        <f>+'Ark1'!Q1190</f>
        <v>0</v>
      </c>
      <c r="H229" s="351">
        <f>+'Ark1'!R1190</f>
        <v>0</v>
      </c>
      <c r="I229" s="236" t="str">
        <f>+IF(H229=0,"",'Ark1'!AG1190)</f>
        <v/>
      </c>
      <c r="J229" s="236" t="str">
        <f>+IF(H229=0,"",'Ark1'!AH1190)</f>
        <v/>
      </c>
      <c r="K229" s="95"/>
      <c r="L229" s="465">
        <f>+'Ark1'!AI1190</f>
        <v>0</v>
      </c>
      <c r="M229" s="214"/>
      <c r="N229" s="531"/>
      <c r="O229" s="531"/>
      <c r="P229" s="32" t="str">
        <f>+IF(H229=0,"",'Ark1'!U1190)</f>
        <v/>
      </c>
      <c r="Q229" s="214"/>
      <c r="R229" s="462" t="str">
        <f>+IF(L229=0,"",'Ark1'!AJ1190)</f>
        <v/>
      </c>
      <c r="S229" s="460"/>
      <c r="T229" s="463" t="str">
        <f>+IF(L229=0,"",'Ark1'!AL1190)</f>
        <v/>
      </c>
      <c r="U229" s="214"/>
      <c r="V229" s="236" t="str">
        <f>+IF(H229=0,"",'Ark1'!T1190)</f>
        <v/>
      </c>
      <c r="W229" s="237" t="str">
        <f>+IF(H229=0,"",'Ark1'!W1190)</f>
        <v/>
      </c>
      <c r="X229" s="237" t="str">
        <f>+IF(H229=0,"",'Ark1'!X1190)</f>
        <v/>
      </c>
      <c r="Y229" s="237" t="str">
        <f>+IF(H229=0,"",'Ark1'!Y1190)</f>
        <v/>
      </c>
      <c r="Z229" s="237" t="str">
        <f>+IF(H229=0,"",'Ark1'!Z1190)</f>
        <v/>
      </c>
      <c r="AA229" s="237" t="str">
        <f>+IF(H229=0,"",'Ark1'!AA1190)</f>
        <v/>
      </c>
      <c r="AB229" s="236" t="str">
        <f>+IF(H229=0,"",'Ark1'!AC1190)</f>
        <v/>
      </c>
      <c r="AC229" s="237" t="str">
        <f>+IF(H229=0,"",'Ark1'!AE1190)</f>
        <v/>
      </c>
      <c r="AD229" s="237" t="str">
        <f t="shared" si="202"/>
        <v/>
      </c>
      <c r="AE229" s="235" t="str">
        <f t="shared" si="203"/>
        <v/>
      </c>
      <c r="AF229" s="214"/>
      <c r="AG229" s="27"/>
      <c r="AI229" s="29"/>
      <c r="AJ229" s="27"/>
      <c r="AK229" s="28"/>
      <c r="AL229" s="28"/>
      <c r="AP229" s="28"/>
    </row>
    <row r="230" spans="1:42" ht="15" customHeight="1">
      <c r="A230" s="214"/>
      <c r="B230" s="238">
        <f>+'Ark1'!C1191</f>
        <v>2024</v>
      </c>
      <c r="C230" s="234">
        <f>+'Ark1'!L1191</f>
        <v>15</v>
      </c>
      <c r="D230" s="234" t="s">
        <v>40</v>
      </c>
      <c r="E230" s="234">
        <f>+'Ark1'!D1191</f>
        <v>8</v>
      </c>
      <c r="F230" s="234" t="str">
        <f t="shared" si="201"/>
        <v>Aug</v>
      </c>
      <c r="G230" s="351">
        <f>+'Ark1'!Q1191</f>
        <v>0</v>
      </c>
      <c r="H230" s="351">
        <f>+'Ark1'!R1191</f>
        <v>0</v>
      </c>
      <c r="I230" s="236" t="str">
        <f>+IF(H230=0,"",'Ark1'!AG1191)</f>
        <v/>
      </c>
      <c r="J230" s="236" t="str">
        <f>+IF(H230=0,"",'Ark1'!AH1191)</f>
        <v/>
      </c>
      <c r="K230" s="95"/>
      <c r="L230" s="465">
        <f>+'Ark1'!AI1191</f>
        <v>0</v>
      </c>
      <c r="M230" s="214"/>
      <c r="N230" s="531"/>
      <c r="O230" s="531"/>
      <c r="P230" s="32" t="str">
        <f>+IF(H230=0,"",'Ark1'!U1191)</f>
        <v/>
      </c>
      <c r="Q230" s="214"/>
      <c r="R230" s="462" t="str">
        <f>+IF(L230=0,"",'Ark1'!AJ1191)</f>
        <v/>
      </c>
      <c r="S230" s="460"/>
      <c r="T230" s="463" t="str">
        <f>+IF(L230=0,"",'Ark1'!AL1191)</f>
        <v/>
      </c>
      <c r="U230" s="214"/>
      <c r="V230" s="236" t="str">
        <f>+IF(H230=0,"",'Ark1'!T1191)</f>
        <v/>
      </c>
      <c r="W230" s="237" t="str">
        <f>+IF(H230=0,"",'Ark1'!W1191)</f>
        <v/>
      </c>
      <c r="X230" s="237" t="str">
        <f>+IF(H230=0,"",'Ark1'!X1191)</f>
        <v/>
      </c>
      <c r="Y230" s="237" t="str">
        <f>+IF(H230=0,"",'Ark1'!Y1191)</f>
        <v/>
      </c>
      <c r="Z230" s="237" t="str">
        <f>+IF(H230=0,"",'Ark1'!Z1191)</f>
        <v/>
      </c>
      <c r="AA230" s="237" t="str">
        <f>+IF(H230=0,"",'Ark1'!AA1191)</f>
        <v/>
      </c>
      <c r="AB230" s="236" t="str">
        <f>+IF(H230=0,"",'Ark1'!AC1191)</f>
        <v/>
      </c>
      <c r="AC230" s="237" t="str">
        <f>+IF(H230=0,"",'Ark1'!AE1191)</f>
        <v/>
      </c>
      <c r="AD230" s="237" t="str">
        <f t="shared" si="202"/>
        <v/>
      </c>
      <c r="AE230" s="235" t="str">
        <f t="shared" si="203"/>
        <v/>
      </c>
      <c r="AF230" s="214"/>
      <c r="AG230" s="27"/>
      <c r="AI230" s="29"/>
      <c r="AJ230" s="27"/>
      <c r="AK230" s="28"/>
      <c r="AL230" s="28"/>
      <c r="AP230" s="28"/>
    </row>
    <row r="231" spans="1:42" ht="15" customHeight="1">
      <c r="A231" s="214"/>
      <c r="B231" s="238">
        <f>+'Ark1'!C1192</f>
        <v>2024</v>
      </c>
      <c r="C231" s="234">
        <f>+'Ark1'!L1192</f>
        <v>15</v>
      </c>
      <c r="D231" s="234" t="s">
        <v>40</v>
      </c>
      <c r="E231" s="234">
        <f>+'Ark1'!D1192</f>
        <v>9</v>
      </c>
      <c r="F231" s="234" t="str">
        <f t="shared" si="201"/>
        <v>Sep</v>
      </c>
      <c r="G231" s="351">
        <f>+'Ark1'!Q1192</f>
        <v>0</v>
      </c>
      <c r="H231" s="351">
        <f>+'Ark1'!R1192</f>
        <v>0</v>
      </c>
      <c r="I231" s="236" t="str">
        <f>+IF(H231=0,"",'Ark1'!AG1192)</f>
        <v/>
      </c>
      <c r="J231" s="236" t="str">
        <f>+IF(H231=0,"",'Ark1'!AH1192)</f>
        <v/>
      </c>
      <c r="K231" s="95"/>
      <c r="L231" s="465">
        <f>+'Ark1'!AI1192</f>
        <v>0</v>
      </c>
      <c r="M231" s="214"/>
      <c r="N231" s="531"/>
      <c r="O231" s="531"/>
      <c r="P231" s="32" t="str">
        <f>+IF(H231=0,"",'Ark1'!U1192)</f>
        <v/>
      </c>
      <c r="Q231" s="214"/>
      <c r="R231" s="462" t="str">
        <f>+IF(L231=0,"",'Ark1'!AJ1192)</f>
        <v/>
      </c>
      <c r="S231" s="460"/>
      <c r="T231" s="463" t="str">
        <f>+IF(L231=0,"",'Ark1'!AL1192)</f>
        <v/>
      </c>
      <c r="U231" s="214"/>
      <c r="V231" s="236" t="str">
        <f>+IF(H231=0,"",'Ark1'!T1192)</f>
        <v/>
      </c>
      <c r="W231" s="237" t="str">
        <f>+IF(H231=0,"",'Ark1'!W1192)</f>
        <v/>
      </c>
      <c r="X231" s="237" t="str">
        <f>+IF(H231=0,"",'Ark1'!X1192)</f>
        <v/>
      </c>
      <c r="Y231" s="237" t="str">
        <f>+IF(H231=0,"",'Ark1'!Y1192)</f>
        <v/>
      </c>
      <c r="Z231" s="237" t="str">
        <f>+IF(H231=0,"",'Ark1'!Z1192)</f>
        <v/>
      </c>
      <c r="AA231" s="237" t="str">
        <f>+IF(H231=0,"",'Ark1'!AA1192)</f>
        <v/>
      </c>
      <c r="AB231" s="236" t="str">
        <f>+IF(H231=0,"",'Ark1'!AC1192)</f>
        <v/>
      </c>
      <c r="AC231" s="237" t="str">
        <f>+IF(H231=0,"",'Ark1'!AE1192)</f>
        <v/>
      </c>
      <c r="AD231" s="237" t="str">
        <f t="shared" si="202"/>
        <v/>
      </c>
      <c r="AE231" s="235" t="str">
        <f t="shared" si="203"/>
        <v/>
      </c>
      <c r="AF231" s="214"/>
      <c r="AG231" s="27"/>
      <c r="AI231" s="29"/>
      <c r="AJ231" s="27"/>
      <c r="AK231" s="28"/>
      <c r="AL231" s="28"/>
      <c r="AP231" s="28"/>
    </row>
    <row r="232" spans="1:42" ht="15" customHeight="1">
      <c r="A232" s="214"/>
      <c r="B232" s="238">
        <f>+'Ark1'!C1193</f>
        <v>2024</v>
      </c>
      <c r="C232" s="234">
        <f>+'Ark1'!L1193</f>
        <v>15</v>
      </c>
      <c r="D232" s="234" t="s">
        <v>40</v>
      </c>
      <c r="E232" s="234">
        <f>+'Ark1'!D1193</f>
        <v>10</v>
      </c>
      <c r="F232" s="234" t="str">
        <f t="shared" si="201"/>
        <v>Okt</v>
      </c>
      <c r="G232" s="351">
        <f>+'Ark1'!Q1193</f>
        <v>0</v>
      </c>
      <c r="H232" s="351">
        <f>+'Ark1'!R1193</f>
        <v>0</v>
      </c>
      <c r="I232" s="236" t="str">
        <f>+IF(H232=0,"",'Ark1'!AG1193)</f>
        <v/>
      </c>
      <c r="J232" s="236" t="str">
        <f>+IF(H232=0,"",'Ark1'!AH1193)</f>
        <v/>
      </c>
      <c r="K232" s="95"/>
      <c r="L232" s="465">
        <f>+'Ark1'!AI1193</f>
        <v>0</v>
      </c>
      <c r="M232" s="214"/>
      <c r="N232" s="531"/>
      <c r="O232" s="531"/>
      <c r="P232" s="32" t="str">
        <f>+IF(H232=0,"",'Ark1'!U1193)</f>
        <v/>
      </c>
      <c r="Q232" s="214"/>
      <c r="R232" s="462" t="str">
        <f>+IF(L232=0,"",'Ark1'!AJ1193)</f>
        <v/>
      </c>
      <c r="S232" s="460"/>
      <c r="T232" s="463" t="str">
        <f>+IF(L232=0,"",'Ark1'!AL1193)</f>
        <v/>
      </c>
      <c r="U232" s="214"/>
      <c r="V232" s="236" t="str">
        <f>+IF(H232=0,"",'Ark1'!T1193)</f>
        <v/>
      </c>
      <c r="W232" s="237" t="str">
        <f>+IF(H232=0,"",'Ark1'!W1193)</f>
        <v/>
      </c>
      <c r="X232" s="237" t="str">
        <f>+IF(H232=0,"",'Ark1'!X1193)</f>
        <v/>
      </c>
      <c r="Y232" s="237" t="str">
        <f>+IF(H232=0,"",'Ark1'!Y1193)</f>
        <v/>
      </c>
      <c r="Z232" s="237" t="str">
        <f>+IF(H232=0,"",'Ark1'!Z1193)</f>
        <v/>
      </c>
      <c r="AA232" s="237" t="str">
        <f>+IF(H232=0,"",'Ark1'!AA1193)</f>
        <v/>
      </c>
      <c r="AB232" s="236" t="str">
        <f>+IF(H232=0,"",'Ark1'!AC1193)</f>
        <v/>
      </c>
      <c r="AC232" s="237" t="str">
        <f>+IF(H232=0,"",'Ark1'!AE1193)</f>
        <v/>
      </c>
      <c r="AD232" s="237" t="str">
        <f t="shared" si="202"/>
        <v/>
      </c>
      <c r="AE232" s="235" t="str">
        <f t="shared" si="203"/>
        <v/>
      </c>
      <c r="AF232" s="214"/>
      <c r="AG232" s="27"/>
      <c r="AI232" s="29"/>
      <c r="AJ232" s="27"/>
      <c r="AK232" s="28"/>
      <c r="AL232" s="28"/>
      <c r="AP232" s="28"/>
    </row>
    <row r="233" spans="1:42" ht="15" customHeight="1">
      <c r="A233" s="214"/>
      <c r="B233" s="238">
        <f>+'Ark1'!C1194</f>
        <v>2024</v>
      </c>
      <c r="C233" s="234">
        <f>+'Ark1'!L1194</f>
        <v>15</v>
      </c>
      <c r="D233" s="234" t="s">
        <v>40</v>
      </c>
      <c r="E233" s="234">
        <f>+'Ark1'!D1194</f>
        <v>11</v>
      </c>
      <c r="F233" s="234" t="str">
        <f t="shared" si="201"/>
        <v>Nov</v>
      </c>
      <c r="G233" s="351">
        <f>+'Ark1'!Q1194</f>
        <v>0</v>
      </c>
      <c r="H233" s="351">
        <f>+'Ark1'!R1194</f>
        <v>0</v>
      </c>
      <c r="I233" s="236" t="str">
        <f>+IF(H233=0,"",'Ark1'!AG1194)</f>
        <v/>
      </c>
      <c r="J233" s="236" t="str">
        <f>+IF(H233=0,"",'Ark1'!AH1194)</f>
        <v/>
      </c>
      <c r="K233" s="95"/>
      <c r="L233" s="465">
        <f>+'Ark1'!AI1194</f>
        <v>0</v>
      </c>
      <c r="M233" s="214"/>
      <c r="N233" s="531"/>
      <c r="O233" s="531"/>
      <c r="P233" s="32" t="str">
        <f>+IF(H233=0,"",'Ark1'!U1194)</f>
        <v/>
      </c>
      <c r="Q233" s="214"/>
      <c r="R233" s="462" t="str">
        <f>+IF(L233=0,"",'Ark1'!AJ1194)</f>
        <v/>
      </c>
      <c r="S233" s="460"/>
      <c r="T233" s="463" t="str">
        <f>+IF(L233=0,"",'Ark1'!AL1194)</f>
        <v/>
      </c>
      <c r="U233" s="214"/>
      <c r="V233" s="236" t="str">
        <f>+IF(H233=0,"",'Ark1'!T1194)</f>
        <v/>
      </c>
      <c r="W233" s="237" t="str">
        <f>+IF(H233=0,"",'Ark1'!W1194)</f>
        <v/>
      </c>
      <c r="X233" s="237" t="str">
        <f>+IF(H233=0,"",'Ark1'!X1194)</f>
        <v/>
      </c>
      <c r="Y233" s="237" t="str">
        <f>+IF(H233=0,"",'Ark1'!Y1194)</f>
        <v/>
      </c>
      <c r="Z233" s="237" t="str">
        <f>+IF(H233=0,"",'Ark1'!Z1194)</f>
        <v/>
      </c>
      <c r="AA233" s="237" t="str">
        <f>+IF(H233=0,"",'Ark1'!AA1194)</f>
        <v/>
      </c>
      <c r="AB233" s="236" t="str">
        <f>+IF(H233=0,"",'Ark1'!AC1194)</f>
        <v/>
      </c>
      <c r="AC233" s="237" t="str">
        <f>+IF(H233=0,"",'Ark1'!AE1194)</f>
        <v/>
      </c>
      <c r="AD233" s="237" t="str">
        <f t="shared" si="202"/>
        <v/>
      </c>
      <c r="AE233" s="235" t="str">
        <f t="shared" si="203"/>
        <v/>
      </c>
      <c r="AF233" s="214"/>
      <c r="AG233" s="27"/>
      <c r="AI233" s="29"/>
      <c r="AJ233" s="27"/>
      <c r="AK233" s="28"/>
      <c r="AL233" s="28"/>
      <c r="AP233" s="28"/>
    </row>
    <row r="234" spans="1:42" ht="15" customHeight="1">
      <c r="A234" s="214"/>
      <c r="B234" s="238">
        <f>+'Ark1'!C1195</f>
        <v>2024</v>
      </c>
      <c r="C234" s="234">
        <f>+'Ark1'!L1195</f>
        <v>15</v>
      </c>
      <c r="D234" s="234" t="s">
        <v>40</v>
      </c>
      <c r="E234" s="234">
        <f>+'Ark1'!D1195</f>
        <v>12</v>
      </c>
      <c r="F234" s="234" t="str">
        <f t="shared" si="201"/>
        <v>Des</v>
      </c>
      <c r="G234" s="351">
        <f>+'Ark1'!Q1195</f>
        <v>0</v>
      </c>
      <c r="H234" s="351">
        <f>+'Ark1'!R1195</f>
        <v>0</v>
      </c>
      <c r="I234" s="236" t="str">
        <f>+IF(H234=0,"",'Ark1'!AG1195)</f>
        <v/>
      </c>
      <c r="J234" s="236" t="str">
        <f>+IF(H234=0,"",'Ark1'!AH1195)</f>
        <v/>
      </c>
      <c r="K234" s="95"/>
      <c r="L234" s="465">
        <f>+'Ark1'!AI1195</f>
        <v>0</v>
      </c>
      <c r="M234" s="214"/>
      <c r="N234" s="531"/>
      <c r="O234" s="531"/>
      <c r="P234" s="32" t="str">
        <f>+IF(H234=0,"",'Ark1'!U1195)</f>
        <v/>
      </c>
      <c r="Q234" s="214"/>
      <c r="R234" s="462" t="str">
        <f>+IF(L234=0,"",'Ark1'!AJ1195)</f>
        <v/>
      </c>
      <c r="S234" s="460"/>
      <c r="T234" s="463" t="str">
        <f>+IF(L234=0,"",'Ark1'!AL1195)</f>
        <v/>
      </c>
      <c r="U234" s="214"/>
      <c r="V234" s="236" t="str">
        <f>+IF(H234=0,"",'Ark1'!T1195)</f>
        <v/>
      </c>
      <c r="W234" s="237" t="str">
        <f>+IF(H234=0,"",'Ark1'!W1195)</f>
        <v/>
      </c>
      <c r="X234" s="237" t="str">
        <f>+IF(H234=0,"",'Ark1'!X1195)</f>
        <v/>
      </c>
      <c r="Y234" s="237" t="str">
        <f>+IF(H234=0,"",'Ark1'!Y1195)</f>
        <v/>
      </c>
      <c r="Z234" s="237" t="str">
        <f>+IF(H234=0,"",'Ark1'!Z1195)</f>
        <v/>
      </c>
      <c r="AA234" s="237" t="str">
        <f>+IF(H234=0,"",'Ark1'!AA1195)</f>
        <v/>
      </c>
      <c r="AB234" s="236" t="str">
        <f>+IF(H234=0,"",'Ark1'!AC1195)</f>
        <v/>
      </c>
      <c r="AC234" s="237" t="str">
        <f>+IF(H234=0,"",'Ark1'!AE1195)</f>
        <v/>
      </c>
      <c r="AD234" s="237" t="str">
        <f t="shared" si="202"/>
        <v/>
      </c>
      <c r="AE234" s="235" t="str">
        <f t="shared" si="203"/>
        <v/>
      </c>
      <c r="AF234" s="214"/>
      <c r="AG234" s="27"/>
      <c r="AI234" s="29"/>
      <c r="AJ234" s="27"/>
      <c r="AK234" s="28"/>
      <c r="AL234" s="28"/>
      <c r="AP234" s="28"/>
    </row>
    <row r="235" spans="1:42" ht="15" customHeight="1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531"/>
      <c r="O235" s="531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7"/>
      <c r="AI235" s="29"/>
      <c r="AJ235" s="27"/>
      <c r="AK235" s="28"/>
      <c r="AL235" s="28"/>
      <c r="AP235" s="28"/>
    </row>
    <row r="236" spans="1:42" ht="15" customHeight="1">
      <c r="A236" s="214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531"/>
      <c r="O236" s="531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7"/>
      <c r="AI236" s="29"/>
      <c r="AJ236" s="27"/>
      <c r="AK236" s="28"/>
      <c r="AL236" s="28"/>
      <c r="AP236" s="28"/>
    </row>
    <row r="237" spans="1:42" ht="15" customHeight="1">
      <c r="A237" s="480"/>
      <c r="B237" s="480"/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27"/>
      <c r="AI237" s="29"/>
      <c r="AJ237" s="27"/>
      <c r="AK237" s="28"/>
      <c r="AL237" s="28"/>
      <c r="AP237" s="28"/>
    </row>
    <row r="238" spans="1:42" ht="15" customHeight="1">
      <c r="A238" s="480"/>
      <c r="B238" s="480"/>
      <c r="C238" s="480"/>
      <c r="D238" s="238" t="str">
        <f>+D240</f>
        <v>P-</v>
      </c>
      <c r="E238" s="480"/>
      <c r="F238" s="480"/>
      <c r="G238" s="480"/>
      <c r="H238" s="480"/>
      <c r="I238" s="480"/>
      <c r="J238" s="480"/>
      <c r="K238" s="480"/>
      <c r="L238" s="480"/>
      <c r="M238" s="480"/>
      <c r="N238" s="480"/>
      <c r="O238" s="480"/>
      <c r="P238" s="480"/>
      <c r="Q238" s="480"/>
      <c r="R238" s="480"/>
      <c r="S238" s="480"/>
      <c r="T238" s="480"/>
      <c r="U238" s="480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27"/>
      <c r="AI238" s="29"/>
      <c r="AJ238" s="27"/>
      <c r="AK238" s="28"/>
      <c r="AL238" s="28"/>
      <c r="AP238" s="28"/>
    </row>
    <row r="239" spans="1:42" ht="15" customHeight="1">
      <c r="A239" s="480"/>
      <c r="B239" s="480"/>
      <c r="C239" s="480"/>
      <c r="D239" s="480"/>
      <c r="E239" s="480"/>
      <c r="F239" s="480"/>
      <c r="G239" s="480"/>
      <c r="H239" s="480"/>
      <c r="I239" s="480"/>
      <c r="J239" s="480"/>
      <c r="K239" s="480"/>
      <c r="L239" s="480"/>
      <c r="M239" s="480"/>
      <c r="N239" s="480"/>
      <c r="O239" s="480"/>
      <c r="P239" s="480"/>
      <c r="Q239" s="480"/>
      <c r="R239" s="480"/>
      <c r="S239" s="480"/>
      <c r="T239" s="480"/>
      <c r="U239" s="480"/>
      <c r="V239" s="480"/>
      <c r="W239" s="480"/>
      <c r="X239" s="480"/>
      <c r="Y239" s="480"/>
      <c r="Z239" s="480"/>
      <c r="AA239" s="480"/>
      <c r="AB239" s="480"/>
      <c r="AC239" s="480"/>
      <c r="AD239" s="480"/>
      <c r="AE239" s="480"/>
      <c r="AF239" s="480"/>
      <c r="AG239" s="27"/>
      <c r="AI239" s="29"/>
      <c r="AJ239" s="27"/>
      <c r="AK239" s="28"/>
      <c r="AL239" s="28"/>
      <c r="AP239" s="28"/>
    </row>
    <row r="240" spans="1:42" ht="15" customHeight="1">
      <c r="A240" s="480"/>
      <c r="B240" s="238">
        <f>+'Ark1'!C1196</f>
        <v>2023</v>
      </c>
      <c r="C240" s="234">
        <f>+'Ark1'!L1196</f>
        <v>1</v>
      </c>
      <c r="D240" s="234" t="str">
        <f>VLOOKUP(C240,RNR!$D$4:$E$18,2)</f>
        <v>P-</v>
      </c>
      <c r="E240" s="234">
        <f>+'Ark1'!D1196</f>
        <v>1</v>
      </c>
      <c r="F240" s="234" t="str">
        <f>VLOOKUP(E240,RNR!$F$4:$G$15,2)</f>
        <v>Jan</v>
      </c>
      <c r="G240" s="351">
        <f>+'Ark1'!Q1196</f>
        <v>2</v>
      </c>
      <c r="H240" s="351">
        <f>+'Ark1'!R1196</f>
        <v>2</v>
      </c>
      <c r="I240" s="236">
        <f>+IF(H240=0,"",'Ark1'!AG1196)</f>
        <v>6.4199866921733365E-2</v>
      </c>
      <c r="J240" s="236">
        <f>+IF(H240=0,"",'Ark1'!AH1196)</f>
        <v>50</v>
      </c>
      <c r="K240" s="95"/>
      <c r="L240" s="465">
        <f>+'Ark1'!AI1196</f>
        <v>0</v>
      </c>
      <c r="M240" s="214"/>
      <c r="N240" s="531"/>
      <c r="O240" s="531"/>
      <c r="P240" s="32">
        <f>+IF(H240=0,"",'Ark1'!U1196)</f>
        <v>12.350000000000001</v>
      </c>
      <c r="Q240" s="214"/>
      <c r="R240" s="462" t="str">
        <f>+IF(L240=0,"",'Ark1'!AJ1196)</f>
        <v/>
      </c>
      <c r="S240" s="460"/>
      <c r="T240" s="463" t="str">
        <f>+IF(L240=0,"",'Ark1'!AL1196)</f>
        <v/>
      </c>
      <c r="U240" s="214"/>
      <c r="V240" s="236">
        <f>+IF(H240=0,"",'Ark1'!T1196)</f>
        <v>3</v>
      </c>
      <c r="W240" s="237">
        <f>+IF(H240=0,"",'Ark1'!W1196)</f>
        <v>0</v>
      </c>
      <c r="X240" s="237">
        <f>+IF(H240=0,"",'Ark1'!X1196)</f>
        <v>0</v>
      </c>
      <c r="Y240" s="237">
        <f>+IF(H240=0,"",'Ark1'!Y1196)</f>
        <v>0</v>
      </c>
      <c r="Z240" s="237">
        <f>+IF(H240=0,"",'Ark1'!Z1196)</f>
        <v>1.3499999999999961</v>
      </c>
      <c r="AA240" s="237">
        <f>+IF(H240=0,"",'Ark1'!AA1196)</f>
        <v>0</v>
      </c>
      <c r="AB240" s="236">
        <f>+IF(H240=0,"",'Ark1'!AC1196)</f>
        <v>0</v>
      </c>
      <c r="AC240" s="237">
        <f>+IF(H240=0,"",'Ark1'!AE1196)</f>
        <v>0</v>
      </c>
      <c r="AD240" s="237">
        <f t="shared" ref="AD240:AD251" si="204">+IF(H240=0,"",+P240/C240)</f>
        <v>12.350000000000001</v>
      </c>
      <c r="AE240" s="235">
        <f t="shared" ref="AE240:AE251" si="205">+IF(H240=0,"",G240/H240)</f>
        <v>1</v>
      </c>
      <c r="AF240" s="480"/>
      <c r="AG240" s="27"/>
      <c r="AI240" s="29"/>
      <c r="AJ240" s="27"/>
      <c r="AK240" s="28"/>
      <c r="AL240" s="28"/>
      <c r="AP240" s="28"/>
    </row>
    <row r="241" spans="1:72" ht="15" customHeight="1">
      <c r="A241" s="480"/>
      <c r="B241" s="238">
        <f>+'Ark1'!C1197</f>
        <v>2023</v>
      </c>
      <c r="C241" s="234">
        <f>+'Ark1'!L1197</f>
        <v>1</v>
      </c>
      <c r="D241" s="234" t="str">
        <f>VLOOKUP(C241,RNR!$D$4:$E$18,2)</f>
        <v>P-</v>
      </c>
      <c r="E241" s="234">
        <f>+'Ark1'!D1197</f>
        <v>2</v>
      </c>
      <c r="F241" s="234" t="str">
        <f>VLOOKUP(E241,RNR!$F$4:$G$15,2)</f>
        <v>Feb</v>
      </c>
      <c r="G241" s="351">
        <f>+'Ark1'!Q1197</f>
        <v>3</v>
      </c>
      <c r="H241" s="351">
        <f>+'Ark1'!R1197</f>
        <v>3</v>
      </c>
      <c r="I241" s="236">
        <f>+IF(H241=0,"",'Ark1'!AG1197)</f>
        <v>9.9818014717070691E-2</v>
      </c>
      <c r="J241" s="236">
        <f>+IF(H241=0,"",'Ark1'!AH1197)</f>
        <v>0</v>
      </c>
      <c r="K241" s="95"/>
      <c r="L241" s="465">
        <f>+'Ark1'!AI1197</f>
        <v>0</v>
      </c>
      <c r="M241" s="214"/>
      <c r="N241" s="531"/>
      <c r="O241" s="531"/>
      <c r="P241" s="32">
        <f>+IF(H241=0,"",'Ark1'!U1197)</f>
        <v>16.400000000000006</v>
      </c>
      <c r="Q241" s="214"/>
      <c r="R241" s="462" t="str">
        <f>+IF(L241=0,"",'Ark1'!AJ1197)</f>
        <v/>
      </c>
      <c r="S241" s="460"/>
      <c r="T241" s="463" t="str">
        <f>+IF(L241=0,"",'Ark1'!AL1197)</f>
        <v/>
      </c>
      <c r="U241" s="214"/>
      <c r="V241" s="236">
        <f>+IF(H241=0,"",'Ark1'!T1197)</f>
        <v>2.3333333333333339</v>
      </c>
      <c r="W241" s="237">
        <f>+IF(H241=0,"",'Ark1'!W1197)</f>
        <v>0</v>
      </c>
      <c r="X241" s="237">
        <f>+IF(H241=0,"",'Ark1'!X1197)</f>
        <v>33.333333333333343</v>
      </c>
      <c r="Y241" s="237">
        <f>+IF(H241=0,"",'Ark1'!Y1197)</f>
        <v>0</v>
      </c>
      <c r="Z241" s="237">
        <f>+IF(H241=0,"",'Ark1'!Z1197)</f>
        <v>3.1885210782848201</v>
      </c>
      <c r="AA241" s="237">
        <f>+IF(H241=0,"",'Ark1'!AA1197)</f>
        <v>0</v>
      </c>
      <c r="AB241" s="236">
        <f>+IF(H241=0,"",'Ark1'!AC1197)</f>
        <v>0</v>
      </c>
      <c r="AC241" s="237">
        <f>+IF(H241=0,"",'Ark1'!AE1197)</f>
        <v>0</v>
      </c>
      <c r="AD241" s="237">
        <f t="shared" si="204"/>
        <v>16.400000000000006</v>
      </c>
      <c r="AE241" s="235">
        <f t="shared" si="205"/>
        <v>1</v>
      </c>
      <c r="AF241" s="480"/>
      <c r="AG241" s="217"/>
      <c r="AI241" s="29"/>
      <c r="AJ241" s="27"/>
      <c r="AK241" s="218"/>
      <c r="AL241" s="28"/>
      <c r="AP241" s="28"/>
      <c r="BH241" s="230"/>
    </row>
    <row r="242" spans="1:72" ht="15" customHeight="1">
      <c r="A242" s="480"/>
      <c r="B242" s="238">
        <f>+'Ark1'!C1198</f>
        <v>2023</v>
      </c>
      <c r="C242" s="234">
        <f>+'Ark1'!L1198</f>
        <v>1</v>
      </c>
      <c r="D242" s="234" t="str">
        <f>VLOOKUP(C242,RNR!$D$4:$E$18,2)</f>
        <v>P-</v>
      </c>
      <c r="E242" s="234">
        <f>+'Ark1'!D1198</f>
        <v>3</v>
      </c>
      <c r="F242" s="234" t="str">
        <f>VLOOKUP(E242,RNR!$F$4:$G$15,2)</f>
        <v>Mar</v>
      </c>
      <c r="G242" s="351">
        <f>+'Ark1'!Q1198</f>
        <v>24</v>
      </c>
      <c r="H242" s="351">
        <f>+'Ark1'!R1198</f>
        <v>25</v>
      </c>
      <c r="I242" s="236">
        <f>+IF(H242=0,"",'Ark1'!AG1198)</f>
        <v>9.8869617133653026E-2</v>
      </c>
      <c r="J242" s="236">
        <f>+IF(H242=0,"",'Ark1'!AH1198)</f>
        <v>0</v>
      </c>
      <c r="K242" s="95"/>
      <c r="L242" s="465">
        <f>+'Ark1'!AI1198</f>
        <v>3</v>
      </c>
      <c r="M242" s="214"/>
      <c r="N242" s="531"/>
      <c r="O242" s="531"/>
      <c r="P242" s="32">
        <f>+IF(H242=0,"",'Ark1'!U1198)</f>
        <v>16.463999999999999</v>
      </c>
      <c r="Q242" s="214"/>
      <c r="R242" s="462">
        <f>+IF(L242=0,"",'Ark1'!AJ1198)</f>
        <v>104.03333333333336</v>
      </c>
      <c r="S242" s="460"/>
      <c r="T242" s="463">
        <f>+IF(L242=0,"",'Ark1'!AL1198)</f>
        <v>11.887629049223742</v>
      </c>
      <c r="U242" s="214"/>
      <c r="V242" s="236">
        <f>+IF(H242=0,"",'Ark1'!T1198)</f>
        <v>2.72</v>
      </c>
      <c r="W242" s="237">
        <f>+IF(H242=0,"",'Ark1'!W1198)</f>
        <v>0</v>
      </c>
      <c r="X242" s="237">
        <f>+IF(H242=0,"",'Ark1'!X1198)</f>
        <v>56</v>
      </c>
      <c r="Y242" s="237">
        <f>+IF(H242=0,"",'Ark1'!Y1198)</f>
        <v>4</v>
      </c>
      <c r="Z242" s="237">
        <f>+IF(H242=0,"",'Ark1'!Z1198)</f>
        <v>4.5653372274126784</v>
      </c>
      <c r="AA242" s="237">
        <f>+IF(H242=0,"",'Ark1'!AA1198)</f>
        <v>0</v>
      </c>
      <c r="AB242" s="236">
        <f>+IF(H242=0,"",'Ark1'!AC1198)</f>
        <v>0</v>
      </c>
      <c r="AC242" s="237">
        <f>+IF(H242=0,"",'Ark1'!AE1198)</f>
        <v>0</v>
      </c>
      <c r="AD242" s="237">
        <f t="shared" si="204"/>
        <v>16.463999999999999</v>
      </c>
      <c r="AE242" s="235">
        <f t="shared" si="205"/>
        <v>0.96</v>
      </c>
      <c r="AF242" s="480"/>
      <c r="AG242" s="217"/>
      <c r="AI242" s="29"/>
      <c r="AJ242" s="27"/>
      <c r="AK242" s="218"/>
      <c r="AL242" s="28"/>
      <c r="AP242" s="28"/>
      <c r="BH242" s="230"/>
    </row>
    <row r="243" spans="1:72" ht="15" customHeight="1">
      <c r="A243" s="480"/>
      <c r="B243" s="238">
        <f>+'Ark1'!C1199</f>
        <v>2023</v>
      </c>
      <c r="C243" s="234">
        <f>+'Ark1'!L1199</f>
        <v>1</v>
      </c>
      <c r="D243" s="234" t="str">
        <f>VLOOKUP(C243,RNR!$D$4:$E$18,2)</f>
        <v>P-</v>
      </c>
      <c r="E243" s="234">
        <f>+'Ark1'!D1199</f>
        <v>4</v>
      </c>
      <c r="F243" s="234" t="str">
        <f>VLOOKUP(E243,RNR!$F$4:$G$15,2)</f>
        <v>Apr</v>
      </c>
      <c r="G243" s="351">
        <f>+'Ark1'!Q1199</f>
        <v>0</v>
      </c>
      <c r="H243" s="351">
        <f>+'Ark1'!R1199</f>
        <v>0</v>
      </c>
      <c r="I243" s="236" t="str">
        <f>+IF(H243=0,"",'Ark1'!AG1199)</f>
        <v/>
      </c>
      <c r="J243" s="236" t="str">
        <f>+IF(H243=0,"",'Ark1'!AH1199)</f>
        <v/>
      </c>
      <c r="K243" s="95"/>
      <c r="L243" s="465">
        <f>+'Ark1'!AI1199</f>
        <v>0</v>
      </c>
      <c r="M243" s="214"/>
      <c r="N243" s="531"/>
      <c r="O243" s="531"/>
      <c r="P243" s="32" t="str">
        <f>+IF(H243=0,"",'Ark1'!U1199)</f>
        <v/>
      </c>
      <c r="Q243" s="214"/>
      <c r="R243" s="462" t="str">
        <f>+IF(L243=0,"",'Ark1'!AJ1199)</f>
        <v/>
      </c>
      <c r="S243" s="460"/>
      <c r="T243" s="463" t="str">
        <f>+IF(L243=0,"",'Ark1'!AL1199)</f>
        <v/>
      </c>
      <c r="U243" s="214"/>
      <c r="V243" s="236" t="str">
        <f>+IF(H243=0,"",'Ark1'!T1199)</f>
        <v/>
      </c>
      <c r="W243" s="237" t="str">
        <f>+IF(H243=0,"",'Ark1'!W1199)</f>
        <v/>
      </c>
      <c r="X243" s="237" t="str">
        <f>+IF(H243=0,"",'Ark1'!X1199)</f>
        <v/>
      </c>
      <c r="Y243" s="237" t="str">
        <f>+IF(H243=0,"",'Ark1'!Y1199)</f>
        <v/>
      </c>
      <c r="Z243" s="237" t="str">
        <f>+IF(H243=0,"",'Ark1'!Z1199)</f>
        <v/>
      </c>
      <c r="AA243" s="237" t="str">
        <f>+IF(H243=0,"",'Ark1'!AA1199)</f>
        <v/>
      </c>
      <c r="AB243" s="236" t="str">
        <f>+IF(H243=0,"",'Ark1'!AC1199)</f>
        <v/>
      </c>
      <c r="AC243" s="237" t="str">
        <f>+IF(H243=0,"",'Ark1'!AE1199)</f>
        <v/>
      </c>
      <c r="AD243" s="237" t="str">
        <f t="shared" si="204"/>
        <v/>
      </c>
      <c r="AE243" s="235" t="str">
        <f t="shared" si="205"/>
        <v/>
      </c>
      <c r="AF243" s="480"/>
      <c r="AG243" s="217"/>
      <c r="AI243" s="29"/>
      <c r="AJ243" s="27"/>
      <c r="AK243" s="218"/>
      <c r="AL243" s="28"/>
      <c r="AP243" s="28"/>
      <c r="BH243" s="230"/>
    </row>
    <row r="244" spans="1:72" ht="15" customHeight="1">
      <c r="A244" s="480"/>
      <c r="B244" s="238">
        <f>+'Ark1'!C1200</f>
        <v>2023</v>
      </c>
      <c r="C244" s="234">
        <f>+'Ark1'!L1200</f>
        <v>1</v>
      </c>
      <c r="D244" s="234" t="str">
        <f>VLOOKUP(C244,RNR!$D$4:$E$18,2)</f>
        <v>P-</v>
      </c>
      <c r="E244" s="234">
        <f>+'Ark1'!D1200</f>
        <v>5</v>
      </c>
      <c r="F244" s="234" t="str">
        <f>VLOOKUP(E244,RNR!$F$4:$G$15,2)</f>
        <v>Mai</v>
      </c>
      <c r="G244" s="351">
        <f>+'Ark1'!Q1200</f>
        <v>3</v>
      </c>
      <c r="H244" s="351">
        <f>+'Ark1'!R1200</f>
        <v>4</v>
      </c>
      <c r="I244" s="236">
        <f>+IF(H244=0,"",'Ark1'!AG1200)</f>
        <v>0.13655548249253677</v>
      </c>
      <c r="J244" s="236">
        <f>+IF(H244=0,"",'Ark1'!AH1200)</f>
        <v>0</v>
      </c>
      <c r="K244" s="95"/>
      <c r="L244" s="465">
        <f>+'Ark1'!AI1200</f>
        <v>1</v>
      </c>
      <c r="M244" s="214"/>
      <c r="N244" s="531"/>
      <c r="O244" s="531"/>
      <c r="P244" s="32">
        <f>+IF(H244=0,"",'Ark1'!U1200)</f>
        <v>16.25</v>
      </c>
      <c r="Q244" s="214"/>
      <c r="R244" s="462">
        <f>+IF(L244=0,"",'Ark1'!AJ1200)</f>
        <v>108.3</v>
      </c>
      <c r="S244" s="460"/>
      <c r="T244" s="463">
        <f>+IF(L244=0,"",'Ark1'!AL1200)</f>
        <v>13.225859713887008</v>
      </c>
      <c r="U244" s="214"/>
      <c r="V244" s="236">
        <f>+IF(H244=0,"",'Ark1'!T1200)</f>
        <v>3.75</v>
      </c>
      <c r="W244" s="237">
        <f>+IF(H244=0,"",'Ark1'!W1200)</f>
        <v>0</v>
      </c>
      <c r="X244" s="237">
        <f>+IF(H244=0,"",'Ark1'!X1200)</f>
        <v>75</v>
      </c>
      <c r="Y244" s="237">
        <f>+IF(H244=0,"",'Ark1'!Y1200)</f>
        <v>0</v>
      </c>
      <c r="Z244" s="237">
        <f>+IF(H244=0,"",'Ark1'!Z1200)</f>
        <v>1.3067134345371916</v>
      </c>
      <c r="AA244" s="237">
        <f>+IF(H244=0,"",'Ark1'!AA1200)</f>
        <v>0</v>
      </c>
      <c r="AB244" s="236">
        <f>+IF(H244=0,"",'Ark1'!AC1200)</f>
        <v>0</v>
      </c>
      <c r="AC244" s="237">
        <f>+IF(H244=0,"",'Ark1'!AE1200)</f>
        <v>0</v>
      </c>
      <c r="AD244" s="237">
        <f t="shared" si="204"/>
        <v>16.25</v>
      </c>
      <c r="AE244" s="235">
        <f t="shared" si="205"/>
        <v>0.75</v>
      </c>
      <c r="AF244" s="480"/>
      <c r="AG244" s="217"/>
      <c r="AI244" s="29"/>
      <c r="AJ244" s="27"/>
      <c r="AK244" s="218"/>
      <c r="AL244" s="28"/>
      <c r="AP244" s="28"/>
      <c r="BH244" s="230" t="e">
        <f>1+#REF!</f>
        <v>#REF!</v>
      </c>
      <c r="BI244" s="28">
        <v>20.659867330016564</v>
      </c>
      <c r="BJ244" s="28">
        <f t="shared" ref="BJ244" si="206">+BI244</f>
        <v>20.659867330016564</v>
      </c>
      <c r="BK244" s="28">
        <f t="shared" ref="BK244" si="207">+BJ244</f>
        <v>20.659867330016564</v>
      </c>
      <c r="BL244" s="28">
        <f t="shared" ref="BL244" si="208">+BK244</f>
        <v>20.659867330016564</v>
      </c>
      <c r="BM244" s="28">
        <f t="shared" ref="BM244" si="209">+BL244</f>
        <v>20.659867330016564</v>
      </c>
      <c r="BN244" s="28">
        <f t="shared" ref="BN244" si="210">+BM244</f>
        <v>20.659867330016564</v>
      </c>
      <c r="BO244" s="28">
        <f t="shared" ref="BO244" si="211">+BN244</f>
        <v>20.659867330016564</v>
      </c>
      <c r="BP244" s="28">
        <f t="shared" ref="BP244" si="212">+BO244</f>
        <v>20.659867330016564</v>
      </c>
      <c r="BQ244" s="28">
        <f t="shared" ref="BQ244" si="213">+BP244</f>
        <v>20.659867330016564</v>
      </c>
      <c r="BR244" s="28">
        <f t="shared" ref="BR244" si="214">+BQ244</f>
        <v>20.659867330016564</v>
      </c>
      <c r="BS244" s="28">
        <f t="shared" ref="BS244" si="215">+BR244</f>
        <v>20.659867330016564</v>
      </c>
      <c r="BT244" s="28">
        <f t="shared" ref="BT244" si="216">+BS244</f>
        <v>20.659867330016564</v>
      </c>
    </row>
    <row r="245" spans="1:72">
      <c r="A245" s="480"/>
      <c r="B245" s="238">
        <f>+'Ark1'!C1201</f>
        <v>2023</v>
      </c>
      <c r="C245" s="234">
        <f>+'Ark1'!L1201</f>
        <v>1</v>
      </c>
      <c r="D245" s="234" t="str">
        <f>VLOOKUP(C245,RNR!$D$4:$E$18,2)</f>
        <v>P-</v>
      </c>
      <c r="E245" s="234">
        <f>+'Ark1'!D1201</f>
        <v>6</v>
      </c>
      <c r="F245" s="234" t="str">
        <f>VLOOKUP(E245,RNR!$F$4:$G$15,2)</f>
        <v>Jun</v>
      </c>
      <c r="G245" s="351">
        <f>+'Ark1'!Q1201</f>
        <v>1</v>
      </c>
      <c r="H245" s="351">
        <f>+'Ark1'!R1201</f>
        <v>1</v>
      </c>
      <c r="I245" s="236">
        <f>+IF(H245=0,"",'Ark1'!AG1201)</f>
        <v>5.1669542463831312E-2</v>
      </c>
      <c r="J245" s="236">
        <f>+IF(H245=0,"",'Ark1'!AH1201)</f>
        <v>0</v>
      </c>
      <c r="K245" s="95"/>
      <c r="L245" s="465">
        <f>+'Ark1'!AI1201</f>
        <v>1</v>
      </c>
      <c r="M245" s="214"/>
      <c r="N245" s="531"/>
      <c r="O245" s="531"/>
      <c r="P245" s="32">
        <f>+IF(H245=0,"",'Ark1'!U1201)</f>
        <v>21.8</v>
      </c>
      <c r="Q245" s="214"/>
      <c r="R245" s="462">
        <f>+IF(L245=0,"",'Ark1'!AJ1201)</f>
        <v>113.9</v>
      </c>
      <c r="S245" s="460"/>
      <c r="T245" s="463">
        <f>+IF(L245=0,"",'Ark1'!AL1201)</f>
        <v>14.753169136213979</v>
      </c>
      <c r="U245" s="214"/>
      <c r="V245" s="236">
        <f>+IF(H245=0,"",'Ark1'!T1201)</f>
        <v>2</v>
      </c>
      <c r="W245" s="237">
        <f>+IF(H245=0,"",'Ark1'!W1201)</f>
        <v>0</v>
      </c>
      <c r="X245" s="237">
        <f>+IF(H245=0,"",'Ark1'!X1201)</f>
        <v>100</v>
      </c>
      <c r="Y245" s="237">
        <f>+IF(H245=0,"",'Ark1'!Y1201)</f>
        <v>0</v>
      </c>
      <c r="Z245" s="237">
        <f>+IF(H245=0,"",'Ark1'!Z1201)</f>
        <v>0</v>
      </c>
      <c r="AA245" s="237">
        <f>+IF(H245=0,"",'Ark1'!AA1201)</f>
        <v>0</v>
      </c>
      <c r="AB245" s="236">
        <f>+IF(H245=0,"",'Ark1'!AC1201)</f>
        <v>0</v>
      </c>
      <c r="AC245" s="237">
        <f>+IF(H245=0,"",'Ark1'!AE1201)</f>
        <v>0</v>
      </c>
      <c r="AD245" s="237">
        <f t="shared" si="204"/>
        <v>21.8</v>
      </c>
      <c r="AE245" s="235">
        <f t="shared" si="205"/>
        <v>1</v>
      </c>
      <c r="AF245" s="480"/>
      <c r="AG245" s="27"/>
      <c r="AI245" s="29"/>
      <c r="AJ245" s="27"/>
      <c r="AK245" s="28"/>
      <c r="AL245" s="28"/>
      <c r="AP245" s="28"/>
    </row>
    <row r="246" spans="1:72">
      <c r="A246" s="480"/>
      <c r="B246" s="238">
        <f>+'Ark1'!C1202</f>
        <v>2023</v>
      </c>
      <c r="C246" s="234">
        <f>+'Ark1'!L1202</f>
        <v>1</v>
      </c>
      <c r="D246" s="234" t="str">
        <f>VLOOKUP(C246,RNR!$D$4:$E$18,2)</f>
        <v>P-</v>
      </c>
      <c r="E246" s="234">
        <f>+'Ark1'!D1202</f>
        <v>7</v>
      </c>
      <c r="F246" s="234" t="str">
        <f>VLOOKUP(E246,RNR!$F$4:$G$15,2)</f>
        <v>Jul</v>
      </c>
      <c r="G246" s="351">
        <f>+'Ark1'!Q1202</f>
        <v>1</v>
      </c>
      <c r="H246" s="351">
        <f>+'Ark1'!R1202</f>
        <v>3</v>
      </c>
      <c r="I246" s="236">
        <f>+IF(H246=0,"",'Ark1'!AG1202)</f>
        <v>0.5146238109819341</v>
      </c>
      <c r="J246" s="236">
        <f>+IF(H246=0,"",'Ark1'!AH1202)</f>
        <v>0</v>
      </c>
      <c r="K246" s="95"/>
      <c r="L246" s="465">
        <f>+'Ark1'!AI1202</f>
        <v>0</v>
      </c>
      <c r="M246" s="214"/>
      <c r="N246" s="531"/>
      <c r="O246" s="531"/>
      <c r="P246" s="32">
        <f>+IF(H246=0,"",'Ark1'!U1202)</f>
        <v>17.366666666666671</v>
      </c>
      <c r="Q246" s="214"/>
      <c r="R246" s="462" t="str">
        <f>+IF(L246=0,"",'Ark1'!AJ1202)</f>
        <v/>
      </c>
      <c r="S246" s="460"/>
      <c r="T246" s="463" t="str">
        <f>+IF(L246=0,"",'Ark1'!AL1202)</f>
        <v/>
      </c>
      <c r="U246" s="214"/>
      <c r="V246" s="236">
        <f>+IF(H246=0,"",'Ark1'!T1202)</f>
        <v>1</v>
      </c>
      <c r="W246" s="237">
        <f>+IF(H246=0,"",'Ark1'!W1202)</f>
        <v>0</v>
      </c>
      <c r="X246" s="237">
        <f>+IF(H246=0,"",'Ark1'!X1202)</f>
        <v>66.666666666666686</v>
      </c>
      <c r="Y246" s="237">
        <f>+IF(H246=0,"",'Ark1'!Y1202)</f>
        <v>0</v>
      </c>
      <c r="Z246" s="237">
        <f>+IF(H246=0,"",'Ark1'!Z1202)</f>
        <v>1.6977108770995435</v>
      </c>
      <c r="AA246" s="237">
        <f>+IF(H246=0,"",'Ark1'!AA1202)</f>
        <v>0</v>
      </c>
      <c r="AB246" s="236">
        <f>+IF(H246=0,"",'Ark1'!AC1202)</f>
        <v>0</v>
      </c>
      <c r="AC246" s="237">
        <f>+IF(H246=0,"",'Ark1'!AE1202)</f>
        <v>0</v>
      </c>
      <c r="AD246" s="237">
        <f t="shared" si="204"/>
        <v>17.366666666666671</v>
      </c>
      <c r="AE246" s="235">
        <f t="shared" si="205"/>
        <v>0.33333333333333331</v>
      </c>
      <c r="AF246" s="480"/>
      <c r="AG246" s="27"/>
      <c r="AI246" s="29"/>
      <c r="AJ246" s="27"/>
      <c r="AK246" s="28"/>
      <c r="AL246" s="28"/>
      <c r="AP246" s="28"/>
    </row>
    <row r="247" spans="1:72">
      <c r="A247" s="480"/>
      <c r="B247" s="238">
        <f>+'Ark1'!C1203</f>
        <v>2023</v>
      </c>
      <c r="C247" s="234">
        <f>+'Ark1'!L1203</f>
        <v>1</v>
      </c>
      <c r="D247" s="234" t="str">
        <f>VLOOKUP(C247,RNR!$D$4:$E$18,2)</f>
        <v>P-</v>
      </c>
      <c r="E247" s="234">
        <f>+'Ark1'!D1203</f>
        <v>8</v>
      </c>
      <c r="F247" s="234" t="str">
        <f>VLOOKUP(E247,RNR!$F$4:$G$15,2)</f>
        <v>Aug</v>
      </c>
      <c r="G247" s="351">
        <f>+'Ark1'!Q1203</f>
        <v>27</v>
      </c>
      <c r="H247" s="351">
        <f>+'Ark1'!R1203</f>
        <v>43</v>
      </c>
      <c r="I247" s="236">
        <f>+IF(H247=0,"",'Ark1'!AG1203)</f>
        <v>0.19998306247229369</v>
      </c>
      <c r="J247" s="236">
        <f>+IF(H247=0,"",'Ark1'!AH1203)</f>
        <v>2.3255813953488378</v>
      </c>
      <c r="K247" s="95"/>
      <c r="L247" s="465">
        <f>+'Ark1'!AI1203</f>
        <v>23</v>
      </c>
      <c r="M247" s="214"/>
      <c r="N247" s="531"/>
      <c r="O247" s="531"/>
      <c r="P247" s="32">
        <f>+IF(H247=0,"",'Ark1'!U1203)</f>
        <v>17.793023255813964</v>
      </c>
      <c r="Q247" s="214"/>
      <c r="R247" s="462">
        <f>+IF(L247=0,"",'Ark1'!AJ1203)</f>
        <v>113.34782608695652</v>
      </c>
      <c r="S247" s="460"/>
      <c r="T247" s="463">
        <f>+IF(L247=0,"",'Ark1'!AL1203)</f>
        <v>13.238332366505608</v>
      </c>
      <c r="U247" s="214"/>
      <c r="V247" s="236">
        <f>+IF(H247=0,"",'Ark1'!T1203)</f>
        <v>2.4883720930232545</v>
      </c>
      <c r="W247" s="237">
        <f>+IF(H247=0,"",'Ark1'!W1203)</f>
        <v>0</v>
      </c>
      <c r="X247" s="237">
        <f>+IF(H247=0,"",'Ark1'!X1203)</f>
        <v>74.418604651162795</v>
      </c>
      <c r="Y247" s="237">
        <f>+IF(H247=0,"",'Ark1'!Y1203)</f>
        <v>11.627906976744184</v>
      </c>
      <c r="Z247" s="237">
        <f>+IF(H247=0,"",'Ark1'!Z1203)</f>
        <v>4.4914075769979966</v>
      </c>
      <c r="AA247" s="237">
        <f>+IF(H247=0,"",'Ark1'!AA1203)</f>
        <v>0</v>
      </c>
      <c r="AB247" s="236">
        <f>+IF(H247=0,"",'Ark1'!AC1203)</f>
        <v>0</v>
      </c>
      <c r="AC247" s="237">
        <f>+IF(H247=0,"",'Ark1'!AE1203)</f>
        <v>0</v>
      </c>
      <c r="AD247" s="237">
        <f t="shared" si="204"/>
        <v>17.793023255813964</v>
      </c>
      <c r="AE247" s="235">
        <f t="shared" si="205"/>
        <v>0.62790697674418605</v>
      </c>
      <c r="AF247" s="480"/>
      <c r="AI247" s="29"/>
      <c r="AJ247" s="27"/>
      <c r="AM247" s="27"/>
      <c r="AN247" s="27"/>
      <c r="AO247" s="27"/>
      <c r="AQ247" s="27"/>
      <c r="AR247" s="239"/>
      <c r="AS247" s="27"/>
      <c r="AT247" s="27"/>
    </row>
    <row r="248" spans="1:72">
      <c r="A248" s="480"/>
      <c r="B248" s="238">
        <f>+'Ark1'!C1204</f>
        <v>2023</v>
      </c>
      <c r="C248" s="234">
        <f>+'Ark1'!L1204</f>
        <v>1</v>
      </c>
      <c r="D248" s="234" t="str">
        <f>VLOOKUP(C248,RNR!$D$4:$E$18,2)</f>
        <v>P-</v>
      </c>
      <c r="E248" s="234">
        <f>+'Ark1'!D1204</f>
        <v>9</v>
      </c>
      <c r="F248" s="234" t="str">
        <f>VLOOKUP(E248,RNR!$F$4:$G$15,2)</f>
        <v>Sep</v>
      </c>
      <c r="G248" s="351">
        <f>+'Ark1'!Q1204</f>
        <v>39</v>
      </c>
      <c r="H248" s="351">
        <f>+'Ark1'!R1204</f>
        <v>45</v>
      </c>
      <c r="I248" s="236">
        <f>+IF(H248=0,"",'Ark1'!AG1204)</f>
        <v>0.18294123301645859</v>
      </c>
      <c r="J248" s="236">
        <f>+IF(H248=0,"",'Ark1'!AH1204)</f>
        <v>6.6666666666666687</v>
      </c>
      <c r="K248" s="95"/>
      <c r="L248" s="465">
        <f>+'Ark1'!AI1204</f>
        <v>10</v>
      </c>
      <c r="M248" s="214"/>
      <c r="N248" s="531"/>
      <c r="O248" s="531"/>
      <c r="P248" s="32">
        <f>+IF(H248=0,"",'Ark1'!U1204)</f>
        <v>16.366666666666671</v>
      </c>
      <c r="Q248" s="214"/>
      <c r="R248" s="462">
        <f>+IF(L248=0,"",'Ark1'!AJ1204)</f>
        <v>107.81000000000002</v>
      </c>
      <c r="S248" s="460"/>
      <c r="T248" s="463">
        <f>+IF(L248=0,"",'Ark1'!AL1204)</f>
        <v>13.889204999376309</v>
      </c>
      <c r="U248" s="214"/>
      <c r="V248" s="236">
        <f>+IF(H248=0,"",'Ark1'!T1204)</f>
        <v>3.0666666666666678</v>
      </c>
      <c r="W248" s="237">
        <f>+IF(H248=0,"",'Ark1'!W1204)</f>
        <v>0</v>
      </c>
      <c r="X248" s="237">
        <f>+IF(H248=0,"",'Ark1'!X1204)</f>
        <v>48.888888888888886</v>
      </c>
      <c r="Y248" s="237">
        <f>+IF(H248=0,"",'Ark1'!Y1204)</f>
        <v>11.111111111111112</v>
      </c>
      <c r="Z248" s="237">
        <f>+IF(H248=0,"",'Ark1'!Z1204)</f>
        <v>5.5908655660619919</v>
      </c>
      <c r="AA248" s="237">
        <f>+IF(H248=0,"",'Ark1'!AA1204)</f>
        <v>0</v>
      </c>
      <c r="AB248" s="236">
        <f>+IF(H248=0,"",'Ark1'!AC1204)</f>
        <v>0</v>
      </c>
      <c r="AC248" s="237">
        <f>+IF(H248=0,"",'Ark1'!AE1204)</f>
        <v>0</v>
      </c>
      <c r="AD248" s="237">
        <f t="shared" si="204"/>
        <v>16.366666666666671</v>
      </c>
      <c r="AE248" s="235">
        <f t="shared" si="205"/>
        <v>0.8666666666666667</v>
      </c>
      <c r="AF248" s="480"/>
      <c r="AG248" s="217"/>
      <c r="AI248" s="29"/>
      <c r="AJ248" s="27"/>
      <c r="AM248" s="27"/>
      <c r="AN248" s="27"/>
      <c r="AO248" s="27"/>
      <c r="AQ248" s="27"/>
      <c r="AR248" s="239"/>
      <c r="AS248" s="27"/>
      <c r="AT248" s="27"/>
    </row>
    <row r="249" spans="1:72">
      <c r="A249" s="480"/>
      <c r="B249" s="238">
        <f>+'Ark1'!C1205</f>
        <v>2023</v>
      </c>
      <c r="C249" s="234">
        <f>+'Ark1'!L1205</f>
        <v>1</v>
      </c>
      <c r="D249" s="234" t="str">
        <f>VLOOKUP(C249,RNR!$D$4:$E$18,2)</f>
        <v>P-</v>
      </c>
      <c r="E249" s="234">
        <f>+'Ark1'!D1205</f>
        <v>10</v>
      </c>
      <c r="F249" s="234" t="str">
        <f>VLOOKUP(E249,RNR!$F$4:$G$15,2)</f>
        <v>Okt</v>
      </c>
      <c r="G249" s="351">
        <f>+'Ark1'!Q1205</f>
        <v>90</v>
      </c>
      <c r="H249" s="351">
        <f>+'Ark1'!R1205</f>
        <v>114</v>
      </c>
      <c r="I249" s="236">
        <f>+IF(H249=0,"",'Ark1'!AG1205)</f>
        <v>0.14391612380116145</v>
      </c>
      <c r="J249" s="236">
        <f>+IF(H249=0,"",'Ark1'!AH1205)</f>
        <v>5.2631578947368443</v>
      </c>
      <c r="K249" s="95"/>
      <c r="L249" s="465">
        <f>+'Ark1'!AI1205</f>
        <v>24</v>
      </c>
      <c r="M249" s="214"/>
      <c r="N249" s="531"/>
      <c r="O249" s="531"/>
      <c r="P249" s="32">
        <f>+IF(H249=0,"",'Ark1'!U1205)</f>
        <v>15.697368421052625</v>
      </c>
      <c r="Q249" s="214"/>
      <c r="R249" s="462">
        <f>+IF(L249=0,"",'Ark1'!AJ1205)</f>
        <v>111.10416666666664</v>
      </c>
      <c r="S249" s="460"/>
      <c r="T249" s="463">
        <f>+IF(L249=0,"",'Ark1'!AL1205)</f>
        <v>13.490237398393882</v>
      </c>
      <c r="U249" s="214"/>
      <c r="V249" s="236">
        <f>+IF(H249=0,"",'Ark1'!T1205)</f>
        <v>2.736842105263158</v>
      </c>
      <c r="W249" s="237">
        <f>+IF(H249=0,"",'Ark1'!W1205)</f>
        <v>0</v>
      </c>
      <c r="X249" s="237">
        <f>+IF(H249=0,"",'Ark1'!X1205)</f>
        <v>46.491228070175438</v>
      </c>
      <c r="Y249" s="237">
        <f>+IF(H249=0,"",'Ark1'!Y1205)</f>
        <v>7.0175438596491215</v>
      </c>
      <c r="Z249" s="237">
        <f>+IF(H249=0,"",'Ark1'!Z1205)</f>
        <v>4.8226159554478079</v>
      </c>
      <c r="AA249" s="237">
        <f>+IF(H249=0,"",'Ark1'!AA1205)</f>
        <v>0</v>
      </c>
      <c r="AB249" s="236">
        <f>+IF(H249=0,"",'Ark1'!AC1205)</f>
        <v>0</v>
      </c>
      <c r="AC249" s="237">
        <f>+IF(H249=0,"",'Ark1'!AE1205)</f>
        <v>0</v>
      </c>
      <c r="AD249" s="237">
        <f t="shared" si="204"/>
        <v>15.697368421052625</v>
      </c>
      <c r="AE249" s="235">
        <f t="shared" si="205"/>
        <v>0.78947368421052633</v>
      </c>
      <c r="AF249" s="480"/>
      <c r="AG249" s="217"/>
      <c r="AI249" s="29"/>
      <c r="AJ249" s="27"/>
      <c r="AM249" s="27"/>
      <c r="AN249" s="27"/>
      <c r="AO249" s="27"/>
      <c r="AQ249" s="27"/>
      <c r="AR249" s="239"/>
      <c r="AS249" s="27"/>
      <c r="AT249" s="27"/>
    </row>
    <row r="250" spans="1:72">
      <c r="A250" s="480"/>
      <c r="B250" s="238">
        <f>+'Ark1'!C1206</f>
        <v>2023</v>
      </c>
      <c r="C250" s="234">
        <f>+'Ark1'!L1206</f>
        <v>1</v>
      </c>
      <c r="D250" s="234" t="str">
        <f>VLOOKUP(C250,RNR!$D$4:$E$18,2)</f>
        <v>P-</v>
      </c>
      <c r="E250" s="234">
        <f>+'Ark1'!D1206</f>
        <v>11</v>
      </c>
      <c r="F250" s="234" t="str">
        <f>VLOOKUP(E250,RNR!$F$4:$G$15,2)</f>
        <v>Nov</v>
      </c>
      <c r="G250" s="351">
        <f>+'Ark1'!Q1206</f>
        <v>57</v>
      </c>
      <c r="H250" s="351">
        <f>+'Ark1'!R1206</f>
        <v>79</v>
      </c>
      <c r="I250" s="236">
        <f>+IF(H250=0,"",'Ark1'!AG1206)</f>
        <v>0.1730825768523887</v>
      </c>
      <c r="J250" s="236">
        <f>+IF(H250=0,"",'Ark1'!AH1206)</f>
        <v>10.126582278481012</v>
      </c>
      <c r="K250" s="95"/>
      <c r="L250" s="465">
        <f>+'Ark1'!AI1206</f>
        <v>35</v>
      </c>
      <c r="M250" s="214"/>
      <c r="N250" s="531"/>
      <c r="O250" s="531"/>
      <c r="P250" s="32">
        <f>+IF(H250=0,"",'Ark1'!U1206)</f>
        <v>15.53037974683545</v>
      </c>
      <c r="Q250" s="214"/>
      <c r="R250" s="462">
        <f>+IF(L250=0,"",'Ark1'!AJ1206)</f>
        <v>105.48285714285706</v>
      </c>
      <c r="S250" s="460"/>
      <c r="T250" s="463">
        <f>+IF(L250=0,"",'Ark1'!AL1206)</f>
        <v>0</v>
      </c>
      <c r="U250" s="214"/>
      <c r="V250" s="236">
        <f>+IF(H250=0,"",'Ark1'!T1206)</f>
        <v>2.5063291139240502</v>
      </c>
      <c r="W250" s="237">
        <f>+IF(H250=0,"",'Ark1'!W1206)</f>
        <v>0</v>
      </c>
      <c r="X250" s="237">
        <f>+IF(H250=0,"",'Ark1'!X1206)</f>
        <v>46.835443037974692</v>
      </c>
      <c r="Y250" s="237">
        <f>+IF(H250=0,"",'Ark1'!Y1206)</f>
        <v>10.126582278481012</v>
      </c>
      <c r="Z250" s="237">
        <f>+IF(H250=0,"",'Ark1'!Z1206)</f>
        <v>5.1446015562186913</v>
      </c>
      <c r="AA250" s="237">
        <f>+IF(H250=0,"",'Ark1'!AA1206)</f>
        <v>0</v>
      </c>
      <c r="AB250" s="236">
        <f>+IF(H250=0,"",'Ark1'!AC1206)</f>
        <v>0</v>
      </c>
      <c r="AC250" s="237">
        <f>+IF(H250=0,"",'Ark1'!AE1206)</f>
        <v>0</v>
      </c>
      <c r="AD250" s="237">
        <f t="shared" si="204"/>
        <v>15.53037974683545</v>
      </c>
      <c r="AE250" s="235">
        <f t="shared" si="205"/>
        <v>0.72151898734177211</v>
      </c>
      <c r="AF250" s="480"/>
      <c r="AG250" s="217"/>
      <c r="AI250" s="29"/>
      <c r="AJ250" s="27"/>
      <c r="AM250" s="27"/>
      <c r="AN250" s="27"/>
      <c r="AO250" s="27"/>
      <c r="AQ250" s="27"/>
      <c r="AR250" s="239"/>
      <c r="AS250" s="27"/>
      <c r="AT250" s="27"/>
    </row>
    <row r="251" spans="1:72">
      <c r="A251" s="480"/>
      <c r="B251" s="238">
        <f>+'Ark1'!C1207</f>
        <v>2023</v>
      </c>
      <c r="C251" s="234">
        <f>+'Ark1'!L1207</f>
        <v>1</v>
      </c>
      <c r="D251" s="234" t="str">
        <f>VLOOKUP(C251,RNR!$D$4:$E$18,2)</f>
        <v>P-</v>
      </c>
      <c r="E251" s="234">
        <f>+'Ark1'!D1207</f>
        <v>12</v>
      </c>
      <c r="F251" s="234" t="str">
        <f>VLOOKUP(E251,RNR!$F$4:$G$15,2)</f>
        <v>Des</v>
      </c>
      <c r="G251" s="351">
        <f>+'Ark1'!Q1207</f>
        <v>5</v>
      </c>
      <c r="H251" s="351">
        <f>+'Ark1'!R1207</f>
        <v>5</v>
      </c>
      <c r="I251" s="236">
        <f>+IF(H251=0,"",'Ark1'!AG1207)</f>
        <v>0.15404300436593962</v>
      </c>
      <c r="J251" s="236">
        <f>+IF(H251=0,"",'Ark1'!AH1207)</f>
        <v>0</v>
      </c>
      <c r="K251" s="95"/>
      <c r="L251" s="465">
        <f>+'Ark1'!AI1207</f>
        <v>1</v>
      </c>
      <c r="M251" s="214"/>
      <c r="N251" s="531"/>
      <c r="O251" s="531"/>
      <c r="P251" s="32">
        <f>+IF(H251=0,"",'Ark1'!U1207)</f>
        <v>11.100000000000001</v>
      </c>
      <c r="Q251" s="214"/>
      <c r="R251" s="462">
        <f>+IF(L251=0,"",'Ark1'!AJ1207)</f>
        <v>104</v>
      </c>
      <c r="S251" s="460"/>
      <c r="T251" s="463">
        <f>+IF(L251=0,"",'Ark1'!AL1207)</f>
        <v>0</v>
      </c>
      <c r="U251" s="214"/>
      <c r="V251" s="236">
        <f>+IF(H251=0,"",'Ark1'!T1207)</f>
        <v>2.4</v>
      </c>
      <c r="W251" s="237">
        <f>+IF(H251=0,"",'Ark1'!W1207)</f>
        <v>0</v>
      </c>
      <c r="X251" s="237">
        <f>+IF(H251=0,"",'Ark1'!X1207)</f>
        <v>0</v>
      </c>
      <c r="Y251" s="237">
        <f>+IF(H251=0,"",'Ark1'!Y1207)</f>
        <v>0</v>
      </c>
      <c r="Z251" s="237">
        <f>+IF(H251=0,"",'Ark1'!Z1207)</f>
        <v>1.5633297796690182</v>
      </c>
      <c r="AA251" s="237">
        <f>+IF(H251=0,"",'Ark1'!AA1207)</f>
        <v>0</v>
      </c>
      <c r="AB251" s="236">
        <f>+IF(H251=0,"",'Ark1'!AC1207)</f>
        <v>0</v>
      </c>
      <c r="AC251" s="237">
        <f>+IF(H251=0,"",'Ark1'!AE1207)</f>
        <v>0</v>
      </c>
      <c r="AD251" s="237">
        <f t="shared" si="204"/>
        <v>11.100000000000001</v>
      </c>
      <c r="AE251" s="235">
        <f t="shared" si="205"/>
        <v>1</v>
      </c>
      <c r="AF251" s="480"/>
      <c r="AG251" s="27"/>
      <c r="AI251" s="29"/>
      <c r="AJ251" s="27"/>
      <c r="AM251" s="27"/>
      <c r="AN251" s="27"/>
      <c r="AO251" s="27"/>
      <c r="AQ251" s="27"/>
      <c r="AR251" s="239"/>
      <c r="AS251" s="27"/>
      <c r="AT251" s="27"/>
    </row>
    <row r="252" spans="1:72" ht="15" customHeight="1">
      <c r="A252" s="480"/>
      <c r="B252" s="480"/>
      <c r="C252" s="480"/>
      <c r="D252" s="480"/>
      <c r="E252" s="480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27"/>
      <c r="AI252" s="29"/>
      <c r="AJ252" s="27"/>
      <c r="AK252" s="28"/>
      <c r="AL252" s="28"/>
      <c r="AP252" s="28"/>
    </row>
    <row r="253" spans="1:72" ht="15" customHeight="1">
      <c r="A253" s="480"/>
      <c r="B253" s="480"/>
      <c r="C253" s="480"/>
      <c r="D253" s="238" t="str">
        <f>+D255</f>
        <v>P</v>
      </c>
      <c r="E253" s="480"/>
      <c r="F253" s="480"/>
      <c r="G253" s="480"/>
      <c r="H253" s="480"/>
      <c r="I253" s="480"/>
      <c r="J253" s="480"/>
      <c r="K253" s="480"/>
      <c r="L253" s="480"/>
      <c r="M253" s="480"/>
      <c r="N253" s="480"/>
      <c r="O253" s="480"/>
      <c r="P253" s="480"/>
      <c r="Q253" s="480"/>
      <c r="R253" s="480"/>
      <c r="S253" s="480"/>
      <c r="T253" s="480"/>
      <c r="U253" s="480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27"/>
      <c r="AI253" s="29"/>
      <c r="AJ253" s="27"/>
      <c r="AK253" s="28"/>
      <c r="AL253" s="28"/>
      <c r="AP253" s="28"/>
    </row>
    <row r="254" spans="1:72" ht="15" customHeight="1">
      <c r="A254" s="480"/>
      <c r="B254" s="480"/>
      <c r="C254" s="480"/>
      <c r="D254" s="480"/>
      <c r="E254" s="480"/>
      <c r="F254" s="480"/>
      <c r="G254" s="480"/>
      <c r="H254" s="480"/>
      <c r="I254" s="480"/>
      <c r="J254" s="480"/>
      <c r="K254" s="480"/>
      <c r="L254" s="480"/>
      <c r="M254" s="480"/>
      <c r="N254" s="480"/>
      <c r="O254" s="480"/>
      <c r="P254" s="480"/>
      <c r="Q254" s="480"/>
      <c r="R254" s="480"/>
      <c r="S254" s="480"/>
      <c r="T254" s="480"/>
      <c r="U254" s="480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27"/>
      <c r="AI254" s="29"/>
      <c r="AJ254" s="27"/>
      <c r="AK254" s="28"/>
      <c r="AL254" s="28"/>
      <c r="AP254" s="28"/>
    </row>
    <row r="255" spans="1:72">
      <c r="A255" s="480"/>
      <c r="B255" s="238">
        <f>+'Ark1'!C1208</f>
        <v>2023</v>
      </c>
      <c r="C255" s="234">
        <f>+'Ark1'!L1208</f>
        <v>2</v>
      </c>
      <c r="D255" s="234" t="str">
        <f>VLOOKUP(C255,RNR!$D$4:$E$18,2)</f>
        <v>P</v>
      </c>
      <c r="E255" s="234">
        <f>+'Ark1'!D1208</f>
        <v>1</v>
      </c>
      <c r="F255" s="234" t="str">
        <f>VLOOKUP(E255,RNR!$F$4:$G$15,2)</f>
        <v>Jan</v>
      </c>
      <c r="G255" s="351">
        <f>+'Ark1'!Q1208</f>
        <v>9</v>
      </c>
      <c r="H255" s="351">
        <f>+'Ark1'!R1208</f>
        <v>12</v>
      </c>
      <c r="I255" s="236">
        <f>+IF(H255=0,"",'Ark1'!AG1208)</f>
        <v>0.58039798719121694</v>
      </c>
      <c r="J255" s="236">
        <f>+IF(H255=0,"",'Ark1'!AH1208)</f>
        <v>8.3333333333333357</v>
      </c>
      <c r="K255" s="95"/>
      <c r="L255" s="465">
        <f>+'Ark1'!AI1208</f>
        <v>2</v>
      </c>
      <c r="M255" s="214"/>
      <c r="N255" s="531"/>
      <c r="O255" s="531"/>
      <c r="P255" s="32">
        <f>+IF(H255=0,"",'Ark1'!U1208)</f>
        <v>18.608333333333334</v>
      </c>
      <c r="Q255" s="214"/>
      <c r="R255" s="462">
        <f>+IF(L255=0,"",'Ark1'!AJ1208)</f>
        <v>113.6</v>
      </c>
      <c r="S255" s="460"/>
      <c r="T255" s="463">
        <f>+IF(L255=0,"",'Ark1'!AL1208)</f>
        <v>12.730570688554179</v>
      </c>
      <c r="U255" s="214"/>
      <c r="V255" s="236">
        <f>+IF(H255=0,"",'Ark1'!T1208)</f>
        <v>3.75</v>
      </c>
      <c r="W255" s="237">
        <f>+IF(H255=0,"",'Ark1'!W1208)</f>
        <v>0</v>
      </c>
      <c r="X255" s="237">
        <f>+IF(H255=0,"",'Ark1'!X1208)</f>
        <v>83.333333333333314</v>
      </c>
      <c r="Y255" s="237">
        <f>+IF(H255=0,"",'Ark1'!Y1208)</f>
        <v>8.3333333333333357</v>
      </c>
      <c r="Z255" s="237">
        <f>+IF(H255=0,"",'Ark1'!Z1208)</f>
        <v>3.0382172221368409</v>
      </c>
      <c r="AA255" s="237">
        <f>+IF(H255=0,"",'Ark1'!AA1208)</f>
        <v>0</v>
      </c>
      <c r="AB255" s="236">
        <f>+IF(H255=0,"",'Ark1'!AC1208)</f>
        <v>0</v>
      </c>
      <c r="AC255" s="237">
        <f>+IF(H255=0,"",'Ark1'!AE1208)</f>
        <v>0</v>
      </c>
      <c r="AD255" s="237">
        <f t="shared" ref="AD255:AD266" si="217">+IF(H255=0,"",+P255/C255)</f>
        <v>9.3041666666666671</v>
      </c>
      <c r="AE255" s="235">
        <f t="shared" ref="AE255:AE266" si="218">+IF(H255=0,"",G255/H255)</f>
        <v>0.75</v>
      </c>
      <c r="AF255" s="480"/>
      <c r="AG255" s="27"/>
      <c r="AI255" s="29"/>
      <c r="AJ255" s="27"/>
      <c r="AM255" s="27"/>
      <c r="AN255" s="27"/>
      <c r="AO255" s="27"/>
      <c r="AQ255" s="27"/>
      <c r="AR255" s="239"/>
      <c r="AS255" s="27"/>
      <c r="AT255" s="27"/>
    </row>
    <row r="256" spans="1:72">
      <c r="A256" s="480"/>
      <c r="B256" s="238">
        <f>+'Ark1'!C1209</f>
        <v>2023</v>
      </c>
      <c r="C256" s="234">
        <f>+'Ark1'!L1209</f>
        <v>2</v>
      </c>
      <c r="D256" s="234" t="str">
        <f>VLOOKUP(C256,RNR!$D$4:$E$18,2)</f>
        <v>P</v>
      </c>
      <c r="E256" s="234">
        <f>+'Ark1'!D1209</f>
        <v>2</v>
      </c>
      <c r="F256" s="234" t="str">
        <f>VLOOKUP(E256,RNR!$F$4:$G$15,2)</f>
        <v>Feb</v>
      </c>
      <c r="G256" s="351">
        <f>+'Ark1'!Q1209</f>
        <v>11</v>
      </c>
      <c r="H256" s="351">
        <f>+'Ark1'!R1209</f>
        <v>18</v>
      </c>
      <c r="I256" s="236">
        <f>+IF(H256=0,"",'Ark1'!AG1209)</f>
        <v>0.62690582413770013</v>
      </c>
      <c r="J256" s="236">
        <f>+IF(H256=0,"",'Ark1'!AH1209)</f>
        <v>0</v>
      </c>
      <c r="K256" s="95"/>
      <c r="L256" s="465">
        <f>+'Ark1'!AI1209</f>
        <v>1</v>
      </c>
      <c r="M256" s="214"/>
      <c r="N256" s="531"/>
      <c r="O256" s="531"/>
      <c r="P256" s="32">
        <f>+IF(H256=0,"",'Ark1'!U1209)</f>
        <v>17.166666666666671</v>
      </c>
      <c r="Q256" s="214"/>
      <c r="R256" s="462">
        <f>+IF(L256=0,"",'Ark1'!AJ1209)</f>
        <v>109.4</v>
      </c>
      <c r="S256" s="460"/>
      <c r="T256" s="463">
        <f>+IF(L256=0,"",'Ark1'!AL1209)</f>
        <v>14.8166411935509</v>
      </c>
      <c r="U256" s="214"/>
      <c r="V256" s="236">
        <f>+IF(H256=0,"",'Ark1'!T1209)</f>
        <v>3.6666666666666656</v>
      </c>
      <c r="W256" s="237">
        <f>+IF(H256=0,"",'Ark1'!W1209)</f>
        <v>0</v>
      </c>
      <c r="X256" s="237">
        <f>+IF(H256=0,"",'Ark1'!X1209)</f>
        <v>55.555555555555557</v>
      </c>
      <c r="Y256" s="237">
        <f>+IF(H256=0,"",'Ark1'!Y1209)</f>
        <v>5.5555555555555562</v>
      </c>
      <c r="Z256" s="237">
        <f>+IF(H256=0,"",'Ark1'!Z1209)</f>
        <v>4.0148336066254044</v>
      </c>
      <c r="AA256" s="237">
        <f>+IF(H256=0,"",'Ark1'!AA1209)</f>
        <v>0</v>
      </c>
      <c r="AB256" s="236">
        <f>+IF(H256=0,"",'Ark1'!AC1209)</f>
        <v>0</v>
      </c>
      <c r="AC256" s="237">
        <f>+IF(H256=0,"",'Ark1'!AE1209)</f>
        <v>0</v>
      </c>
      <c r="AD256" s="237">
        <f t="shared" si="217"/>
        <v>8.5833333333333357</v>
      </c>
      <c r="AE256" s="235">
        <f t="shared" si="218"/>
        <v>0.61111111111111116</v>
      </c>
      <c r="AF256" s="480"/>
      <c r="AI256" s="29"/>
      <c r="AJ256" s="27"/>
      <c r="AM256" s="27"/>
      <c r="AN256" s="27"/>
      <c r="AO256" s="27"/>
      <c r="AQ256" s="27"/>
      <c r="AR256" s="239"/>
      <c r="AS256" s="27"/>
      <c r="AT256" s="27"/>
    </row>
    <row r="257" spans="1:72">
      <c r="A257" s="480"/>
      <c r="B257" s="238">
        <f>+'Ark1'!C1210</f>
        <v>2023</v>
      </c>
      <c r="C257" s="234">
        <f>+'Ark1'!L1210</f>
        <v>2</v>
      </c>
      <c r="D257" s="234" t="str">
        <f>VLOOKUP(C257,RNR!$D$4:$E$18,2)</f>
        <v>P</v>
      </c>
      <c r="E257" s="234">
        <f>+'Ark1'!D1210</f>
        <v>3</v>
      </c>
      <c r="F257" s="234" t="str">
        <f>VLOOKUP(E257,RNR!$F$4:$G$15,2)</f>
        <v>Mar</v>
      </c>
      <c r="G257" s="351">
        <f>+'Ark1'!Q1210</f>
        <v>78</v>
      </c>
      <c r="H257" s="351">
        <f>+'Ark1'!R1210</f>
        <v>109</v>
      </c>
      <c r="I257" s="236">
        <f>+IF(H257=0,"",'Ark1'!AG1210)</f>
        <v>0.50018514032411476</v>
      </c>
      <c r="J257" s="236">
        <f>+IF(H257=0,"",'Ark1'!AH1210)</f>
        <v>5.5045871559633035</v>
      </c>
      <c r="K257" s="95"/>
      <c r="L257" s="465">
        <f>+'Ark1'!AI1210</f>
        <v>11</v>
      </c>
      <c r="M257" s="214"/>
      <c r="N257" s="531"/>
      <c r="O257" s="531"/>
      <c r="P257" s="32">
        <f>+IF(H257=0,"",'Ark1'!U1210)</f>
        <v>19.103669724770633</v>
      </c>
      <c r="Q257" s="214"/>
      <c r="R257" s="462">
        <f>+IF(L257=0,"",'Ark1'!AJ1210)</f>
        <v>114.1545454545455</v>
      </c>
      <c r="S257" s="460"/>
      <c r="T257" s="463">
        <f>+IF(L257=0,"",'Ark1'!AL1210)</f>
        <v>13.037035226952412</v>
      </c>
      <c r="U257" s="214"/>
      <c r="V257" s="236">
        <f>+IF(H257=0,"",'Ark1'!T1210)</f>
        <v>3.6238532110091746</v>
      </c>
      <c r="W257" s="237">
        <f>+IF(H257=0,"",'Ark1'!W1210)</f>
        <v>0</v>
      </c>
      <c r="X257" s="237">
        <f>+IF(H257=0,"",'Ark1'!X1210)</f>
        <v>77.981651376146786</v>
      </c>
      <c r="Y257" s="237">
        <f>+IF(H257=0,"",'Ark1'!Y1210)</f>
        <v>21.100917431192656</v>
      </c>
      <c r="Z257" s="237">
        <f>+IF(H257=0,"",'Ark1'!Z1210)</f>
        <v>4.7223638654888092</v>
      </c>
      <c r="AA257" s="237">
        <f>+IF(H257=0,"",'Ark1'!AA1210)</f>
        <v>0</v>
      </c>
      <c r="AB257" s="236">
        <f>+IF(H257=0,"",'Ark1'!AC1210)</f>
        <v>0</v>
      </c>
      <c r="AC257" s="237">
        <f>+IF(H257=0,"",'Ark1'!AE1210)</f>
        <v>0</v>
      </c>
      <c r="AD257" s="237">
        <f t="shared" si="217"/>
        <v>9.5518348623853164</v>
      </c>
      <c r="AE257" s="235">
        <f t="shared" si="218"/>
        <v>0.7155963302752294</v>
      </c>
      <c r="AF257" s="480"/>
      <c r="AG257" s="217"/>
      <c r="AI257" s="29"/>
      <c r="AJ257" s="27"/>
      <c r="AM257" s="27"/>
      <c r="AN257" s="27"/>
      <c r="AO257" s="27"/>
      <c r="AQ257" s="27"/>
      <c r="AR257" s="239"/>
      <c r="AS257" s="27"/>
      <c r="AT257" s="27"/>
    </row>
    <row r="258" spans="1:72">
      <c r="A258" s="480"/>
      <c r="B258" s="238">
        <f>+'Ark1'!C1211</f>
        <v>2023</v>
      </c>
      <c r="C258" s="234">
        <f>+'Ark1'!L1211</f>
        <v>2</v>
      </c>
      <c r="D258" s="234" t="str">
        <f>VLOOKUP(C258,RNR!$D$4:$E$18,2)</f>
        <v>P</v>
      </c>
      <c r="E258" s="234">
        <f>+'Ark1'!D1211</f>
        <v>4</v>
      </c>
      <c r="F258" s="234" t="str">
        <f>VLOOKUP(E258,RNR!$F$4:$G$15,2)</f>
        <v>Apr</v>
      </c>
      <c r="G258" s="351">
        <f>+'Ark1'!Q1211</f>
        <v>4</v>
      </c>
      <c r="H258" s="351">
        <f>+'Ark1'!R1211</f>
        <v>4</v>
      </c>
      <c r="I258" s="236">
        <f>+IF(H258=0,"",'Ark1'!AG1211)</f>
        <v>0.41572893223305807</v>
      </c>
      <c r="J258" s="236">
        <f>+IF(H258=0,"",'Ark1'!AH1211)</f>
        <v>0</v>
      </c>
      <c r="K258" s="95"/>
      <c r="L258" s="465">
        <f>+'Ark1'!AI1211</f>
        <v>1</v>
      </c>
      <c r="M258" s="214"/>
      <c r="N258" s="531"/>
      <c r="O258" s="531"/>
      <c r="P258" s="32">
        <f>+IF(H258=0,"",'Ark1'!U1211)</f>
        <v>19.950000000000003</v>
      </c>
      <c r="Q258" s="214"/>
      <c r="R258" s="462">
        <f>+IF(L258=0,"",'Ark1'!AJ1211)</f>
        <v>112.5</v>
      </c>
      <c r="S258" s="460"/>
      <c r="T258" s="463">
        <f>+IF(L258=0,"",'Ark1'!AL1211)</f>
        <v>14.187105624142662</v>
      </c>
      <c r="U258" s="214"/>
      <c r="V258" s="236">
        <f>+IF(H258=0,"",'Ark1'!T1211)</f>
        <v>4.25</v>
      </c>
      <c r="W258" s="237">
        <f>+IF(H258=0,"",'Ark1'!W1211)</f>
        <v>0</v>
      </c>
      <c r="X258" s="237">
        <f>+IF(H258=0,"",'Ark1'!X1211)</f>
        <v>100</v>
      </c>
      <c r="Y258" s="237">
        <f>+IF(H258=0,"",'Ark1'!Y1211)</f>
        <v>0</v>
      </c>
      <c r="Z258" s="237">
        <f>+IF(H258=0,"",'Ark1'!Z1211)</f>
        <v>1.3865424623861691</v>
      </c>
      <c r="AA258" s="237">
        <f>+IF(H258=0,"",'Ark1'!AA1211)</f>
        <v>0</v>
      </c>
      <c r="AB258" s="236">
        <f>+IF(H258=0,"",'Ark1'!AC1211)</f>
        <v>0</v>
      </c>
      <c r="AC258" s="237">
        <f>+IF(H258=0,"",'Ark1'!AE1211)</f>
        <v>0</v>
      </c>
      <c r="AD258" s="237">
        <f t="shared" si="217"/>
        <v>9.9750000000000014</v>
      </c>
      <c r="AE258" s="235">
        <f t="shared" si="218"/>
        <v>1</v>
      </c>
      <c r="AF258" s="480"/>
      <c r="AG258" s="217"/>
      <c r="AI258" s="29"/>
      <c r="AJ258" s="27"/>
      <c r="AM258" s="27"/>
      <c r="AN258" s="27"/>
      <c r="AO258" s="27"/>
      <c r="AQ258" s="27"/>
      <c r="AR258" s="239"/>
      <c r="AS258" s="27"/>
      <c r="AT258" s="27"/>
    </row>
    <row r="259" spans="1:72">
      <c r="A259" s="480"/>
      <c r="B259" s="238">
        <f>+'Ark1'!C1212</f>
        <v>2023</v>
      </c>
      <c r="C259" s="234">
        <f>+'Ark1'!L1212</f>
        <v>2</v>
      </c>
      <c r="D259" s="234" t="str">
        <f>VLOOKUP(C259,RNR!$D$4:$E$18,2)</f>
        <v>P</v>
      </c>
      <c r="E259" s="234">
        <f>+'Ark1'!D1212</f>
        <v>5</v>
      </c>
      <c r="F259" s="234" t="str">
        <f>VLOOKUP(E259,RNR!$F$4:$G$15,2)</f>
        <v>Mai</v>
      </c>
      <c r="G259" s="351">
        <f>+'Ark1'!Q1212</f>
        <v>12</v>
      </c>
      <c r="H259" s="351">
        <f>+'Ark1'!R1212</f>
        <v>15</v>
      </c>
      <c r="I259" s="236">
        <f>+IF(H259=0,"",'Ark1'!AG1212)</f>
        <v>0.53592774744378635</v>
      </c>
      <c r="J259" s="236">
        <f>+IF(H259=0,"",'Ark1'!AH1212)</f>
        <v>0</v>
      </c>
      <c r="K259" s="95"/>
      <c r="L259" s="465">
        <f>+'Ark1'!AI1212</f>
        <v>2</v>
      </c>
      <c r="M259" s="214"/>
      <c r="N259" s="531"/>
      <c r="O259" s="531"/>
      <c r="P259" s="32">
        <f>+IF(H259=0,"",'Ark1'!U1212)</f>
        <v>17.006666666666661</v>
      </c>
      <c r="Q259" s="214"/>
      <c r="R259" s="462">
        <f>+IF(L259=0,"",'Ark1'!AJ1212)</f>
        <v>103.15</v>
      </c>
      <c r="S259" s="460"/>
      <c r="T259" s="463">
        <f>+IF(L259=0,"",'Ark1'!AL1212)</f>
        <v>13.566425050721817</v>
      </c>
      <c r="U259" s="214"/>
      <c r="V259" s="236">
        <f>+IF(H259=0,"",'Ark1'!T1212)</f>
        <v>3.4666666666666677</v>
      </c>
      <c r="W259" s="237">
        <f>+IF(H259=0,"",'Ark1'!W1212)</f>
        <v>0</v>
      </c>
      <c r="X259" s="237">
        <f>+IF(H259=0,"",'Ark1'!X1212)</f>
        <v>53.33333333333335</v>
      </c>
      <c r="Y259" s="237">
        <f>+IF(H259=0,"",'Ark1'!Y1212)</f>
        <v>13.333333333333337</v>
      </c>
      <c r="Z259" s="237">
        <f>+IF(H259=0,"",'Ark1'!Z1212)</f>
        <v>4.5774034366901031</v>
      </c>
      <c r="AA259" s="237">
        <f>+IF(H259=0,"",'Ark1'!AA1212)</f>
        <v>0</v>
      </c>
      <c r="AB259" s="236">
        <f>+IF(H259=0,"",'Ark1'!AC1212)</f>
        <v>0</v>
      </c>
      <c r="AC259" s="237">
        <f>+IF(H259=0,"",'Ark1'!AE1212)</f>
        <v>0</v>
      </c>
      <c r="AD259" s="237">
        <f t="shared" si="217"/>
        <v>8.5033333333333303</v>
      </c>
      <c r="AE259" s="235">
        <f t="shared" si="218"/>
        <v>0.8</v>
      </c>
      <c r="AF259" s="480"/>
      <c r="AG259" s="217"/>
      <c r="AI259" s="29"/>
      <c r="AJ259" s="27"/>
      <c r="AM259" s="27"/>
      <c r="AN259" s="27"/>
      <c r="AO259" s="27"/>
      <c r="AQ259" s="27"/>
      <c r="AR259" s="239"/>
      <c r="AS259" s="27"/>
      <c r="AT259" s="27"/>
    </row>
    <row r="260" spans="1:72" ht="15" customHeight="1">
      <c r="A260" s="480"/>
      <c r="B260" s="238">
        <f>+'Ark1'!C1213</f>
        <v>2023</v>
      </c>
      <c r="C260" s="234">
        <f>+'Ark1'!L1213</f>
        <v>2</v>
      </c>
      <c r="D260" s="234" t="str">
        <f>VLOOKUP(C260,RNR!$D$4:$E$18,2)</f>
        <v>P</v>
      </c>
      <c r="E260" s="234">
        <f>+'Ark1'!D1213</f>
        <v>6</v>
      </c>
      <c r="F260" s="234" t="str">
        <f>VLOOKUP(E260,RNR!$F$4:$G$15,2)</f>
        <v>Jun</v>
      </c>
      <c r="G260" s="351">
        <f>+'Ark1'!Q1213</f>
        <v>16</v>
      </c>
      <c r="H260" s="351">
        <f>+'Ark1'!R1213</f>
        <v>17</v>
      </c>
      <c r="I260" s="236">
        <f>+IF(H260=0,"",'Ark1'!AG1213)</f>
        <v>0.72811391949031989</v>
      </c>
      <c r="J260" s="236">
        <f>+IF(H260=0,"",'Ark1'!AH1213)</f>
        <v>5.882352941176471</v>
      </c>
      <c r="K260" s="95"/>
      <c r="L260" s="465">
        <f>+'Ark1'!AI1213</f>
        <v>6</v>
      </c>
      <c r="M260" s="214"/>
      <c r="N260" s="531"/>
      <c r="O260" s="531"/>
      <c r="P260" s="32">
        <f>+IF(H260=0,"",'Ark1'!U1213)</f>
        <v>18.070588235294125</v>
      </c>
      <c r="Q260" s="214"/>
      <c r="R260" s="462">
        <f>+IF(L260=0,"",'Ark1'!AJ1213)</f>
        <v>112.31666666666663</v>
      </c>
      <c r="S260" s="460"/>
      <c r="T260" s="463">
        <f>+IF(L260=0,"",'Ark1'!AL1213)</f>
        <v>13.030393686992911</v>
      </c>
      <c r="U260" s="214"/>
      <c r="V260" s="236">
        <f>+IF(H260=0,"",'Ark1'!T1213)</f>
        <v>3.6470588235294121</v>
      </c>
      <c r="W260" s="237">
        <f>+IF(H260=0,"",'Ark1'!W1213)</f>
        <v>0</v>
      </c>
      <c r="X260" s="237">
        <f>+IF(H260=0,"",'Ark1'!X1213)</f>
        <v>70.588235294117652</v>
      </c>
      <c r="Y260" s="237">
        <f>+IF(H260=0,"",'Ark1'!Y1213)</f>
        <v>0</v>
      </c>
      <c r="Z260" s="237">
        <f>+IF(H260=0,"",'Ark1'!Z1213)</f>
        <v>3.7538630621365674</v>
      </c>
      <c r="AA260" s="237">
        <f>+IF(H260=0,"",'Ark1'!AA1213)</f>
        <v>0</v>
      </c>
      <c r="AB260" s="236">
        <f>+IF(H260=0,"",'Ark1'!AC1213)</f>
        <v>0</v>
      </c>
      <c r="AC260" s="237">
        <f>+IF(H260=0,"",'Ark1'!AE1213)</f>
        <v>0</v>
      </c>
      <c r="AD260" s="237">
        <f t="shared" si="217"/>
        <v>9.0352941176470623</v>
      </c>
      <c r="AE260" s="235">
        <f t="shared" si="218"/>
        <v>0.94117647058823528</v>
      </c>
      <c r="AF260" s="480"/>
      <c r="AG260" s="27"/>
      <c r="AI260" s="29"/>
      <c r="AJ260" s="27"/>
      <c r="AK260" s="218"/>
      <c r="AL260" s="28"/>
      <c r="AP260" s="28"/>
      <c r="BH260" s="230"/>
    </row>
    <row r="261" spans="1:72" ht="15" customHeight="1">
      <c r="A261" s="480"/>
      <c r="B261" s="238">
        <f>+'Ark1'!C1214</f>
        <v>2023</v>
      </c>
      <c r="C261" s="234">
        <f>+'Ark1'!L1214</f>
        <v>2</v>
      </c>
      <c r="D261" s="234" t="str">
        <f>VLOOKUP(C261,RNR!$D$4:$E$18,2)</f>
        <v>P</v>
      </c>
      <c r="E261" s="234">
        <f>+'Ark1'!D1214</f>
        <v>7</v>
      </c>
      <c r="F261" s="234" t="str">
        <f>VLOOKUP(E261,RNR!$F$4:$G$15,2)</f>
        <v>Jul</v>
      </c>
      <c r="G261" s="351">
        <f>+'Ark1'!Q1214</f>
        <v>3</v>
      </c>
      <c r="H261" s="351">
        <f>+'Ark1'!R1214</f>
        <v>13</v>
      </c>
      <c r="I261" s="236">
        <f>+IF(H261=0,"",'Ark1'!AG1214)</f>
        <v>2.291606989401318</v>
      </c>
      <c r="J261" s="236">
        <f>+IF(H261=0,"",'Ark1'!AH1214)</f>
        <v>0</v>
      </c>
      <c r="K261" s="95"/>
      <c r="L261" s="465">
        <f>+'Ark1'!AI1214</f>
        <v>7</v>
      </c>
      <c r="M261" s="214"/>
      <c r="N261" s="531"/>
      <c r="O261" s="531"/>
      <c r="P261" s="32">
        <f>+IF(H261=0,"",'Ark1'!U1214)</f>
        <v>17.846153846153843</v>
      </c>
      <c r="Q261" s="214"/>
      <c r="R261" s="462">
        <f>+IF(L261=0,"",'Ark1'!AJ1214)</f>
        <v>118.4</v>
      </c>
      <c r="S261" s="460"/>
      <c r="T261" s="463">
        <f>+IF(L261=0,"",'Ark1'!AL1214)</f>
        <v>10.268033963049715</v>
      </c>
      <c r="U261" s="214"/>
      <c r="V261" s="236">
        <f>+IF(H261=0,"",'Ark1'!T1214)</f>
        <v>2.5384615384615392</v>
      </c>
      <c r="W261" s="237">
        <f>+IF(H261=0,"",'Ark1'!W1214)</f>
        <v>0</v>
      </c>
      <c r="X261" s="237">
        <f>+IF(H261=0,"",'Ark1'!X1214)</f>
        <v>84.615384615384627</v>
      </c>
      <c r="Y261" s="237">
        <f>+IF(H261=0,"",'Ark1'!Y1214)</f>
        <v>0</v>
      </c>
      <c r="Z261" s="237">
        <f>+IF(H261=0,"",'Ark1'!Z1214)</f>
        <v>2.365656644770489</v>
      </c>
      <c r="AA261" s="237">
        <f>+IF(H261=0,"",'Ark1'!AA1214)</f>
        <v>0</v>
      </c>
      <c r="AB261" s="236">
        <f>+IF(H261=0,"",'Ark1'!AC1214)</f>
        <v>0</v>
      </c>
      <c r="AC261" s="237">
        <f>+IF(H261=0,"",'Ark1'!AE1214)</f>
        <v>0</v>
      </c>
      <c r="AD261" s="237">
        <f t="shared" si="217"/>
        <v>8.9230769230769216</v>
      </c>
      <c r="AE261" s="235">
        <f t="shared" si="218"/>
        <v>0.23076923076923078</v>
      </c>
      <c r="AF261" s="480"/>
      <c r="AG261" s="27"/>
      <c r="AI261" s="29"/>
      <c r="AJ261" s="27"/>
      <c r="AK261" s="218"/>
      <c r="AL261" s="28"/>
      <c r="AP261" s="28"/>
      <c r="BH261" s="230"/>
    </row>
    <row r="262" spans="1:72" ht="15" customHeight="1">
      <c r="A262" s="480"/>
      <c r="B262" s="238">
        <f>+'Ark1'!C1215</f>
        <v>2023</v>
      </c>
      <c r="C262" s="234">
        <f>+'Ark1'!L1215</f>
        <v>2</v>
      </c>
      <c r="D262" s="234" t="str">
        <f>VLOOKUP(C262,RNR!$D$4:$E$18,2)</f>
        <v>P</v>
      </c>
      <c r="E262" s="234">
        <f>+'Ark1'!D1215</f>
        <v>8</v>
      </c>
      <c r="F262" s="234" t="str">
        <f>VLOOKUP(E262,RNR!$F$4:$G$15,2)</f>
        <v>Aug</v>
      </c>
      <c r="G262" s="351">
        <f>+'Ark1'!Q1215</f>
        <v>135</v>
      </c>
      <c r="H262" s="351">
        <f>+'Ark1'!R1215</f>
        <v>194</v>
      </c>
      <c r="I262" s="236">
        <f>+IF(H262=0,"",'Ark1'!AG1215)</f>
        <v>0.98190612009334555</v>
      </c>
      <c r="J262" s="236">
        <f>+IF(H262=0,"",'Ark1'!AH1215)</f>
        <v>6.1855670103092786</v>
      </c>
      <c r="K262" s="95"/>
      <c r="L262" s="465">
        <f>+'Ark1'!AI1215</f>
        <v>79</v>
      </c>
      <c r="M262" s="214"/>
      <c r="N262" s="531"/>
      <c r="O262" s="531"/>
      <c r="P262" s="32">
        <f>+IF(H262=0,"",'Ark1'!U1215)</f>
        <v>19.363917525773196</v>
      </c>
      <c r="Q262" s="214"/>
      <c r="R262" s="462">
        <f>+IF(L262=0,"",'Ark1'!AJ1215)</f>
        <v>112.82911392405056</v>
      </c>
      <c r="S262" s="460"/>
      <c r="T262" s="463">
        <f>+IF(L262=0,"",'Ark1'!AL1215)</f>
        <v>15.24157489516543</v>
      </c>
      <c r="U262" s="214"/>
      <c r="V262" s="236">
        <f>+IF(H262=0,"",'Ark1'!T1215)</f>
        <v>3.2525773195876289</v>
      </c>
      <c r="W262" s="237">
        <f>+IF(H262=0,"",'Ark1'!W1215)</f>
        <v>0</v>
      </c>
      <c r="X262" s="237">
        <f>+IF(H262=0,"",'Ark1'!X1215)</f>
        <v>74.742268041237125</v>
      </c>
      <c r="Y262" s="237">
        <f>+IF(H262=0,"",'Ark1'!Y1215)</f>
        <v>23.195876288659782</v>
      </c>
      <c r="Z262" s="237">
        <f>+IF(H262=0,"",'Ark1'!Z1215)</f>
        <v>5.1456654878436812</v>
      </c>
      <c r="AA262" s="237">
        <f>+IF(H262=0,"",'Ark1'!AA1215)</f>
        <v>0</v>
      </c>
      <c r="AB262" s="236">
        <f>+IF(H262=0,"",'Ark1'!AC1215)</f>
        <v>0</v>
      </c>
      <c r="AC262" s="237">
        <f>+IF(H262=0,"",'Ark1'!AE1215)</f>
        <v>0</v>
      </c>
      <c r="AD262" s="237">
        <f t="shared" si="217"/>
        <v>9.6819587628865982</v>
      </c>
      <c r="AE262" s="235">
        <f t="shared" si="218"/>
        <v>0.69587628865979378</v>
      </c>
      <c r="AF262" s="480"/>
      <c r="AI262" s="29"/>
      <c r="AJ262" s="27"/>
      <c r="AK262" s="218"/>
      <c r="AL262" s="28"/>
      <c r="AP262" s="28"/>
      <c r="BH262" s="230" t="e">
        <f>1+#REF!</f>
        <v>#REF!</v>
      </c>
      <c r="BI262" s="28">
        <v>20.659867330016564</v>
      </c>
      <c r="BJ262" s="28">
        <f t="shared" ref="BJ262" si="219">+BI262</f>
        <v>20.659867330016564</v>
      </c>
      <c r="BK262" s="28">
        <f t="shared" ref="BK262" si="220">+BJ262</f>
        <v>20.659867330016564</v>
      </c>
      <c r="BL262" s="28">
        <f t="shared" ref="BL262" si="221">+BK262</f>
        <v>20.659867330016564</v>
      </c>
      <c r="BM262" s="28">
        <f t="shared" ref="BM262" si="222">+BL262</f>
        <v>20.659867330016564</v>
      </c>
      <c r="BN262" s="28">
        <f t="shared" ref="BN262" si="223">+BM262</f>
        <v>20.659867330016564</v>
      </c>
      <c r="BO262" s="28">
        <f t="shared" ref="BO262" si="224">+BN262</f>
        <v>20.659867330016564</v>
      </c>
      <c r="BP262" s="28">
        <f t="shared" ref="BP262" si="225">+BO262</f>
        <v>20.659867330016564</v>
      </c>
      <c r="BQ262" s="28">
        <f t="shared" ref="BQ262" si="226">+BP262</f>
        <v>20.659867330016564</v>
      </c>
      <c r="BR262" s="28">
        <f t="shared" ref="BR262" si="227">+BQ262</f>
        <v>20.659867330016564</v>
      </c>
      <c r="BS262" s="28">
        <f t="shared" ref="BS262" si="228">+BR262</f>
        <v>20.659867330016564</v>
      </c>
      <c r="BT262" s="28">
        <f t="shared" ref="BT262" si="229">+BS262</f>
        <v>20.659867330016564</v>
      </c>
    </row>
    <row r="263" spans="1:72">
      <c r="A263" s="480"/>
      <c r="B263" s="238">
        <f>+'Ark1'!C1216</f>
        <v>2023</v>
      </c>
      <c r="C263" s="234">
        <f>+'Ark1'!L1216</f>
        <v>2</v>
      </c>
      <c r="D263" s="234" t="str">
        <f>VLOOKUP(C263,RNR!$D$4:$E$18,2)</f>
        <v>P</v>
      </c>
      <c r="E263" s="234">
        <f>+'Ark1'!D1216</f>
        <v>9</v>
      </c>
      <c r="F263" s="234" t="str">
        <f>VLOOKUP(E263,RNR!$F$4:$G$15,2)</f>
        <v>Sep</v>
      </c>
      <c r="G263" s="351">
        <f>+'Ark1'!Q1216</f>
        <v>169</v>
      </c>
      <c r="H263" s="351">
        <f>+'Ark1'!R1216</f>
        <v>256</v>
      </c>
      <c r="I263" s="236">
        <f>+IF(H263=0,"",'Ark1'!AG1216)</f>
        <v>1.176363048801963</v>
      </c>
      <c r="J263" s="236">
        <f>+IF(H263=0,"",'Ark1'!AH1216)</f>
        <v>3.90625</v>
      </c>
      <c r="K263" s="95"/>
      <c r="L263" s="465">
        <f>+'Ark1'!AI1216</f>
        <v>69</v>
      </c>
      <c r="M263" s="214"/>
      <c r="N263" s="531"/>
      <c r="O263" s="531"/>
      <c r="P263" s="32">
        <f>+IF(H263=0,"",'Ark1'!U1216)</f>
        <v>18.499609374999995</v>
      </c>
      <c r="Q263" s="214"/>
      <c r="R263" s="462">
        <f>+IF(L263=0,"",'Ark1'!AJ1216)</f>
        <v>109.10144927536231</v>
      </c>
      <c r="S263" s="460"/>
      <c r="T263" s="463">
        <f>+IF(L263=0,"",'Ark1'!AL1216)</f>
        <v>15.153271065781324</v>
      </c>
      <c r="U263" s="214"/>
      <c r="V263" s="236">
        <f>+IF(H263=0,"",'Ark1'!T1216)</f>
        <v>3.9453125</v>
      </c>
      <c r="W263" s="237">
        <f>+IF(H263=0,"",'Ark1'!W1216)</f>
        <v>0</v>
      </c>
      <c r="X263" s="237">
        <f>+IF(H263=0,"",'Ark1'!X1216)</f>
        <v>66.40625</v>
      </c>
      <c r="Y263" s="237">
        <f>+IF(H263=0,"",'Ark1'!Y1216)</f>
        <v>16.796875</v>
      </c>
      <c r="Z263" s="237">
        <f>+IF(H263=0,"",'Ark1'!Z1216)</f>
        <v>4.768463278133976</v>
      </c>
      <c r="AA263" s="237">
        <f>+IF(H263=0,"",'Ark1'!AA1216)</f>
        <v>0</v>
      </c>
      <c r="AB263" s="236">
        <f>+IF(H263=0,"",'Ark1'!AC1216)</f>
        <v>0</v>
      </c>
      <c r="AC263" s="237">
        <f>+IF(H263=0,"",'Ark1'!AE1216)</f>
        <v>0</v>
      </c>
      <c r="AD263" s="237">
        <f t="shared" si="217"/>
        <v>9.2498046874999975</v>
      </c>
      <c r="AE263" s="235">
        <f t="shared" si="218"/>
        <v>0.66015625</v>
      </c>
      <c r="AF263" s="480"/>
      <c r="AG263" s="217"/>
      <c r="AI263" s="29"/>
      <c r="AJ263" s="27"/>
      <c r="AM263" s="27"/>
      <c r="AN263" s="27"/>
      <c r="AO263" s="27"/>
      <c r="AQ263" s="27"/>
      <c r="AR263" s="239"/>
      <c r="AS263" s="27"/>
      <c r="AT263" s="27"/>
    </row>
    <row r="264" spans="1:72">
      <c r="A264" s="480"/>
      <c r="B264" s="238">
        <f>+'Ark1'!C1217</f>
        <v>2023</v>
      </c>
      <c r="C264" s="234">
        <f>+'Ark1'!L1217</f>
        <v>2</v>
      </c>
      <c r="D264" s="234" t="str">
        <f>VLOOKUP(C264,RNR!$D$4:$E$18,2)</f>
        <v>P</v>
      </c>
      <c r="E264" s="234">
        <f>+'Ark1'!D1217</f>
        <v>10</v>
      </c>
      <c r="F264" s="234" t="str">
        <f>VLOOKUP(E264,RNR!$F$4:$G$15,2)</f>
        <v>Okt</v>
      </c>
      <c r="G264" s="351">
        <f>+'Ark1'!Q1217</f>
        <v>331</v>
      </c>
      <c r="H264" s="351">
        <f>+'Ark1'!R1217</f>
        <v>419</v>
      </c>
      <c r="I264" s="236">
        <f>+IF(H264=0,"",'Ark1'!AG1217)</f>
        <v>0.60669955090448846</v>
      </c>
      <c r="J264" s="236">
        <f>+IF(H264=0,"",'Ark1'!AH1217)</f>
        <v>6.921241050119332</v>
      </c>
      <c r="K264" s="95"/>
      <c r="L264" s="465">
        <f>+'Ark1'!AI1217</f>
        <v>116</v>
      </c>
      <c r="M264" s="214"/>
      <c r="N264" s="531"/>
      <c r="O264" s="531"/>
      <c r="P264" s="32">
        <f>+IF(H264=0,"",'Ark1'!U1217)</f>
        <v>18.004534606205251</v>
      </c>
      <c r="Q264" s="214"/>
      <c r="R264" s="462">
        <f>+IF(L264=0,"",'Ark1'!AJ1217)</f>
        <v>112.03103448275861</v>
      </c>
      <c r="S264" s="460"/>
      <c r="T264" s="463">
        <f>+IF(L264=0,"",'Ark1'!AL1217)</f>
        <v>14.557121371221498</v>
      </c>
      <c r="U264" s="214"/>
      <c r="V264" s="236">
        <f>+IF(H264=0,"",'Ark1'!T1217)</f>
        <v>3.6085918854415282</v>
      </c>
      <c r="W264" s="237">
        <f>+IF(H264=0,"",'Ark1'!W1217)</f>
        <v>0</v>
      </c>
      <c r="X264" s="237">
        <f>+IF(H264=0,"",'Ark1'!X1217)</f>
        <v>65.155131264916463</v>
      </c>
      <c r="Y264" s="237">
        <f>+IF(H264=0,"",'Ark1'!Y1217)</f>
        <v>18.138424821002388</v>
      </c>
      <c r="Z264" s="237">
        <f>+IF(H264=0,"",'Ark1'!Z1217)</f>
        <v>5.1323396443470486</v>
      </c>
      <c r="AA264" s="237">
        <f>+IF(H264=0,"",'Ark1'!AA1217)</f>
        <v>0</v>
      </c>
      <c r="AB264" s="236">
        <f>+IF(H264=0,"",'Ark1'!AC1217)</f>
        <v>0</v>
      </c>
      <c r="AC264" s="237">
        <f>+IF(H264=0,"",'Ark1'!AE1217)</f>
        <v>0</v>
      </c>
      <c r="AD264" s="237">
        <f t="shared" si="217"/>
        <v>9.0022673031026255</v>
      </c>
      <c r="AE264" s="235">
        <f t="shared" si="218"/>
        <v>0.78997613365155128</v>
      </c>
      <c r="AF264" s="480"/>
      <c r="AG264" s="217"/>
      <c r="AI264" s="29"/>
      <c r="AJ264" s="27"/>
      <c r="AM264" s="27"/>
      <c r="AN264" s="27"/>
      <c r="AO264" s="27"/>
      <c r="AQ264" s="27"/>
      <c r="AR264" s="239"/>
      <c r="AS264" s="27"/>
      <c r="AT264" s="27"/>
    </row>
    <row r="265" spans="1:72">
      <c r="A265" s="480"/>
      <c r="B265" s="238">
        <f>+'Ark1'!C1218</f>
        <v>2023</v>
      </c>
      <c r="C265" s="234">
        <f>+'Ark1'!L1218</f>
        <v>2</v>
      </c>
      <c r="D265" s="234" t="str">
        <f>VLOOKUP(C265,RNR!$D$4:$E$18,2)</f>
        <v>P</v>
      </c>
      <c r="E265" s="234">
        <f>+'Ark1'!D1218</f>
        <v>11</v>
      </c>
      <c r="F265" s="234" t="str">
        <f>VLOOKUP(E265,RNR!$F$4:$G$15,2)</f>
        <v>Nov</v>
      </c>
      <c r="G265" s="351">
        <f>+'Ark1'!Q1218</f>
        <v>146</v>
      </c>
      <c r="H265" s="351">
        <f>+'Ark1'!R1218</f>
        <v>190</v>
      </c>
      <c r="I265" s="236">
        <f>+IF(H265=0,"",'Ark1'!AG1218)</f>
        <v>0.49618227997817393</v>
      </c>
      <c r="J265" s="236">
        <f>+IF(H265=0,"",'Ark1'!AH1218)</f>
        <v>3.6842105263157889</v>
      </c>
      <c r="K265" s="95"/>
      <c r="L265" s="465">
        <f>+'Ark1'!AI1218</f>
        <v>66</v>
      </c>
      <c r="M265" s="214"/>
      <c r="N265" s="531"/>
      <c r="O265" s="531"/>
      <c r="P265" s="32">
        <f>+IF(H265=0,"",'Ark1'!U1218)</f>
        <v>18.511578947368434</v>
      </c>
      <c r="Q265" s="214"/>
      <c r="R265" s="462">
        <f>+IF(L265=0,"",'Ark1'!AJ1218)</f>
        <v>111.40303030303031</v>
      </c>
      <c r="S265" s="460"/>
      <c r="T265" s="463">
        <f>+IF(L265=0,"",'Ark1'!AL1218)</f>
        <v>0</v>
      </c>
      <c r="U265" s="214"/>
      <c r="V265" s="236">
        <f>+IF(H265=0,"",'Ark1'!T1218)</f>
        <v>3.4421052631578952</v>
      </c>
      <c r="W265" s="237">
        <f>+IF(H265=0,"",'Ark1'!W1218)</f>
        <v>0</v>
      </c>
      <c r="X265" s="237">
        <f>+IF(H265=0,"",'Ark1'!X1218)</f>
        <v>71.578947368421041</v>
      </c>
      <c r="Y265" s="237">
        <f>+IF(H265=0,"",'Ark1'!Y1218)</f>
        <v>19.473684210526311</v>
      </c>
      <c r="Z265" s="237">
        <f>+IF(H265=0,"",'Ark1'!Z1218)</f>
        <v>4.6620384779709996</v>
      </c>
      <c r="AA265" s="237">
        <f>+IF(H265=0,"",'Ark1'!AA1218)</f>
        <v>0</v>
      </c>
      <c r="AB265" s="236">
        <f>+IF(H265=0,"",'Ark1'!AC1218)</f>
        <v>0</v>
      </c>
      <c r="AC265" s="237">
        <f>+IF(H265=0,"",'Ark1'!AE1218)</f>
        <v>0</v>
      </c>
      <c r="AD265" s="237">
        <f t="shared" si="217"/>
        <v>9.2557894736842172</v>
      </c>
      <c r="AE265" s="235">
        <f t="shared" si="218"/>
        <v>0.76842105263157889</v>
      </c>
      <c r="AF265" s="480"/>
      <c r="AG265" s="217"/>
      <c r="AI265" s="29"/>
      <c r="AJ265" s="27"/>
      <c r="AM265" s="27"/>
      <c r="AN265" s="27"/>
      <c r="AO265" s="27"/>
      <c r="AQ265" s="27"/>
      <c r="AR265" s="239"/>
      <c r="AS265" s="27"/>
      <c r="AT265" s="27"/>
    </row>
    <row r="266" spans="1:72">
      <c r="A266" s="480"/>
      <c r="B266" s="238">
        <f>+'Ark1'!C1219</f>
        <v>2023</v>
      </c>
      <c r="C266" s="234">
        <f>+'Ark1'!L1219</f>
        <v>2</v>
      </c>
      <c r="D266" s="234" t="str">
        <f>VLOOKUP(C266,RNR!$D$4:$E$18,2)</f>
        <v>P</v>
      </c>
      <c r="E266" s="234">
        <f>+'Ark1'!D1219</f>
        <v>12</v>
      </c>
      <c r="F266" s="234" t="str">
        <f>VLOOKUP(E266,RNR!$F$4:$G$15,2)</f>
        <v>Des</v>
      </c>
      <c r="G266" s="351">
        <f>+'Ark1'!Q1219</f>
        <v>16</v>
      </c>
      <c r="H266" s="351">
        <f>+'Ark1'!R1219</f>
        <v>21</v>
      </c>
      <c r="I266" s="236">
        <f>+IF(H266=0,"",'Ark1'!AG1219)</f>
        <v>1.0780234755987561</v>
      </c>
      <c r="J266" s="236">
        <f>+IF(H266=0,"",'Ark1'!AH1219)</f>
        <v>0</v>
      </c>
      <c r="K266" s="95"/>
      <c r="L266" s="465">
        <f>+'Ark1'!AI1219</f>
        <v>11</v>
      </c>
      <c r="M266" s="214"/>
      <c r="N266" s="531"/>
      <c r="O266" s="531"/>
      <c r="P266" s="32">
        <f>+IF(H266=0,"",'Ark1'!U1219)</f>
        <v>18.495238095238101</v>
      </c>
      <c r="Q266" s="214"/>
      <c r="R266" s="462">
        <f>+IF(L266=0,"",'Ark1'!AJ1219)</f>
        <v>106.09090909090909</v>
      </c>
      <c r="S266" s="460"/>
      <c r="T266" s="463">
        <f>+IF(L266=0,"",'Ark1'!AL1219)</f>
        <v>0</v>
      </c>
      <c r="U266" s="214"/>
      <c r="V266" s="236">
        <f>+IF(H266=0,"",'Ark1'!T1219)</f>
        <v>3.6190476190476177</v>
      </c>
      <c r="W266" s="237">
        <f>+IF(H266=0,"",'Ark1'!W1219)</f>
        <v>0</v>
      </c>
      <c r="X266" s="237">
        <f>+IF(H266=0,"",'Ark1'!X1219)</f>
        <v>57.142857142857153</v>
      </c>
      <c r="Y266" s="237">
        <f>+IF(H266=0,"",'Ark1'!Y1219)</f>
        <v>14.285714285714288</v>
      </c>
      <c r="Z266" s="237">
        <f>+IF(H266=0,"",'Ark1'!Z1219)</f>
        <v>4.2689885264016088</v>
      </c>
      <c r="AA266" s="237">
        <f>+IF(H266=0,"",'Ark1'!AA1219)</f>
        <v>0</v>
      </c>
      <c r="AB266" s="236">
        <f>+IF(H266=0,"",'Ark1'!AC1219)</f>
        <v>0</v>
      </c>
      <c r="AC266" s="237">
        <f>+IF(H266=0,"",'Ark1'!AE1219)</f>
        <v>0</v>
      </c>
      <c r="AD266" s="237">
        <f t="shared" si="217"/>
        <v>9.2476190476190503</v>
      </c>
      <c r="AE266" s="235">
        <f t="shared" si="218"/>
        <v>0.76190476190476186</v>
      </c>
      <c r="AF266" s="480"/>
      <c r="AG266" s="27"/>
      <c r="AI266" s="29"/>
      <c r="AJ266" s="27"/>
      <c r="AM266" s="27"/>
      <c r="AN266" s="27"/>
      <c r="AO266" s="27"/>
      <c r="AQ266" s="27"/>
      <c r="AR266" s="239"/>
      <c r="AS266" s="27"/>
      <c r="AT266" s="27"/>
    </row>
    <row r="267" spans="1:72" ht="15" customHeight="1">
      <c r="A267" s="480"/>
      <c r="B267" s="480"/>
      <c r="C267" s="480"/>
      <c r="D267" s="480"/>
      <c r="E267" s="480"/>
      <c r="F267" s="480"/>
      <c r="G267" s="480"/>
      <c r="H267" s="480"/>
      <c r="I267" s="480"/>
      <c r="J267" s="480"/>
      <c r="K267" s="480"/>
      <c r="L267" s="480"/>
      <c r="M267" s="480"/>
      <c r="N267" s="480"/>
      <c r="O267" s="480"/>
      <c r="P267" s="480"/>
      <c r="Q267" s="480"/>
      <c r="R267" s="480"/>
      <c r="S267" s="480"/>
      <c r="T267" s="480"/>
      <c r="U267" s="480"/>
      <c r="V267" s="480"/>
      <c r="W267" s="480"/>
      <c r="X267" s="480"/>
      <c r="Y267" s="480"/>
      <c r="Z267" s="480"/>
      <c r="AA267" s="480"/>
      <c r="AB267" s="480"/>
      <c r="AC267" s="480"/>
      <c r="AD267" s="480"/>
      <c r="AE267" s="480"/>
      <c r="AF267" s="480"/>
      <c r="AG267" s="27"/>
      <c r="AI267" s="29"/>
      <c r="AJ267" s="27"/>
      <c r="AK267" s="28"/>
      <c r="AL267" s="28"/>
      <c r="AP267" s="28"/>
    </row>
    <row r="268" spans="1:72" ht="15" customHeight="1">
      <c r="A268" s="480"/>
      <c r="B268" s="480"/>
      <c r="C268" s="480"/>
      <c r="D268" s="238" t="str">
        <f>+D270</f>
        <v>P+</v>
      </c>
      <c r="E268" s="480"/>
      <c r="F268" s="480"/>
      <c r="G268" s="480"/>
      <c r="H268" s="480"/>
      <c r="I268" s="480"/>
      <c r="J268" s="480"/>
      <c r="K268" s="480"/>
      <c r="L268" s="480"/>
      <c r="M268" s="480"/>
      <c r="N268" s="480"/>
      <c r="O268" s="480"/>
      <c r="P268" s="480"/>
      <c r="Q268" s="480"/>
      <c r="R268" s="480"/>
      <c r="S268" s="480"/>
      <c r="T268" s="480"/>
      <c r="U268" s="480"/>
      <c r="V268" s="480"/>
      <c r="W268" s="480"/>
      <c r="X268" s="480"/>
      <c r="Y268" s="480"/>
      <c r="Z268" s="480"/>
      <c r="AA268" s="480"/>
      <c r="AB268" s="480"/>
      <c r="AC268" s="480"/>
      <c r="AD268" s="480"/>
      <c r="AE268" s="480"/>
      <c r="AF268" s="480"/>
      <c r="AG268" s="27"/>
      <c r="AI268" s="29"/>
      <c r="AJ268" s="27"/>
      <c r="AK268" s="28"/>
      <c r="AL268" s="28"/>
      <c r="AP268" s="28"/>
    </row>
    <row r="269" spans="1:72" ht="15" customHeight="1">
      <c r="A269" s="480"/>
      <c r="B269" s="480"/>
      <c r="C269" s="480"/>
      <c r="D269" s="480"/>
      <c r="E269" s="480"/>
      <c r="F269" s="480"/>
      <c r="G269" s="480"/>
      <c r="H269" s="480"/>
      <c r="I269" s="480"/>
      <c r="J269" s="480"/>
      <c r="K269" s="480"/>
      <c r="L269" s="480"/>
      <c r="M269" s="480"/>
      <c r="N269" s="480"/>
      <c r="O269" s="480"/>
      <c r="P269" s="480"/>
      <c r="Q269" s="480"/>
      <c r="R269" s="480"/>
      <c r="S269" s="480"/>
      <c r="T269" s="480"/>
      <c r="U269" s="480"/>
      <c r="V269" s="480"/>
      <c r="W269" s="480"/>
      <c r="X269" s="480"/>
      <c r="Y269" s="480"/>
      <c r="Z269" s="480"/>
      <c r="AA269" s="480"/>
      <c r="AB269" s="480"/>
      <c r="AC269" s="480"/>
      <c r="AD269" s="480"/>
      <c r="AE269" s="480"/>
      <c r="AF269" s="480"/>
      <c r="AG269" s="27"/>
      <c r="AI269" s="29"/>
      <c r="AJ269" s="27"/>
      <c r="AK269" s="28"/>
      <c r="AL269" s="28"/>
      <c r="AP269" s="28"/>
    </row>
    <row r="270" spans="1:72">
      <c r="A270" s="480"/>
      <c r="B270" s="238">
        <f>+'Ark1'!C1220</f>
        <v>2023</v>
      </c>
      <c r="C270" s="234">
        <f>+'Ark1'!L1220</f>
        <v>3</v>
      </c>
      <c r="D270" s="234" t="str">
        <f>VLOOKUP(C270,RNR!$D$4:$E$18,2)</f>
        <v>P+</v>
      </c>
      <c r="E270" s="234">
        <f>+'Ark1'!D1220</f>
        <v>1</v>
      </c>
      <c r="F270" s="234" t="str">
        <f>VLOOKUP(E270,RNR!$F$4:$G$15,2)</f>
        <v>Jan</v>
      </c>
      <c r="G270" s="351">
        <f>+'Ark1'!Q1220</f>
        <v>16</v>
      </c>
      <c r="H270" s="351">
        <f>+'Ark1'!R1220</f>
        <v>26</v>
      </c>
      <c r="I270" s="236">
        <f>+IF(H270=0,"",'Ark1'!AG1220)</f>
        <v>1.2068015470348501</v>
      </c>
      <c r="J270" s="236">
        <f>+IF(H270=0,"",'Ark1'!AH1220)</f>
        <v>3.8461538461538449</v>
      </c>
      <c r="K270" s="95"/>
      <c r="L270" s="465">
        <f>+'Ark1'!AI1220</f>
        <v>4</v>
      </c>
      <c r="M270" s="214"/>
      <c r="N270" s="531"/>
      <c r="O270" s="531"/>
      <c r="P270" s="32">
        <f>+IF(H270=0,"",'Ark1'!U1220)</f>
        <v>17.857692307692314</v>
      </c>
      <c r="Q270" s="214"/>
      <c r="R270" s="462">
        <f>+IF(L270=0,"",'Ark1'!AJ1220)</f>
        <v>95.8</v>
      </c>
      <c r="S270" s="460"/>
      <c r="T270" s="463">
        <f>+IF(L270=0,"",'Ark1'!AL1220)</f>
        <v>11.508384221572008</v>
      </c>
      <c r="U270" s="214"/>
      <c r="V270" s="236">
        <f>+IF(H270=0,"",'Ark1'!T1220)</f>
        <v>4.3461538461538449</v>
      </c>
      <c r="W270" s="237">
        <f>+IF(H270=0,"",'Ark1'!W1220)</f>
        <v>0</v>
      </c>
      <c r="X270" s="237">
        <f>+IF(H270=0,"",'Ark1'!X1220)</f>
        <v>65.384615384615401</v>
      </c>
      <c r="Y270" s="237">
        <f>+IF(H270=0,"",'Ark1'!Y1220)</f>
        <v>7.6923076923076898</v>
      </c>
      <c r="Z270" s="237">
        <f>+IF(H270=0,"",'Ark1'!Z1220)</f>
        <v>5.0886127077957823</v>
      </c>
      <c r="AA270" s="237">
        <f>+IF(H270=0,"",'Ark1'!AA1220)</f>
        <v>0</v>
      </c>
      <c r="AB270" s="236">
        <f>+IF(H270=0,"",'Ark1'!AC1220)</f>
        <v>0</v>
      </c>
      <c r="AC270" s="237">
        <f>+IF(H270=0,"",'Ark1'!AE1220)</f>
        <v>0</v>
      </c>
      <c r="AD270" s="237">
        <f t="shared" ref="AD270:AD281" si="230">+IF(H270=0,"",+P270/C270)</f>
        <v>5.9525641025641045</v>
      </c>
      <c r="AE270" s="235">
        <f t="shared" ref="AE270:AE281" si="231">+IF(H270=0,"",G270/H270)</f>
        <v>0.61538461538461542</v>
      </c>
      <c r="AF270" s="480"/>
      <c r="AG270" s="27"/>
      <c r="AI270" s="29"/>
      <c r="AJ270" s="27"/>
      <c r="AM270" s="27"/>
      <c r="AN270" s="27"/>
      <c r="AO270" s="27"/>
      <c r="AQ270" s="27"/>
      <c r="AR270" s="239"/>
      <c r="AS270" s="27"/>
      <c r="AT270" s="27"/>
    </row>
    <row r="271" spans="1:72">
      <c r="A271" s="480"/>
      <c r="B271" s="238">
        <f>+'Ark1'!C1221</f>
        <v>2023</v>
      </c>
      <c r="C271" s="234">
        <f>+'Ark1'!L1221</f>
        <v>3</v>
      </c>
      <c r="D271" s="234" t="str">
        <f>VLOOKUP(C271,RNR!$D$4:$E$18,2)</f>
        <v>P+</v>
      </c>
      <c r="E271" s="234">
        <f>+'Ark1'!D1221</f>
        <v>2</v>
      </c>
      <c r="F271" s="234" t="str">
        <f>VLOOKUP(E271,RNR!$F$4:$G$15,2)</f>
        <v>Feb</v>
      </c>
      <c r="G271" s="351">
        <f>+'Ark1'!Q1221</f>
        <v>14</v>
      </c>
      <c r="H271" s="351">
        <f>+'Ark1'!R1221</f>
        <v>17</v>
      </c>
      <c r="I271" s="236">
        <f>+IF(H271=0,"",'Ark1'!AG1221)</f>
        <v>0.60174843831469838</v>
      </c>
      <c r="J271" s="236">
        <f>+IF(H271=0,"",'Ark1'!AH1221)</f>
        <v>0</v>
      </c>
      <c r="K271" s="95"/>
      <c r="L271" s="465">
        <f>+'Ark1'!AI1221</f>
        <v>1</v>
      </c>
      <c r="M271" s="214"/>
      <c r="N271" s="531"/>
      <c r="O271" s="531"/>
      <c r="P271" s="32">
        <f>+IF(H271=0,"",'Ark1'!U1221)</f>
        <v>17.447058823529414</v>
      </c>
      <c r="Q271" s="214"/>
      <c r="R271" s="462">
        <f>+IF(L271=0,"",'Ark1'!AJ1221)</f>
        <v>106.2</v>
      </c>
      <c r="S271" s="460"/>
      <c r="T271" s="463">
        <f>+IF(L271=0,"",'Ark1'!AL1221)</f>
        <v>14.693968942600156</v>
      </c>
      <c r="U271" s="214"/>
      <c r="V271" s="236">
        <f>+IF(H271=0,"",'Ark1'!T1221)</f>
        <v>3.5882352941176472</v>
      </c>
      <c r="W271" s="237">
        <f>+IF(H271=0,"",'Ark1'!W1221)</f>
        <v>0</v>
      </c>
      <c r="X271" s="237">
        <f>+IF(H271=0,"",'Ark1'!X1221)</f>
        <v>52.941176470588239</v>
      </c>
      <c r="Y271" s="237">
        <f>+IF(H271=0,"",'Ark1'!Y1221)</f>
        <v>29.411764705882355</v>
      </c>
      <c r="Z271" s="237">
        <f>+IF(H271=0,"",'Ark1'!Z1221)</f>
        <v>5.457657076186238</v>
      </c>
      <c r="AA271" s="237">
        <f>+IF(H271=0,"",'Ark1'!AA1221)</f>
        <v>0</v>
      </c>
      <c r="AB271" s="236">
        <f>+IF(H271=0,"",'Ark1'!AC1221)</f>
        <v>0</v>
      </c>
      <c r="AC271" s="237">
        <f>+IF(H271=0,"",'Ark1'!AE1221)</f>
        <v>0</v>
      </c>
      <c r="AD271" s="237">
        <f t="shared" si="230"/>
        <v>5.8156862745098046</v>
      </c>
      <c r="AE271" s="235">
        <f t="shared" si="231"/>
        <v>0.82352941176470584</v>
      </c>
      <c r="AF271" s="480"/>
      <c r="AI271" s="29"/>
      <c r="AJ271" s="27"/>
      <c r="AM271" s="27"/>
      <c r="AN271" s="27"/>
      <c r="AO271" s="27"/>
      <c r="AQ271" s="27"/>
      <c r="AR271" s="239"/>
      <c r="AS271" s="27"/>
      <c r="AT271" s="27"/>
    </row>
    <row r="272" spans="1:72">
      <c r="A272" s="480"/>
      <c r="B272" s="238">
        <f>+'Ark1'!C1222</f>
        <v>2023</v>
      </c>
      <c r="C272" s="234">
        <f>+'Ark1'!L1222</f>
        <v>3</v>
      </c>
      <c r="D272" s="234" t="str">
        <f>VLOOKUP(C272,RNR!$D$4:$E$18,2)</f>
        <v>P+</v>
      </c>
      <c r="E272" s="234">
        <f>+'Ark1'!D1222</f>
        <v>3</v>
      </c>
      <c r="F272" s="234" t="str">
        <f>VLOOKUP(E272,RNR!$F$4:$G$15,2)</f>
        <v>Mar</v>
      </c>
      <c r="G272" s="351">
        <f>+'Ark1'!Q1222</f>
        <v>107</v>
      </c>
      <c r="H272" s="351">
        <f>+'Ark1'!R1222</f>
        <v>152</v>
      </c>
      <c r="I272" s="236">
        <f>+IF(H272=0,"",'Ark1'!AG1222)</f>
        <v>0.73100101764123615</v>
      </c>
      <c r="J272" s="236">
        <f>+IF(H272=0,"",'Ark1'!AH1222)</f>
        <v>3.2894736842105257</v>
      </c>
      <c r="K272" s="95"/>
      <c r="L272" s="465">
        <f>+'Ark1'!AI1222</f>
        <v>19</v>
      </c>
      <c r="M272" s="214"/>
      <c r="N272" s="531"/>
      <c r="O272" s="531"/>
      <c r="P272" s="32">
        <f>+IF(H272=0,"",'Ark1'!U1222)</f>
        <v>20.021052631578943</v>
      </c>
      <c r="Q272" s="214"/>
      <c r="R272" s="462">
        <f>+IF(L272=0,"",'Ark1'!AJ1222)</f>
        <v>112.38421052631578</v>
      </c>
      <c r="S272" s="460"/>
      <c r="T272" s="463">
        <f>+IF(L272=0,"",'Ark1'!AL1222)</f>
        <v>13.640098532714784</v>
      </c>
      <c r="U272" s="214"/>
      <c r="V272" s="236">
        <f>+IF(H272=0,"",'Ark1'!T1222)</f>
        <v>3.9934210526315774</v>
      </c>
      <c r="W272" s="237">
        <f>+IF(H272=0,"",'Ark1'!W1222)</f>
        <v>0</v>
      </c>
      <c r="X272" s="237">
        <f>+IF(H272=0,"",'Ark1'!X1222)</f>
        <v>80.921052631578945</v>
      </c>
      <c r="Y272" s="237">
        <f>+IF(H272=0,"",'Ark1'!Y1222)</f>
        <v>25.657894736842099</v>
      </c>
      <c r="Z272" s="237">
        <f>+IF(H272=0,"",'Ark1'!Z1222)</f>
        <v>4.6128914265370851</v>
      </c>
      <c r="AA272" s="237">
        <f>+IF(H272=0,"",'Ark1'!AA1222)</f>
        <v>0</v>
      </c>
      <c r="AB272" s="236">
        <f>+IF(H272=0,"",'Ark1'!AC1222)</f>
        <v>0</v>
      </c>
      <c r="AC272" s="237">
        <f>+IF(H272=0,"",'Ark1'!AE1222)</f>
        <v>0</v>
      </c>
      <c r="AD272" s="237">
        <f t="shared" si="230"/>
        <v>6.6736842105263143</v>
      </c>
      <c r="AE272" s="235">
        <f t="shared" si="231"/>
        <v>0.70394736842105265</v>
      </c>
      <c r="AF272" s="480"/>
      <c r="AG272" s="217"/>
      <c r="AI272" s="29"/>
      <c r="AJ272" s="27"/>
      <c r="AM272" s="27"/>
      <c r="AN272" s="27"/>
      <c r="AO272" s="27"/>
      <c r="AQ272" s="27"/>
      <c r="AR272" s="239"/>
      <c r="AS272" s="27"/>
      <c r="AT272" s="27"/>
    </row>
    <row r="273" spans="1:72">
      <c r="A273" s="480"/>
      <c r="B273" s="238">
        <f>+'Ark1'!C1223</f>
        <v>2023</v>
      </c>
      <c r="C273" s="234">
        <f>+'Ark1'!L1223</f>
        <v>3</v>
      </c>
      <c r="D273" s="234" t="str">
        <f>VLOOKUP(C273,RNR!$D$4:$E$18,2)</f>
        <v>P+</v>
      </c>
      <c r="E273" s="234">
        <f>+'Ark1'!D1223</f>
        <v>4</v>
      </c>
      <c r="F273" s="234" t="str">
        <f>VLOOKUP(E273,RNR!$F$4:$G$15,2)</f>
        <v>Apr</v>
      </c>
      <c r="G273" s="351">
        <f>+'Ark1'!Q1223</f>
        <v>14</v>
      </c>
      <c r="H273" s="351">
        <f>+'Ark1'!R1223</f>
        <v>14</v>
      </c>
      <c r="I273" s="236">
        <f>+IF(H273=0,"",'Ark1'!AG1223)</f>
        <v>1.5800825206301572</v>
      </c>
      <c r="J273" s="236">
        <f>+IF(H273=0,"",'Ark1'!AH1223)</f>
        <v>7.1428571428571441</v>
      </c>
      <c r="K273" s="95"/>
      <c r="L273" s="465">
        <f>+'Ark1'!AI1223</f>
        <v>2</v>
      </c>
      <c r="M273" s="214"/>
      <c r="N273" s="531"/>
      <c r="O273" s="531"/>
      <c r="P273" s="32">
        <f>+IF(H273=0,"",'Ark1'!U1223)</f>
        <v>21.664285714285722</v>
      </c>
      <c r="Q273" s="214"/>
      <c r="R273" s="462">
        <f>+IF(L273=0,"",'Ark1'!AJ1223)</f>
        <v>114.55</v>
      </c>
      <c r="S273" s="460"/>
      <c r="T273" s="463">
        <f>+IF(L273=0,"",'Ark1'!AL1223)</f>
        <v>16.570647449998106</v>
      </c>
      <c r="U273" s="214"/>
      <c r="V273" s="236">
        <f>+IF(H273=0,"",'Ark1'!T1223)</f>
        <v>4.2857142857142847</v>
      </c>
      <c r="W273" s="237">
        <f>+IF(H273=0,"",'Ark1'!W1223)</f>
        <v>0</v>
      </c>
      <c r="X273" s="237">
        <f>+IF(H273=0,"",'Ark1'!X1223)</f>
        <v>85.714285714285694</v>
      </c>
      <c r="Y273" s="237">
        <f>+IF(H273=0,"",'Ark1'!Y1223)</f>
        <v>35.714285714285722</v>
      </c>
      <c r="Z273" s="237">
        <f>+IF(H273=0,"",'Ark1'!Z1223)</f>
        <v>4.0563190813588452</v>
      </c>
      <c r="AA273" s="237">
        <f>+IF(H273=0,"",'Ark1'!AA1223)</f>
        <v>0</v>
      </c>
      <c r="AB273" s="236">
        <f>+IF(H273=0,"",'Ark1'!AC1223)</f>
        <v>0</v>
      </c>
      <c r="AC273" s="237">
        <f>+IF(H273=0,"",'Ark1'!AE1223)</f>
        <v>0</v>
      </c>
      <c r="AD273" s="237">
        <f t="shared" si="230"/>
        <v>7.2214285714285742</v>
      </c>
      <c r="AE273" s="235">
        <f t="shared" si="231"/>
        <v>1</v>
      </c>
      <c r="AF273" s="480"/>
      <c r="AG273" s="217"/>
      <c r="AI273" s="29"/>
      <c r="AJ273" s="27"/>
      <c r="AM273" s="27"/>
      <c r="AN273" s="27"/>
      <c r="AO273" s="27"/>
      <c r="AQ273" s="27"/>
      <c r="AR273" s="239"/>
      <c r="AS273" s="27"/>
      <c r="AT273" s="27"/>
    </row>
    <row r="274" spans="1:72">
      <c r="A274" s="480"/>
      <c r="B274" s="238">
        <f>+'Ark1'!C1224</f>
        <v>2023</v>
      </c>
      <c r="C274" s="234">
        <f>+'Ark1'!L1224</f>
        <v>3</v>
      </c>
      <c r="D274" s="234" t="str">
        <f>VLOOKUP(C274,RNR!$D$4:$E$18,2)</f>
        <v>P+</v>
      </c>
      <c r="E274" s="234">
        <f>+'Ark1'!D1224</f>
        <v>5</v>
      </c>
      <c r="F274" s="234" t="str">
        <f>VLOOKUP(E274,RNR!$F$4:$G$15,2)</f>
        <v>Mai</v>
      </c>
      <c r="G274" s="351">
        <f>+'Ark1'!Q1224</f>
        <v>16</v>
      </c>
      <c r="H274" s="351">
        <f>+'Ark1'!R1224</f>
        <v>20</v>
      </c>
      <c r="I274" s="236">
        <f>+IF(H274=0,"",'Ark1'!AG1224)</f>
        <v>0.84853475967285552</v>
      </c>
      <c r="J274" s="236">
        <f>+IF(H274=0,"",'Ark1'!AH1224)</f>
        <v>0</v>
      </c>
      <c r="K274" s="95"/>
      <c r="L274" s="465">
        <f>+'Ark1'!AI1224</f>
        <v>2</v>
      </c>
      <c r="M274" s="214"/>
      <c r="N274" s="531"/>
      <c r="O274" s="531"/>
      <c r="P274" s="32">
        <f>+IF(H274=0,"",'Ark1'!U1224)</f>
        <v>20.195000000000004</v>
      </c>
      <c r="Q274" s="214"/>
      <c r="R274" s="462">
        <f>+IF(L274=0,"",'Ark1'!AJ1224)</f>
        <v>116.55</v>
      </c>
      <c r="S274" s="460"/>
      <c r="T274" s="463">
        <f>+IF(L274=0,"",'Ark1'!AL1224)</f>
        <v>15.109941930073964</v>
      </c>
      <c r="U274" s="214"/>
      <c r="V274" s="236">
        <f>+IF(H274=0,"",'Ark1'!T1224)</f>
        <v>3.75</v>
      </c>
      <c r="W274" s="237">
        <f>+IF(H274=0,"",'Ark1'!W1224)</f>
        <v>0</v>
      </c>
      <c r="X274" s="237">
        <f>+IF(H274=0,"",'Ark1'!X1224)</f>
        <v>80</v>
      </c>
      <c r="Y274" s="237">
        <f>+IF(H274=0,"",'Ark1'!Y1224)</f>
        <v>25</v>
      </c>
      <c r="Z274" s="237">
        <f>+IF(H274=0,"",'Ark1'!Z1224)</f>
        <v>3.9435358499701447</v>
      </c>
      <c r="AA274" s="237">
        <f>+IF(H274=0,"",'Ark1'!AA1224)</f>
        <v>0</v>
      </c>
      <c r="AB274" s="236">
        <f>+IF(H274=0,"",'Ark1'!AC1224)</f>
        <v>0</v>
      </c>
      <c r="AC274" s="237">
        <f>+IF(H274=0,"",'Ark1'!AE1224)</f>
        <v>0</v>
      </c>
      <c r="AD274" s="237">
        <f t="shared" si="230"/>
        <v>6.7316666666666682</v>
      </c>
      <c r="AE274" s="235">
        <f t="shared" si="231"/>
        <v>0.8</v>
      </c>
      <c r="AF274" s="480"/>
      <c r="AG274" s="217"/>
      <c r="AI274" s="29"/>
      <c r="AJ274" s="27"/>
      <c r="AM274" s="27"/>
      <c r="AN274" s="27"/>
      <c r="AO274" s="27"/>
      <c r="AQ274" s="27"/>
      <c r="AR274" s="239"/>
      <c r="AS274" s="27"/>
      <c r="AT274" s="27"/>
    </row>
    <row r="275" spans="1:72">
      <c r="A275" s="480"/>
      <c r="B275" s="238">
        <f>+'Ark1'!C1225</f>
        <v>2023</v>
      </c>
      <c r="C275" s="234">
        <f>+'Ark1'!L1225</f>
        <v>3</v>
      </c>
      <c r="D275" s="234" t="str">
        <f>VLOOKUP(C275,RNR!$D$4:$E$18,2)</f>
        <v>P+</v>
      </c>
      <c r="E275" s="234">
        <f>+'Ark1'!D1225</f>
        <v>6</v>
      </c>
      <c r="F275" s="234" t="str">
        <f>VLOOKUP(E275,RNR!$F$4:$G$15,2)</f>
        <v>Jun</v>
      </c>
      <c r="G275" s="351">
        <f>+'Ark1'!Q1225</f>
        <v>31</v>
      </c>
      <c r="H275" s="351">
        <f>+'Ark1'!R1225</f>
        <v>37</v>
      </c>
      <c r="I275" s="236">
        <f>+IF(H275=0,"",'Ark1'!AG1225)</f>
        <v>1.8674510324427844</v>
      </c>
      <c r="J275" s="236">
        <f>+IF(H275=0,"",'Ark1'!AH1225)</f>
        <v>10.810810810810812</v>
      </c>
      <c r="K275" s="95"/>
      <c r="L275" s="465">
        <f>+'Ark1'!AI1225</f>
        <v>15</v>
      </c>
      <c r="M275" s="214"/>
      <c r="N275" s="531"/>
      <c r="O275" s="531"/>
      <c r="P275" s="32">
        <f>+IF(H275=0,"",'Ark1'!U1225)</f>
        <v>21.294594594594599</v>
      </c>
      <c r="Q275" s="214"/>
      <c r="R275" s="462">
        <f>+IF(L275=0,"",'Ark1'!AJ1225)</f>
        <v>114.58666666666664</v>
      </c>
      <c r="S275" s="460"/>
      <c r="T275" s="463">
        <f>+IF(L275=0,"",'Ark1'!AL1225)</f>
        <v>14.192235001570801</v>
      </c>
      <c r="U275" s="214"/>
      <c r="V275" s="236">
        <f>+IF(H275=0,"",'Ark1'!T1225)</f>
        <v>3.9729729729729728</v>
      </c>
      <c r="W275" s="237">
        <f>+IF(H275=0,"",'Ark1'!W1225)</f>
        <v>0</v>
      </c>
      <c r="X275" s="237">
        <f>+IF(H275=0,"",'Ark1'!X1225)</f>
        <v>83.783783783783804</v>
      </c>
      <c r="Y275" s="237">
        <f>+IF(H275=0,"",'Ark1'!Y1225)</f>
        <v>37.837837837837846</v>
      </c>
      <c r="Z275" s="237">
        <f>+IF(H275=0,"",'Ark1'!Z1225)</f>
        <v>4.5822776082303793</v>
      </c>
      <c r="AA275" s="237">
        <f>+IF(H275=0,"",'Ark1'!AA1225)</f>
        <v>0</v>
      </c>
      <c r="AB275" s="236">
        <f>+IF(H275=0,"",'Ark1'!AC1225)</f>
        <v>0</v>
      </c>
      <c r="AC275" s="237">
        <f>+IF(H275=0,"",'Ark1'!AE1225)</f>
        <v>0</v>
      </c>
      <c r="AD275" s="237">
        <f t="shared" si="230"/>
        <v>7.0981981981982001</v>
      </c>
      <c r="AE275" s="235">
        <f t="shared" si="231"/>
        <v>0.83783783783783783</v>
      </c>
      <c r="AF275" s="480"/>
      <c r="AG275" s="27"/>
      <c r="AI275" s="29"/>
      <c r="AJ275" s="27"/>
      <c r="AM275" s="27"/>
      <c r="AN275" s="27"/>
      <c r="AO275" s="27"/>
      <c r="AQ275" s="27"/>
      <c r="AS275" s="27"/>
      <c r="AT275" s="27"/>
    </row>
    <row r="276" spans="1:72">
      <c r="A276" s="480"/>
      <c r="B276" s="238">
        <f>+'Ark1'!C1226</f>
        <v>2023</v>
      </c>
      <c r="C276" s="234">
        <f>+'Ark1'!L1226</f>
        <v>3</v>
      </c>
      <c r="D276" s="234" t="str">
        <f>VLOOKUP(C276,RNR!$D$4:$E$18,2)</f>
        <v>P+</v>
      </c>
      <c r="E276" s="234">
        <f>+'Ark1'!D1226</f>
        <v>7</v>
      </c>
      <c r="F276" s="234" t="str">
        <f>VLOOKUP(E276,RNR!$F$4:$G$15,2)</f>
        <v>Jul</v>
      </c>
      <c r="G276" s="351">
        <f>+'Ark1'!Q1226</f>
        <v>6</v>
      </c>
      <c r="H276" s="351">
        <f>+'Ark1'!R1226</f>
        <v>11</v>
      </c>
      <c r="I276" s="236">
        <f>+IF(H276=0,"",'Ark1'!AG1226)</f>
        <v>2.1928308260650553</v>
      </c>
      <c r="J276" s="236">
        <f>+IF(H276=0,"",'Ark1'!AH1226)</f>
        <v>0</v>
      </c>
      <c r="K276" s="95"/>
      <c r="L276" s="465">
        <f>+'Ark1'!AI1226</f>
        <v>7</v>
      </c>
      <c r="M276" s="214"/>
      <c r="N276" s="531"/>
      <c r="O276" s="531"/>
      <c r="P276" s="32">
        <f>+IF(H276=0,"",'Ark1'!U1226)</f>
        <v>20.181818181818183</v>
      </c>
      <c r="Q276" s="214"/>
      <c r="R276" s="462">
        <f>+IF(L276=0,"",'Ark1'!AJ1226)</f>
        <v>115.5428571428572</v>
      </c>
      <c r="S276" s="460"/>
      <c r="T276" s="463">
        <f>+IF(L276=0,"",'Ark1'!AL1226)</f>
        <v>12.119700693486502</v>
      </c>
      <c r="U276" s="214"/>
      <c r="V276" s="236">
        <f>+IF(H276=0,"",'Ark1'!T1226)</f>
        <v>3.8181818181818192</v>
      </c>
      <c r="W276" s="237">
        <f>+IF(H276=0,"",'Ark1'!W1226)</f>
        <v>0</v>
      </c>
      <c r="X276" s="237">
        <f>+IF(H276=0,"",'Ark1'!X1226)</f>
        <v>81.818181818181813</v>
      </c>
      <c r="Y276" s="237">
        <f>+IF(H276=0,"",'Ark1'!Y1226)</f>
        <v>18.181818181818183</v>
      </c>
      <c r="Z276" s="237">
        <f>+IF(H276=0,"",'Ark1'!Z1226)</f>
        <v>3.6441280742432194</v>
      </c>
      <c r="AA276" s="237">
        <f>+IF(H276=0,"",'Ark1'!AA1226)</f>
        <v>0</v>
      </c>
      <c r="AB276" s="236">
        <f>+IF(H276=0,"",'Ark1'!AC1226)</f>
        <v>0</v>
      </c>
      <c r="AC276" s="237">
        <f>+IF(H276=0,"",'Ark1'!AE1226)</f>
        <v>0</v>
      </c>
      <c r="AD276" s="237">
        <f t="shared" si="230"/>
        <v>6.7272727272727275</v>
      </c>
      <c r="AE276" s="235">
        <f t="shared" si="231"/>
        <v>0.54545454545454541</v>
      </c>
      <c r="AF276" s="480"/>
      <c r="AG276" s="27"/>
      <c r="AI276" s="29"/>
      <c r="AJ276" s="27"/>
      <c r="AM276" s="27"/>
      <c r="AN276" s="27"/>
      <c r="AO276" s="27"/>
      <c r="AQ276" s="27"/>
      <c r="AS276" s="27"/>
      <c r="AT276" s="27"/>
    </row>
    <row r="277" spans="1:72">
      <c r="A277" s="480"/>
      <c r="B277" s="238">
        <f>+'Ark1'!C1227</f>
        <v>2023</v>
      </c>
      <c r="C277" s="234">
        <f>+'Ark1'!L1227</f>
        <v>3</v>
      </c>
      <c r="D277" s="234" t="str">
        <f>VLOOKUP(C277,RNR!$D$4:$E$18,2)</f>
        <v>P+</v>
      </c>
      <c r="E277" s="234">
        <f>+'Ark1'!D1227</f>
        <v>8</v>
      </c>
      <c r="F277" s="234" t="str">
        <f>VLOOKUP(E277,RNR!$F$4:$G$15,2)</f>
        <v>Aug</v>
      </c>
      <c r="G277" s="351">
        <f>+'Ark1'!Q1227</f>
        <v>272</v>
      </c>
      <c r="H277" s="351">
        <f>+'Ark1'!R1227</f>
        <v>403</v>
      </c>
      <c r="I277" s="236">
        <f>+IF(H277=0,"",'Ark1'!AG1227)</f>
        <v>2.2233903075520485</v>
      </c>
      <c r="J277" s="236">
        <f>+IF(H277=0,"",'Ark1'!AH1227)</f>
        <v>4.2183622828784131</v>
      </c>
      <c r="K277" s="95"/>
      <c r="L277" s="465">
        <f>+'Ark1'!AI1227</f>
        <v>162</v>
      </c>
      <c r="M277" s="214"/>
      <c r="N277" s="531"/>
      <c r="O277" s="531"/>
      <c r="P277" s="32">
        <f>+IF(H277=0,"",'Ark1'!U1227)</f>
        <v>21.107444168734496</v>
      </c>
      <c r="Q277" s="214"/>
      <c r="R277" s="462">
        <f>+IF(L277=0,"",'Ark1'!AJ1227)</f>
        <v>112.85000000000008</v>
      </c>
      <c r="S277" s="460"/>
      <c r="T277" s="463">
        <f>+IF(L277=0,"",'Ark1'!AL1227)</f>
        <v>16.017799214697867</v>
      </c>
      <c r="U277" s="214"/>
      <c r="V277" s="236">
        <f>+IF(H277=0,"",'Ark1'!T1227)</f>
        <v>3.8933002481389578</v>
      </c>
      <c r="W277" s="237">
        <f>+IF(H277=0,"",'Ark1'!W1227)</f>
        <v>0</v>
      </c>
      <c r="X277" s="237">
        <f>+IF(H277=0,"",'Ark1'!X1227)</f>
        <v>82.630272952853588</v>
      </c>
      <c r="Y277" s="237">
        <f>+IF(H277=0,"",'Ark1'!Y1227)</f>
        <v>35.980148883374696</v>
      </c>
      <c r="Z277" s="237">
        <f>+IF(H277=0,"",'Ark1'!Z1227)</f>
        <v>5.0082804058932657</v>
      </c>
      <c r="AA277" s="237">
        <f>+IF(H277=0,"",'Ark1'!AA1227)</f>
        <v>0</v>
      </c>
      <c r="AB277" s="236">
        <f>+IF(H277=0,"",'Ark1'!AC1227)</f>
        <v>0</v>
      </c>
      <c r="AC277" s="237">
        <f>+IF(H277=0,"",'Ark1'!AE1227)</f>
        <v>0</v>
      </c>
      <c r="AD277" s="237">
        <f t="shared" si="230"/>
        <v>7.0358147229114989</v>
      </c>
      <c r="AE277" s="235">
        <f t="shared" si="231"/>
        <v>0.67493796526054595</v>
      </c>
      <c r="AF277" s="480"/>
      <c r="AI277" s="29"/>
      <c r="AJ277" s="27"/>
      <c r="AM277" s="27"/>
      <c r="AN277" s="27"/>
      <c r="AO277" s="27"/>
      <c r="AQ277" s="27"/>
      <c r="AS277" s="27"/>
      <c r="AT277" s="27"/>
    </row>
    <row r="278" spans="1:72" ht="15" customHeight="1">
      <c r="A278" s="480"/>
      <c r="B278" s="238">
        <f>+'Ark1'!C1228</f>
        <v>2023</v>
      </c>
      <c r="C278" s="234">
        <f>+'Ark1'!L1228</f>
        <v>3</v>
      </c>
      <c r="D278" s="234" t="str">
        <f>VLOOKUP(C278,RNR!$D$4:$E$18,2)</f>
        <v>P+</v>
      </c>
      <c r="E278" s="234">
        <f>+'Ark1'!D1228</f>
        <v>9</v>
      </c>
      <c r="F278" s="234" t="str">
        <f>VLOOKUP(E278,RNR!$F$4:$G$15,2)</f>
        <v>Sep</v>
      </c>
      <c r="G278" s="351">
        <f>+'Ark1'!Q1228</f>
        <v>323</v>
      </c>
      <c r="H278" s="351">
        <f>+'Ark1'!R1228</f>
        <v>481</v>
      </c>
      <c r="I278" s="236">
        <f>+IF(H278=0,"",'Ark1'!AG1228)</f>
        <v>2.3901092008883502</v>
      </c>
      <c r="J278" s="236">
        <f>+IF(H278=0,"",'Ark1'!AH1228)</f>
        <v>4.7817047817047822</v>
      </c>
      <c r="K278" s="95"/>
      <c r="L278" s="465">
        <f>+'Ark1'!AI1228</f>
        <v>143</v>
      </c>
      <c r="M278" s="214"/>
      <c r="N278" s="531"/>
      <c r="O278" s="531"/>
      <c r="P278" s="32">
        <f>+IF(H278=0,"",'Ark1'!U1228)</f>
        <v>20.004781704781703</v>
      </c>
      <c r="Q278" s="214"/>
      <c r="R278" s="462">
        <f>+IF(L278=0,"",'Ark1'!AJ1228)</f>
        <v>110.42727272727276</v>
      </c>
      <c r="S278" s="460"/>
      <c r="T278" s="463">
        <f>+IF(L278=0,"",'Ark1'!AL1228)</f>
        <v>15.666910755799019</v>
      </c>
      <c r="U278" s="214"/>
      <c r="V278" s="236">
        <f>+IF(H278=0,"",'Ark1'!T1228)</f>
        <v>4.5280665280665282</v>
      </c>
      <c r="W278" s="237">
        <f>+IF(H278=0,"",'Ark1'!W1228)</f>
        <v>0.62370062370062362</v>
      </c>
      <c r="X278" s="237">
        <f>+IF(H278=0,"",'Ark1'!X1228)</f>
        <v>73.388773388773373</v>
      </c>
      <c r="Y278" s="237">
        <f>+IF(H278=0,"",'Ark1'!Y1228)</f>
        <v>28.898128898128903</v>
      </c>
      <c r="Z278" s="237">
        <f>+IF(H278=0,"",'Ark1'!Z1228)</f>
        <v>5.2871984812176223</v>
      </c>
      <c r="AA278" s="237">
        <f>+IF(H278=0,"",'Ark1'!AA1228)</f>
        <v>0</v>
      </c>
      <c r="AB278" s="236">
        <f>+IF(H278=0,"",'Ark1'!AC1228)</f>
        <v>0</v>
      </c>
      <c r="AC278" s="237">
        <f>+IF(H278=0,"",'Ark1'!AE1228)</f>
        <v>0</v>
      </c>
      <c r="AD278" s="237">
        <f t="shared" si="230"/>
        <v>6.6682605682605676</v>
      </c>
      <c r="AE278" s="235">
        <f t="shared" si="231"/>
        <v>0.6715176715176715</v>
      </c>
      <c r="AF278" s="480"/>
      <c r="AG278" s="217"/>
      <c r="AI278" s="29"/>
      <c r="AJ278" s="27"/>
      <c r="AK278" s="218"/>
      <c r="AL278" s="28"/>
      <c r="AP278" s="28"/>
      <c r="BH278" s="230"/>
    </row>
    <row r="279" spans="1:72" ht="15" customHeight="1">
      <c r="A279" s="480"/>
      <c r="B279" s="238">
        <f>+'Ark1'!C1229</f>
        <v>2023</v>
      </c>
      <c r="C279" s="234">
        <f>+'Ark1'!L1229</f>
        <v>3</v>
      </c>
      <c r="D279" s="234" t="str">
        <f>VLOOKUP(C279,RNR!$D$4:$E$18,2)</f>
        <v>P+</v>
      </c>
      <c r="E279" s="234">
        <f>+'Ark1'!D1229</f>
        <v>10</v>
      </c>
      <c r="F279" s="234" t="str">
        <f>VLOOKUP(E279,RNR!$F$4:$G$15,2)</f>
        <v>Okt</v>
      </c>
      <c r="G279" s="351">
        <f>+'Ark1'!Q1229</f>
        <v>577</v>
      </c>
      <c r="H279" s="351">
        <f>+'Ark1'!R1229</f>
        <v>775</v>
      </c>
      <c r="I279" s="236">
        <f>+IF(H279=0,"",'Ark1'!AG1229)</f>
        <v>1.2197685664667319</v>
      </c>
      <c r="J279" s="236">
        <f>+IF(H279=0,"",'Ark1'!AH1229)</f>
        <v>6.4516129032258052</v>
      </c>
      <c r="K279" s="95"/>
      <c r="L279" s="465">
        <f>+'Ark1'!AI1229</f>
        <v>233</v>
      </c>
      <c r="M279" s="214"/>
      <c r="N279" s="531"/>
      <c r="O279" s="531"/>
      <c r="P279" s="32">
        <f>+IF(H279=0,"",'Ark1'!U1229)</f>
        <v>19.570322580645168</v>
      </c>
      <c r="Q279" s="214"/>
      <c r="R279" s="462">
        <f>+IF(L279=0,"",'Ark1'!AJ1229)</f>
        <v>112.20429184549356</v>
      </c>
      <c r="S279" s="460"/>
      <c r="T279" s="463">
        <f>+IF(L279=0,"",'Ark1'!AL1229)</f>
        <v>15.355352269120404</v>
      </c>
      <c r="U279" s="214"/>
      <c r="V279" s="236">
        <f>+IF(H279=0,"",'Ark1'!T1229)</f>
        <v>4.3496774193548395</v>
      </c>
      <c r="W279" s="237">
        <f>+IF(H279=0,"",'Ark1'!W1229)</f>
        <v>0</v>
      </c>
      <c r="X279" s="237">
        <f>+IF(H279=0,"",'Ark1'!X1229)</f>
        <v>71.096774193548399</v>
      </c>
      <c r="Y279" s="237">
        <f>+IF(H279=0,"",'Ark1'!Y1229)</f>
        <v>28.387096774193552</v>
      </c>
      <c r="Z279" s="237">
        <f>+IF(H279=0,"",'Ark1'!Z1229)</f>
        <v>5.1955337419445122</v>
      </c>
      <c r="AA279" s="237">
        <f>+IF(H279=0,"",'Ark1'!AA1229)</f>
        <v>0</v>
      </c>
      <c r="AB279" s="236">
        <f>+IF(H279=0,"",'Ark1'!AC1229)</f>
        <v>0</v>
      </c>
      <c r="AC279" s="237">
        <f>+IF(H279=0,"",'Ark1'!AE1229)</f>
        <v>0</v>
      </c>
      <c r="AD279" s="237">
        <f t="shared" si="230"/>
        <v>6.5234408602150564</v>
      </c>
      <c r="AE279" s="235">
        <f t="shared" si="231"/>
        <v>0.74451612903225806</v>
      </c>
      <c r="AF279" s="480"/>
      <c r="AG279" s="217"/>
      <c r="AI279" s="29"/>
      <c r="AJ279" s="27"/>
      <c r="AK279" s="218"/>
      <c r="AL279" s="28"/>
      <c r="AP279" s="28"/>
      <c r="BH279" s="230"/>
    </row>
    <row r="280" spans="1:72" ht="15" customHeight="1">
      <c r="A280" s="480"/>
      <c r="B280" s="238">
        <f>+'Ark1'!C1230</f>
        <v>2023</v>
      </c>
      <c r="C280" s="234">
        <f>+'Ark1'!L1230</f>
        <v>3</v>
      </c>
      <c r="D280" s="234" t="str">
        <f>VLOOKUP(C280,RNR!$D$4:$E$18,2)</f>
        <v>P+</v>
      </c>
      <c r="E280" s="234">
        <f>+'Ark1'!D1230</f>
        <v>11</v>
      </c>
      <c r="F280" s="234" t="str">
        <f>VLOOKUP(E280,RNR!$F$4:$G$15,2)</f>
        <v>Nov</v>
      </c>
      <c r="G280" s="351">
        <f>+'Ark1'!Q1230</f>
        <v>335</v>
      </c>
      <c r="H280" s="351">
        <f>+'Ark1'!R1230</f>
        <v>440</v>
      </c>
      <c r="I280" s="236">
        <f>+IF(H280=0,"",'Ark1'!AG1230)</f>
        <v>1.2275051900790641</v>
      </c>
      <c r="J280" s="236">
        <f>+IF(H280=0,"",'Ark1'!AH1230)</f>
        <v>6.3636363636363633</v>
      </c>
      <c r="K280" s="95"/>
      <c r="L280" s="465">
        <f>+'Ark1'!AI1230</f>
        <v>158</v>
      </c>
      <c r="M280" s="214"/>
      <c r="N280" s="531"/>
      <c r="O280" s="531"/>
      <c r="P280" s="32">
        <f>+IF(H280=0,"",'Ark1'!U1230)</f>
        <v>19.775454545454544</v>
      </c>
      <c r="Q280" s="214"/>
      <c r="R280" s="462">
        <f>+IF(L280=0,"",'Ark1'!AJ1230)</f>
        <v>111.46582278481009</v>
      </c>
      <c r="S280" s="460"/>
      <c r="T280" s="463">
        <f>+IF(L280=0,"",'Ark1'!AL1230)</f>
        <v>0</v>
      </c>
      <c r="U280" s="214"/>
      <c r="V280" s="236">
        <f>+IF(H280=0,"",'Ark1'!T1230)</f>
        <v>4.0886363636363638</v>
      </c>
      <c r="W280" s="237">
        <f>+IF(H280=0,"",'Ark1'!W1230)</f>
        <v>0</v>
      </c>
      <c r="X280" s="237">
        <f>+IF(H280=0,"",'Ark1'!X1230)</f>
        <v>75.681818181818187</v>
      </c>
      <c r="Y280" s="237">
        <f>+IF(H280=0,"",'Ark1'!Y1230)</f>
        <v>25.227272727272723</v>
      </c>
      <c r="Z280" s="237">
        <f>+IF(H280=0,"",'Ark1'!Z1230)</f>
        <v>4.7227627962615193</v>
      </c>
      <c r="AA280" s="237">
        <f>+IF(H280=0,"",'Ark1'!AA1230)</f>
        <v>0</v>
      </c>
      <c r="AB280" s="236">
        <f>+IF(H280=0,"",'Ark1'!AC1230)</f>
        <v>0</v>
      </c>
      <c r="AC280" s="237">
        <f>+IF(H280=0,"",'Ark1'!AE1230)</f>
        <v>0</v>
      </c>
      <c r="AD280" s="237">
        <f t="shared" si="230"/>
        <v>6.5918181818181809</v>
      </c>
      <c r="AE280" s="235">
        <f t="shared" si="231"/>
        <v>0.76136363636363635</v>
      </c>
      <c r="AF280" s="480"/>
      <c r="AG280" s="217"/>
      <c r="AI280" s="29"/>
      <c r="AJ280" s="27"/>
      <c r="AK280" s="218"/>
      <c r="AL280" s="28"/>
      <c r="AP280" s="28"/>
      <c r="BH280" s="230" t="e">
        <f>1+#REF!</f>
        <v>#REF!</v>
      </c>
      <c r="BI280" s="28">
        <v>20.659867330016564</v>
      </c>
      <c r="BJ280" s="28">
        <f t="shared" ref="BJ280" si="232">+BI280</f>
        <v>20.659867330016564</v>
      </c>
      <c r="BK280" s="28">
        <f t="shared" ref="BK280" si="233">+BJ280</f>
        <v>20.659867330016564</v>
      </c>
      <c r="BL280" s="28">
        <f t="shared" ref="BL280" si="234">+BK280</f>
        <v>20.659867330016564</v>
      </c>
      <c r="BM280" s="28">
        <f t="shared" ref="BM280" si="235">+BL280</f>
        <v>20.659867330016564</v>
      </c>
      <c r="BN280" s="28">
        <f t="shared" ref="BN280" si="236">+BM280</f>
        <v>20.659867330016564</v>
      </c>
      <c r="BO280" s="28">
        <f t="shared" ref="BO280" si="237">+BN280</f>
        <v>20.659867330016564</v>
      </c>
      <c r="BP280" s="28">
        <f t="shared" ref="BP280" si="238">+BO280</f>
        <v>20.659867330016564</v>
      </c>
      <c r="BQ280" s="28">
        <f t="shared" ref="BQ280" si="239">+BP280</f>
        <v>20.659867330016564</v>
      </c>
      <c r="BR280" s="28">
        <f t="shared" ref="BR280" si="240">+BQ280</f>
        <v>20.659867330016564</v>
      </c>
      <c r="BS280" s="28">
        <f t="shared" ref="BS280" si="241">+BR280</f>
        <v>20.659867330016564</v>
      </c>
      <c r="BT280" s="28">
        <f t="shared" ref="BT280" si="242">+BS280</f>
        <v>20.659867330016564</v>
      </c>
    </row>
    <row r="281" spans="1:72">
      <c r="A281" s="480"/>
      <c r="B281" s="238">
        <f>+'Ark1'!C1231</f>
        <v>2023</v>
      </c>
      <c r="C281" s="234">
        <f>+'Ark1'!L1231</f>
        <v>3</v>
      </c>
      <c r="D281" s="234" t="str">
        <f>VLOOKUP(C281,RNR!$D$4:$E$18,2)</f>
        <v>P+</v>
      </c>
      <c r="E281" s="234">
        <f>+'Ark1'!D1231</f>
        <v>12</v>
      </c>
      <c r="F281" s="234" t="str">
        <f>VLOOKUP(E281,RNR!$F$4:$G$15,2)</f>
        <v>Des</v>
      </c>
      <c r="G281" s="351">
        <f>+'Ark1'!Q1231</f>
        <v>20</v>
      </c>
      <c r="H281" s="351">
        <f>+'Ark1'!R1231</f>
        <v>25</v>
      </c>
      <c r="I281" s="236">
        <f>+IF(H281=0,"",'Ark1'!AG1231)</f>
        <v>1.2284582654480152</v>
      </c>
      <c r="J281" s="236">
        <f>+IF(H281=0,"",'Ark1'!AH1231)</f>
        <v>4</v>
      </c>
      <c r="K281" s="95"/>
      <c r="L281" s="465">
        <f>+'Ark1'!AI1231</f>
        <v>10</v>
      </c>
      <c r="M281" s="214"/>
      <c r="N281" s="531"/>
      <c r="O281" s="531"/>
      <c r="P281" s="32">
        <f>+IF(H281=0,"",'Ark1'!U1231)</f>
        <v>17.704000000000004</v>
      </c>
      <c r="Q281" s="214"/>
      <c r="R281" s="462">
        <f>+IF(L281=0,"",'Ark1'!AJ1231)</f>
        <v>110.78000000000002</v>
      </c>
      <c r="S281" s="460"/>
      <c r="T281" s="463">
        <f>+IF(L281=0,"",'Ark1'!AL1231)</f>
        <v>0</v>
      </c>
      <c r="U281" s="214"/>
      <c r="V281" s="236">
        <f>+IF(H281=0,"",'Ark1'!T1231)</f>
        <v>4.5199999999999996</v>
      </c>
      <c r="W281" s="237">
        <f>+IF(H281=0,"",'Ark1'!W1231)</f>
        <v>0</v>
      </c>
      <c r="X281" s="237">
        <f>+IF(H281=0,"",'Ark1'!X1231)</f>
        <v>56</v>
      </c>
      <c r="Y281" s="237">
        <f>+IF(H281=0,"",'Ark1'!Y1231)</f>
        <v>12</v>
      </c>
      <c r="Z281" s="237">
        <f>+IF(H281=0,"",'Ark1'!Z1231)</f>
        <v>5.0417838113112188</v>
      </c>
      <c r="AA281" s="237">
        <f>+IF(H281=0,"",'Ark1'!AA1231)</f>
        <v>0</v>
      </c>
      <c r="AB281" s="236">
        <f>+IF(H281=0,"",'Ark1'!AC1231)</f>
        <v>0</v>
      </c>
      <c r="AC281" s="237">
        <f>+IF(H281=0,"",'Ark1'!AE1231)</f>
        <v>0</v>
      </c>
      <c r="AD281" s="237">
        <f t="shared" si="230"/>
        <v>5.9013333333333344</v>
      </c>
      <c r="AE281" s="235">
        <f t="shared" si="231"/>
        <v>0.8</v>
      </c>
      <c r="AF281" s="480"/>
      <c r="AG281" s="27"/>
      <c r="AI281" s="29"/>
      <c r="AJ281" s="27"/>
      <c r="AM281" s="27"/>
      <c r="AN281" s="27"/>
      <c r="AO281" s="27"/>
      <c r="AQ281" s="27"/>
      <c r="AS281" s="27"/>
      <c r="AT281" s="27"/>
    </row>
    <row r="282" spans="1:72" ht="15" customHeight="1">
      <c r="A282" s="480"/>
      <c r="B282" s="480"/>
      <c r="C282" s="480"/>
      <c r="D282" s="480"/>
      <c r="E282" s="480"/>
      <c r="F282" s="480"/>
      <c r="G282" s="480"/>
      <c r="H282" s="480"/>
      <c r="I282" s="480"/>
      <c r="J282" s="480"/>
      <c r="K282" s="480"/>
      <c r="L282" s="480"/>
      <c r="M282" s="480"/>
      <c r="N282" s="480"/>
      <c r="O282" s="480"/>
      <c r="P282" s="480"/>
      <c r="Q282" s="480"/>
      <c r="R282" s="480"/>
      <c r="S282" s="480"/>
      <c r="T282" s="480"/>
      <c r="U282" s="480"/>
      <c r="V282" s="480"/>
      <c r="W282" s="480"/>
      <c r="X282" s="480"/>
      <c r="Y282" s="480"/>
      <c r="Z282" s="480"/>
      <c r="AA282" s="480"/>
      <c r="AB282" s="480"/>
      <c r="AC282" s="480"/>
      <c r="AD282" s="480"/>
      <c r="AE282" s="480"/>
      <c r="AF282" s="480"/>
      <c r="AG282" s="27"/>
      <c r="AI282" s="29"/>
      <c r="AJ282" s="27"/>
      <c r="AK282" s="28"/>
      <c r="AL282" s="28"/>
      <c r="AP282" s="28"/>
    </row>
    <row r="283" spans="1:72" ht="15" customHeight="1">
      <c r="A283" s="480"/>
      <c r="B283" s="480"/>
      <c r="C283" s="480"/>
      <c r="D283" s="238" t="str">
        <f>+D285</f>
        <v>O-</v>
      </c>
      <c r="E283" s="480"/>
      <c r="F283" s="480"/>
      <c r="G283" s="480"/>
      <c r="H283" s="480"/>
      <c r="I283" s="480"/>
      <c r="J283" s="480"/>
      <c r="K283" s="480"/>
      <c r="L283" s="480"/>
      <c r="M283" s="480"/>
      <c r="N283" s="480"/>
      <c r="O283" s="480"/>
      <c r="P283" s="480"/>
      <c r="Q283" s="480"/>
      <c r="R283" s="480"/>
      <c r="S283" s="480"/>
      <c r="T283" s="480"/>
      <c r="U283" s="480"/>
      <c r="V283" s="480"/>
      <c r="W283" s="480"/>
      <c r="X283" s="480"/>
      <c r="Y283" s="480"/>
      <c r="Z283" s="480"/>
      <c r="AA283" s="480"/>
      <c r="AB283" s="480"/>
      <c r="AC283" s="480"/>
      <c r="AD283" s="480"/>
      <c r="AE283" s="480"/>
      <c r="AF283" s="480"/>
      <c r="AG283" s="27"/>
      <c r="AI283" s="29"/>
      <c r="AJ283" s="27"/>
      <c r="AK283" s="28"/>
      <c r="AL283" s="28"/>
      <c r="AP283" s="28"/>
    </row>
    <row r="284" spans="1:72" ht="15" customHeight="1">
      <c r="A284" s="480"/>
      <c r="B284" s="480"/>
      <c r="C284" s="480"/>
      <c r="D284" s="480"/>
      <c r="E284" s="480"/>
      <c r="F284" s="480"/>
      <c r="G284" s="480"/>
      <c r="H284" s="480"/>
      <c r="I284" s="480"/>
      <c r="J284" s="480"/>
      <c r="K284" s="480"/>
      <c r="L284" s="480"/>
      <c r="M284" s="480"/>
      <c r="N284" s="480"/>
      <c r="O284" s="480"/>
      <c r="P284" s="480"/>
      <c r="Q284" s="480"/>
      <c r="R284" s="480"/>
      <c r="S284" s="480"/>
      <c r="T284" s="480"/>
      <c r="U284" s="480"/>
      <c r="V284" s="480"/>
      <c r="W284" s="480"/>
      <c r="X284" s="480"/>
      <c r="Y284" s="480"/>
      <c r="Z284" s="480"/>
      <c r="AA284" s="480"/>
      <c r="AB284" s="480"/>
      <c r="AC284" s="480"/>
      <c r="AD284" s="480"/>
      <c r="AE284" s="480"/>
      <c r="AF284" s="480"/>
      <c r="AG284" s="27"/>
      <c r="AI284" s="29"/>
      <c r="AJ284" s="27"/>
      <c r="AK284" s="28"/>
      <c r="AL284" s="28"/>
      <c r="AP284" s="28"/>
    </row>
    <row r="285" spans="1:72">
      <c r="A285" s="480"/>
      <c r="B285" s="238">
        <f>+'Ark1'!C1232</f>
        <v>2023</v>
      </c>
      <c r="C285" s="234">
        <f>+'Ark1'!L1232</f>
        <v>4</v>
      </c>
      <c r="D285" s="234" t="str">
        <f>VLOOKUP(C285,RNR!$D$4:$E$18,2)</f>
        <v>O-</v>
      </c>
      <c r="E285" s="234">
        <f>+'Ark1'!D1232</f>
        <v>1</v>
      </c>
      <c r="F285" s="234" t="str">
        <f>VLOOKUP(E285,RNR!$F$4:$G$15,2)</f>
        <v>Jan</v>
      </c>
      <c r="G285" s="351">
        <f>+'Ark1'!Q1232</f>
        <v>19</v>
      </c>
      <c r="H285" s="351">
        <f>+'Ark1'!R1232</f>
        <v>48</v>
      </c>
      <c r="I285" s="236">
        <f>+IF(H285=0,"",'Ark1'!AG1232)</f>
        <v>2.2514139565832156</v>
      </c>
      <c r="J285" s="236">
        <f>+IF(H285=0,"",'Ark1'!AH1232)</f>
        <v>4.1666666666666679</v>
      </c>
      <c r="K285" s="95"/>
      <c r="L285" s="465">
        <f>+'Ark1'!AI1232</f>
        <v>16</v>
      </c>
      <c r="M285" s="214"/>
      <c r="N285" s="531"/>
      <c r="O285" s="531"/>
      <c r="P285" s="32">
        <f>+IF(H285=0,"",'Ark1'!U1232)</f>
        <v>18.045833333333334</v>
      </c>
      <c r="Q285" s="214"/>
      <c r="R285" s="462">
        <f>+IF(L285=0,"",'Ark1'!AJ1232)</f>
        <v>101.23750000000003</v>
      </c>
      <c r="S285" s="460"/>
      <c r="T285" s="463">
        <f>+IF(L285=0,"",'Ark1'!AL1232)</f>
        <v>13.985776767089632</v>
      </c>
      <c r="U285" s="214"/>
      <c r="V285" s="236">
        <f>+IF(H285=0,"",'Ark1'!T1232)</f>
        <v>5.0416666666666679</v>
      </c>
      <c r="W285" s="237">
        <f>+IF(H285=0,"",'Ark1'!W1232)</f>
        <v>0</v>
      </c>
      <c r="X285" s="237">
        <f>+IF(H285=0,"",'Ark1'!X1232)</f>
        <v>56.25</v>
      </c>
      <c r="Y285" s="237">
        <f>+IF(H285=0,"",'Ark1'!Y1232)</f>
        <v>16.666666666666671</v>
      </c>
      <c r="Z285" s="237">
        <f>+IF(H285=0,"",'Ark1'!Z1232)</f>
        <v>4.9447766352204683</v>
      </c>
      <c r="AA285" s="237">
        <f>+IF(H285=0,"",'Ark1'!AA1232)</f>
        <v>0</v>
      </c>
      <c r="AB285" s="236">
        <f>+IF(H285=0,"",'Ark1'!AC1232)</f>
        <v>0</v>
      </c>
      <c r="AC285" s="237">
        <f>+IF(H285=0,"",'Ark1'!AE1232)</f>
        <v>0</v>
      </c>
      <c r="AD285" s="237">
        <f t="shared" ref="AD285:AD296" si="243">+IF(H285=0,"",+P285/C285)</f>
        <v>4.5114583333333336</v>
      </c>
      <c r="AE285" s="235">
        <f t="shared" ref="AE285:AE296" si="244">+IF(H285=0,"",G285/H285)</f>
        <v>0.39583333333333331</v>
      </c>
      <c r="AF285" s="480"/>
      <c r="AG285" s="27"/>
      <c r="AI285" s="29"/>
      <c r="AJ285" s="27"/>
      <c r="AM285" s="27"/>
      <c r="AN285" s="27"/>
      <c r="AO285" s="27"/>
      <c r="AQ285" s="27"/>
      <c r="AS285" s="27"/>
      <c r="AT285" s="27"/>
    </row>
    <row r="286" spans="1:72">
      <c r="A286" s="480"/>
      <c r="B286" s="238">
        <f>+'Ark1'!C1233</f>
        <v>2023</v>
      </c>
      <c r="C286" s="234">
        <f>+'Ark1'!L1233</f>
        <v>4</v>
      </c>
      <c r="D286" s="234" t="str">
        <f>VLOOKUP(C286,RNR!$D$4:$E$18,2)</f>
        <v>O-</v>
      </c>
      <c r="E286" s="234">
        <f>+'Ark1'!D1233</f>
        <v>2</v>
      </c>
      <c r="F286" s="234" t="str">
        <f>VLOOKUP(E286,RNR!$F$4:$G$15,2)</f>
        <v>Feb</v>
      </c>
      <c r="G286" s="351">
        <f>+'Ark1'!Q1233</f>
        <v>20</v>
      </c>
      <c r="H286" s="351">
        <f>+'Ark1'!R1233</f>
        <v>32</v>
      </c>
      <c r="I286" s="236">
        <f>+IF(H286=0,"",'Ark1'!AG1233)</f>
        <v>1.2507684161193915</v>
      </c>
      <c r="J286" s="236">
        <f>+IF(H286=0,"",'Ark1'!AH1233)</f>
        <v>0</v>
      </c>
      <c r="K286" s="95"/>
      <c r="L286" s="465">
        <f>+'Ark1'!AI1233</f>
        <v>2</v>
      </c>
      <c r="M286" s="214"/>
      <c r="N286" s="531"/>
      <c r="O286" s="531"/>
      <c r="P286" s="32">
        <f>+IF(H286=0,"",'Ark1'!U1233)</f>
        <v>19.265624999999996</v>
      </c>
      <c r="Q286" s="214"/>
      <c r="R286" s="462">
        <f>+IF(L286=0,"",'Ark1'!AJ1233)</f>
        <v>112.85</v>
      </c>
      <c r="S286" s="460"/>
      <c r="T286" s="463">
        <f>+IF(L286=0,"",'Ark1'!AL1233)</f>
        <v>15.453434650233628</v>
      </c>
      <c r="U286" s="214"/>
      <c r="V286" s="236">
        <f>+IF(H286=0,"",'Ark1'!T1233)</f>
        <v>4.9375</v>
      </c>
      <c r="W286" s="237">
        <f>+IF(H286=0,"",'Ark1'!W1233)</f>
        <v>0</v>
      </c>
      <c r="X286" s="237">
        <f>+IF(H286=0,"",'Ark1'!X1233)</f>
        <v>56.25</v>
      </c>
      <c r="Y286" s="237">
        <f>+IF(H286=0,"",'Ark1'!Y1233)</f>
        <v>34.375</v>
      </c>
      <c r="Z286" s="237">
        <f>+IF(H286=0,"",'Ark1'!Z1233)</f>
        <v>6.2399724245684851</v>
      </c>
      <c r="AA286" s="237">
        <f>+IF(H286=0,"",'Ark1'!AA1233)</f>
        <v>0</v>
      </c>
      <c r="AB286" s="236">
        <f>+IF(H286=0,"",'Ark1'!AC1233)</f>
        <v>0</v>
      </c>
      <c r="AC286" s="237">
        <f>+IF(H286=0,"",'Ark1'!AE1233)</f>
        <v>0</v>
      </c>
      <c r="AD286" s="237">
        <f t="shared" si="243"/>
        <v>4.8164062499999991</v>
      </c>
      <c r="AE286" s="235">
        <f t="shared" si="244"/>
        <v>0.625</v>
      </c>
      <c r="AF286" s="480"/>
      <c r="AI286" s="29"/>
      <c r="AJ286" s="27"/>
      <c r="AM286" s="27"/>
      <c r="AN286" s="27"/>
      <c r="AO286" s="27"/>
      <c r="AQ286" s="27"/>
      <c r="AS286" s="27"/>
      <c r="AT286" s="27"/>
    </row>
    <row r="287" spans="1:72">
      <c r="A287" s="480"/>
      <c r="B287" s="238">
        <f>+'Ark1'!C1234</f>
        <v>2023</v>
      </c>
      <c r="C287" s="234">
        <f>+'Ark1'!L1234</f>
        <v>4</v>
      </c>
      <c r="D287" s="234" t="str">
        <f>VLOOKUP(C287,RNR!$D$4:$E$18,2)</f>
        <v>O-</v>
      </c>
      <c r="E287" s="234">
        <f>+'Ark1'!D1234</f>
        <v>3</v>
      </c>
      <c r="F287" s="234" t="str">
        <f>VLOOKUP(E287,RNR!$F$4:$G$15,2)</f>
        <v>Mar</v>
      </c>
      <c r="G287" s="351">
        <f>+'Ark1'!Q1234</f>
        <v>195</v>
      </c>
      <c r="H287" s="351">
        <f>+'Ark1'!R1234</f>
        <v>278</v>
      </c>
      <c r="I287" s="236">
        <f>+IF(H287=0,"",'Ark1'!AG1234)</f>
        <v>1.4757179126836668</v>
      </c>
      <c r="J287" s="236">
        <f>+IF(H287=0,"",'Ark1'!AH1234)</f>
        <v>2.5179856115107913</v>
      </c>
      <c r="K287" s="95"/>
      <c r="L287" s="465">
        <f>+'Ark1'!AI1234</f>
        <v>35</v>
      </c>
      <c r="M287" s="214"/>
      <c r="N287" s="531"/>
      <c r="O287" s="531"/>
      <c r="P287" s="32">
        <f>+IF(H287=0,"",'Ark1'!U1234)</f>
        <v>22.098920863309356</v>
      </c>
      <c r="Q287" s="214"/>
      <c r="R287" s="462">
        <f>+IF(L287=0,"",'Ark1'!AJ1234)</f>
        <v>113.72285714285704</v>
      </c>
      <c r="S287" s="460"/>
      <c r="T287" s="463">
        <f>+IF(L287=0,"",'Ark1'!AL1234)</f>
        <v>15.419056053004528</v>
      </c>
      <c r="U287" s="214"/>
      <c r="V287" s="236">
        <f>+IF(H287=0,"",'Ark1'!T1234)</f>
        <v>4.4892086330935248</v>
      </c>
      <c r="W287" s="237">
        <f>+IF(H287=0,"",'Ark1'!W1234)</f>
        <v>0.71942446043165453</v>
      </c>
      <c r="X287" s="237">
        <f>+IF(H287=0,"",'Ark1'!X1234)</f>
        <v>87.769784172661886</v>
      </c>
      <c r="Y287" s="237">
        <f>+IF(H287=0,"",'Ark1'!Y1234)</f>
        <v>42.805755395683448</v>
      </c>
      <c r="Z287" s="237">
        <f>+IF(H287=0,"",'Ark1'!Z1234)</f>
        <v>4.9046995802143663</v>
      </c>
      <c r="AA287" s="237">
        <f>+IF(H287=0,"",'Ark1'!AA1234)</f>
        <v>0</v>
      </c>
      <c r="AB287" s="236">
        <f>+IF(H287=0,"",'Ark1'!AC1234)</f>
        <v>0</v>
      </c>
      <c r="AC287" s="237">
        <f>+IF(H287=0,"",'Ark1'!AE1234)</f>
        <v>0</v>
      </c>
      <c r="AD287" s="237">
        <f t="shared" si="243"/>
        <v>5.524730215827339</v>
      </c>
      <c r="AE287" s="235">
        <f t="shared" si="244"/>
        <v>0.70143884892086328</v>
      </c>
      <c r="AF287" s="480"/>
      <c r="AG287" s="217"/>
      <c r="AI287" s="29"/>
      <c r="AJ287" s="27"/>
      <c r="AM287" s="27"/>
      <c r="AN287" s="27"/>
      <c r="AO287" s="27"/>
      <c r="AQ287" s="27"/>
      <c r="AS287" s="27"/>
      <c r="AT287" s="27"/>
    </row>
    <row r="288" spans="1:72">
      <c r="A288" s="480"/>
      <c r="B288" s="238">
        <f>+'Ark1'!C1235</f>
        <v>2023</v>
      </c>
      <c r="C288" s="234">
        <f>+'Ark1'!L1235</f>
        <v>4</v>
      </c>
      <c r="D288" s="234" t="str">
        <f>VLOOKUP(C288,RNR!$D$4:$E$18,2)</f>
        <v>O-</v>
      </c>
      <c r="E288" s="234">
        <f>+'Ark1'!D1235</f>
        <v>4</v>
      </c>
      <c r="F288" s="234" t="str">
        <f>VLOOKUP(E288,RNR!$F$4:$G$15,2)</f>
        <v>Apr</v>
      </c>
      <c r="G288" s="351">
        <f>+'Ark1'!Q1235</f>
        <v>12</v>
      </c>
      <c r="H288" s="351">
        <f>+'Ark1'!R1235</f>
        <v>14</v>
      </c>
      <c r="I288" s="236">
        <f>+IF(H288=0,"",'Ark1'!AG1235)</f>
        <v>1.5092314745352997</v>
      </c>
      <c r="J288" s="236">
        <f>+IF(H288=0,"",'Ark1'!AH1235)</f>
        <v>0</v>
      </c>
      <c r="K288" s="95"/>
      <c r="L288" s="465">
        <f>+'Ark1'!AI1235</f>
        <v>2</v>
      </c>
      <c r="M288" s="214"/>
      <c r="N288" s="531"/>
      <c r="O288" s="531"/>
      <c r="P288" s="32">
        <f>+IF(H288=0,"",'Ark1'!U1235)</f>
        <v>20.692857142857154</v>
      </c>
      <c r="Q288" s="214"/>
      <c r="R288" s="462">
        <f>+IF(L288=0,"",'Ark1'!AJ1235)</f>
        <v>114.95</v>
      </c>
      <c r="S288" s="460"/>
      <c r="T288" s="463">
        <f>+IF(L288=0,"",'Ark1'!AL1235)</f>
        <v>16.888679633351639</v>
      </c>
      <c r="U288" s="214"/>
      <c r="V288" s="236">
        <f>+IF(H288=0,"",'Ark1'!T1235)</f>
        <v>4.7857142857142847</v>
      </c>
      <c r="W288" s="237">
        <f>+IF(H288=0,"",'Ark1'!W1235)</f>
        <v>0</v>
      </c>
      <c r="X288" s="237">
        <f>+IF(H288=0,"",'Ark1'!X1235)</f>
        <v>85.714285714285694</v>
      </c>
      <c r="Y288" s="237">
        <f>+IF(H288=0,"",'Ark1'!Y1235)</f>
        <v>28.571428571428577</v>
      </c>
      <c r="Z288" s="237">
        <f>+IF(H288=0,"",'Ark1'!Z1235)</f>
        <v>4.2067062591795539</v>
      </c>
      <c r="AA288" s="237">
        <f>+IF(H288=0,"",'Ark1'!AA1235)</f>
        <v>0</v>
      </c>
      <c r="AB288" s="236">
        <f>+IF(H288=0,"",'Ark1'!AC1235)</f>
        <v>0</v>
      </c>
      <c r="AC288" s="237">
        <f>+IF(H288=0,"",'Ark1'!AE1235)</f>
        <v>0</v>
      </c>
      <c r="AD288" s="237">
        <f t="shared" si="243"/>
        <v>5.1732142857142884</v>
      </c>
      <c r="AE288" s="235">
        <f t="shared" si="244"/>
        <v>0.8571428571428571</v>
      </c>
      <c r="AF288" s="480"/>
      <c r="AG288" s="217"/>
      <c r="AI288" s="29"/>
      <c r="AJ288" s="27"/>
      <c r="AM288" s="27"/>
      <c r="AN288" s="27"/>
      <c r="AO288" s="27"/>
      <c r="AQ288" s="27"/>
      <c r="AS288" s="27"/>
      <c r="AT288" s="27"/>
    </row>
    <row r="289" spans="1:72">
      <c r="A289" s="480"/>
      <c r="B289" s="238">
        <f>+'Ark1'!C1236</f>
        <v>2023</v>
      </c>
      <c r="C289" s="234">
        <f>+'Ark1'!L1236</f>
        <v>4</v>
      </c>
      <c r="D289" s="234" t="str">
        <f>VLOOKUP(C289,RNR!$D$4:$E$18,2)</f>
        <v>O-</v>
      </c>
      <c r="E289" s="234">
        <f>+'Ark1'!D1236</f>
        <v>5</v>
      </c>
      <c r="F289" s="234" t="str">
        <f>VLOOKUP(E289,RNR!$F$4:$G$15,2)</f>
        <v>Mai</v>
      </c>
      <c r="G289" s="351">
        <f>+'Ark1'!Q1236</f>
        <v>26</v>
      </c>
      <c r="H289" s="351">
        <f>+'Ark1'!R1236</f>
        <v>42</v>
      </c>
      <c r="I289" s="236">
        <f>+IF(H289=0,"",'Ark1'!AG1236)</f>
        <v>1.8382468797072251</v>
      </c>
      <c r="J289" s="236">
        <f>+IF(H289=0,"",'Ark1'!AH1236)</f>
        <v>2.3809523809523818</v>
      </c>
      <c r="K289" s="95"/>
      <c r="L289" s="465">
        <f>+'Ark1'!AI1236</f>
        <v>6</v>
      </c>
      <c r="M289" s="214"/>
      <c r="N289" s="531"/>
      <c r="O289" s="531"/>
      <c r="P289" s="32">
        <f>+IF(H289=0,"",'Ark1'!U1236)</f>
        <v>20.833333333333339</v>
      </c>
      <c r="Q289" s="214"/>
      <c r="R289" s="462">
        <f>+IF(L289=0,"",'Ark1'!AJ1236)</f>
        <v>111.98333333333331</v>
      </c>
      <c r="S289" s="460"/>
      <c r="T289" s="463">
        <f>+IF(L289=0,"",'Ark1'!AL1236)</f>
        <v>16.70945732985297</v>
      </c>
      <c r="U289" s="214"/>
      <c r="V289" s="236">
        <f>+IF(H289=0,"",'Ark1'!T1236)</f>
        <v>4.1904761904761907</v>
      </c>
      <c r="W289" s="237">
        <f>+IF(H289=0,"",'Ark1'!W1236)</f>
        <v>0</v>
      </c>
      <c r="X289" s="237">
        <f>+IF(H289=0,"",'Ark1'!X1236)</f>
        <v>76.190476190476218</v>
      </c>
      <c r="Y289" s="237">
        <f>+IF(H289=0,"",'Ark1'!Y1236)</f>
        <v>35.714285714285722</v>
      </c>
      <c r="Z289" s="237">
        <f>+IF(H289=0,"",'Ark1'!Z1236)</f>
        <v>5.1168101422415591</v>
      </c>
      <c r="AA289" s="237">
        <f>+IF(H289=0,"",'Ark1'!AA1236)</f>
        <v>0</v>
      </c>
      <c r="AB289" s="236">
        <f>+IF(H289=0,"",'Ark1'!AC1236)</f>
        <v>0</v>
      </c>
      <c r="AC289" s="237">
        <f>+IF(H289=0,"",'Ark1'!AE1236)</f>
        <v>0</v>
      </c>
      <c r="AD289" s="237">
        <f t="shared" si="243"/>
        <v>5.2083333333333348</v>
      </c>
      <c r="AE289" s="235">
        <f t="shared" si="244"/>
        <v>0.61904761904761907</v>
      </c>
      <c r="AF289" s="480"/>
      <c r="AG289" s="217"/>
      <c r="AI289" s="29"/>
      <c r="AJ289" s="27"/>
      <c r="AM289" s="27"/>
      <c r="AN289" s="27"/>
      <c r="AO289" s="27"/>
      <c r="AQ289" s="27"/>
      <c r="AS289" s="27"/>
      <c r="AT289" s="27"/>
    </row>
    <row r="290" spans="1:72">
      <c r="A290" s="480"/>
      <c r="B290" s="238">
        <f>+'Ark1'!C1237</f>
        <v>2023</v>
      </c>
      <c r="C290" s="234">
        <f>+'Ark1'!L1237</f>
        <v>4</v>
      </c>
      <c r="D290" s="234" t="str">
        <f>VLOOKUP(C290,RNR!$D$4:$E$18,2)</f>
        <v>O-</v>
      </c>
      <c r="E290" s="234">
        <f>+'Ark1'!D1237</f>
        <v>6</v>
      </c>
      <c r="F290" s="234" t="str">
        <f>VLOOKUP(E290,RNR!$F$4:$G$15,2)</f>
        <v>Jun</v>
      </c>
      <c r="G290" s="351">
        <f>+'Ark1'!Q1237</f>
        <v>44</v>
      </c>
      <c r="H290" s="351">
        <f>+'Ark1'!R1237</f>
        <v>56</v>
      </c>
      <c r="I290" s="236">
        <f>+IF(H290=0,"",'Ark1'!AG1237)</f>
        <v>2.9570147329300878</v>
      </c>
      <c r="J290" s="236">
        <f>+IF(H290=0,"",'Ark1'!AH1237)</f>
        <v>1.785714285714286</v>
      </c>
      <c r="K290" s="95"/>
      <c r="L290" s="465">
        <f>+'Ark1'!AI1237</f>
        <v>26</v>
      </c>
      <c r="M290" s="214"/>
      <c r="N290" s="531"/>
      <c r="O290" s="531"/>
      <c r="P290" s="32">
        <f>+IF(H290=0,"",'Ark1'!U1237)</f>
        <v>22.278571428571436</v>
      </c>
      <c r="Q290" s="214"/>
      <c r="R290" s="462">
        <f>+IF(L290=0,"",'Ark1'!AJ1237)</f>
        <v>112.59615384615383</v>
      </c>
      <c r="S290" s="460"/>
      <c r="T290" s="463">
        <f>+IF(L290=0,"",'Ark1'!AL1237)</f>
        <v>15.756113271664669</v>
      </c>
      <c r="U290" s="214"/>
      <c r="V290" s="236">
        <f>+IF(H290=0,"",'Ark1'!T1237)</f>
        <v>4.5178571428571441</v>
      </c>
      <c r="W290" s="237">
        <f>+IF(H290=0,"",'Ark1'!W1237)</f>
        <v>1.785714285714286</v>
      </c>
      <c r="X290" s="237">
        <f>+IF(H290=0,"",'Ark1'!X1237)</f>
        <v>91.071428571428555</v>
      </c>
      <c r="Y290" s="237">
        <f>+IF(H290=0,"",'Ark1'!Y1237)</f>
        <v>46.428571428571438</v>
      </c>
      <c r="Z290" s="237">
        <f>+IF(H290=0,"",'Ark1'!Z1237)</f>
        <v>4.1842696190491688</v>
      </c>
      <c r="AA290" s="237">
        <f>+IF(H290=0,"",'Ark1'!AA1237)</f>
        <v>0</v>
      </c>
      <c r="AB290" s="236">
        <f>+IF(H290=0,"",'Ark1'!AC1237)</f>
        <v>0</v>
      </c>
      <c r="AC290" s="237">
        <f>+IF(H290=0,"",'Ark1'!AE1237)</f>
        <v>0</v>
      </c>
      <c r="AD290" s="237">
        <f t="shared" si="243"/>
        <v>5.5696428571428589</v>
      </c>
      <c r="AE290" s="235">
        <f t="shared" si="244"/>
        <v>0.7857142857142857</v>
      </c>
      <c r="AF290" s="480"/>
      <c r="AG290" s="27"/>
      <c r="AI290" s="29"/>
      <c r="AJ290" s="27"/>
      <c r="AM290" s="27"/>
      <c r="AN290" s="27"/>
      <c r="AO290" s="27"/>
      <c r="AQ290" s="27"/>
      <c r="AS290" s="27"/>
      <c r="AT290" s="27"/>
    </row>
    <row r="291" spans="1:72">
      <c r="A291" s="480"/>
      <c r="B291" s="238">
        <f>+'Ark1'!C1238</f>
        <v>2023</v>
      </c>
      <c r="C291" s="234">
        <f>+'Ark1'!L1238</f>
        <v>4</v>
      </c>
      <c r="D291" s="234" t="str">
        <f>VLOOKUP(C291,RNR!$D$4:$E$18,2)</f>
        <v>O-</v>
      </c>
      <c r="E291" s="234">
        <f>+'Ark1'!D1238</f>
        <v>7</v>
      </c>
      <c r="F291" s="234" t="str">
        <f>VLOOKUP(E291,RNR!$F$4:$G$15,2)</f>
        <v>Jul</v>
      </c>
      <c r="G291" s="351">
        <f>+'Ark1'!Q1238</f>
        <v>5</v>
      </c>
      <c r="H291" s="351">
        <f>+'Ark1'!R1238</f>
        <v>6</v>
      </c>
      <c r="I291" s="236">
        <f>+IF(H291=0,"",'Ark1'!AG1238)</f>
        <v>1.1951915763687904</v>
      </c>
      <c r="J291" s="236">
        <f>+IF(H291=0,"",'Ark1'!AH1238)</f>
        <v>0</v>
      </c>
      <c r="K291" s="95"/>
      <c r="L291" s="465">
        <f>+'Ark1'!AI1238</f>
        <v>5</v>
      </c>
      <c r="M291" s="214"/>
      <c r="N291" s="531"/>
      <c r="O291" s="531"/>
      <c r="P291" s="32">
        <f>+IF(H291=0,"",'Ark1'!U1238)</f>
        <v>20.166666666666671</v>
      </c>
      <c r="Q291" s="214"/>
      <c r="R291" s="462">
        <f>+IF(L291=0,"",'Ark1'!AJ1238)</f>
        <v>112.12</v>
      </c>
      <c r="S291" s="460"/>
      <c r="T291" s="463">
        <f>+IF(L291=0,"",'Ark1'!AL1238)</f>
        <v>15.336473234374854</v>
      </c>
      <c r="U291" s="214"/>
      <c r="V291" s="236">
        <f>+IF(H291=0,"",'Ark1'!T1238)</f>
        <v>4</v>
      </c>
      <c r="W291" s="237">
        <f>+IF(H291=0,"",'Ark1'!W1238)</f>
        <v>0</v>
      </c>
      <c r="X291" s="237">
        <f>+IF(H291=0,"",'Ark1'!X1238)</f>
        <v>83.333333333333314</v>
      </c>
      <c r="Y291" s="237">
        <f>+IF(H291=0,"",'Ark1'!Y1238)</f>
        <v>16.666666666666671</v>
      </c>
      <c r="Z291" s="237">
        <f>+IF(H291=0,"",'Ark1'!Z1238)</f>
        <v>4.7880638629362018</v>
      </c>
      <c r="AA291" s="237">
        <f>+IF(H291=0,"",'Ark1'!AA1238)</f>
        <v>0</v>
      </c>
      <c r="AB291" s="236">
        <f>+IF(H291=0,"",'Ark1'!AC1238)</f>
        <v>0</v>
      </c>
      <c r="AC291" s="237">
        <f>+IF(H291=0,"",'Ark1'!AE1238)</f>
        <v>0</v>
      </c>
      <c r="AD291" s="237">
        <f t="shared" si="243"/>
        <v>5.0416666666666679</v>
      </c>
      <c r="AE291" s="235">
        <f t="shared" si="244"/>
        <v>0.83333333333333337</v>
      </c>
      <c r="AF291" s="480"/>
      <c r="AG291" s="27"/>
      <c r="AI291" s="29"/>
      <c r="AJ291" s="27"/>
      <c r="AM291" s="27"/>
      <c r="AN291" s="27"/>
      <c r="AO291" s="27"/>
      <c r="AQ291" s="27"/>
      <c r="AS291" s="27"/>
      <c r="AT291" s="27"/>
    </row>
    <row r="292" spans="1:72">
      <c r="A292" s="480"/>
      <c r="B292" s="238">
        <f>+'Ark1'!C1239</f>
        <v>2023</v>
      </c>
      <c r="C292" s="234">
        <f>+'Ark1'!L1239</f>
        <v>4</v>
      </c>
      <c r="D292" s="234" t="str">
        <f>VLOOKUP(C292,RNR!$D$4:$E$18,2)</f>
        <v>O-</v>
      </c>
      <c r="E292" s="234">
        <f>+'Ark1'!D1239</f>
        <v>8</v>
      </c>
      <c r="F292" s="234" t="str">
        <f>VLOOKUP(E292,RNR!$F$4:$G$15,2)</f>
        <v>Aug</v>
      </c>
      <c r="G292" s="351">
        <f>+'Ark1'!Q1239</f>
        <v>406</v>
      </c>
      <c r="H292" s="351">
        <f>+'Ark1'!R1239</f>
        <v>653</v>
      </c>
      <c r="I292" s="236">
        <f>+IF(H292=0,"",'Ark1'!AG1239)</f>
        <v>3.9616040884264407</v>
      </c>
      <c r="J292" s="236">
        <f>+IF(H292=0,"",'Ark1'!AH1239)</f>
        <v>3.6753445635528328</v>
      </c>
      <c r="K292" s="95"/>
      <c r="L292" s="465">
        <f>+'Ark1'!AI1239</f>
        <v>316</v>
      </c>
      <c r="M292" s="214"/>
      <c r="N292" s="531"/>
      <c r="O292" s="531"/>
      <c r="P292" s="32">
        <f>+IF(H292=0,"",'Ark1'!U1239)</f>
        <v>23.210413476263401</v>
      </c>
      <c r="Q292" s="214"/>
      <c r="R292" s="462">
        <f>+IF(L292=0,"",'Ark1'!AJ1239)</f>
        <v>113.33924050632903</v>
      </c>
      <c r="S292" s="460"/>
      <c r="T292" s="463">
        <f>+IF(L292=0,"",'Ark1'!AL1239)</f>
        <v>16.488163604238537</v>
      </c>
      <c r="U292" s="214"/>
      <c r="V292" s="236">
        <f>+IF(H292=0,"",'Ark1'!T1239)</f>
        <v>4.2710566615620227</v>
      </c>
      <c r="W292" s="237">
        <f>+IF(H292=0,"",'Ark1'!W1239)</f>
        <v>0</v>
      </c>
      <c r="X292" s="237">
        <f>+IF(H292=0,"",'Ark1'!X1239)</f>
        <v>91.883614088820821</v>
      </c>
      <c r="Y292" s="237">
        <f>+IF(H292=0,"",'Ark1'!Y1239)</f>
        <v>55.283307810107189</v>
      </c>
      <c r="Z292" s="237">
        <f>+IF(H292=0,"",'Ark1'!Z1239)</f>
        <v>4.6346040448917005</v>
      </c>
      <c r="AA292" s="237">
        <f>+IF(H292=0,"",'Ark1'!AA1239)</f>
        <v>0</v>
      </c>
      <c r="AB292" s="236">
        <f>+IF(H292=0,"",'Ark1'!AC1239)</f>
        <v>0</v>
      </c>
      <c r="AC292" s="237">
        <f>+IF(H292=0,"",'Ark1'!AE1239)</f>
        <v>0</v>
      </c>
      <c r="AD292" s="237">
        <f t="shared" si="243"/>
        <v>5.8026033690658503</v>
      </c>
      <c r="AE292" s="235">
        <f t="shared" si="244"/>
        <v>0.62174578866768759</v>
      </c>
      <c r="AF292" s="480"/>
      <c r="AI292" s="29"/>
      <c r="AJ292" s="27"/>
      <c r="AM292" s="27"/>
      <c r="AN292" s="27"/>
      <c r="AO292" s="27"/>
      <c r="AQ292" s="27"/>
      <c r="AS292" s="27"/>
      <c r="AT292" s="27"/>
    </row>
    <row r="293" spans="1:72">
      <c r="A293" s="480"/>
      <c r="B293" s="238">
        <f>+'Ark1'!C1240</f>
        <v>2023</v>
      </c>
      <c r="C293" s="234">
        <f>+'Ark1'!L1240</f>
        <v>4</v>
      </c>
      <c r="D293" s="234" t="str">
        <f>VLOOKUP(C293,RNR!$D$4:$E$18,2)</f>
        <v>O-</v>
      </c>
      <c r="E293" s="234">
        <f>+'Ark1'!D1240</f>
        <v>9</v>
      </c>
      <c r="F293" s="234" t="str">
        <f>VLOOKUP(E293,RNR!$F$4:$G$15,2)</f>
        <v>Sep</v>
      </c>
      <c r="G293" s="351">
        <f>+'Ark1'!Q1240</f>
        <v>523</v>
      </c>
      <c r="H293" s="351">
        <f>+'Ark1'!R1240</f>
        <v>800</v>
      </c>
      <c r="I293" s="236">
        <f>+IF(H293=0,"",'Ark1'!AG1240)</f>
        <v>4.2859169031986255</v>
      </c>
      <c r="J293" s="236">
        <f>+IF(H293=0,"",'Ark1'!AH1240)</f>
        <v>5.125</v>
      </c>
      <c r="K293" s="95"/>
      <c r="L293" s="465">
        <f>+'Ark1'!AI1240</f>
        <v>239</v>
      </c>
      <c r="M293" s="214"/>
      <c r="N293" s="531"/>
      <c r="O293" s="531"/>
      <c r="P293" s="32">
        <f>+IF(H293=0,"",'Ark1'!U1240)</f>
        <v>21.568250000000003</v>
      </c>
      <c r="Q293" s="214"/>
      <c r="R293" s="462">
        <f>+IF(L293=0,"",'Ark1'!AJ1240)</f>
        <v>110.7054393305439</v>
      </c>
      <c r="S293" s="460"/>
      <c r="T293" s="463">
        <f>+IF(L293=0,"",'Ark1'!AL1240)</f>
        <v>16.393206900136779</v>
      </c>
      <c r="U293" s="214"/>
      <c r="V293" s="236">
        <f>+IF(H293=0,"",'Ark1'!T1240)</f>
        <v>4.9862500000000001</v>
      </c>
      <c r="W293" s="237">
        <f>+IF(H293=0,"",'Ark1'!W1240)</f>
        <v>0.875</v>
      </c>
      <c r="X293" s="237">
        <f>+IF(H293=0,"",'Ark1'!X1240)</f>
        <v>80.5</v>
      </c>
      <c r="Y293" s="237">
        <f>+IF(H293=0,"",'Ark1'!Y1240)</f>
        <v>41.5</v>
      </c>
      <c r="Z293" s="237">
        <f>+IF(H293=0,"",'Ark1'!Z1240)</f>
        <v>5.1482804835691391</v>
      </c>
      <c r="AA293" s="237">
        <f>+IF(H293=0,"",'Ark1'!AA1240)</f>
        <v>0</v>
      </c>
      <c r="AB293" s="236">
        <f>+IF(H293=0,"",'Ark1'!AC1240)</f>
        <v>0</v>
      </c>
      <c r="AC293" s="237">
        <f>+IF(H293=0,"",'Ark1'!AE1240)</f>
        <v>0</v>
      </c>
      <c r="AD293" s="237">
        <f t="shared" si="243"/>
        <v>5.3920625000000006</v>
      </c>
      <c r="AE293" s="235">
        <f t="shared" si="244"/>
        <v>0.65375000000000005</v>
      </c>
      <c r="AF293" s="480"/>
      <c r="AG293" s="217"/>
      <c r="AI293" s="29"/>
      <c r="AJ293" s="27"/>
      <c r="AM293" s="27"/>
      <c r="AN293" s="27"/>
      <c r="AO293" s="27"/>
      <c r="AQ293" s="27"/>
      <c r="AS293" s="27"/>
      <c r="AT293" s="27"/>
    </row>
    <row r="294" spans="1:72">
      <c r="A294" s="480"/>
      <c r="B294" s="238">
        <f>+'Ark1'!C1241</f>
        <v>2023</v>
      </c>
      <c r="C294" s="234">
        <f>+'Ark1'!L1241</f>
        <v>4</v>
      </c>
      <c r="D294" s="234" t="str">
        <f>VLOOKUP(C294,RNR!$D$4:$E$18,2)</f>
        <v>O-</v>
      </c>
      <c r="E294" s="234">
        <f>+'Ark1'!D1241</f>
        <v>10</v>
      </c>
      <c r="F294" s="234" t="str">
        <f>VLOOKUP(E294,RNR!$F$4:$G$15,2)</f>
        <v>Okt</v>
      </c>
      <c r="G294" s="351">
        <f>+'Ark1'!Q1241</f>
        <v>1045</v>
      </c>
      <c r="H294" s="351">
        <f>+'Ark1'!R1241</f>
        <v>1660</v>
      </c>
      <c r="I294" s="236">
        <f>+IF(H294=0,"",'Ark1'!AG1241)</f>
        <v>2.7570774644319327</v>
      </c>
      <c r="J294" s="236">
        <f>+IF(H294=0,"",'Ark1'!AH1241)</f>
        <v>6.6265060240963853</v>
      </c>
      <c r="K294" s="95"/>
      <c r="L294" s="465">
        <f>+'Ark1'!AI1241</f>
        <v>455</v>
      </c>
      <c r="M294" s="214"/>
      <c r="N294" s="531"/>
      <c r="O294" s="531"/>
      <c r="P294" s="32">
        <f>+IF(H294=0,"",'Ark1'!U1241)</f>
        <v>20.652048192771105</v>
      </c>
      <c r="Q294" s="214"/>
      <c r="R294" s="462">
        <f>+IF(L294=0,"",'Ark1'!AJ1241)</f>
        <v>112.81054945054964</v>
      </c>
      <c r="S294" s="460"/>
      <c r="T294" s="463">
        <f>+IF(L294=0,"",'Ark1'!AL1241)</f>
        <v>15.835943158565019</v>
      </c>
      <c r="U294" s="214"/>
      <c r="V294" s="236">
        <f>+IF(H294=0,"",'Ark1'!T1241)</f>
        <v>4.9313253012048195</v>
      </c>
      <c r="W294" s="237">
        <f>+IF(H294=0,"",'Ark1'!W1241)</f>
        <v>0.36144578313253006</v>
      </c>
      <c r="X294" s="237">
        <f>+IF(H294=0,"",'Ark1'!X1241)</f>
        <v>74.939759036144551</v>
      </c>
      <c r="Y294" s="237">
        <f>+IF(H294=0,"",'Ark1'!Y1241)</f>
        <v>37.951807228915662</v>
      </c>
      <c r="Z294" s="237">
        <f>+IF(H294=0,"",'Ark1'!Z1241)</f>
        <v>5.4018717771223876</v>
      </c>
      <c r="AA294" s="237">
        <f>+IF(H294=0,"",'Ark1'!AA1241)</f>
        <v>0</v>
      </c>
      <c r="AB294" s="236">
        <f>+IF(H294=0,"",'Ark1'!AC1241)</f>
        <v>0</v>
      </c>
      <c r="AC294" s="237">
        <f>+IF(H294=0,"",'Ark1'!AE1241)</f>
        <v>0</v>
      </c>
      <c r="AD294" s="237">
        <f t="shared" si="243"/>
        <v>5.1630120481927761</v>
      </c>
      <c r="AE294" s="235">
        <f t="shared" si="244"/>
        <v>0.62951807228915657</v>
      </c>
      <c r="AF294" s="480"/>
      <c r="AG294" s="217"/>
      <c r="AI294" s="29"/>
      <c r="AJ294" s="27"/>
      <c r="AM294" s="27"/>
      <c r="AN294" s="27"/>
      <c r="AO294" s="27"/>
      <c r="AQ294" s="27"/>
      <c r="AS294" s="27"/>
      <c r="AT294" s="27"/>
    </row>
    <row r="295" spans="1:72">
      <c r="A295" s="480"/>
      <c r="B295" s="238">
        <f>+'Ark1'!C1242</f>
        <v>2023</v>
      </c>
      <c r="C295" s="234">
        <f>+'Ark1'!L1242</f>
        <v>4</v>
      </c>
      <c r="D295" s="234" t="str">
        <f>VLOOKUP(C295,RNR!$D$4:$E$18,2)</f>
        <v>O-</v>
      </c>
      <c r="E295" s="234">
        <f>+'Ark1'!D1242</f>
        <v>11</v>
      </c>
      <c r="F295" s="234" t="str">
        <f>VLOOKUP(E295,RNR!$F$4:$G$15,2)</f>
        <v>Nov</v>
      </c>
      <c r="G295" s="351">
        <f>+'Ark1'!Q1242</f>
        <v>543</v>
      </c>
      <c r="H295" s="351">
        <f>+'Ark1'!R1242</f>
        <v>854</v>
      </c>
      <c r="I295" s="236">
        <f>+IF(H295=0,"",'Ark1'!AG1242)</f>
        <v>2.5708454961851062</v>
      </c>
      <c r="J295" s="236">
        <f>+IF(H295=0,"",'Ark1'!AH1242)</f>
        <v>3.5128805620608903</v>
      </c>
      <c r="K295" s="95"/>
      <c r="L295" s="465">
        <f>+'Ark1'!AI1242</f>
        <v>339</v>
      </c>
      <c r="M295" s="214"/>
      <c r="N295" s="531"/>
      <c r="O295" s="531"/>
      <c r="P295" s="32">
        <f>+IF(H295=0,"",'Ark1'!U1242)</f>
        <v>21.338992974238895</v>
      </c>
      <c r="Q295" s="214"/>
      <c r="R295" s="462">
        <f>+IF(L295=0,"",'Ark1'!AJ1242)</f>
        <v>113.28554572271383</v>
      </c>
      <c r="S295" s="460"/>
      <c r="T295" s="463">
        <f>+IF(L295=0,"",'Ark1'!AL1242)</f>
        <v>0</v>
      </c>
      <c r="U295" s="214"/>
      <c r="V295" s="236">
        <f>+IF(H295=0,"",'Ark1'!T1242)</f>
        <v>4.6990632318501184</v>
      </c>
      <c r="W295" s="237">
        <f>+IF(H295=0,"",'Ark1'!W1242)</f>
        <v>0.23419203747072601</v>
      </c>
      <c r="X295" s="237">
        <f>+IF(H295=0,"",'Ark1'!X1242)</f>
        <v>83.02107728337235</v>
      </c>
      <c r="Y295" s="237">
        <f>+IF(H295=0,"",'Ark1'!Y1242)</f>
        <v>38.407494145199053</v>
      </c>
      <c r="Z295" s="237">
        <f>+IF(H295=0,"",'Ark1'!Z1242)</f>
        <v>4.7178260203470943</v>
      </c>
      <c r="AA295" s="237">
        <f>+IF(H295=0,"",'Ark1'!AA1242)</f>
        <v>0</v>
      </c>
      <c r="AB295" s="236">
        <f>+IF(H295=0,"",'Ark1'!AC1242)</f>
        <v>0</v>
      </c>
      <c r="AC295" s="237">
        <f>+IF(H295=0,"",'Ark1'!AE1242)</f>
        <v>0</v>
      </c>
      <c r="AD295" s="237">
        <f t="shared" si="243"/>
        <v>5.3347482435597238</v>
      </c>
      <c r="AE295" s="235">
        <f t="shared" si="244"/>
        <v>0.63583138173302112</v>
      </c>
      <c r="AF295" s="480"/>
      <c r="AG295" s="217"/>
      <c r="AI295" s="29"/>
      <c r="AJ295" s="27"/>
      <c r="AM295" s="27"/>
      <c r="AN295" s="27"/>
      <c r="AO295" s="27"/>
      <c r="AQ295" s="27"/>
      <c r="AS295" s="27"/>
      <c r="AT295" s="27"/>
    </row>
    <row r="296" spans="1:72" ht="15" customHeight="1">
      <c r="A296" s="480"/>
      <c r="B296" s="238">
        <f>+'Ark1'!C1243</f>
        <v>2023</v>
      </c>
      <c r="C296" s="234">
        <f>+'Ark1'!L1243</f>
        <v>4</v>
      </c>
      <c r="D296" s="234" t="str">
        <f>VLOOKUP(C296,RNR!$D$4:$E$18,2)</f>
        <v>O-</v>
      </c>
      <c r="E296" s="234">
        <f>+'Ark1'!D1243</f>
        <v>12</v>
      </c>
      <c r="F296" s="234" t="str">
        <f>VLOOKUP(E296,RNR!$F$4:$G$15,2)</f>
        <v>Des</v>
      </c>
      <c r="G296" s="351">
        <f>+'Ark1'!Q1243</f>
        <v>27</v>
      </c>
      <c r="H296" s="351">
        <f>+'Ark1'!R1243</f>
        <v>37</v>
      </c>
      <c r="I296" s="236">
        <f>+IF(H296=0,"",'Ark1'!AG1243)</f>
        <v>2.2090599490964187</v>
      </c>
      <c r="J296" s="236">
        <f>+IF(H296=0,"",'Ark1'!AH1243)</f>
        <v>0</v>
      </c>
      <c r="K296" s="95"/>
      <c r="L296" s="465">
        <f>+'Ark1'!AI1243</f>
        <v>13</v>
      </c>
      <c r="M296" s="214"/>
      <c r="N296" s="531"/>
      <c r="O296" s="531"/>
      <c r="P296" s="32">
        <f>+IF(H296=0,"",'Ark1'!U1243)</f>
        <v>21.510810810810796</v>
      </c>
      <c r="Q296" s="214"/>
      <c r="R296" s="462">
        <f>+IF(L296=0,"",'Ark1'!AJ1243)</f>
        <v>113.83846153846156</v>
      </c>
      <c r="S296" s="460"/>
      <c r="T296" s="463">
        <f>+IF(L296=0,"",'Ark1'!AL1243)</f>
        <v>0</v>
      </c>
      <c r="U296" s="214"/>
      <c r="V296" s="236">
        <f>+IF(H296=0,"",'Ark1'!T1243)</f>
        <v>5.1081081081081088</v>
      </c>
      <c r="W296" s="237">
        <f>+IF(H296=0,"",'Ark1'!W1243)</f>
        <v>0</v>
      </c>
      <c r="X296" s="237">
        <f>+IF(H296=0,"",'Ark1'!X1243)</f>
        <v>86.486486486486498</v>
      </c>
      <c r="Y296" s="237">
        <f>+IF(H296=0,"",'Ark1'!Y1243)</f>
        <v>40.540540540540547</v>
      </c>
      <c r="Z296" s="237">
        <f>+IF(H296=0,"",'Ark1'!Z1243)</f>
        <v>4.3839870649705812</v>
      </c>
      <c r="AA296" s="237">
        <f>+IF(H296=0,"",'Ark1'!AA1243)</f>
        <v>0</v>
      </c>
      <c r="AB296" s="236">
        <f>+IF(H296=0,"",'Ark1'!AC1243)</f>
        <v>0</v>
      </c>
      <c r="AC296" s="237">
        <f>+IF(H296=0,"",'Ark1'!AE1243)</f>
        <v>0</v>
      </c>
      <c r="AD296" s="237">
        <f t="shared" si="243"/>
        <v>5.3777027027026989</v>
      </c>
      <c r="AE296" s="235">
        <f t="shared" si="244"/>
        <v>0.72972972972972971</v>
      </c>
      <c r="AF296" s="480"/>
      <c r="AG296" s="27"/>
      <c r="AI296" s="29"/>
      <c r="AJ296" s="27"/>
      <c r="AK296" s="218"/>
      <c r="AL296" s="28"/>
      <c r="AP296" s="28"/>
      <c r="BH296" s="230"/>
    </row>
    <row r="297" spans="1:72" ht="15" customHeight="1">
      <c r="A297" s="480"/>
      <c r="B297" s="480"/>
      <c r="C297" s="480"/>
      <c r="D297" s="480"/>
      <c r="E297" s="480"/>
      <c r="F297" s="480"/>
      <c r="G297" s="480"/>
      <c r="H297" s="480"/>
      <c r="I297" s="480"/>
      <c r="J297" s="480"/>
      <c r="K297" s="480"/>
      <c r="L297" s="480"/>
      <c r="M297" s="480"/>
      <c r="N297" s="480"/>
      <c r="O297" s="480"/>
      <c r="P297" s="480"/>
      <c r="Q297" s="480"/>
      <c r="R297" s="480"/>
      <c r="S297" s="480"/>
      <c r="T297" s="480"/>
      <c r="U297" s="480"/>
      <c r="V297" s="480"/>
      <c r="W297" s="480"/>
      <c r="X297" s="480"/>
      <c r="Y297" s="480"/>
      <c r="Z297" s="480"/>
      <c r="AA297" s="480"/>
      <c r="AB297" s="480"/>
      <c r="AC297" s="480"/>
      <c r="AD297" s="480"/>
      <c r="AE297" s="480"/>
      <c r="AF297" s="480"/>
      <c r="AG297" s="27"/>
      <c r="AI297" s="29"/>
      <c r="AJ297" s="27"/>
      <c r="AK297" s="28"/>
      <c r="AL297" s="28"/>
      <c r="AP297" s="28"/>
    </row>
    <row r="298" spans="1:72" ht="15" customHeight="1">
      <c r="A298" s="480"/>
      <c r="B298" s="480"/>
      <c r="C298" s="480"/>
      <c r="D298" s="238" t="str">
        <f>+D300</f>
        <v>O</v>
      </c>
      <c r="E298" s="480"/>
      <c r="F298" s="480"/>
      <c r="G298" s="480"/>
      <c r="H298" s="480"/>
      <c r="I298" s="480"/>
      <c r="J298" s="480"/>
      <c r="K298" s="480"/>
      <c r="L298" s="480"/>
      <c r="M298" s="480"/>
      <c r="N298" s="480"/>
      <c r="O298" s="480"/>
      <c r="P298" s="480"/>
      <c r="Q298" s="480"/>
      <c r="R298" s="480"/>
      <c r="S298" s="480"/>
      <c r="T298" s="480"/>
      <c r="U298" s="480"/>
      <c r="V298" s="480"/>
      <c r="W298" s="480"/>
      <c r="X298" s="480"/>
      <c r="Y298" s="480"/>
      <c r="Z298" s="480"/>
      <c r="AA298" s="480"/>
      <c r="AB298" s="480"/>
      <c r="AC298" s="480"/>
      <c r="AD298" s="480"/>
      <c r="AE298" s="480"/>
      <c r="AF298" s="480"/>
      <c r="AG298" s="27"/>
      <c r="AI298" s="29"/>
      <c r="AJ298" s="27"/>
      <c r="AK298" s="28"/>
      <c r="AL298" s="28"/>
      <c r="AP298" s="28"/>
    </row>
    <row r="299" spans="1:72" ht="15" customHeight="1">
      <c r="A299" s="480"/>
      <c r="B299" s="480"/>
      <c r="C299" s="480"/>
      <c r="D299" s="480"/>
      <c r="E299" s="480"/>
      <c r="F299" s="480"/>
      <c r="G299" s="480"/>
      <c r="H299" s="480"/>
      <c r="I299" s="480"/>
      <c r="J299" s="480"/>
      <c r="K299" s="480"/>
      <c r="L299" s="480"/>
      <c r="M299" s="480"/>
      <c r="N299" s="480"/>
      <c r="O299" s="480"/>
      <c r="P299" s="480"/>
      <c r="Q299" s="480"/>
      <c r="R299" s="480"/>
      <c r="S299" s="480"/>
      <c r="T299" s="480"/>
      <c r="U299" s="480"/>
      <c r="V299" s="480"/>
      <c r="W299" s="480"/>
      <c r="X299" s="480"/>
      <c r="Y299" s="480"/>
      <c r="Z299" s="480"/>
      <c r="AA299" s="480"/>
      <c r="AB299" s="480"/>
      <c r="AC299" s="480"/>
      <c r="AD299" s="480"/>
      <c r="AE299" s="480"/>
      <c r="AF299" s="480"/>
      <c r="AG299" s="27"/>
      <c r="AI299" s="29"/>
      <c r="AJ299" s="27"/>
      <c r="AK299" s="28"/>
      <c r="AL299" s="28"/>
      <c r="AP299" s="28"/>
    </row>
    <row r="300" spans="1:72" ht="15" customHeight="1">
      <c r="A300" s="480"/>
      <c r="B300" s="238">
        <f>+'Ark1'!C1244</f>
        <v>2023</v>
      </c>
      <c r="C300" s="234">
        <f>+'Ark1'!L1244</f>
        <v>5</v>
      </c>
      <c r="D300" s="234" t="str">
        <f>VLOOKUP(C300,RNR!$D$4:$E$18,2)</f>
        <v>O</v>
      </c>
      <c r="E300" s="234">
        <f>+'Ark1'!D1244</f>
        <v>1</v>
      </c>
      <c r="F300" s="234" t="str">
        <f>VLOOKUP(E300,RNR!$F$4:$G$15,2)</f>
        <v>Jan</v>
      </c>
      <c r="G300" s="351">
        <f>+'Ark1'!Q1244</f>
        <v>50</v>
      </c>
      <c r="H300" s="351">
        <f>+'Ark1'!R1244</f>
        <v>111</v>
      </c>
      <c r="I300" s="236">
        <f>+IF(H300=0,"",'Ark1'!AG1244)</f>
        <v>5.9217229476836044</v>
      </c>
      <c r="J300" s="236">
        <f>+IF(H300=0,"",'Ark1'!AH1244)</f>
        <v>6.3063063063063058</v>
      </c>
      <c r="K300" s="95"/>
      <c r="L300" s="465">
        <f>+'Ark1'!AI1244</f>
        <v>22</v>
      </c>
      <c r="M300" s="214"/>
      <c r="N300" s="531"/>
      <c r="O300" s="531"/>
      <c r="P300" s="32">
        <f>+IF(H300=0,"",'Ark1'!U1244)</f>
        <v>20.525225225225224</v>
      </c>
      <c r="Q300" s="214"/>
      <c r="R300" s="462">
        <f>+IF(L300=0,"",'Ark1'!AJ1244)</f>
        <v>105.09090909090902</v>
      </c>
      <c r="S300" s="460"/>
      <c r="T300" s="463">
        <f>+IF(L300=0,"",'Ark1'!AL1244)</f>
        <v>15.368584652355098</v>
      </c>
      <c r="U300" s="214"/>
      <c r="V300" s="236">
        <f>+IF(H300=0,"",'Ark1'!T1244)</f>
        <v>5.972972972972971</v>
      </c>
      <c r="W300" s="237">
        <f>+IF(H300=0,"",'Ark1'!W1244)</f>
        <v>2.7027027027027031</v>
      </c>
      <c r="X300" s="237">
        <f>+IF(H300=0,"",'Ark1'!X1244)</f>
        <v>78.378378378378386</v>
      </c>
      <c r="Y300" s="237">
        <f>+IF(H300=0,"",'Ark1'!Y1244)</f>
        <v>31.531531531531527</v>
      </c>
      <c r="Z300" s="237">
        <f>+IF(H300=0,"",'Ark1'!Z1244)</f>
        <v>5.0708399444338754</v>
      </c>
      <c r="AA300" s="237">
        <f>+IF(H300=0,"",'Ark1'!AA1244)</f>
        <v>0</v>
      </c>
      <c r="AB300" s="236">
        <f>+IF(H300=0,"",'Ark1'!AC1244)</f>
        <v>0</v>
      </c>
      <c r="AC300" s="237">
        <f>+IF(H300=0,"",'Ark1'!AE1244)</f>
        <v>0</v>
      </c>
      <c r="AD300" s="237">
        <f t="shared" ref="AD300:AD311" si="245">+IF(H300=0,"",+P300/C300)</f>
        <v>4.1050450450450446</v>
      </c>
      <c r="AE300" s="235">
        <f t="shared" ref="AE300:AE311" si="246">+IF(H300=0,"",G300/H300)</f>
        <v>0.45045045045045046</v>
      </c>
      <c r="AF300" s="480"/>
      <c r="AG300" s="27"/>
      <c r="AI300" s="29"/>
      <c r="AJ300" s="27"/>
      <c r="AK300" s="218"/>
      <c r="AL300" s="28"/>
      <c r="AP300" s="28"/>
      <c r="BH300" s="230"/>
    </row>
    <row r="301" spans="1:72" ht="15" customHeight="1">
      <c r="A301" s="480"/>
      <c r="B301" s="238">
        <f>+'Ark1'!C1245</f>
        <v>2023</v>
      </c>
      <c r="C301" s="234">
        <f>+'Ark1'!L1245</f>
        <v>5</v>
      </c>
      <c r="D301" s="234" t="str">
        <f>VLOOKUP(C301,RNR!$D$4:$E$18,2)</f>
        <v>O</v>
      </c>
      <c r="E301" s="234">
        <f>+'Ark1'!D1245</f>
        <v>2</v>
      </c>
      <c r="F301" s="234" t="str">
        <f>VLOOKUP(E301,RNR!$F$4:$G$15,2)</f>
        <v>Feb</v>
      </c>
      <c r="G301" s="351">
        <f>+'Ark1'!Q1245</f>
        <v>43</v>
      </c>
      <c r="H301" s="351">
        <f>+'Ark1'!R1245</f>
        <v>66</v>
      </c>
      <c r="I301" s="236">
        <f>+IF(H301=0,"",'Ark1'!AG1245)</f>
        <v>2.7638634440866952</v>
      </c>
      <c r="J301" s="236">
        <f>+IF(H301=0,"",'Ark1'!AH1245)</f>
        <v>0</v>
      </c>
      <c r="K301" s="95"/>
      <c r="L301" s="465">
        <f>+'Ark1'!AI1245</f>
        <v>10</v>
      </c>
      <c r="M301" s="214"/>
      <c r="N301" s="531"/>
      <c r="O301" s="531"/>
      <c r="P301" s="32">
        <f>+IF(H301=0,"",'Ark1'!U1245)</f>
        <v>20.640909090909101</v>
      </c>
      <c r="Q301" s="214"/>
      <c r="R301" s="462">
        <f>+IF(L301=0,"",'Ark1'!AJ1245)</f>
        <v>111.93</v>
      </c>
      <c r="S301" s="460"/>
      <c r="T301" s="463">
        <f>+IF(L301=0,"",'Ark1'!AL1245)</f>
        <v>17.264857001366789</v>
      </c>
      <c r="U301" s="214"/>
      <c r="V301" s="236">
        <f>+IF(H301=0,"",'Ark1'!T1245)</f>
        <v>5.3787878787878798</v>
      </c>
      <c r="W301" s="237">
        <f>+IF(H301=0,"",'Ark1'!W1245)</f>
        <v>3.0303030303030303</v>
      </c>
      <c r="X301" s="237">
        <f>+IF(H301=0,"",'Ark1'!X1245)</f>
        <v>69.696969696969703</v>
      </c>
      <c r="Y301" s="237">
        <f>+IF(H301=0,"",'Ark1'!Y1245)</f>
        <v>36.363636363636367</v>
      </c>
      <c r="Z301" s="237">
        <f>+IF(H301=0,"",'Ark1'!Z1245)</f>
        <v>5.958543071690424</v>
      </c>
      <c r="AA301" s="237">
        <f>+IF(H301=0,"",'Ark1'!AA1245)</f>
        <v>0</v>
      </c>
      <c r="AB301" s="236">
        <f>+IF(H301=0,"",'Ark1'!AC1245)</f>
        <v>0</v>
      </c>
      <c r="AC301" s="237">
        <f>+IF(H301=0,"",'Ark1'!AE1245)</f>
        <v>0</v>
      </c>
      <c r="AD301" s="237">
        <f t="shared" si="245"/>
        <v>4.1281818181818206</v>
      </c>
      <c r="AE301" s="235">
        <f t="shared" si="246"/>
        <v>0.65151515151515149</v>
      </c>
      <c r="AF301" s="480"/>
      <c r="AI301" s="29"/>
      <c r="AJ301" s="27"/>
      <c r="AK301" s="218"/>
      <c r="AL301" s="28"/>
      <c r="AP301" s="28"/>
      <c r="BH301" s="230" t="e">
        <f>1+#REF!</f>
        <v>#REF!</v>
      </c>
      <c r="BI301" s="28">
        <v>20.659867330016564</v>
      </c>
      <c r="BJ301" s="28">
        <f t="shared" ref="BJ301" si="247">+BI301</f>
        <v>20.659867330016564</v>
      </c>
      <c r="BK301" s="28">
        <f t="shared" ref="BK301" si="248">+BJ301</f>
        <v>20.659867330016564</v>
      </c>
      <c r="BL301" s="28">
        <f t="shared" ref="BL301" si="249">+BK301</f>
        <v>20.659867330016564</v>
      </c>
      <c r="BM301" s="28">
        <f t="shared" ref="BM301" si="250">+BL301</f>
        <v>20.659867330016564</v>
      </c>
      <c r="BN301" s="28">
        <f t="shared" ref="BN301" si="251">+BM301</f>
        <v>20.659867330016564</v>
      </c>
      <c r="BO301" s="28">
        <f t="shared" ref="BO301" si="252">+BN301</f>
        <v>20.659867330016564</v>
      </c>
      <c r="BP301" s="28">
        <f t="shared" ref="BP301" si="253">+BO301</f>
        <v>20.659867330016564</v>
      </c>
      <c r="BQ301" s="28">
        <f t="shared" ref="BQ301" si="254">+BP301</f>
        <v>20.659867330016564</v>
      </c>
      <c r="BR301" s="28">
        <f t="shared" ref="BR301" si="255">+BQ301</f>
        <v>20.659867330016564</v>
      </c>
      <c r="BS301" s="28">
        <f t="shared" ref="BS301" si="256">+BR301</f>
        <v>20.659867330016564</v>
      </c>
      <c r="BT301" s="28">
        <f t="shared" ref="BT301" si="257">+BS301</f>
        <v>20.659867330016564</v>
      </c>
    </row>
    <row r="302" spans="1:72">
      <c r="A302" s="480"/>
      <c r="B302" s="238">
        <f>+'Ark1'!C1246</f>
        <v>2023</v>
      </c>
      <c r="C302" s="234">
        <f>+'Ark1'!L1246</f>
        <v>5</v>
      </c>
      <c r="D302" s="234" t="str">
        <f>VLOOKUP(C302,RNR!$D$4:$E$18,2)</f>
        <v>O</v>
      </c>
      <c r="E302" s="234">
        <f>+'Ark1'!D1246</f>
        <v>3</v>
      </c>
      <c r="F302" s="234" t="str">
        <f>VLOOKUP(E302,RNR!$F$4:$G$15,2)</f>
        <v>Mar</v>
      </c>
      <c r="G302" s="351">
        <f>+'Ark1'!Q1246</f>
        <v>378</v>
      </c>
      <c r="H302" s="351">
        <f>+'Ark1'!R1246</f>
        <v>679</v>
      </c>
      <c r="I302" s="236">
        <f>+IF(H302=0,"",'Ark1'!AG1246)</f>
        <v>3.8586294187314407</v>
      </c>
      <c r="J302" s="236">
        <f>+IF(H302=0,"",'Ark1'!AH1246)</f>
        <v>4.4182621502209134</v>
      </c>
      <c r="K302" s="95"/>
      <c r="L302" s="465">
        <f>+'Ark1'!AI1246</f>
        <v>116</v>
      </c>
      <c r="M302" s="214"/>
      <c r="N302" s="531"/>
      <c r="O302" s="531"/>
      <c r="P302" s="32">
        <f>+IF(H302=0,"",'Ark1'!U1246)</f>
        <v>23.657879234167886</v>
      </c>
      <c r="Q302" s="214"/>
      <c r="R302" s="462">
        <f>+IF(L302=0,"",'Ark1'!AJ1246)</f>
        <v>113.97758620689658</v>
      </c>
      <c r="S302" s="460"/>
      <c r="T302" s="463">
        <f>+IF(L302=0,"",'Ark1'!AL1246)</f>
        <v>16.308793180613272</v>
      </c>
      <c r="U302" s="214"/>
      <c r="V302" s="236">
        <f>+IF(H302=0,"",'Ark1'!T1246)</f>
        <v>5.2282768777614148</v>
      </c>
      <c r="W302" s="237">
        <f>+IF(H302=0,"",'Ark1'!W1246)</f>
        <v>1.0309278350515465</v>
      </c>
      <c r="X302" s="237">
        <f>+IF(H302=0,"",'Ark1'!X1246)</f>
        <v>90.427098674521375</v>
      </c>
      <c r="Y302" s="237">
        <f>+IF(H302=0,"",'Ark1'!Y1246)</f>
        <v>60.088365243004397</v>
      </c>
      <c r="Z302" s="237">
        <f>+IF(H302=0,"",'Ark1'!Z1246)</f>
        <v>4.8429617859561764</v>
      </c>
      <c r="AA302" s="237">
        <f>+IF(H302=0,"",'Ark1'!AA1246)</f>
        <v>0</v>
      </c>
      <c r="AB302" s="236">
        <f>+IF(H302=0,"",'Ark1'!AC1246)</f>
        <v>0</v>
      </c>
      <c r="AC302" s="237">
        <f>+IF(H302=0,"",'Ark1'!AE1246)</f>
        <v>0</v>
      </c>
      <c r="AD302" s="237">
        <f t="shared" si="245"/>
        <v>4.7315758468335769</v>
      </c>
      <c r="AE302" s="235">
        <f t="shared" si="246"/>
        <v>0.55670103092783507</v>
      </c>
      <c r="AF302" s="480"/>
      <c r="AG302" s="217"/>
      <c r="AI302" s="29"/>
      <c r="AJ302" s="27"/>
      <c r="AM302" s="27"/>
      <c r="AN302" s="27"/>
      <c r="AO302" s="27"/>
      <c r="AQ302" s="27"/>
      <c r="AS302" s="27"/>
      <c r="AT302" s="27"/>
    </row>
    <row r="303" spans="1:72">
      <c r="A303" s="480"/>
      <c r="B303" s="238">
        <f>+'Ark1'!C1247</f>
        <v>2023</v>
      </c>
      <c r="C303" s="234">
        <f>+'Ark1'!L1247</f>
        <v>5</v>
      </c>
      <c r="D303" s="234" t="str">
        <f>VLOOKUP(C303,RNR!$D$4:$E$18,2)</f>
        <v>O</v>
      </c>
      <c r="E303" s="234">
        <f>+'Ark1'!D1247</f>
        <v>4</v>
      </c>
      <c r="F303" s="234" t="str">
        <f>VLOOKUP(E303,RNR!$F$4:$G$15,2)</f>
        <v>Apr</v>
      </c>
      <c r="G303" s="351">
        <f>+'Ark1'!Q1247</f>
        <v>27</v>
      </c>
      <c r="H303" s="351">
        <f>+'Ark1'!R1247</f>
        <v>35</v>
      </c>
      <c r="I303" s="236">
        <f>+IF(H303=0,"",'Ark1'!AG1247)</f>
        <v>4.3062849045594724</v>
      </c>
      <c r="J303" s="236">
        <f>+IF(H303=0,"",'Ark1'!AH1247)</f>
        <v>0</v>
      </c>
      <c r="K303" s="95"/>
      <c r="L303" s="465">
        <f>+'Ark1'!AI1247</f>
        <v>6</v>
      </c>
      <c r="M303" s="214"/>
      <c r="N303" s="531"/>
      <c r="O303" s="531"/>
      <c r="P303" s="32">
        <f>+IF(H303=0,"",'Ark1'!U1247)</f>
        <v>23.617142857142859</v>
      </c>
      <c r="Q303" s="214"/>
      <c r="R303" s="462">
        <f>+IF(L303=0,"",'Ark1'!AJ1247)</f>
        <v>110.98333333333331</v>
      </c>
      <c r="S303" s="460"/>
      <c r="T303" s="463">
        <f>+IF(L303=0,"",'Ark1'!AL1247)</f>
        <v>17.049904101564238</v>
      </c>
      <c r="U303" s="214"/>
      <c r="V303" s="236">
        <f>+IF(H303=0,"",'Ark1'!T1247)</f>
        <v>5.2</v>
      </c>
      <c r="W303" s="237">
        <f>+IF(H303=0,"",'Ark1'!W1247)</f>
        <v>0</v>
      </c>
      <c r="X303" s="237">
        <f>+IF(H303=0,"",'Ark1'!X1247)</f>
        <v>97.142857142857125</v>
      </c>
      <c r="Y303" s="237">
        <f>+IF(H303=0,"",'Ark1'!Y1247)</f>
        <v>57.142857142857153</v>
      </c>
      <c r="Z303" s="237">
        <f>+IF(H303=0,"",'Ark1'!Z1247)</f>
        <v>3.8711006714064409</v>
      </c>
      <c r="AA303" s="237">
        <f>+IF(H303=0,"",'Ark1'!AA1247)</f>
        <v>0</v>
      </c>
      <c r="AB303" s="236">
        <f>+IF(H303=0,"",'Ark1'!AC1247)</f>
        <v>0</v>
      </c>
      <c r="AC303" s="237">
        <f>+IF(H303=0,"",'Ark1'!AE1247)</f>
        <v>0</v>
      </c>
      <c r="AD303" s="237">
        <f t="shared" si="245"/>
        <v>4.7234285714285722</v>
      </c>
      <c r="AE303" s="235">
        <f t="shared" si="246"/>
        <v>0.77142857142857146</v>
      </c>
      <c r="AF303" s="480"/>
      <c r="AG303" s="217"/>
      <c r="AI303" s="29"/>
      <c r="AJ303" s="27"/>
      <c r="AM303" s="27"/>
      <c r="AN303" s="27"/>
      <c r="AO303" s="27"/>
      <c r="AQ303" s="27"/>
      <c r="AS303" s="27"/>
      <c r="AT303" s="27"/>
    </row>
    <row r="304" spans="1:72">
      <c r="A304" s="480"/>
      <c r="B304" s="238">
        <f>+'Ark1'!C1248</f>
        <v>2023</v>
      </c>
      <c r="C304" s="234">
        <f>+'Ark1'!L1248</f>
        <v>5</v>
      </c>
      <c r="D304" s="234" t="str">
        <f>VLOOKUP(C304,RNR!$D$4:$E$18,2)</f>
        <v>O</v>
      </c>
      <c r="E304" s="234">
        <f>+'Ark1'!D1248</f>
        <v>5</v>
      </c>
      <c r="F304" s="234" t="str">
        <f>VLOOKUP(E304,RNR!$F$4:$G$15,2)</f>
        <v>Mai</v>
      </c>
      <c r="G304" s="351">
        <f>+'Ark1'!Q1248</f>
        <v>53</v>
      </c>
      <c r="H304" s="351">
        <f>+'Ark1'!R1248</f>
        <v>89</v>
      </c>
      <c r="I304" s="236">
        <f>+IF(H304=0,"",'Ark1'!AG1248)</f>
        <v>4.1382613755969047</v>
      </c>
      <c r="J304" s="236">
        <f>+IF(H304=0,"",'Ark1'!AH1248)</f>
        <v>0</v>
      </c>
      <c r="K304" s="95"/>
      <c r="L304" s="465">
        <f>+'Ark1'!AI1248</f>
        <v>25</v>
      </c>
      <c r="M304" s="214"/>
      <c r="N304" s="531"/>
      <c r="O304" s="531"/>
      <c r="P304" s="32">
        <f>+IF(H304=0,"",'Ark1'!U1248)</f>
        <v>22.13258426966291</v>
      </c>
      <c r="Q304" s="214"/>
      <c r="R304" s="462">
        <f>+IF(L304=0,"",'Ark1'!AJ1248)</f>
        <v>114.13200000000001</v>
      </c>
      <c r="S304" s="460"/>
      <c r="T304" s="463">
        <f>+IF(L304=0,"",'Ark1'!AL1248)</f>
        <v>17.542548517917425</v>
      </c>
      <c r="U304" s="214"/>
      <c r="V304" s="236">
        <f>+IF(H304=0,"",'Ark1'!T1248)</f>
        <v>5.01123595505618</v>
      </c>
      <c r="W304" s="237">
        <f>+IF(H304=0,"",'Ark1'!W1248)</f>
        <v>0</v>
      </c>
      <c r="X304" s="237">
        <f>+IF(H304=0,"",'Ark1'!X1248)</f>
        <v>76.404494382022477</v>
      </c>
      <c r="Y304" s="237">
        <f>+IF(H304=0,"",'Ark1'!Y1248)</f>
        <v>56.17977528089888</v>
      </c>
      <c r="Z304" s="237">
        <f>+IF(H304=0,"",'Ark1'!Z1248)</f>
        <v>6.2906167911966229</v>
      </c>
      <c r="AA304" s="237">
        <f>+IF(H304=0,"",'Ark1'!AA1248)</f>
        <v>0</v>
      </c>
      <c r="AB304" s="236">
        <f>+IF(H304=0,"",'Ark1'!AC1248)</f>
        <v>0</v>
      </c>
      <c r="AC304" s="237">
        <f>+IF(H304=0,"",'Ark1'!AE1248)</f>
        <v>0</v>
      </c>
      <c r="AD304" s="237">
        <f t="shared" si="245"/>
        <v>4.4265168539325819</v>
      </c>
      <c r="AE304" s="235">
        <f t="shared" si="246"/>
        <v>0.5955056179775281</v>
      </c>
      <c r="AF304" s="480"/>
      <c r="AG304" s="217"/>
      <c r="AI304" s="29"/>
      <c r="AJ304" s="27"/>
      <c r="AM304" s="27"/>
      <c r="AN304" s="27"/>
      <c r="AO304" s="27"/>
      <c r="AQ304" s="27"/>
      <c r="AS304" s="27"/>
      <c r="AT304" s="27"/>
    </row>
    <row r="305" spans="1:60">
      <c r="A305" s="480"/>
      <c r="B305" s="238">
        <f>+'Ark1'!C1249</f>
        <v>2023</v>
      </c>
      <c r="C305" s="234">
        <f>+'Ark1'!L1249</f>
        <v>5</v>
      </c>
      <c r="D305" s="234" t="str">
        <f>VLOOKUP(C305,RNR!$D$4:$E$18,2)</f>
        <v>O</v>
      </c>
      <c r="E305" s="234">
        <f>+'Ark1'!D1249</f>
        <v>6</v>
      </c>
      <c r="F305" s="234" t="str">
        <f>VLOOKUP(E305,RNR!$F$4:$G$15,2)</f>
        <v>Jun</v>
      </c>
      <c r="G305" s="351">
        <f>+'Ark1'!Q1249</f>
        <v>66</v>
      </c>
      <c r="H305" s="351">
        <f>+'Ark1'!R1249</f>
        <v>104</v>
      </c>
      <c r="I305" s="236">
        <f>+IF(H305=0,"",'Ark1'!AG1249)</f>
        <v>6.2162251843986409</v>
      </c>
      <c r="J305" s="236">
        <f>+IF(H305=0,"",'Ark1'!AH1249)</f>
        <v>3.8461538461538449</v>
      </c>
      <c r="K305" s="95"/>
      <c r="L305" s="465">
        <f>+'Ark1'!AI1249</f>
        <v>43</v>
      </c>
      <c r="M305" s="214"/>
      <c r="N305" s="531"/>
      <c r="O305" s="531"/>
      <c r="P305" s="32">
        <f>+IF(H305=0,"",'Ark1'!U1249)</f>
        <v>25.21826923076922</v>
      </c>
      <c r="Q305" s="214"/>
      <c r="R305" s="462">
        <f>+IF(L305=0,"",'Ark1'!AJ1249)</f>
        <v>114.95813953488376</v>
      </c>
      <c r="S305" s="460"/>
      <c r="T305" s="463">
        <f>+IF(L305=0,"",'Ark1'!AL1249)</f>
        <v>17.356573459542851</v>
      </c>
      <c r="U305" s="214"/>
      <c r="V305" s="236">
        <f>+IF(H305=0,"",'Ark1'!T1249)</f>
        <v>5.0865384615384608</v>
      </c>
      <c r="W305" s="237">
        <f>+IF(H305=0,"",'Ark1'!W1249)</f>
        <v>3.8461538461538449</v>
      </c>
      <c r="X305" s="237">
        <f>+IF(H305=0,"",'Ark1'!X1249)</f>
        <v>98.076923076923109</v>
      </c>
      <c r="Y305" s="237">
        <f>+IF(H305=0,"",'Ark1'!Y1249)</f>
        <v>62.5</v>
      </c>
      <c r="Z305" s="237">
        <f>+IF(H305=0,"",'Ark1'!Z1249)</f>
        <v>4.9650657370944291</v>
      </c>
      <c r="AA305" s="237">
        <f>+IF(H305=0,"",'Ark1'!AA1249)</f>
        <v>0</v>
      </c>
      <c r="AB305" s="236">
        <f>+IF(H305=0,"",'Ark1'!AC1249)</f>
        <v>0</v>
      </c>
      <c r="AC305" s="237">
        <f>+IF(H305=0,"",'Ark1'!AE1249)</f>
        <v>0</v>
      </c>
      <c r="AD305" s="237">
        <f t="shared" si="245"/>
        <v>5.0436538461538438</v>
      </c>
      <c r="AE305" s="235">
        <f t="shared" si="246"/>
        <v>0.63461538461538458</v>
      </c>
      <c r="AF305" s="480"/>
      <c r="AG305" s="27"/>
      <c r="AI305" s="29"/>
      <c r="AJ305" s="27"/>
      <c r="AM305" s="27"/>
      <c r="AN305" s="27"/>
      <c r="AO305" s="27"/>
      <c r="AQ305" s="27"/>
      <c r="AS305" s="27"/>
      <c r="AT305" s="27"/>
    </row>
    <row r="306" spans="1:60">
      <c r="A306" s="480"/>
      <c r="B306" s="238">
        <f>+'Ark1'!C1250</f>
        <v>2023</v>
      </c>
      <c r="C306" s="234">
        <f>+'Ark1'!L1250</f>
        <v>5</v>
      </c>
      <c r="D306" s="234" t="str">
        <f>VLOOKUP(C306,RNR!$D$4:$E$18,2)</f>
        <v>O</v>
      </c>
      <c r="E306" s="234">
        <f>+'Ark1'!D1250</f>
        <v>7</v>
      </c>
      <c r="F306" s="234" t="str">
        <f>VLOOKUP(E306,RNR!$F$4:$G$15,2)</f>
        <v>Jul</v>
      </c>
      <c r="G306" s="351">
        <f>+'Ark1'!Q1250</f>
        <v>12</v>
      </c>
      <c r="H306" s="351">
        <f>+'Ark1'!R1250</f>
        <v>21</v>
      </c>
      <c r="I306" s="236">
        <f>+IF(H306=0,"",'Ark1'!AG1250)</f>
        <v>5.0405476150495359</v>
      </c>
      <c r="J306" s="236">
        <f>+IF(H306=0,"",'Ark1'!AH1250)</f>
        <v>0</v>
      </c>
      <c r="K306" s="95"/>
      <c r="L306" s="465">
        <f>+'Ark1'!AI1250</f>
        <v>9</v>
      </c>
      <c r="M306" s="214"/>
      <c r="N306" s="531"/>
      <c r="O306" s="531"/>
      <c r="P306" s="32">
        <f>+IF(H306=0,"",'Ark1'!U1250)</f>
        <v>24.299999999999997</v>
      </c>
      <c r="Q306" s="214"/>
      <c r="R306" s="462">
        <f>+IF(L306=0,"",'Ark1'!AJ1250)</f>
        <v>116.3333333333333</v>
      </c>
      <c r="S306" s="460"/>
      <c r="T306" s="463">
        <f>+IF(L306=0,"",'Ark1'!AL1250)</f>
        <v>15.85893061076416</v>
      </c>
      <c r="U306" s="214"/>
      <c r="V306" s="236">
        <f>+IF(H306=0,"",'Ark1'!T1250)</f>
        <v>5</v>
      </c>
      <c r="W306" s="237">
        <f>+IF(H306=0,"",'Ark1'!W1250)</f>
        <v>0</v>
      </c>
      <c r="X306" s="237">
        <f>+IF(H306=0,"",'Ark1'!X1250)</f>
        <v>95.238095238095283</v>
      </c>
      <c r="Y306" s="237">
        <f>+IF(H306=0,"",'Ark1'!Y1250)</f>
        <v>57.142857142857153</v>
      </c>
      <c r="Z306" s="237">
        <f>+IF(H306=0,"",'Ark1'!Z1250)</f>
        <v>5.5911494686649679</v>
      </c>
      <c r="AA306" s="237">
        <f>+IF(H306=0,"",'Ark1'!AA1250)</f>
        <v>0</v>
      </c>
      <c r="AB306" s="236">
        <f>+IF(H306=0,"",'Ark1'!AC1250)</f>
        <v>0</v>
      </c>
      <c r="AC306" s="237">
        <f>+IF(H306=0,"",'Ark1'!AE1250)</f>
        <v>0</v>
      </c>
      <c r="AD306" s="237">
        <f t="shared" si="245"/>
        <v>4.8599999999999994</v>
      </c>
      <c r="AE306" s="235">
        <f t="shared" si="246"/>
        <v>0.5714285714285714</v>
      </c>
      <c r="AF306" s="480"/>
      <c r="AG306" s="27"/>
      <c r="AI306" s="29"/>
      <c r="AJ306" s="27"/>
      <c r="AM306" s="27"/>
      <c r="AN306" s="27"/>
      <c r="AO306" s="27"/>
      <c r="AQ306" s="27"/>
      <c r="AS306" s="27"/>
      <c r="AT306" s="27"/>
    </row>
    <row r="307" spans="1:60">
      <c r="A307" s="480"/>
      <c r="B307" s="238">
        <f>+'Ark1'!C1251</f>
        <v>2023</v>
      </c>
      <c r="C307" s="234">
        <f>+'Ark1'!L1251</f>
        <v>5</v>
      </c>
      <c r="D307" s="234" t="str">
        <f>VLOOKUP(C307,RNR!$D$4:$E$18,2)</f>
        <v>O</v>
      </c>
      <c r="E307" s="234">
        <f>+'Ark1'!D1251</f>
        <v>8</v>
      </c>
      <c r="F307" s="234" t="str">
        <f>VLOOKUP(E307,RNR!$F$4:$G$15,2)</f>
        <v>Aug</v>
      </c>
      <c r="G307" s="351">
        <f>+'Ark1'!Q1251</f>
        <v>672</v>
      </c>
      <c r="H307" s="351">
        <f>+'Ark1'!R1251</f>
        <v>1214</v>
      </c>
      <c r="I307" s="236">
        <f>+IF(H307=0,"",'Ark1'!AG1251)</f>
        <v>7.9452949220873696</v>
      </c>
      <c r="J307" s="236">
        <f>+IF(H307=0,"",'Ark1'!AH1251)</f>
        <v>2.9654036243822071</v>
      </c>
      <c r="K307" s="95"/>
      <c r="L307" s="465">
        <f>+'Ark1'!AI1251</f>
        <v>577</v>
      </c>
      <c r="M307" s="214"/>
      <c r="N307" s="531"/>
      <c r="O307" s="531"/>
      <c r="P307" s="32">
        <f>+IF(H307=0,"",'Ark1'!U1251)</f>
        <v>25.03896210873144</v>
      </c>
      <c r="Q307" s="214"/>
      <c r="R307" s="462">
        <f>+IF(L307=0,"",'Ark1'!AJ1251)</f>
        <v>114.20745233968796</v>
      </c>
      <c r="S307" s="460"/>
      <c r="T307" s="463">
        <f>+IF(L307=0,"",'Ark1'!AL1251)</f>
        <v>17.565281976282627</v>
      </c>
      <c r="U307" s="214"/>
      <c r="V307" s="236">
        <f>+IF(H307=0,"",'Ark1'!T1251)</f>
        <v>4.9505766062602969</v>
      </c>
      <c r="W307" s="237">
        <f>+IF(H307=0,"",'Ark1'!W1251)</f>
        <v>1.0708401976935749</v>
      </c>
      <c r="X307" s="237">
        <f>+IF(H307=0,"",'Ark1'!X1251)</f>
        <v>94.069192751235605</v>
      </c>
      <c r="Y307" s="237">
        <f>+IF(H307=0,"",'Ark1'!Y1251)</f>
        <v>69.85172981878091</v>
      </c>
      <c r="Z307" s="237">
        <f>+IF(H307=0,"",'Ark1'!Z1251)</f>
        <v>4.8060854385234784</v>
      </c>
      <c r="AA307" s="237">
        <f>+IF(H307=0,"",'Ark1'!AA1251)</f>
        <v>0</v>
      </c>
      <c r="AB307" s="236">
        <f>+IF(H307=0,"",'Ark1'!AC1251)</f>
        <v>0</v>
      </c>
      <c r="AC307" s="237">
        <f>+IF(H307=0,"",'Ark1'!AE1251)</f>
        <v>0</v>
      </c>
      <c r="AD307" s="237">
        <f t="shared" si="245"/>
        <v>5.0077924217462879</v>
      </c>
      <c r="AE307" s="235">
        <f t="shared" si="246"/>
        <v>0.55354200988467872</v>
      </c>
      <c r="AF307" s="480"/>
      <c r="AI307" s="29"/>
      <c r="AJ307" s="27"/>
      <c r="AM307" s="27"/>
      <c r="AN307" s="27"/>
      <c r="AO307" s="27"/>
      <c r="AQ307" s="27"/>
      <c r="AS307" s="27"/>
      <c r="AT307" s="27"/>
    </row>
    <row r="308" spans="1:60">
      <c r="A308" s="480"/>
      <c r="B308" s="238">
        <f>+'Ark1'!C1252</f>
        <v>2023</v>
      </c>
      <c r="C308" s="234">
        <f>+'Ark1'!L1252</f>
        <v>5</v>
      </c>
      <c r="D308" s="234" t="str">
        <f>VLOOKUP(C308,RNR!$D$4:$E$18,2)</f>
        <v>O</v>
      </c>
      <c r="E308" s="234">
        <f>+'Ark1'!D1252</f>
        <v>9</v>
      </c>
      <c r="F308" s="234" t="str">
        <f>VLOOKUP(E308,RNR!$F$4:$G$15,2)</f>
        <v>Sep</v>
      </c>
      <c r="G308" s="351">
        <f>+'Ark1'!Q1252</f>
        <v>925</v>
      </c>
      <c r="H308" s="351">
        <f>+'Ark1'!R1252</f>
        <v>1662</v>
      </c>
      <c r="I308" s="236">
        <f>+IF(H308=0,"",'Ark1'!AG1252)</f>
        <v>9.8129528354400772</v>
      </c>
      <c r="J308" s="236">
        <f>+IF(H308=0,"",'Ark1'!AH1252)</f>
        <v>4.8736462093862807</v>
      </c>
      <c r="K308" s="95"/>
      <c r="L308" s="465">
        <f>+'Ark1'!AI1252</f>
        <v>540</v>
      </c>
      <c r="M308" s="214"/>
      <c r="N308" s="531"/>
      <c r="O308" s="531"/>
      <c r="P308" s="32">
        <f>+IF(H308=0,"",'Ark1'!U1252)</f>
        <v>23.770036101083043</v>
      </c>
      <c r="Q308" s="214"/>
      <c r="R308" s="462">
        <f>+IF(L308=0,"",'Ark1'!AJ1252)</f>
        <v>112.48851851851845</v>
      </c>
      <c r="S308" s="460"/>
      <c r="T308" s="463">
        <f>+IF(L308=0,"",'Ark1'!AL1252)</f>
        <v>17.438711660661621</v>
      </c>
      <c r="U308" s="214"/>
      <c r="V308" s="236">
        <f>+IF(H308=0,"",'Ark1'!T1252)</f>
        <v>5.6492178098676282</v>
      </c>
      <c r="W308" s="237">
        <f>+IF(H308=0,"",'Ark1'!W1252)</f>
        <v>3.1287605294825513</v>
      </c>
      <c r="X308" s="237">
        <f>+IF(H308=0,"",'Ark1'!X1252)</f>
        <v>88.327316486161251</v>
      </c>
      <c r="Y308" s="237">
        <f>+IF(H308=0,"",'Ark1'!Y1252)</f>
        <v>60.649819494584847</v>
      </c>
      <c r="Z308" s="237">
        <f>+IF(H308=0,"",'Ark1'!Z1252)</f>
        <v>5.4816512548722844</v>
      </c>
      <c r="AA308" s="237">
        <f>+IF(H308=0,"",'Ark1'!AA1252)</f>
        <v>0</v>
      </c>
      <c r="AB308" s="236">
        <f>+IF(H308=0,"",'Ark1'!AC1252)</f>
        <v>0</v>
      </c>
      <c r="AC308" s="237">
        <f>+IF(H308=0,"",'Ark1'!AE1252)</f>
        <v>0</v>
      </c>
      <c r="AD308" s="237">
        <f t="shared" si="245"/>
        <v>4.754007220216609</v>
      </c>
      <c r="AE308" s="235">
        <f t="shared" si="246"/>
        <v>0.55655836341756915</v>
      </c>
      <c r="AF308" s="480"/>
      <c r="AG308" s="217"/>
      <c r="AI308" s="29"/>
      <c r="AJ308" s="27"/>
      <c r="AM308" s="27"/>
      <c r="AN308" s="27"/>
      <c r="AO308" s="27"/>
      <c r="AQ308" s="27"/>
      <c r="AS308" s="27"/>
      <c r="AT308" s="27"/>
    </row>
    <row r="309" spans="1:60">
      <c r="A309" s="480"/>
      <c r="B309" s="238">
        <f>+'Ark1'!C1253</f>
        <v>2023</v>
      </c>
      <c r="C309" s="234">
        <f>+'Ark1'!L1253</f>
        <v>5</v>
      </c>
      <c r="D309" s="234" t="str">
        <f>VLOOKUP(C309,RNR!$D$4:$E$18,2)</f>
        <v>O</v>
      </c>
      <c r="E309" s="234">
        <f>+'Ark1'!D1253</f>
        <v>10</v>
      </c>
      <c r="F309" s="234" t="str">
        <f>VLOOKUP(E309,RNR!$F$4:$G$15,2)</f>
        <v>Okt</v>
      </c>
      <c r="G309" s="351">
        <f>+'Ark1'!Q1253</f>
        <v>1866</v>
      </c>
      <c r="H309" s="351">
        <f>+'Ark1'!R1253</f>
        <v>3679</v>
      </c>
      <c r="I309" s="236">
        <f>+IF(H309=0,"",'Ark1'!AG1253)</f>
        <v>6.6333631593702806</v>
      </c>
      <c r="J309" s="236">
        <f>+IF(H309=0,"",'Ark1'!AH1253)</f>
        <v>7.2302256047839073</v>
      </c>
      <c r="K309" s="95"/>
      <c r="L309" s="465">
        <f>+'Ark1'!AI1253</f>
        <v>1057</v>
      </c>
      <c r="M309" s="214"/>
      <c r="N309" s="531"/>
      <c r="O309" s="531"/>
      <c r="P309" s="32">
        <f>+IF(H309=0,"",'Ark1'!U1253)</f>
        <v>22.419516172873063</v>
      </c>
      <c r="Q309" s="214"/>
      <c r="R309" s="462">
        <f>+IF(L309=0,"",'Ark1'!AJ1253)</f>
        <v>113.05506149479676</v>
      </c>
      <c r="S309" s="460"/>
      <c r="T309" s="463">
        <f>+IF(L309=0,"",'Ark1'!AL1253)</f>
        <v>16.887604907839652</v>
      </c>
      <c r="U309" s="214"/>
      <c r="V309" s="236">
        <f>+IF(H309=0,"",'Ark1'!T1253)</f>
        <v>5.6882304974177753</v>
      </c>
      <c r="W309" s="237">
        <f>+IF(H309=0,"",'Ark1'!W1253)</f>
        <v>2.9899429192715403</v>
      </c>
      <c r="X309" s="237">
        <f>+IF(H309=0,"",'Ark1'!X1253)</f>
        <v>81.734166893177488</v>
      </c>
      <c r="Y309" s="237">
        <f>+IF(H309=0,"",'Ark1'!Y1253)</f>
        <v>50.584397934221265</v>
      </c>
      <c r="Z309" s="237">
        <f>+IF(H309=0,"",'Ark1'!Z1253)</f>
        <v>5.6975328523051552</v>
      </c>
      <c r="AA309" s="237">
        <f>+IF(H309=0,"",'Ark1'!AA1253)</f>
        <v>0</v>
      </c>
      <c r="AB309" s="236">
        <f>+IF(H309=0,"",'Ark1'!AC1253)</f>
        <v>0</v>
      </c>
      <c r="AC309" s="237">
        <f>+IF(H309=0,"",'Ark1'!AE1253)</f>
        <v>0</v>
      </c>
      <c r="AD309" s="237">
        <f t="shared" si="245"/>
        <v>4.4839032345746128</v>
      </c>
      <c r="AE309" s="235">
        <f t="shared" si="246"/>
        <v>0.50720304430551777</v>
      </c>
      <c r="AF309" s="480"/>
      <c r="AG309" s="217"/>
      <c r="AI309" s="29"/>
      <c r="AJ309" s="27"/>
      <c r="AM309" s="27"/>
      <c r="AN309" s="27"/>
      <c r="AO309" s="27"/>
      <c r="AQ309" s="27"/>
      <c r="AS309" s="27"/>
      <c r="AT309" s="27"/>
    </row>
    <row r="310" spans="1:60">
      <c r="A310" s="480"/>
      <c r="B310" s="238">
        <f>+'Ark1'!C1254</f>
        <v>2023</v>
      </c>
      <c r="C310" s="234">
        <f>+'Ark1'!L1254</f>
        <v>5</v>
      </c>
      <c r="D310" s="234" t="str">
        <f>VLOOKUP(C310,RNR!$D$4:$E$18,2)</f>
        <v>O</v>
      </c>
      <c r="E310" s="234">
        <f>+'Ark1'!D1254</f>
        <v>11</v>
      </c>
      <c r="F310" s="234" t="str">
        <f>VLOOKUP(E310,RNR!$F$4:$G$15,2)</f>
        <v>Nov</v>
      </c>
      <c r="G310" s="351">
        <f>+'Ark1'!Q1254</f>
        <v>1071</v>
      </c>
      <c r="H310" s="351">
        <f>+'Ark1'!R1254</f>
        <v>2137</v>
      </c>
      <c r="I310" s="236">
        <f>+IF(H310=0,"",'Ark1'!AG1254)</f>
        <v>6.9201994660665616</v>
      </c>
      <c r="J310" s="236">
        <f>+IF(H310=0,"",'Ark1'!AH1254)</f>
        <v>3.4627983153954154</v>
      </c>
      <c r="K310" s="95"/>
      <c r="L310" s="465">
        <f>+'Ark1'!AI1254</f>
        <v>753</v>
      </c>
      <c r="M310" s="214"/>
      <c r="N310" s="531"/>
      <c r="O310" s="531"/>
      <c r="P310" s="32">
        <f>+IF(H310=0,"",'Ark1'!U1254)</f>
        <v>22.954609265325221</v>
      </c>
      <c r="Q310" s="214"/>
      <c r="R310" s="462">
        <f>+IF(L310=0,"",'Ark1'!AJ1254)</f>
        <v>113.06069057104902</v>
      </c>
      <c r="S310" s="460"/>
      <c r="T310" s="463">
        <f>+IF(L310=0,"",'Ark1'!AL1254)</f>
        <v>0</v>
      </c>
      <c r="U310" s="214"/>
      <c r="V310" s="236">
        <f>+IF(H310=0,"",'Ark1'!T1254)</f>
        <v>5.4964904071127751</v>
      </c>
      <c r="W310" s="237">
        <f>+IF(H310=0,"",'Ark1'!W1254)</f>
        <v>2.5269068788020594</v>
      </c>
      <c r="X310" s="237">
        <f>+IF(H310=0,"",'Ark1'!X1254)</f>
        <v>86.38277959756671</v>
      </c>
      <c r="Y310" s="237">
        <f>+IF(H310=0,"",'Ark1'!Y1254)</f>
        <v>55.685540477304627</v>
      </c>
      <c r="Z310" s="237">
        <f>+IF(H310=0,"",'Ark1'!Z1254)</f>
        <v>5.219139621592439</v>
      </c>
      <c r="AA310" s="237">
        <f>+IF(H310=0,"",'Ark1'!AA1254)</f>
        <v>0</v>
      </c>
      <c r="AB310" s="236">
        <f>+IF(H310=0,"",'Ark1'!AC1254)</f>
        <v>0</v>
      </c>
      <c r="AC310" s="237">
        <f>+IF(H310=0,"",'Ark1'!AE1254)</f>
        <v>0</v>
      </c>
      <c r="AD310" s="237">
        <f t="shared" si="245"/>
        <v>4.5909218530650442</v>
      </c>
      <c r="AE310" s="235">
        <f t="shared" si="246"/>
        <v>0.50116986429574173</v>
      </c>
      <c r="AF310" s="480"/>
      <c r="AG310" s="217"/>
      <c r="AI310" s="29"/>
      <c r="AJ310" s="27"/>
      <c r="AM310" s="27"/>
      <c r="AN310" s="27"/>
      <c r="AO310" s="27"/>
      <c r="AQ310" s="27"/>
      <c r="AS310" s="27"/>
      <c r="AT310" s="27"/>
    </row>
    <row r="311" spans="1:60">
      <c r="A311" s="480"/>
      <c r="B311" s="238">
        <f>+'Ark1'!C1255</f>
        <v>2023</v>
      </c>
      <c r="C311" s="234">
        <f>+'Ark1'!L1255</f>
        <v>5</v>
      </c>
      <c r="D311" s="234" t="str">
        <f>VLOOKUP(C311,RNR!$D$4:$E$18,2)</f>
        <v>O</v>
      </c>
      <c r="E311" s="234">
        <f>+'Ark1'!D1255</f>
        <v>12</v>
      </c>
      <c r="F311" s="234" t="str">
        <f>VLOOKUP(E311,RNR!$F$4:$G$15,2)</f>
        <v>Des</v>
      </c>
      <c r="G311" s="351">
        <f>+'Ark1'!Q1255</f>
        <v>54</v>
      </c>
      <c r="H311" s="351">
        <f>+'Ark1'!R1255</f>
        <v>77</v>
      </c>
      <c r="I311" s="236">
        <f>+IF(H311=0,"",'Ark1'!AG1255)</f>
        <v>4.7392509901773279</v>
      </c>
      <c r="J311" s="236">
        <f>+IF(H311=0,"",'Ark1'!AH1255)</f>
        <v>3.8961038961038952</v>
      </c>
      <c r="K311" s="95"/>
      <c r="L311" s="465">
        <f>+'Ark1'!AI1255</f>
        <v>36</v>
      </c>
      <c r="M311" s="214"/>
      <c r="N311" s="531"/>
      <c r="O311" s="531"/>
      <c r="P311" s="32">
        <f>+IF(H311=0,"",'Ark1'!U1255)</f>
        <v>22.175324675324671</v>
      </c>
      <c r="Q311" s="214"/>
      <c r="R311" s="462">
        <f>+IF(L311=0,"",'Ark1'!AJ1255)</f>
        <v>111.96111111111112</v>
      </c>
      <c r="S311" s="460"/>
      <c r="T311" s="463">
        <f>+IF(L311=0,"",'Ark1'!AL1255)</f>
        <v>0</v>
      </c>
      <c r="U311" s="214"/>
      <c r="V311" s="236">
        <f>+IF(H311=0,"",'Ark1'!T1255)</f>
        <v>5.5064935064935057</v>
      </c>
      <c r="W311" s="237">
        <f>+IF(H311=0,"",'Ark1'!W1255)</f>
        <v>2.5974025974025969</v>
      </c>
      <c r="X311" s="237">
        <f>+IF(H311=0,"",'Ark1'!X1255)</f>
        <v>88.3116883116883</v>
      </c>
      <c r="Y311" s="237">
        <f>+IF(H311=0,"",'Ark1'!Y1255)</f>
        <v>48.051948051948045</v>
      </c>
      <c r="Z311" s="237">
        <f>+IF(H311=0,"",'Ark1'!Z1255)</f>
        <v>4.8248586775389315</v>
      </c>
      <c r="AA311" s="237">
        <f>+IF(H311=0,"",'Ark1'!AA1255)</f>
        <v>0</v>
      </c>
      <c r="AB311" s="236">
        <f>+IF(H311=0,"",'Ark1'!AC1255)</f>
        <v>0</v>
      </c>
      <c r="AC311" s="237">
        <f>+IF(H311=0,"",'Ark1'!AE1255)</f>
        <v>0</v>
      </c>
      <c r="AD311" s="237">
        <f t="shared" si="245"/>
        <v>4.4350649350649345</v>
      </c>
      <c r="AE311" s="235">
        <f t="shared" si="246"/>
        <v>0.70129870129870131</v>
      </c>
      <c r="AF311" s="480"/>
      <c r="AG311" s="27"/>
      <c r="AI311" s="29"/>
      <c r="AJ311" s="27"/>
      <c r="AM311" s="27"/>
      <c r="AN311" s="27"/>
      <c r="AO311" s="27"/>
      <c r="AQ311" s="27"/>
      <c r="AS311" s="27"/>
      <c r="AT311" s="27"/>
    </row>
    <row r="312" spans="1:60" ht="15" customHeight="1">
      <c r="A312" s="480"/>
      <c r="B312" s="480"/>
      <c r="C312" s="480"/>
      <c r="D312" s="480"/>
      <c r="E312" s="480"/>
      <c r="F312" s="480"/>
      <c r="G312" s="480"/>
      <c r="H312" s="480"/>
      <c r="I312" s="480"/>
      <c r="J312" s="480"/>
      <c r="K312" s="480"/>
      <c r="L312" s="480"/>
      <c r="M312" s="480"/>
      <c r="N312" s="480"/>
      <c r="O312" s="480"/>
      <c r="P312" s="480"/>
      <c r="Q312" s="480"/>
      <c r="R312" s="480"/>
      <c r="S312" s="480"/>
      <c r="T312" s="480"/>
      <c r="U312" s="480"/>
      <c r="V312" s="480"/>
      <c r="W312" s="480"/>
      <c r="X312" s="480"/>
      <c r="Y312" s="480"/>
      <c r="Z312" s="480"/>
      <c r="AA312" s="480"/>
      <c r="AB312" s="480"/>
      <c r="AC312" s="480"/>
      <c r="AD312" s="480"/>
      <c r="AE312" s="480"/>
      <c r="AF312" s="480"/>
      <c r="AG312" s="27"/>
      <c r="AI312" s="29"/>
      <c r="AJ312" s="27"/>
      <c r="AK312" s="28"/>
      <c r="AL312" s="28"/>
      <c r="AP312" s="28"/>
    </row>
    <row r="313" spans="1:60" ht="15" customHeight="1">
      <c r="A313" s="480"/>
      <c r="B313" s="480"/>
      <c r="C313" s="480"/>
      <c r="D313" s="238" t="str">
        <f>+D315</f>
        <v>O+</v>
      </c>
      <c r="E313" s="480"/>
      <c r="F313" s="480"/>
      <c r="G313" s="480"/>
      <c r="H313" s="480"/>
      <c r="I313" s="480"/>
      <c r="J313" s="480"/>
      <c r="K313" s="480"/>
      <c r="L313" s="480"/>
      <c r="M313" s="480"/>
      <c r="N313" s="480"/>
      <c r="O313" s="480"/>
      <c r="P313" s="480"/>
      <c r="Q313" s="480"/>
      <c r="R313" s="480"/>
      <c r="S313" s="480"/>
      <c r="T313" s="480"/>
      <c r="U313" s="480"/>
      <c r="V313" s="480"/>
      <c r="W313" s="480"/>
      <c r="X313" s="480"/>
      <c r="Y313" s="480"/>
      <c r="Z313" s="480"/>
      <c r="AA313" s="480"/>
      <c r="AB313" s="480"/>
      <c r="AC313" s="480"/>
      <c r="AD313" s="480"/>
      <c r="AE313" s="480"/>
      <c r="AF313" s="480"/>
      <c r="AG313" s="27"/>
      <c r="AI313" s="29"/>
      <c r="AJ313" s="27"/>
      <c r="AK313" s="28"/>
      <c r="AL313" s="28"/>
      <c r="AP313" s="28"/>
    </row>
    <row r="314" spans="1:60" ht="15" customHeight="1">
      <c r="A314" s="480"/>
      <c r="B314" s="480"/>
      <c r="C314" s="480"/>
      <c r="D314" s="480"/>
      <c r="E314" s="480"/>
      <c r="F314" s="480"/>
      <c r="G314" s="480"/>
      <c r="H314" s="480"/>
      <c r="I314" s="480"/>
      <c r="J314" s="480"/>
      <c r="K314" s="480"/>
      <c r="L314" s="480"/>
      <c r="M314" s="480"/>
      <c r="N314" s="480"/>
      <c r="O314" s="480"/>
      <c r="P314" s="480"/>
      <c r="Q314" s="480"/>
      <c r="R314" s="480"/>
      <c r="S314" s="480"/>
      <c r="T314" s="480"/>
      <c r="U314" s="480"/>
      <c r="V314" s="480"/>
      <c r="W314" s="480"/>
      <c r="X314" s="480"/>
      <c r="Y314" s="480"/>
      <c r="Z314" s="480"/>
      <c r="AA314" s="480"/>
      <c r="AB314" s="480"/>
      <c r="AC314" s="480"/>
      <c r="AD314" s="480"/>
      <c r="AE314" s="480"/>
      <c r="AF314" s="480"/>
      <c r="AG314" s="27"/>
      <c r="AI314" s="29"/>
      <c r="AJ314" s="27"/>
      <c r="AK314" s="28"/>
      <c r="AL314" s="28"/>
      <c r="AP314" s="28"/>
    </row>
    <row r="315" spans="1:60">
      <c r="A315" s="480"/>
      <c r="B315" s="238">
        <f>+'Ark1'!C1256</f>
        <v>2023</v>
      </c>
      <c r="C315" s="234">
        <f>+'Ark1'!L1256</f>
        <v>6</v>
      </c>
      <c r="D315" s="234" t="str">
        <f>VLOOKUP(C315,RNR!$D$4:$E$18,2)</f>
        <v>O+</v>
      </c>
      <c r="E315" s="234">
        <f>+'Ark1'!D1256</f>
        <v>1</v>
      </c>
      <c r="F315" s="234" t="str">
        <f>VLOOKUP(E315,RNR!$F$4:$G$15,2)</f>
        <v>Jan</v>
      </c>
      <c r="G315" s="351">
        <f>+'Ark1'!Q1256</f>
        <v>86</v>
      </c>
      <c r="H315" s="351">
        <f>+'Ark1'!R1256</f>
        <v>208</v>
      </c>
      <c r="I315" s="236">
        <f>+IF(H315=0,"",'Ark1'!AG1256)</f>
        <v>13.24362679863594</v>
      </c>
      <c r="J315" s="236">
        <f>+IF(H315=0,"",'Ark1'!AH1256)</f>
        <v>1.4423076923076923</v>
      </c>
      <c r="K315" s="95"/>
      <c r="L315" s="465">
        <f>+'Ark1'!AI1256</f>
        <v>59</v>
      </c>
      <c r="M315" s="214"/>
      <c r="N315" s="531"/>
      <c r="O315" s="531"/>
      <c r="P315" s="32">
        <f>+IF(H315=0,"",'Ark1'!U1256)</f>
        <v>24.496634615384608</v>
      </c>
      <c r="Q315" s="214"/>
      <c r="R315" s="462">
        <f>+IF(L315=0,"",'Ark1'!AJ1256)</f>
        <v>111.86101694915251</v>
      </c>
      <c r="S315" s="460"/>
      <c r="T315" s="463">
        <f>+IF(L315=0,"",'Ark1'!AL1256)</f>
        <v>16.978841953574683</v>
      </c>
      <c r="U315" s="214"/>
      <c r="V315" s="236">
        <f>+IF(H315=0,"",'Ark1'!T1256)</f>
        <v>6.5528846153846141</v>
      </c>
      <c r="W315" s="237">
        <f>+IF(H315=0,"",'Ark1'!W1256)</f>
        <v>6.7307692307692308</v>
      </c>
      <c r="X315" s="237">
        <f>+IF(H315=0,"",'Ark1'!X1256)</f>
        <v>91.346153846153825</v>
      </c>
      <c r="Y315" s="237">
        <f>+IF(H315=0,"",'Ark1'!Y1256)</f>
        <v>58.173076923076913</v>
      </c>
      <c r="Z315" s="237">
        <f>+IF(H315=0,"",'Ark1'!Z1256)</f>
        <v>5.6391095025614604</v>
      </c>
      <c r="AA315" s="237">
        <f>+IF(H315=0,"",'Ark1'!AA1256)</f>
        <v>0</v>
      </c>
      <c r="AB315" s="236">
        <f>+IF(H315=0,"",'Ark1'!AC1256)</f>
        <v>0</v>
      </c>
      <c r="AC315" s="237">
        <f>+IF(H315=0,"",'Ark1'!AE1256)</f>
        <v>0</v>
      </c>
      <c r="AD315" s="237">
        <f t="shared" ref="AD315:AD326" si="258">+IF(H315=0,"",+P315/C315)</f>
        <v>4.0827724358974349</v>
      </c>
      <c r="AE315" s="235">
        <f>+IF(H315=0,"",G315/H315)</f>
        <v>0.41346153846153844</v>
      </c>
      <c r="AF315" s="480"/>
      <c r="AG315" s="27"/>
      <c r="AI315" s="29"/>
      <c r="AJ315" s="27"/>
      <c r="AM315" s="27"/>
      <c r="AN315" s="27"/>
      <c r="AO315" s="27"/>
      <c r="AQ315" s="27"/>
      <c r="AS315" s="27"/>
      <c r="AT315" s="27"/>
    </row>
    <row r="316" spans="1:60">
      <c r="A316" s="480"/>
      <c r="B316" s="238">
        <f>+'Ark1'!C1257</f>
        <v>2023</v>
      </c>
      <c r="C316" s="234">
        <f>+'Ark1'!L1257</f>
        <v>6</v>
      </c>
      <c r="D316" s="234" t="str">
        <f>VLOOKUP(C316,RNR!$D$4:$E$18,2)</f>
        <v>O+</v>
      </c>
      <c r="E316" s="234">
        <f>+'Ark1'!D1257</f>
        <v>2</v>
      </c>
      <c r="F316" s="234" t="str">
        <f>VLOOKUP(E316,RNR!$F$4:$G$15,2)</f>
        <v>Feb</v>
      </c>
      <c r="G316" s="351">
        <f>+'Ark1'!Q1257</f>
        <v>97</v>
      </c>
      <c r="H316" s="351">
        <f>+'Ark1'!R1257</f>
        <v>157</v>
      </c>
      <c r="I316" s="236">
        <f>+IF(H316=0,"",'Ark1'!AG1257)</f>
        <v>7.6265426651004145</v>
      </c>
      <c r="J316" s="236">
        <f>+IF(H316=0,"",'Ark1'!AH1257)</f>
        <v>1.9108280254777077</v>
      </c>
      <c r="K316" s="95"/>
      <c r="L316" s="465">
        <f>+'Ark1'!AI1257</f>
        <v>21</v>
      </c>
      <c r="M316" s="214"/>
      <c r="N316" s="531"/>
      <c r="O316" s="531"/>
      <c r="P316" s="32">
        <f>+IF(H316=0,"",'Ark1'!U1257)</f>
        <v>23.943312101910823</v>
      </c>
      <c r="Q316" s="214"/>
      <c r="R316" s="462">
        <f>+IF(L316=0,"",'Ark1'!AJ1257)</f>
        <v>113.13809523809522</v>
      </c>
      <c r="S316" s="460"/>
      <c r="T316" s="463">
        <f>+IF(L316=0,"",'Ark1'!AL1257)</f>
        <v>17.443749681992649</v>
      </c>
      <c r="U316" s="214"/>
      <c r="V316" s="236">
        <f>+IF(H316=0,"",'Ark1'!T1257)</f>
        <v>6.1019108280254759</v>
      </c>
      <c r="W316" s="237">
        <f>+IF(H316=0,"",'Ark1'!W1257)</f>
        <v>1.9108280254777077</v>
      </c>
      <c r="X316" s="237">
        <f>+IF(H316=0,"",'Ark1'!X1257)</f>
        <v>84.076433121019107</v>
      </c>
      <c r="Y316" s="237">
        <f>+IF(H316=0,"",'Ark1'!Y1257)</f>
        <v>57.961783439490482</v>
      </c>
      <c r="Z316" s="237">
        <f>+IF(H316=0,"",'Ark1'!Z1257)</f>
        <v>6.5930408580636009</v>
      </c>
      <c r="AA316" s="237">
        <f>+IF(H316=0,"",'Ark1'!AA1257)</f>
        <v>0</v>
      </c>
      <c r="AB316" s="236">
        <f>+IF(H316=0,"",'Ark1'!AC1257)</f>
        <v>0</v>
      </c>
      <c r="AC316" s="237">
        <f>+IF(H316=0,"",'Ark1'!AE1257)</f>
        <v>0</v>
      </c>
      <c r="AD316" s="237">
        <f t="shared" si="258"/>
        <v>3.9905520169851374</v>
      </c>
      <c r="AE316" s="235">
        <f>+IF(H316=0,"",G316/H316)</f>
        <v>0.61783439490445857</v>
      </c>
      <c r="AF316" s="480"/>
      <c r="AI316" s="29"/>
      <c r="AJ316" s="27"/>
      <c r="AM316" s="27"/>
      <c r="AN316" s="27"/>
      <c r="AO316" s="27"/>
      <c r="AQ316" s="27"/>
      <c r="AS316" s="27"/>
      <c r="AT316" s="27"/>
    </row>
    <row r="317" spans="1:60">
      <c r="A317" s="480"/>
      <c r="B317" s="238">
        <f>+'Ark1'!C1258</f>
        <v>2023</v>
      </c>
      <c r="C317" s="234">
        <f>+'Ark1'!L1258</f>
        <v>6</v>
      </c>
      <c r="D317" s="234" t="str">
        <f>VLOOKUP(C317,RNR!$D$4:$E$18,2)</f>
        <v>O+</v>
      </c>
      <c r="E317" s="234">
        <f>+'Ark1'!D1258</f>
        <v>3</v>
      </c>
      <c r="F317" s="234" t="str">
        <f>VLOOKUP(E317,RNR!$F$4:$G$15,2)</f>
        <v>Mar</v>
      </c>
      <c r="G317" s="351">
        <f>+'Ark1'!Q1258</f>
        <v>692</v>
      </c>
      <c r="H317" s="351">
        <f>+'Ark1'!R1258</f>
        <v>1309</v>
      </c>
      <c r="I317" s="236">
        <f>+IF(H317=0,"",'Ark1'!AG1258)</f>
        <v>8.2123275471627295</v>
      </c>
      <c r="J317" s="236">
        <f>+IF(H317=0,"",'Ark1'!AH1258)</f>
        <v>2.4446142093200911</v>
      </c>
      <c r="K317" s="95"/>
      <c r="L317" s="465">
        <f>+'Ark1'!AI1258</f>
        <v>166</v>
      </c>
      <c r="M317" s="214"/>
      <c r="N317" s="531"/>
      <c r="O317" s="531"/>
      <c r="P317" s="32">
        <f>+IF(H317=0,"",'Ark1'!U1258)</f>
        <v>26.117952635599679</v>
      </c>
      <c r="Q317" s="214"/>
      <c r="R317" s="462">
        <f>+IF(L317=0,"",'Ark1'!AJ1258)</f>
        <v>114.35421686746982</v>
      </c>
      <c r="S317" s="460"/>
      <c r="T317" s="463">
        <f>+IF(L317=0,"",'Ark1'!AL1258)</f>
        <v>17.915614452091578</v>
      </c>
      <c r="U317" s="214"/>
      <c r="V317" s="236">
        <f>+IF(H317=0,"",'Ark1'!T1258)</f>
        <v>6.0832696715049677</v>
      </c>
      <c r="W317" s="237">
        <f>+IF(H317=0,"",'Ark1'!W1258)</f>
        <v>5.3475935828877006</v>
      </c>
      <c r="X317" s="237">
        <f>+IF(H317=0,"",'Ark1'!X1258)</f>
        <v>94.957983193277315</v>
      </c>
      <c r="Y317" s="237">
        <f>+IF(H317=0,"",'Ark1'!Y1258)</f>
        <v>74.866310160427801</v>
      </c>
      <c r="Z317" s="237">
        <f>+IF(H317=0,"",'Ark1'!Z1258)</f>
        <v>5.4210302732156643</v>
      </c>
      <c r="AA317" s="237">
        <f>+IF(H317=0,"",'Ark1'!AA1258)</f>
        <v>0</v>
      </c>
      <c r="AB317" s="236">
        <f>+IF(H317=0,"",'Ark1'!AC1258)</f>
        <v>0</v>
      </c>
      <c r="AC317" s="237">
        <f>+IF(H317=0,"",'Ark1'!AE1258)</f>
        <v>0</v>
      </c>
      <c r="AD317" s="237">
        <f t="shared" si="258"/>
        <v>4.3529921059332795</v>
      </c>
      <c r="AE317" s="235">
        <f>+IF(H317=0,"",G317/H317)</f>
        <v>0.52864782276546984</v>
      </c>
      <c r="AF317" s="480"/>
      <c r="AG317" s="217"/>
      <c r="AI317" s="29"/>
      <c r="AJ317" s="27"/>
      <c r="AM317" s="27"/>
      <c r="AN317" s="27"/>
      <c r="AO317" s="27"/>
      <c r="AQ317" s="27"/>
      <c r="AS317" s="27"/>
      <c r="AT317" s="27"/>
    </row>
    <row r="318" spans="1:60" ht="15" customHeight="1">
      <c r="A318" s="480"/>
      <c r="B318" s="238">
        <f>+'Ark1'!C1259</f>
        <v>2023</v>
      </c>
      <c r="C318" s="234">
        <f>+'Ark1'!L1259</f>
        <v>6</v>
      </c>
      <c r="D318" s="234" t="str">
        <f>VLOOKUP(C318,RNR!$D$4:$E$18,2)</f>
        <v>O+</v>
      </c>
      <c r="E318" s="234">
        <f>+'Ark1'!D1259</f>
        <v>4</v>
      </c>
      <c r="F318" s="234" t="str">
        <f>VLOOKUP(E318,RNR!$F$4:$G$15,2)</f>
        <v>Apr</v>
      </c>
      <c r="G318" s="351">
        <f>+'Ark1'!Q1259</f>
        <v>48</v>
      </c>
      <c r="H318" s="351">
        <f>+'Ark1'!R1259</f>
        <v>64</v>
      </c>
      <c r="I318" s="236">
        <f>+IF(H318=0,"",'Ark1'!AG1259)</f>
        <v>8.7969909143952663</v>
      </c>
      <c r="J318" s="236">
        <f>+IF(H318=0,"",'Ark1'!AH1259)</f>
        <v>3.125</v>
      </c>
      <c r="K318" s="95"/>
      <c r="L318" s="465">
        <f>+'Ark1'!AI1259</f>
        <v>9</v>
      </c>
      <c r="M318" s="214"/>
      <c r="N318" s="531"/>
      <c r="O318" s="531"/>
      <c r="P318" s="32">
        <f>+IF(H318=0,"",'Ark1'!U1259)</f>
        <v>26.384375000000006</v>
      </c>
      <c r="Q318" s="214"/>
      <c r="R318" s="462">
        <f>+IF(L318=0,"",'Ark1'!AJ1259)</f>
        <v>110.54444444444444</v>
      </c>
      <c r="S318" s="460"/>
      <c r="T318" s="463">
        <f>+IF(L318=0,"",'Ark1'!AL1259)</f>
        <v>18.264838953833095</v>
      </c>
      <c r="U318" s="214"/>
      <c r="V318" s="236">
        <f>+IF(H318=0,"",'Ark1'!T1259)</f>
        <v>5.859375</v>
      </c>
      <c r="W318" s="237">
        <f>+IF(H318=0,"",'Ark1'!W1259)</f>
        <v>10.9375</v>
      </c>
      <c r="X318" s="237">
        <f>+IF(H318=0,"",'Ark1'!X1259)</f>
        <v>100</v>
      </c>
      <c r="Y318" s="237">
        <f>+IF(H318=0,"",'Ark1'!Y1259)</f>
        <v>76.5625</v>
      </c>
      <c r="Z318" s="237">
        <f>+IF(H318=0,"",'Ark1'!Z1259)</f>
        <v>4.6537021133044734</v>
      </c>
      <c r="AA318" s="237">
        <f>+IF(H318=0,"",'Ark1'!AA1259)</f>
        <v>0</v>
      </c>
      <c r="AB318" s="236">
        <f>+IF(H318=0,"",'Ark1'!AC1259)</f>
        <v>0</v>
      </c>
      <c r="AC318" s="237">
        <f>+IF(H318=0,"",'Ark1'!AE1259)</f>
        <v>0</v>
      </c>
      <c r="AD318" s="237">
        <f t="shared" si="258"/>
        <v>4.3973958333333343</v>
      </c>
      <c r="AE318" s="235">
        <f>+IF(H318=0,"",G318/H318)</f>
        <v>0.75</v>
      </c>
      <c r="AF318" s="480"/>
      <c r="AG318" s="217"/>
      <c r="AI318" s="29"/>
      <c r="AJ318" s="27"/>
      <c r="AK318" s="218"/>
      <c r="AL318" s="28"/>
      <c r="AP318" s="28"/>
      <c r="BH318" s="230"/>
    </row>
    <row r="319" spans="1:60">
      <c r="A319" s="480"/>
      <c r="B319" s="238">
        <f>+'Ark1'!C1260</f>
        <v>2023</v>
      </c>
      <c r="C319" s="234">
        <f>+'Ark1'!L1260</f>
        <v>6</v>
      </c>
      <c r="D319" s="234" t="str">
        <f>VLOOKUP(C319,RNR!$D$4:$E$18,2)</f>
        <v>O+</v>
      </c>
      <c r="E319" s="234">
        <f>+'Ark1'!D1260</f>
        <v>5</v>
      </c>
      <c r="F319" s="234" t="str">
        <f>VLOOKUP(E319,RNR!$F$4:$G$15,2)</f>
        <v>Mai</v>
      </c>
      <c r="G319" s="351">
        <f>+'Ark1'!Q1260</f>
        <v>113</v>
      </c>
      <c r="H319" s="351">
        <f>+'Ark1'!R1260</f>
        <v>157</v>
      </c>
      <c r="I319" s="236">
        <f>+IF(H319=0,"",'Ark1'!AG1260)</f>
        <v>8.9630817000947527</v>
      </c>
      <c r="J319" s="236">
        <f>+IF(H319=0,"",'Ark1'!AH1260)</f>
        <v>1.2738853503184711</v>
      </c>
      <c r="K319" s="95"/>
      <c r="L319" s="465">
        <f>+'Ark1'!AI1260</f>
        <v>28</v>
      </c>
      <c r="M319" s="214"/>
      <c r="N319" s="531"/>
      <c r="O319" s="531"/>
      <c r="P319" s="32">
        <f>+IF(H319=0,"",'Ark1'!U1260)</f>
        <v>27.17452229299364</v>
      </c>
      <c r="Q319" s="214"/>
      <c r="R319" s="462">
        <f>+IF(L319=0,"",'Ark1'!AJ1260)</f>
        <v>113.83928571428569</v>
      </c>
      <c r="S319" s="460"/>
      <c r="T319" s="463">
        <f>+IF(L319=0,"",'Ark1'!AL1260)</f>
        <v>19.029920265016276</v>
      </c>
      <c r="U319" s="214"/>
      <c r="V319" s="236">
        <f>+IF(H319=0,"",'Ark1'!T1260)</f>
        <v>5.4522292993630588</v>
      </c>
      <c r="W319" s="237">
        <f>+IF(H319=0,"",'Ark1'!W1260)</f>
        <v>3.8216560509554154</v>
      </c>
      <c r="X319" s="237">
        <f>+IF(H319=0,"",'Ark1'!X1260)</f>
        <v>96.815286624203878</v>
      </c>
      <c r="Y319" s="237">
        <f>+IF(H319=0,"",'Ark1'!Y1260)</f>
        <v>80.25477707006371</v>
      </c>
      <c r="Z319" s="237">
        <f>+IF(H319=0,"",'Ark1'!Z1260)</f>
        <v>4.98458649025185</v>
      </c>
      <c r="AA319" s="237">
        <f>+IF(H319=0,"",'Ark1'!AA1260)</f>
        <v>0</v>
      </c>
      <c r="AB319" s="236">
        <f>+IF(H319=0,"",'Ark1'!AC1260)</f>
        <v>0</v>
      </c>
      <c r="AC319" s="237">
        <f>+IF(H319=0,"",'Ark1'!AE1260)</f>
        <v>0</v>
      </c>
      <c r="AD319" s="237">
        <f t="shared" si="258"/>
        <v>4.529087048832273</v>
      </c>
      <c r="AE319" s="235">
        <f t="shared" ref="AE319:AE361" si="259">+IF(H319=0,"",G319/H319)</f>
        <v>0.71974522292993626</v>
      </c>
      <c r="AF319" s="480"/>
      <c r="AG319" s="217"/>
      <c r="AI319" s="29"/>
      <c r="AJ319" s="27"/>
      <c r="AM319" s="27"/>
      <c r="AN319" s="27"/>
      <c r="AO319" s="27"/>
      <c r="AQ319" s="27"/>
      <c r="AS319" s="27"/>
      <c r="AT319" s="27"/>
    </row>
    <row r="320" spans="1:60">
      <c r="A320" s="480"/>
      <c r="B320" s="238">
        <f>+'Ark1'!C1261</f>
        <v>2023</v>
      </c>
      <c r="C320" s="234">
        <f>+'Ark1'!L1261</f>
        <v>6</v>
      </c>
      <c r="D320" s="234" t="str">
        <f>VLOOKUP(C320,RNR!$D$4:$E$18,2)</f>
        <v>O+</v>
      </c>
      <c r="E320" s="234">
        <f>+'Ark1'!D1261</f>
        <v>6</v>
      </c>
      <c r="F320" s="234" t="str">
        <f>VLOOKUP(E320,RNR!$F$4:$G$15,2)</f>
        <v>Jun</v>
      </c>
      <c r="G320" s="351">
        <f>+'Ark1'!Q1261</f>
        <v>96</v>
      </c>
      <c r="H320" s="351">
        <f>+'Ark1'!R1261</f>
        <v>157</v>
      </c>
      <c r="I320" s="236">
        <f>+IF(H320=0,"",'Ark1'!AG1261)</f>
        <v>10.066791179203239</v>
      </c>
      <c r="J320" s="236">
        <f>+IF(H320=0,"",'Ark1'!AH1261)</f>
        <v>1.9108280254777077</v>
      </c>
      <c r="K320" s="95"/>
      <c r="L320" s="465">
        <f>+'Ark1'!AI1261</f>
        <v>55</v>
      </c>
      <c r="M320" s="214"/>
      <c r="N320" s="531"/>
      <c r="O320" s="531"/>
      <c r="P320" s="32">
        <f>+IF(H320=0,"",'Ark1'!U1261)</f>
        <v>27.052866242038206</v>
      </c>
      <c r="Q320" s="214"/>
      <c r="R320" s="462">
        <f>+IF(L320=0,"",'Ark1'!AJ1261)</f>
        <v>113.61272727272728</v>
      </c>
      <c r="S320" s="460"/>
      <c r="T320" s="463">
        <f>+IF(L320=0,"",'Ark1'!AL1261)</f>
        <v>19.028954364928769</v>
      </c>
      <c r="U320" s="214"/>
      <c r="V320" s="236">
        <f>+IF(H320=0,"",'Ark1'!T1261)</f>
        <v>6.1019108280254759</v>
      </c>
      <c r="W320" s="237">
        <f>+IF(H320=0,"",'Ark1'!W1261)</f>
        <v>7.6433121019108308</v>
      </c>
      <c r="X320" s="237">
        <f>+IF(H320=0,"",'Ark1'!X1261)</f>
        <v>99.363057324840781</v>
      </c>
      <c r="Y320" s="237">
        <f>+IF(H320=0,"",'Ark1'!Y1261)</f>
        <v>78.980891719745216</v>
      </c>
      <c r="Z320" s="237">
        <f>+IF(H320=0,"",'Ark1'!Z1261)</f>
        <v>4.5048107407674784</v>
      </c>
      <c r="AA320" s="237">
        <f>+IF(H320=0,"",'Ark1'!AA1261)</f>
        <v>0</v>
      </c>
      <c r="AB320" s="236">
        <f>+IF(H320=0,"",'Ark1'!AC1261)</f>
        <v>0</v>
      </c>
      <c r="AC320" s="237">
        <f>+IF(H320=0,"",'Ark1'!AE1261)</f>
        <v>0</v>
      </c>
      <c r="AD320" s="237">
        <f t="shared" si="258"/>
        <v>4.508811040339701</v>
      </c>
      <c r="AE320" s="235">
        <f t="shared" si="259"/>
        <v>0.61146496815286622</v>
      </c>
      <c r="AF320" s="480"/>
      <c r="AG320" s="27"/>
      <c r="AI320" s="29"/>
      <c r="AJ320" s="27"/>
      <c r="AM320" s="27"/>
      <c r="AN320" s="27"/>
      <c r="AO320" s="27"/>
      <c r="AQ320" s="27"/>
      <c r="AS320" s="27"/>
      <c r="AT320" s="27"/>
    </row>
    <row r="321" spans="1:60">
      <c r="A321" s="480"/>
      <c r="B321" s="238">
        <f>+'Ark1'!C1262</f>
        <v>2023</v>
      </c>
      <c r="C321" s="234">
        <f>+'Ark1'!L1262</f>
        <v>6</v>
      </c>
      <c r="D321" s="234" t="str">
        <f>VLOOKUP(C321,RNR!$D$4:$E$18,2)</f>
        <v>O+</v>
      </c>
      <c r="E321" s="234">
        <f>+'Ark1'!D1262</f>
        <v>7</v>
      </c>
      <c r="F321" s="234" t="str">
        <f>VLOOKUP(E321,RNR!$F$4:$G$15,2)</f>
        <v>Jul</v>
      </c>
      <c r="G321" s="351">
        <f>+'Ark1'!Q1262</f>
        <v>16</v>
      </c>
      <c r="H321" s="351">
        <f>+'Ark1'!R1262</f>
        <v>27</v>
      </c>
      <c r="I321" s="236">
        <f>+IF(H321=0,"",'Ark1'!AG1262)</f>
        <v>7.0042177421744576</v>
      </c>
      <c r="J321" s="236">
        <f>+IF(H321=0,"",'Ark1'!AH1262)</f>
        <v>0</v>
      </c>
      <c r="K321" s="95"/>
      <c r="L321" s="465">
        <f>+'Ark1'!AI1262</f>
        <v>3</v>
      </c>
      <c r="M321" s="214"/>
      <c r="N321" s="531"/>
      <c r="O321" s="531"/>
      <c r="P321" s="32">
        <f>+IF(H321=0,"",'Ark1'!U1262)</f>
        <v>26.262962962962956</v>
      </c>
      <c r="Q321" s="214"/>
      <c r="R321" s="462">
        <f>+IF(L321=0,"",'Ark1'!AJ1262)</f>
        <v>112.90000000000002</v>
      </c>
      <c r="S321" s="460"/>
      <c r="T321" s="463">
        <f>+IF(L321=0,"",'Ark1'!AL1262)</f>
        <v>19.873985838241101</v>
      </c>
      <c r="U321" s="214"/>
      <c r="V321" s="236">
        <f>+IF(H321=0,"",'Ark1'!T1262)</f>
        <v>6.2222222222222223</v>
      </c>
      <c r="W321" s="237">
        <f>+IF(H321=0,"",'Ark1'!W1262)</f>
        <v>0</v>
      </c>
      <c r="X321" s="237">
        <f>+IF(H321=0,"",'Ark1'!X1262)</f>
        <v>100</v>
      </c>
      <c r="Y321" s="237">
        <f>+IF(H321=0,"",'Ark1'!Y1262)</f>
        <v>74.074074074074076</v>
      </c>
      <c r="Z321" s="237">
        <f>+IF(H321=0,"",'Ark1'!Z1262)</f>
        <v>4.8001657493102012</v>
      </c>
      <c r="AA321" s="237">
        <f>+IF(H321=0,"",'Ark1'!AA1262)</f>
        <v>0</v>
      </c>
      <c r="AB321" s="236">
        <f>+IF(H321=0,"",'Ark1'!AC1262)</f>
        <v>0</v>
      </c>
      <c r="AC321" s="237">
        <f>+IF(H321=0,"",'Ark1'!AE1262)</f>
        <v>0</v>
      </c>
      <c r="AD321" s="237">
        <f t="shared" si="258"/>
        <v>4.3771604938271595</v>
      </c>
      <c r="AE321" s="235">
        <f t="shared" si="259"/>
        <v>0.59259259259259256</v>
      </c>
      <c r="AF321" s="480"/>
      <c r="AG321" s="27"/>
      <c r="AI321" s="29"/>
      <c r="AJ321" s="27"/>
      <c r="AM321" s="27"/>
      <c r="AN321" s="27"/>
      <c r="AO321" s="27"/>
      <c r="AQ321" s="27"/>
    </row>
    <row r="322" spans="1:60">
      <c r="A322" s="480"/>
      <c r="B322" s="238">
        <f>+'Ark1'!C1263</f>
        <v>2023</v>
      </c>
      <c r="C322" s="234">
        <f>+'Ark1'!L1263</f>
        <v>6</v>
      </c>
      <c r="D322" s="234" t="str">
        <f>VLOOKUP(C322,RNR!$D$4:$E$18,2)</f>
        <v>O+</v>
      </c>
      <c r="E322" s="234">
        <f>+'Ark1'!D1263</f>
        <v>8</v>
      </c>
      <c r="F322" s="234" t="str">
        <f>VLOOKUP(E322,RNR!$F$4:$G$15,2)</f>
        <v>Aug</v>
      </c>
      <c r="G322" s="351">
        <f>+'Ark1'!Q1263</f>
        <v>958</v>
      </c>
      <c r="H322" s="351">
        <f>+'Ark1'!R1263</f>
        <v>2033</v>
      </c>
      <c r="I322" s="236">
        <f>+IF(H322=0,"",'Ark1'!AG1263)</f>
        <v>14.755017481201429</v>
      </c>
      <c r="J322" s="236">
        <f>+IF(H322=0,"",'Ark1'!AH1263)</f>
        <v>2.9021151008362036</v>
      </c>
      <c r="K322" s="95"/>
      <c r="L322" s="465">
        <f>+'Ark1'!AI1263</f>
        <v>872</v>
      </c>
      <c r="M322" s="214"/>
      <c r="N322" s="531"/>
      <c r="O322" s="531"/>
      <c r="P322" s="32">
        <f>+IF(H322=0,"",'Ark1'!U1263)</f>
        <v>27.766896212493833</v>
      </c>
      <c r="Q322" s="214"/>
      <c r="R322" s="462">
        <f>+IF(L322=0,"",'Ark1'!AJ1263)</f>
        <v>114.66903669724752</v>
      </c>
      <c r="S322" s="460"/>
      <c r="T322" s="463">
        <f>+IF(L322=0,"",'Ark1'!AL1263)</f>
        <v>18.8640389498287</v>
      </c>
      <c r="U322" s="214"/>
      <c r="V322" s="236">
        <f>+IF(H322=0,"",'Ark1'!T1263)</f>
        <v>5.6212493851451057</v>
      </c>
      <c r="W322" s="237">
        <f>+IF(H322=0,"",'Ark1'!W1263)</f>
        <v>4.623708804722086</v>
      </c>
      <c r="X322" s="237">
        <f>+IF(H322=0,"",'Ark1'!X1263)</f>
        <v>97.638957206099377</v>
      </c>
      <c r="Y322" s="237">
        <f>+IF(H322=0,"",'Ark1'!Y1263)</f>
        <v>85.784554845056547</v>
      </c>
      <c r="Z322" s="237">
        <f>+IF(H322=0,"",'Ark1'!Z1263)</f>
        <v>4.8379790589528611</v>
      </c>
      <c r="AA322" s="237">
        <f>+IF(H322=0,"",'Ark1'!AA1263)</f>
        <v>0</v>
      </c>
      <c r="AB322" s="236">
        <f>+IF(H322=0,"",'Ark1'!AC1263)</f>
        <v>0</v>
      </c>
      <c r="AC322" s="237">
        <f>+IF(H322=0,"",'Ark1'!AE1263)</f>
        <v>0</v>
      </c>
      <c r="AD322" s="237">
        <f t="shared" si="258"/>
        <v>4.6278160354156386</v>
      </c>
      <c r="AE322" s="235">
        <f t="shared" si="259"/>
        <v>0.47122479094933595</v>
      </c>
      <c r="AF322" s="480"/>
      <c r="AI322" s="29"/>
      <c r="AJ322" s="27"/>
      <c r="AM322" s="27"/>
      <c r="AN322" s="27"/>
      <c r="AO322" s="27"/>
      <c r="AQ322" s="27"/>
    </row>
    <row r="323" spans="1:60">
      <c r="A323" s="480"/>
      <c r="B323" s="238">
        <f>+'Ark1'!C1264</f>
        <v>2023</v>
      </c>
      <c r="C323" s="234">
        <f>+'Ark1'!L1264</f>
        <v>6</v>
      </c>
      <c r="D323" s="234" t="str">
        <f>VLOOKUP(C323,RNR!$D$4:$E$18,2)</f>
        <v>O+</v>
      </c>
      <c r="E323" s="234">
        <f>+'Ark1'!D1264</f>
        <v>9</v>
      </c>
      <c r="F323" s="234" t="str">
        <f>VLOOKUP(E323,RNR!$F$4:$G$15,2)</f>
        <v>Sep</v>
      </c>
      <c r="G323" s="351">
        <f>+'Ark1'!Q1264</f>
        <v>1376</v>
      </c>
      <c r="H323" s="351">
        <f>+'Ark1'!R1264</f>
        <v>2882</v>
      </c>
      <c r="I323" s="236">
        <f>+IF(H323=0,"",'Ark1'!AG1264)</f>
        <v>18.700717333315463</v>
      </c>
      <c r="J323" s="236">
        <f>+IF(H323=0,"",'Ark1'!AH1264)</f>
        <v>5.2394170714781412</v>
      </c>
      <c r="K323" s="95"/>
      <c r="L323" s="465">
        <f>+'Ark1'!AI1264</f>
        <v>794</v>
      </c>
      <c r="M323" s="214"/>
      <c r="N323" s="531"/>
      <c r="O323" s="531"/>
      <c r="P323" s="32">
        <f>+IF(H323=0,"",'Ark1'!U1264)</f>
        <v>26.123143650242923</v>
      </c>
      <c r="Q323" s="214"/>
      <c r="R323" s="462">
        <f>+IF(L323=0,"",'Ark1'!AJ1264)</f>
        <v>112.50541561712843</v>
      </c>
      <c r="S323" s="460"/>
      <c r="T323" s="463">
        <f>+IF(L323=0,"",'Ark1'!AL1264)</f>
        <v>18.951438862277804</v>
      </c>
      <c r="U323" s="214"/>
      <c r="V323" s="236">
        <f>+IF(H323=0,"",'Ark1'!T1264)</f>
        <v>6.2751561415683561</v>
      </c>
      <c r="W323" s="237">
        <f>+IF(H323=0,"",'Ark1'!W1264)</f>
        <v>9.1603053435114496</v>
      </c>
      <c r="X323" s="237">
        <f>+IF(H323=0,"",'Ark1'!X1264)</f>
        <v>94.378903539208878</v>
      </c>
      <c r="Y323" s="237">
        <f>+IF(H323=0,"",'Ark1'!Y1264)</f>
        <v>72.727272727272734</v>
      </c>
      <c r="Z323" s="237">
        <f>+IF(H323=0,"",'Ark1'!Z1264)</f>
        <v>5.721284581741811</v>
      </c>
      <c r="AA323" s="237">
        <f>+IF(H323=0,"",'Ark1'!AA1264)</f>
        <v>0</v>
      </c>
      <c r="AB323" s="236">
        <f>+IF(H323=0,"",'Ark1'!AC1264)</f>
        <v>0</v>
      </c>
      <c r="AC323" s="237">
        <f>+IF(H323=0,"",'Ark1'!AE1264)</f>
        <v>0</v>
      </c>
      <c r="AD323" s="237">
        <f t="shared" si="258"/>
        <v>4.3538572750404869</v>
      </c>
      <c r="AE323" s="235">
        <f t="shared" si="259"/>
        <v>0.47744621790423319</v>
      </c>
      <c r="AF323" s="480"/>
      <c r="AG323" s="217"/>
      <c r="AI323" s="29"/>
      <c r="AJ323" s="27"/>
      <c r="AM323" s="27"/>
      <c r="AN323" s="27"/>
      <c r="AO323" s="27"/>
      <c r="AQ323" s="27"/>
    </row>
    <row r="324" spans="1:60">
      <c r="A324" s="480"/>
      <c r="B324" s="238">
        <f>+'Ark1'!C1265</f>
        <v>2023</v>
      </c>
      <c r="C324" s="234">
        <f>+'Ark1'!L1265</f>
        <v>6</v>
      </c>
      <c r="D324" s="234" t="str">
        <f>VLOOKUP(C324,RNR!$D$4:$E$18,2)</f>
        <v>O+</v>
      </c>
      <c r="E324" s="234">
        <f>+'Ark1'!D1265</f>
        <v>10</v>
      </c>
      <c r="F324" s="234" t="str">
        <f>VLOOKUP(E324,RNR!$F$4:$G$15,2)</f>
        <v>Okt</v>
      </c>
      <c r="G324" s="351">
        <f>+'Ark1'!Q1265</f>
        <v>3071</v>
      </c>
      <c r="H324" s="351">
        <f>+'Ark1'!R1265</f>
        <v>7194</v>
      </c>
      <c r="I324" s="236">
        <f>+IF(H324=0,"",'Ark1'!AG1265)</f>
        <v>14.579101432598748</v>
      </c>
      <c r="J324" s="236">
        <f>+IF(H324=0,"",'Ark1'!AH1265)</f>
        <v>5.0875729774812317</v>
      </c>
      <c r="K324" s="95"/>
      <c r="L324" s="465">
        <f>+'Ark1'!AI1265</f>
        <v>2216</v>
      </c>
      <c r="M324" s="214"/>
      <c r="N324" s="531"/>
      <c r="O324" s="531"/>
      <c r="P324" s="32">
        <f>+IF(H324=0,"",'Ark1'!U1265)</f>
        <v>25.198957464553757</v>
      </c>
      <c r="Q324" s="214"/>
      <c r="R324" s="462">
        <f>+IF(L324=0,"",'Ark1'!AJ1265)</f>
        <v>113.45879963898903</v>
      </c>
      <c r="S324" s="460"/>
      <c r="T324" s="463">
        <f>+IF(L324=0,"",'Ark1'!AL1265)</f>
        <v>18.118564631412436</v>
      </c>
      <c r="U324" s="214"/>
      <c r="V324" s="236">
        <f>+IF(H324=0,"",'Ark1'!T1265)</f>
        <v>6.3015012510425361</v>
      </c>
      <c r="W324" s="237">
        <f>+IF(H324=0,"",'Ark1'!W1265)</f>
        <v>6.9641367806505423</v>
      </c>
      <c r="X324" s="237">
        <f>+IF(H324=0,"",'Ark1'!X1265)</f>
        <v>92.215735335001369</v>
      </c>
      <c r="Y324" s="237">
        <f>+IF(H324=0,"",'Ark1'!Y1265)</f>
        <v>68.001112037809307</v>
      </c>
      <c r="Z324" s="237">
        <f>+IF(H324=0,"",'Ark1'!Z1265)</f>
        <v>5.6520261187233753</v>
      </c>
      <c r="AA324" s="237">
        <f>+IF(H324=0,"",'Ark1'!AA1265)</f>
        <v>0</v>
      </c>
      <c r="AB324" s="236">
        <f>+IF(H324=0,"",'Ark1'!AC1265)</f>
        <v>0</v>
      </c>
      <c r="AC324" s="237">
        <f>+IF(H324=0,"",'Ark1'!AE1265)</f>
        <v>0</v>
      </c>
      <c r="AD324" s="237">
        <f t="shared" si="258"/>
        <v>4.1998262440922929</v>
      </c>
      <c r="AE324" s="235">
        <f t="shared" si="259"/>
        <v>0.42688351403947733</v>
      </c>
      <c r="AF324" s="480"/>
      <c r="AG324" s="217"/>
      <c r="AI324" s="29"/>
      <c r="AJ324" s="27"/>
      <c r="AM324" s="27"/>
      <c r="AN324" s="27"/>
      <c r="AO324" s="27"/>
      <c r="AQ324" s="27"/>
    </row>
    <row r="325" spans="1:60">
      <c r="A325" s="480"/>
      <c r="B325" s="238">
        <f>+'Ark1'!C1266</f>
        <v>2023</v>
      </c>
      <c r="C325" s="234">
        <f>+'Ark1'!L1266</f>
        <v>6</v>
      </c>
      <c r="D325" s="234" t="str">
        <f>VLOOKUP(C325,RNR!$D$4:$E$18,2)</f>
        <v>O+</v>
      </c>
      <c r="E325" s="234">
        <f>+'Ark1'!D1266</f>
        <v>11</v>
      </c>
      <c r="F325" s="234" t="str">
        <f>VLOOKUP(E325,RNR!$F$4:$G$15,2)</f>
        <v>Nov</v>
      </c>
      <c r="G325" s="351">
        <f>+'Ark1'!Q1266</f>
        <v>1653</v>
      </c>
      <c r="H325" s="351">
        <f>+'Ark1'!R1266</f>
        <v>3704</v>
      </c>
      <c r="I325" s="236">
        <f>+IF(H325=0,"",'Ark1'!AG1266)</f>
        <v>13.294051060559305</v>
      </c>
      <c r="J325" s="236">
        <f>+IF(H325=0,"",'Ark1'!AH1266)</f>
        <v>3.3207343412527002</v>
      </c>
      <c r="K325" s="95"/>
      <c r="L325" s="465">
        <f>+'Ark1'!AI1266</f>
        <v>1215</v>
      </c>
      <c r="M325" s="214"/>
      <c r="N325" s="531"/>
      <c r="O325" s="531"/>
      <c r="P325" s="32">
        <f>+IF(H325=0,"",'Ark1'!U1266)</f>
        <v>25.441468682505409</v>
      </c>
      <c r="Q325" s="214"/>
      <c r="R325" s="462">
        <f>+IF(L325=0,"",'Ark1'!AJ1266)</f>
        <v>113.5079835390947</v>
      </c>
      <c r="S325" s="460"/>
      <c r="T325" s="463">
        <f>+IF(L325=0,"",'Ark1'!AL1266)</f>
        <v>0</v>
      </c>
      <c r="U325" s="214"/>
      <c r="V325" s="236">
        <f>+IF(H325=0,"",'Ark1'!T1266)</f>
        <v>6.190064794816414</v>
      </c>
      <c r="W325" s="237">
        <f>+IF(H325=0,"",'Ark1'!W1266)</f>
        <v>5.6695464362850974</v>
      </c>
      <c r="X325" s="237">
        <f>+IF(H325=0,"",'Ark1'!X1266)</f>
        <v>93.385529157667378</v>
      </c>
      <c r="Y325" s="237">
        <f>+IF(H325=0,"",'Ark1'!Y1266)</f>
        <v>71.814254859611211</v>
      </c>
      <c r="Z325" s="237">
        <f>+IF(H325=0,"",'Ark1'!Z1266)</f>
        <v>5.2838687028843676</v>
      </c>
      <c r="AA325" s="237">
        <f>+IF(H325=0,"",'Ark1'!AA1266)</f>
        <v>0</v>
      </c>
      <c r="AB325" s="236">
        <f>+IF(H325=0,"",'Ark1'!AC1266)</f>
        <v>0</v>
      </c>
      <c r="AC325" s="237">
        <f>+IF(H325=0,"",'Ark1'!AE1266)</f>
        <v>0</v>
      </c>
      <c r="AD325" s="237">
        <f t="shared" si="258"/>
        <v>4.2402447804175685</v>
      </c>
      <c r="AE325" s="235">
        <f t="shared" si="259"/>
        <v>0.44627429805615548</v>
      </c>
      <c r="AF325" s="480"/>
      <c r="AG325" s="217"/>
      <c r="AI325" s="29"/>
      <c r="AJ325" s="27"/>
      <c r="AM325" s="27"/>
      <c r="AN325" s="27"/>
      <c r="AO325" s="27"/>
      <c r="AQ325" s="27"/>
    </row>
    <row r="326" spans="1:60">
      <c r="A326" s="480"/>
      <c r="B326" s="238">
        <f>+'Ark1'!C1267</f>
        <v>2023</v>
      </c>
      <c r="C326" s="234">
        <f>+'Ark1'!L1267</f>
        <v>6</v>
      </c>
      <c r="D326" s="234" t="str">
        <f>VLOOKUP(C326,RNR!$D$4:$E$18,2)</f>
        <v>O+</v>
      </c>
      <c r="E326" s="234">
        <f>+'Ark1'!D1267</f>
        <v>12</v>
      </c>
      <c r="F326" s="234" t="str">
        <f>VLOOKUP(E326,RNR!$F$4:$G$15,2)</f>
        <v>Des</v>
      </c>
      <c r="G326" s="351">
        <f>+'Ark1'!Q1267</f>
        <v>97</v>
      </c>
      <c r="H326" s="351">
        <f>+'Ark1'!R1267</f>
        <v>172</v>
      </c>
      <c r="I326" s="236">
        <f>+IF(H326=0,"",'Ark1'!AG1267)</f>
        <v>10.822423110336423</v>
      </c>
      <c r="J326" s="236">
        <f>+IF(H326=0,"",'Ark1'!AH1267)</f>
        <v>1.7441860465116277</v>
      </c>
      <c r="K326" s="95"/>
      <c r="L326" s="465">
        <f>+'Ark1'!AI1267</f>
        <v>55</v>
      </c>
      <c r="M326" s="214"/>
      <c r="N326" s="531"/>
      <c r="O326" s="531"/>
      <c r="P326" s="32">
        <f>+IF(H326=0,"",'Ark1'!U1267)</f>
        <v>22.669767441860472</v>
      </c>
      <c r="Q326" s="214"/>
      <c r="R326" s="462">
        <f>+IF(L326=0,"",'Ark1'!AJ1267)</f>
        <v>113.47818181818184</v>
      </c>
      <c r="S326" s="460"/>
      <c r="T326" s="463">
        <f>+IF(L326=0,"",'Ark1'!AL1267)</f>
        <v>0</v>
      </c>
      <c r="U326" s="214"/>
      <c r="V326" s="236">
        <f>+IF(H326=0,"",'Ark1'!T1267)</f>
        <v>6.3662790697674447</v>
      </c>
      <c r="W326" s="237">
        <f>+IF(H326=0,"",'Ark1'!W1267)</f>
        <v>6.3953488372093004</v>
      </c>
      <c r="X326" s="237">
        <f>+IF(H326=0,"",'Ark1'!X1267)</f>
        <v>81.395348837209298</v>
      </c>
      <c r="Y326" s="237">
        <f>+IF(H326=0,"",'Ark1'!Y1267)</f>
        <v>50.581395348837219</v>
      </c>
      <c r="Z326" s="237">
        <f>+IF(H326=0,"",'Ark1'!Z1267)</f>
        <v>5.9382690643655058</v>
      </c>
      <c r="AA326" s="237">
        <f>+IF(H326=0,"",'Ark1'!AA1267)</f>
        <v>0</v>
      </c>
      <c r="AB326" s="236">
        <f>+IF(H326=0,"",'Ark1'!AC1267)</f>
        <v>0</v>
      </c>
      <c r="AC326" s="237">
        <f>+IF(H326=0,"",'Ark1'!AE1267)</f>
        <v>0</v>
      </c>
      <c r="AD326" s="237">
        <f t="shared" si="258"/>
        <v>3.7782945736434121</v>
      </c>
      <c r="AE326" s="235">
        <f t="shared" si="259"/>
        <v>0.56395348837209303</v>
      </c>
      <c r="AF326" s="480"/>
      <c r="AG326" s="27"/>
      <c r="AI326" s="29"/>
      <c r="AJ326" s="27"/>
      <c r="AM326" s="27"/>
      <c r="AN326" s="27"/>
      <c r="AO326" s="27"/>
      <c r="AQ326" s="27"/>
    </row>
    <row r="327" spans="1:60" ht="15" customHeight="1">
      <c r="A327" s="480"/>
      <c r="B327" s="480"/>
      <c r="C327" s="480"/>
      <c r="D327" s="480"/>
      <c r="E327" s="480"/>
      <c r="F327" s="480"/>
      <c r="G327" s="480"/>
      <c r="H327" s="480"/>
      <c r="I327" s="480"/>
      <c r="J327" s="480"/>
      <c r="K327" s="480"/>
      <c r="L327" s="480"/>
      <c r="M327" s="480"/>
      <c r="N327" s="480"/>
      <c r="O327" s="480"/>
      <c r="P327" s="480"/>
      <c r="Q327" s="480"/>
      <c r="R327" s="480"/>
      <c r="S327" s="480"/>
      <c r="T327" s="480"/>
      <c r="U327" s="480"/>
      <c r="V327" s="480"/>
      <c r="W327" s="480"/>
      <c r="X327" s="480"/>
      <c r="Y327" s="480"/>
      <c r="Z327" s="480"/>
      <c r="AA327" s="480"/>
      <c r="AB327" s="480"/>
      <c r="AC327" s="480"/>
      <c r="AD327" s="480"/>
      <c r="AE327" s="480"/>
      <c r="AF327" s="480"/>
      <c r="AG327" s="27"/>
      <c r="AI327" s="29"/>
      <c r="AJ327" s="27"/>
      <c r="AK327" s="28"/>
      <c r="AL327" s="28"/>
      <c r="AP327" s="28"/>
    </row>
    <row r="328" spans="1:60" ht="15" customHeight="1">
      <c r="A328" s="480"/>
      <c r="B328" s="480"/>
      <c r="C328" s="480"/>
      <c r="D328" s="238" t="str">
        <f>+D330</f>
        <v>R-</v>
      </c>
      <c r="E328" s="480"/>
      <c r="F328" s="480"/>
      <c r="G328" s="480"/>
      <c r="H328" s="480"/>
      <c r="I328" s="480"/>
      <c r="J328" s="480"/>
      <c r="K328" s="480"/>
      <c r="L328" s="480"/>
      <c r="M328" s="480"/>
      <c r="N328" s="480"/>
      <c r="O328" s="480"/>
      <c r="P328" s="480"/>
      <c r="Q328" s="480"/>
      <c r="R328" s="480"/>
      <c r="S328" s="480"/>
      <c r="T328" s="480"/>
      <c r="U328" s="480"/>
      <c r="V328" s="480"/>
      <c r="W328" s="480"/>
      <c r="X328" s="480"/>
      <c r="Y328" s="480"/>
      <c r="Z328" s="480"/>
      <c r="AA328" s="480"/>
      <c r="AB328" s="480"/>
      <c r="AC328" s="480"/>
      <c r="AD328" s="480"/>
      <c r="AE328" s="480"/>
      <c r="AF328" s="480"/>
      <c r="AG328" s="27"/>
      <c r="AI328" s="29"/>
      <c r="AJ328" s="27"/>
      <c r="AK328" s="28"/>
      <c r="AL328" s="28"/>
      <c r="AP328" s="28"/>
    </row>
    <row r="329" spans="1:60" ht="15" customHeight="1">
      <c r="A329" s="480"/>
      <c r="B329" s="480"/>
      <c r="C329" s="480"/>
      <c r="D329" s="480"/>
      <c r="E329" s="480"/>
      <c r="F329" s="480"/>
      <c r="G329" s="480"/>
      <c r="H329" s="480"/>
      <c r="I329" s="480"/>
      <c r="J329" s="480"/>
      <c r="K329" s="480"/>
      <c r="L329" s="480"/>
      <c r="M329" s="480"/>
      <c r="N329" s="480"/>
      <c r="O329" s="480"/>
      <c r="P329" s="480"/>
      <c r="Q329" s="480"/>
      <c r="R329" s="480"/>
      <c r="S329" s="480"/>
      <c r="T329" s="480"/>
      <c r="U329" s="480"/>
      <c r="V329" s="480"/>
      <c r="W329" s="480"/>
      <c r="X329" s="480"/>
      <c r="Y329" s="480"/>
      <c r="Z329" s="480"/>
      <c r="AA329" s="480"/>
      <c r="AB329" s="480"/>
      <c r="AC329" s="480"/>
      <c r="AD329" s="480"/>
      <c r="AE329" s="480"/>
      <c r="AF329" s="480"/>
      <c r="AG329" s="27"/>
      <c r="AI329" s="29"/>
      <c r="AJ329" s="27"/>
      <c r="AK329" s="28"/>
      <c r="AL329" s="28"/>
      <c r="AP329" s="28"/>
    </row>
    <row r="330" spans="1:60">
      <c r="A330" s="480"/>
      <c r="B330" s="238">
        <f>+'Ark1'!C1268</f>
        <v>2023</v>
      </c>
      <c r="C330" s="234">
        <f>+'Ark1'!L1268</f>
        <v>7</v>
      </c>
      <c r="D330" s="234" t="str">
        <f>VLOOKUP(C330,RNR!$D$4:$E$18,2)</f>
        <v>R-</v>
      </c>
      <c r="E330" s="234">
        <f>+'Ark1'!D1268</f>
        <v>1</v>
      </c>
      <c r="F330" s="234" t="str">
        <f>VLOOKUP(E330,RNR!$F$4:$G$15,2)</f>
        <v>Jan</v>
      </c>
      <c r="G330" s="351">
        <f>+'Ark1'!Q1268</f>
        <v>101</v>
      </c>
      <c r="H330" s="351">
        <f>+'Ark1'!R1268</f>
        <v>272</v>
      </c>
      <c r="I330" s="236">
        <f>+IF(H330=0,"",'Ark1'!AG1268)</f>
        <v>19.158331947101399</v>
      </c>
      <c r="J330" s="236">
        <f>+IF(H330=0,"",'Ark1'!AH1268)</f>
        <v>2.5735294117647065</v>
      </c>
      <c r="K330" s="95"/>
      <c r="L330" s="465">
        <f>+'Ark1'!AI1268</f>
        <v>73</v>
      </c>
      <c r="M330" s="214"/>
      <c r="N330" s="531"/>
      <c r="O330" s="531"/>
      <c r="P330" s="32">
        <f>+IF(H330=0,"",'Ark1'!U1268)</f>
        <v>27.098897058823539</v>
      </c>
      <c r="Q330" s="214"/>
      <c r="R330" s="462">
        <f>+IF(L330=0,"",'Ark1'!AJ1268)</f>
        <v>113.86027397260276</v>
      </c>
      <c r="S330" s="460"/>
      <c r="T330" s="463">
        <f>+IF(L330=0,"",'Ark1'!AL1268)</f>
        <v>19.355612379231065</v>
      </c>
      <c r="U330" s="214"/>
      <c r="V330" s="236">
        <f>+IF(H330=0,"",'Ark1'!T1268)</f>
        <v>7.0735294117647056</v>
      </c>
      <c r="W330" s="237">
        <f>+IF(H330=0,"",'Ark1'!W1268)</f>
        <v>12.867647058823533</v>
      </c>
      <c r="X330" s="237">
        <f>+IF(H330=0,"",'Ark1'!X1268)</f>
        <v>97.058823529411754</v>
      </c>
      <c r="Y330" s="237">
        <f>+IF(H330=0,"",'Ark1'!Y1268)</f>
        <v>76.838235294117652</v>
      </c>
      <c r="Z330" s="237">
        <f>+IF(H330=0,"",'Ark1'!Z1268)</f>
        <v>5.8952528475428005</v>
      </c>
      <c r="AA330" s="237">
        <f>+IF(H330=0,"",'Ark1'!AA1268)</f>
        <v>0</v>
      </c>
      <c r="AB330" s="236">
        <f>+IF(H330=0,"",'Ark1'!AC1268)</f>
        <v>0</v>
      </c>
      <c r="AC330" s="237">
        <f>+IF(H330=0,"",'Ark1'!AE1268)</f>
        <v>0</v>
      </c>
      <c r="AD330" s="237">
        <f t="shared" ref="AD330:AD341" si="260">+IF(H330=0,"",+P330/C330)</f>
        <v>3.8712710084033626</v>
      </c>
      <c r="AE330" s="235">
        <f t="shared" si="259"/>
        <v>0.37132352941176472</v>
      </c>
      <c r="AF330" s="480"/>
      <c r="AG330" s="27"/>
      <c r="AI330" s="29"/>
      <c r="AJ330" s="27"/>
      <c r="AM330" s="27"/>
      <c r="AN330" s="27"/>
      <c r="AO330" s="27"/>
      <c r="AQ330" s="27"/>
    </row>
    <row r="331" spans="1:60">
      <c r="A331" s="480"/>
      <c r="B331" s="238">
        <f>+'Ark1'!C1269</f>
        <v>2023</v>
      </c>
      <c r="C331" s="234">
        <f>+'Ark1'!L1269</f>
        <v>7</v>
      </c>
      <c r="D331" s="234" t="str">
        <f>VLOOKUP(C331,RNR!$D$4:$E$18,2)</f>
        <v>R-</v>
      </c>
      <c r="E331" s="234">
        <f>+'Ark1'!D1269</f>
        <v>2</v>
      </c>
      <c r="F331" s="234" t="str">
        <f>VLOOKUP(E331,RNR!$F$4:$G$15,2)</f>
        <v>Feb</v>
      </c>
      <c r="G331" s="351">
        <f>+'Ark1'!Q1269</f>
        <v>136</v>
      </c>
      <c r="H331" s="351">
        <f>+'Ark1'!R1269</f>
        <v>210</v>
      </c>
      <c r="I331" s="236">
        <f>+IF(H331=0,"",'Ark1'!AG1269)</f>
        <v>12.835338823324141</v>
      </c>
      <c r="J331" s="236">
        <f>+IF(H331=0,"",'Ark1'!AH1269)</f>
        <v>0.95238095238095277</v>
      </c>
      <c r="K331" s="95"/>
      <c r="L331" s="465">
        <f>+'Ark1'!AI1269</f>
        <v>58</v>
      </c>
      <c r="M331" s="214"/>
      <c r="N331" s="531"/>
      <c r="O331" s="531"/>
      <c r="P331" s="32">
        <f>+IF(H331=0,"",'Ark1'!U1269)</f>
        <v>30.126190476190473</v>
      </c>
      <c r="Q331" s="214"/>
      <c r="R331" s="462">
        <f>+IF(L331=0,"",'Ark1'!AJ1269)</f>
        <v>115.26034482758622</v>
      </c>
      <c r="S331" s="460"/>
      <c r="T331" s="463">
        <f>+IF(L331=0,"",'Ark1'!AL1269)</f>
        <v>19.408465233504202</v>
      </c>
      <c r="U331" s="214"/>
      <c r="V331" s="236">
        <f>+IF(H331=0,"",'Ark1'!T1269)</f>
        <v>6.7333333333333316</v>
      </c>
      <c r="W331" s="237">
        <f>+IF(H331=0,"",'Ark1'!W1269)</f>
        <v>14.285714285714288</v>
      </c>
      <c r="X331" s="237">
        <f>+IF(H331=0,"",'Ark1'!X1269)</f>
        <v>97.61904761904762</v>
      </c>
      <c r="Y331" s="237">
        <f>+IF(H331=0,"",'Ark1'!Y1269)</f>
        <v>91.904761904761884</v>
      </c>
      <c r="Z331" s="237">
        <f>+IF(H331=0,"",'Ark1'!Z1269)</f>
        <v>5.3977623019619152</v>
      </c>
      <c r="AA331" s="237">
        <f>+IF(H331=0,"",'Ark1'!AA1269)</f>
        <v>0</v>
      </c>
      <c r="AB331" s="236">
        <f>+IF(H331=0,"",'Ark1'!AC1269)</f>
        <v>0</v>
      </c>
      <c r="AC331" s="237">
        <f>+IF(H331=0,"",'Ark1'!AE1269)</f>
        <v>0</v>
      </c>
      <c r="AD331" s="237">
        <f t="shared" si="260"/>
        <v>4.3037414965986391</v>
      </c>
      <c r="AE331" s="235">
        <f t="shared" si="259"/>
        <v>0.64761904761904765</v>
      </c>
      <c r="AF331" s="480"/>
      <c r="AI331" s="29"/>
      <c r="AJ331" s="27"/>
      <c r="AM331" s="27"/>
      <c r="AN331" s="27"/>
      <c r="AO331" s="27"/>
      <c r="AQ331" s="27"/>
    </row>
    <row r="332" spans="1:60">
      <c r="A332" s="480"/>
      <c r="B332" s="238">
        <f>+'Ark1'!C1270</f>
        <v>2023</v>
      </c>
      <c r="C332" s="234">
        <f>+'Ark1'!L1270</f>
        <v>7</v>
      </c>
      <c r="D332" s="234" t="str">
        <f>VLOOKUP(C332,RNR!$D$4:$E$18,2)</f>
        <v>R-</v>
      </c>
      <c r="E332" s="234">
        <f>+'Ark1'!D1270</f>
        <v>3</v>
      </c>
      <c r="F332" s="234" t="str">
        <f>VLOOKUP(E332,RNR!$F$4:$G$15,2)</f>
        <v>Mar</v>
      </c>
      <c r="G332" s="351">
        <f>+'Ark1'!Q1270</f>
        <v>1028</v>
      </c>
      <c r="H332" s="351">
        <f>+'Ark1'!R1270</f>
        <v>1962</v>
      </c>
      <c r="I332" s="236">
        <f>+IF(H332=0,"",'Ark1'!AG1270)</f>
        <v>14.163288841605278</v>
      </c>
      <c r="J332" s="236">
        <f>+IF(H332=0,"",'Ark1'!AH1270)</f>
        <v>2.8032619775739041</v>
      </c>
      <c r="K332" s="95"/>
      <c r="L332" s="465">
        <f>+'Ark1'!AI1270</f>
        <v>359</v>
      </c>
      <c r="M332" s="214"/>
      <c r="N332" s="531"/>
      <c r="O332" s="531"/>
      <c r="P332" s="32">
        <f>+IF(H332=0,"",'Ark1'!U1270)</f>
        <v>30.052293577981683</v>
      </c>
      <c r="Q332" s="214"/>
      <c r="R332" s="462">
        <f>+IF(L332=0,"",'Ark1'!AJ1270)</f>
        <v>115.81364902506959</v>
      </c>
      <c r="S332" s="460"/>
      <c r="T332" s="463">
        <f>+IF(L332=0,"",'Ark1'!AL1270)</f>
        <v>19.814445428468463</v>
      </c>
      <c r="U332" s="214"/>
      <c r="V332" s="236">
        <f>+IF(H332=0,"",'Ark1'!T1270)</f>
        <v>6.9036697247706451</v>
      </c>
      <c r="W332" s="237">
        <f>+IF(H332=0,"",'Ark1'!W1270)</f>
        <v>14.373088685015295</v>
      </c>
      <c r="X332" s="237">
        <f>+IF(H332=0,"",'Ark1'!X1270)</f>
        <v>99.745158002038721</v>
      </c>
      <c r="Y332" s="237">
        <f>+IF(H332=0,"",'Ark1'!Y1270)</f>
        <v>92.252803261977562</v>
      </c>
      <c r="Z332" s="237">
        <f>+IF(H332=0,"",'Ark1'!Z1270)</f>
        <v>4.9574342426893319</v>
      </c>
      <c r="AA332" s="237">
        <f>+IF(H332=0,"",'Ark1'!AA1270)</f>
        <v>0</v>
      </c>
      <c r="AB332" s="236">
        <f>+IF(H332=0,"",'Ark1'!AC1270)</f>
        <v>0</v>
      </c>
      <c r="AC332" s="237">
        <f>+IF(H332=0,"",'Ark1'!AE1270)</f>
        <v>0</v>
      </c>
      <c r="AD332" s="237">
        <f t="shared" si="260"/>
        <v>4.2931847968545265</v>
      </c>
      <c r="AE332" s="235">
        <f t="shared" si="259"/>
        <v>0.52395514780835883</v>
      </c>
      <c r="AF332" s="480"/>
      <c r="AG332" s="217"/>
      <c r="AI332" s="29"/>
      <c r="AJ332" s="27"/>
      <c r="AM332" s="27"/>
      <c r="AN332" s="27"/>
      <c r="AO332" s="27"/>
      <c r="AQ332" s="27"/>
    </row>
    <row r="333" spans="1:60">
      <c r="A333" s="480"/>
      <c r="B333" s="238">
        <f>+'Ark1'!C1271</f>
        <v>2023</v>
      </c>
      <c r="C333" s="234">
        <f>+'Ark1'!L1271</f>
        <v>7</v>
      </c>
      <c r="D333" s="234" t="str">
        <f>VLOOKUP(C333,RNR!$D$4:$E$18,2)</f>
        <v>R-</v>
      </c>
      <c r="E333" s="234">
        <f>+'Ark1'!D1271</f>
        <v>4</v>
      </c>
      <c r="F333" s="234" t="str">
        <f>VLOOKUP(E333,RNR!$F$4:$G$15,2)</f>
        <v>Apr</v>
      </c>
      <c r="G333" s="351">
        <f>+'Ark1'!Q1271</f>
        <v>66</v>
      </c>
      <c r="H333" s="351">
        <f>+'Ark1'!R1271</f>
        <v>91</v>
      </c>
      <c r="I333" s="236">
        <f>+IF(H333=0,"",'Ark1'!AG1271)</f>
        <v>14.430691006084851</v>
      </c>
      <c r="J333" s="236">
        <f>+IF(H333=0,"",'Ark1'!AH1271)</f>
        <v>3.2967032967032961</v>
      </c>
      <c r="K333" s="95"/>
      <c r="L333" s="465">
        <f>+'Ark1'!AI1271</f>
        <v>11</v>
      </c>
      <c r="M333" s="214"/>
      <c r="N333" s="531"/>
      <c r="O333" s="531"/>
      <c r="P333" s="32">
        <f>+IF(H333=0,"",'Ark1'!U1271)</f>
        <v>30.439560439560449</v>
      </c>
      <c r="Q333" s="214"/>
      <c r="R333" s="462">
        <f>+IF(L333=0,"",'Ark1'!AJ1271)</f>
        <v>114.4909090909091</v>
      </c>
      <c r="S333" s="460"/>
      <c r="T333" s="463">
        <f>+IF(L333=0,"",'Ark1'!AL1271)</f>
        <v>20.0750320431478</v>
      </c>
      <c r="U333" s="214"/>
      <c r="V333" s="236">
        <f>+IF(H333=0,"",'Ark1'!T1271)</f>
        <v>7.1208791208791213</v>
      </c>
      <c r="W333" s="237">
        <f>+IF(H333=0,"",'Ark1'!W1271)</f>
        <v>20.879120879120876</v>
      </c>
      <c r="X333" s="237">
        <f>+IF(H333=0,"",'Ark1'!X1271)</f>
        <v>100</v>
      </c>
      <c r="Y333" s="237">
        <f>+IF(H333=0,"",'Ark1'!Y1271)</f>
        <v>86.813186813186817</v>
      </c>
      <c r="Z333" s="237">
        <f>+IF(H333=0,"",'Ark1'!Z1271)</f>
        <v>6.7807237955398989</v>
      </c>
      <c r="AA333" s="237">
        <f>+IF(H333=0,"",'Ark1'!AA1271)</f>
        <v>0</v>
      </c>
      <c r="AB333" s="236">
        <f>+IF(H333=0,"",'Ark1'!AC1271)</f>
        <v>0</v>
      </c>
      <c r="AC333" s="237">
        <f>+IF(H333=0,"",'Ark1'!AE1271)</f>
        <v>0</v>
      </c>
      <c r="AD333" s="237">
        <f t="shared" si="260"/>
        <v>4.3485086342229211</v>
      </c>
      <c r="AE333" s="235">
        <f t="shared" si="259"/>
        <v>0.72527472527472525</v>
      </c>
      <c r="AF333" s="480"/>
      <c r="AG333" s="217"/>
      <c r="AI333" s="29"/>
      <c r="AJ333" s="27"/>
      <c r="AM333" s="27"/>
      <c r="AN333" s="27"/>
      <c r="AO333" s="27"/>
      <c r="AQ333" s="27"/>
    </row>
    <row r="334" spans="1:60">
      <c r="A334" s="480"/>
      <c r="B334" s="238">
        <f>+'Ark1'!C1272</f>
        <v>2023</v>
      </c>
      <c r="C334" s="234">
        <f>+'Ark1'!L1272</f>
        <v>7</v>
      </c>
      <c r="D334" s="234" t="str">
        <f>VLOOKUP(C334,RNR!$D$4:$E$18,2)</f>
        <v>R-</v>
      </c>
      <c r="E334" s="234">
        <f>+'Ark1'!D1272</f>
        <v>5</v>
      </c>
      <c r="F334" s="234" t="str">
        <f>VLOOKUP(E334,RNR!$F$4:$G$15,2)</f>
        <v>Mai</v>
      </c>
      <c r="G334" s="351">
        <f>+'Ark1'!Q1272</f>
        <v>159</v>
      </c>
      <c r="H334" s="351">
        <f>+'Ark1'!R1272</f>
        <v>230</v>
      </c>
      <c r="I334" s="236">
        <f>+IF(H334=0,"",'Ark1'!AG1272)</f>
        <v>14.766899791385235</v>
      </c>
      <c r="J334" s="236">
        <f>+IF(H334=0,"",'Ark1'!AH1272)</f>
        <v>1.3043478260869563</v>
      </c>
      <c r="K334" s="95"/>
      <c r="L334" s="465">
        <f>+'Ark1'!AI1272</f>
        <v>42</v>
      </c>
      <c r="M334" s="214"/>
      <c r="N334" s="531"/>
      <c r="O334" s="531"/>
      <c r="P334" s="32">
        <f>+IF(H334=0,"",'Ark1'!U1272)</f>
        <v>30.560869565217395</v>
      </c>
      <c r="Q334" s="214"/>
      <c r="R334" s="462">
        <f>+IF(L334=0,"",'Ark1'!AJ1272)</f>
        <v>114.9142857142858</v>
      </c>
      <c r="S334" s="460"/>
      <c r="T334" s="463">
        <f>+IF(L334=0,"",'Ark1'!AL1272)</f>
        <v>20.464878727010472</v>
      </c>
      <c r="U334" s="214"/>
      <c r="V334" s="236">
        <f>+IF(H334=0,"",'Ark1'!T1272)</f>
        <v>6.5130434782608706</v>
      </c>
      <c r="W334" s="237">
        <f>+IF(H334=0,"",'Ark1'!W1272)</f>
        <v>15.652173913043478</v>
      </c>
      <c r="X334" s="237">
        <f>+IF(H334=0,"",'Ark1'!X1272)</f>
        <v>99.565217391304358</v>
      </c>
      <c r="Y334" s="237">
        <f>+IF(H334=0,"",'Ark1'!Y1272)</f>
        <v>94.782608695652172</v>
      </c>
      <c r="Z334" s="237">
        <f>+IF(H334=0,"",'Ark1'!Z1272)</f>
        <v>5.0141746150232516</v>
      </c>
      <c r="AA334" s="237">
        <f>+IF(H334=0,"",'Ark1'!AA1272)</f>
        <v>0</v>
      </c>
      <c r="AB334" s="236">
        <f>+IF(H334=0,"",'Ark1'!AC1272)</f>
        <v>0</v>
      </c>
      <c r="AC334" s="237">
        <f>+IF(H334=0,"",'Ark1'!AE1272)</f>
        <v>0</v>
      </c>
      <c r="AD334" s="237">
        <f t="shared" si="260"/>
        <v>4.3658385093167711</v>
      </c>
      <c r="AE334" s="235">
        <f t="shared" si="259"/>
        <v>0.69130434782608696</v>
      </c>
      <c r="AF334" s="480"/>
      <c r="AG334" s="217"/>
      <c r="AI334" s="29"/>
      <c r="AJ334" s="27"/>
      <c r="AM334" s="27"/>
      <c r="AN334" s="27"/>
      <c r="AO334" s="27"/>
      <c r="AQ334" s="27"/>
    </row>
    <row r="335" spans="1:60">
      <c r="A335" s="480"/>
      <c r="B335" s="238">
        <f>+'Ark1'!C1273</f>
        <v>2023</v>
      </c>
      <c r="C335" s="234">
        <f>+'Ark1'!L1273</f>
        <v>7</v>
      </c>
      <c r="D335" s="234" t="str">
        <f>VLOOKUP(C335,RNR!$D$4:$E$18,2)</f>
        <v>R-</v>
      </c>
      <c r="E335" s="234">
        <f>+'Ark1'!D1273</f>
        <v>6</v>
      </c>
      <c r="F335" s="234" t="str">
        <f>VLOOKUP(E335,RNR!$F$4:$G$15,2)</f>
        <v>Jun</v>
      </c>
      <c r="G335" s="351">
        <f>+'Ark1'!Q1273</f>
        <v>119</v>
      </c>
      <c r="H335" s="351">
        <f>+'Ark1'!R1273</f>
        <v>189</v>
      </c>
      <c r="I335" s="236">
        <f>+IF(H335=0,"",'Ark1'!AG1273)</f>
        <v>13.508978175543701</v>
      </c>
      <c r="J335" s="236">
        <f>+IF(H335=0,"",'Ark1'!AH1273)</f>
        <v>0.52910052910052907</v>
      </c>
      <c r="K335" s="95"/>
      <c r="L335" s="465">
        <f>+'Ark1'!AI1273</f>
        <v>75</v>
      </c>
      <c r="M335" s="214"/>
      <c r="N335" s="531"/>
      <c r="O335" s="531"/>
      <c r="P335" s="32">
        <f>+IF(H335=0,"",'Ark1'!U1273)</f>
        <v>30.156613756613726</v>
      </c>
      <c r="Q335" s="214"/>
      <c r="R335" s="462">
        <f>+IF(L335=0,"",'Ark1'!AJ1273)</f>
        <v>113.99066666666673</v>
      </c>
      <c r="S335" s="460"/>
      <c r="T335" s="463">
        <f>+IF(L335=0,"",'Ark1'!AL1273)</f>
        <v>20.114712150206405</v>
      </c>
      <c r="U335" s="214"/>
      <c r="V335" s="236">
        <f>+IF(H335=0,"",'Ark1'!T1273)</f>
        <v>6.8571428571428559</v>
      </c>
      <c r="W335" s="237">
        <f>+IF(H335=0,"",'Ark1'!W1273)</f>
        <v>20.105820105820104</v>
      </c>
      <c r="X335" s="237">
        <f>+IF(H335=0,"",'Ark1'!X1273)</f>
        <v>99.470899470899482</v>
      </c>
      <c r="Y335" s="237">
        <f>+IF(H335=0,"",'Ark1'!Y1273)</f>
        <v>93.650793650793617</v>
      </c>
      <c r="Z335" s="237">
        <f>+IF(H335=0,"",'Ark1'!Z1273)</f>
        <v>5.9801188397547502</v>
      </c>
      <c r="AA335" s="237">
        <f>+IF(H335=0,"",'Ark1'!AA1273)</f>
        <v>0</v>
      </c>
      <c r="AB335" s="236">
        <f>+IF(H335=0,"",'Ark1'!AC1273)</f>
        <v>0</v>
      </c>
      <c r="AC335" s="237">
        <f>+IF(H335=0,"",'Ark1'!AE1273)</f>
        <v>0</v>
      </c>
      <c r="AD335" s="237">
        <f t="shared" si="260"/>
        <v>4.3080876795162464</v>
      </c>
      <c r="AE335" s="235">
        <f t="shared" si="259"/>
        <v>0.62962962962962965</v>
      </c>
      <c r="AF335" s="480"/>
      <c r="AG335" s="27"/>
      <c r="AI335" s="29"/>
      <c r="AJ335" s="27"/>
      <c r="AM335" s="27"/>
      <c r="AN335" s="27"/>
      <c r="AO335" s="27"/>
      <c r="AQ335" s="27"/>
      <c r="AS335" s="27"/>
      <c r="AT335" s="27"/>
    </row>
    <row r="336" spans="1:60" ht="15" customHeight="1">
      <c r="A336" s="480"/>
      <c r="B336" s="238">
        <f>+'Ark1'!C1274</f>
        <v>2023</v>
      </c>
      <c r="C336" s="234">
        <f>+'Ark1'!L1274</f>
        <v>7</v>
      </c>
      <c r="D336" s="234" t="str">
        <f>VLOOKUP(C336,RNR!$D$4:$E$18,2)</f>
        <v>R-</v>
      </c>
      <c r="E336" s="234">
        <f>+'Ark1'!D1274</f>
        <v>7</v>
      </c>
      <c r="F336" s="234" t="str">
        <f>VLOOKUP(E336,RNR!$F$4:$G$15,2)</f>
        <v>Jul</v>
      </c>
      <c r="G336" s="351">
        <f>+'Ark1'!Q1274</f>
        <v>19</v>
      </c>
      <c r="H336" s="351">
        <f>+'Ark1'!R1274</f>
        <v>40</v>
      </c>
      <c r="I336" s="236">
        <f>+IF(H336=0,"",'Ark1'!AG1274)</f>
        <v>11.389879394304565</v>
      </c>
      <c r="J336" s="236">
        <f>+IF(H336=0,"",'Ark1'!AH1274)</f>
        <v>0</v>
      </c>
      <c r="K336" s="95"/>
      <c r="L336" s="465">
        <f>+'Ark1'!AI1274</f>
        <v>11</v>
      </c>
      <c r="M336" s="214"/>
      <c r="N336" s="531"/>
      <c r="O336" s="531"/>
      <c r="P336" s="32">
        <f>+IF(H336=0,"",'Ark1'!U1274)</f>
        <v>28.827500000000008</v>
      </c>
      <c r="Q336" s="214"/>
      <c r="R336" s="462">
        <f>+IF(L336=0,"",'Ark1'!AJ1274)</f>
        <v>110.3636363636364</v>
      </c>
      <c r="S336" s="460"/>
      <c r="T336" s="463">
        <f>+IF(L336=0,"",'Ark1'!AL1274)</f>
        <v>22.292869232377711</v>
      </c>
      <c r="U336" s="214"/>
      <c r="V336" s="236">
        <f>+IF(H336=0,"",'Ark1'!T1274)</f>
        <v>6.4749999999999996</v>
      </c>
      <c r="W336" s="237">
        <f>+IF(H336=0,"",'Ark1'!W1274)</f>
        <v>7.5</v>
      </c>
      <c r="X336" s="237">
        <f>+IF(H336=0,"",'Ark1'!X1274)</f>
        <v>100</v>
      </c>
      <c r="Y336" s="237">
        <f>+IF(H336=0,"",'Ark1'!Y1274)</f>
        <v>85</v>
      </c>
      <c r="Z336" s="237">
        <f>+IF(H336=0,"",'Ark1'!Z1274)</f>
        <v>4.7779173025492687</v>
      </c>
      <c r="AA336" s="237">
        <f>+IF(H336=0,"",'Ark1'!AA1274)</f>
        <v>0</v>
      </c>
      <c r="AB336" s="236">
        <f>+IF(H336=0,"",'Ark1'!AC1274)</f>
        <v>0</v>
      </c>
      <c r="AC336" s="237">
        <f>+IF(H336=0,"",'Ark1'!AE1274)</f>
        <v>0</v>
      </c>
      <c r="AD336" s="237">
        <f t="shared" si="260"/>
        <v>4.1182142857142869</v>
      </c>
      <c r="AE336" s="235">
        <f t="shared" si="259"/>
        <v>0.47499999999999998</v>
      </c>
      <c r="AF336" s="480"/>
      <c r="AG336" s="27"/>
      <c r="AI336" s="29"/>
      <c r="AJ336" s="27"/>
      <c r="AK336" s="218"/>
      <c r="AL336" s="28"/>
      <c r="AP336" s="28"/>
      <c r="BH336" s="230"/>
    </row>
    <row r="337" spans="1:43">
      <c r="A337" s="480"/>
      <c r="B337" s="238">
        <f>+'Ark1'!C1275</f>
        <v>2023</v>
      </c>
      <c r="C337" s="234">
        <f>+'Ark1'!L1275</f>
        <v>7</v>
      </c>
      <c r="D337" s="234" t="str">
        <f>VLOOKUP(C337,RNR!$D$4:$E$18,2)</f>
        <v>R-</v>
      </c>
      <c r="E337" s="234">
        <f>+'Ark1'!D1275</f>
        <v>8</v>
      </c>
      <c r="F337" s="234" t="str">
        <f>VLOOKUP(E337,RNR!$F$4:$G$15,2)</f>
        <v>Aug</v>
      </c>
      <c r="G337" s="351">
        <f>+'Ark1'!Q1275</f>
        <v>1023</v>
      </c>
      <c r="H337" s="351">
        <f>+'Ark1'!R1275</f>
        <v>2110</v>
      </c>
      <c r="I337" s="236">
        <f>+IF(H337=0,"",'Ark1'!AG1275)</f>
        <v>17.050836630226588</v>
      </c>
      <c r="J337" s="236">
        <f>+IF(H337=0,"",'Ark1'!AH1275)</f>
        <v>1.4691943127962086</v>
      </c>
      <c r="K337" s="95"/>
      <c r="L337" s="465">
        <f>+'Ark1'!AI1275</f>
        <v>956</v>
      </c>
      <c r="M337" s="214"/>
      <c r="N337" s="531"/>
      <c r="O337" s="531"/>
      <c r="P337" s="32">
        <f>+IF(H337=0,"",'Ark1'!U1275)</f>
        <v>30.916350710900449</v>
      </c>
      <c r="Q337" s="214"/>
      <c r="R337" s="462">
        <f>+IF(L337=0,"",'Ark1'!AJ1275)</f>
        <v>115.36140167364027</v>
      </c>
      <c r="S337" s="460"/>
      <c r="T337" s="463">
        <f>+IF(L337=0,"",'Ark1'!AL1275)</f>
        <v>20.419442818593861</v>
      </c>
      <c r="U337" s="214"/>
      <c r="V337" s="236">
        <f>+IF(H337=0,"",'Ark1'!T1275)</f>
        <v>6.3545023696682481</v>
      </c>
      <c r="W337" s="237">
        <f>+IF(H337=0,"",'Ark1'!W1275)</f>
        <v>11.042654028436019</v>
      </c>
      <c r="X337" s="237">
        <f>+IF(H337=0,"",'Ark1'!X1275)</f>
        <v>99.668246445497616</v>
      </c>
      <c r="Y337" s="237">
        <f>+IF(H337=0,"",'Ark1'!Y1275)</f>
        <v>94.028436018957365</v>
      </c>
      <c r="Z337" s="237">
        <f>+IF(H337=0,"",'Ark1'!Z1275)</f>
        <v>4.7157699486676599</v>
      </c>
      <c r="AA337" s="237">
        <f>+IF(H337=0,"",'Ark1'!AA1275)</f>
        <v>0</v>
      </c>
      <c r="AB337" s="236">
        <f>+IF(H337=0,"",'Ark1'!AC1275)</f>
        <v>0</v>
      </c>
      <c r="AC337" s="237">
        <f>+IF(H337=0,"",'Ark1'!AE1275)</f>
        <v>0</v>
      </c>
      <c r="AD337" s="237">
        <f t="shared" si="260"/>
        <v>4.4166215301286353</v>
      </c>
      <c r="AE337" s="235">
        <f t="shared" si="259"/>
        <v>0.48483412322274883</v>
      </c>
      <c r="AF337" s="480"/>
      <c r="AI337" s="29"/>
      <c r="AJ337" s="27"/>
      <c r="AM337" s="27"/>
      <c r="AN337" s="27"/>
      <c r="AO337" s="27"/>
      <c r="AQ337" s="27"/>
    </row>
    <row r="338" spans="1:43">
      <c r="A338" s="480"/>
      <c r="B338" s="238">
        <f>+'Ark1'!C1276</f>
        <v>2023</v>
      </c>
      <c r="C338" s="234">
        <f>+'Ark1'!L1276</f>
        <v>7</v>
      </c>
      <c r="D338" s="234" t="str">
        <f>VLOOKUP(C338,RNR!$D$4:$E$18,2)</f>
        <v>R-</v>
      </c>
      <c r="E338" s="234">
        <f>+'Ark1'!D1276</f>
        <v>9</v>
      </c>
      <c r="F338" s="234" t="str">
        <f>VLOOKUP(E338,RNR!$F$4:$G$15,2)</f>
        <v>Sep</v>
      </c>
      <c r="G338" s="351">
        <f>+'Ark1'!Q1276</f>
        <v>1306</v>
      </c>
      <c r="H338" s="351">
        <f>+'Ark1'!R1276</f>
        <v>2579</v>
      </c>
      <c r="I338" s="236">
        <f>+IF(H338=0,"",'Ark1'!AG1276)</f>
        <v>19.041089867738336</v>
      </c>
      <c r="J338" s="236">
        <f>+IF(H338=0,"",'Ark1'!AH1276)</f>
        <v>4.3427685149282658</v>
      </c>
      <c r="K338" s="95"/>
      <c r="L338" s="465">
        <f>+'Ark1'!AI1276</f>
        <v>717</v>
      </c>
      <c r="M338" s="214"/>
      <c r="N338" s="531"/>
      <c r="O338" s="531"/>
      <c r="P338" s="32">
        <f>+IF(H338=0,"",'Ark1'!U1276)</f>
        <v>29.723613803799942</v>
      </c>
      <c r="Q338" s="214"/>
      <c r="R338" s="462">
        <f>+IF(L338=0,"",'Ark1'!AJ1276)</f>
        <v>113.66359832635997</v>
      </c>
      <c r="S338" s="460"/>
      <c r="T338" s="463">
        <f>+IF(L338=0,"",'Ark1'!AL1276)</f>
        <v>20.28610761859138</v>
      </c>
      <c r="U338" s="214"/>
      <c r="V338" s="236">
        <f>+IF(H338=0,"",'Ark1'!T1276)</f>
        <v>6.9360217138425746</v>
      </c>
      <c r="W338" s="237">
        <f>+IF(H338=0,"",'Ark1'!W1276)</f>
        <v>18.107793718495543</v>
      </c>
      <c r="X338" s="237">
        <f>+IF(H338=0,"",'Ark1'!X1276)</f>
        <v>99.03063202791779</v>
      </c>
      <c r="Y338" s="237">
        <f>+IF(H338=0,"",'Ark1'!Y1276)</f>
        <v>88.60023264831328</v>
      </c>
      <c r="Z338" s="237">
        <f>+IF(H338=0,"",'Ark1'!Z1276)</f>
        <v>5.343530654928192</v>
      </c>
      <c r="AA338" s="237">
        <f>+IF(H338=0,"",'Ark1'!AA1276)</f>
        <v>0</v>
      </c>
      <c r="AB338" s="236">
        <f>+IF(H338=0,"",'Ark1'!AC1276)</f>
        <v>0</v>
      </c>
      <c r="AC338" s="237">
        <f>+IF(H338=0,"",'Ark1'!AE1276)</f>
        <v>0</v>
      </c>
      <c r="AD338" s="237">
        <f t="shared" si="260"/>
        <v>4.2462305433999914</v>
      </c>
      <c r="AE338" s="235">
        <f t="shared" si="259"/>
        <v>0.50639782861574256</v>
      </c>
      <c r="AF338" s="480"/>
      <c r="AG338" s="217"/>
      <c r="AI338" s="29"/>
      <c r="AJ338" s="27"/>
      <c r="AM338" s="27"/>
      <c r="AN338" s="27"/>
      <c r="AO338" s="27"/>
      <c r="AQ338" s="27"/>
    </row>
    <row r="339" spans="1:43">
      <c r="A339" s="480"/>
      <c r="B339" s="238">
        <f>+'Ark1'!C1277</f>
        <v>2023</v>
      </c>
      <c r="C339" s="234">
        <f>+'Ark1'!L1277</f>
        <v>7</v>
      </c>
      <c r="D339" s="234" t="str">
        <f>VLOOKUP(C339,RNR!$D$4:$E$18,2)</f>
        <v>R-</v>
      </c>
      <c r="E339" s="234">
        <f>+'Ark1'!D1277</f>
        <v>10</v>
      </c>
      <c r="F339" s="234" t="str">
        <f>VLOOKUP(E339,RNR!$F$4:$G$15,2)</f>
        <v>Okt</v>
      </c>
      <c r="G339" s="351">
        <f>+'Ark1'!Q1277</f>
        <v>3307</v>
      </c>
      <c r="H339" s="351">
        <f>+'Ark1'!R1277</f>
        <v>7560</v>
      </c>
      <c r="I339" s="236">
        <f>+IF(H339=0,"",'Ark1'!AG1277)</f>
        <v>17.734592128274603</v>
      </c>
      <c r="J339" s="236">
        <f>+IF(H339=0,"",'Ark1'!AH1277)</f>
        <v>3.5846560846560855</v>
      </c>
      <c r="K339" s="95"/>
      <c r="L339" s="465">
        <f>+'Ark1'!AI1277</f>
        <v>2468</v>
      </c>
      <c r="M339" s="214"/>
      <c r="N339" s="531"/>
      <c r="O339" s="531"/>
      <c r="P339" s="32">
        <f>+IF(H339=0,"",'Ark1'!U1277)</f>
        <v>29.169007936507956</v>
      </c>
      <c r="Q339" s="214"/>
      <c r="R339" s="462">
        <f>+IF(L339=0,"",'Ark1'!AJ1277)</f>
        <v>114.55291734197762</v>
      </c>
      <c r="S339" s="460"/>
      <c r="T339" s="463">
        <f>+IF(L339=0,"",'Ark1'!AL1277)</f>
        <v>19.641942940728633</v>
      </c>
      <c r="U339" s="214"/>
      <c r="V339" s="236">
        <f>+IF(H339=0,"",'Ark1'!T1277)</f>
        <v>6.8460317460317439</v>
      </c>
      <c r="W339" s="237">
        <f>+IF(H339=0,"",'Ark1'!W1277)</f>
        <v>15.291005291005286</v>
      </c>
      <c r="X339" s="237">
        <f>+IF(H339=0,"",'Ark1'!X1277)</f>
        <v>98.783068783068771</v>
      </c>
      <c r="Y339" s="237">
        <f>+IF(H339=0,"",'Ark1'!Y1277)</f>
        <v>88.253968253968253</v>
      </c>
      <c r="Z339" s="237">
        <f>+IF(H339=0,"",'Ark1'!Z1277)</f>
        <v>5.1200406196654145</v>
      </c>
      <c r="AA339" s="237">
        <f>+IF(H339=0,"",'Ark1'!AA1277)</f>
        <v>0</v>
      </c>
      <c r="AB339" s="236">
        <f>+IF(H339=0,"",'Ark1'!AC1277)</f>
        <v>0</v>
      </c>
      <c r="AC339" s="237">
        <f>+IF(H339=0,"",'Ark1'!AE1277)</f>
        <v>0</v>
      </c>
      <c r="AD339" s="237">
        <f t="shared" si="260"/>
        <v>4.1670011337868509</v>
      </c>
      <c r="AE339" s="235">
        <f t="shared" si="259"/>
        <v>0.43743386243386245</v>
      </c>
      <c r="AF339" s="480"/>
      <c r="AG339" s="217"/>
      <c r="AI339" s="29"/>
      <c r="AJ339" s="27"/>
      <c r="AM339" s="27"/>
      <c r="AN339" s="27"/>
      <c r="AO339" s="27"/>
      <c r="AQ339" s="27"/>
    </row>
    <row r="340" spans="1:43">
      <c r="A340" s="480"/>
      <c r="B340" s="238">
        <f>+'Ark1'!C1278</f>
        <v>2023</v>
      </c>
      <c r="C340" s="234">
        <f>+'Ark1'!L1278</f>
        <v>7</v>
      </c>
      <c r="D340" s="234" t="str">
        <f>VLOOKUP(C340,RNR!$D$4:$E$18,2)</f>
        <v>R-</v>
      </c>
      <c r="E340" s="234">
        <f>+'Ark1'!D1278</f>
        <v>11</v>
      </c>
      <c r="F340" s="234" t="str">
        <f>VLOOKUP(E340,RNR!$F$4:$G$15,2)</f>
        <v>Nov</v>
      </c>
      <c r="G340" s="351">
        <f>+'Ark1'!Q1278</f>
        <v>1989</v>
      </c>
      <c r="H340" s="351">
        <f>+'Ark1'!R1278</f>
        <v>4414</v>
      </c>
      <c r="I340" s="236">
        <f>+IF(H340=0,"",'Ark1'!AG1278)</f>
        <v>18.036434665383045</v>
      </c>
      <c r="J340" s="236">
        <f>+IF(H340=0,"",'Ark1'!AH1278)</f>
        <v>2.628001812415043</v>
      </c>
      <c r="K340" s="95"/>
      <c r="L340" s="465">
        <f>+'Ark1'!AI1278</f>
        <v>1615</v>
      </c>
      <c r="M340" s="214"/>
      <c r="N340" s="531"/>
      <c r="O340" s="531"/>
      <c r="P340" s="32">
        <f>+IF(H340=0,"",'Ark1'!U1278)</f>
        <v>28.965043044857175</v>
      </c>
      <c r="Q340" s="214"/>
      <c r="R340" s="462">
        <f>+IF(L340=0,"",'Ark1'!AJ1278)</f>
        <v>114.52835913312695</v>
      </c>
      <c r="S340" s="460"/>
      <c r="T340" s="463">
        <f>+IF(L340=0,"",'Ark1'!AL1278)</f>
        <v>0</v>
      </c>
      <c r="U340" s="214"/>
      <c r="V340" s="236">
        <f>+IF(H340=0,"",'Ark1'!T1278)</f>
        <v>6.7122791119166259</v>
      </c>
      <c r="W340" s="237">
        <f>+IF(H340=0,"",'Ark1'!W1278)</f>
        <v>11.282283642954239</v>
      </c>
      <c r="X340" s="237">
        <f>+IF(H340=0,"",'Ark1'!X1278)</f>
        <v>98.595378341640242</v>
      </c>
      <c r="Y340" s="237">
        <f>+IF(H340=0,"",'Ark1'!Y1278)</f>
        <v>87.720888083371108</v>
      </c>
      <c r="Z340" s="237">
        <f>+IF(H340=0,"",'Ark1'!Z1278)</f>
        <v>5.0739273340540558</v>
      </c>
      <c r="AA340" s="237">
        <f>+IF(H340=0,"",'Ark1'!AA1278)</f>
        <v>0</v>
      </c>
      <c r="AB340" s="236">
        <f>+IF(H340=0,"",'Ark1'!AC1278)</f>
        <v>0</v>
      </c>
      <c r="AC340" s="237">
        <f>+IF(H340=0,"",'Ark1'!AE1278)</f>
        <v>0</v>
      </c>
      <c r="AD340" s="237">
        <f t="shared" si="260"/>
        <v>4.1378632921224536</v>
      </c>
      <c r="AE340" s="235">
        <f t="shared" si="259"/>
        <v>0.45061169007702762</v>
      </c>
      <c r="AF340" s="480"/>
      <c r="AG340" s="217"/>
      <c r="AI340" s="29"/>
      <c r="AJ340" s="27"/>
      <c r="AM340" s="27"/>
      <c r="AN340" s="27"/>
      <c r="AO340" s="27"/>
      <c r="AQ340" s="27"/>
    </row>
    <row r="341" spans="1:43">
      <c r="A341" s="480"/>
      <c r="B341" s="238">
        <f>+'Ark1'!C1279</f>
        <v>2023</v>
      </c>
      <c r="C341" s="234">
        <f>+'Ark1'!L1279</f>
        <v>7</v>
      </c>
      <c r="D341" s="234" t="str">
        <f>VLOOKUP(C341,RNR!$D$4:$E$18,2)</f>
        <v>R-</v>
      </c>
      <c r="E341" s="234">
        <f>+'Ark1'!D1279</f>
        <v>12</v>
      </c>
      <c r="F341" s="234" t="str">
        <f>VLOOKUP(E341,RNR!$F$4:$G$15,2)</f>
        <v>Des</v>
      </c>
      <c r="G341" s="351">
        <f>+'Ark1'!Q1279</f>
        <v>120</v>
      </c>
      <c r="H341" s="351">
        <f>+'Ark1'!R1279</f>
        <v>257</v>
      </c>
      <c r="I341" s="236">
        <f>+IF(H341=0,"",'Ark1'!AG1279)</f>
        <v>18.801850736492096</v>
      </c>
      <c r="J341" s="236">
        <f>+IF(H341=0,"",'Ark1'!AH1279)</f>
        <v>1.1673151750972763</v>
      </c>
      <c r="K341" s="95"/>
      <c r="L341" s="465">
        <f>+'Ark1'!AI1279</f>
        <v>73</v>
      </c>
      <c r="M341" s="214"/>
      <c r="N341" s="531"/>
      <c r="O341" s="531"/>
      <c r="P341" s="32">
        <f>+IF(H341=0,"",'Ark1'!U1279)</f>
        <v>26.358365758754871</v>
      </c>
      <c r="Q341" s="214"/>
      <c r="R341" s="462">
        <f>+IF(L341=0,"",'Ark1'!AJ1279)</f>
        <v>113.00684931506848</v>
      </c>
      <c r="S341" s="460"/>
      <c r="T341" s="463">
        <f>+IF(L341=0,"",'Ark1'!AL1279)</f>
        <v>0</v>
      </c>
      <c r="U341" s="214"/>
      <c r="V341" s="236">
        <f>+IF(H341=0,"",'Ark1'!T1279)</f>
        <v>6.9883268482490255</v>
      </c>
      <c r="W341" s="237">
        <f>+IF(H341=0,"",'Ark1'!W1279)</f>
        <v>15.953307392996107</v>
      </c>
      <c r="X341" s="237">
        <f>+IF(H341=0,"",'Ark1'!X1279)</f>
        <v>94.552529182879354</v>
      </c>
      <c r="Y341" s="237">
        <f>+IF(H341=0,"",'Ark1'!Y1279)</f>
        <v>75.097276264591429</v>
      </c>
      <c r="Z341" s="237">
        <f>+IF(H341=0,"",'Ark1'!Z1279)</f>
        <v>5.515695508288208</v>
      </c>
      <c r="AA341" s="237">
        <f>+IF(H341=0,"",'Ark1'!AA1279)</f>
        <v>0</v>
      </c>
      <c r="AB341" s="236">
        <f>+IF(H341=0,"",'Ark1'!AC1279)</f>
        <v>0</v>
      </c>
      <c r="AC341" s="237">
        <f>+IF(H341=0,"",'Ark1'!AE1279)</f>
        <v>0</v>
      </c>
      <c r="AD341" s="237">
        <f t="shared" si="260"/>
        <v>3.7654808226792675</v>
      </c>
      <c r="AE341" s="235">
        <f t="shared" si="259"/>
        <v>0.46692607003891051</v>
      </c>
      <c r="AF341" s="480"/>
      <c r="AG341" s="27"/>
      <c r="AI341" s="29"/>
      <c r="AJ341" s="27"/>
      <c r="AM341" s="27"/>
      <c r="AN341" s="27"/>
      <c r="AO341" s="27"/>
      <c r="AQ341" s="27"/>
    </row>
    <row r="342" spans="1:43" ht="15" customHeight="1">
      <c r="A342" s="480"/>
      <c r="B342" s="480"/>
      <c r="C342" s="480"/>
      <c r="D342" s="480"/>
      <c r="E342" s="480"/>
      <c r="F342" s="480"/>
      <c r="G342" s="480"/>
      <c r="H342" s="480"/>
      <c r="I342" s="480"/>
      <c r="J342" s="480"/>
      <c r="K342" s="480"/>
      <c r="L342" s="480"/>
      <c r="M342" s="480"/>
      <c r="N342" s="480"/>
      <c r="O342" s="480"/>
      <c r="P342" s="480"/>
      <c r="Q342" s="480"/>
      <c r="R342" s="480"/>
      <c r="S342" s="480"/>
      <c r="T342" s="480"/>
      <c r="U342" s="480"/>
      <c r="V342" s="480"/>
      <c r="W342" s="480"/>
      <c r="X342" s="480"/>
      <c r="Y342" s="480"/>
      <c r="Z342" s="480"/>
      <c r="AA342" s="480"/>
      <c r="AB342" s="480"/>
      <c r="AC342" s="480"/>
      <c r="AD342" s="480"/>
      <c r="AE342" s="480"/>
      <c r="AF342" s="480"/>
      <c r="AG342" s="27"/>
      <c r="AI342" s="29"/>
      <c r="AJ342" s="27"/>
      <c r="AK342" s="28"/>
      <c r="AL342" s="28"/>
      <c r="AP342" s="28"/>
    </row>
    <row r="343" spans="1:43" ht="15" customHeight="1">
      <c r="A343" s="480"/>
      <c r="B343" s="480"/>
      <c r="C343" s="480"/>
      <c r="D343" s="238" t="str">
        <f>+D345</f>
        <v>R</v>
      </c>
      <c r="E343" s="480"/>
      <c r="F343" s="480"/>
      <c r="G343" s="480"/>
      <c r="H343" s="480"/>
      <c r="I343" s="480"/>
      <c r="J343" s="480"/>
      <c r="K343" s="480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  <c r="AA343" s="480"/>
      <c r="AB343" s="480"/>
      <c r="AC343" s="480"/>
      <c r="AD343" s="480"/>
      <c r="AE343" s="480"/>
      <c r="AF343" s="480"/>
      <c r="AG343" s="27"/>
      <c r="AI343" s="29"/>
      <c r="AJ343" s="27"/>
      <c r="AK343" s="28"/>
      <c r="AL343" s="28"/>
      <c r="AP343" s="28"/>
    </row>
    <row r="344" spans="1:43" ht="15" customHeight="1">
      <c r="A344" s="480"/>
      <c r="B344" s="480"/>
      <c r="C344" s="480"/>
      <c r="D344" s="480"/>
      <c r="E344" s="480"/>
      <c r="F344" s="480"/>
      <c r="G344" s="480"/>
      <c r="H344" s="480"/>
      <c r="I344" s="480"/>
      <c r="J344" s="480"/>
      <c r="K344" s="480"/>
      <c r="L344" s="480"/>
      <c r="M344" s="480"/>
      <c r="N344" s="480"/>
      <c r="O344" s="480"/>
      <c r="P344" s="480"/>
      <c r="Q344" s="480"/>
      <c r="R344" s="480"/>
      <c r="S344" s="480"/>
      <c r="T344" s="480"/>
      <c r="U344" s="480"/>
      <c r="V344" s="480"/>
      <c r="W344" s="480"/>
      <c r="X344" s="480"/>
      <c r="Y344" s="480"/>
      <c r="Z344" s="480"/>
      <c r="AA344" s="480"/>
      <c r="AB344" s="480"/>
      <c r="AC344" s="480"/>
      <c r="AD344" s="480"/>
      <c r="AE344" s="480"/>
      <c r="AF344" s="480"/>
      <c r="AG344" s="27"/>
      <c r="AI344" s="29"/>
      <c r="AJ344" s="27"/>
      <c r="AK344" s="28"/>
      <c r="AL344" s="28"/>
      <c r="AP344" s="28"/>
    </row>
    <row r="345" spans="1:43">
      <c r="A345" s="480"/>
      <c r="B345" s="238">
        <f>+'Ark1'!C1280</f>
        <v>2023</v>
      </c>
      <c r="C345" s="234">
        <f>+'Ark1'!L1280</f>
        <v>8</v>
      </c>
      <c r="D345" s="234" t="str">
        <f>VLOOKUP(C345,RNR!$D$4:$E$18,2)</f>
        <v>R</v>
      </c>
      <c r="E345" s="234">
        <f>+'Ark1'!D1280</f>
        <v>1</v>
      </c>
      <c r="F345" s="234" t="str">
        <f>VLOOKUP(E345,RNR!$F$4:$G$15,2)</f>
        <v>Jan</v>
      </c>
      <c r="G345" s="351">
        <f>+'Ark1'!Q1280</f>
        <v>139</v>
      </c>
      <c r="H345" s="351">
        <f>+'Ark1'!R1280</f>
        <v>305</v>
      </c>
      <c r="I345" s="236">
        <f>+IF(H345=0,"",'Ark1'!AG1280)</f>
        <v>26.856337852449471</v>
      </c>
      <c r="J345" s="236">
        <f>+IF(H345=0,"",'Ark1'!AH1280)</f>
        <v>1.3114754098360657</v>
      </c>
      <c r="K345" s="95"/>
      <c r="L345" s="465">
        <f>+'Ark1'!AI1280</f>
        <v>79</v>
      </c>
      <c r="M345" s="214"/>
      <c r="N345" s="531"/>
      <c r="O345" s="531"/>
      <c r="P345" s="32">
        <f>+IF(H345=0,"",'Ark1'!U1280)</f>
        <v>33.877377049180325</v>
      </c>
      <c r="Q345" s="214"/>
      <c r="R345" s="462">
        <f>+IF(L345=0,"",'Ark1'!AJ1280)</f>
        <v>116.34556962025312</v>
      </c>
      <c r="S345" s="460"/>
      <c r="T345" s="463">
        <f>+IF(L345=0,"",'Ark1'!AL1280)</f>
        <v>21.075387984657436</v>
      </c>
      <c r="U345" s="214"/>
      <c r="V345" s="236">
        <f>+IF(H345=0,"",'Ark1'!T1280)</f>
        <v>7.6786885245901635</v>
      </c>
      <c r="W345" s="237">
        <f>+IF(H345=0,"",'Ark1'!W1280)</f>
        <v>26.229508196721319</v>
      </c>
      <c r="X345" s="237">
        <f>+IF(H345=0,"",'Ark1'!X1280)</f>
        <v>100</v>
      </c>
      <c r="Y345" s="237">
        <f>+IF(H345=0,"",'Ark1'!Y1280)</f>
        <v>95.409836065573757</v>
      </c>
      <c r="Z345" s="237">
        <f>+IF(H345=0,"",'Ark1'!Z1280)</f>
        <v>5.6664193168372732</v>
      </c>
      <c r="AA345" s="237">
        <f>+IF(H345=0,"",'Ark1'!AA1280)</f>
        <v>0</v>
      </c>
      <c r="AB345" s="236">
        <f>+IF(H345=0,"",'Ark1'!AC1280)</f>
        <v>0</v>
      </c>
      <c r="AC345" s="237">
        <f>+IF(H345=0,"",'Ark1'!AE1280)</f>
        <v>0</v>
      </c>
      <c r="AD345" s="237">
        <f t="shared" ref="AD345:AD356" si="261">+IF(H345=0,"",+P345/C345)</f>
        <v>4.2346721311475406</v>
      </c>
      <c r="AE345" s="235">
        <f t="shared" si="259"/>
        <v>0.45573770491803278</v>
      </c>
      <c r="AF345" s="480"/>
      <c r="AG345" s="27"/>
      <c r="AI345" s="29"/>
      <c r="AJ345" s="27"/>
      <c r="AM345" s="27"/>
      <c r="AN345" s="27"/>
      <c r="AO345" s="27"/>
      <c r="AQ345" s="27"/>
    </row>
    <row r="346" spans="1:43">
      <c r="A346" s="480"/>
      <c r="B346" s="238">
        <f>+'Ark1'!C1281</f>
        <v>2023</v>
      </c>
      <c r="C346" s="234">
        <f>+'Ark1'!L1281</f>
        <v>8</v>
      </c>
      <c r="D346" s="234" t="str">
        <f>VLOOKUP(C346,RNR!$D$4:$E$18,2)</f>
        <v>R</v>
      </c>
      <c r="E346" s="234">
        <f>+'Ark1'!D1281</f>
        <v>2</v>
      </c>
      <c r="F346" s="234" t="str">
        <f>VLOOKUP(E346,RNR!$F$4:$G$15,2)</f>
        <v>Feb</v>
      </c>
      <c r="G346" s="351">
        <f>+'Ark1'!Q1281</f>
        <v>215</v>
      </c>
      <c r="H346" s="351">
        <f>+'Ark1'!R1281</f>
        <v>476</v>
      </c>
      <c r="I346" s="236">
        <f>+IF(H346=0,"",'Ark1'!AG1281)</f>
        <v>33.666262931200627</v>
      </c>
      <c r="J346" s="236">
        <f>+IF(H346=0,"",'Ark1'!AH1281)</f>
        <v>0.42016806722689054</v>
      </c>
      <c r="K346" s="95"/>
      <c r="L346" s="465">
        <f>+'Ark1'!AI1281</f>
        <v>120</v>
      </c>
      <c r="M346" s="214"/>
      <c r="N346" s="531"/>
      <c r="O346" s="531"/>
      <c r="P346" s="32">
        <f>+IF(H346=0,"",'Ark1'!U1281)</f>
        <v>34.861344537815121</v>
      </c>
      <c r="Q346" s="214"/>
      <c r="R346" s="462">
        <f>+IF(L346=0,"",'Ark1'!AJ1281)</f>
        <v>115.9383333333333</v>
      </c>
      <c r="S346" s="460"/>
      <c r="T346" s="463">
        <f>+IF(L346=0,"",'Ark1'!AL1281)</f>
        <v>22.01618527984758</v>
      </c>
      <c r="U346" s="214"/>
      <c r="V346" s="236">
        <f>+IF(H346=0,"",'Ark1'!T1281)</f>
        <v>7.7373949579831933</v>
      </c>
      <c r="W346" s="237">
        <f>+IF(H346=0,"",'Ark1'!W1281)</f>
        <v>25.840336134453779</v>
      </c>
      <c r="X346" s="237">
        <f>+IF(H346=0,"",'Ark1'!X1281)</f>
        <v>100</v>
      </c>
      <c r="Y346" s="237">
        <f>+IF(H346=0,"",'Ark1'!Y1281)</f>
        <v>98.739495798319354</v>
      </c>
      <c r="Z346" s="237">
        <f>+IF(H346=0,"",'Ark1'!Z1281)</f>
        <v>5.3230884325854246</v>
      </c>
      <c r="AA346" s="237">
        <f>+IF(H346=0,"",'Ark1'!AA1281)</f>
        <v>0</v>
      </c>
      <c r="AB346" s="236">
        <f>+IF(H346=0,"",'Ark1'!AC1281)</f>
        <v>0</v>
      </c>
      <c r="AC346" s="237">
        <f>+IF(H346=0,"",'Ark1'!AE1281)</f>
        <v>0</v>
      </c>
      <c r="AD346" s="237">
        <f t="shared" si="261"/>
        <v>4.3576680672268902</v>
      </c>
      <c r="AE346" s="235">
        <f t="shared" si="259"/>
        <v>0.45168067226890757</v>
      </c>
      <c r="AF346" s="480"/>
      <c r="AI346" s="29"/>
      <c r="AJ346" s="27"/>
      <c r="AM346" s="27"/>
      <c r="AN346" s="27"/>
      <c r="AO346" s="27"/>
      <c r="AQ346" s="27"/>
    </row>
    <row r="347" spans="1:43">
      <c r="A347" s="480"/>
      <c r="B347" s="238">
        <f>+'Ark1'!C1282</f>
        <v>2023</v>
      </c>
      <c r="C347" s="234">
        <f>+'Ark1'!L1282</f>
        <v>8</v>
      </c>
      <c r="D347" s="234" t="str">
        <f>VLOOKUP(C347,RNR!$D$4:$E$18,2)</f>
        <v>R</v>
      </c>
      <c r="E347" s="234">
        <f>+'Ark1'!D1282</f>
        <v>3</v>
      </c>
      <c r="F347" s="234" t="str">
        <f>VLOOKUP(E347,RNR!$F$4:$G$15,2)</f>
        <v>Mar</v>
      </c>
      <c r="G347" s="351">
        <f>+'Ark1'!Q1282</f>
        <v>1511</v>
      </c>
      <c r="H347" s="351">
        <f>+'Ark1'!R1282</f>
        <v>3353</v>
      </c>
      <c r="I347" s="236">
        <f>+IF(H347=0,"",'Ark1'!AG1282)</f>
        <v>27.996772084754554</v>
      </c>
      <c r="J347" s="236">
        <f>+IF(H347=0,"",'Ark1'!AH1282)</f>
        <v>2.0876826722338211</v>
      </c>
      <c r="K347" s="95"/>
      <c r="L347" s="465">
        <f>+'Ark1'!AI1282</f>
        <v>412</v>
      </c>
      <c r="M347" s="214"/>
      <c r="N347" s="531"/>
      <c r="O347" s="531"/>
      <c r="P347" s="32">
        <f>+IF(H347=0,"",'Ark1'!U1282)</f>
        <v>34.760572621533001</v>
      </c>
      <c r="Q347" s="214"/>
      <c r="R347" s="462">
        <f>+IF(L347=0,"",'Ark1'!AJ1282)</f>
        <v>116.81359223300969</v>
      </c>
      <c r="S347" s="460"/>
      <c r="T347" s="463">
        <f>+IF(L347=0,"",'Ark1'!AL1282)</f>
        <v>21.826875903773285</v>
      </c>
      <c r="U347" s="214"/>
      <c r="V347" s="236">
        <f>+IF(H347=0,"",'Ark1'!T1282)</f>
        <v>7.8112138383537104</v>
      </c>
      <c r="W347" s="237">
        <f>+IF(H347=0,"",'Ark1'!W1282)</f>
        <v>31.345064121682071</v>
      </c>
      <c r="X347" s="237">
        <f>+IF(H347=0,"",'Ark1'!X1282)</f>
        <v>99.970175961825248</v>
      </c>
      <c r="Y347" s="237">
        <f>+IF(H347=0,"",'Ark1'!Y1282)</f>
        <v>98.836862511183995</v>
      </c>
      <c r="Z347" s="237">
        <f>+IF(H347=0,"",'Ark1'!Z1282)</f>
        <v>5.2431367008338352</v>
      </c>
      <c r="AA347" s="237">
        <f>+IF(H347=0,"",'Ark1'!AA1282)</f>
        <v>0</v>
      </c>
      <c r="AB347" s="236">
        <f>+IF(H347=0,"",'Ark1'!AC1282)</f>
        <v>0</v>
      </c>
      <c r="AC347" s="237">
        <f>+IF(H347=0,"",'Ark1'!AE1282)</f>
        <v>0</v>
      </c>
      <c r="AD347" s="237">
        <f t="shared" si="261"/>
        <v>4.3450715776916251</v>
      </c>
      <c r="AE347" s="235">
        <f t="shared" si="259"/>
        <v>0.45064121682075753</v>
      </c>
      <c r="AF347" s="480"/>
      <c r="AG347" s="217"/>
      <c r="AI347" s="29"/>
      <c r="AJ347" s="27"/>
      <c r="AM347" s="27"/>
      <c r="AN347" s="27"/>
      <c r="AO347" s="27"/>
      <c r="AQ347" s="27"/>
    </row>
    <row r="348" spans="1:43">
      <c r="A348" s="480"/>
      <c r="B348" s="238">
        <f>+'Ark1'!C1283</f>
        <v>2023</v>
      </c>
      <c r="C348" s="234">
        <f>+'Ark1'!L1283</f>
        <v>8</v>
      </c>
      <c r="D348" s="234" t="str">
        <f>VLOOKUP(C348,RNR!$D$4:$E$18,2)</f>
        <v>R</v>
      </c>
      <c r="E348" s="234">
        <f>+'Ark1'!D1283</f>
        <v>4</v>
      </c>
      <c r="F348" s="234" t="str">
        <f>VLOOKUP(E348,RNR!$F$4:$G$15,2)</f>
        <v>Apr</v>
      </c>
      <c r="G348" s="351">
        <f>+'Ark1'!Q1283</f>
        <v>114</v>
      </c>
      <c r="H348" s="351">
        <f>+'Ark1'!R1283</f>
        <v>180</v>
      </c>
      <c r="I348" s="236">
        <f>+IF(H348=0,"",'Ark1'!AG1283)</f>
        <v>31.896515795615574</v>
      </c>
      <c r="J348" s="236">
        <f>+IF(H348=0,"",'Ark1'!AH1283)</f>
        <v>3.3333333333333344</v>
      </c>
      <c r="K348" s="95"/>
      <c r="L348" s="465">
        <f>+'Ark1'!AI1283</f>
        <v>15</v>
      </c>
      <c r="M348" s="214"/>
      <c r="N348" s="531"/>
      <c r="O348" s="531"/>
      <c r="P348" s="32">
        <f>+IF(H348=0,"",'Ark1'!U1283)</f>
        <v>34.014444444444457</v>
      </c>
      <c r="Q348" s="214"/>
      <c r="R348" s="462">
        <f>+IF(L348=0,"",'Ark1'!AJ1283)</f>
        <v>115.86</v>
      </c>
      <c r="S348" s="460"/>
      <c r="T348" s="463">
        <f>+IF(L348=0,"",'Ark1'!AL1283)</f>
        <v>21.566480923191254</v>
      </c>
      <c r="U348" s="214"/>
      <c r="V348" s="236">
        <f>+IF(H348=0,"",'Ark1'!T1283)</f>
        <v>8.0222222222222221</v>
      </c>
      <c r="W348" s="237">
        <f>+IF(H348=0,"",'Ark1'!W1283)</f>
        <v>35.555555555555557</v>
      </c>
      <c r="X348" s="237">
        <f>+IF(H348=0,"",'Ark1'!X1283)</f>
        <v>100</v>
      </c>
      <c r="Y348" s="237">
        <f>+IF(H348=0,"",'Ark1'!Y1283)</f>
        <v>93.888888888888886</v>
      </c>
      <c r="Z348" s="237">
        <f>+IF(H348=0,"",'Ark1'!Z1283)</f>
        <v>6.2611688846786713</v>
      </c>
      <c r="AA348" s="237">
        <f>+IF(H348=0,"",'Ark1'!AA1283)</f>
        <v>0</v>
      </c>
      <c r="AB348" s="236">
        <f>+IF(H348=0,"",'Ark1'!AC1283)</f>
        <v>0</v>
      </c>
      <c r="AC348" s="237">
        <f>+IF(H348=0,"",'Ark1'!AE1283)</f>
        <v>0</v>
      </c>
      <c r="AD348" s="237">
        <f t="shared" si="261"/>
        <v>4.2518055555555572</v>
      </c>
      <c r="AE348" s="235">
        <f t="shared" si="259"/>
        <v>0.6333333333333333</v>
      </c>
      <c r="AF348" s="480"/>
      <c r="AG348" s="217"/>
      <c r="AI348" s="29"/>
      <c r="AJ348" s="27"/>
      <c r="AM348" s="27"/>
      <c r="AN348" s="27"/>
      <c r="AO348" s="27"/>
      <c r="AQ348" s="27"/>
    </row>
    <row r="349" spans="1:43">
      <c r="A349" s="480"/>
      <c r="B349" s="238">
        <f>+'Ark1'!C1284</f>
        <v>2023</v>
      </c>
      <c r="C349" s="234">
        <f>+'Ark1'!L1284</f>
        <v>8</v>
      </c>
      <c r="D349" s="234" t="str">
        <f>VLOOKUP(C349,RNR!$D$4:$E$18,2)</f>
        <v>R</v>
      </c>
      <c r="E349" s="234">
        <f>+'Ark1'!D1284</f>
        <v>5</v>
      </c>
      <c r="F349" s="234" t="str">
        <f>VLOOKUP(E349,RNR!$F$4:$G$15,2)</f>
        <v>Mai</v>
      </c>
      <c r="G349" s="351">
        <f>+'Ark1'!Q1284</f>
        <v>220</v>
      </c>
      <c r="H349" s="351">
        <f>+'Ark1'!R1284</f>
        <v>406</v>
      </c>
      <c r="I349" s="236">
        <f>+IF(H349=0,"",'Ark1'!AG1284)</f>
        <v>30.507125044905752</v>
      </c>
      <c r="J349" s="236">
        <f>+IF(H349=0,"",'Ark1'!AH1284)</f>
        <v>0.4926108374384236</v>
      </c>
      <c r="K349" s="95"/>
      <c r="L349" s="465">
        <f>+'Ark1'!AI1284</f>
        <v>73</v>
      </c>
      <c r="M349" s="214"/>
      <c r="N349" s="531"/>
      <c r="O349" s="531"/>
      <c r="P349" s="32">
        <f>+IF(H349=0,"",'Ark1'!U1284)</f>
        <v>35.766748768472901</v>
      </c>
      <c r="Q349" s="214"/>
      <c r="R349" s="462">
        <f>+IF(L349=0,"",'Ark1'!AJ1284)</f>
        <v>115.8986301369863</v>
      </c>
      <c r="S349" s="460"/>
      <c r="T349" s="463">
        <f>+IF(L349=0,"",'Ark1'!AL1284)</f>
        <v>23.255718785026247</v>
      </c>
      <c r="U349" s="214"/>
      <c r="V349" s="236">
        <f>+IF(H349=0,"",'Ark1'!T1284)</f>
        <v>7.9408866995073906</v>
      </c>
      <c r="W349" s="237">
        <f>+IF(H349=0,"",'Ark1'!W1284)</f>
        <v>35.467980295566505</v>
      </c>
      <c r="X349" s="237">
        <f>+IF(H349=0,"",'Ark1'!X1284)</f>
        <v>100</v>
      </c>
      <c r="Y349" s="237">
        <f>+IF(H349=0,"",'Ark1'!Y1284)</f>
        <v>99.014778325123174</v>
      </c>
      <c r="Z349" s="237">
        <f>+IF(H349=0,"",'Ark1'!Z1284)</f>
        <v>5.8384113477008244</v>
      </c>
      <c r="AA349" s="237">
        <f>+IF(H349=0,"",'Ark1'!AA1284)</f>
        <v>0</v>
      </c>
      <c r="AB349" s="236">
        <f>+IF(H349=0,"",'Ark1'!AC1284)</f>
        <v>0</v>
      </c>
      <c r="AC349" s="237">
        <f>+IF(H349=0,"",'Ark1'!AE1284)</f>
        <v>0</v>
      </c>
      <c r="AD349" s="237">
        <f t="shared" si="261"/>
        <v>4.4708435960591126</v>
      </c>
      <c r="AE349" s="235">
        <f t="shared" si="259"/>
        <v>0.54187192118226601</v>
      </c>
      <c r="AF349" s="480"/>
      <c r="AG349" s="217"/>
      <c r="AI349" s="29"/>
      <c r="AJ349" s="27"/>
      <c r="AM349" s="27"/>
      <c r="AN349" s="27"/>
      <c r="AO349" s="27"/>
      <c r="AQ349" s="27"/>
    </row>
    <row r="350" spans="1:43">
      <c r="A350" s="480"/>
      <c r="B350" s="238">
        <f>+'Ark1'!C1285</f>
        <v>2023</v>
      </c>
      <c r="C350" s="234">
        <f>+'Ark1'!L1285</f>
        <v>8</v>
      </c>
      <c r="D350" s="234" t="str">
        <f>VLOOKUP(C350,RNR!$D$4:$E$18,2)</f>
        <v>R</v>
      </c>
      <c r="E350" s="234">
        <f>+'Ark1'!D1285</f>
        <v>6</v>
      </c>
      <c r="F350" s="234" t="str">
        <f>VLOOKUP(E350,RNR!$F$4:$G$15,2)</f>
        <v>Jun</v>
      </c>
      <c r="G350" s="351">
        <f>+'Ark1'!Q1285</f>
        <v>212</v>
      </c>
      <c r="H350" s="351">
        <f>+'Ark1'!R1285</f>
        <v>357</v>
      </c>
      <c r="I350" s="236">
        <f>+IF(H350=0,"",'Ark1'!AG1285)</f>
        <v>29.931360094048078</v>
      </c>
      <c r="J350" s="236">
        <f>+IF(H350=0,"",'Ark1'!AH1285)</f>
        <v>1.6806722689075622</v>
      </c>
      <c r="K350" s="95"/>
      <c r="L350" s="465">
        <f>+'Ark1'!AI1285</f>
        <v>141</v>
      </c>
      <c r="M350" s="214"/>
      <c r="N350" s="531"/>
      <c r="O350" s="531"/>
      <c r="P350" s="32">
        <f>+IF(H350=0,"",'Ark1'!U1285)</f>
        <v>35.373669467787153</v>
      </c>
      <c r="Q350" s="214"/>
      <c r="R350" s="462">
        <f>+IF(L350=0,"",'Ark1'!AJ1285)</f>
        <v>115.73829787234048</v>
      </c>
      <c r="S350" s="460"/>
      <c r="T350" s="463">
        <f>+IF(L350=0,"",'Ark1'!AL1285)</f>
        <v>23.59175591207444</v>
      </c>
      <c r="U350" s="214"/>
      <c r="V350" s="236">
        <f>+IF(H350=0,"",'Ark1'!T1285)</f>
        <v>7.9523809523809508</v>
      </c>
      <c r="W350" s="237">
        <f>+IF(H350=0,"",'Ark1'!W1285)</f>
        <v>35.854341736694678</v>
      </c>
      <c r="X350" s="237">
        <f>+IF(H350=0,"",'Ark1'!X1285)</f>
        <v>100</v>
      </c>
      <c r="Y350" s="237">
        <f>+IF(H350=0,"",'Ark1'!Y1285)</f>
        <v>97.478991596638636</v>
      </c>
      <c r="Z350" s="237">
        <f>+IF(H350=0,"",'Ark1'!Z1285)</f>
        <v>6.1958494494742196</v>
      </c>
      <c r="AA350" s="237">
        <f>+IF(H350=0,"",'Ark1'!AA1285)</f>
        <v>0</v>
      </c>
      <c r="AB350" s="236">
        <f>+IF(H350=0,"",'Ark1'!AC1285)</f>
        <v>0</v>
      </c>
      <c r="AC350" s="237">
        <f>+IF(H350=0,"",'Ark1'!AE1285)</f>
        <v>0</v>
      </c>
      <c r="AD350" s="237">
        <f t="shared" si="261"/>
        <v>4.4217086834733941</v>
      </c>
      <c r="AE350" s="235">
        <f t="shared" si="259"/>
        <v>0.5938375350140056</v>
      </c>
      <c r="AF350" s="480"/>
      <c r="AG350" s="27"/>
      <c r="AI350" s="29"/>
      <c r="AJ350" s="27"/>
      <c r="AM350" s="27"/>
      <c r="AN350" s="27"/>
      <c r="AO350" s="27"/>
      <c r="AQ350" s="27"/>
    </row>
    <row r="351" spans="1:43">
      <c r="A351" s="480"/>
      <c r="B351" s="238">
        <f>+'Ark1'!C1286</f>
        <v>2023</v>
      </c>
      <c r="C351" s="234">
        <f>+'Ark1'!L1286</f>
        <v>8</v>
      </c>
      <c r="D351" s="234" t="str">
        <f>VLOOKUP(C351,RNR!$D$4:$E$18,2)</f>
        <v>R</v>
      </c>
      <c r="E351" s="234">
        <f>+'Ark1'!D1286</f>
        <v>7</v>
      </c>
      <c r="F351" s="234" t="str">
        <f>VLOOKUP(E351,RNR!$F$4:$G$15,2)</f>
        <v>Jul</v>
      </c>
      <c r="G351" s="351">
        <f>+'Ark1'!Q1286</f>
        <v>34</v>
      </c>
      <c r="H351" s="351">
        <f>+'Ark1'!R1286</f>
        <v>85</v>
      </c>
      <c r="I351" s="236">
        <f>+IF(H351=0,"",'Ark1'!AG1286)</f>
        <v>28.500874169045527</v>
      </c>
      <c r="J351" s="236">
        <f>+IF(H351=0,"",'Ark1'!AH1286)</f>
        <v>0</v>
      </c>
      <c r="K351" s="95"/>
      <c r="L351" s="465">
        <f>+'Ark1'!AI1286</f>
        <v>31</v>
      </c>
      <c r="M351" s="214"/>
      <c r="N351" s="531"/>
      <c r="O351" s="531"/>
      <c r="P351" s="32">
        <f>+IF(H351=0,"",'Ark1'!U1286)</f>
        <v>33.945882352941176</v>
      </c>
      <c r="Q351" s="214"/>
      <c r="R351" s="462">
        <f>+IF(L351=0,"",'Ark1'!AJ1286)</f>
        <v>116.82580645161288</v>
      </c>
      <c r="S351" s="460"/>
      <c r="T351" s="463">
        <f>+IF(L351=0,"",'Ark1'!AL1286)</f>
        <v>23.587068330324112</v>
      </c>
      <c r="U351" s="214"/>
      <c r="V351" s="236">
        <f>+IF(H351=0,"",'Ark1'!T1286)</f>
        <v>7.658823529411765</v>
      </c>
      <c r="W351" s="237">
        <f>+IF(H351=0,"",'Ark1'!W1286)</f>
        <v>31.764705882352938</v>
      </c>
      <c r="X351" s="237">
        <f>+IF(H351=0,"",'Ark1'!X1286)</f>
        <v>100</v>
      </c>
      <c r="Y351" s="237">
        <f>+IF(H351=0,"",'Ark1'!Y1286)</f>
        <v>95.294117647058812</v>
      </c>
      <c r="Z351" s="237">
        <f>+IF(H351=0,"",'Ark1'!Z1286)</f>
        <v>6.4015173374328471</v>
      </c>
      <c r="AA351" s="237">
        <f>+IF(H351=0,"",'Ark1'!AA1286)</f>
        <v>0</v>
      </c>
      <c r="AB351" s="236">
        <f>+IF(H351=0,"",'Ark1'!AC1286)</f>
        <v>0</v>
      </c>
      <c r="AC351" s="237">
        <f>+IF(H351=0,"",'Ark1'!AE1286)</f>
        <v>0</v>
      </c>
      <c r="AD351" s="237">
        <f t="shared" si="261"/>
        <v>4.243235294117647</v>
      </c>
      <c r="AE351" s="235">
        <f t="shared" si="259"/>
        <v>0.4</v>
      </c>
      <c r="AF351" s="480"/>
      <c r="AG351" s="27"/>
      <c r="AI351" s="29"/>
      <c r="AJ351" s="27"/>
      <c r="AM351" s="27"/>
      <c r="AN351" s="27"/>
      <c r="AO351" s="27"/>
      <c r="AQ351" s="27"/>
    </row>
    <row r="352" spans="1:43">
      <c r="A352" s="480"/>
      <c r="B352" s="238">
        <f>+'Ark1'!C1287</f>
        <v>2023</v>
      </c>
      <c r="C352" s="234">
        <f>+'Ark1'!L1287</f>
        <v>8</v>
      </c>
      <c r="D352" s="234" t="str">
        <f>VLOOKUP(C352,RNR!$D$4:$E$18,2)</f>
        <v>R</v>
      </c>
      <c r="E352" s="234">
        <f>+'Ark1'!D1287</f>
        <v>8</v>
      </c>
      <c r="F352" s="234" t="str">
        <f>VLOOKUP(E352,RNR!$F$4:$G$15,2)</f>
        <v>Aug</v>
      </c>
      <c r="G352" s="351">
        <f>+'Ark1'!Q1287</f>
        <v>1107</v>
      </c>
      <c r="H352" s="351">
        <f>+'Ark1'!R1287</f>
        <v>2543</v>
      </c>
      <c r="I352" s="236">
        <f>+IF(H352=0,"",'Ark1'!AG1287)</f>
        <v>23.331496691954474</v>
      </c>
      <c r="J352" s="236">
        <f>+IF(H352=0,"",'Ark1'!AH1287)</f>
        <v>0.8651199370821866</v>
      </c>
      <c r="K352" s="95"/>
      <c r="L352" s="465">
        <f>+'Ark1'!AI1287</f>
        <v>1233</v>
      </c>
      <c r="M352" s="214"/>
      <c r="N352" s="531"/>
      <c r="O352" s="531"/>
      <c r="P352" s="32">
        <f>+IF(H352=0,"",'Ark1'!U1287)</f>
        <v>35.101140385371593</v>
      </c>
      <c r="Q352" s="214"/>
      <c r="R352" s="462">
        <f>+IF(L352=0,"",'Ark1'!AJ1287)</f>
        <v>115.99764801297644</v>
      </c>
      <c r="S352" s="460"/>
      <c r="T352" s="463">
        <f>+IF(L352=0,"",'Ark1'!AL1287)</f>
        <v>22.531462937709101</v>
      </c>
      <c r="U352" s="214"/>
      <c r="V352" s="236">
        <f>+IF(H352=0,"",'Ark1'!T1287)</f>
        <v>7.3122296500196624</v>
      </c>
      <c r="W352" s="237">
        <f>+IF(H352=0,"",'Ark1'!W1287)</f>
        <v>25.914274478961861</v>
      </c>
      <c r="X352" s="237">
        <f>+IF(H352=0,"",'Ark1'!X1287)</f>
        <v>99.960676366496259</v>
      </c>
      <c r="Y352" s="237">
        <f>+IF(H352=0,"",'Ark1'!Y1287)</f>
        <v>98.898938261895395</v>
      </c>
      <c r="Z352" s="237">
        <f>+IF(H352=0,"",'Ark1'!Z1287)</f>
        <v>5.1815352728010318</v>
      </c>
      <c r="AA352" s="237">
        <f>+IF(H352=0,"",'Ark1'!AA1287)</f>
        <v>0</v>
      </c>
      <c r="AB352" s="236">
        <f>+IF(H352=0,"",'Ark1'!AC1287)</f>
        <v>0</v>
      </c>
      <c r="AC352" s="237">
        <f>+IF(H352=0,"",'Ark1'!AE1287)</f>
        <v>0</v>
      </c>
      <c r="AD352" s="237">
        <f t="shared" si="261"/>
        <v>4.3876425481714492</v>
      </c>
      <c r="AE352" s="235">
        <f t="shared" si="259"/>
        <v>0.43531262288635469</v>
      </c>
      <c r="AF352" s="480"/>
      <c r="AI352" s="29"/>
      <c r="AJ352" s="27"/>
      <c r="AM352" s="27"/>
      <c r="AN352" s="27"/>
      <c r="AO352" s="27"/>
      <c r="AQ352" s="27"/>
    </row>
    <row r="353" spans="1:60">
      <c r="A353" s="480"/>
      <c r="B353" s="238">
        <f>+'Ark1'!C1288</f>
        <v>2023</v>
      </c>
      <c r="C353" s="234">
        <f>+'Ark1'!L1288</f>
        <v>8</v>
      </c>
      <c r="D353" s="234" t="str">
        <f>VLOOKUP(C353,RNR!$D$4:$E$18,2)</f>
        <v>R</v>
      </c>
      <c r="E353" s="234">
        <f>+'Ark1'!D1288</f>
        <v>9</v>
      </c>
      <c r="F353" s="234" t="str">
        <f>VLOOKUP(E353,RNR!$F$4:$G$15,2)</f>
        <v>Sep</v>
      </c>
      <c r="G353" s="351">
        <f>+'Ark1'!Q1288</f>
        <v>1227</v>
      </c>
      <c r="H353" s="351">
        <f>+'Ark1'!R1288</f>
        <v>2576</v>
      </c>
      <c r="I353" s="236">
        <f>+IF(H353=0,"",'Ark1'!AG1288)</f>
        <v>21.678672728442432</v>
      </c>
      <c r="J353" s="236">
        <f>+IF(H353=0,"",'Ark1'!AH1288)</f>
        <v>3.0279503105590062</v>
      </c>
      <c r="K353" s="95"/>
      <c r="L353" s="465">
        <f>+'Ark1'!AI1288</f>
        <v>731</v>
      </c>
      <c r="M353" s="214"/>
      <c r="N353" s="531"/>
      <c r="O353" s="531"/>
      <c r="P353" s="32">
        <f>+IF(H353=0,"",'Ark1'!U1288)</f>
        <v>33.880357142857164</v>
      </c>
      <c r="Q353" s="214"/>
      <c r="R353" s="462">
        <f>+IF(L353=0,"",'Ark1'!AJ1288)</f>
        <v>115.4700410396716</v>
      </c>
      <c r="S353" s="460"/>
      <c r="T353" s="463">
        <f>+IF(L353=0,"",'Ark1'!AL1288)</f>
        <v>22.362825498195871</v>
      </c>
      <c r="U353" s="214"/>
      <c r="V353" s="236">
        <f>+IF(H353=0,"",'Ark1'!T1288)</f>
        <v>7.5795807453416142</v>
      </c>
      <c r="W353" s="237">
        <f>+IF(H353=0,"",'Ark1'!W1288)</f>
        <v>29.658385093167698</v>
      </c>
      <c r="X353" s="237">
        <f>+IF(H353=0,"",'Ark1'!X1288)</f>
        <v>99.844720496894396</v>
      </c>
      <c r="Y353" s="237">
        <f>+IF(H353=0,"",'Ark1'!Y1288)</f>
        <v>96.389751552795019</v>
      </c>
      <c r="Z353" s="237">
        <f>+IF(H353=0,"",'Ark1'!Z1288)</f>
        <v>5.3169002080873984</v>
      </c>
      <c r="AA353" s="237">
        <f>+IF(H353=0,"",'Ark1'!AA1288)</f>
        <v>0</v>
      </c>
      <c r="AB353" s="236">
        <f>+IF(H353=0,"",'Ark1'!AC1288)</f>
        <v>0</v>
      </c>
      <c r="AC353" s="237">
        <f>+IF(H353=0,"",'Ark1'!AE1288)</f>
        <v>0</v>
      </c>
      <c r="AD353" s="237">
        <f t="shared" si="261"/>
        <v>4.2350446428571455</v>
      </c>
      <c r="AE353" s="235">
        <f t="shared" si="259"/>
        <v>0.47631987577639751</v>
      </c>
      <c r="AF353" s="480"/>
      <c r="AG353" s="217"/>
      <c r="AI353" s="29"/>
      <c r="AJ353" s="27"/>
      <c r="AM353" s="27"/>
      <c r="AN353" s="27"/>
      <c r="AO353" s="27"/>
      <c r="AQ353" s="27"/>
      <c r="AS353" s="27"/>
      <c r="AT353" s="27"/>
    </row>
    <row r="354" spans="1:60" ht="15" customHeight="1">
      <c r="A354" s="480"/>
      <c r="B354" s="238">
        <f>+'Ark1'!C1289</f>
        <v>2023</v>
      </c>
      <c r="C354" s="234">
        <f>+'Ark1'!L1289</f>
        <v>8</v>
      </c>
      <c r="D354" s="234" t="str">
        <f>VLOOKUP(C354,RNR!$D$4:$E$18,2)</f>
        <v>R</v>
      </c>
      <c r="E354" s="234">
        <f>+'Ark1'!D1289</f>
        <v>10</v>
      </c>
      <c r="F354" s="234" t="str">
        <f>VLOOKUP(E354,RNR!$F$4:$G$15,2)</f>
        <v>Okt</v>
      </c>
      <c r="G354" s="351">
        <f>+'Ark1'!Q1289</f>
        <v>3564</v>
      </c>
      <c r="H354" s="351">
        <f>+'Ark1'!R1289</f>
        <v>9705</v>
      </c>
      <c r="I354" s="236">
        <f>+IF(H354=0,"",'Ark1'!AG1289)</f>
        <v>26.028785154901023</v>
      </c>
      <c r="J354" s="236">
        <f>+IF(H354=0,"",'Ark1'!AH1289)</f>
        <v>2.7923750643997942</v>
      </c>
      <c r="K354" s="95"/>
      <c r="L354" s="465">
        <f>+'Ark1'!AI1289</f>
        <v>3461</v>
      </c>
      <c r="M354" s="214"/>
      <c r="N354" s="531"/>
      <c r="O354" s="531"/>
      <c r="P354" s="32">
        <f>+IF(H354=0,"",'Ark1'!U1289)</f>
        <v>33.348830499742363</v>
      </c>
      <c r="Q354" s="214"/>
      <c r="R354" s="462">
        <f>+IF(L354=0,"",'Ark1'!AJ1289)</f>
        <v>115.80514302224805</v>
      </c>
      <c r="S354" s="460"/>
      <c r="T354" s="463">
        <f>+IF(L354=0,"",'Ark1'!AL1289)</f>
        <v>21.687245242448803</v>
      </c>
      <c r="U354" s="214"/>
      <c r="V354" s="236">
        <f>+IF(H354=0,"",'Ark1'!T1289)</f>
        <v>7.4321483771251939</v>
      </c>
      <c r="W354" s="237">
        <f>+IF(H354=0,"",'Ark1'!W1289)</f>
        <v>25.409582689335391</v>
      </c>
      <c r="X354" s="237">
        <f>+IF(H354=0,"",'Ark1'!X1289)</f>
        <v>99.835136527563122</v>
      </c>
      <c r="Y354" s="237">
        <f>+IF(H354=0,"",'Ark1'!Y1289)</f>
        <v>97.434312210200943</v>
      </c>
      <c r="Z354" s="237">
        <f>+IF(H354=0,"",'Ark1'!Z1289)</f>
        <v>4.9086512618359954</v>
      </c>
      <c r="AA354" s="237">
        <f>+IF(H354=0,"",'Ark1'!AA1289)</f>
        <v>0</v>
      </c>
      <c r="AB354" s="236">
        <f>+IF(H354=0,"",'Ark1'!AC1289)</f>
        <v>0</v>
      </c>
      <c r="AC354" s="237">
        <f>+IF(H354=0,"",'Ark1'!AE1289)</f>
        <v>0</v>
      </c>
      <c r="AD354" s="237">
        <f t="shared" si="261"/>
        <v>4.1686038124677953</v>
      </c>
      <c r="AE354" s="235">
        <f t="shared" si="259"/>
        <v>0.36723338485316848</v>
      </c>
      <c r="AF354" s="480"/>
      <c r="AG354" s="217"/>
      <c r="AI354" s="29"/>
      <c r="AJ354" s="27"/>
      <c r="AK354" s="218"/>
      <c r="AL354" s="28"/>
      <c r="AP354" s="28"/>
      <c r="BH354" s="230"/>
    </row>
    <row r="355" spans="1:60">
      <c r="A355" s="480"/>
      <c r="B355" s="238">
        <f>+'Ark1'!C1290</f>
        <v>2023</v>
      </c>
      <c r="C355" s="234">
        <f>+'Ark1'!L1290</f>
        <v>8</v>
      </c>
      <c r="D355" s="234" t="str">
        <f>VLOOKUP(C355,RNR!$D$4:$E$18,2)</f>
        <v>R</v>
      </c>
      <c r="E355" s="234">
        <f>+'Ark1'!D1290</f>
        <v>11</v>
      </c>
      <c r="F355" s="234" t="str">
        <f>VLOOKUP(E355,RNR!$F$4:$G$15,2)</f>
        <v>Nov</v>
      </c>
      <c r="G355" s="351">
        <f>+'Ark1'!Q1290</f>
        <v>2254</v>
      </c>
      <c r="H355" s="351">
        <f>+'Ark1'!R1290</f>
        <v>5883</v>
      </c>
      <c r="I355" s="236">
        <f>+IF(H355=0,"",'Ark1'!AG1290)</f>
        <v>27.38376846858387</v>
      </c>
      <c r="J355" s="236">
        <f>+IF(H355=0,"",'Ark1'!AH1290)</f>
        <v>1.7848036715961244</v>
      </c>
      <c r="K355" s="95"/>
      <c r="L355" s="465">
        <f>+'Ark1'!AI1290</f>
        <v>2189</v>
      </c>
      <c r="M355" s="214"/>
      <c r="N355" s="531"/>
      <c r="O355" s="531"/>
      <c r="P355" s="32">
        <f>+IF(H355=0,"",'Ark1'!U1290)</f>
        <v>32.99515553289136</v>
      </c>
      <c r="Q355" s="214"/>
      <c r="R355" s="462">
        <f>+IF(L355=0,"",'Ark1'!AJ1290)</f>
        <v>115.37039744175428</v>
      </c>
      <c r="S355" s="460"/>
      <c r="T355" s="463">
        <f>+IF(L355=0,"",'Ark1'!AL1290)</f>
        <v>0</v>
      </c>
      <c r="U355" s="214"/>
      <c r="V355" s="236">
        <f>+IF(H355=0,"",'Ark1'!T1290)</f>
        <v>7.3474417814040445</v>
      </c>
      <c r="W355" s="237">
        <f>+IF(H355=0,"",'Ark1'!W1290)</f>
        <v>23.729389767125621</v>
      </c>
      <c r="X355" s="237">
        <f>+IF(H355=0,"",'Ark1'!X1290)</f>
        <v>99.79602243753186</v>
      </c>
      <c r="Y355" s="237">
        <f>+IF(H355=0,"",'Ark1'!Y1290)</f>
        <v>96.940336562978089</v>
      </c>
      <c r="Z355" s="237">
        <f>+IF(H355=0,"",'Ark1'!Z1290)</f>
        <v>4.8935378705127883</v>
      </c>
      <c r="AA355" s="237">
        <f>+IF(H355=0,"",'Ark1'!AA1290)</f>
        <v>0</v>
      </c>
      <c r="AB355" s="236">
        <f>+IF(H355=0,"",'Ark1'!AC1290)</f>
        <v>0</v>
      </c>
      <c r="AC355" s="237">
        <f>+IF(H355=0,"",'Ark1'!AE1290)</f>
        <v>0</v>
      </c>
      <c r="AD355" s="237">
        <f t="shared" si="261"/>
        <v>4.12439444161142</v>
      </c>
      <c r="AE355" s="235">
        <f t="shared" si="259"/>
        <v>0.38313785483596802</v>
      </c>
      <c r="AF355" s="480"/>
      <c r="AG355" s="217"/>
      <c r="AI355" s="29"/>
      <c r="AJ355" s="27"/>
      <c r="AM355" s="27"/>
      <c r="AN355" s="27"/>
      <c r="AO355" s="27"/>
      <c r="AQ355" s="27"/>
    </row>
    <row r="356" spans="1:60">
      <c r="A356" s="480"/>
      <c r="B356" s="238">
        <f>+'Ark1'!C1291</f>
        <v>2023</v>
      </c>
      <c r="C356" s="234">
        <f>+'Ark1'!L1291</f>
        <v>8</v>
      </c>
      <c r="D356" s="234" t="str">
        <f>VLOOKUP(C356,RNR!$D$4:$E$18,2)</f>
        <v>R</v>
      </c>
      <c r="E356" s="234">
        <f>+'Ark1'!D1291</f>
        <v>12</v>
      </c>
      <c r="F356" s="234" t="str">
        <f>VLOOKUP(E356,RNR!$F$4:$G$15,2)</f>
        <v>Des</v>
      </c>
      <c r="G356" s="351">
        <f>+'Ark1'!Q1291</f>
        <v>181</v>
      </c>
      <c r="H356" s="351">
        <f>+'Ark1'!R1291</f>
        <v>371</v>
      </c>
      <c r="I356" s="236">
        <f>+IF(H356=0,"",'Ark1'!AG1291)</f>
        <v>33.05235519263703</v>
      </c>
      <c r="J356" s="236">
        <f>+IF(H356=0,"",'Ark1'!AH1291)</f>
        <v>1.3477088948787059</v>
      </c>
      <c r="K356" s="95"/>
      <c r="L356" s="465">
        <f>+'Ark1'!AI1291</f>
        <v>142</v>
      </c>
      <c r="M356" s="214"/>
      <c r="N356" s="531"/>
      <c r="O356" s="531"/>
      <c r="P356" s="32">
        <f>+IF(H356=0,"",'Ark1'!U1291)</f>
        <v>32.098113207547193</v>
      </c>
      <c r="Q356" s="214"/>
      <c r="R356" s="462">
        <f>+IF(L356=0,"",'Ark1'!AJ1291)</f>
        <v>114.62535211267604</v>
      </c>
      <c r="S356" s="460"/>
      <c r="T356" s="463">
        <f>+IF(L356=0,"",'Ark1'!AL1291)</f>
        <v>0</v>
      </c>
      <c r="U356" s="214"/>
      <c r="V356" s="236">
        <f>+IF(H356=0,"",'Ark1'!T1291)</f>
        <v>7.8247978436657695</v>
      </c>
      <c r="W356" s="237">
        <f>+IF(H356=0,"",'Ark1'!W1291)</f>
        <v>27.223719676549859</v>
      </c>
      <c r="X356" s="237">
        <f>+IF(H356=0,"",'Ark1'!X1291)</f>
        <v>99.460916442048514</v>
      </c>
      <c r="Y356" s="237">
        <f>+IF(H356=0,"",'Ark1'!Y1291)</f>
        <v>93.800539083557979</v>
      </c>
      <c r="Z356" s="237">
        <f>+IF(H356=0,"",'Ark1'!Z1291)</f>
        <v>5.0010534413831396</v>
      </c>
      <c r="AA356" s="237">
        <f>+IF(H356=0,"",'Ark1'!AA1291)</f>
        <v>0</v>
      </c>
      <c r="AB356" s="236">
        <f>+IF(H356=0,"",'Ark1'!AC1291)</f>
        <v>0</v>
      </c>
      <c r="AC356" s="237">
        <f>+IF(H356=0,"",'Ark1'!AE1291)</f>
        <v>0</v>
      </c>
      <c r="AD356" s="237">
        <f t="shared" si="261"/>
        <v>4.0122641509433992</v>
      </c>
      <c r="AE356" s="235">
        <f t="shared" si="259"/>
        <v>0.48787061994609165</v>
      </c>
      <c r="AF356" s="480"/>
      <c r="AG356" s="27"/>
      <c r="AI356" s="29"/>
      <c r="AJ356" s="27"/>
      <c r="AM356" s="27"/>
      <c r="AN356" s="27"/>
      <c r="AO356" s="27"/>
      <c r="AQ356" s="27"/>
    </row>
    <row r="357" spans="1:60" ht="15" customHeight="1">
      <c r="A357" s="480"/>
      <c r="B357" s="480"/>
      <c r="C357" s="480"/>
      <c r="D357" s="480"/>
      <c r="E357" s="480"/>
      <c r="F357" s="480"/>
      <c r="G357" s="480"/>
      <c r="H357" s="480"/>
      <c r="I357" s="480"/>
      <c r="J357" s="480"/>
      <c r="K357" s="480"/>
      <c r="L357" s="480"/>
      <c r="M357" s="480"/>
      <c r="N357" s="480"/>
      <c r="O357" s="480"/>
      <c r="P357" s="480"/>
      <c r="Q357" s="480"/>
      <c r="R357" s="480"/>
      <c r="S357" s="480"/>
      <c r="T357" s="480"/>
      <c r="U357" s="480"/>
      <c r="V357" s="480"/>
      <c r="W357" s="480"/>
      <c r="X357" s="480"/>
      <c r="Y357" s="480"/>
      <c r="Z357" s="480"/>
      <c r="AA357" s="480"/>
      <c r="AB357" s="480"/>
      <c r="AC357" s="480"/>
      <c r="AD357" s="480"/>
      <c r="AE357" s="480"/>
      <c r="AF357" s="480"/>
      <c r="AG357" s="27"/>
      <c r="AI357" s="29"/>
      <c r="AJ357" s="27"/>
      <c r="AK357" s="28"/>
      <c r="AL357" s="28"/>
      <c r="AP357" s="28"/>
    </row>
    <row r="358" spans="1:60" ht="15" customHeight="1">
      <c r="A358" s="480"/>
      <c r="B358" s="480"/>
      <c r="C358" s="480"/>
      <c r="D358" s="238" t="str">
        <f>+D360</f>
        <v>R+</v>
      </c>
      <c r="E358" s="480"/>
      <c r="F358" s="480"/>
      <c r="G358" s="480"/>
      <c r="H358" s="480"/>
      <c r="I358" s="480"/>
      <c r="J358" s="480"/>
      <c r="K358" s="480"/>
      <c r="L358" s="480"/>
      <c r="M358" s="480"/>
      <c r="N358" s="480"/>
      <c r="O358" s="480"/>
      <c r="P358" s="480"/>
      <c r="Q358" s="480"/>
      <c r="R358" s="480"/>
      <c r="S358" s="480"/>
      <c r="T358" s="480"/>
      <c r="U358" s="480"/>
      <c r="V358" s="480"/>
      <c r="W358" s="480"/>
      <c r="X358" s="480"/>
      <c r="Y358" s="480"/>
      <c r="Z358" s="480"/>
      <c r="AA358" s="480"/>
      <c r="AB358" s="480"/>
      <c r="AC358" s="480"/>
      <c r="AD358" s="480"/>
      <c r="AE358" s="480"/>
      <c r="AF358" s="480"/>
      <c r="AG358" s="27"/>
      <c r="AI358" s="29"/>
      <c r="AJ358" s="27"/>
      <c r="AK358" s="28"/>
      <c r="AL358" s="28"/>
      <c r="AP358" s="28"/>
    </row>
    <row r="359" spans="1:60" ht="15" customHeight="1">
      <c r="A359" s="480"/>
      <c r="B359" s="480"/>
      <c r="C359" s="480"/>
      <c r="D359" s="480"/>
      <c r="E359" s="480"/>
      <c r="F359" s="480"/>
      <c r="G359" s="480"/>
      <c r="H359" s="480"/>
      <c r="I359" s="480"/>
      <c r="J359" s="480"/>
      <c r="K359" s="480"/>
      <c r="L359" s="480"/>
      <c r="M359" s="480"/>
      <c r="N359" s="480"/>
      <c r="O359" s="480"/>
      <c r="P359" s="480"/>
      <c r="Q359" s="480"/>
      <c r="R359" s="480"/>
      <c r="S359" s="480"/>
      <c r="T359" s="480"/>
      <c r="U359" s="480"/>
      <c r="V359" s="480"/>
      <c r="W359" s="480"/>
      <c r="X359" s="480"/>
      <c r="Y359" s="480"/>
      <c r="Z359" s="480"/>
      <c r="AA359" s="480"/>
      <c r="AB359" s="480"/>
      <c r="AC359" s="480"/>
      <c r="AD359" s="480"/>
      <c r="AE359" s="480"/>
      <c r="AF359" s="480"/>
      <c r="AG359" s="27"/>
      <c r="AI359" s="29"/>
      <c r="AJ359" s="27"/>
      <c r="AK359" s="28"/>
      <c r="AL359" s="28"/>
      <c r="AP359" s="28"/>
    </row>
    <row r="360" spans="1:60" s="242" customFormat="1">
      <c r="A360" s="480"/>
      <c r="B360" s="238">
        <f>+'Ark1'!C1292</f>
        <v>2023</v>
      </c>
      <c r="C360" s="234">
        <f>+'Ark1'!L1292</f>
        <v>9</v>
      </c>
      <c r="D360" s="234" t="str">
        <f>VLOOKUP(C360,RNR!$D$4:$E$18,2)</f>
        <v>R+</v>
      </c>
      <c r="E360" s="234">
        <f>+'Ark1'!D1292</f>
        <v>1</v>
      </c>
      <c r="F360" s="234" t="str">
        <f>VLOOKUP(E360,RNR!$F$4:$G$15,2)</f>
        <v>Jan</v>
      </c>
      <c r="G360" s="351">
        <f>+'Ark1'!Q1292</f>
        <v>92</v>
      </c>
      <c r="H360" s="351">
        <f>+'Ark1'!R1292</f>
        <v>210</v>
      </c>
      <c r="I360" s="236">
        <f>+IF(H360=0,"",'Ark1'!AG1292)</f>
        <v>22.121662646594022</v>
      </c>
      <c r="J360" s="236">
        <f>+IF(H360=0,"",'Ark1'!AH1292)</f>
        <v>0.95238095238095277</v>
      </c>
      <c r="K360" s="95"/>
      <c r="L360" s="465">
        <f>+'Ark1'!AI1292</f>
        <v>47</v>
      </c>
      <c r="M360" s="214"/>
      <c r="N360" s="531"/>
      <c r="O360" s="531"/>
      <c r="P360" s="32">
        <f>+IF(H360=0,"",'Ark1'!U1292)</f>
        <v>40.528571428571411</v>
      </c>
      <c r="Q360" s="214"/>
      <c r="R360" s="462">
        <f>+IF(L360=0,"",'Ark1'!AJ1292)</f>
        <v>118.5787234042553</v>
      </c>
      <c r="S360" s="460"/>
      <c r="T360" s="463">
        <f>+IF(L360=0,"",'Ark1'!AL1292)</f>
        <v>23.480958366580765</v>
      </c>
      <c r="U360" s="214"/>
      <c r="V360" s="236">
        <f>+IF(H360=0,"",'Ark1'!T1292)</f>
        <v>8.8000000000000007</v>
      </c>
      <c r="W360" s="237">
        <f>+IF(H360=0,"",'Ark1'!W1292)</f>
        <v>46.19047619047619</v>
      </c>
      <c r="X360" s="237">
        <f>+IF(H360=0,"",'Ark1'!X1292)</f>
        <v>100</v>
      </c>
      <c r="Y360" s="237">
        <f>+IF(H360=0,"",'Ark1'!Y1292)</f>
        <v>99.523809523809561</v>
      </c>
      <c r="Z360" s="237">
        <f>+IF(H360=0,"",'Ark1'!Z1292)</f>
        <v>5.8507421472382184</v>
      </c>
      <c r="AA360" s="237">
        <f>+IF(H360=0,"",'Ark1'!AA1292)</f>
        <v>0</v>
      </c>
      <c r="AB360" s="236">
        <f>+IF(H360=0,"",'Ark1'!AC1292)</f>
        <v>0</v>
      </c>
      <c r="AC360" s="237">
        <f>+IF(H360=0,"",'Ark1'!AE1292)</f>
        <v>0</v>
      </c>
      <c r="AD360" s="237">
        <f t="shared" ref="AD360:AD371" si="262">+IF(H360=0,"",+P360/C360)</f>
        <v>4.5031746031746014</v>
      </c>
      <c r="AE360" s="235">
        <f t="shared" si="259"/>
        <v>0.43809523809523809</v>
      </c>
      <c r="AF360" s="480"/>
      <c r="AG360" s="27"/>
      <c r="AH360" s="29"/>
      <c r="AI360" s="29"/>
      <c r="AJ360" s="27"/>
      <c r="AK360" s="29"/>
      <c r="AL360" s="29"/>
      <c r="AM360" s="27"/>
      <c r="AN360" s="27"/>
      <c r="AO360" s="27"/>
      <c r="AP360" s="29"/>
      <c r="AQ360" s="27"/>
      <c r="AR360" s="28"/>
    </row>
    <row r="361" spans="1:60" s="242" customFormat="1">
      <c r="A361" s="480"/>
      <c r="B361" s="238">
        <f>+'Ark1'!C1293</f>
        <v>2023</v>
      </c>
      <c r="C361" s="234">
        <f>+'Ark1'!L1293</f>
        <v>9</v>
      </c>
      <c r="D361" s="234" t="str">
        <f>VLOOKUP(C361,RNR!$D$4:$E$18,2)</f>
        <v>R+</v>
      </c>
      <c r="E361" s="234">
        <f>+'Ark1'!D1293</f>
        <v>2</v>
      </c>
      <c r="F361" s="234" t="str">
        <f>VLOOKUP(E361,RNR!$F$4:$G$15,2)</f>
        <v>Feb</v>
      </c>
      <c r="G361" s="351">
        <f>+'Ark1'!Q1293</f>
        <v>179</v>
      </c>
      <c r="H361" s="351">
        <f>+'Ark1'!R1293</f>
        <v>341</v>
      </c>
      <c r="I361" s="236">
        <f>+IF(H361=0,"",'Ark1'!AG1293)</f>
        <v>27.153948999486722</v>
      </c>
      <c r="J361" s="236">
        <f>+IF(H361=0,"",'Ark1'!AH1293)</f>
        <v>0</v>
      </c>
      <c r="K361" s="95"/>
      <c r="L361" s="465">
        <f>+'Ark1'!AI1293</f>
        <v>68</v>
      </c>
      <c r="M361" s="214"/>
      <c r="N361" s="531"/>
      <c r="O361" s="531"/>
      <c r="P361" s="32">
        <f>+IF(H361=0,"",'Ark1'!U1293)</f>
        <v>39.249560117302096</v>
      </c>
      <c r="Q361" s="214"/>
      <c r="R361" s="462">
        <f>+IF(L361=0,"",'Ark1'!AJ1293)</f>
        <v>115.4014705882353</v>
      </c>
      <c r="S361" s="460"/>
      <c r="T361" s="463">
        <f>+IF(L361=0,"",'Ark1'!AL1293)</f>
        <v>24.619988450593379</v>
      </c>
      <c r="U361" s="214"/>
      <c r="V361" s="236">
        <f>+IF(H361=0,"",'Ark1'!T1293)</f>
        <v>8.4838709677419377</v>
      </c>
      <c r="W361" s="237">
        <f>+IF(H361=0,"",'Ark1'!W1293)</f>
        <v>47.214076246334301</v>
      </c>
      <c r="X361" s="237">
        <f>+IF(H361=0,"",'Ark1'!X1293)</f>
        <v>100</v>
      </c>
      <c r="Y361" s="237">
        <f>+IF(H361=0,"",'Ark1'!Y1293)</f>
        <v>100</v>
      </c>
      <c r="Z361" s="237">
        <f>+IF(H361=0,"",'Ark1'!Z1293)</f>
        <v>5.406727761325989</v>
      </c>
      <c r="AA361" s="237">
        <f>+IF(H361=0,"",'Ark1'!AA1293)</f>
        <v>0</v>
      </c>
      <c r="AB361" s="236">
        <f>+IF(H361=0,"",'Ark1'!AC1293)</f>
        <v>0</v>
      </c>
      <c r="AC361" s="237">
        <f>+IF(H361=0,"",'Ark1'!AE1293)</f>
        <v>0</v>
      </c>
      <c r="AD361" s="237">
        <f t="shared" si="262"/>
        <v>4.3610622352557886</v>
      </c>
      <c r="AE361" s="235">
        <f t="shared" si="259"/>
        <v>0.52492668621700878</v>
      </c>
      <c r="AF361" s="480"/>
      <c r="AG361" s="29"/>
      <c r="AH361" s="29"/>
      <c r="AI361" s="29"/>
      <c r="AJ361" s="27"/>
      <c r="AK361" s="29"/>
      <c r="AL361" s="29"/>
      <c r="AM361" s="27"/>
      <c r="AN361" s="27"/>
      <c r="AO361" s="27"/>
      <c r="AP361" s="29"/>
      <c r="AQ361" s="27"/>
      <c r="AR361" s="28"/>
    </row>
    <row r="362" spans="1:60" s="242" customFormat="1">
      <c r="A362" s="480"/>
      <c r="B362" s="238">
        <f>+'Ark1'!C1294</f>
        <v>2023</v>
      </c>
      <c r="C362" s="234">
        <f>+'Ark1'!L1294</f>
        <v>9</v>
      </c>
      <c r="D362" s="234" t="str">
        <f>VLOOKUP(C362,RNR!$D$4:$E$18,2)</f>
        <v>R+</v>
      </c>
      <c r="E362" s="234">
        <f>+'Ark1'!D1294</f>
        <v>3</v>
      </c>
      <c r="F362" s="234" t="str">
        <f>VLOOKUP(E362,RNR!$F$4:$G$15,2)</f>
        <v>Mar</v>
      </c>
      <c r="G362" s="351">
        <f>+'Ark1'!Q1294</f>
        <v>1413</v>
      </c>
      <c r="H362" s="351">
        <f>+'Ark1'!R1294</f>
        <v>3026</v>
      </c>
      <c r="I362" s="236">
        <f>+IF(H362=0,"",'Ark1'!AG1294)</f>
        <v>28.942639167813748</v>
      </c>
      <c r="J362" s="236">
        <f>+IF(H362=0,"",'Ark1'!AH1294)</f>
        <v>1.6853932584269657</v>
      </c>
      <c r="K362" s="95"/>
      <c r="L362" s="465">
        <f>+'Ark1'!AI1294</f>
        <v>489</v>
      </c>
      <c r="M362" s="214"/>
      <c r="N362" s="531"/>
      <c r="O362" s="531"/>
      <c r="P362" s="32">
        <f>+IF(H362=0,"",'Ark1'!U1294)</f>
        <v>39.818208856576341</v>
      </c>
      <c r="Q362" s="214"/>
      <c r="R362" s="462">
        <f>+IF(L362=0,"",'Ark1'!AJ1294)</f>
        <v>117.5580777096115</v>
      </c>
      <c r="S362" s="460"/>
      <c r="T362" s="463">
        <f>+IF(L362=0,"",'Ark1'!AL1294)</f>
        <v>24.305386761955315</v>
      </c>
      <c r="U362" s="214"/>
      <c r="V362" s="236">
        <f>+IF(H362=0,"",'Ark1'!T1294)</f>
        <v>8.6728354263053529</v>
      </c>
      <c r="W362" s="237">
        <f>+IF(H362=0,"",'Ark1'!W1294)</f>
        <v>48.612029081295432</v>
      </c>
      <c r="X362" s="237">
        <f>+IF(H362=0,"",'Ark1'!X1294)</f>
        <v>100</v>
      </c>
      <c r="Y362" s="237">
        <f>+IF(H362=0,"",'Ark1'!Y1294)</f>
        <v>99.93390614672839</v>
      </c>
      <c r="Z362" s="237">
        <f>+IF(H362=0,"",'Ark1'!Z1294)</f>
        <v>5.5070136945651278</v>
      </c>
      <c r="AA362" s="237">
        <f>+IF(H362=0,"",'Ark1'!AA1294)</f>
        <v>0</v>
      </c>
      <c r="AB362" s="236">
        <f>+IF(H362=0,"",'Ark1'!AC1294)</f>
        <v>0</v>
      </c>
      <c r="AC362" s="237">
        <f>+IF(H362=0,"",'Ark1'!AE1294)</f>
        <v>0</v>
      </c>
      <c r="AD362" s="237">
        <f t="shared" si="262"/>
        <v>4.424245428508482</v>
      </c>
      <c r="AE362" s="235">
        <f t="shared" ref="AE362:AE406" si="263">+IF(H362=0,"",G362/H362)</f>
        <v>0.46695307336417713</v>
      </c>
      <c r="AF362" s="480"/>
      <c r="AG362" s="217"/>
      <c r="AH362" s="29"/>
      <c r="AI362" s="29"/>
      <c r="AJ362" s="27"/>
      <c r="AK362" s="29"/>
      <c r="AL362" s="29"/>
      <c r="AM362" s="27"/>
      <c r="AN362" s="27"/>
      <c r="AO362" s="27"/>
      <c r="AP362" s="29"/>
      <c r="AQ362" s="27"/>
      <c r="AR362" s="28"/>
    </row>
    <row r="363" spans="1:60" s="242" customFormat="1">
      <c r="A363" s="480"/>
      <c r="B363" s="238">
        <f>+'Ark1'!C1295</f>
        <v>2023</v>
      </c>
      <c r="C363" s="234">
        <f>+'Ark1'!L1295</f>
        <v>9</v>
      </c>
      <c r="D363" s="234" t="str">
        <f>VLOOKUP(C363,RNR!$D$4:$E$18,2)</f>
        <v>R+</v>
      </c>
      <c r="E363" s="234">
        <f>+'Ark1'!D1295</f>
        <v>4</v>
      </c>
      <c r="F363" s="234" t="str">
        <f>VLOOKUP(E363,RNR!$F$4:$G$15,2)</f>
        <v>Apr</v>
      </c>
      <c r="G363" s="351">
        <f>+'Ark1'!Q1295</f>
        <v>77</v>
      </c>
      <c r="H363" s="351">
        <f>+'Ark1'!R1295</f>
        <v>128</v>
      </c>
      <c r="I363" s="236">
        <f>+IF(H363=0,"",'Ark1'!AG1295)</f>
        <v>26.907247645244656</v>
      </c>
      <c r="J363" s="236">
        <f>+IF(H363=0,"",'Ark1'!AH1295)</f>
        <v>1.5625</v>
      </c>
      <c r="K363" s="95"/>
      <c r="L363" s="465">
        <f>+'Ark1'!AI1295</f>
        <v>12</v>
      </c>
      <c r="M363" s="214"/>
      <c r="N363" s="531"/>
      <c r="O363" s="531"/>
      <c r="P363" s="32">
        <f>+IF(H363=0,"",'Ark1'!U1295)</f>
        <v>40.350781250000011</v>
      </c>
      <c r="Q363" s="214"/>
      <c r="R363" s="462">
        <f>+IF(L363=0,"",'Ark1'!AJ1295)</f>
        <v>118.9166666666667</v>
      </c>
      <c r="S363" s="460"/>
      <c r="T363" s="463">
        <f>+IF(L363=0,"",'Ark1'!AL1295)</f>
        <v>23.631267696968106</v>
      </c>
      <c r="U363" s="214"/>
      <c r="V363" s="236">
        <f>+IF(H363=0,"",'Ark1'!T1295)</f>
        <v>8.9375</v>
      </c>
      <c r="W363" s="237">
        <f>+IF(H363=0,"",'Ark1'!W1295)</f>
        <v>62.5</v>
      </c>
      <c r="X363" s="237">
        <f>+IF(H363=0,"",'Ark1'!X1295)</f>
        <v>100</v>
      </c>
      <c r="Y363" s="237">
        <f>+IF(H363=0,"",'Ark1'!Y1295)</f>
        <v>96.875</v>
      </c>
      <c r="Z363" s="237">
        <f>+IF(H363=0,"",'Ark1'!Z1295)</f>
        <v>6.9101148246354898</v>
      </c>
      <c r="AA363" s="237">
        <f>+IF(H363=0,"",'Ark1'!AA1295)</f>
        <v>0</v>
      </c>
      <c r="AB363" s="236">
        <f>+IF(H363=0,"",'Ark1'!AC1295)</f>
        <v>0</v>
      </c>
      <c r="AC363" s="237">
        <f>+IF(H363=0,"",'Ark1'!AE1295)</f>
        <v>0</v>
      </c>
      <c r="AD363" s="237">
        <f t="shared" si="262"/>
        <v>4.4834201388888903</v>
      </c>
      <c r="AE363" s="235">
        <f t="shared" si="263"/>
        <v>0.6015625</v>
      </c>
      <c r="AF363" s="480"/>
      <c r="AG363" s="217"/>
      <c r="AH363" s="29"/>
      <c r="AI363" s="29"/>
      <c r="AJ363" s="27"/>
      <c r="AK363" s="29"/>
      <c r="AL363" s="29"/>
      <c r="AM363" s="27"/>
      <c r="AN363" s="27"/>
      <c r="AO363" s="27"/>
      <c r="AP363" s="29"/>
      <c r="AQ363" s="27"/>
      <c r="AR363" s="28"/>
    </row>
    <row r="364" spans="1:60" s="242" customFormat="1">
      <c r="A364" s="480"/>
      <c r="B364" s="238">
        <f>+'Ark1'!C1296</f>
        <v>2023</v>
      </c>
      <c r="C364" s="234">
        <f>+'Ark1'!L1296</f>
        <v>9</v>
      </c>
      <c r="D364" s="234" t="str">
        <f>VLOOKUP(C364,RNR!$D$4:$E$18,2)</f>
        <v>R+</v>
      </c>
      <c r="E364" s="234">
        <f>+'Ark1'!D1296</f>
        <v>5</v>
      </c>
      <c r="F364" s="234" t="str">
        <f>VLOOKUP(E364,RNR!$F$4:$G$15,2)</f>
        <v>Mai</v>
      </c>
      <c r="G364" s="351">
        <f>+'Ark1'!Q1296</f>
        <v>190</v>
      </c>
      <c r="H364" s="351">
        <f>+'Ark1'!R1296</f>
        <v>279</v>
      </c>
      <c r="I364" s="236">
        <f>+IF(H364=0,"",'Ark1'!AG1296)</f>
        <v>23.834814084962712</v>
      </c>
      <c r="J364" s="236">
        <f>+IF(H364=0,"",'Ark1'!AH1296)</f>
        <v>2.1505376344086025</v>
      </c>
      <c r="K364" s="95"/>
      <c r="L364" s="465">
        <f>+'Ark1'!AI1296</f>
        <v>84</v>
      </c>
      <c r="M364" s="214"/>
      <c r="N364" s="531"/>
      <c r="O364" s="531"/>
      <c r="P364" s="32">
        <f>+IF(H364=0,"",'Ark1'!U1296)</f>
        <v>40.664157706093157</v>
      </c>
      <c r="Q364" s="214"/>
      <c r="R364" s="462">
        <f>+IF(L364=0,"",'Ark1'!AJ1296)</f>
        <v>117.6035714285714</v>
      </c>
      <c r="S364" s="460"/>
      <c r="T364" s="463">
        <f>+IF(L364=0,"",'Ark1'!AL1296)</f>
        <v>25.0139534895517</v>
      </c>
      <c r="U364" s="214"/>
      <c r="V364" s="236">
        <f>+IF(H364=0,"",'Ark1'!T1296)</f>
        <v>8.4838709677419377</v>
      </c>
      <c r="W364" s="237">
        <f>+IF(H364=0,"",'Ark1'!W1296)</f>
        <v>48.745519713261643</v>
      </c>
      <c r="X364" s="237">
        <f>+IF(H364=0,"",'Ark1'!X1296)</f>
        <v>100</v>
      </c>
      <c r="Y364" s="237">
        <f>+IF(H364=0,"",'Ark1'!Y1296)</f>
        <v>100</v>
      </c>
      <c r="Z364" s="237">
        <f>+IF(H364=0,"",'Ark1'!Z1296)</f>
        <v>5.5844707803225342</v>
      </c>
      <c r="AA364" s="237">
        <f>+IF(H364=0,"",'Ark1'!AA1296)</f>
        <v>0</v>
      </c>
      <c r="AB364" s="236">
        <f>+IF(H364=0,"",'Ark1'!AC1296)</f>
        <v>0</v>
      </c>
      <c r="AC364" s="237">
        <f>+IF(H364=0,"",'Ark1'!AE1296)</f>
        <v>0</v>
      </c>
      <c r="AD364" s="237">
        <f t="shared" si="262"/>
        <v>4.5182397451214618</v>
      </c>
      <c r="AE364" s="235">
        <f t="shared" si="263"/>
        <v>0.68100358422939067</v>
      </c>
      <c r="AF364" s="480"/>
      <c r="AG364" s="217"/>
      <c r="AH364" s="29"/>
      <c r="AI364" s="29"/>
      <c r="AJ364" s="27"/>
      <c r="AK364" s="29"/>
      <c r="AL364" s="29"/>
      <c r="AM364" s="28"/>
      <c r="AN364" s="28"/>
      <c r="AO364" s="28"/>
      <c r="AP364" s="29"/>
      <c r="AQ364" s="28"/>
      <c r="AR364" s="28"/>
    </row>
    <row r="365" spans="1:60" s="242" customFormat="1">
      <c r="A365" s="480"/>
      <c r="B365" s="238">
        <f>+'Ark1'!C1297</f>
        <v>2023</v>
      </c>
      <c r="C365" s="234">
        <f>+'Ark1'!L1297</f>
        <v>9</v>
      </c>
      <c r="D365" s="234" t="str">
        <f>VLOOKUP(C365,RNR!$D$4:$E$18,2)</f>
        <v>R+</v>
      </c>
      <c r="E365" s="234">
        <f>+'Ark1'!D1297</f>
        <v>6</v>
      </c>
      <c r="F365" s="234" t="str">
        <f>VLOOKUP(E365,RNR!$F$4:$G$15,2)</f>
        <v>Jun</v>
      </c>
      <c r="G365" s="351">
        <f>+'Ark1'!Q1297</f>
        <v>147</v>
      </c>
      <c r="H365" s="351">
        <f>+'Ark1'!R1297</f>
        <v>242</v>
      </c>
      <c r="I365" s="236">
        <f>+IF(H365=0,"",'Ark1'!AG1297)</f>
        <v>23.363876827395295</v>
      </c>
      <c r="J365" s="236">
        <f>+IF(H365=0,"",'Ark1'!AH1297)</f>
        <v>1.2396694214876036</v>
      </c>
      <c r="K365" s="95"/>
      <c r="L365" s="465">
        <f>+'Ark1'!AI1297</f>
        <v>101</v>
      </c>
      <c r="M365" s="214"/>
      <c r="N365" s="531"/>
      <c r="O365" s="531"/>
      <c r="P365" s="32">
        <f>+IF(H365=0,"",'Ark1'!U1297)</f>
        <v>40.733471074380191</v>
      </c>
      <c r="Q365" s="214"/>
      <c r="R365" s="462">
        <f>+IF(L365=0,"",'Ark1'!AJ1297)</f>
        <v>117.09405940594063</v>
      </c>
      <c r="S365" s="460"/>
      <c r="T365" s="463">
        <f>+IF(L365=0,"",'Ark1'!AL1297)</f>
        <v>25.669076373743906</v>
      </c>
      <c r="U365" s="214"/>
      <c r="V365" s="236">
        <f>+IF(H365=0,"",'Ark1'!T1297)</f>
        <v>8.838842975206612</v>
      </c>
      <c r="W365" s="237">
        <f>+IF(H365=0,"",'Ark1'!W1297)</f>
        <v>51.239669421487619</v>
      </c>
      <c r="X365" s="237">
        <f>+IF(H365=0,"",'Ark1'!X1297)</f>
        <v>100</v>
      </c>
      <c r="Y365" s="237">
        <f>+IF(H365=0,"",'Ark1'!Y1297)</f>
        <v>99.586776859504141</v>
      </c>
      <c r="Z365" s="237">
        <f>+IF(H365=0,"",'Ark1'!Z1297)</f>
        <v>6.5403827838976749</v>
      </c>
      <c r="AA365" s="237">
        <f>+IF(H365=0,"",'Ark1'!AA1297)</f>
        <v>0</v>
      </c>
      <c r="AB365" s="236">
        <f>+IF(H365=0,"",'Ark1'!AC1297)</f>
        <v>0</v>
      </c>
      <c r="AC365" s="237">
        <f>+IF(H365=0,"",'Ark1'!AE1297)</f>
        <v>0</v>
      </c>
      <c r="AD365" s="237">
        <f t="shared" si="262"/>
        <v>4.5259412304866879</v>
      </c>
      <c r="AE365" s="235">
        <f t="shared" si="263"/>
        <v>0.6074380165289256</v>
      </c>
      <c r="AF365" s="480"/>
      <c r="AG365" s="27"/>
      <c r="AH365" s="29"/>
      <c r="AI365" s="29"/>
      <c r="AJ365" s="27"/>
      <c r="AK365" s="29"/>
      <c r="AL365" s="29"/>
      <c r="AM365" s="28"/>
      <c r="AN365" s="28"/>
      <c r="AO365" s="28"/>
      <c r="AP365" s="29"/>
      <c r="AQ365" s="28"/>
      <c r="AR365" s="28"/>
    </row>
    <row r="366" spans="1:60" s="242" customFormat="1">
      <c r="A366" s="480"/>
      <c r="B366" s="238">
        <f>+'Ark1'!C1298</f>
        <v>2023</v>
      </c>
      <c r="C366" s="234">
        <f>+'Ark1'!L1298</f>
        <v>9</v>
      </c>
      <c r="D366" s="234" t="str">
        <f>VLOOKUP(C366,RNR!$D$4:$E$18,2)</f>
        <v>R+</v>
      </c>
      <c r="E366" s="234">
        <f>+'Ark1'!D1298</f>
        <v>7</v>
      </c>
      <c r="F366" s="234" t="str">
        <f>VLOOKUP(E366,RNR!$F$4:$G$15,2)</f>
        <v>Jul</v>
      </c>
      <c r="G366" s="351">
        <f>+'Ark1'!Q1298</f>
        <v>28</v>
      </c>
      <c r="H366" s="351">
        <f>+'Ark1'!R1298</f>
        <v>65</v>
      </c>
      <c r="I366" s="236">
        <f>+IF(H366=0,"",'Ark1'!AG1298)</f>
        <v>26.753523839627032</v>
      </c>
      <c r="J366" s="236">
        <f>+IF(H366=0,"",'Ark1'!AH1298)</f>
        <v>0</v>
      </c>
      <c r="K366" s="95"/>
      <c r="L366" s="465">
        <f>+'Ark1'!AI1298</f>
        <v>26</v>
      </c>
      <c r="M366" s="214"/>
      <c r="N366" s="531"/>
      <c r="O366" s="531"/>
      <c r="P366" s="32">
        <f>+IF(H366=0,"",'Ark1'!U1298)</f>
        <v>41.669230769230793</v>
      </c>
      <c r="Q366" s="214"/>
      <c r="R366" s="462">
        <f>+IF(L366=0,"",'Ark1'!AJ1298)</f>
        <v>116.9</v>
      </c>
      <c r="S366" s="460"/>
      <c r="T366" s="463">
        <f>+IF(L366=0,"",'Ark1'!AL1298)</f>
        <v>27.766936406141003</v>
      </c>
      <c r="U366" s="214"/>
      <c r="V366" s="236">
        <f>+IF(H366=0,"",'Ark1'!T1298)</f>
        <v>8.7538461538461583</v>
      </c>
      <c r="W366" s="237">
        <f>+IF(H366=0,"",'Ark1'!W1298)</f>
        <v>55.384615384615408</v>
      </c>
      <c r="X366" s="237">
        <f>+IF(H366=0,"",'Ark1'!X1298)</f>
        <v>100</v>
      </c>
      <c r="Y366" s="237">
        <f>+IF(H366=0,"",'Ark1'!Y1298)</f>
        <v>100</v>
      </c>
      <c r="Z366" s="237">
        <f>+IF(H366=0,"",'Ark1'!Z1298)</f>
        <v>6.7907838694902463</v>
      </c>
      <c r="AA366" s="237">
        <f>+IF(H366=0,"",'Ark1'!AA1298)</f>
        <v>0</v>
      </c>
      <c r="AB366" s="236">
        <f>+IF(H366=0,"",'Ark1'!AC1298)</f>
        <v>0</v>
      </c>
      <c r="AC366" s="237">
        <f>+IF(H366=0,"",'Ark1'!AE1298)</f>
        <v>0</v>
      </c>
      <c r="AD366" s="237">
        <f t="shared" si="262"/>
        <v>4.629914529914533</v>
      </c>
      <c r="AE366" s="235">
        <f t="shared" si="263"/>
        <v>0.43076923076923079</v>
      </c>
      <c r="AF366" s="480"/>
      <c r="AG366" s="27"/>
      <c r="AH366" s="29"/>
      <c r="AI366" s="29"/>
      <c r="AJ366" s="27"/>
      <c r="AK366" s="29"/>
      <c r="AL366" s="29"/>
      <c r="AM366" s="28"/>
      <c r="AN366" s="28"/>
      <c r="AO366" s="28"/>
      <c r="AP366" s="29"/>
      <c r="AQ366" s="28"/>
      <c r="AR366" s="28"/>
    </row>
    <row r="367" spans="1:60" s="242" customFormat="1">
      <c r="A367" s="480"/>
      <c r="B367" s="238">
        <f>+'Ark1'!C1299</f>
        <v>2023</v>
      </c>
      <c r="C367" s="234">
        <f>+'Ark1'!L1299</f>
        <v>9</v>
      </c>
      <c r="D367" s="234" t="str">
        <f>VLOOKUP(C367,RNR!$D$4:$E$18,2)</f>
        <v>R+</v>
      </c>
      <c r="E367" s="234">
        <f>+'Ark1'!D1299</f>
        <v>8</v>
      </c>
      <c r="F367" s="234" t="str">
        <f>VLOOKUP(E367,RNR!$F$4:$G$15,2)</f>
        <v>Aug</v>
      </c>
      <c r="G367" s="351">
        <f>+'Ark1'!Q1299</f>
        <v>895</v>
      </c>
      <c r="H367" s="351">
        <f>+'Ark1'!R1299</f>
        <v>1874</v>
      </c>
      <c r="I367" s="236">
        <f>+IF(H367=0,"",'Ark1'!AG1299)</f>
        <v>19.594471674598744</v>
      </c>
      <c r="J367" s="236">
        <f>+IF(H367=0,"",'Ark1'!AH1299)</f>
        <v>0.90715048025613632</v>
      </c>
      <c r="K367" s="95"/>
      <c r="L367" s="465">
        <f>+'Ark1'!AI1299</f>
        <v>951</v>
      </c>
      <c r="M367" s="214"/>
      <c r="N367" s="531"/>
      <c r="O367" s="531"/>
      <c r="P367" s="32">
        <f>+IF(H367=0,"",'Ark1'!U1299)</f>
        <v>40.002668089647827</v>
      </c>
      <c r="Q367" s="214"/>
      <c r="R367" s="462">
        <f>+IF(L367=0,"",'Ark1'!AJ1299)</f>
        <v>116.80378548895898</v>
      </c>
      <c r="S367" s="460"/>
      <c r="T367" s="463">
        <f>+IF(L367=0,"",'Ark1'!AL1299)</f>
        <v>25.100671502999539</v>
      </c>
      <c r="U367" s="214"/>
      <c r="V367" s="236">
        <f>+IF(H367=0,"",'Ark1'!T1299)</f>
        <v>8.3836712913553892</v>
      </c>
      <c r="W367" s="237">
        <f>+IF(H367=0,"",'Ark1'!W1299)</f>
        <v>43.649946638207034</v>
      </c>
      <c r="X367" s="237">
        <f>+IF(H367=0,"",'Ark1'!X1299)</f>
        <v>100</v>
      </c>
      <c r="Y367" s="237">
        <f>+IF(H367=0,"",'Ark1'!Y1299)</f>
        <v>99.839914621131285</v>
      </c>
      <c r="Z367" s="237">
        <f>+IF(H367=0,"",'Ark1'!Z1299)</f>
        <v>5.5632545132183688</v>
      </c>
      <c r="AA367" s="237">
        <f>+IF(H367=0,"",'Ark1'!AA1299)</f>
        <v>0</v>
      </c>
      <c r="AB367" s="236">
        <f>+IF(H367=0,"",'Ark1'!AC1299)</f>
        <v>0</v>
      </c>
      <c r="AC367" s="237">
        <f>+IF(H367=0,"",'Ark1'!AE1299)</f>
        <v>0</v>
      </c>
      <c r="AD367" s="237">
        <f t="shared" si="262"/>
        <v>4.4447408988497585</v>
      </c>
      <c r="AE367" s="235">
        <f t="shared" si="263"/>
        <v>0.47758804695837781</v>
      </c>
      <c r="AF367" s="480"/>
      <c r="AG367" s="29"/>
      <c r="AH367" s="29"/>
      <c r="AI367" s="29"/>
      <c r="AJ367" s="27"/>
      <c r="AK367" s="29"/>
      <c r="AL367" s="29"/>
      <c r="AM367" s="28"/>
      <c r="AN367" s="28"/>
      <c r="AO367" s="28"/>
      <c r="AP367" s="29"/>
      <c r="AQ367" s="28"/>
      <c r="AR367" s="28"/>
    </row>
    <row r="368" spans="1:60" s="242" customFormat="1">
      <c r="A368" s="480"/>
      <c r="B368" s="238">
        <f>+'Ark1'!C1300</f>
        <v>2023</v>
      </c>
      <c r="C368" s="234">
        <f>+'Ark1'!L1300</f>
        <v>9</v>
      </c>
      <c r="D368" s="234" t="str">
        <f>VLOOKUP(C368,RNR!$D$4:$E$18,2)</f>
        <v>R+</v>
      </c>
      <c r="E368" s="234">
        <f>+'Ark1'!D1300</f>
        <v>9</v>
      </c>
      <c r="F368" s="234" t="str">
        <f>VLOOKUP(E368,RNR!$F$4:$G$15,2)</f>
        <v>Sep</v>
      </c>
      <c r="G368" s="351">
        <f>+'Ark1'!Q1300</f>
        <v>858</v>
      </c>
      <c r="H368" s="351">
        <f>+'Ark1'!R1300</f>
        <v>1654</v>
      </c>
      <c r="I368" s="236">
        <f>+IF(H368=0,"",'Ark1'!AG1300)</f>
        <v>15.947656700405849</v>
      </c>
      <c r="J368" s="236">
        <f>+IF(H368=0,"",'Ark1'!AH1300)</f>
        <v>3.3252720677146312</v>
      </c>
      <c r="K368" s="95"/>
      <c r="L368" s="465">
        <f>+'Ark1'!AI1300</f>
        <v>465</v>
      </c>
      <c r="M368" s="214"/>
      <c r="N368" s="531"/>
      <c r="O368" s="531"/>
      <c r="P368" s="32">
        <f>+IF(H368=0,"",'Ark1'!U1300)</f>
        <v>38.817049576783589</v>
      </c>
      <c r="Q368" s="214"/>
      <c r="R368" s="462">
        <f>+IF(L368=0,"",'Ark1'!AJ1300)</f>
        <v>116.67849462365578</v>
      </c>
      <c r="S368" s="460"/>
      <c r="T368" s="463">
        <f>+IF(L368=0,"",'Ark1'!AL1300)</f>
        <v>24.507296060412475</v>
      </c>
      <c r="U368" s="214"/>
      <c r="V368" s="236">
        <f>+IF(H368=0,"",'Ark1'!T1300)</f>
        <v>8.6451027811366359</v>
      </c>
      <c r="W368" s="237">
        <f>+IF(H368=0,"",'Ark1'!W1300)</f>
        <v>50</v>
      </c>
      <c r="X368" s="237">
        <f>+IF(H368=0,"",'Ark1'!X1300)</f>
        <v>99.939540507859761</v>
      </c>
      <c r="Y368" s="237">
        <f>+IF(H368=0,"",'Ark1'!Y1300)</f>
        <v>99.21402660217656</v>
      </c>
      <c r="Z368" s="237">
        <f>+IF(H368=0,"",'Ark1'!Z1300)</f>
        <v>5.526415580358222</v>
      </c>
      <c r="AA368" s="237">
        <f>+IF(H368=0,"",'Ark1'!AA1300)</f>
        <v>0</v>
      </c>
      <c r="AB368" s="236">
        <f>+IF(H368=0,"",'Ark1'!AC1300)</f>
        <v>0</v>
      </c>
      <c r="AC368" s="237">
        <f>+IF(H368=0,"",'Ark1'!AE1300)</f>
        <v>0</v>
      </c>
      <c r="AD368" s="237">
        <f t="shared" si="262"/>
        <v>4.3130055085315098</v>
      </c>
      <c r="AE368" s="235">
        <f t="shared" si="263"/>
        <v>0.51874244256348245</v>
      </c>
      <c r="AF368" s="480"/>
      <c r="AG368" s="217"/>
      <c r="AH368" s="29"/>
      <c r="AI368" s="29"/>
      <c r="AJ368" s="27"/>
      <c r="AK368" s="29"/>
      <c r="AL368" s="29"/>
      <c r="AM368" s="28"/>
      <c r="AN368" s="28"/>
      <c r="AO368" s="28"/>
      <c r="AP368" s="29"/>
      <c r="AQ368" s="28"/>
      <c r="AR368" s="28"/>
    </row>
    <row r="369" spans="1:60" s="242" customFormat="1">
      <c r="A369" s="480"/>
      <c r="B369" s="238">
        <f>+'Ark1'!C1301</f>
        <v>2023</v>
      </c>
      <c r="C369" s="234">
        <f>+'Ark1'!L1301</f>
        <v>9</v>
      </c>
      <c r="D369" s="234" t="str">
        <f>VLOOKUP(C369,RNR!$D$4:$E$18,2)</f>
        <v>R+</v>
      </c>
      <c r="E369" s="234">
        <f>+'Ark1'!D1301</f>
        <v>10</v>
      </c>
      <c r="F369" s="234" t="str">
        <f>VLOOKUP(E369,RNR!$F$4:$G$15,2)</f>
        <v>Okt</v>
      </c>
      <c r="G369" s="351">
        <f>+'Ark1'!Q1301</f>
        <v>2767</v>
      </c>
      <c r="H369" s="351">
        <f>+'Ark1'!R1301</f>
        <v>6769</v>
      </c>
      <c r="I369" s="236">
        <f>+IF(H369=0,"",'Ark1'!AG1301)</f>
        <v>20.779107769894392</v>
      </c>
      <c r="J369" s="236">
        <f>+IF(H369=0,"",'Ark1'!AH1301)</f>
        <v>1.4182301669375097</v>
      </c>
      <c r="K369" s="95"/>
      <c r="L369" s="465">
        <f>+'Ark1'!AI1301</f>
        <v>2273</v>
      </c>
      <c r="M369" s="214"/>
      <c r="N369" s="531"/>
      <c r="O369" s="531"/>
      <c r="P369" s="32">
        <f>+IF(H369=0,"",'Ark1'!U1301)</f>
        <v>38.170217166494282</v>
      </c>
      <c r="Q369" s="214"/>
      <c r="R369" s="462">
        <f>+IF(L369=0,"",'Ark1'!AJ1301)</f>
        <v>117.12230532336091</v>
      </c>
      <c r="S369" s="460"/>
      <c r="T369" s="463">
        <f>+IF(L369=0,"",'Ark1'!AL1301)</f>
        <v>24.071665144877951</v>
      </c>
      <c r="U369" s="214"/>
      <c r="V369" s="236">
        <f>+IF(H369=0,"",'Ark1'!T1301)</f>
        <v>8.176392377012851</v>
      </c>
      <c r="W369" s="237">
        <f>+IF(H369=0,"",'Ark1'!W1301)</f>
        <v>38.410400354557552</v>
      </c>
      <c r="X369" s="237">
        <f>+IF(H369=0,"",'Ark1'!X1301)</f>
        <v>100</v>
      </c>
      <c r="Y369" s="237">
        <f>+IF(H369=0,"",'Ark1'!Y1301)</f>
        <v>99.645442458265634</v>
      </c>
      <c r="Z369" s="237">
        <f>+IF(H369=0,"",'Ark1'!Z1301)</f>
        <v>5.1108847399209436</v>
      </c>
      <c r="AA369" s="237">
        <f>+IF(H369=0,"",'Ark1'!AA1301)</f>
        <v>0</v>
      </c>
      <c r="AB369" s="236">
        <f>+IF(H369=0,"",'Ark1'!AC1301)</f>
        <v>0</v>
      </c>
      <c r="AC369" s="237">
        <f>+IF(H369=0,"",'Ark1'!AE1301)</f>
        <v>0</v>
      </c>
      <c r="AD369" s="237">
        <f t="shared" si="262"/>
        <v>4.2411352407215865</v>
      </c>
      <c r="AE369" s="235">
        <f t="shared" si="263"/>
        <v>0.40877529915792582</v>
      </c>
      <c r="AF369" s="480"/>
      <c r="AG369" s="217"/>
      <c r="AH369" s="29"/>
      <c r="AI369" s="29"/>
      <c r="AJ369" s="27"/>
      <c r="AK369" s="29"/>
      <c r="AL369" s="29"/>
      <c r="AM369" s="28"/>
      <c r="AN369" s="28"/>
      <c r="AO369" s="28"/>
      <c r="AP369" s="29"/>
      <c r="AQ369" s="28"/>
      <c r="AR369" s="28"/>
    </row>
    <row r="370" spans="1:60">
      <c r="A370" s="480"/>
      <c r="B370" s="238">
        <f>+'Ark1'!C1302</f>
        <v>2023</v>
      </c>
      <c r="C370" s="234">
        <f>+'Ark1'!L1302</f>
        <v>9</v>
      </c>
      <c r="D370" s="234" t="str">
        <f>VLOOKUP(C370,RNR!$D$4:$E$18,2)</f>
        <v>R+</v>
      </c>
      <c r="E370" s="234">
        <f>+'Ark1'!D1302</f>
        <v>11</v>
      </c>
      <c r="F370" s="234" t="str">
        <f>VLOOKUP(E370,RNR!$F$4:$G$15,2)</f>
        <v>Nov</v>
      </c>
      <c r="G370" s="351">
        <f>+'Ark1'!Q1302</f>
        <v>1708</v>
      </c>
      <c r="H370" s="351">
        <f>+'Ark1'!R1302</f>
        <v>3920</v>
      </c>
      <c r="I370" s="236">
        <f>+IF(H370=0,"",'Ark1'!AG1302)</f>
        <v>20.875431895271873</v>
      </c>
      <c r="J370" s="236">
        <f>+IF(H370=0,"",'Ark1'!AH1302)</f>
        <v>1.2755102040816328</v>
      </c>
      <c r="K370" s="95"/>
      <c r="L370" s="465">
        <f>+'Ark1'!AI1302</f>
        <v>1390</v>
      </c>
      <c r="M370" s="214"/>
      <c r="N370" s="531"/>
      <c r="O370" s="531"/>
      <c r="P370" s="32">
        <f>+IF(H370=0,"",'Ark1'!U1302)</f>
        <v>37.748979591836743</v>
      </c>
      <c r="Q370" s="214"/>
      <c r="R370" s="462">
        <f>+IF(L370=0,"",'Ark1'!AJ1302)</f>
        <v>116.72165467625908</v>
      </c>
      <c r="S370" s="460"/>
      <c r="T370" s="463">
        <f>+IF(L370=0,"",'Ark1'!AL1302)</f>
        <v>0</v>
      </c>
      <c r="U370" s="214"/>
      <c r="V370" s="236">
        <f>+IF(H370=0,"",'Ark1'!T1302)</f>
        <v>8.0915816326530585</v>
      </c>
      <c r="W370" s="237">
        <f>+IF(H370=0,"",'Ark1'!W1302)</f>
        <v>37.576530612244881</v>
      </c>
      <c r="X370" s="237">
        <f>+IF(H370=0,"",'Ark1'!X1302)</f>
        <v>99.974489795918373</v>
      </c>
      <c r="Y370" s="237">
        <f>+IF(H370=0,"",'Ark1'!Y1302)</f>
        <v>99.7959183673469</v>
      </c>
      <c r="Z370" s="237">
        <f>+IF(H370=0,"",'Ark1'!Z1302)</f>
        <v>4.8386543056291567</v>
      </c>
      <c r="AA370" s="237">
        <f>+IF(H370=0,"",'Ark1'!AA1302)</f>
        <v>0</v>
      </c>
      <c r="AB370" s="236">
        <f>+IF(H370=0,"",'Ark1'!AC1302)</f>
        <v>0</v>
      </c>
      <c r="AC370" s="237">
        <f>+IF(H370=0,"",'Ark1'!AE1302)</f>
        <v>0</v>
      </c>
      <c r="AD370" s="237">
        <f t="shared" si="262"/>
        <v>4.1943310657596378</v>
      </c>
      <c r="AE370" s="235">
        <f t="shared" si="263"/>
        <v>0.43571428571428572</v>
      </c>
      <c r="AF370" s="480"/>
      <c r="AG370" s="217"/>
      <c r="AI370" s="29"/>
      <c r="AJ370" s="27"/>
    </row>
    <row r="371" spans="1:60">
      <c r="A371" s="480"/>
      <c r="B371" s="238">
        <f>+'Ark1'!C1303</f>
        <v>2023</v>
      </c>
      <c r="C371" s="234">
        <f>+'Ark1'!L1303</f>
        <v>9</v>
      </c>
      <c r="D371" s="234" t="str">
        <f>VLOOKUP(C371,RNR!$D$4:$E$18,2)</f>
        <v>R+</v>
      </c>
      <c r="E371" s="234">
        <f>+'Ark1'!D1303</f>
        <v>12</v>
      </c>
      <c r="F371" s="234" t="str">
        <f>VLOOKUP(E371,RNR!$F$4:$G$15,2)</f>
        <v>Des</v>
      </c>
      <c r="G371" s="351">
        <f>+'Ark1'!Q1303</f>
        <v>127</v>
      </c>
      <c r="H371" s="351">
        <f>+'Ark1'!R1303</f>
        <v>189</v>
      </c>
      <c r="I371" s="236">
        <f>+IF(H371=0,"",'Ark1'!AG1303)</f>
        <v>19.460488663267544</v>
      </c>
      <c r="J371" s="236">
        <f>+IF(H371=0,"",'Ark1'!AH1303)</f>
        <v>0.52910052910052907</v>
      </c>
      <c r="K371" s="95"/>
      <c r="L371" s="465">
        <f>+'Ark1'!AI1303</f>
        <v>58</v>
      </c>
      <c r="M371" s="214"/>
      <c r="N371" s="531"/>
      <c r="O371" s="531"/>
      <c r="P371" s="32">
        <f>+IF(H371=0,"",'Ark1'!U1303)</f>
        <v>37.097354497354495</v>
      </c>
      <c r="Q371" s="214"/>
      <c r="R371" s="462">
        <f>+IF(L371=0,"",'Ark1'!AJ1303)</f>
        <v>115.58965517241379</v>
      </c>
      <c r="S371" s="460"/>
      <c r="T371" s="463">
        <f>+IF(L371=0,"",'Ark1'!AL1303)</f>
        <v>0</v>
      </c>
      <c r="U371" s="214"/>
      <c r="V371" s="236">
        <f>+IF(H371=0,"",'Ark1'!T1303)</f>
        <v>8.1428571428571388</v>
      </c>
      <c r="W371" s="237">
        <f>+IF(H371=0,"",'Ark1'!W1303)</f>
        <v>34.391534391534378</v>
      </c>
      <c r="X371" s="237">
        <f>+IF(H371=0,"",'Ark1'!X1303)</f>
        <v>100</v>
      </c>
      <c r="Y371" s="237">
        <f>+IF(H371=0,"",'Ark1'!Y1303)</f>
        <v>98.94179894179895</v>
      </c>
      <c r="Z371" s="237">
        <f>+IF(H371=0,"",'Ark1'!Z1303)</f>
        <v>4.9582642664249912</v>
      </c>
      <c r="AA371" s="237">
        <f>+IF(H371=0,"",'Ark1'!AA1303)</f>
        <v>0</v>
      </c>
      <c r="AB371" s="236">
        <f>+IF(H371=0,"",'Ark1'!AC1303)</f>
        <v>0</v>
      </c>
      <c r="AC371" s="237">
        <f>+IF(H371=0,"",'Ark1'!AE1303)</f>
        <v>0</v>
      </c>
      <c r="AD371" s="237">
        <f t="shared" si="262"/>
        <v>4.1219282774838328</v>
      </c>
      <c r="AE371" s="235">
        <f t="shared" si="263"/>
        <v>0.67195767195767198</v>
      </c>
      <c r="AF371" s="480"/>
      <c r="AG371" s="27"/>
      <c r="AI371" s="29"/>
      <c r="AJ371" s="27"/>
      <c r="AM371" s="27"/>
      <c r="AN371" s="27"/>
      <c r="AO371" s="27"/>
      <c r="AQ371" s="27"/>
      <c r="AS371" s="27"/>
      <c r="AT371" s="27"/>
    </row>
    <row r="372" spans="1:60" ht="15" customHeight="1">
      <c r="A372" s="480"/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0"/>
      <c r="N372" s="480"/>
      <c r="O372" s="480"/>
      <c r="P372" s="480"/>
      <c r="Q372" s="480"/>
      <c r="R372" s="480"/>
      <c r="S372" s="480"/>
      <c r="T372" s="480"/>
      <c r="U372" s="480"/>
      <c r="V372" s="480"/>
      <c r="W372" s="480"/>
      <c r="X372" s="480"/>
      <c r="Y372" s="480"/>
      <c r="Z372" s="480"/>
      <c r="AA372" s="480"/>
      <c r="AB372" s="480"/>
      <c r="AC372" s="480"/>
      <c r="AD372" s="480"/>
      <c r="AE372" s="480"/>
      <c r="AF372" s="480"/>
      <c r="AG372" s="27"/>
      <c r="AI372" s="29"/>
      <c r="AJ372" s="27"/>
      <c r="AK372" s="28"/>
      <c r="AL372" s="28"/>
      <c r="AP372" s="28"/>
    </row>
    <row r="373" spans="1:60" ht="15" customHeight="1">
      <c r="A373" s="480"/>
      <c r="B373" s="480"/>
      <c r="C373" s="480"/>
      <c r="D373" s="238" t="str">
        <f>+D375</f>
        <v>U-</v>
      </c>
      <c r="E373" s="480"/>
      <c r="F373" s="480"/>
      <c r="G373" s="480"/>
      <c r="H373" s="480"/>
      <c r="I373" s="480"/>
      <c r="J373" s="480"/>
      <c r="K373" s="480"/>
      <c r="L373" s="480"/>
      <c r="M373" s="480"/>
      <c r="N373" s="480"/>
      <c r="O373" s="480"/>
      <c r="P373" s="480"/>
      <c r="Q373" s="480"/>
      <c r="R373" s="480"/>
      <c r="S373" s="480"/>
      <c r="T373" s="480"/>
      <c r="U373" s="480"/>
      <c r="V373" s="480"/>
      <c r="W373" s="480"/>
      <c r="X373" s="480"/>
      <c r="Y373" s="480"/>
      <c r="Z373" s="480"/>
      <c r="AA373" s="480"/>
      <c r="AB373" s="480"/>
      <c r="AC373" s="480"/>
      <c r="AD373" s="480"/>
      <c r="AE373" s="480"/>
      <c r="AF373" s="480"/>
      <c r="AG373" s="27"/>
      <c r="AI373" s="29"/>
      <c r="AJ373" s="27"/>
      <c r="AK373" s="28"/>
      <c r="AL373" s="28"/>
      <c r="AP373" s="28"/>
    </row>
    <row r="374" spans="1:60" ht="15" customHeight="1">
      <c r="A374" s="480"/>
      <c r="B374" s="480"/>
      <c r="C374" s="480"/>
      <c r="D374" s="480"/>
      <c r="E374" s="480"/>
      <c r="F374" s="480"/>
      <c r="G374" s="480"/>
      <c r="H374" s="480"/>
      <c r="I374" s="480"/>
      <c r="J374" s="480"/>
      <c r="K374" s="480"/>
      <c r="L374" s="480"/>
      <c r="M374" s="480"/>
      <c r="N374" s="480"/>
      <c r="O374" s="480"/>
      <c r="P374" s="480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  <c r="AA374" s="480"/>
      <c r="AB374" s="480"/>
      <c r="AC374" s="480"/>
      <c r="AD374" s="480"/>
      <c r="AE374" s="480"/>
      <c r="AF374" s="480"/>
      <c r="AG374" s="27"/>
      <c r="AI374" s="29"/>
      <c r="AJ374" s="27"/>
      <c r="AK374" s="28"/>
      <c r="AL374" s="28"/>
      <c r="AP374" s="28"/>
    </row>
    <row r="375" spans="1:60" ht="15" customHeight="1">
      <c r="A375" s="480"/>
      <c r="B375" s="238">
        <f>+'Ark1'!C1304</f>
        <v>2023</v>
      </c>
      <c r="C375" s="234">
        <f>+'Ark1'!L1304</f>
        <v>10</v>
      </c>
      <c r="D375" s="234" t="str">
        <f>VLOOKUP(C375,RNR!$D$4:$E$18,2)</f>
        <v>U-</v>
      </c>
      <c r="E375" s="234">
        <f>+'Ark1'!D1304</f>
        <v>1</v>
      </c>
      <c r="F375" s="234" t="str">
        <f>VLOOKUP(E375,RNR!$F$4:$G$15,2)</f>
        <v>Jan</v>
      </c>
      <c r="G375" s="351">
        <f>+'Ark1'!Q1304</f>
        <v>33</v>
      </c>
      <c r="H375" s="351">
        <f>+'Ark1'!R1304</f>
        <v>49</v>
      </c>
      <c r="I375" s="236">
        <f>+IF(H375=0,"",'Ark1'!AG1304)</f>
        <v>5.741079597438242</v>
      </c>
      <c r="J375" s="236">
        <f>+IF(H375=0,"",'Ark1'!AH1304)</f>
        <v>0</v>
      </c>
      <c r="K375" s="95"/>
      <c r="L375" s="465">
        <f>+'Ark1'!AI1304</f>
        <v>18</v>
      </c>
      <c r="M375" s="214"/>
      <c r="N375" s="531"/>
      <c r="O375" s="531"/>
      <c r="P375" s="32">
        <f>+IF(H375=0,"",'Ark1'!U1304)</f>
        <v>45.077551020408158</v>
      </c>
      <c r="Q375" s="214"/>
      <c r="R375" s="462">
        <f>+IF(L375=0,"",'Ark1'!AJ1304)</f>
        <v>116.6888888888889</v>
      </c>
      <c r="S375" s="460"/>
      <c r="T375" s="463">
        <f>+IF(L375=0,"",'Ark1'!AL1304)</f>
        <v>25.858692982045209</v>
      </c>
      <c r="U375" s="214"/>
      <c r="V375" s="236">
        <f>+IF(H375=0,"",'Ark1'!T1304)</f>
        <v>9.8571428571428612</v>
      </c>
      <c r="W375" s="237">
        <f>+IF(H375=0,"",'Ark1'!W1304)</f>
        <v>71.428571428571445</v>
      </c>
      <c r="X375" s="237">
        <f>+IF(H375=0,"",'Ark1'!X1304)</f>
        <v>100</v>
      </c>
      <c r="Y375" s="237">
        <f>+IF(H375=0,"",'Ark1'!Y1304)</f>
        <v>100</v>
      </c>
      <c r="Z375" s="237">
        <f>+IF(H375=0,"",'Ark1'!Z1304)</f>
        <v>7.2204433496680061</v>
      </c>
      <c r="AA375" s="237">
        <f>+IF(H375=0,"",'Ark1'!AA1304)</f>
        <v>0</v>
      </c>
      <c r="AB375" s="236">
        <f>+IF(H375=0,"",'Ark1'!AC1304)</f>
        <v>0</v>
      </c>
      <c r="AC375" s="237">
        <f>+IF(H375=0,"",'Ark1'!AE1304)</f>
        <v>0</v>
      </c>
      <c r="AD375" s="237">
        <f t="shared" ref="AD375:AD386" si="264">+IF(H375=0,"",+P375/C375)</f>
        <v>4.5077551020408162</v>
      </c>
      <c r="AE375" s="235">
        <f t="shared" si="263"/>
        <v>0.67346938775510201</v>
      </c>
      <c r="AF375" s="480"/>
      <c r="AG375" s="27"/>
      <c r="AI375" s="29"/>
      <c r="AJ375" s="27"/>
      <c r="AK375" s="218"/>
      <c r="AL375" s="28"/>
      <c r="AP375" s="28"/>
      <c r="BH375" s="230"/>
    </row>
    <row r="376" spans="1:60">
      <c r="A376" s="480"/>
      <c r="B376" s="238">
        <f>+'Ark1'!C1305</f>
        <v>2023</v>
      </c>
      <c r="C376" s="234">
        <f>+'Ark1'!L1305</f>
        <v>10</v>
      </c>
      <c r="D376" s="234" t="str">
        <f>VLOOKUP(C376,RNR!$D$4:$E$18,2)</f>
        <v>U-</v>
      </c>
      <c r="E376" s="234">
        <f>+'Ark1'!D1305</f>
        <v>2</v>
      </c>
      <c r="F376" s="234" t="str">
        <f>VLOOKUP(E376,RNR!$F$4:$G$15,2)</f>
        <v>Feb</v>
      </c>
      <c r="G376" s="351">
        <f>+'Ark1'!Q1305</f>
        <v>68</v>
      </c>
      <c r="H376" s="351">
        <f>+'Ark1'!R1305</f>
        <v>102</v>
      </c>
      <c r="I376" s="236">
        <f>+IF(H376=0,"",'Ark1'!AG1305)</f>
        <v>8.9152500420980445</v>
      </c>
      <c r="J376" s="236">
        <f>+IF(H376=0,"",'Ark1'!AH1305)</f>
        <v>0</v>
      </c>
      <c r="K376" s="95"/>
      <c r="L376" s="465">
        <f>+'Ark1'!AI1305</f>
        <v>33</v>
      </c>
      <c r="M376" s="214"/>
      <c r="N376" s="531"/>
      <c r="O376" s="531"/>
      <c r="P376" s="32">
        <f>+IF(H376=0,"",'Ark1'!U1305)</f>
        <v>43.081372549019619</v>
      </c>
      <c r="Q376" s="214"/>
      <c r="R376" s="462">
        <f>+IF(L376=0,"",'Ark1'!AJ1305)</f>
        <v>115.3515151515152</v>
      </c>
      <c r="S376" s="460"/>
      <c r="T376" s="463">
        <f>+IF(L376=0,"",'Ark1'!AL1305)</f>
        <v>27.158729403791529</v>
      </c>
      <c r="U376" s="214"/>
      <c r="V376" s="236">
        <f>+IF(H376=0,"",'Ark1'!T1305)</f>
        <v>9.2647058823529402</v>
      </c>
      <c r="W376" s="237">
        <f>+IF(H376=0,"",'Ark1'!W1305)</f>
        <v>60.7843137254902</v>
      </c>
      <c r="X376" s="237">
        <f>+IF(H376=0,"",'Ark1'!X1305)</f>
        <v>100</v>
      </c>
      <c r="Y376" s="237">
        <f>+IF(H376=0,"",'Ark1'!Y1305)</f>
        <v>100</v>
      </c>
      <c r="Z376" s="237">
        <f>+IF(H376=0,"",'Ark1'!Z1305)</f>
        <v>6.650545169930421</v>
      </c>
      <c r="AA376" s="237">
        <f>+IF(H376=0,"",'Ark1'!AA1305)</f>
        <v>0</v>
      </c>
      <c r="AB376" s="236">
        <f>+IF(H376=0,"",'Ark1'!AC1305)</f>
        <v>0</v>
      </c>
      <c r="AC376" s="237">
        <f>+IF(H376=0,"",'Ark1'!AE1305)</f>
        <v>0</v>
      </c>
      <c r="AD376" s="237">
        <f t="shared" si="264"/>
        <v>4.3081372549019621</v>
      </c>
      <c r="AE376" s="235">
        <f t="shared" si="263"/>
        <v>0.66666666666666663</v>
      </c>
      <c r="AF376" s="480"/>
      <c r="AI376" s="29"/>
      <c r="AJ376" s="27"/>
    </row>
    <row r="377" spans="1:60">
      <c r="A377" s="480"/>
      <c r="B377" s="238">
        <f>+'Ark1'!C1306</f>
        <v>2023</v>
      </c>
      <c r="C377" s="234">
        <f>+'Ark1'!L1306</f>
        <v>10</v>
      </c>
      <c r="D377" s="234" t="str">
        <f>VLOOKUP(C377,RNR!$D$4:$E$18,2)</f>
        <v>U-</v>
      </c>
      <c r="E377" s="234">
        <f>+'Ark1'!D1306</f>
        <v>3</v>
      </c>
      <c r="F377" s="234" t="str">
        <f>VLOOKUP(E377,RNR!$F$4:$G$15,2)</f>
        <v>Mar</v>
      </c>
      <c r="G377" s="351">
        <f>+'Ark1'!Q1306</f>
        <v>582</v>
      </c>
      <c r="H377" s="351">
        <f>+'Ark1'!R1306</f>
        <v>874</v>
      </c>
      <c r="I377" s="236">
        <f>+IF(H377=0,"",'Ark1'!AG1306)</f>
        <v>9.1687157410831546</v>
      </c>
      <c r="J377" s="236">
        <f>+IF(H377=0,"",'Ark1'!AH1306)</f>
        <v>1.6018306636155604</v>
      </c>
      <c r="K377" s="95"/>
      <c r="L377" s="465">
        <f>+'Ark1'!AI1306</f>
        <v>202</v>
      </c>
      <c r="M377" s="214"/>
      <c r="N377" s="531"/>
      <c r="O377" s="531"/>
      <c r="P377" s="32">
        <f>+IF(H377=0,"",'Ark1'!U1306)</f>
        <v>43.672654462242626</v>
      </c>
      <c r="Q377" s="214"/>
      <c r="R377" s="462">
        <f>+IF(L377=0,"",'Ark1'!AJ1306)</f>
        <v>117.63415841584153</v>
      </c>
      <c r="S377" s="460"/>
      <c r="T377" s="463">
        <f>+IF(L377=0,"",'Ark1'!AL1306)</f>
        <v>26.765130557925257</v>
      </c>
      <c r="U377" s="214"/>
      <c r="V377" s="236">
        <f>+IF(H377=0,"",'Ark1'!T1306)</f>
        <v>9.3066361556064088</v>
      </c>
      <c r="W377" s="237">
        <f>+IF(H377=0,"",'Ark1'!W1306)</f>
        <v>62.242562929061798</v>
      </c>
      <c r="X377" s="237">
        <f>+IF(H377=0,"",'Ark1'!X1306)</f>
        <v>100</v>
      </c>
      <c r="Y377" s="237">
        <f>+IF(H377=0,"",'Ark1'!Y1306)</f>
        <v>100</v>
      </c>
      <c r="Z377" s="237">
        <f>+IF(H377=0,"",'Ark1'!Z1306)</f>
        <v>5.7682926061342652</v>
      </c>
      <c r="AA377" s="237">
        <f>+IF(H377=0,"",'Ark1'!AA1306)</f>
        <v>0</v>
      </c>
      <c r="AB377" s="236">
        <f>+IF(H377=0,"",'Ark1'!AC1306)</f>
        <v>0</v>
      </c>
      <c r="AC377" s="237">
        <f>+IF(H377=0,"",'Ark1'!AE1306)</f>
        <v>0</v>
      </c>
      <c r="AD377" s="237">
        <f t="shared" si="264"/>
        <v>4.3672654462242626</v>
      </c>
      <c r="AE377" s="235">
        <f t="shared" si="263"/>
        <v>0.66590389016018303</v>
      </c>
      <c r="AF377" s="480"/>
      <c r="AG377" s="217"/>
      <c r="AI377" s="29"/>
      <c r="AJ377" s="27"/>
    </row>
    <row r="378" spans="1:60">
      <c r="A378" s="480"/>
      <c r="B378" s="238">
        <f>+'Ark1'!C1307</f>
        <v>2023</v>
      </c>
      <c r="C378" s="234">
        <f>+'Ark1'!L1307</f>
        <v>10</v>
      </c>
      <c r="D378" s="234" t="str">
        <f>VLOOKUP(C378,RNR!$D$4:$E$18,2)</f>
        <v>U-</v>
      </c>
      <c r="E378" s="234">
        <f>+'Ark1'!D1307</f>
        <v>4</v>
      </c>
      <c r="F378" s="234" t="str">
        <f>VLOOKUP(E378,RNR!$F$4:$G$15,2)</f>
        <v>Apr</v>
      </c>
      <c r="G378" s="351">
        <f>+'Ark1'!Q1307</f>
        <v>21</v>
      </c>
      <c r="H378" s="351">
        <f>+'Ark1'!R1307</f>
        <v>24</v>
      </c>
      <c r="I378" s="236">
        <f>+IF(H378=0,"",'Ark1'!AG1307)</f>
        <v>5.473243310827705</v>
      </c>
      <c r="J378" s="236">
        <f>+IF(H378=0,"",'Ark1'!AH1307)</f>
        <v>4.1666666666666679</v>
      </c>
      <c r="K378" s="95"/>
      <c r="L378" s="465">
        <f>+'Ark1'!AI1307</f>
        <v>5</v>
      </c>
      <c r="M378" s="214"/>
      <c r="N378" s="531"/>
      <c r="O378" s="531"/>
      <c r="P378" s="32">
        <f>+IF(H378=0,"",'Ark1'!U1307)</f>
        <v>43.774999999999999</v>
      </c>
      <c r="Q378" s="214"/>
      <c r="R378" s="462">
        <f>+IF(L378=0,"",'Ark1'!AJ1307)</f>
        <v>120.14</v>
      </c>
      <c r="S378" s="460"/>
      <c r="T378" s="463">
        <f>+IF(L378=0,"",'Ark1'!AL1307)</f>
        <v>24.655135067818794</v>
      </c>
      <c r="U378" s="214"/>
      <c r="V378" s="236">
        <f>+IF(H378=0,"",'Ark1'!T1307)</f>
        <v>9.125</v>
      </c>
      <c r="W378" s="237">
        <f>+IF(H378=0,"",'Ark1'!W1307)</f>
        <v>66.666666666666686</v>
      </c>
      <c r="X378" s="237">
        <f>+IF(H378=0,"",'Ark1'!X1307)</f>
        <v>100</v>
      </c>
      <c r="Y378" s="237">
        <f>+IF(H378=0,"",'Ark1'!Y1307)</f>
        <v>100</v>
      </c>
      <c r="Z378" s="237">
        <f>+IF(H378=0,"",'Ark1'!Z1307)</f>
        <v>5.7320189869422844</v>
      </c>
      <c r="AA378" s="237">
        <f>+IF(H378=0,"",'Ark1'!AA1307)</f>
        <v>0</v>
      </c>
      <c r="AB378" s="236">
        <f>+IF(H378=0,"",'Ark1'!AC1307)</f>
        <v>0</v>
      </c>
      <c r="AC378" s="237">
        <f>+IF(H378=0,"",'Ark1'!AE1307)</f>
        <v>0</v>
      </c>
      <c r="AD378" s="237">
        <f t="shared" si="264"/>
        <v>4.3774999999999995</v>
      </c>
      <c r="AE378" s="235">
        <f t="shared" si="263"/>
        <v>0.875</v>
      </c>
      <c r="AF378" s="480"/>
      <c r="AG378" s="217"/>
      <c r="AI378" s="29"/>
      <c r="AJ378" s="27"/>
    </row>
    <row r="379" spans="1:60">
      <c r="A379" s="480"/>
      <c r="B379" s="238">
        <f>+'Ark1'!C1308</f>
        <v>2023</v>
      </c>
      <c r="C379" s="234">
        <f>+'Ark1'!L1308</f>
        <v>10</v>
      </c>
      <c r="D379" s="234" t="str">
        <f>VLOOKUP(C379,RNR!$D$4:$E$18,2)</f>
        <v>U-</v>
      </c>
      <c r="E379" s="234">
        <f>+'Ark1'!D1308</f>
        <v>5</v>
      </c>
      <c r="F379" s="234" t="str">
        <f>VLOOKUP(E379,RNR!$F$4:$G$15,2)</f>
        <v>Mai</v>
      </c>
      <c r="G379" s="351">
        <f>+'Ark1'!Q1308</f>
        <v>69</v>
      </c>
      <c r="H379" s="351">
        <f>+'Ark1'!R1308</f>
        <v>84</v>
      </c>
      <c r="I379" s="236">
        <f>+IF(H379=0,"",'Ark1'!AG1308)</f>
        <v>7.8845034737613924</v>
      </c>
      <c r="J379" s="236">
        <f>+IF(H379=0,"",'Ark1'!AH1308)</f>
        <v>2.3809523809523818</v>
      </c>
      <c r="K379" s="95"/>
      <c r="L379" s="465">
        <f>+'Ark1'!AI1308</f>
        <v>31</v>
      </c>
      <c r="M379" s="214"/>
      <c r="N379" s="531"/>
      <c r="O379" s="531"/>
      <c r="P379" s="32">
        <f>+IF(H379=0,"",'Ark1'!U1308)</f>
        <v>44.678571428571473</v>
      </c>
      <c r="Q379" s="214"/>
      <c r="R379" s="462">
        <f>+IF(L379=0,"",'Ark1'!AJ1308)</f>
        <v>117.77096774193549</v>
      </c>
      <c r="S379" s="460"/>
      <c r="T379" s="463">
        <f>+IF(L379=0,"",'Ark1'!AL1308)</f>
        <v>27.768169107364919</v>
      </c>
      <c r="U379" s="214"/>
      <c r="V379" s="236">
        <f>+IF(H379=0,"",'Ark1'!T1308)</f>
        <v>9.5952380952380985</v>
      </c>
      <c r="W379" s="237">
        <f>+IF(H379=0,"",'Ark1'!W1308)</f>
        <v>65.476190476190482</v>
      </c>
      <c r="X379" s="237">
        <f>+IF(H379=0,"",'Ark1'!X1308)</f>
        <v>100</v>
      </c>
      <c r="Y379" s="237">
        <f>+IF(H379=0,"",'Ark1'!Y1308)</f>
        <v>100</v>
      </c>
      <c r="Z379" s="237">
        <f>+IF(H379=0,"",'Ark1'!Z1308)</f>
        <v>6.4477214769945324</v>
      </c>
      <c r="AA379" s="237">
        <f>+IF(H379=0,"",'Ark1'!AA1308)</f>
        <v>0</v>
      </c>
      <c r="AB379" s="236">
        <f>+IF(H379=0,"",'Ark1'!AC1308)</f>
        <v>0</v>
      </c>
      <c r="AC379" s="237">
        <f>+IF(H379=0,"",'Ark1'!AE1308)</f>
        <v>0</v>
      </c>
      <c r="AD379" s="237">
        <f t="shared" si="264"/>
        <v>4.467857142857147</v>
      </c>
      <c r="AE379" s="235">
        <f t="shared" si="263"/>
        <v>0.8214285714285714</v>
      </c>
      <c r="AF379" s="480"/>
      <c r="AG379" s="217"/>
      <c r="AI379" s="29"/>
      <c r="AJ379" s="27"/>
    </row>
    <row r="380" spans="1:60">
      <c r="A380" s="480"/>
      <c r="B380" s="238">
        <f>+'Ark1'!C1309</f>
        <v>2023</v>
      </c>
      <c r="C380" s="234">
        <f>+'Ark1'!L1309</f>
        <v>10</v>
      </c>
      <c r="D380" s="234" t="str">
        <f>VLOOKUP(C380,RNR!$D$4:$E$18,2)</f>
        <v>U-</v>
      </c>
      <c r="E380" s="234">
        <f>+'Ark1'!D1309</f>
        <v>6</v>
      </c>
      <c r="F380" s="234" t="str">
        <f>VLOOKUP(E380,RNR!$F$4:$G$15,2)</f>
        <v>Jun</v>
      </c>
      <c r="G380" s="351">
        <f>+'Ark1'!Q1309</f>
        <v>54</v>
      </c>
      <c r="H380" s="351">
        <f>+'Ark1'!R1309</f>
        <v>70</v>
      </c>
      <c r="I380" s="236">
        <f>+IF(H380=0,"",'Ark1'!AG1309)</f>
        <v>7.6688977796317648</v>
      </c>
      <c r="J380" s="236">
        <f>+IF(H380=0,"",'Ark1'!AH1309)</f>
        <v>2.8571428571428577</v>
      </c>
      <c r="K380" s="95"/>
      <c r="L380" s="465">
        <f>+'Ark1'!AI1309</f>
        <v>39</v>
      </c>
      <c r="M380" s="214"/>
      <c r="N380" s="531"/>
      <c r="O380" s="531"/>
      <c r="P380" s="32">
        <f>+IF(H380=0,"",'Ark1'!U1309)</f>
        <v>46.222857142857123</v>
      </c>
      <c r="Q380" s="214"/>
      <c r="R380" s="462">
        <f>+IF(L380=0,"",'Ark1'!AJ1309)</f>
        <v>116.5333333333333</v>
      </c>
      <c r="S380" s="460"/>
      <c r="T380" s="463">
        <f>+IF(L380=0,"",'Ark1'!AL1309)</f>
        <v>28.70469781560066</v>
      </c>
      <c r="U380" s="214"/>
      <c r="V380" s="236">
        <f>+IF(H380=0,"",'Ark1'!T1309)</f>
        <v>10.071428571428569</v>
      </c>
      <c r="W380" s="237">
        <f>+IF(H380=0,"",'Ark1'!W1309)</f>
        <v>81.428571428571445</v>
      </c>
      <c r="X380" s="237">
        <f>+IF(H380=0,"",'Ark1'!X1309)</f>
        <v>100</v>
      </c>
      <c r="Y380" s="237">
        <f>+IF(H380=0,"",'Ark1'!Y1309)</f>
        <v>100</v>
      </c>
      <c r="Z380" s="237">
        <f>+IF(H380=0,"",'Ark1'!Z1309)</f>
        <v>7.1415118733175857</v>
      </c>
      <c r="AA380" s="237">
        <f>+IF(H380=0,"",'Ark1'!AA1309)</f>
        <v>0</v>
      </c>
      <c r="AB380" s="236">
        <f>+IF(H380=0,"",'Ark1'!AC1309)</f>
        <v>0</v>
      </c>
      <c r="AC380" s="237">
        <f>+IF(H380=0,"",'Ark1'!AE1309)</f>
        <v>0</v>
      </c>
      <c r="AD380" s="237">
        <f t="shared" si="264"/>
        <v>4.6222857142857121</v>
      </c>
      <c r="AE380" s="235">
        <f t="shared" si="263"/>
        <v>0.77142857142857146</v>
      </c>
      <c r="AF380" s="480"/>
      <c r="AG380" s="27"/>
      <c r="AI380" s="29"/>
      <c r="AJ380" s="27"/>
    </row>
    <row r="381" spans="1:60">
      <c r="A381" s="480"/>
      <c r="B381" s="238">
        <f>+'Ark1'!C1310</f>
        <v>2023</v>
      </c>
      <c r="C381" s="234">
        <f>+'Ark1'!L1310</f>
        <v>10</v>
      </c>
      <c r="D381" s="234" t="str">
        <f>VLOOKUP(C381,RNR!$D$4:$E$18,2)</f>
        <v>U-</v>
      </c>
      <c r="E381" s="234">
        <f>+'Ark1'!D1310</f>
        <v>7</v>
      </c>
      <c r="F381" s="234" t="str">
        <f>VLOOKUP(E381,RNR!$F$4:$G$15,2)</f>
        <v>Jul</v>
      </c>
      <c r="G381" s="351">
        <f>+'Ark1'!Q1310</f>
        <v>16</v>
      </c>
      <c r="H381" s="351">
        <f>+'Ark1'!R1310</f>
        <v>25</v>
      </c>
      <c r="I381" s="236">
        <f>+IF(H381=0,"",'Ark1'!AG1310)</f>
        <v>11.645709657345488</v>
      </c>
      <c r="J381" s="236">
        <f>+IF(H381=0,"",'Ark1'!AH1310)</f>
        <v>0</v>
      </c>
      <c r="K381" s="95"/>
      <c r="L381" s="465">
        <f>+'Ark1'!AI1310</f>
        <v>8</v>
      </c>
      <c r="M381" s="214"/>
      <c r="N381" s="531"/>
      <c r="O381" s="531"/>
      <c r="P381" s="32">
        <f>+IF(H381=0,"",'Ark1'!U1310)</f>
        <v>47.160000000000011</v>
      </c>
      <c r="Q381" s="214"/>
      <c r="R381" s="462">
        <f>+IF(L381=0,"",'Ark1'!AJ1310)</f>
        <v>116.71250000000001</v>
      </c>
      <c r="S381" s="460"/>
      <c r="T381" s="463">
        <f>+IF(L381=0,"",'Ark1'!AL1310)</f>
        <v>31.225312989973279</v>
      </c>
      <c r="U381" s="214"/>
      <c r="V381" s="236">
        <f>+IF(H381=0,"",'Ark1'!T1310)</f>
        <v>9.9600000000000009</v>
      </c>
      <c r="W381" s="237">
        <f>+IF(H381=0,"",'Ark1'!W1310)</f>
        <v>72</v>
      </c>
      <c r="X381" s="237">
        <f>+IF(H381=0,"",'Ark1'!X1310)</f>
        <v>100</v>
      </c>
      <c r="Y381" s="237">
        <f>+IF(H381=0,"",'Ark1'!Y1310)</f>
        <v>100</v>
      </c>
      <c r="Z381" s="237">
        <f>+IF(H381=0,"",'Ark1'!Z1310)</f>
        <v>5.5273139950611956</v>
      </c>
      <c r="AA381" s="237">
        <f>+IF(H381=0,"",'Ark1'!AA1310)</f>
        <v>0</v>
      </c>
      <c r="AB381" s="236">
        <f>+IF(H381=0,"",'Ark1'!AC1310)</f>
        <v>0</v>
      </c>
      <c r="AC381" s="237">
        <f>+IF(H381=0,"",'Ark1'!AE1310)</f>
        <v>0</v>
      </c>
      <c r="AD381" s="237">
        <f t="shared" si="264"/>
        <v>4.7160000000000011</v>
      </c>
      <c r="AE381" s="235">
        <f t="shared" si="263"/>
        <v>0.64</v>
      </c>
      <c r="AF381" s="480"/>
      <c r="AG381" s="27"/>
      <c r="AI381" s="29"/>
      <c r="AJ381" s="27"/>
    </row>
    <row r="382" spans="1:60">
      <c r="A382" s="480"/>
      <c r="B382" s="238">
        <f>+'Ark1'!C1311</f>
        <v>2023</v>
      </c>
      <c r="C382" s="234">
        <f>+'Ark1'!L1311</f>
        <v>10</v>
      </c>
      <c r="D382" s="234" t="str">
        <f>VLOOKUP(C382,RNR!$D$4:$E$18,2)</f>
        <v>U-</v>
      </c>
      <c r="E382" s="234">
        <f>+'Ark1'!D1311</f>
        <v>8</v>
      </c>
      <c r="F382" s="234" t="str">
        <f>VLOOKUP(E382,RNR!$F$4:$G$15,2)</f>
        <v>Aug</v>
      </c>
      <c r="G382" s="351">
        <f>+'Ark1'!Q1311</f>
        <v>387</v>
      </c>
      <c r="H382" s="351">
        <f>+'Ark1'!R1311</f>
        <v>585</v>
      </c>
      <c r="I382" s="236">
        <f>+IF(H382=0,"",'Ark1'!AG1311)</f>
        <v>6.7433316326103911</v>
      </c>
      <c r="J382" s="236">
        <f>+IF(H382=0,"",'Ark1'!AH1311)</f>
        <v>0.85470085470085477</v>
      </c>
      <c r="K382" s="95"/>
      <c r="L382" s="465">
        <f>+'Ark1'!AI1311</f>
        <v>354</v>
      </c>
      <c r="M382" s="214"/>
      <c r="N382" s="531"/>
      <c r="O382" s="531"/>
      <c r="P382" s="32">
        <f>+IF(H382=0,"",'Ark1'!U1311)</f>
        <v>44.100512820512805</v>
      </c>
      <c r="Q382" s="214"/>
      <c r="R382" s="462">
        <f>+IF(L382=0,"",'Ark1'!AJ1311)</f>
        <v>117.0002824858757</v>
      </c>
      <c r="S382" s="460"/>
      <c r="T382" s="463">
        <f>+IF(L382=0,"",'Ark1'!AL1311)</f>
        <v>27.582471835680639</v>
      </c>
      <c r="U382" s="214"/>
      <c r="V382" s="236">
        <f>+IF(H382=0,"",'Ark1'!T1311)</f>
        <v>9.2700854700854709</v>
      </c>
      <c r="W382" s="237">
        <f>+IF(H382=0,"",'Ark1'!W1311)</f>
        <v>64.102564102564102</v>
      </c>
      <c r="X382" s="237">
        <f>+IF(H382=0,"",'Ark1'!X1311)</f>
        <v>100</v>
      </c>
      <c r="Y382" s="237">
        <f>+IF(H382=0,"",'Ark1'!Y1311)</f>
        <v>100</v>
      </c>
      <c r="Z382" s="237">
        <f>+IF(H382=0,"",'Ark1'!Z1311)</f>
        <v>5.9585620140667581</v>
      </c>
      <c r="AA382" s="237">
        <f>+IF(H382=0,"",'Ark1'!AA1311)</f>
        <v>0</v>
      </c>
      <c r="AB382" s="236">
        <f>+IF(H382=0,"",'Ark1'!AC1311)</f>
        <v>0</v>
      </c>
      <c r="AC382" s="237">
        <f>+IF(H382=0,"",'Ark1'!AE1311)</f>
        <v>0</v>
      </c>
      <c r="AD382" s="237">
        <f t="shared" si="264"/>
        <v>4.4100512820512803</v>
      </c>
      <c r="AE382" s="235">
        <f t="shared" si="263"/>
        <v>0.66153846153846152</v>
      </c>
      <c r="AF382" s="480"/>
      <c r="AI382" s="29"/>
      <c r="AJ382" s="27"/>
    </row>
    <row r="383" spans="1:60">
      <c r="A383" s="480"/>
      <c r="B383" s="238">
        <f>+'Ark1'!C1312</f>
        <v>2023</v>
      </c>
      <c r="C383" s="234">
        <f>+'Ark1'!L1312</f>
        <v>10</v>
      </c>
      <c r="D383" s="234" t="str">
        <f>VLOOKUP(C383,RNR!$D$4:$E$18,2)</f>
        <v>U-</v>
      </c>
      <c r="E383" s="234">
        <f>+'Ark1'!D1312</f>
        <v>9</v>
      </c>
      <c r="F383" s="234" t="str">
        <f>VLOOKUP(E383,RNR!$F$4:$G$15,2)</f>
        <v>Sep</v>
      </c>
      <c r="G383" s="351">
        <f>+'Ark1'!Q1312</f>
        <v>309</v>
      </c>
      <c r="H383" s="351">
        <f>+'Ark1'!R1312</f>
        <v>410</v>
      </c>
      <c r="I383" s="236">
        <f>+IF(H383=0,"",'Ark1'!AG1312)</f>
        <v>4.3840320247756788</v>
      </c>
      <c r="J383" s="236">
        <f>+IF(H383=0,"",'Ark1'!AH1312)</f>
        <v>3.4146341463414642</v>
      </c>
      <c r="K383" s="95"/>
      <c r="L383" s="465">
        <f>+'Ark1'!AI1312</f>
        <v>146</v>
      </c>
      <c r="M383" s="214"/>
      <c r="N383" s="531"/>
      <c r="O383" s="531"/>
      <c r="P383" s="32">
        <f>+IF(H383=0,"",'Ark1'!U1312)</f>
        <v>43.047804878048787</v>
      </c>
      <c r="Q383" s="214"/>
      <c r="R383" s="462">
        <f>+IF(L383=0,"",'Ark1'!AJ1312)</f>
        <v>116.53698630136982</v>
      </c>
      <c r="S383" s="460"/>
      <c r="T383" s="463">
        <f>+IF(L383=0,"",'Ark1'!AL1312)</f>
        <v>26.989823028252967</v>
      </c>
      <c r="U383" s="214"/>
      <c r="V383" s="236">
        <f>+IF(H383=0,"",'Ark1'!T1312)</f>
        <v>9.6414634146341438</v>
      </c>
      <c r="W383" s="237">
        <f>+IF(H383=0,"",'Ark1'!W1312)</f>
        <v>69.268292682926813</v>
      </c>
      <c r="X383" s="237">
        <f>+IF(H383=0,"",'Ark1'!X1312)</f>
        <v>100</v>
      </c>
      <c r="Y383" s="237">
        <f>+IF(H383=0,"",'Ark1'!Y1312)</f>
        <v>100</v>
      </c>
      <c r="Z383" s="237">
        <f>+IF(H383=0,"",'Ark1'!Z1312)</f>
        <v>5.6728069845428548</v>
      </c>
      <c r="AA383" s="237">
        <f>+IF(H383=0,"",'Ark1'!AA1312)</f>
        <v>0</v>
      </c>
      <c r="AB383" s="236">
        <f>+IF(H383=0,"",'Ark1'!AC1312)</f>
        <v>0</v>
      </c>
      <c r="AC383" s="237">
        <f>+IF(H383=0,"",'Ark1'!AE1312)</f>
        <v>0</v>
      </c>
      <c r="AD383" s="237">
        <f t="shared" si="264"/>
        <v>4.3047804878048783</v>
      </c>
      <c r="AE383" s="235">
        <f t="shared" si="263"/>
        <v>0.75365853658536586</v>
      </c>
      <c r="AF383" s="480"/>
      <c r="AG383" s="217"/>
      <c r="AI383" s="29"/>
      <c r="AJ383" s="27"/>
    </row>
    <row r="384" spans="1:60">
      <c r="A384" s="480"/>
      <c r="B384" s="238">
        <f>+'Ark1'!C1313</f>
        <v>2023</v>
      </c>
      <c r="C384" s="234">
        <f>+'Ark1'!L1313</f>
        <v>10</v>
      </c>
      <c r="D384" s="234" t="str">
        <f>VLOOKUP(C384,RNR!$D$4:$E$18,2)</f>
        <v>U-</v>
      </c>
      <c r="E384" s="234">
        <f>+'Ark1'!D1313</f>
        <v>10</v>
      </c>
      <c r="F384" s="234" t="str">
        <f>VLOOKUP(E384,RNR!$F$4:$G$15,2)</f>
        <v>Okt</v>
      </c>
      <c r="G384" s="351">
        <f>+'Ark1'!Q1313</f>
        <v>1128</v>
      </c>
      <c r="H384" s="351">
        <f>+'Ark1'!R1313</f>
        <v>1797</v>
      </c>
      <c r="I384" s="236">
        <f>+IF(H384=0,"",'Ark1'!AG1313)</f>
        <v>6.119913536125722</v>
      </c>
      <c r="J384" s="236">
        <f>+IF(H384=0,"",'Ark1'!AH1313)</f>
        <v>1.3912075681691709</v>
      </c>
      <c r="K384" s="95"/>
      <c r="L384" s="465">
        <f>+'Ark1'!AI1313</f>
        <v>657</v>
      </c>
      <c r="M384" s="214"/>
      <c r="N384" s="531"/>
      <c r="O384" s="531"/>
      <c r="P384" s="32">
        <f>+IF(H384=0,"",'Ark1'!U1313)</f>
        <v>42.346688925987742</v>
      </c>
      <c r="Q384" s="214"/>
      <c r="R384" s="462">
        <f>+IF(L384=0,"",'Ark1'!AJ1313)</f>
        <v>117.53972602739736</v>
      </c>
      <c r="S384" s="460"/>
      <c r="T384" s="463">
        <f>+IF(L384=0,"",'Ark1'!AL1313)</f>
        <v>26.586714263059473</v>
      </c>
      <c r="U384" s="214"/>
      <c r="V384" s="236">
        <f>+IF(H384=0,"",'Ark1'!T1313)</f>
        <v>9.2203672787979976</v>
      </c>
      <c r="W384" s="237">
        <f>+IF(H384=0,"",'Ark1'!W1313)</f>
        <v>59.543683917640514</v>
      </c>
      <c r="X384" s="237">
        <f>+IF(H384=0,"",'Ark1'!X1313)</f>
        <v>100</v>
      </c>
      <c r="Y384" s="237">
        <f>+IF(H384=0,"",'Ark1'!Y1313)</f>
        <v>99.944351697273248</v>
      </c>
      <c r="Z384" s="237">
        <f>+IF(H384=0,"",'Ark1'!Z1313)</f>
        <v>5.3082297063124075</v>
      </c>
      <c r="AA384" s="237">
        <f>+IF(H384=0,"",'Ark1'!AA1313)</f>
        <v>0</v>
      </c>
      <c r="AB384" s="236">
        <f>+IF(H384=0,"",'Ark1'!AC1313)</f>
        <v>0</v>
      </c>
      <c r="AC384" s="237">
        <f>+IF(H384=0,"",'Ark1'!AE1313)</f>
        <v>0</v>
      </c>
      <c r="AD384" s="237">
        <f t="shared" si="264"/>
        <v>4.2346688925987745</v>
      </c>
      <c r="AE384" s="235">
        <f t="shared" si="263"/>
        <v>0.62771285475792993</v>
      </c>
      <c r="AF384" s="480"/>
      <c r="AG384" s="217"/>
      <c r="AI384" s="29"/>
      <c r="AJ384" s="27"/>
    </row>
    <row r="385" spans="1:60">
      <c r="A385" s="480"/>
      <c r="B385" s="238">
        <f>+'Ark1'!C1314</f>
        <v>2023</v>
      </c>
      <c r="C385" s="234">
        <f>+'Ark1'!L1314</f>
        <v>10</v>
      </c>
      <c r="D385" s="234" t="str">
        <f>VLOOKUP(C385,RNR!$D$4:$E$18,2)</f>
        <v>U-</v>
      </c>
      <c r="E385" s="234">
        <f>+'Ark1'!D1314</f>
        <v>11</v>
      </c>
      <c r="F385" s="234" t="str">
        <f>VLOOKUP(E385,RNR!$F$4:$G$15,2)</f>
        <v>Nov</v>
      </c>
      <c r="G385" s="351">
        <f>+'Ark1'!Q1314</f>
        <v>619</v>
      </c>
      <c r="H385" s="351">
        <f>+'Ark1'!R1314</f>
        <v>984</v>
      </c>
      <c r="I385" s="236">
        <f>+IF(H385=0,"",'Ark1'!AG1314)</f>
        <v>5.7833619523613136</v>
      </c>
      <c r="J385" s="236">
        <f>+IF(H385=0,"",'Ark1'!AH1314)</f>
        <v>1.7276422764227641</v>
      </c>
      <c r="K385" s="95"/>
      <c r="L385" s="465">
        <f>+'Ark1'!AI1314</f>
        <v>337</v>
      </c>
      <c r="M385" s="214"/>
      <c r="N385" s="531"/>
      <c r="O385" s="531"/>
      <c r="P385" s="32">
        <f>+IF(H385=0,"",'Ark1'!U1314)</f>
        <v>41.662093495934968</v>
      </c>
      <c r="Q385" s="214"/>
      <c r="R385" s="462">
        <f>+IF(L385=0,"",'Ark1'!AJ1314)</f>
        <v>117.09020771513357</v>
      </c>
      <c r="S385" s="460"/>
      <c r="T385" s="463">
        <f>+IF(L385=0,"",'Ark1'!AL1314)</f>
        <v>0</v>
      </c>
      <c r="U385" s="214"/>
      <c r="V385" s="236">
        <f>+IF(H385=0,"",'Ark1'!T1314)</f>
        <v>8.9644308943089435</v>
      </c>
      <c r="W385" s="237">
        <f>+IF(H385=0,"",'Ark1'!W1314)</f>
        <v>55.386178861788622</v>
      </c>
      <c r="X385" s="237">
        <f>+IF(H385=0,"",'Ark1'!X1314)</f>
        <v>100</v>
      </c>
      <c r="Y385" s="237">
        <f>+IF(H385=0,"",'Ark1'!Y1314)</f>
        <v>99.898373983739845</v>
      </c>
      <c r="Z385" s="237">
        <f>+IF(H385=0,"",'Ark1'!Z1314)</f>
        <v>5.183819816862572</v>
      </c>
      <c r="AA385" s="237">
        <f>+IF(H385=0,"",'Ark1'!AA1314)</f>
        <v>0</v>
      </c>
      <c r="AB385" s="236">
        <f>+IF(H385=0,"",'Ark1'!AC1314)</f>
        <v>0</v>
      </c>
      <c r="AC385" s="237">
        <f>+IF(H385=0,"",'Ark1'!AE1314)</f>
        <v>0</v>
      </c>
      <c r="AD385" s="237">
        <f t="shared" si="264"/>
        <v>4.1662093495934966</v>
      </c>
      <c r="AE385" s="235">
        <f t="shared" si="263"/>
        <v>0.62906504065040647</v>
      </c>
      <c r="AF385" s="480"/>
      <c r="AG385" s="217"/>
      <c r="AI385" s="29"/>
      <c r="AJ385" s="27"/>
    </row>
    <row r="386" spans="1:60">
      <c r="A386" s="480"/>
      <c r="B386" s="238">
        <f>+'Ark1'!C1315</f>
        <v>2023</v>
      </c>
      <c r="C386" s="234">
        <f>+'Ark1'!L1315</f>
        <v>10</v>
      </c>
      <c r="D386" s="234" t="str">
        <f>VLOOKUP(C386,RNR!$D$4:$E$18,2)</f>
        <v>U-</v>
      </c>
      <c r="E386" s="234">
        <f>+'Ark1'!D1315</f>
        <v>12</v>
      </c>
      <c r="F386" s="234" t="str">
        <f>VLOOKUP(E386,RNR!$F$4:$G$15,2)</f>
        <v>Des</v>
      </c>
      <c r="G386" s="351">
        <f>+'Ark1'!Q1315</f>
        <v>42</v>
      </c>
      <c r="H386" s="351">
        <f>+'Ark1'!R1315</f>
        <v>52</v>
      </c>
      <c r="I386" s="236">
        <f>+IF(H386=0,"",'Ark1'!AG1315)</f>
        <v>6.0534737391371891</v>
      </c>
      <c r="J386" s="236">
        <f>+IF(H386=0,"",'Ark1'!AH1315)</f>
        <v>0</v>
      </c>
      <c r="K386" s="95"/>
      <c r="L386" s="465">
        <f>+'Ark1'!AI1315</f>
        <v>22</v>
      </c>
      <c r="M386" s="214"/>
      <c r="N386" s="531"/>
      <c r="O386" s="531"/>
      <c r="P386" s="32">
        <f>+IF(H386=0,"",'Ark1'!U1315)</f>
        <v>41.942307692307686</v>
      </c>
      <c r="Q386" s="214"/>
      <c r="R386" s="462">
        <f>+IF(L386=0,"",'Ark1'!AJ1315)</f>
        <v>116.38636363636364</v>
      </c>
      <c r="S386" s="460"/>
      <c r="T386" s="463">
        <f>+IF(L386=0,"",'Ark1'!AL1315)</f>
        <v>0</v>
      </c>
      <c r="U386" s="214"/>
      <c r="V386" s="236">
        <f>+IF(H386=0,"",'Ark1'!T1315)</f>
        <v>9.2884615384615365</v>
      </c>
      <c r="W386" s="237">
        <f>+IF(H386=0,"",'Ark1'!W1315)</f>
        <v>51.923076923076913</v>
      </c>
      <c r="X386" s="237">
        <f>+IF(H386=0,"",'Ark1'!X1315)</f>
        <v>100</v>
      </c>
      <c r="Y386" s="237">
        <f>+IF(H386=0,"",'Ark1'!Y1315)</f>
        <v>100</v>
      </c>
      <c r="Z386" s="237">
        <f>+IF(H386=0,"",'Ark1'!Z1315)</f>
        <v>7.1059115734676199</v>
      </c>
      <c r="AA386" s="237">
        <f>+IF(H386=0,"",'Ark1'!AA1315)</f>
        <v>0</v>
      </c>
      <c r="AB386" s="236">
        <f>+IF(H386=0,"",'Ark1'!AC1315)</f>
        <v>0</v>
      </c>
      <c r="AC386" s="237">
        <f>+IF(H386=0,"",'Ark1'!AE1315)</f>
        <v>0</v>
      </c>
      <c r="AD386" s="237">
        <f t="shared" si="264"/>
        <v>4.194230769230769</v>
      </c>
      <c r="AE386" s="235">
        <f t="shared" si="263"/>
        <v>0.80769230769230771</v>
      </c>
      <c r="AF386" s="480"/>
      <c r="AG386" s="27"/>
      <c r="AI386" s="29"/>
      <c r="AJ386" s="27"/>
    </row>
    <row r="387" spans="1:60" ht="15" customHeight="1">
      <c r="A387" s="480"/>
      <c r="B387" s="480"/>
      <c r="C387" s="480"/>
      <c r="D387" s="480"/>
      <c r="E387" s="480"/>
      <c r="F387" s="480"/>
      <c r="G387" s="480"/>
      <c r="H387" s="480"/>
      <c r="I387" s="480"/>
      <c r="J387" s="480"/>
      <c r="K387" s="480"/>
      <c r="L387" s="480"/>
      <c r="M387" s="480"/>
      <c r="N387" s="480"/>
      <c r="O387" s="480"/>
      <c r="P387" s="480"/>
      <c r="Q387" s="480"/>
      <c r="R387" s="480"/>
      <c r="S387" s="480"/>
      <c r="T387" s="480"/>
      <c r="U387" s="480"/>
      <c r="V387" s="480"/>
      <c r="W387" s="480"/>
      <c r="X387" s="480"/>
      <c r="Y387" s="480"/>
      <c r="Z387" s="480"/>
      <c r="AA387" s="480"/>
      <c r="AB387" s="480"/>
      <c r="AC387" s="480"/>
      <c r="AD387" s="480"/>
      <c r="AE387" s="480"/>
      <c r="AF387" s="480"/>
      <c r="AG387" s="27"/>
      <c r="AI387" s="29"/>
      <c r="AJ387" s="27"/>
      <c r="AK387" s="28"/>
      <c r="AL387" s="28"/>
      <c r="AP387" s="28"/>
    </row>
    <row r="388" spans="1:60" ht="15" customHeight="1">
      <c r="A388" s="480"/>
      <c r="B388" s="480"/>
      <c r="C388" s="480"/>
      <c r="D388" s="238" t="str">
        <f>+D390</f>
        <v>U</v>
      </c>
      <c r="E388" s="480"/>
      <c r="F388" s="480"/>
      <c r="G388" s="480"/>
      <c r="H388" s="480"/>
      <c r="I388" s="480"/>
      <c r="J388" s="480"/>
      <c r="K388" s="480"/>
      <c r="L388" s="480"/>
      <c r="M388" s="480"/>
      <c r="N388" s="480"/>
      <c r="O388" s="480"/>
      <c r="P388" s="480"/>
      <c r="Q388" s="480"/>
      <c r="R388" s="480"/>
      <c r="S388" s="480"/>
      <c r="T388" s="480"/>
      <c r="U388" s="480"/>
      <c r="V388" s="480"/>
      <c r="W388" s="480"/>
      <c r="X388" s="480"/>
      <c r="Y388" s="480"/>
      <c r="Z388" s="480"/>
      <c r="AA388" s="480"/>
      <c r="AB388" s="480"/>
      <c r="AC388" s="480"/>
      <c r="AD388" s="480"/>
      <c r="AE388" s="480"/>
      <c r="AF388" s="480"/>
      <c r="AG388" s="27"/>
      <c r="AI388" s="29"/>
      <c r="AJ388" s="27"/>
      <c r="AK388" s="28"/>
      <c r="AL388" s="28"/>
      <c r="AP388" s="28"/>
    </row>
    <row r="389" spans="1:60" ht="15" customHeight="1">
      <c r="A389" s="480"/>
      <c r="B389" s="480"/>
      <c r="C389" s="480"/>
      <c r="D389" s="480"/>
      <c r="E389" s="480"/>
      <c r="F389" s="480"/>
      <c r="G389" s="480"/>
      <c r="H389" s="480"/>
      <c r="I389" s="480"/>
      <c r="J389" s="480"/>
      <c r="K389" s="480"/>
      <c r="L389" s="480"/>
      <c r="M389" s="480"/>
      <c r="N389" s="480"/>
      <c r="O389" s="480"/>
      <c r="P389" s="480"/>
      <c r="Q389" s="480"/>
      <c r="R389" s="480"/>
      <c r="S389" s="480"/>
      <c r="T389" s="480"/>
      <c r="U389" s="480"/>
      <c r="V389" s="480"/>
      <c r="W389" s="480"/>
      <c r="X389" s="480"/>
      <c r="Y389" s="480"/>
      <c r="Z389" s="480"/>
      <c r="AA389" s="480"/>
      <c r="AB389" s="480"/>
      <c r="AC389" s="480"/>
      <c r="AD389" s="480"/>
      <c r="AE389" s="480"/>
      <c r="AF389" s="480"/>
      <c r="AG389" s="27"/>
      <c r="AI389" s="29"/>
      <c r="AJ389" s="27"/>
      <c r="AK389" s="28"/>
      <c r="AL389" s="28"/>
      <c r="AP389" s="28"/>
    </row>
    <row r="390" spans="1:60">
      <c r="A390" s="480"/>
      <c r="B390" s="238">
        <f>+'Ark1'!C1316</f>
        <v>2023</v>
      </c>
      <c r="C390" s="234">
        <f>+'Ark1'!L1316</f>
        <v>11</v>
      </c>
      <c r="D390" s="234" t="str">
        <f>VLOOKUP(C390,RNR!$D$4:$E$18,2)</f>
        <v>U</v>
      </c>
      <c r="E390" s="234">
        <f>+'Ark1'!D1316</f>
        <v>1</v>
      </c>
      <c r="F390" s="234" t="str">
        <f>VLOOKUP(E390,RNR!$F$4:$G$15,2)</f>
        <v>Jan</v>
      </c>
      <c r="G390" s="351">
        <f>+'Ark1'!Q1316</f>
        <v>10</v>
      </c>
      <c r="H390" s="351">
        <f>+'Ark1'!R1316</f>
        <v>15</v>
      </c>
      <c r="I390" s="236">
        <f>+IF(H390=0,"",'Ark1'!AG1316)</f>
        <v>1.8537386675538556</v>
      </c>
      <c r="J390" s="236">
        <f>+IF(H390=0,"",'Ark1'!AH1316)</f>
        <v>0</v>
      </c>
      <c r="K390" s="95"/>
      <c r="L390" s="465">
        <f>+'Ark1'!AI1316</f>
        <v>10</v>
      </c>
      <c r="M390" s="214"/>
      <c r="N390" s="531"/>
      <c r="O390" s="531"/>
      <c r="P390" s="32">
        <f>+IF(H390=0,"",'Ark1'!U1316)</f>
        <v>47.546666666666681</v>
      </c>
      <c r="Q390" s="214"/>
      <c r="R390" s="462">
        <f>+IF(L390=0,"",'Ark1'!AJ1316)</f>
        <v>120.43000000000002</v>
      </c>
      <c r="S390" s="460"/>
      <c r="T390" s="463">
        <f>+IF(L390=0,"",'Ark1'!AL1316)</f>
        <v>26.803706752812712</v>
      </c>
      <c r="U390" s="214"/>
      <c r="V390" s="236">
        <f>+IF(H390=0,"",'Ark1'!T1316)</f>
        <v>9</v>
      </c>
      <c r="W390" s="237">
        <f>+IF(H390=0,"",'Ark1'!W1316)</f>
        <v>40</v>
      </c>
      <c r="X390" s="237">
        <f>+IF(H390=0,"",'Ark1'!X1316)</f>
        <v>100</v>
      </c>
      <c r="Y390" s="237">
        <f>+IF(H390=0,"",'Ark1'!Y1316)</f>
        <v>100</v>
      </c>
      <c r="Z390" s="237">
        <f>+IF(H390=0,"",'Ark1'!Z1316)</f>
        <v>4.1713094133883422</v>
      </c>
      <c r="AA390" s="237">
        <f>+IF(H390=0,"",'Ark1'!AA1316)</f>
        <v>0</v>
      </c>
      <c r="AB390" s="236">
        <f>+IF(H390=0,"",'Ark1'!AC1316)</f>
        <v>0</v>
      </c>
      <c r="AC390" s="237">
        <f>+IF(H390=0,"",'Ark1'!AE1316)</f>
        <v>0</v>
      </c>
      <c r="AD390" s="237">
        <f t="shared" ref="AD390:AD401" si="265">+IF(H390=0,"",+P390/C390)</f>
        <v>4.3224242424242441</v>
      </c>
      <c r="AE390" s="235">
        <f t="shared" si="263"/>
        <v>0.66666666666666663</v>
      </c>
      <c r="AF390" s="480"/>
      <c r="AG390" s="27"/>
      <c r="AI390" s="29"/>
      <c r="AJ390" s="27"/>
    </row>
    <row r="391" spans="1:60">
      <c r="A391" s="480"/>
      <c r="B391" s="238">
        <f>+'Ark1'!C1317</f>
        <v>2023</v>
      </c>
      <c r="C391" s="234">
        <f>+'Ark1'!L1317</f>
        <v>11</v>
      </c>
      <c r="D391" s="234" t="str">
        <f>VLOOKUP(C391,RNR!$D$4:$E$18,2)</f>
        <v>U</v>
      </c>
      <c r="E391" s="234">
        <f>+'Ark1'!D1317</f>
        <v>2</v>
      </c>
      <c r="F391" s="234" t="str">
        <f>VLOOKUP(E391,RNR!$F$4:$G$15,2)</f>
        <v>Feb</v>
      </c>
      <c r="G391" s="351">
        <f>+'Ark1'!Q1317</f>
        <v>31</v>
      </c>
      <c r="H391" s="351">
        <f>+'Ark1'!R1317</f>
        <v>37</v>
      </c>
      <c r="I391" s="236">
        <f>+IF(H391=0,"",'Ark1'!AG1317)</f>
        <v>3.5185850187767405</v>
      </c>
      <c r="J391" s="236">
        <f>+IF(H391=0,"",'Ark1'!AH1317)</f>
        <v>0</v>
      </c>
      <c r="K391" s="95"/>
      <c r="L391" s="465">
        <f>+'Ark1'!AI1317</f>
        <v>8</v>
      </c>
      <c r="M391" s="214"/>
      <c r="N391" s="531"/>
      <c r="O391" s="531"/>
      <c r="P391" s="32">
        <f>+IF(H391=0,"",'Ark1'!U1317)</f>
        <v>46.87297297297296</v>
      </c>
      <c r="Q391" s="214"/>
      <c r="R391" s="462">
        <f>+IF(L391=0,"",'Ark1'!AJ1317)</f>
        <v>116.16249999999999</v>
      </c>
      <c r="S391" s="460"/>
      <c r="T391" s="463">
        <f>+IF(L391=0,"",'Ark1'!AL1317)</f>
        <v>29.221347708796557</v>
      </c>
      <c r="U391" s="214"/>
      <c r="V391" s="236">
        <f>+IF(H391=0,"",'Ark1'!T1317)</f>
        <v>9.8378378378378404</v>
      </c>
      <c r="W391" s="237">
        <f>+IF(H391=0,"",'Ark1'!W1317)</f>
        <v>70.27027027027026</v>
      </c>
      <c r="X391" s="237">
        <f>+IF(H391=0,"",'Ark1'!X1317)</f>
        <v>100</v>
      </c>
      <c r="Y391" s="237">
        <f>+IF(H391=0,"",'Ark1'!Y1317)</f>
        <v>100</v>
      </c>
      <c r="Z391" s="237">
        <f>+IF(H391=0,"",'Ark1'!Z1317)</f>
        <v>7.5380350385571715</v>
      </c>
      <c r="AA391" s="237">
        <f>+IF(H391=0,"",'Ark1'!AA1317)</f>
        <v>0</v>
      </c>
      <c r="AB391" s="236">
        <f>+IF(H391=0,"",'Ark1'!AC1317)</f>
        <v>0</v>
      </c>
      <c r="AC391" s="237">
        <f>+IF(H391=0,"",'Ark1'!AE1317)</f>
        <v>0</v>
      </c>
      <c r="AD391" s="237">
        <f t="shared" si="265"/>
        <v>4.2611793611793596</v>
      </c>
      <c r="AE391" s="235">
        <f t="shared" si="263"/>
        <v>0.83783783783783783</v>
      </c>
      <c r="AF391" s="480"/>
      <c r="AI391" s="29"/>
      <c r="AJ391" s="27"/>
    </row>
    <row r="392" spans="1:60">
      <c r="A392" s="480"/>
      <c r="B392" s="238">
        <f>+'Ark1'!C1318</f>
        <v>2023</v>
      </c>
      <c r="C392" s="234">
        <f>+'Ark1'!L1318</f>
        <v>11</v>
      </c>
      <c r="D392" s="234" t="str">
        <f>VLOOKUP(C392,RNR!$D$4:$E$18,2)</f>
        <v>U</v>
      </c>
      <c r="E392" s="234">
        <f>+'Ark1'!D1318</f>
        <v>3</v>
      </c>
      <c r="F392" s="234" t="str">
        <f>VLOOKUP(E392,RNR!$F$4:$G$15,2)</f>
        <v>Mar</v>
      </c>
      <c r="G392" s="351">
        <f>+'Ark1'!Q1318</f>
        <v>237</v>
      </c>
      <c r="H392" s="351">
        <f>+'Ark1'!R1318</f>
        <v>342</v>
      </c>
      <c r="I392" s="236">
        <f>+IF(H392=0,"",'Ark1'!AG1318)</f>
        <v>3.820700573868947</v>
      </c>
      <c r="J392" s="236">
        <f>+IF(H392=0,"",'Ark1'!AH1318)</f>
        <v>0.58479532163742698</v>
      </c>
      <c r="K392" s="95"/>
      <c r="L392" s="465">
        <f>+'Ark1'!AI1318</f>
        <v>70</v>
      </c>
      <c r="M392" s="214"/>
      <c r="N392" s="531"/>
      <c r="O392" s="531"/>
      <c r="P392" s="32">
        <f>+IF(H392=0,"",'Ark1'!U1318)</f>
        <v>46.508187134502947</v>
      </c>
      <c r="Q392" s="214"/>
      <c r="R392" s="462">
        <f>+IF(L392=0,"",'Ark1'!AJ1318)</f>
        <v>117.25285714285704</v>
      </c>
      <c r="S392" s="460"/>
      <c r="T392" s="463">
        <f>+IF(L392=0,"",'Ark1'!AL1318)</f>
        <v>28.569992786460645</v>
      </c>
      <c r="U392" s="214"/>
      <c r="V392" s="236">
        <f>+IF(H392=0,"",'Ark1'!T1318)</f>
        <v>10.108187134502923</v>
      </c>
      <c r="W392" s="237">
        <f>+IF(H392=0,"",'Ark1'!W1318)</f>
        <v>74.561403508771946</v>
      </c>
      <c r="X392" s="237">
        <f>+IF(H392=0,"",'Ark1'!X1318)</f>
        <v>100</v>
      </c>
      <c r="Y392" s="237">
        <f>+IF(H392=0,"",'Ark1'!Y1318)</f>
        <v>100</v>
      </c>
      <c r="Z392" s="237">
        <f>+IF(H392=0,"",'Ark1'!Z1318)</f>
        <v>6.0348154320005847</v>
      </c>
      <c r="AA392" s="237">
        <f>+IF(H392=0,"",'Ark1'!AA1318)</f>
        <v>0</v>
      </c>
      <c r="AB392" s="236">
        <f>+IF(H392=0,"",'Ark1'!AC1318)</f>
        <v>0</v>
      </c>
      <c r="AC392" s="237">
        <f>+IF(H392=0,"",'Ark1'!AE1318)</f>
        <v>0</v>
      </c>
      <c r="AD392" s="237">
        <f t="shared" si="265"/>
        <v>4.2280170122275402</v>
      </c>
      <c r="AE392" s="235">
        <f t="shared" si="263"/>
        <v>0.69298245614035092</v>
      </c>
      <c r="AF392" s="480"/>
      <c r="AG392" s="217"/>
      <c r="AI392" s="29"/>
      <c r="AJ392" s="27"/>
      <c r="AM392" s="27"/>
      <c r="AN392" s="27"/>
      <c r="AO392" s="27"/>
      <c r="AQ392" s="27"/>
      <c r="AS392" s="27"/>
      <c r="AT392" s="27"/>
    </row>
    <row r="393" spans="1:60" ht="15" customHeight="1">
      <c r="A393" s="480"/>
      <c r="B393" s="238">
        <f>+'Ark1'!C1319</f>
        <v>2023</v>
      </c>
      <c r="C393" s="234">
        <f>+'Ark1'!L1319</f>
        <v>11</v>
      </c>
      <c r="D393" s="234" t="str">
        <f>VLOOKUP(C393,RNR!$D$4:$E$18,2)</f>
        <v>U</v>
      </c>
      <c r="E393" s="234">
        <f>+'Ark1'!D1319</f>
        <v>4</v>
      </c>
      <c r="F393" s="234" t="str">
        <f>VLOOKUP(E393,RNR!$F$4:$G$15,2)</f>
        <v>Apr</v>
      </c>
      <c r="G393" s="351">
        <f>+'Ark1'!Q1319</f>
        <v>11</v>
      </c>
      <c r="H393" s="351">
        <f>+'Ark1'!R1319</f>
        <v>12</v>
      </c>
      <c r="I393" s="236">
        <f>+IF(H393=0,"",'Ark1'!AG1319)</f>
        <v>2.8548803867633556</v>
      </c>
      <c r="J393" s="236">
        <f>+IF(H393=0,"",'Ark1'!AH1319)</f>
        <v>8.3333333333333357</v>
      </c>
      <c r="K393" s="95"/>
      <c r="L393" s="465">
        <f>+'Ark1'!AI1319</f>
        <v>2</v>
      </c>
      <c r="M393" s="214"/>
      <c r="N393" s="531"/>
      <c r="O393" s="531"/>
      <c r="P393" s="32">
        <f>+IF(H393=0,"",'Ark1'!U1319)</f>
        <v>45.666666666666657</v>
      </c>
      <c r="Q393" s="214"/>
      <c r="R393" s="462">
        <f>+IF(L393=0,"",'Ark1'!AJ1319)</f>
        <v>116.2</v>
      </c>
      <c r="S393" s="460"/>
      <c r="T393" s="463">
        <f>+IF(L393=0,"",'Ark1'!AL1319)</f>
        <v>28.175904960118991</v>
      </c>
      <c r="U393" s="214"/>
      <c r="V393" s="236">
        <f>+IF(H393=0,"",'Ark1'!T1319)</f>
        <v>9.9166666666666643</v>
      </c>
      <c r="W393" s="237">
        <f>+IF(H393=0,"",'Ark1'!W1319)</f>
        <v>75</v>
      </c>
      <c r="X393" s="237">
        <f>+IF(H393=0,"",'Ark1'!X1319)</f>
        <v>100</v>
      </c>
      <c r="Y393" s="237">
        <f>+IF(H393=0,"",'Ark1'!Y1319)</f>
        <v>100</v>
      </c>
      <c r="Z393" s="237">
        <f>+IF(H393=0,"",'Ark1'!Z1319)</f>
        <v>4.5272017356813752</v>
      </c>
      <c r="AA393" s="237">
        <f>+IF(H393=0,"",'Ark1'!AA1319)</f>
        <v>0</v>
      </c>
      <c r="AB393" s="236">
        <f>+IF(H393=0,"",'Ark1'!AC1319)</f>
        <v>0</v>
      </c>
      <c r="AC393" s="237">
        <f>+IF(H393=0,"",'Ark1'!AE1319)</f>
        <v>0</v>
      </c>
      <c r="AD393" s="237">
        <f t="shared" si="265"/>
        <v>4.1515151515151505</v>
      </c>
      <c r="AE393" s="235">
        <f t="shared" si="263"/>
        <v>0.91666666666666663</v>
      </c>
      <c r="AF393" s="480"/>
      <c r="AG393" s="217"/>
      <c r="AI393" s="29"/>
      <c r="AJ393" s="27"/>
      <c r="AK393" s="218"/>
      <c r="AL393" s="28"/>
      <c r="AP393" s="28"/>
      <c r="BH393" s="230"/>
    </row>
    <row r="394" spans="1:60">
      <c r="A394" s="480"/>
      <c r="B394" s="238">
        <f>+'Ark1'!C1320</f>
        <v>2023</v>
      </c>
      <c r="C394" s="234">
        <f>+'Ark1'!L1320</f>
        <v>11</v>
      </c>
      <c r="D394" s="234" t="str">
        <f>VLOOKUP(C394,RNR!$D$4:$E$18,2)</f>
        <v>U</v>
      </c>
      <c r="E394" s="234">
        <f>+'Ark1'!D1320</f>
        <v>5</v>
      </c>
      <c r="F394" s="234" t="str">
        <f>VLOOKUP(E394,RNR!$F$4:$G$15,2)</f>
        <v>Mai</v>
      </c>
      <c r="G394" s="351">
        <f>+'Ark1'!Q1320</f>
        <v>38</v>
      </c>
      <c r="H394" s="351">
        <f>+'Ark1'!R1320</f>
        <v>43</v>
      </c>
      <c r="I394" s="236">
        <f>+IF(H394=0,"",'Ark1'!AG1320)</f>
        <v>4.5193562144299237</v>
      </c>
      <c r="J394" s="236">
        <f>+IF(H394=0,"",'Ark1'!AH1320)</f>
        <v>0</v>
      </c>
      <c r="K394" s="95"/>
      <c r="L394" s="465">
        <f>+'Ark1'!AI1320</f>
        <v>18</v>
      </c>
      <c r="M394" s="214"/>
      <c r="N394" s="531"/>
      <c r="O394" s="531"/>
      <c r="P394" s="32">
        <f>+IF(H394=0,"",'Ark1'!U1320)</f>
        <v>50.027906976744191</v>
      </c>
      <c r="Q394" s="214"/>
      <c r="R394" s="462">
        <f>+IF(L394=0,"",'Ark1'!AJ1320)</f>
        <v>118.72777777777777</v>
      </c>
      <c r="S394" s="460"/>
      <c r="T394" s="463">
        <f>+IF(L394=0,"",'Ark1'!AL1320)</f>
        <v>29.163654757980595</v>
      </c>
      <c r="U394" s="214"/>
      <c r="V394" s="236">
        <f>+IF(H394=0,"",'Ark1'!T1320)</f>
        <v>9.8604651162790642</v>
      </c>
      <c r="W394" s="237">
        <f>+IF(H394=0,"",'Ark1'!W1320)</f>
        <v>72.093023255813932</v>
      </c>
      <c r="X394" s="237">
        <f>+IF(H394=0,"",'Ark1'!X1320)</f>
        <v>100</v>
      </c>
      <c r="Y394" s="237">
        <f>+IF(H394=0,"",'Ark1'!Y1320)</f>
        <v>100</v>
      </c>
      <c r="Z394" s="237">
        <f>+IF(H394=0,"",'Ark1'!Z1320)</f>
        <v>6.7108840987380507</v>
      </c>
      <c r="AA394" s="237">
        <f>+IF(H394=0,"",'Ark1'!AA1320)</f>
        <v>0</v>
      </c>
      <c r="AB394" s="236">
        <f>+IF(H394=0,"",'Ark1'!AC1320)</f>
        <v>0</v>
      </c>
      <c r="AC394" s="237">
        <f>+IF(H394=0,"",'Ark1'!AE1320)</f>
        <v>0</v>
      </c>
      <c r="AD394" s="237">
        <f t="shared" si="265"/>
        <v>4.5479915433403812</v>
      </c>
      <c r="AE394" s="235">
        <f t="shared" si="263"/>
        <v>0.88372093023255816</v>
      </c>
      <c r="AF394" s="480"/>
      <c r="AG394" s="217"/>
      <c r="AI394" s="29"/>
      <c r="AJ394" s="27"/>
    </row>
    <row r="395" spans="1:60">
      <c r="A395" s="480"/>
      <c r="B395" s="238">
        <f>+'Ark1'!C1321</f>
        <v>2023</v>
      </c>
      <c r="C395" s="234">
        <f>+'Ark1'!L1321</f>
        <v>11</v>
      </c>
      <c r="D395" s="234" t="str">
        <f>VLOOKUP(C395,RNR!$D$4:$E$18,2)</f>
        <v>U</v>
      </c>
      <c r="E395" s="234">
        <f>+'Ark1'!D1321</f>
        <v>6</v>
      </c>
      <c r="F395" s="234" t="str">
        <f>VLOOKUP(E395,RNR!$F$4:$G$15,2)</f>
        <v>Jun</v>
      </c>
      <c r="G395" s="351">
        <f>+'Ark1'!Q1321</f>
        <v>21</v>
      </c>
      <c r="H395" s="351">
        <f>+'Ark1'!R1321</f>
        <v>23</v>
      </c>
      <c r="I395" s="236">
        <f>+IF(H395=0,"",'Ark1'!AG1321)</f>
        <v>2.5510058969642952</v>
      </c>
      <c r="J395" s="236">
        <f>+IF(H395=0,"",'Ark1'!AH1321)</f>
        <v>0</v>
      </c>
      <c r="K395" s="95"/>
      <c r="L395" s="465">
        <f>+'Ark1'!AI1321</f>
        <v>10</v>
      </c>
      <c r="M395" s="214"/>
      <c r="N395" s="531"/>
      <c r="O395" s="531"/>
      <c r="P395" s="32">
        <f>+IF(H395=0,"",'Ark1'!U1321)</f>
        <v>46.795652173913041</v>
      </c>
      <c r="Q395" s="214"/>
      <c r="R395" s="462">
        <f>+IF(L395=0,"",'Ark1'!AJ1321)</f>
        <v>115.47</v>
      </c>
      <c r="S395" s="460"/>
      <c r="T395" s="463">
        <f>+IF(L395=0,"",'Ark1'!AL1321)</f>
        <v>28.792898924166511</v>
      </c>
      <c r="U395" s="214"/>
      <c r="V395" s="236">
        <f>+IF(H395=0,"",'Ark1'!T1321)</f>
        <v>10.913043478260873</v>
      </c>
      <c r="W395" s="237">
        <f>+IF(H395=0,"",'Ark1'!W1321)</f>
        <v>91.304347826086953</v>
      </c>
      <c r="X395" s="237">
        <f>+IF(H395=0,"",'Ark1'!X1321)</f>
        <v>100</v>
      </c>
      <c r="Y395" s="237">
        <f>+IF(H395=0,"",'Ark1'!Y1321)</f>
        <v>100</v>
      </c>
      <c r="Z395" s="237">
        <f>+IF(H395=0,"",'Ark1'!Z1321)</f>
        <v>6.5366178105161188</v>
      </c>
      <c r="AA395" s="237">
        <f>+IF(H395=0,"",'Ark1'!AA1321)</f>
        <v>0</v>
      </c>
      <c r="AB395" s="236">
        <f>+IF(H395=0,"",'Ark1'!AC1321)</f>
        <v>0</v>
      </c>
      <c r="AC395" s="237">
        <f>+IF(H395=0,"",'Ark1'!AE1321)</f>
        <v>0</v>
      </c>
      <c r="AD395" s="237">
        <f t="shared" si="265"/>
        <v>4.2541501976284586</v>
      </c>
      <c r="AE395" s="235">
        <f t="shared" si="263"/>
        <v>0.91304347826086951</v>
      </c>
      <c r="AF395" s="480"/>
      <c r="AG395" s="27"/>
      <c r="AI395" s="29"/>
      <c r="AJ395" s="27"/>
    </row>
    <row r="396" spans="1:60">
      <c r="A396" s="480"/>
      <c r="B396" s="238">
        <f>+'Ark1'!C1322</f>
        <v>2023</v>
      </c>
      <c r="C396" s="234">
        <f>+'Ark1'!L1322</f>
        <v>11</v>
      </c>
      <c r="D396" s="234" t="str">
        <f>VLOOKUP(C396,RNR!$D$4:$E$18,2)</f>
        <v>U</v>
      </c>
      <c r="E396" s="234">
        <f>+'Ark1'!D1322</f>
        <v>7</v>
      </c>
      <c r="F396" s="234" t="str">
        <f>VLOOKUP(E396,RNR!$F$4:$G$15,2)</f>
        <v>Jul</v>
      </c>
      <c r="G396" s="351">
        <f>+'Ark1'!Q1322</f>
        <v>6</v>
      </c>
      <c r="H396" s="351">
        <f>+'Ark1'!R1322</f>
        <v>7</v>
      </c>
      <c r="I396" s="236">
        <f>+IF(H396=0,"",'Ark1'!AG1322)</f>
        <v>3.0363792609567457</v>
      </c>
      <c r="J396" s="236">
        <f>+IF(H396=0,"",'Ark1'!AH1322)</f>
        <v>0</v>
      </c>
      <c r="K396" s="95"/>
      <c r="L396" s="465">
        <f>+'Ark1'!AI1322</f>
        <v>1</v>
      </c>
      <c r="M396" s="214"/>
      <c r="N396" s="531"/>
      <c r="O396" s="531"/>
      <c r="P396" s="32">
        <f>+IF(H396=0,"",'Ark1'!U1322)</f>
        <v>43.914285714285697</v>
      </c>
      <c r="Q396" s="214"/>
      <c r="R396" s="462">
        <f>+IF(L396=0,"",'Ark1'!AJ1322)</f>
        <v>116.9</v>
      </c>
      <c r="S396" s="460"/>
      <c r="T396" s="463">
        <f>+IF(L396=0,"",'Ark1'!AL1322)</f>
        <v>33.427024797692489</v>
      </c>
      <c r="U396" s="214"/>
      <c r="V396" s="236">
        <f>+IF(H396=0,"",'Ark1'!T1322)</f>
        <v>9.7142857142857117</v>
      </c>
      <c r="W396" s="237">
        <f>+IF(H396=0,"",'Ark1'!W1322)</f>
        <v>57.142857142857153</v>
      </c>
      <c r="X396" s="237">
        <f>+IF(H396=0,"",'Ark1'!X1322)</f>
        <v>100</v>
      </c>
      <c r="Y396" s="237">
        <f>+IF(H396=0,"",'Ark1'!Y1322)</f>
        <v>100</v>
      </c>
      <c r="Z396" s="237">
        <f>+IF(H396=0,"",'Ark1'!Z1322)</f>
        <v>11.434962498711528</v>
      </c>
      <c r="AA396" s="237">
        <f>+IF(H396=0,"",'Ark1'!AA1322)</f>
        <v>0</v>
      </c>
      <c r="AB396" s="236">
        <f>+IF(H396=0,"",'Ark1'!AC1322)</f>
        <v>0</v>
      </c>
      <c r="AC396" s="237">
        <f>+IF(H396=0,"",'Ark1'!AE1322)</f>
        <v>0</v>
      </c>
      <c r="AD396" s="237">
        <f t="shared" si="265"/>
        <v>3.9922077922077905</v>
      </c>
      <c r="AE396" s="235">
        <f t="shared" si="263"/>
        <v>0.8571428571428571</v>
      </c>
      <c r="AF396" s="480"/>
      <c r="AG396" s="27"/>
      <c r="AI396" s="29"/>
      <c r="AJ396" s="27"/>
    </row>
    <row r="397" spans="1:60">
      <c r="A397" s="480"/>
      <c r="B397" s="238">
        <f>+'Ark1'!C1323</f>
        <v>2023</v>
      </c>
      <c r="C397" s="234">
        <f>+'Ark1'!L1323</f>
        <v>11</v>
      </c>
      <c r="D397" s="234" t="str">
        <f>VLOOKUP(C397,RNR!$D$4:$E$18,2)</f>
        <v>U</v>
      </c>
      <c r="E397" s="234">
        <f>+'Ark1'!D1323</f>
        <v>8</v>
      </c>
      <c r="F397" s="234" t="str">
        <f>VLOOKUP(E397,RNR!$F$4:$G$15,2)</f>
        <v>Aug</v>
      </c>
      <c r="G397" s="351">
        <f>+'Ark1'!Q1323</f>
        <v>141</v>
      </c>
      <c r="H397" s="351">
        <f>+'Ark1'!R1323</f>
        <v>185</v>
      </c>
      <c r="I397" s="236">
        <f>+IF(H397=0,"",'Ark1'!AG1323)</f>
        <v>2.320101499703072</v>
      </c>
      <c r="J397" s="236">
        <f>+IF(H397=0,"",'Ark1'!AH1323)</f>
        <v>0</v>
      </c>
      <c r="K397" s="95"/>
      <c r="L397" s="465">
        <f>+'Ark1'!AI1323</f>
        <v>113</v>
      </c>
      <c r="M397" s="214"/>
      <c r="N397" s="531"/>
      <c r="O397" s="531"/>
      <c r="P397" s="32">
        <f>+IF(H397=0,"",'Ark1'!U1323)</f>
        <v>47.980000000000011</v>
      </c>
      <c r="Q397" s="214"/>
      <c r="R397" s="462">
        <f>+IF(L397=0,"",'Ark1'!AJ1323)</f>
        <v>117.14513274336284</v>
      </c>
      <c r="S397" s="460"/>
      <c r="T397" s="463">
        <f>+IF(L397=0,"",'Ark1'!AL1323)</f>
        <v>29.67647272201695</v>
      </c>
      <c r="U397" s="214"/>
      <c r="V397" s="236">
        <f>+IF(H397=0,"",'Ark1'!T1323)</f>
        <v>10.572972972972975</v>
      </c>
      <c r="W397" s="237">
        <f>+IF(H397=0,"",'Ark1'!W1323)</f>
        <v>83.783783783783804</v>
      </c>
      <c r="X397" s="237">
        <f>+IF(H397=0,"",'Ark1'!X1323)</f>
        <v>100</v>
      </c>
      <c r="Y397" s="237">
        <f>+IF(H397=0,"",'Ark1'!Y1323)</f>
        <v>100</v>
      </c>
      <c r="Z397" s="237">
        <f>+IF(H397=0,"",'Ark1'!Z1323)</f>
        <v>6.1766762688138908</v>
      </c>
      <c r="AA397" s="237">
        <f>+IF(H397=0,"",'Ark1'!AA1323)</f>
        <v>0</v>
      </c>
      <c r="AB397" s="236">
        <f>+IF(H397=0,"",'Ark1'!AC1323)</f>
        <v>0</v>
      </c>
      <c r="AC397" s="237">
        <f>+IF(H397=0,"",'Ark1'!AE1323)</f>
        <v>0</v>
      </c>
      <c r="AD397" s="237">
        <f t="shared" si="265"/>
        <v>4.3618181818181831</v>
      </c>
      <c r="AE397" s="235">
        <f t="shared" si="263"/>
        <v>0.76216216216216215</v>
      </c>
      <c r="AF397" s="480"/>
      <c r="AI397" s="29"/>
      <c r="AJ397" s="27"/>
    </row>
    <row r="398" spans="1:60">
      <c r="A398" s="480"/>
      <c r="B398" s="238">
        <f>+'Ark1'!C1324</f>
        <v>2023</v>
      </c>
      <c r="C398" s="234">
        <f>+'Ark1'!L1324</f>
        <v>11</v>
      </c>
      <c r="D398" s="234" t="str">
        <f>VLOOKUP(C398,RNR!$D$4:$E$18,2)</f>
        <v>U</v>
      </c>
      <c r="E398" s="234">
        <f>+'Ark1'!D1324</f>
        <v>9</v>
      </c>
      <c r="F398" s="234" t="str">
        <f>VLOOKUP(E398,RNR!$F$4:$G$15,2)</f>
        <v>Sep</v>
      </c>
      <c r="G398" s="351">
        <f>+'Ark1'!Q1324</f>
        <v>125</v>
      </c>
      <c r="H398" s="351">
        <f>+'Ark1'!R1324</f>
        <v>152</v>
      </c>
      <c r="I398" s="236">
        <f>+IF(H398=0,"",'Ark1'!AG1324)</f>
        <v>1.7759582183585556</v>
      </c>
      <c r="J398" s="236">
        <f>+IF(H398=0,"",'Ark1'!AH1324)</f>
        <v>1.3157894736842111</v>
      </c>
      <c r="K398" s="95"/>
      <c r="L398" s="465">
        <f>+'Ark1'!AI1324</f>
        <v>62</v>
      </c>
      <c r="M398" s="214"/>
      <c r="N398" s="531"/>
      <c r="O398" s="531"/>
      <c r="P398" s="32">
        <f>+IF(H398=0,"",'Ark1'!U1324)</f>
        <v>47.038157894736869</v>
      </c>
      <c r="Q398" s="214"/>
      <c r="R398" s="462">
        <f>+IF(L398=0,"",'Ark1'!AJ1324)</f>
        <v>116.9064516129032</v>
      </c>
      <c r="S398" s="460"/>
      <c r="T398" s="463">
        <f>+IF(L398=0,"",'Ark1'!AL1324)</f>
        <v>28.401037723127512</v>
      </c>
      <c r="U398" s="214"/>
      <c r="V398" s="236">
        <f>+IF(H398=0,"",'Ark1'!T1324)</f>
        <v>10.756578947368421</v>
      </c>
      <c r="W398" s="237">
        <f>+IF(H398=0,"",'Ark1'!W1324)</f>
        <v>81.578947368421055</v>
      </c>
      <c r="X398" s="237">
        <f>+IF(H398=0,"",'Ark1'!X1324)</f>
        <v>100</v>
      </c>
      <c r="Y398" s="237">
        <f>+IF(H398=0,"",'Ark1'!Y1324)</f>
        <v>100</v>
      </c>
      <c r="Z398" s="237">
        <f>+IF(H398=0,"",'Ark1'!Z1324)</f>
        <v>6.832256449050532</v>
      </c>
      <c r="AA398" s="237">
        <f>+IF(H398=0,"",'Ark1'!AA1324)</f>
        <v>0</v>
      </c>
      <c r="AB398" s="236">
        <f>+IF(H398=0,"",'Ark1'!AC1324)</f>
        <v>0</v>
      </c>
      <c r="AC398" s="237">
        <f>+IF(H398=0,"",'Ark1'!AE1324)</f>
        <v>0</v>
      </c>
      <c r="AD398" s="237">
        <f t="shared" si="265"/>
        <v>4.276196172248806</v>
      </c>
      <c r="AE398" s="235">
        <f t="shared" si="263"/>
        <v>0.82236842105263153</v>
      </c>
      <c r="AF398" s="480"/>
      <c r="AG398" s="217"/>
      <c r="AI398" s="29"/>
      <c r="AJ398" s="27"/>
    </row>
    <row r="399" spans="1:60">
      <c r="A399" s="480"/>
      <c r="B399" s="238">
        <f>+'Ark1'!C1325</f>
        <v>2023</v>
      </c>
      <c r="C399" s="234">
        <f>+'Ark1'!L1325</f>
        <v>11</v>
      </c>
      <c r="D399" s="234" t="str">
        <f>VLOOKUP(C399,RNR!$D$4:$E$18,2)</f>
        <v>U</v>
      </c>
      <c r="E399" s="234">
        <f>+'Ark1'!D1325</f>
        <v>10</v>
      </c>
      <c r="F399" s="234" t="str">
        <f>VLOOKUP(E399,RNR!$F$4:$G$15,2)</f>
        <v>Okt</v>
      </c>
      <c r="G399" s="351">
        <f>+'Ark1'!Q1325</f>
        <v>507</v>
      </c>
      <c r="H399" s="351">
        <f>+'Ark1'!R1325</f>
        <v>687</v>
      </c>
      <c r="I399" s="236">
        <f>+IF(H399=0,"",'Ark1'!AG1325)</f>
        <v>2.4986316105915218</v>
      </c>
      <c r="J399" s="236">
        <f>+IF(H399=0,"",'Ark1'!AH1325)</f>
        <v>2.1834061135371172</v>
      </c>
      <c r="K399" s="95"/>
      <c r="L399" s="465">
        <f>+'Ark1'!AI1325</f>
        <v>153</v>
      </c>
      <c r="M399" s="214"/>
      <c r="N399" s="531"/>
      <c r="O399" s="531"/>
      <c r="P399" s="32">
        <f>+IF(H399=0,"",'Ark1'!U1325)</f>
        <v>45.223871906841367</v>
      </c>
      <c r="Q399" s="214"/>
      <c r="R399" s="462">
        <f>+IF(L399=0,"",'Ark1'!AJ1325)</f>
        <v>117.46470588235296</v>
      </c>
      <c r="S399" s="460"/>
      <c r="T399" s="463">
        <f>+IF(L399=0,"",'Ark1'!AL1325)</f>
        <v>28.585086756642006</v>
      </c>
      <c r="U399" s="214"/>
      <c r="V399" s="236">
        <f>+IF(H399=0,"",'Ark1'!T1325)</f>
        <v>9.7831149927219823</v>
      </c>
      <c r="W399" s="237">
        <f>+IF(H399=0,"",'Ark1'!W1325)</f>
        <v>69.141193595342074</v>
      </c>
      <c r="X399" s="237">
        <f>+IF(H399=0,"",'Ark1'!X1325)</f>
        <v>100</v>
      </c>
      <c r="Y399" s="237">
        <f>+IF(H399=0,"",'Ark1'!Y1325)</f>
        <v>100</v>
      </c>
      <c r="Z399" s="237">
        <f>+IF(H399=0,"",'Ark1'!Z1325)</f>
        <v>5.8899228698678003</v>
      </c>
      <c r="AA399" s="237">
        <f>+IF(H399=0,"",'Ark1'!AA1325)</f>
        <v>0</v>
      </c>
      <c r="AB399" s="236">
        <f>+IF(H399=0,"",'Ark1'!AC1325)</f>
        <v>0</v>
      </c>
      <c r="AC399" s="237">
        <f>+IF(H399=0,"",'Ark1'!AE1325)</f>
        <v>0</v>
      </c>
      <c r="AD399" s="237">
        <f t="shared" si="265"/>
        <v>4.1112610824401239</v>
      </c>
      <c r="AE399" s="235">
        <f t="shared" si="263"/>
        <v>0.73799126637554591</v>
      </c>
      <c r="AF399" s="480"/>
      <c r="AG399" s="217"/>
      <c r="AI399" s="29"/>
      <c r="AJ399" s="27"/>
    </row>
    <row r="400" spans="1:60">
      <c r="A400" s="480"/>
      <c r="B400" s="238">
        <f>+'Ark1'!C1326</f>
        <v>2023</v>
      </c>
      <c r="C400" s="234">
        <f>+'Ark1'!L1326</f>
        <v>11</v>
      </c>
      <c r="D400" s="234" t="str">
        <f>VLOOKUP(C400,RNR!$D$4:$E$18,2)</f>
        <v>U</v>
      </c>
      <c r="E400" s="234">
        <f>+'Ark1'!D1326</f>
        <v>11</v>
      </c>
      <c r="F400" s="234" t="str">
        <f>VLOOKUP(E400,RNR!$F$4:$G$15,2)</f>
        <v>Nov</v>
      </c>
      <c r="G400" s="351">
        <f>+'Ark1'!Q1326</f>
        <v>277</v>
      </c>
      <c r="H400" s="351">
        <f>+'Ark1'!R1326</f>
        <v>384</v>
      </c>
      <c r="I400" s="236">
        <f>+IF(H400=0,"",'Ark1'!AG1326)</f>
        <v>2.4110661119296504</v>
      </c>
      <c r="J400" s="236">
        <f>+IF(H400=0,"",'Ark1'!AH1326)</f>
        <v>1.302083333333333</v>
      </c>
      <c r="K400" s="95"/>
      <c r="L400" s="465">
        <f>+'Ark1'!AI1326</f>
        <v>107</v>
      </c>
      <c r="M400" s="214"/>
      <c r="N400" s="531"/>
      <c r="O400" s="531"/>
      <c r="P400" s="32">
        <f>+IF(H400=0,"",'Ark1'!U1326)</f>
        <v>44.507552083333344</v>
      </c>
      <c r="Q400" s="214"/>
      <c r="R400" s="462">
        <f>+IF(L400=0,"",'Ark1'!AJ1326)</f>
        <v>117.05046728971971</v>
      </c>
      <c r="S400" s="460"/>
      <c r="T400" s="463">
        <f>+IF(L400=0,"",'Ark1'!AL1326)</f>
        <v>0</v>
      </c>
      <c r="U400" s="214"/>
      <c r="V400" s="236">
        <f>+IF(H400=0,"",'Ark1'!T1326)</f>
        <v>9.6588541666666643</v>
      </c>
      <c r="W400" s="237">
        <f>+IF(H400=0,"",'Ark1'!W1326)</f>
        <v>67.708333333333314</v>
      </c>
      <c r="X400" s="237">
        <f>+IF(H400=0,"",'Ark1'!X1326)</f>
        <v>100</v>
      </c>
      <c r="Y400" s="237">
        <f>+IF(H400=0,"",'Ark1'!Y1326)</f>
        <v>100</v>
      </c>
      <c r="Z400" s="237">
        <f>+IF(H400=0,"",'Ark1'!Z1326)</f>
        <v>5.5227295719027847</v>
      </c>
      <c r="AA400" s="237">
        <f>+IF(H400=0,"",'Ark1'!AA1326)</f>
        <v>0</v>
      </c>
      <c r="AB400" s="236">
        <f>+IF(H400=0,"",'Ark1'!AC1326)</f>
        <v>0</v>
      </c>
      <c r="AC400" s="237">
        <f>+IF(H400=0,"",'Ark1'!AE1326)</f>
        <v>0</v>
      </c>
      <c r="AD400" s="237">
        <f t="shared" si="265"/>
        <v>4.0461410984848492</v>
      </c>
      <c r="AE400" s="235">
        <f t="shared" si="263"/>
        <v>0.72135416666666663</v>
      </c>
      <c r="AF400" s="480"/>
      <c r="AG400" s="217"/>
      <c r="AI400" s="29"/>
      <c r="AJ400" s="27"/>
    </row>
    <row r="401" spans="1:60">
      <c r="A401" s="480"/>
      <c r="B401" s="238">
        <f>+'Ark1'!C1327</f>
        <v>2023</v>
      </c>
      <c r="C401" s="234">
        <f>+'Ark1'!L1327</f>
        <v>11</v>
      </c>
      <c r="D401" s="234" t="str">
        <f>VLOOKUP(C401,RNR!$D$4:$E$18,2)</f>
        <v>U</v>
      </c>
      <c r="E401" s="234">
        <f>+'Ark1'!D1327</f>
        <v>12</v>
      </c>
      <c r="F401" s="234" t="str">
        <f>VLOOKUP(E401,RNR!$F$4:$G$15,2)</f>
        <v>Des</v>
      </c>
      <c r="G401" s="351">
        <f>+'Ark1'!Q1327</f>
        <v>15</v>
      </c>
      <c r="H401" s="351">
        <f>+'Ark1'!R1327</f>
        <v>16</v>
      </c>
      <c r="I401" s="236">
        <f>+IF(H401=0,"",'Ark1'!AG1327)</f>
        <v>1.9628686970737379</v>
      </c>
      <c r="J401" s="236">
        <f>+IF(H401=0,"",'Ark1'!AH1327)</f>
        <v>0</v>
      </c>
      <c r="K401" s="95"/>
      <c r="L401" s="465">
        <f>+'Ark1'!AI1327</f>
        <v>8</v>
      </c>
      <c r="M401" s="214"/>
      <c r="N401" s="531"/>
      <c r="O401" s="531"/>
      <c r="P401" s="32">
        <f>+IF(H401=0,"",'Ark1'!U1327)</f>
        <v>44.2</v>
      </c>
      <c r="Q401" s="214"/>
      <c r="R401" s="462">
        <f>+IF(L401=0,"",'Ark1'!AJ1327)</f>
        <v>116.425</v>
      </c>
      <c r="S401" s="460"/>
      <c r="T401" s="463">
        <f>+IF(L401=0,"",'Ark1'!AL1327)</f>
        <v>0</v>
      </c>
      <c r="U401" s="214"/>
      <c r="V401" s="236">
        <f>+IF(H401=0,"",'Ark1'!T1327)</f>
        <v>9.3125</v>
      </c>
      <c r="W401" s="237">
        <f>+IF(H401=0,"",'Ark1'!W1327)</f>
        <v>37.5</v>
      </c>
      <c r="X401" s="237">
        <f>+IF(H401=0,"",'Ark1'!X1327)</f>
        <v>100</v>
      </c>
      <c r="Y401" s="237">
        <f>+IF(H401=0,"",'Ark1'!Y1327)</f>
        <v>100</v>
      </c>
      <c r="Z401" s="237">
        <f>+IF(H401=0,"",'Ark1'!Z1327)</f>
        <v>5.6852880314017504</v>
      </c>
      <c r="AA401" s="237">
        <f>+IF(H401=0,"",'Ark1'!AA1327)</f>
        <v>0</v>
      </c>
      <c r="AB401" s="236">
        <f>+IF(H401=0,"",'Ark1'!AC1327)</f>
        <v>0</v>
      </c>
      <c r="AC401" s="237">
        <f>+IF(H401=0,"",'Ark1'!AE1327)</f>
        <v>0</v>
      </c>
      <c r="AD401" s="237">
        <f t="shared" si="265"/>
        <v>4.0181818181818185</v>
      </c>
      <c r="AE401" s="235">
        <f t="shared" si="263"/>
        <v>0.9375</v>
      </c>
      <c r="AF401" s="480"/>
      <c r="AG401" s="27"/>
      <c r="AI401" s="29"/>
      <c r="AJ401" s="27"/>
    </row>
    <row r="402" spans="1:60" ht="15" customHeight="1">
      <c r="A402" s="480"/>
      <c r="B402" s="480"/>
      <c r="C402" s="480"/>
      <c r="D402" s="480"/>
      <c r="E402" s="480"/>
      <c r="F402" s="480"/>
      <c r="G402" s="480"/>
      <c r="H402" s="480"/>
      <c r="I402" s="480"/>
      <c r="J402" s="480"/>
      <c r="K402" s="480"/>
      <c r="L402" s="480"/>
      <c r="M402" s="480"/>
      <c r="N402" s="480"/>
      <c r="O402" s="480"/>
      <c r="P402" s="480"/>
      <c r="Q402" s="480"/>
      <c r="R402" s="480"/>
      <c r="S402" s="480"/>
      <c r="T402" s="480"/>
      <c r="U402" s="480"/>
      <c r="V402" s="480"/>
      <c r="W402" s="480"/>
      <c r="X402" s="480"/>
      <c r="Y402" s="480"/>
      <c r="Z402" s="480"/>
      <c r="AA402" s="480"/>
      <c r="AB402" s="480"/>
      <c r="AC402" s="480"/>
      <c r="AD402" s="480"/>
      <c r="AE402" s="480"/>
      <c r="AF402" s="480"/>
      <c r="AG402" s="27"/>
      <c r="AI402" s="29"/>
      <c r="AJ402" s="27"/>
      <c r="AK402" s="28"/>
      <c r="AL402" s="28"/>
      <c r="AP402" s="28"/>
    </row>
    <row r="403" spans="1:60" ht="15" customHeight="1">
      <c r="A403" s="480"/>
      <c r="B403" s="480"/>
      <c r="C403" s="480"/>
      <c r="D403" s="238" t="str">
        <f>+D405</f>
        <v>U+</v>
      </c>
      <c r="E403" s="480"/>
      <c r="F403" s="480"/>
      <c r="G403" s="480"/>
      <c r="H403" s="480"/>
      <c r="I403" s="480"/>
      <c r="J403" s="480"/>
      <c r="K403" s="480"/>
      <c r="L403" s="480"/>
      <c r="M403" s="480"/>
      <c r="N403" s="480"/>
      <c r="O403" s="480"/>
      <c r="P403" s="480"/>
      <c r="Q403" s="480"/>
      <c r="R403" s="480"/>
      <c r="S403" s="480"/>
      <c r="T403" s="480"/>
      <c r="U403" s="480"/>
      <c r="V403" s="480"/>
      <c r="W403" s="480"/>
      <c r="X403" s="480"/>
      <c r="Y403" s="480"/>
      <c r="Z403" s="480"/>
      <c r="AA403" s="480"/>
      <c r="AB403" s="480"/>
      <c r="AC403" s="480"/>
      <c r="AD403" s="480"/>
      <c r="AE403" s="480"/>
      <c r="AF403" s="480"/>
      <c r="AG403" s="27"/>
      <c r="AI403" s="29"/>
      <c r="AJ403" s="27"/>
      <c r="AK403" s="28"/>
      <c r="AL403" s="28"/>
      <c r="AP403" s="28"/>
    </row>
    <row r="404" spans="1:60" ht="15" customHeight="1">
      <c r="A404" s="480"/>
      <c r="B404" s="480"/>
      <c r="C404" s="480"/>
      <c r="D404" s="480"/>
      <c r="E404" s="480"/>
      <c r="F404" s="480"/>
      <c r="G404" s="480"/>
      <c r="H404" s="480"/>
      <c r="I404" s="480"/>
      <c r="J404" s="480"/>
      <c r="K404" s="480"/>
      <c r="L404" s="480"/>
      <c r="M404" s="480"/>
      <c r="N404" s="480"/>
      <c r="O404" s="480"/>
      <c r="P404" s="480"/>
      <c r="Q404" s="480"/>
      <c r="R404" s="480"/>
      <c r="S404" s="480"/>
      <c r="T404" s="480"/>
      <c r="U404" s="480"/>
      <c r="V404" s="480"/>
      <c r="W404" s="480"/>
      <c r="X404" s="480"/>
      <c r="Y404" s="480"/>
      <c r="Z404" s="480"/>
      <c r="AA404" s="480"/>
      <c r="AB404" s="480"/>
      <c r="AC404" s="480"/>
      <c r="AD404" s="480"/>
      <c r="AE404" s="480"/>
      <c r="AF404" s="480"/>
      <c r="AG404" s="27"/>
      <c r="AI404" s="29"/>
      <c r="AJ404" s="27"/>
      <c r="AK404" s="28"/>
      <c r="AL404" s="28"/>
      <c r="AP404" s="28"/>
    </row>
    <row r="405" spans="1:60">
      <c r="A405" s="480"/>
      <c r="B405" s="238">
        <f>+'Ark1'!C1328</f>
        <v>2023</v>
      </c>
      <c r="C405" s="234">
        <f>+'Ark1'!L1328</f>
        <v>12</v>
      </c>
      <c r="D405" s="234" t="str">
        <f>VLOOKUP(C405,RNR!$D$4:$E$18,2)</f>
        <v>U+</v>
      </c>
      <c r="E405" s="234">
        <f>+'Ark1'!D1328</f>
        <v>1</v>
      </c>
      <c r="F405" s="234" t="str">
        <f>VLOOKUP(E405,RNR!$F$4:$G$15,2)</f>
        <v>Jan</v>
      </c>
      <c r="G405" s="351">
        <f>+'Ark1'!Q1328</f>
        <v>2</v>
      </c>
      <c r="H405" s="351">
        <f>+'Ark1'!R1328</f>
        <v>4</v>
      </c>
      <c r="I405" s="236">
        <f>+IF(H405=0,"",'Ark1'!AG1328)</f>
        <v>0.52009689761290867</v>
      </c>
      <c r="J405" s="236">
        <f>+IF(H405=0,"",'Ark1'!AH1328)</f>
        <v>0</v>
      </c>
      <c r="K405" s="95"/>
      <c r="L405" s="465">
        <f>+'Ark1'!AI1328</f>
        <v>3</v>
      </c>
      <c r="M405" s="214"/>
      <c r="N405" s="531"/>
      <c r="O405" s="531"/>
      <c r="P405" s="32">
        <f>+IF(H405=0,"",'Ark1'!U1328)</f>
        <v>50.024999999999999</v>
      </c>
      <c r="Q405" s="214"/>
      <c r="R405" s="462">
        <f>+IF(L405=0,"",'Ark1'!AJ1328)</f>
        <v>121</v>
      </c>
      <c r="S405" s="460"/>
      <c r="T405" s="463">
        <f>+IF(L405=0,"",'Ark1'!AL1328)</f>
        <v>27.029099156131725</v>
      </c>
      <c r="U405" s="214"/>
      <c r="V405" s="236">
        <f>+IF(H405=0,"",'Ark1'!T1328)</f>
        <v>10.75</v>
      </c>
      <c r="W405" s="237">
        <f>+IF(H405=0,"",'Ark1'!W1328)</f>
        <v>75</v>
      </c>
      <c r="X405" s="237">
        <f>+IF(H405=0,"",'Ark1'!X1328)</f>
        <v>100</v>
      </c>
      <c r="Y405" s="237">
        <f>+IF(H405=0,"",'Ark1'!Y1328)</f>
        <v>100</v>
      </c>
      <c r="Z405" s="237">
        <f>+IF(H405=0,"",'Ark1'!Z1328)</f>
        <v>5.1387620104457614</v>
      </c>
      <c r="AA405" s="237">
        <f>+IF(H405=0,"",'Ark1'!AA1328)</f>
        <v>0</v>
      </c>
      <c r="AB405" s="236">
        <f>+IF(H405=0,"",'Ark1'!AC1328)</f>
        <v>0</v>
      </c>
      <c r="AC405" s="237">
        <f>+IF(H405=0,"",'Ark1'!AE1328)</f>
        <v>0</v>
      </c>
      <c r="AD405" s="237">
        <f t="shared" ref="AD405:AD416" si="266">+IF(H405=0,"",+P405/C405)</f>
        <v>4.1687500000000002</v>
      </c>
      <c r="AE405" s="235">
        <f t="shared" si="263"/>
        <v>0.5</v>
      </c>
      <c r="AF405" s="480"/>
      <c r="AG405" s="27"/>
      <c r="AI405" s="29"/>
      <c r="AJ405" s="27"/>
    </row>
    <row r="406" spans="1:60">
      <c r="A406" s="480"/>
      <c r="B406" s="238">
        <f>+'Ark1'!C1329</f>
        <v>2023</v>
      </c>
      <c r="C406" s="234">
        <f>+'Ark1'!L1329</f>
        <v>12</v>
      </c>
      <c r="D406" s="234" t="str">
        <f>VLOOKUP(C406,RNR!$D$4:$E$18,2)</f>
        <v>U+</v>
      </c>
      <c r="E406" s="234">
        <f>+'Ark1'!D1329</f>
        <v>2</v>
      </c>
      <c r="F406" s="234" t="str">
        <f>VLOOKUP(E406,RNR!$F$4:$G$15,2)</f>
        <v>Feb</v>
      </c>
      <c r="G406" s="351">
        <f>+'Ark1'!Q1329</f>
        <v>6</v>
      </c>
      <c r="H406" s="351">
        <f>+'Ark1'!R1329</f>
        <v>8</v>
      </c>
      <c r="I406" s="236">
        <f>+IF(H406=0,"",'Ark1'!AG1329)</f>
        <v>0.77906743193811245</v>
      </c>
      <c r="J406" s="236">
        <f>+IF(H406=0,"",'Ark1'!AH1329)</f>
        <v>0</v>
      </c>
      <c r="K406" s="95"/>
      <c r="L406" s="465">
        <f>+'Ark1'!AI1329</f>
        <v>2</v>
      </c>
      <c r="M406" s="214"/>
      <c r="N406" s="531"/>
      <c r="O406" s="531"/>
      <c r="P406" s="32">
        <f>+IF(H406=0,"",'Ark1'!U1329)</f>
        <v>47.999999999999993</v>
      </c>
      <c r="Q406" s="214"/>
      <c r="R406" s="462">
        <f>+IF(L406=0,"",'Ark1'!AJ1329)</f>
        <v>121.5</v>
      </c>
      <c r="S406" s="460"/>
      <c r="T406" s="463">
        <f>+IF(L406=0,"",'Ark1'!AL1329)</f>
        <v>30.553621824299448</v>
      </c>
      <c r="U406" s="214"/>
      <c r="V406" s="236">
        <f>+IF(H406=0,"",'Ark1'!T1329)</f>
        <v>9.125</v>
      </c>
      <c r="W406" s="237">
        <f>+IF(H406=0,"",'Ark1'!W1329)</f>
        <v>50</v>
      </c>
      <c r="X406" s="237">
        <f>+IF(H406=0,"",'Ark1'!X1329)</f>
        <v>100</v>
      </c>
      <c r="Y406" s="237">
        <f>+IF(H406=0,"",'Ark1'!Y1329)</f>
        <v>100</v>
      </c>
      <c r="Z406" s="237">
        <f>+IF(H406=0,"",'Ark1'!Z1329)</f>
        <v>4.4869254506845362</v>
      </c>
      <c r="AA406" s="237">
        <f>+IF(H406=0,"",'Ark1'!AA1329)</f>
        <v>0</v>
      </c>
      <c r="AB406" s="236">
        <f>+IF(H406=0,"",'Ark1'!AC1329)</f>
        <v>0</v>
      </c>
      <c r="AC406" s="237">
        <f>+IF(H406=0,"",'Ark1'!AE1329)</f>
        <v>0</v>
      </c>
      <c r="AD406" s="237">
        <f t="shared" si="266"/>
        <v>3.9999999999999996</v>
      </c>
      <c r="AE406" s="235">
        <f t="shared" si="263"/>
        <v>0.75</v>
      </c>
      <c r="AF406" s="480"/>
      <c r="AI406" s="29"/>
      <c r="AJ406" s="27"/>
    </row>
    <row r="407" spans="1:60">
      <c r="A407" s="480"/>
      <c r="B407" s="238">
        <f>+'Ark1'!C1330</f>
        <v>2023</v>
      </c>
      <c r="C407" s="234">
        <f>+'Ark1'!L1330</f>
        <v>12</v>
      </c>
      <c r="D407" s="234" t="str">
        <f>VLOOKUP(C407,RNR!$D$4:$E$18,2)</f>
        <v>U+</v>
      </c>
      <c r="E407" s="234">
        <f>+'Ark1'!D1330</f>
        <v>3</v>
      </c>
      <c r="F407" s="234" t="str">
        <f>VLOOKUP(E407,RNR!$F$4:$G$15,2)</f>
        <v>Mar</v>
      </c>
      <c r="G407" s="351">
        <f>+'Ark1'!Q1330</f>
        <v>26</v>
      </c>
      <c r="H407" s="351">
        <f>+'Ark1'!R1330</f>
        <v>35</v>
      </c>
      <c r="I407" s="236">
        <f>+IF(H407=0,"",'Ark1'!AG1330)</f>
        <v>0.41176457164846431</v>
      </c>
      <c r="J407" s="236">
        <f>+IF(H407=0,"",'Ark1'!AH1330)</f>
        <v>0</v>
      </c>
      <c r="K407" s="95"/>
      <c r="L407" s="465">
        <f>+'Ark1'!AI1330</f>
        <v>16</v>
      </c>
      <c r="M407" s="214"/>
      <c r="N407" s="531"/>
      <c r="O407" s="531"/>
      <c r="P407" s="32">
        <f>+IF(H407=0,"",'Ark1'!U1330)</f>
        <v>48.977142857142816</v>
      </c>
      <c r="Q407" s="214"/>
      <c r="R407" s="462">
        <f>+IF(L407=0,"",'Ark1'!AJ1330)</f>
        <v>116.58125</v>
      </c>
      <c r="S407" s="460"/>
      <c r="T407" s="463">
        <f>+IF(L407=0,"",'Ark1'!AL1330)</f>
        <v>30.679999658866006</v>
      </c>
      <c r="U407" s="214"/>
      <c r="V407" s="236">
        <f>+IF(H407=0,"",'Ark1'!T1330)</f>
        <v>11.485714285714288</v>
      </c>
      <c r="W407" s="237">
        <f>+IF(H407=0,"",'Ark1'!W1330)</f>
        <v>94.285714285714306</v>
      </c>
      <c r="X407" s="237">
        <f>+IF(H407=0,"",'Ark1'!X1330)</f>
        <v>100</v>
      </c>
      <c r="Y407" s="237">
        <f>+IF(H407=0,"",'Ark1'!Y1330)</f>
        <v>100</v>
      </c>
      <c r="Z407" s="237">
        <f>+IF(H407=0,"",'Ark1'!Z1330)</f>
        <v>4.9869020279866589</v>
      </c>
      <c r="AA407" s="237">
        <f>+IF(H407=0,"",'Ark1'!AA1330)</f>
        <v>0</v>
      </c>
      <c r="AB407" s="236">
        <f>+IF(H407=0,"",'Ark1'!AC1330)</f>
        <v>0</v>
      </c>
      <c r="AC407" s="237">
        <f>+IF(H407=0,"",'Ark1'!AE1330)</f>
        <v>0</v>
      </c>
      <c r="AD407" s="237">
        <f t="shared" si="266"/>
        <v>4.0814285714285683</v>
      </c>
      <c r="AE407" s="235">
        <f t="shared" ref="AE407:AE461" si="267">+IF(H407=0,"",G407/H407)</f>
        <v>0.74285714285714288</v>
      </c>
      <c r="AF407" s="480"/>
      <c r="AG407" s="217"/>
      <c r="AI407" s="29"/>
      <c r="AJ407" s="27"/>
    </row>
    <row r="408" spans="1:60">
      <c r="A408" s="480"/>
      <c r="B408" s="238">
        <f>+'Ark1'!C1331</f>
        <v>2023</v>
      </c>
      <c r="C408" s="234">
        <f>+'Ark1'!L1331</f>
        <v>12</v>
      </c>
      <c r="D408" s="234" t="str">
        <f>VLOOKUP(C408,RNR!$D$4:$E$18,2)</f>
        <v>U+</v>
      </c>
      <c r="E408" s="234">
        <f>+'Ark1'!D1331</f>
        <v>4</v>
      </c>
      <c r="F408" s="234" t="str">
        <f>VLOOKUP(E408,RNR!$F$4:$G$15,2)</f>
        <v>Apr</v>
      </c>
      <c r="G408" s="351">
        <f>+'Ark1'!Q1331</f>
        <v>6</v>
      </c>
      <c r="H408" s="351">
        <f>+'Ark1'!R1331</f>
        <v>6</v>
      </c>
      <c r="I408" s="236">
        <f>+IF(H408=0,"",'Ark1'!AG1331)</f>
        <v>1.6462448945569721</v>
      </c>
      <c r="J408" s="236">
        <f>+IF(H408=0,"",'Ark1'!AH1331)</f>
        <v>0</v>
      </c>
      <c r="K408" s="95"/>
      <c r="L408" s="465">
        <f>+'Ark1'!AI1331</f>
        <v>3</v>
      </c>
      <c r="M408" s="214"/>
      <c r="N408" s="531"/>
      <c r="O408" s="531"/>
      <c r="P408" s="32">
        <f>+IF(H408=0,"",'Ark1'!U1331)</f>
        <v>52.66666666666665</v>
      </c>
      <c r="Q408" s="214"/>
      <c r="R408" s="462">
        <f>+IF(L408=0,"",'Ark1'!AJ1331)</f>
        <v>121.6333333333333</v>
      </c>
      <c r="S408" s="460"/>
      <c r="T408" s="463">
        <f>+IF(L408=0,"",'Ark1'!AL1331)</f>
        <v>30.014428418604425</v>
      </c>
      <c r="U408" s="214"/>
      <c r="V408" s="236">
        <f>+IF(H408=0,"",'Ark1'!T1331)</f>
        <v>11.666666666666664</v>
      </c>
      <c r="W408" s="237">
        <f>+IF(H408=0,"",'Ark1'!W1331)</f>
        <v>100</v>
      </c>
      <c r="X408" s="237">
        <f>+IF(H408=0,"",'Ark1'!X1331)</f>
        <v>100</v>
      </c>
      <c r="Y408" s="237">
        <f>+IF(H408=0,"",'Ark1'!Y1331)</f>
        <v>100</v>
      </c>
      <c r="Z408" s="237">
        <f>+IF(H408=0,"",'Ark1'!Z1331)</f>
        <v>3.1562988170042474</v>
      </c>
      <c r="AA408" s="237">
        <f>+IF(H408=0,"",'Ark1'!AA1331)</f>
        <v>0</v>
      </c>
      <c r="AB408" s="236">
        <f>+IF(H408=0,"",'Ark1'!AC1331)</f>
        <v>0</v>
      </c>
      <c r="AC408" s="237">
        <f>+IF(H408=0,"",'Ark1'!AE1331)</f>
        <v>0</v>
      </c>
      <c r="AD408" s="237">
        <f t="shared" si="266"/>
        <v>4.3888888888888875</v>
      </c>
      <c r="AE408" s="235">
        <f t="shared" si="267"/>
        <v>1</v>
      </c>
      <c r="AF408" s="480"/>
      <c r="AG408" s="217"/>
      <c r="AI408" s="29"/>
      <c r="AJ408" s="27"/>
    </row>
    <row r="409" spans="1:60">
      <c r="A409" s="480"/>
      <c r="B409" s="238">
        <f>+'Ark1'!C1332</f>
        <v>2023</v>
      </c>
      <c r="C409" s="234">
        <f>+'Ark1'!L1332</f>
        <v>12</v>
      </c>
      <c r="D409" s="234" t="str">
        <f>VLOOKUP(C409,RNR!$D$4:$E$18,2)</f>
        <v>U+</v>
      </c>
      <c r="E409" s="234">
        <f>+'Ark1'!D1332</f>
        <v>5</v>
      </c>
      <c r="F409" s="234" t="str">
        <f>VLOOKUP(E409,RNR!$F$4:$G$15,2)</f>
        <v>Mai</v>
      </c>
      <c r="G409" s="351">
        <f>+'Ark1'!Q1332</f>
        <v>6</v>
      </c>
      <c r="H409" s="351">
        <f>+'Ark1'!R1332</f>
        <v>7</v>
      </c>
      <c r="I409" s="236">
        <f>+IF(H409=0,"",'Ark1'!AG1332)</f>
        <v>0.76366027516980139</v>
      </c>
      <c r="J409" s="236">
        <f>+IF(H409=0,"",'Ark1'!AH1332)</f>
        <v>0</v>
      </c>
      <c r="K409" s="95"/>
      <c r="L409" s="465">
        <f>+'Ark1'!AI1332</f>
        <v>4</v>
      </c>
      <c r="M409" s="214"/>
      <c r="N409" s="531"/>
      <c r="O409" s="531"/>
      <c r="P409" s="32">
        <f>+IF(H409=0,"",'Ark1'!U1332)</f>
        <v>51.928571428571438</v>
      </c>
      <c r="Q409" s="214"/>
      <c r="R409" s="462">
        <f>+IF(L409=0,"",'Ark1'!AJ1332)</f>
        <v>117.1</v>
      </c>
      <c r="S409" s="460"/>
      <c r="T409" s="463">
        <f>+IF(L409=0,"",'Ark1'!AL1332)</f>
        <v>31.578733122649865</v>
      </c>
      <c r="U409" s="214"/>
      <c r="V409" s="236">
        <f>+IF(H409=0,"",'Ark1'!T1332)</f>
        <v>12.142857142857141</v>
      </c>
      <c r="W409" s="237">
        <f>+IF(H409=0,"",'Ark1'!W1332)</f>
        <v>85.714285714285694</v>
      </c>
      <c r="X409" s="237">
        <f>+IF(H409=0,"",'Ark1'!X1332)</f>
        <v>100</v>
      </c>
      <c r="Y409" s="237">
        <f>+IF(H409=0,"",'Ark1'!Y1332)</f>
        <v>100</v>
      </c>
      <c r="Z409" s="237">
        <f>+IF(H409=0,"",'Ark1'!Z1332)</f>
        <v>3.9560854698675993</v>
      </c>
      <c r="AA409" s="237">
        <f>+IF(H409=0,"",'Ark1'!AA1332)</f>
        <v>0</v>
      </c>
      <c r="AB409" s="236">
        <f>+IF(H409=0,"",'Ark1'!AC1332)</f>
        <v>0</v>
      </c>
      <c r="AC409" s="237">
        <f>+IF(H409=0,"",'Ark1'!AE1332)</f>
        <v>0</v>
      </c>
      <c r="AD409" s="237">
        <f t="shared" si="266"/>
        <v>4.3273809523809534</v>
      </c>
      <c r="AE409" s="235">
        <f t="shared" si="267"/>
        <v>0.8571428571428571</v>
      </c>
      <c r="AF409" s="480"/>
      <c r="AG409" s="217"/>
      <c r="AI409" s="29"/>
      <c r="AJ409" s="27"/>
    </row>
    <row r="410" spans="1:60">
      <c r="A410" s="480"/>
      <c r="B410" s="238">
        <f>+'Ark1'!C1333</f>
        <v>2023</v>
      </c>
      <c r="C410" s="234">
        <f>+'Ark1'!L1333</f>
        <v>12</v>
      </c>
      <c r="D410" s="234" t="str">
        <f>VLOOKUP(C410,RNR!$D$4:$E$18,2)</f>
        <v>U+</v>
      </c>
      <c r="E410" s="234">
        <f>+'Ark1'!D1333</f>
        <v>6</v>
      </c>
      <c r="F410" s="234" t="str">
        <f>VLOOKUP(E410,RNR!$F$4:$G$15,2)</f>
        <v>Jun</v>
      </c>
      <c r="G410" s="351">
        <f>+'Ark1'!Q1333</f>
        <v>1</v>
      </c>
      <c r="H410" s="351">
        <f>+'Ark1'!R1333</f>
        <v>1</v>
      </c>
      <c r="I410" s="236">
        <f>+IF(H410=0,"",'Ark1'!AG1333)</f>
        <v>0.11637497866853748</v>
      </c>
      <c r="J410" s="236">
        <f>+IF(H410=0,"",'Ark1'!AH1333)</f>
        <v>0</v>
      </c>
      <c r="K410" s="95"/>
      <c r="L410" s="465">
        <f>+'Ark1'!AI1333</f>
        <v>1</v>
      </c>
      <c r="M410" s="214"/>
      <c r="N410" s="531"/>
      <c r="O410" s="531"/>
      <c r="P410" s="32">
        <f>+IF(H410=0,"",'Ark1'!U1333)</f>
        <v>49.1</v>
      </c>
      <c r="Q410" s="214"/>
      <c r="R410" s="462">
        <f>+IF(L410=0,"",'Ark1'!AJ1333)</f>
        <v>114.5</v>
      </c>
      <c r="S410" s="460"/>
      <c r="T410" s="463">
        <f>+IF(L410=0,"",'Ark1'!AL1333)</f>
        <v>32.708831692659551</v>
      </c>
      <c r="U410" s="214"/>
      <c r="V410" s="236">
        <f>+IF(H410=0,"",'Ark1'!T1333)</f>
        <v>13</v>
      </c>
      <c r="W410" s="237">
        <f>+IF(H410=0,"",'Ark1'!W1333)</f>
        <v>100</v>
      </c>
      <c r="X410" s="237">
        <f>+IF(H410=0,"",'Ark1'!X1333)</f>
        <v>100</v>
      </c>
      <c r="Y410" s="237">
        <f>+IF(H410=0,"",'Ark1'!Y1333)</f>
        <v>100</v>
      </c>
      <c r="Z410" s="237">
        <f>+IF(H410=0,"",'Ark1'!Z1333)</f>
        <v>0</v>
      </c>
      <c r="AA410" s="237">
        <f>+IF(H410=0,"",'Ark1'!AA1333)</f>
        <v>0</v>
      </c>
      <c r="AB410" s="236">
        <f>+IF(H410=0,"",'Ark1'!AC1333)</f>
        <v>0</v>
      </c>
      <c r="AC410" s="237">
        <f>+IF(H410=0,"",'Ark1'!AE1333)</f>
        <v>0</v>
      </c>
      <c r="AD410" s="237">
        <f t="shared" si="266"/>
        <v>4.0916666666666668</v>
      </c>
      <c r="AE410" s="235">
        <f t="shared" si="267"/>
        <v>1</v>
      </c>
      <c r="AF410" s="480"/>
      <c r="AG410" s="27"/>
      <c r="AI410" s="29"/>
      <c r="AJ410" s="27"/>
      <c r="AM410" s="27"/>
      <c r="AN410" s="27"/>
      <c r="AO410" s="27"/>
      <c r="AQ410" s="27"/>
      <c r="AS410" s="27"/>
      <c r="AT410" s="27"/>
    </row>
    <row r="411" spans="1:60" ht="15" customHeight="1">
      <c r="A411" s="480"/>
      <c r="B411" s="238">
        <f>+'Ark1'!C1334</f>
        <v>2023</v>
      </c>
      <c r="C411" s="234">
        <f>+'Ark1'!L1334</f>
        <v>12</v>
      </c>
      <c r="D411" s="234" t="str">
        <f>VLOOKUP(C411,RNR!$D$4:$E$18,2)</f>
        <v>U+</v>
      </c>
      <c r="E411" s="234">
        <f>+'Ark1'!D1334</f>
        <v>7</v>
      </c>
      <c r="F411" s="234" t="str">
        <f>VLOOKUP(E411,RNR!$F$4:$G$15,2)</f>
        <v>Jul</v>
      </c>
      <c r="G411" s="351">
        <f>+'Ark1'!Q1334</f>
        <v>0</v>
      </c>
      <c r="H411" s="351">
        <f>+'Ark1'!R1334</f>
        <v>0</v>
      </c>
      <c r="I411" s="236" t="str">
        <f>+IF(H411=0,"",'Ark1'!AG1334)</f>
        <v/>
      </c>
      <c r="J411" s="236" t="str">
        <f>+IF(H411=0,"",'Ark1'!AH1334)</f>
        <v/>
      </c>
      <c r="K411" s="95"/>
      <c r="L411" s="465">
        <f>+'Ark1'!AI1334</f>
        <v>0</v>
      </c>
      <c r="M411" s="214"/>
      <c r="N411" s="531"/>
      <c r="O411" s="531"/>
      <c r="P411" s="32" t="str">
        <f>+IF(H411=0,"",'Ark1'!U1334)</f>
        <v/>
      </c>
      <c r="Q411" s="214"/>
      <c r="R411" s="462" t="str">
        <f>+IF(L411=0,"",'Ark1'!AJ1334)</f>
        <v/>
      </c>
      <c r="S411" s="460"/>
      <c r="T411" s="463" t="str">
        <f>+IF(L411=0,"",'Ark1'!AL1334)</f>
        <v/>
      </c>
      <c r="U411" s="214"/>
      <c r="V411" s="236" t="str">
        <f>+IF(H411=0,"",'Ark1'!T1334)</f>
        <v/>
      </c>
      <c r="W411" s="237" t="str">
        <f>+IF(H411=0,"",'Ark1'!W1334)</f>
        <v/>
      </c>
      <c r="X411" s="237" t="str">
        <f>+IF(H411=0,"",'Ark1'!X1334)</f>
        <v/>
      </c>
      <c r="Y411" s="237" t="str">
        <f>+IF(H411=0,"",'Ark1'!Y1334)</f>
        <v/>
      </c>
      <c r="Z411" s="237" t="str">
        <f>+IF(H411=0,"",'Ark1'!Z1334)</f>
        <v/>
      </c>
      <c r="AA411" s="237" t="str">
        <f>+IF(H411=0,"",'Ark1'!AA1334)</f>
        <v/>
      </c>
      <c r="AB411" s="236" t="str">
        <f>+IF(H411=0,"",'Ark1'!AC1334)</f>
        <v/>
      </c>
      <c r="AC411" s="237" t="str">
        <f>+IF(H411=0,"",'Ark1'!AE1334)</f>
        <v/>
      </c>
      <c r="AD411" s="237" t="str">
        <f t="shared" si="266"/>
        <v/>
      </c>
      <c r="AE411" s="235" t="str">
        <f t="shared" si="267"/>
        <v/>
      </c>
      <c r="AF411" s="480"/>
      <c r="AG411" s="27"/>
      <c r="AI411" s="29"/>
      <c r="AJ411" s="27"/>
      <c r="AK411" s="218"/>
      <c r="AL411" s="28"/>
      <c r="AP411" s="28"/>
      <c r="BH411" s="230"/>
    </row>
    <row r="412" spans="1:60">
      <c r="A412" s="480"/>
      <c r="B412" s="238">
        <f>+'Ark1'!C1335</f>
        <v>2023</v>
      </c>
      <c r="C412" s="234">
        <f>+'Ark1'!L1335</f>
        <v>12</v>
      </c>
      <c r="D412" s="234" t="str">
        <f>VLOOKUP(C412,RNR!$D$4:$E$18,2)</f>
        <v>U+</v>
      </c>
      <c r="E412" s="234">
        <f>+'Ark1'!D1335</f>
        <v>8</v>
      </c>
      <c r="F412" s="234" t="str">
        <f>VLOOKUP(E412,RNR!$F$4:$G$15,2)</f>
        <v>Aug</v>
      </c>
      <c r="G412" s="351">
        <f>+'Ark1'!Q1335</f>
        <v>36</v>
      </c>
      <c r="H412" s="351">
        <f>+'Ark1'!R1335</f>
        <v>38</v>
      </c>
      <c r="I412" s="236">
        <f>+IF(H412=0,"",'Ark1'!AG1335)</f>
        <v>0.51434671328320392</v>
      </c>
      <c r="J412" s="236">
        <f>+IF(H412=0,"",'Ark1'!AH1335)</f>
        <v>0</v>
      </c>
      <c r="K412" s="95"/>
      <c r="L412" s="465">
        <f>+'Ark1'!AI1335</f>
        <v>22</v>
      </c>
      <c r="M412" s="214"/>
      <c r="N412" s="531"/>
      <c r="O412" s="531"/>
      <c r="P412" s="32">
        <f>+IF(H412=0,"",'Ark1'!U1335)</f>
        <v>51.784210526315761</v>
      </c>
      <c r="Q412" s="214"/>
      <c r="R412" s="462">
        <f>+IF(L412=0,"",'Ark1'!AJ1335)</f>
        <v>118.5681818181818</v>
      </c>
      <c r="S412" s="460"/>
      <c r="T412" s="463">
        <f>+IF(L412=0,"",'Ark1'!AL1335)</f>
        <v>31.414261918199539</v>
      </c>
      <c r="U412" s="214"/>
      <c r="V412" s="236">
        <f>+IF(H412=0,"",'Ark1'!T1335)</f>
        <v>11.552631578947368</v>
      </c>
      <c r="W412" s="237">
        <f>+IF(H412=0,"",'Ark1'!W1335)</f>
        <v>89.473684210526301</v>
      </c>
      <c r="X412" s="237">
        <f>+IF(H412=0,"",'Ark1'!X1335)</f>
        <v>100</v>
      </c>
      <c r="Y412" s="237">
        <f>+IF(H412=0,"",'Ark1'!Y1335)</f>
        <v>100</v>
      </c>
      <c r="Z412" s="237">
        <f>+IF(H412=0,"",'Ark1'!Z1335)</f>
        <v>7.2669955536475523</v>
      </c>
      <c r="AA412" s="237">
        <f>+IF(H412=0,"",'Ark1'!AA1335)</f>
        <v>0</v>
      </c>
      <c r="AB412" s="236">
        <f>+IF(H412=0,"",'Ark1'!AC1335)</f>
        <v>0</v>
      </c>
      <c r="AC412" s="237">
        <f>+IF(H412=0,"",'Ark1'!AE1335)</f>
        <v>0</v>
      </c>
      <c r="AD412" s="237">
        <f t="shared" si="266"/>
        <v>4.3153508771929801</v>
      </c>
      <c r="AE412" s="235">
        <f t="shared" si="267"/>
        <v>0.94736842105263153</v>
      </c>
      <c r="AF412" s="480"/>
      <c r="AI412" s="29"/>
      <c r="AJ412" s="27"/>
    </row>
    <row r="413" spans="1:60">
      <c r="A413" s="480"/>
      <c r="B413" s="238">
        <f>+'Ark1'!C1336</f>
        <v>2023</v>
      </c>
      <c r="C413" s="234">
        <f>+'Ark1'!L1336</f>
        <v>12</v>
      </c>
      <c r="D413" s="234" t="str">
        <f>VLOOKUP(C413,RNR!$D$4:$E$18,2)</f>
        <v>U+</v>
      </c>
      <c r="E413" s="234">
        <f>+'Ark1'!D1336</f>
        <v>9</v>
      </c>
      <c r="F413" s="234" t="str">
        <f>VLOOKUP(E413,RNR!$F$4:$G$15,2)</f>
        <v>Sep</v>
      </c>
      <c r="G413" s="351">
        <f>+'Ark1'!Q1336</f>
        <v>22</v>
      </c>
      <c r="H413" s="351">
        <f>+'Ark1'!R1336</f>
        <v>23</v>
      </c>
      <c r="I413" s="236">
        <f>+IF(H413=0,"",'Ark1'!AG1336)</f>
        <v>0.28512999508430803</v>
      </c>
      <c r="J413" s="236">
        <f>+IF(H413=0,"",'Ark1'!AH1336)</f>
        <v>0</v>
      </c>
      <c r="K413" s="95"/>
      <c r="L413" s="465">
        <f>+'Ark1'!AI1336</f>
        <v>11</v>
      </c>
      <c r="M413" s="214"/>
      <c r="N413" s="531"/>
      <c r="O413" s="531"/>
      <c r="P413" s="32">
        <f>+IF(H413=0,"",'Ark1'!U1336)</f>
        <v>49.908695652173911</v>
      </c>
      <c r="Q413" s="214"/>
      <c r="R413" s="462">
        <f>+IF(L413=0,"",'Ark1'!AJ1336)</f>
        <v>117.6909090909091</v>
      </c>
      <c r="S413" s="460"/>
      <c r="T413" s="463">
        <f>+IF(L413=0,"",'Ark1'!AL1336)</f>
        <v>31.448580380484533</v>
      </c>
      <c r="U413" s="214"/>
      <c r="V413" s="236">
        <f>+IF(H413=0,"",'Ark1'!T1336)</f>
        <v>11.739130434782609</v>
      </c>
      <c r="W413" s="237">
        <f>+IF(H413=0,"",'Ark1'!W1336)</f>
        <v>91.304347826086953</v>
      </c>
      <c r="X413" s="237">
        <f>+IF(H413=0,"",'Ark1'!X1336)</f>
        <v>100</v>
      </c>
      <c r="Y413" s="237">
        <f>+IF(H413=0,"",'Ark1'!Y1336)</f>
        <v>100</v>
      </c>
      <c r="Z413" s="237">
        <f>+IF(H413=0,"",'Ark1'!Z1336)</f>
        <v>5.8260220632336361</v>
      </c>
      <c r="AA413" s="237">
        <f>+IF(H413=0,"",'Ark1'!AA1336)</f>
        <v>0</v>
      </c>
      <c r="AB413" s="236">
        <f>+IF(H413=0,"",'Ark1'!AC1336)</f>
        <v>0</v>
      </c>
      <c r="AC413" s="237">
        <f>+IF(H413=0,"",'Ark1'!AE1336)</f>
        <v>0</v>
      </c>
      <c r="AD413" s="237">
        <f t="shared" si="266"/>
        <v>4.1590579710144926</v>
      </c>
      <c r="AE413" s="235">
        <f t="shared" si="267"/>
        <v>0.95652173913043481</v>
      </c>
      <c r="AF413" s="480"/>
      <c r="AG413" s="217"/>
      <c r="AI413" s="29"/>
      <c r="AJ413" s="27"/>
    </row>
    <row r="414" spans="1:60">
      <c r="A414" s="480"/>
      <c r="B414" s="238">
        <f>+'Ark1'!C1337</f>
        <v>2023</v>
      </c>
      <c r="C414" s="234">
        <f>+'Ark1'!L1337</f>
        <v>12</v>
      </c>
      <c r="D414" s="234" t="str">
        <f>VLOOKUP(C414,RNR!$D$4:$E$18,2)</f>
        <v>U+</v>
      </c>
      <c r="E414" s="234">
        <f>+'Ark1'!D1337</f>
        <v>10</v>
      </c>
      <c r="F414" s="234" t="str">
        <f>VLOOKUP(E414,RNR!$F$4:$G$15,2)</f>
        <v>Okt</v>
      </c>
      <c r="G414" s="351">
        <f>+'Ark1'!Q1337</f>
        <v>141</v>
      </c>
      <c r="H414" s="351">
        <f>+'Ark1'!R1337</f>
        <v>163</v>
      </c>
      <c r="I414" s="236">
        <f>+IF(H414=0,"",'Ark1'!AG1337)</f>
        <v>0.65440619781080256</v>
      </c>
      <c r="J414" s="236">
        <f>+IF(H414=0,"",'Ark1'!AH1337)</f>
        <v>0.61349693251533743</v>
      </c>
      <c r="K414" s="95"/>
      <c r="L414" s="465">
        <f>+'Ark1'!AI1337</f>
        <v>53</v>
      </c>
      <c r="M414" s="214"/>
      <c r="N414" s="531"/>
      <c r="O414" s="531"/>
      <c r="P414" s="32">
        <f>+IF(H414=0,"",'Ark1'!U1337)</f>
        <v>49.920858895705528</v>
      </c>
      <c r="Q414" s="214"/>
      <c r="R414" s="462">
        <f>+IF(L414=0,"",'Ark1'!AJ1337)</f>
        <v>117.87358490566038</v>
      </c>
      <c r="S414" s="460"/>
      <c r="T414" s="463">
        <f>+IF(L414=0,"",'Ark1'!AL1337)</f>
        <v>31.022162326516678</v>
      </c>
      <c r="U414" s="214"/>
      <c r="V414" s="236">
        <f>+IF(H414=0,"",'Ark1'!T1337)</f>
        <v>11.159509202453986</v>
      </c>
      <c r="W414" s="237">
        <f>+IF(H414=0,"",'Ark1'!W1337)</f>
        <v>85.276073619631887</v>
      </c>
      <c r="X414" s="237">
        <f>+IF(H414=0,"",'Ark1'!X1337)</f>
        <v>100</v>
      </c>
      <c r="Y414" s="237">
        <f>+IF(H414=0,"",'Ark1'!Y1337)</f>
        <v>100</v>
      </c>
      <c r="Z414" s="237">
        <f>+IF(H414=0,"",'Ark1'!Z1337)</f>
        <v>5.597791567032532</v>
      </c>
      <c r="AA414" s="237">
        <f>+IF(H414=0,"",'Ark1'!AA1337)</f>
        <v>0</v>
      </c>
      <c r="AB414" s="236">
        <f>+IF(H414=0,"",'Ark1'!AC1337)</f>
        <v>0</v>
      </c>
      <c r="AC414" s="237">
        <f>+IF(H414=0,"",'Ark1'!AE1337)</f>
        <v>0</v>
      </c>
      <c r="AD414" s="237">
        <f t="shared" si="266"/>
        <v>4.1600715746421271</v>
      </c>
      <c r="AE414" s="235">
        <f t="shared" si="267"/>
        <v>0.86503067484662577</v>
      </c>
      <c r="AF414" s="480"/>
      <c r="AG414" s="217"/>
      <c r="AI414" s="29"/>
      <c r="AJ414" s="27"/>
    </row>
    <row r="415" spans="1:60">
      <c r="A415" s="480"/>
      <c r="B415" s="238">
        <f>+'Ark1'!C1338</f>
        <v>2023</v>
      </c>
      <c r="C415" s="234">
        <f>+'Ark1'!L1338</f>
        <v>12</v>
      </c>
      <c r="D415" s="234" t="str">
        <f>VLOOKUP(C415,RNR!$D$4:$E$18,2)</f>
        <v>U+</v>
      </c>
      <c r="E415" s="234">
        <f>+'Ark1'!D1338</f>
        <v>11</v>
      </c>
      <c r="F415" s="234" t="str">
        <f>VLOOKUP(E415,RNR!$F$4:$G$15,2)</f>
        <v>Nov</v>
      </c>
      <c r="G415" s="351">
        <f>+'Ark1'!Q1338</f>
        <v>66</v>
      </c>
      <c r="H415" s="351">
        <f>+'Ark1'!R1338</f>
        <v>78</v>
      </c>
      <c r="I415" s="236">
        <f>+IF(H415=0,"",'Ark1'!AG1338)</f>
        <v>0.52105346613766179</v>
      </c>
      <c r="J415" s="236">
        <f>+IF(H415=0,"",'Ark1'!AH1338)</f>
        <v>2.5641025641025639</v>
      </c>
      <c r="K415" s="95"/>
      <c r="L415" s="465">
        <f>+'Ark1'!AI1338</f>
        <v>27</v>
      </c>
      <c r="M415" s="214"/>
      <c r="N415" s="531"/>
      <c r="O415" s="531"/>
      <c r="P415" s="32">
        <f>+IF(H415=0,"",'Ark1'!U1338)</f>
        <v>47.352564102564088</v>
      </c>
      <c r="Q415" s="214"/>
      <c r="R415" s="462">
        <f>+IF(L415=0,"",'Ark1'!AJ1338)</f>
        <v>115.5</v>
      </c>
      <c r="S415" s="460"/>
      <c r="T415" s="463">
        <f>+IF(L415=0,"",'Ark1'!AL1338)</f>
        <v>0</v>
      </c>
      <c r="U415" s="214"/>
      <c r="V415" s="236">
        <f>+IF(H415=0,"",'Ark1'!T1338)</f>
        <v>10.897435897435898</v>
      </c>
      <c r="W415" s="237">
        <f>+IF(H415=0,"",'Ark1'!W1338)</f>
        <v>80.769230769230745</v>
      </c>
      <c r="X415" s="237">
        <f>+IF(H415=0,"",'Ark1'!X1338)</f>
        <v>100</v>
      </c>
      <c r="Y415" s="237">
        <f>+IF(H415=0,"",'Ark1'!Y1338)</f>
        <v>100</v>
      </c>
      <c r="Z415" s="237">
        <f>+IF(H415=0,"",'Ark1'!Z1338)</f>
        <v>5.6548305730581268</v>
      </c>
      <c r="AA415" s="237">
        <f>+IF(H415=0,"",'Ark1'!AA1338)</f>
        <v>0</v>
      </c>
      <c r="AB415" s="236">
        <f>+IF(H415=0,"",'Ark1'!AC1338)</f>
        <v>0</v>
      </c>
      <c r="AC415" s="237">
        <f>+IF(H415=0,"",'Ark1'!AE1338)</f>
        <v>0</v>
      </c>
      <c r="AD415" s="237">
        <f t="shared" si="266"/>
        <v>3.9460470085470072</v>
      </c>
      <c r="AE415" s="235">
        <f t="shared" si="267"/>
        <v>0.84615384615384615</v>
      </c>
      <c r="AF415" s="480"/>
      <c r="AG415" s="217"/>
      <c r="AI415" s="29"/>
      <c r="AJ415" s="27"/>
    </row>
    <row r="416" spans="1:60">
      <c r="A416" s="480"/>
      <c r="B416" s="238">
        <f>+'Ark1'!C1339</f>
        <v>2023</v>
      </c>
      <c r="C416" s="234">
        <f>+'Ark1'!L1339</f>
        <v>12</v>
      </c>
      <c r="D416" s="234" t="str">
        <f>VLOOKUP(C416,RNR!$D$4:$E$18,2)</f>
        <v>U+</v>
      </c>
      <c r="E416" s="234">
        <f>+'Ark1'!D1339</f>
        <v>12</v>
      </c>
      <c r="F416" s="234" t="str">
        <f>VLOOKUP(E416,RNR!$F$4:$G$15,2)</f>
        <v>Des</v>
      </c>
      <c r="G416" s="351">
        <f>+'Ark1'!Q1339</f>
        <v>2</v>
      </c>
      <c r="H416" s="351">
        <f>+'Ark1'!R1339</f>
        <v>2</v>
      </c>
      <c r="I416" s="236">
        <f>+IF(H416=0,"",'Ark1'!AG1339)</f>
        <v>0.26950586889968875</v>
      </c>
      <c r="J416" s="236">
        <f>+IF(H416=0,"",'Ark1'!AH1339)</f>
        <v>0</v>
      </c>
      <c r="K416" s="95"/>
      <c r="L416" s="465">
        <f>+'Ark1'!AI1339</f>
        <v>1</v>
      </c>
      <c r="M416" s="214"/>
      <c r="N416" s="531"/>
      <c r="O416" s="531"/>
      <c r="P416" s="32">
        <f>+IF(H416=0,"",'Ark1'!U1339)</f>
        <v>48.55</v>
      </c>
      <c r="Q416" s="214"/>
      <c r="R416" s="462">
        <f>+IF(L416=0,"",'Ark1'!AJ1339)</f>
        <v>116.4</v>
      </c>
      <c r="S416" s="460"/>
      <c r="T416" s="463">
        <f>+IF(L416=0,"",'Ark1'!AL1339)</f>
        <v>0</v>
      </c>
      <c r="U416" s="214"/>
      <c r="V416" s="236">
        <f>+IF(H416=0,"",'Ark1'!T1339)</f>
        <v>11.5</v>
      </c>
      <c r="W416" s="237">
        <f>+IF(H416=0,"",'Ark1'!W1339)</f>
        <v>100</v>
      </c>
      <c r="X416" s="237">
        <f>+IF(H416=0,"",'Ark1'!X1339)</f>
        <v>100</v>
      </c>
      <c r="Y416" s="237">
        <f>+IF(H416=0,"",'Ark1'!Y1339)</f>
        <v>100</v>
      </c>
      <c r="Z416" s="237">
        <f>+IF(H416=0,"",'Ark1'!Z1339)</f>
        <v>1.350000000000249</v>
      </c>
      <c r="AA416" s="237">
        <f>+IF(H416=0,"",'Ark1'!AA1339)</f>
        <v>0</v>
      </c>
      <c r="AB416" s="236">
        <f>+IF(H416=0,"",'Ark1'!AC1339)</f>
        <v>0</v>
      </c>
      <c r="AC416" s="237">
        <f>+IF(H416=0,"",'Ark1'!AE1339)</f>
        <v>0</v>
      </c>
      <c r="AD416" s="237">
        <f t="shared" si="266"/>
        <v>4.0458333333333334</v>
      </c>
      <c r="AE416" s="235">
        <f t="shared" si="267"/>
        <v>1</v>
      </c>
      <c r="AF416" s="480"/>
      <c r="AG416" s="27"/>
      <c r="AI416" s="29"/>
      <c r="AJ416" s="27"/>
    </row>
    <row r="417" spans="1:60" ht="15" customHeight="1">
      <c r="A417" s="480"/>
      <c r="B417" s="480"/>
      <c r="C417" s="480"/>
      <c r="D417" s="480"/>
      <c r="E417" s="480"/>
      <c r="F417" s="480"/>
      <c r="G417" s="480"/>
      <c r="H417" s="480"/>
      <c r="I417" s="480"/>
      <c r="J417" s="480"/>
      <c r="K417" s="480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  <c r="AA417" s="480"/>
      <c r="AB417" s="480"/>
      <c r="AC417" s="480"/>
      <c r="AD417" s="480"/>
      <c r="AE417" s="480"/>
      <c r="AF417" s="480"/>
      <c r="AG417" s="27"/>
      <c r="AI417" s="29"/>
      <c r="AJ417" s="27"/>
      <c r="AK417" s="28"/>
      <c r="AL417" s="28"/>
      <c r="AP417" s="28"/>
    </row>
    <row r="418" spans="1:60" ht="15" customHeight="1">
      <c r="A418" s="480"/>
      <c r="B418" s="480"/>
      <c r="C418" s="480"/>
      <c r="D418" s="238" t="str">
        <f>+D420</f>
        <v>E-</v>
      </c>
      <c r="E418" s="480"/>
      <c r="F418" s="480"/>
      <c r="G418" s="480"/>
      <c r="H418" s="480"/>
      <c r="I418" s="480"/>
      <c r="J418" s="480"/>
      <c r="K418" s="480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  <c r="AA418" s="480"/>
      <c r="AB418" s="480"/>
      <c r="AC418" s="480"/>
      <c r="AD418" s="480"/>
      <c r="AE418" s="480"/>
      <c r="AF418" s="480"/>
      <c r="AG418" s="27"/>
      <c r="AI418" s="29"/>
      <c r="AJ418" s="27"/>
      <c r="AK418" s="28"/>
      <c r="AL418" s="28"/>
      <c r="AP418" s="28"/>
    </row>
    <row r="419" spans="1:60" ht="15" customHeight="1">
      <c r="A419" s="480"/>
      <c r="B419" s="480"/>
      <c r="C419" s="480"/>
      <c r="D419" s="480"/>
      <c r="E419" s="480"/>
      <c r="F419" s="480"/>
      <c r="G419" s="480"/>
      <c r="H419" s="480"/>
      <c r="I419" s="480"/>
      <c r="J419" s="480"/>
      <c r="K419" s="480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  <c r="AA419" s="480"/>
      <c r="AB419" s="480"/>
      <c r="AC419" s="480"/>
      <c r="AD419" s="480"/>
      <c r="AE419" s="480"/>
      <c r="AF419" s="480"/>
      <c r="AG419" s="27"/>
      <c r="AI419" s="29"/>
      <c r="AJ419" s="27"/>
      <c r="AK419" s="28"/>
      <c r="AL419" s="28"/>
      <c r="AP419" s="28"/>
    </row>
    <row r="420" spans="1:60">
      <c r="A420" s="480"/>
      <c r="B420" s="238">
        <f>+'Ark1'!C1340</f>
        <v>2023</v>
      </c>
      <c r="C420" s="234">
        <f>+'Ark1'!L1340</f>
        <v>13</v>
      </c>
      <c r="D420" s="234" t="str">
        <f>VLOOKUP(C420,RNR!$D$4:$E$18,2)</f>
        <v>E-</v>
      </c>
      <c r="E420" s="234">
        <f>+'Ark1'!D1340</f>
        <v>1</v>
      </c>
      <c r="F420" s="234" t="str">
        <f>VLOOKUP(E420,RNR!$F$4:$G$15,2)</f>
        <v>Jan</v>
      </c>
      <c r="G420" s="351">
        <f>+'Ark1'!Q1340</f>
        <v>0</v>
      </c>
      <c r="H420" s="351">
        <f>+'Ark1'!R1340</f>
        <v>0</v>
      </c>
      <c r="I420" s="236" t="str">
        <f>+IF(H420=0,"",'Ark1'!AG1340)</f>
        <v/>
      </c>
      <c r="J420" s="236" t="str">
        <f>+IF(H420=0,"",'Ark1'!AH1340)</f>
        <v/>
      </c>
      <c r="K420" s="95"/>
      <c r="L420" s="465">
        <f>+'Ark1'!AI1340</f>
        <v>0</v>
      </c>
      <c r="M420" s="214"/>
      <c r="N420" s="531"/>
      <c r="O420" s="531"/>
      <c r="P420" s="32" t="str">
        <f>+IF(H420=0,"",'Ark1'!U1340)</f>
        <v/>
      </c>
      <c r="Q420" s="214"/>
      <c r="R420" s="462" t="str">
        <f>+IF(L420=0,"",'Ark1'!AJ1340)</f>
        <v/>
      </c>
      <c r="S420" s="460"/>
      <c r="T420" s="463" t="str">
        <f>+IF(L420=0,"",'Ark1'!AL1340)</f>
        <v/>
      </c>
      <c r="U420" s="214"/>
      <c r="V420" s="236" t="str">
        <f>+IF(H420=0,"",'Ark1'!T1340)</f>
        <v/>
      </c>
      <c r="W420" s="237" t="str">
        <f>+IF(H420=0,"",'Ark1'!W1340)</f>
        <v/>
      </c>
      <c r="X420" s="237" t="str">
        <f>+IF(H420=0,"",'Ark1'!X1340)</f>
        <v/>
      </c>
      <c r="Y420" s="237" t="str">
        <f>+IF(H420=0,"",'Ark1'!Y1340)</f>
        <v/>
      </c>
      <c r="Z420" s="237" t="str">
        <f>+IF(H420=0,"",'Ark1'!Z1340)</f>
        <v/>
      </c>
      <c r="AA420" s="237" t="str">
        <f>+IF(H420=0,"",'Ark1'!AA1340)</f>
        <v/>
      </c>
      <c r="AB420" s="236" t="str">
        <f>+IF(H420=0,"",'Ark1'!AC1340)</f>
        <v/>
      </c>
      <c r="AC420" s="237" t="str">
        <f>+IF(H420=0,"",'Ark1'!AE1340)</f>
        <v/>
      </c>
      <c r="AD420" s="237" t="str">
        <f t="shared" ref="AD420:AD431" si="268">+IF(H420=0,"",+P420/C420)</f>
        <v/>
      </c>
      <c r="AE420" s="235" t="str">
        <f t="shared" si="267"/>
        <v/>
      </c>
      <c r="AF420" s="480"/>
      <c r="AG420" s="27"/>
      <c r="AI420" s="29"/>
      <c r="AJ420" s="27"/>
    </row>
    <row r="421" spans="1:60">
      <c r="A421" s="480"/>
      <c r="B421" s="238">
        <f>+'Ark1'!C1341</f>
        <v>2023</v>
      </c>
      <c r="C421" s="234">
        <f>+'Ark1'!L1341</f>
        <v>13</v>
      </c>
      <c r="D421" s="234" t="str">
        <f>VLOOKUP(C421,RNR!$D$4:$E$18,2)</f>
        <v>E-</v>
      </c>
      <c r="E421" s="234">
        <f>+'Ark1'!D1341</f>
        <v>2</v>
      </c>
      <c r="F421" s="234" t="str">
        <f>VLOOKUP(E421,RNR!$F$4:$G$15,2)</f>
        <v>Feb</v>
      </c>
      <c r="G421" s="351">
        <f>+'Ark1'!Q1341</f>
        <v>0</v>
      </c>
      <c r="H421" s="351">
        <f>+'Ark1'!R1341</f>
        <v>0</v>
      </c>
      <c r="I421" s="236" t="str">
        <f>+IF(H421=0,"",'Ark1'!AG1341)</f>
        <v/>
      </c>
      <c r="J421" s="236" t="str">
        <f>+IF(H421=0,"",'Ark1'!AH1341)</f>
        <v/>
      </c>
      <c r="K421" s="95"/>
      <c r="L421" s="465">
        <f>+'Ark1'!AI1341</f>
        <v>0</v>
      </c>
      <c r="M421" s="214"/>
      <c r="N421" s="531"/>
      <c r="O421" s="531"/>
      <c r="P421" s="32" t="str">
        <f>+IF(H421=0,"",'Ark1'!U1341)</f>
        <v/>
      </c>
      <c r="Q421" s="214"/>
      <c r="R421" s="462" t="str">
        <f>+IF(L421=0,"",'Ark1'!AJ1341)</f>
        <v/>
      </c>
      <c r="S421" s="460"/>
      <c r="T421" s="463" t="str">
        <f>+IF(L421=0,"",'Ark1'!AL1341)</f>
        <v/>
      </c>
      <c r="U421" s="214"/>
      <c r="V421" s="236" t="str">
        <f>+IF(H421=0,"",'Ark1'!T1341)</f>
        <v/>
      </c>
      <c r="W421" s="237" t="str">
        <f>+IF(H421=0,"",'Ark1'!W1341)</f>
        <v/>
      </c>
      <c r="X421" s="237" t="str">
        <f>+IF(H421=0,"",'Ark1'!X1341)</f>
        <v/>
      </c>
      <c r="Y421" s="237" t="str">
        <f>+IF(H421=0,"",'Ark1'!Y1341)</f>
        <v/>
      </c>
      <c r="Z421" s="237" t="str">
        <f>+IF(H421=0,"",'Ark1'!Z1341)</f>
        <v/>
      </c>
      <c r="AA421" s="237" t="str">
        <f>+IF(H421=0,"",'Ark1'!AA1341)</f>
        <v/>
      </c>
      <c r="AB421" s="236" t="str">
        <f>+IF(H421=0,"",'Ark1'!AC1341)</f>
        <v/>
      </c>
      <c r="AC421" s="237" t="str">
        <f>+IF(H421=0,"",'Ark1'!AE1341)</f>
        <v/>
      </c>
      <c r="AD421" s="237" t="str">
        <f t="shared" si="268"/>
        <v/>
      </c>
      <c r="AE421" s="235" t="str">
        <f t="shared" si="267"/>
        <v/>
      </c>
      <c r="AF421" s="480"/>
      <c r="AI421" s="29"/>
      <c r="AJ421" s="27"/>
    </row>
    <row r="422" spans="1:60">
      <c r="A422" s="480"/>
      <c r="B422" s="238">
        <f>+'Ark1'!C1342</f>
        <v>2023</v>
      </c>
      <c r="C422" s="234">
        <f>+'Ark1'!L1342</f>
        <v>13</v>
      </c>
      <c r="D422" s="234" t="str">
        <f>VLOOKUP(C422,RNR!$D$4:$E$18,2)</f>
        <v>E-</v>
      </c>
      <c r="E422" s="234">
        <f>+'Ark1'!D1342</f>
        <v>3</v>
      </c>
      <c r="F422" s="234" t="str">
        <f>VLOOKUP(E422,RNR!$F$4:$G$15,2)</f>
        <v>Mar</v>
      </c>
      <c r="G422" s="351">
        <f>+'Ark1'!Q1342</f>
        <v>4</v>
      </c>
      <c r="H422" s="351">
        <f>+'Ark1'!R1342</f>
        <v>4</v>
      </c>
      <c r="I422" s="236">
        <f>+IF(H422=0,"",'Ark1'!AG1342)</f>
        <v>4.9554912572090895E-2</v>
      </c>
      <c r="J422" s="236">
        <f>+IF(H422=0,"",'Ark1'!AH1342)</f>
        <v>0</v>
      </c>
      <c r="K422" s="95"/>
      <c r="L422" s="465">
        <f>+'Ark1'!AI1342</f>
        <v>0</v>
      </c>
      <c r="M422" s="214"/>
      <c r="N422" s="531"/>
      <c r="O422" s="531"/>
      <c r="P422" s="32">
        <f>+IF(H422=0,"",'Ark1'!U1342)</f>
        <v>51.575000000000003</v>
      </c>
      <c r="Q422" s="214"/>
      <c r="R422" s="462" t="str">
        <f>+IF(L422=0,"",'Ark1'!AJ1342)</f>
        <v/>
      </c>
      <c r="S422" s="460"/>
      <c r="T422" s="463" t="str">
        <f>+IF(L422=0,"",'Ark1'!AL1342)</f>
        <v/>
      </c>
      <c r="U422" s="214"/>
      <c r="V422" s="236">
        <f>+IF(H422=0,"",'Ark1'!T1342)</f>
        <v>11.75</v>
      </c>
      <c r="W422" s="237">
        <f>+IF(H422=0,"",'Ark1'!W1342)</f>
        <v>75</v>
      </c>
      <c r="X422" s="237">
        <f>+IF(H422=0,"",'Ark1'!X1342)</f>
        <v>100</v>
      </c>
      <c r="Y422" s="237">
        <f>+IF(H422=0,"",'Ark1'!Y1342)</f>
        <v>100</v>
      </c>
      <c r="Z422" s="237">
        <f>+IF(H422=0,"",'Ark1'!Z1342)</f>
        <v>8.1793566372912494</v>
      </c>
      <c r="AA422" s="237">
        <f>+IF(H422=0,"",'Ark1'!AA1342)</f>
        <v>0</v>
      </c>
      <c r="AB422" s="236">
        <f>+IF(H422=0,"",'Ark1'!AC1342)</f>
        <v>0</v>
      </c>
      <c r="AC422" s="237">
        <f>+IF(H422=0,"",'Ark1'!AE1342)</f>
        <v>0</v>
      </c>
      <c r="AD422" s="237">
        <f t="shared" si="268"/>
        <v>3.9673076923076924</v>
      </c>
      <c r="AE422" s="235">
        <f t="shared" si="267"/>
        <v>1</v>
      </c>
      <c r="AF422" s="480"/>
      <c r="AG422" s="217"/>
      <c r="AI422" s="29"/>
      <c r="AJ422" s="27"/>
    </row>
    <row r="423" spans="1:60">
      <c r="A423" s="480"/>
      <c r="B423" s="238">
        <f>+'Ark1'!C1343</f>
        <v>2023</v>
      </c>
      <c r="C423" s="234">
        <f>+'Ark1'!L1343</f>
        <v>13</v>
      </c>
      <c r="D423" s="234" t="str">
        <f>VLOOKUP(C423,RNR!$D$4:$E$18,2)</f>
        <v>E-</v>
      </c>
      <c r="E423" s="234">
        <f>+'Ark1'!D1343</f>
        <v>4</v>
      </c>
      <c r="F423" s="234" t="str">
        <f>VLOOKUP(E423,RNR!$F$4:$G$15,2)</f>
        <v>Apr</v>
      </c>
      <c r="G423" s="351">
        <f>+'Ark1'!Q1343</f>
        <v>0</v>
      </c>
      <c r="H423" s="351">
        <f>+'Ark1'!R1343</f>
        <v>0</v>
      </c>
      <c r="I423" s="236" t="str">
        <f>+IF(H423=0,"",'Ark1'!AG1343)</f>
        <v/>
      </c>
      <c r="J423" s="236" t="str">
        <f>+IF(H423=0,"",'Ark1'!AH1343)</f>
        <v/>
      </c>
      <c r="K423" s="95"/>
      <c r="L423" s="465">
        <f>+'Ark1'!AI1343</f>
        <v>0</v>
      </c>
      <c r="M423" s="214"/>
      <c r="N423" s="531"/>
      <c r="O423" s="531"/>
      <c r="P423" s="32" t="str">
        <f>+IF(H423=0,"",'Ark1'!U1343)</f>
        <v/>
      </c>
      <c r="Q423" s="214"/>
      <c r="R423" s="462" t="str">
        <f>+IF(L423=0,"",'Ark1'!AJ1343)</f>
        <v/>
      </c>
      <c r="S423" s="460"/>
      <c r="T423" s="463" t="str">
        <f>+IF(L423=0,"",'Ark1'!AL1343)</f>
        <v/>
      </c>
      <c r="U423" s="214"/>
      <c r="V423" s="236" t="str">
        <f>+IF(H423=0,"",'Ark1'!T1343)</f>
        <v/>
      </c>
      <c r="W423" s="237" t="str">
        <f>+IF(H423=0,"",'Ark1'!W1343)</f>
        <v/>
      </c>
      <c r="X423" s="237" t="str">
        <f>+IF(H423=0,"",'Ark1'!X1343)</f>
        <v/>
      </c>
      <c r="Y423" s="237" t="str">
        <f>+IF(H423=0,"",'Ark1'!Y1343)</f>
        <v/>
      </c>
      <c r="Z423" s="237" t="str">
        <f>+IF(H423=0,"",'Ark1'!Z1343)</f>
        <v/>
      </c>
      <c r="AA423" s="237" t="str">
        <f>+IF(H423=0,"",'Ark1'!AA1343)</f>
        <v/>
      </c>
      <c r="AB423" s="236" t="str">
        <f>+IF(H423=0,"",'Ark1'!AC1343)</f>
        <v/>
      </c>
      <c r="AC423" s="237" t="str">
        <f>+IF(H423=0,"",'Ark1'!AE1343)</f>
        <v/>
      </c>
      <c r="AD423" s="237" t="str">
        <f t="shared" si="268"/>
        <v/>
      </c>
      <c r="AE423" s="235" t="str">
        <f t="shared" si="267"/>
        <v/>
      </c>
      <c r="AF423" s="480"/>
      <c r="AG423" s="217"/>
      <c r="AI423" s="29"/>
      <c r="AJ423" s="27"/>
    </row>
    <row r="424" spans="1:60">
      <c r="A424" s="480"/>
      <c r="B424" s="238">
        <f>+'Ark1'!C1344</f>
        <v>2023</v>
      </c>
      <c r="C424" s="234">
        <f>+'Ark1'!L1344</f>
        <v>13</v>
      </c>
      <c r="D424" s="234" t="str">
        <f>VLOOKUP(C424,RNR!$D$4:$E$18,2)</f>
        <v>E-</v>
      </c>
      <c r="E424" s="234">
        <f>+'Ark1'!D1344</f>
        <v>5</v>
      </c>
      <c r="F424" s="234" t="str">
        <f>VLOOKUP(E424,RNR!$F$4:$G$15,2)</f>
        <v>Mai</v>
      </c>
      <c r="G424" s="351">
        <f>+'Ark1'!Q1344</f>
        <v>1</v>
      </c>
      <c r="H424" s="351">
        <f>+'Ark1'!R1344</f>
        <v>1</v>
      </c>
      <c r="I424" s="236">
        <f>+IF(H424=0,"",'Ark1'!AG1344)</f>
        <v>0.11386626386300758</v>
      </c>
      <c r="J424" s="236">
        <f>+IF(H424=0,"",'Ark1'!AH1344)</f>
        <v>0</v>
      </c>
      <c r="K424" s="95"/>
      <c r="L424" s="465">
        <f>+'Ark1'!AI1344</f>
        <v>1</v>
      </c>
      <c r="M424" s="214"/>
      <c r="N424" s="531"/>
      <c r="O424" s="531"/>
      <c r="P424" s="32">
        <f>+IF(H424=0,"",'Ark1'!U1344)</f>
        <v>54.2</v>
      </c>
      <c r="Q424" s="214"/>
      <c r="R424" s="462">
        <f>+IF(L424=0,"",'Ark1'!AJ1344)</f>
        <v>119.8</v>
      </c>
      <c r="S424" s="460"/>
      <c r="T424" s="463">
        <f>+IF(L424=0,"",'Ark1'!AL1344)</f>
        <v>31.52309366254654</v>
      </c>
      <c r="U424" s="214"/>
      <c r="V424" s="236">
        <f>+IF(H424=0,"",'Ark1'!T1344)</f>
        <v>11</v>
      </c>
      <c r="W424" s="237">
        <f>+IF(H424=0,"",'Ark1'!W1344)</f>
        <v>100</v>
      </c>
      <c r="X424" s="237">
        <f>+IF(H424=0,"",'Ark1'!X1344)</f>
        <v>100</v>
      </c>
      <c r="Y424" s="237">
        <f>+IF(H424=0,"",'Ark1'!Y1344)</f>
        <v>100</v>
      </c>
      <c r="Z424" s="237">
        <f>+IF(H424=0,"",'Ark1'!Z1344)</f>
        <v>0</v>
      </c>
      <c r="AA424" s="237">
        <f>+IF(H424=0,"",'Ark1'!AA1344)</f>
        <v>0</v>
      </c>
      <c r="AB424" s="236">
        <f>+IF(H424=0,"",'Ark1'!AC1344)</f>
        <v>0</v>
      </c>
      <c r="AC424" s="237">
        <f>+IF(H424=0,"",'Ark1'!AE1344)</f>
        <v>0</v>
      </c>
      <c r="AD424" s="237">
        <f t="shared" si="268"/>
        <v>4.1692307692307695</v>
      </c>
      <c r="AE424" s="235">
        <f t="shared" si="267"/>
        <v>1</v>
      </c>
      <c r="AF424" s="480"/>
      <c r="AG424" s="217"/>
      <c r="AI424" s="29"/>
      <c r="AJ424" s="27"/>
    </row>
    <row r="425" spans="1:60">
      <c r="A425" s="480"/>
      <c r="B425" s="238">
        <f>+'Ark1'!C1345</f>
        <v>2023</v>
      </c>
      <c r="C425" s="234">
        <f>+'Ark1'!L1345</f>
        <v>13</v>
      </c>
      <c r="D425" s="234" t="str">
        <f>VLOOKUP(C425,RNR!$D$4:$E$18,2)</f>
        <v>E-</v>
      </c>
      <c r="E425" s="234">
        <f>+'Ark1'!D1345</f>
        <v>6</v>
      </c>
      <c r="F425" s="234" t="str">
        <f>VLOOKUP(E425,RNR!$F$4:$G$15,2)</f>
        <v>Jun</v>
      </c>
      <c r="G425" s="351">
        <f>+'Ark1'!Q1345</f>
        <v>1</v>
      </c>
      <c r="H425" s="351">
        <f>+'Ark1'!R1345</f>
        <v>1</v>
      </c>
      <c r="I425" s="236">
        <f>+IF(H425=0,"",'Ark1'!AG1345)</f>
        <v>0.13201805115758736</v>
      </c>
      <c r="J425" s="236">
        <f>+IF(H425=0,"",'Ark1'!AH1345)</f>
        <v>0</v>
      </c>
      <c r="K425" s="95"/>
      <c r="L425" s="465">
        <f>+'Ark1'!AI1345</f>
        <v>1</v>
      </c>
      <c r="M425" s="214"/>
      <c r="N425" s="531"/>
      <c r="O425" s="531"/>
      <c r="P425" s="32">
        <f>+IF(H425=0,"",'Ark1'!U1345)</f>
        <v>55.7</v>
      </c>
      <c r="Q425" s="214"/>
      <c r="R425" s="462">
        <f>+IF(L425=0,"",'Ark1'!AJ1345)</f>
        <v>120.5</v>
      </c>
      <c r="S425" s="460"/>
      <c r="T425" s="463">
        <f>+IF(L425=0,"",'Ark1'!AL1345)</f>
        <v>31.834208357322701</v>
      </c>
      <c r="U425" s="214"/>
      <c r="V425" s="236">
        <f>+IF(H425=0,"",'Ark1'!T1345)</f>
        <v>9</v>
      </c>
      <c r="W425" s="237">
        <f>+IF(H425=0,"",'Ark1'!W1345)</f>
        <v>100</v>
      </c>
      <c r="X425" s="237">
        <f>+IF(H425=0,"",'Ark1'!X1345)</f>
        <v>100</v>
      </c>
      <c r="Y425" s="237">
        <f>+IF(H425=0,"",'Ark1'!Y1345)</f>
        <v>100</v>
      </c>
      <c r="Z425" s="237">
        <f>+IF(H425=0,"",'Ark1'!Z1345)</f>
        <v>0</v>
      </c>
      <c r="AA425" s="237">
        <f>+IF(H425=0,"",'Ark1'!AA1345)</f>
        <v>0</v>
      </c>
      <c r="AB425" s="236">
        <f>+IF(H425=0,"",'Ark1'!AC1345)</f>
        <v>0</v>
      </c>
      <c r="AC425" s="237">
        <f>+IF(H425=0,"",'Ark1'!AE1345)</f>
        <v>0</v>
      </c>
      <c r="AD425" s="237">
        <f t="shared" si="268"/>
        <v>4.2846153846153845</v>
      </c>
      <c r="AE425" s="235">
        <f t="shared" si="267"/>
        <v>1</v>
      </c>
      <c r="AF425" s="480"/>
      <c r="AG425" s="27"/>
      <c r="AI425" s="29"/>
      <c r="AJ425" s="27"/>
    </row>
    <row r="426" spans="1:60">
      <c r="A426" s="480"/>
      <c r="B426" s="238">
        <f>+'Ark1'!C1346</f>
        <v>2023</v>
      </c>
      <c r="C426" s="234">
        <f>+'Ark1'!L1346</f>
        <v>13</v>
      </c>
      <c r="D426" s="234" t="str">
        <f>VLOOKUP(C426,RNR!$D$4:$E$18,2)</f>
        <v>E-</v>
      </c>
      <c r="E426" s="234">
        <f>+'Ark1'!D1346</f>
        <v>7</v>
      </c>
      <c r="F426" s="234" t="str">
        <f>VLOOKUP(E426,RNR!$F$4:$G$15,2)</f>
        <v>Jul</v>
      </c>
      <c r="G426" s="351">
        <f>+'Ark1'!Q1346</f>
        <v>1</v>
      </c>
      <c r="H426" s="351">
        <f>+'Ark1'!R1346</f>
        <v>1</v>
      </c>
      <c r="I426" s="236">
        <f>+IF(H426=0,"",'Ark1'!AG1346)</f>
        <v>0.43461511867956049</v>
      </c>
      <c r="J426" s="236">
        <f>+IF(H426=0,"",'Ark1'!AH1346)</f>
        <v>0</v>
      </c>
      <c r="K426" s="95"/>
      <c r="L426" s="465">
        <f>+'Ark1'!AI1346</f>
        <v>0</v>
      </c>
      <c r="M426" s="214"/>
      <c r="N426" s="531"/>
      <c r="O426" s="531"/>
      <c r="P426" s="32">
        <f>+IF(H426=0,"",'Ark1'!U1346)</f>
        <v>44</v>
      </c>
      <c r="Q426" s="214"/>
      <c r="R426" s="462" t="str">
        <f>+IF(L426=0,"",'Ark1'!AJ1346)</f>
        <v/>
      </c>
      <c r="S426" s="460"/>
      <c r="T426" s="463" t="str">
        <f>+IF(L426=0,"",'Ark1'!AL1346)</f>
        <v/>
      </c>
      <c r="U426" s="214"/>
      <c r="V426" s="236">
        <f>+IF(H426=0,"",'Ark1'!T1346)</f>
        <v>14</v>
      </c>
      <c r="W426" s="237">
        <f>+IF(H426=0,"",'Ark1'!W1346)</f>
        <v>100</v>
      </c>
      <c r="X426" s="237">
        <f>+IF(H426=0,"",'Ark1'!X1346)</f>
        <v>100</v>
      </c>
      <c r="Y426" s="237">
        <f>+IF(H426=0,"",'Ark1'!Y1346)</f>
        <v>100</v>
      </c>
      <c r="Z426" s="237">
        <f>+IF(H426=0,"",'Ark1'!Z1346)</f>
        <v>0</v>
      </c>
      <c r="AA426" s="237">
        <f>+IF(H426=0,"",'Ark1'!AA1346)</f>
        <v>0</v>
      </c>
      <c r="AB426" s="236">
        <f>+IF(H426=0,"",'Ark1'!AC1346)</f>
        <v>0</v>
      </c>
      <c r="AC426" s="237">
        <f>+IF(H426=0,"",'Ark1'!AE1346)</f>
        <v>0</v>
      </c>
      <c r="AD426" s="237">
        <f t="shared" si="268"/>
        <v>3.3846153846153846</v>
      </c>
      <c r="AE426" s="235">
        <f t="shared" si="267"/>
        <v>1</v>
      </c>
      <c r="AF426" s="480"/>
      <c r="AG426" s="27"/>
      <c r="AI426" s="29"/>
      <c r="AJ426" s="27"/>
    </row>
    <row r="427" spans="1:60">
      <c r="A427" s="480"/>
      <c r="B427" s="238">
        <f>+'Ark1'!C1347</f>
        <v>2023</v>
      </c>
      <c r="C427" s="234">
        <f>+'Ark1'!L1347</f>
        <v>13</v>
      </c>
      <c r="D427" s="234" t="str">
        <f>VLOOKUP(C427,RNR!$D$4:$E$18,2)</f>
        <v>E-</v>
      </c>
      <c r="E427" s="234">
        <f>+'Ark1'!D1347</f>
        <v>8</v>
      </c>
      <c r="F427" s="234" t="str">
        <f>VLOOKUP(E427,RNR!$F$4:$G$15,2)</f>
        <v>Aug</v>
      </c>
      <c r="G427" s="351">
        <f>+'Ark1'!Q1347</f>
        <v>3</v>
      </c>
      <c r="H427" s="351">
        <f>+'Ark1'!R1347</f>
        <v>3</v>
      </c>
      <c r="I427" s="236">
        <f>+IF(H427=0,"",'Ark1'!AG1347)</f>
        <v>4.8146490795185584E-2</v>
      </c>
      <c r="J427" s="236">
        <f>+IF(H427=0,"",'Ark1'!AH1347)</f>
        <v>0</v>
      </c>
      <c r="K427" s="95"/>
      <c r="L427" s="465">
        <f>+'Ark1'!AI1347</f>
        <v>2</v>
      </c>
      <c r="M427" s="214"/>
      <c r="N427" s="531"/>
      <c r="O427" s="531"/>
      <c r="P427" s="32">
        <f>+IF(H427=0,"",'Ark1'!U1347)</f>
        <v>61.4</v>
      </c>
      <c r="Q427" s="214"/>
      <c r="R427" s="462">
        <f>+IF(L427=0,"",'Ark1'!AJ1347)</f>
        <v>113.9</v>
      </c>
      <c r="S427" s="460"/>
      <c r="T427" s="463">
        <f>+IF(L427=0,"",'Ark1'!AL1347)</f>
        <v>39.771252504392649</v>
      </c>
      <c r="U427" s="214"/>
      <c r="V427" s="236">
        <f>+IF(H427=0,"",'Ark1'!T1347)</f>
        <v>12.333333333333336</v>
      </c>
      <c r="W427" s="237">
        <f>+IF(H427=0,"",'Ark1'!W1347)</f>
        <v>100</v>
      </c>
      <c r="X427" s="237">
        <f>+IF(H427=0,"",'Ark1'!X1347)</f>
        <v>100</v>
      </c>
      <c r="Y427" s="237">
        <f>+IF(H427=0,"",'Ark1'!Y1347)</f>
        <v>100</v>
      </c>
      <c r="Z427" s="237">
        <f>+IF(H427=0,"",'Ark1'!Z1347)</f>
        <v>4.1856899072911764</v>
      </c>
      <c r="AA427" s="237">
        <f>+IF(H427=0,"",'Ark1'!AA1347)</f>
        <v>0</v>
      </c>
      <c r="AB427" s="236">
        <f>+IF(H427=0,"",'Ark1'!AC1347)</f>
        <v>0</v>
      </c>
      <c r="AC427" s="237">
        <f>+IF(H427=0,"",'Ark1'!AE1347)</f>
        <v>0</v>
      </c>
      <c r="AD427" s="237">
        <f t="shared" si="268"/>
        <v>4.7230769230769232</v>
      </c>
      <c r="AE427" s="235">
        <f t="shared" si="267"/>
        <v>1</v>
      </c>
      <c r="AF427" s="480"/>
      <c r="AI427" s="29"/>
      <c r="AJ427" s="27"/>
    </row>
    <row r="428" spans="1:60">
      <c r="A428" s="480"/>
      <c r="B428" s="238">
        <f>+'Ark1'!C1348</f>
        <v>2023</v>
      </c>
      <c r="C428" s="234">
        <f>+'Ark1'!L1348</f>
        <v>13</v>
      </c>
      <c r="D428" s="234" t="str">
        <f>VLOOKUP(C428,RNR!$D$4:$E$18,2)</f>
        <v>E-</v>
      </c>
      <c r="E428" s="234">
        <f>+'Ark1'!D1348</f>
        <v>9</v>
      </c>
      <c r="F428" s="234" t="str">
        <f>VLOOKUP(E428,RNR!$F$4:$G$15,2)</f>
        <v>Sep</v>
      </c>
      <c r="G428" s="351">
        <f>+'Ark1'!Q1348</f>
        <v>7</v>
      </c>
      <c r="H428" s="351">
        <f>+'Ark1'!R1348</f>
        <v>7</v>
      </c>
      <c r="I428" s="236">
        <f>+IF(H428=0,"",'Ark1'!AG1348)</f>
        <v>9.2700160436853155E-2</v>
      </c>
      <c r="J428" s="236">
        <f>+IF(H428=0,"",'Ark1'!AH1348)</f>
        <v>0</v>
      </c>
      <c r="K428" s="95"/>
      <c r="L428" s="465">
        <f>+'Ark1'!AI1348</f>
        <v>1</v>
      </c>
      <c r="M428" s="214"/>
      <c r="N428" s="531"/>
      <c r="O428" s="531"/>
      <c r="P428" s="32">
        <f>+IF(H428=0,"",'Ark1'!U1348)</f>
        <v>53.314285714285695</v>
      </c>
      <c r="Q428" s="214"/>
      <c r="R428" s="462">
        <f>+IF(L428=0,"",'Ark1'!AJ1348)</f>
        <v>123.2</v>
      </c>
      <c r="S428" s="460"/>
      <c r="T428" s="463">
        <f>+IF(L428=0,"",'Ark1'!AL1348)</f>
        <v>31.284105557539096</v>
      </c>
      <c r="U428" s="214"/>
      <c r="V428" s="236">
        <f>+IF(H428=0,"",'Ark1'!T1348)</f>
        <v>13.428571428571423</v>
      </c>
      <c r="W428" s="237">
        <f>+IF(H428=0,"",'Ark1'!W1348)</f>
        <v>100</v>
      </c>
      <c r="X428" s="237">
        <f>+IF(H428=0,"",'Ark1'!X1348)</f>
        <v>100</v>
      </c>
      <c r="Y428" s="237">
        <f>+IF(H428=0,"",'Ark1'!Y1348)</f>
        <v>100</v>
      </c>
      <c r="Z428" s="237">
        <f>+IF(H428=0,"",'Ark1'!Z1348)</f>
        <v>3.348529985116576</v>
      </c>
      <c r="AA428" s="237">
        <f>+IF(H428=0,"",'Ark1'!AA1348)</f>
        <v>0</v>
      </c>
      <c r="AB428" s="236">
        <f>+IF(H428=0,"",'Ark1'!AC1348)</f>
        <v>0</v>
      </c>
      <c r="AC428" s="237">
        <f>+IF(H428=0,"",'Ark1'!AE1348)</f>
        <v>0</v>
      </c>
      <c r="AD428" s="237">
        <f t="shared" si="268"/>
        <v>4.1010989010988999</v>
      </c>
      <c r="AE428" s="235">
        <f t="shared" si="267"/>
        <v>1</v>
      </c>
      <c r="AF428" s="480"/>
      <c r="AG428" s="217"/>
      <c r="AI428" s="29"/>
      <c r="AJ428" s="27"/>
      <c r="AM428" s="27"/>
      <c r="AN428" s="27"/>
      <c r="AO428" s="27"/>
      <c r="AQ428" s="27"/>
      <c r="AS428" s="27"/>
      <c r="AT428" s="27"/>
    </row>
    <row r="429" spans="1:60" ht="15" customHeight="1">
      <c r="A429" s="480"/>
      <c r="B429" s="238">
        <f>+'Ark1'!C1349</f>
        <v>2023</v>
      </c>
      <c r="C429" s="234">
        <f>+'Ark1'!L1349</f>
        <v>13</v>
      </c>
      <c r="D429" s="234" t="str">
        <f>VLOOKUP(C429,RNR!$D$4:$E$18,2)</f>
        <v>E-</v>
      </c>
      <c r="E429" s="234">
        <f>+'Ark1'!D1349</f>
        <v>10</v>
      </c>
      <c r="F429" s="234" t="str">
        <f>VLOOKUP(E429,RNR!$F$4:$G$15,2)</f>
        <v>Okt</v>
      </c>
      <c r="G429" s="351">
        <f>+'Ark1'!Q1349</f>
        <v>9</v>
      </c>
      <c r="H429" s="351">
        <f>+'Ark1'!R1349</f>
        <v>11</v>
      </c>
      <c r="I429" s="236">
        <f>+IF(H429=0,"",'Ark1'!AG1349)</f>
        <v>4.3765942761996128E-2</v>
      </c>
      <c r="J429" s="236">
        <f>+IF(H429=0,"",'Ark1'!AH1349)</f>
        <v>0</v>
      </c>
      <c r="K429" s="95"/>
      <c r="L429" s="465">
        <f>+'Ark1'!AI1349</f>
        <v>3</v>
      </c>
      <c r="M429" s="214"/>
      <c r="N429" s="531"/>
      <c r="O429" s="531"/>
      <c r="P429" s="32">
        <f>+IF(H429=0,"",'Ark1'!U1349)</f>
        <v>49.472727272727283</v>
      </c>
      <c r="Q429" s="214"/>
      <c r="R429" s="462">
        <f>+IF(L429=0,"",'Ark1'!AJ1349)</f>
        <v>113.23333333333336</v>
      </c>
      <c r="S429" s="460"/>
      <c r="T429" s="463">
        <f>+IF(L429=0,"",'Ark1'!AL1349)</f>
        <v>34.592773791724341</v>
      </c>
      <c r="U429" s="214"/>
      <c r="V429" s="236">
        <f>+IF(H429=0,"",'Ark1'!T1349)</f>
        <v>11.81818181818182</v>
      </c>
      <c r="W429" s="237">
        <f>+IF(H429=0,"",'Ark1'!W1349)</f>
        <v>90.909090909090892</v>
      </c>
      <c r="X429" s="237">
        <f>+IF(H429=0,"",'Ark1'!X1349)</f>
        <v>100</v>
      </c>
      <c r="Y429" s="237">
        <f>+IF(H429=0,"",'Ark1'!Y1349)</f>
        <v>100</v>
      </c>
      <c r="Z429" s="237">
        <f>+IF(H429=0,"",'Ark1'!Z1349)</f>
        <v>3.4806193046354506</v>
      </c>
      <c r="AA429" s="237">
        <f>+IF(H429=0,"",'Ark1'!AA1349)</f>
        <v>0</v>
      </c>
      <c r="AB429" s="236">
        <f>+IF(H429=0,"",'Ark1'!AC1349)</f>
        <v>0</v>
      </c>
      <c r="AC429" s="237">
        <f>+IF(H429=0,"",'Ark1'!AE1349)</f>
        <v>0</v>
      </c>
      <c r="AD429" s="237">
        <f t="shared" si="268"/>
        <v>3.8055944055944062</v>
      </c>
      <c r="AE429" s="235">
        <f t="shared" si="267"/>
        <v>0.81818181818181823</v>
      </c>
      <c r="AF429" s="480"/>
      <c r="AG429" s="217"/>
      <c r="AI429" s="29"/>
      <c r="AJ429" s="27"/>
      <c r="AK429" s="218"/>
      <c r="AL429" s="28"/>
      <c r="AP429" s="28"/>
      <c r="BH429" s="230"/>
    </row>
    <row r="430" spans="1:60">
      <c r="A430" s="480"/>
      <c r="B430" s="238">
        <f>+'Ark1'!C1350</f>
        <v>2023</v>
      </c>
      <c r="C430" s="234">
        <f>+'Ark1'!L1350</f>
        <v>13</v>
      </c>
      <c r="D430" s="234" t="str">
        <f>VLOOKUP(C430,RNR!$D$4:$E$18,2)</f>
        <v>E-</v>
      </c>
      <c r="E430" s="234">
        <f>+'Ark1'!D1350</f>
        <v>11</v>
      </c>
      <c r="F430" s="234" t="str">
        <f>VLOOKUP(E430,RNR!$F$4:$G$15,2)</f>
        <v>Nov</v>
      </c>
      <c r="G430" s="351">
        <f>+'Ark1'!Q1350</f>
        <v>5</v>
      </c>
      <c r="H430" s="351">
        <f>+'Ark1'!R1350</f>
        <v>5</v>
      </c>
      <c r="I430" s="236">
        <f>+IF(H430=0,"",'Ark1'!AG1350)</f>
        <v>3.6171140846811035E-2</v>
      </c>
      <c r="J430" s="236">
        <f>+IF(H430=0,"",'Ark1'!AH1350)</f>
        <v>0</v>
      </c>
      <c r="K430" s="95"/>
      <c r="L430" s="465">
        <f>+'Ark1'!AI1350</f>
        <v>2</v>
      </c>
      <c r="M430" s="214"/>
      <c r="N430" s="531"/>
      <c r="O430" s="531"/>
      <c r="P430" s="32">
        <f>+IF(H430=0,"",'Ark1'!U1350)</f>
        <v>51.280000000000008</v>
      </c>
      <c r="Q430" s="214"/>
      <c r="R430" s="462">
        <f>+IF(L430=0,"",'Ark1'!AJ1350)</f>
        <v>116.05</v>
      </c>
      <c r="S430" s="460"/>
      <c r="T430" s="463">
        <f>+IF(L430=0,"",'Ark1'!AL1350)</f>
        <v>0</v>
      </c>
      <c r="U430" s="214"/>
      <c r="V430" s="236">
        <f>+IF(H430=0,"",'Ark1'!T1350)</f>
        <v>11.8</v>
      </c>
      <c r="W430" s="237">
        <f>+IF(H430=0,"",'Ark1'!W1350)</f>
        <v>100</v>
      </c>
      <c r="X430" s="237">
        <f>+IF(H430=0,"",'Ark1'!X1350)</f>
        <v>100</v>
      </c>
      <c r="Y430" s="237">
        <f>+IF(H430=0,"",'Ark1'!Y1350)</f>
        <v>100</v>
      </c>
      <c r="Z430" s="237">
        <f>+IF(H430=0,"",'Ark1'!Z1350)</f>
        <v>4.1686448637416698</v>
      </c>
      <c r="AA430" s="237">
        <f>+IF(H430=0,"",'Ark1'!AA1350)</f>
        <v>0</v>
      </c>
      <c r="AB430" s="236">
        <f>+IF(H430=0,"",'Ark1'!AC1350)</f>
        <v>0</v>
      </c>
      <c r="AC430" s="237">
        <f>+IF(H430=0,"",'Ark1'!AE1350)</f>
        <v>0</v>
      </c>
      <c r="AD430" s="237">
        <f t="shared" si="268"/>
        <v>3.9446153846153851</v>
      </c>
      <c r="AE430" s="235">
        <f t="shared" si="267"/>
        <v>1</v>
      </c>
      <c r="AF430" s="480"/>
      <c r="AG430" s="217"/>
      <c r="AI430" s="29"/>
      <c r="AJ430" s="27"/>
    </row>
    <row r="431" spans="1:60">
      <c r="A431" s="480"/>
      <c r="B431" s="238">
        <f>+'Ark1'!C1351</f>
        <v>2023</v>
      </c>
      <c r="C431" s="234">
        <f>+'Ark1'!L1351</f>
        <v>13</v>
      </c>
      <c r="D431" s="234" t="str">
        <f>VLOOKUP(C431,RNR!$D$4:$E$18,2)</f>
        <v>E-</v>
      </c>
      <c r="E431" s="234">
        <f>+'Ark1'!D1351</f>
        <v>12</v>
      </c>
      <c r="F431" s="234" t="str">
        <f>VLOOKUP(E431,RNR!$F$4:$G$15,2)</f>
        <v>Des</v>
      </c>
      <c r="G431" s="351">
        <f>+'Ark1'!Q1351</f>
        <v>0</v>
      </c>
      <c r="H431" s="351">
        <f>+'Ark1'!R1351</f>
        <v>0</v>
      </c>
      <c r="I431" s="236" t="str">
        <f>+IF(H431=0,"",'Ark1'!AG1351)</f>
        <v/>
      </c>
      <c r="J431" s="236" t="str">
        <f>+IF(H431=0,"",'Ark1'!AH1351)</f>
        <v/>
      </c>
      <c r="K431" s="95"/>
      <c r="L431" s="465">
        <f>+'Ark1'!AI1351</f>
        <v>0</v>
      </c>
      <c r="M431" s="214"/>
      <c r="N431" s="531"/>
      <c r="O431" s="531"/>
      <c r="P431" s="32" t="str">
        <f>+IF(H431=0,"",'Ark1'!U1351)</f>
        <v/>
      </c>
      <c r="Q431" s="214"/>
      <c r="R431" s="462" t="str">
        <f>+IF(L431=0,"",'Ark1'!AJ1351)</f>
        <v/>
      </c>
      <c r="S431" s="460"/>
      <c r="T431" s="463" t="str">
        <f>+IF(L431=0,"",'Ark1'!AL1351)</f>
        <v/>
      </c>
      <c r="U431" s="214"/>
      <c r="V431" s="236" t="str">
        <f>+IF(H431=0,"",'Ark1'!T1351)</f>
        <v/>
      </c>
      <c r="W431" s="237" t="str">
        <f>+IF(H431=0,"",'Ark1'!W1351)</f>
        <v/>
      </c>
      <c r="X431" s="237" t="str">
        <f>+IF(H431=0,"",'Ark1'!X1351)</f>
        <v/>
      </c>
      <c r="Y431" s="237" t="str">
        <f>+IF(H431=0,"",'Ark1'!Y1351)</f>
        <v/>
      </c>
      <c r="Z431" s="237" t="str">
        <f>+IF(H431=0,"",'Ark1'!Z1351)</f>
        <v/>
      </c>
      <c r="AA431" s="237" t="str">
        <f>+IF(H431=0,"",'Ark1'!AA1351)</f>
        <v/>
      </c>
      <c r="AB431" s="236" t="str">
        <f>+IF(H431=0,"",'Ark1'!AC1351)</f>
        <v/>
      </c>
      <c r="AC431" s="237" t="str">
        <f>+IF(H431=0,"",'Ark1'!AE1351)</f>
        <v/>
      </c>
      <c r="AD431" s="237" t="str">
        <f t="shared" si="268"/>
        <v/>
      </c>
      <c r="AE431" s="235" t="str">
        <f t="shared" si="267"/>
        <v/>
      </c>
      <c r="AF431" s="480"/>
      <c r="AG431" s="27"/>
      <c r="AI431" s="29"/>
      <c r="AJ431" s="27"/>
    </row>
    <row r="432" spans="1:60" ht="15" customHeight="1">
      <c r="A432" s="480"/>
      <c r="B432" s="480"/>
      <c r="C432" s="480"/>
      <c r="D432" s="480"/>
      <c r="E432" s="480"/>
      <c r="F432" s="480"/>
      <c r="G432" s="480"/>
      <c r="H432" s="480"/>
      <c r="I432" s="480"/>
      <c r="J432" s="480"/>
      <c r="K432" s="480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  <c r="AA432" s="480"/>
      <c r="AB432" s="480"/>
      <c r="AC432" s="480"/>
      <c r="AD432" s="480"/>
      <c r="AE432" s="480"/>
      <c r="AF432" s="480"/>
      <c r="AG432" s="27"/>
      <c r="AI432" s="29"/>
      <c r="AJ432" s="27"/>
      <c r="AK432" s="28"/>
      <c r="AL432" s="28"/>
      <c r="AP432" s="28"/>
    </row>
    <row r="433" spans="1:46" ht="15" customHeight="1">
      <c r="A433" s="480"/>
      <c r="B433" s="480"/>
      <c r="C433" s="480"/>
      <c r="D433" s="238" t="str">
        <f>+D435</f>
        <v>E</v>
      </c>
      <c r="E433" s="480"/>
      <c r="F433" s="480"/>
      <c r="G433" s="480"/>
      <c r="H433" s="480"/>
      <c r="I433" s="480"/>
      <c r="J433" s="480"/>
      <c r="K433" s="480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  <c r="AA433" s="480"/>
      <c r="AB433" s="480"/>
      <c r="AC433" s="480"/>
      <c r="AD433" s="480"/>
      <c r="AE433" s="480"/>
      <c r="AF433" s="480"/>
      <c r="AG433" s="27"/>
      <c r="AI433" s="29"/>
      <c r="AJ433" s="27"/>
      <c r="AK433" s="28"/>
      <c r="AL433" s="28"/>
      <c r="AP433" s="28"/>
    </row>
    <row r="434" spans="1:46" ht="15" customHeight="1">
      <c r="A434" s="480"/>
      <c r="B434" s="480"/>
      <c r="C434" s="480"/>
      <c r="D434" s="480"/>
      <c r="E434" s="480"/>
      <c r="F434" s="480"/>
      <c r="G434" s="480"/>
      <c r="H434" s="480"/>
      <c r="I434" s="480"/>
      <c r="J434" s="480"/>
      <c r="K434" s="480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  <c r="AA434" s="480"/>
      <c r="AB434" s="480"/>
      <c r="AC434" s="480"/>
      <c r="AD434" s="480"/>
      <c r="AE434" s="480"/>
      <c r="AF434" s="480"/>
      <c r="AG434" s="27"/>
      <c r="AI434" s="29"/>
      <c r="AJ434" s="27"/>
      <c r="AK434" s="28"/>
      <c r="AL434" s="28"/>
      <c r="AP434" s="28"/>
    </row>
    <row r="435" spans="1:46">
      <c r="A435" s="480"/>
      <c r="B435" s="238">
        <f>+'Ark1'!C1352</f>
        <v>2023</v>
      </c>
      <c r="C435" s="234">
        <f>+'Ark1'!L1352</f>
        <v>14</v>
      </c>
      <c r="D435" s="234" t="str">
        <f>VLOOKUP(C435,RNR!$D$4:$E$18,2)</f>
        <v>E</v>
      </c>
      <c r="E435" s="234">
        <f>+'Ark1'!D1352</f>
        <v>1</v>
      </c>
      <c r="F435" s="234" t="str">
        <f>VLOOKUP(E435,RNR!$F$4:$G$15,2)</f>
        <v>Jan</v>
      </c>
      <c r="G435" s="351">
        <f>+'Ark1'!Q1352</f>
        <v>0</v>
      </c>
      <c r="H435" s="351">
        <f>+'Ark1'!R1352</f>
        <v>0</v>
      </c>
      <c r="I435" s="236" t="str">
        <f>+IF(H435=0,"",'Ark1'!AG1352)</f>
        <v/>
      </c>
      <c r="J435" s="236" t="str">
        <f>+IF(H435=0,"",'Ark1'!AH1352)</f>
        <v/>
      </c>
      <c r="K435" s="95"/>
      <c r="L435" s="465">
        <f>+'Ark1'!AI1352</f>
        <v>0</v>
      </c>
      <c r="M435" s="214"/>
      <c r="N435" s="531"/>
      <c r="O435" s="531"/>
      <c r="P435" s="32" t="str">
        <f>+IF(H435=0,"",'Ark1'!U1352)</f>
        <v/>
      </c>
      <c r="Q435" s="214"/>
      <c r="R435" s="462" t="str">
        <f>+IF(L435=0,"",'Ark1'!AJ1352)</f>
        <v/>
      </c>
      <c r="S435" s="460"/>
      <c r="T435" s="463" t="str">
        <f>+IF(L435=0,"",'Ark1'!AL1352)</f>
        <v/>
      </c>
      <c r="U435" s="214"/>
      <c r="V435" s="236" t="str">
        <f>+IF(H435=0,"",'Ark1'!T1352)</f>
        <v/>
      </c>
      <c r="W435" s="237" t="str">
        <f>+IF(H435=0,"",'Ark1'!W1352)</f>
        <v/>
      </c>
      <c r="X435" s="237" t="str">
        <f>+IF(H435=0,"",'Ark1'!X1352)</f>
        <v/>
      </c>
      <c r="Y435" s="237" t="str">
        <f>+IF(H435=0,"",'Ark1'!Y1352)</f>
        <v/>
      </c>
      <c r="Z435" s="237" t="str">
        <f>+IF(H435=0,"",'Ark1'!Z1352)</f>
        <v/>
      </c>
      <c r="AA435" s="237" t="str">
        <f>+IF(H435=0,"",'Ark1'!AA1352)</f>
        <v/>
      </c>
      <c r="AB435" s="236" t="str">
        <f>+IF(H435=0,"",'Ark1'!AC1352)</f>
        <v/>
      </c>
      <c r="AC435" s="237" t="str">
        <f>+IF(H435=0,"",'Ark1'!AE1352)</f>
        <v/>
      </c>
      <c r="AD435" s="237" t="str">
        <f t="shared" ref="AD435:AD446" si="269">+IF(H435=0,"",+P435/C435)</f>
        <v/>
      </c>
      <c r="AE435" s="235" t="str">
        <f t="shared" si="267"/>
        <v/>
      </c>
      <c r="AF435" s="480"/>
      <c r="AG435" s="27"/>
      <c r="AI435" s="29"/>
      <c r="AJ435" s="27"/>
    </row>
    <row r="436" spans="1:46">
      <c r="A436" s="480"/>
      <c r="B436" s="238">
        <f>+'Ark1'!C1353</f>
        <v>2023</v>
      </c>
      <c r="C436" s="234">
        <f>+'Ark1'!L1353</f>
        <v>14</v>
      </c>
      <c r="D436" s="234" t="str">
        <f>VLOOKUP(C436,RNR!$D$4:$E$18,2)</f>
        <v>E</v>
      </c>
      <c r="E436" s="234">
        <f>+'Ark1'!D1353</f>
        <v>2</v>
      </c>
      <c r="F436" s="234" t="str">
        <f>VLOOKUP(E436,RNR!$F$4:$G$15,2)</f>
        <v>Feb</v>
      </c>
      <c r="G436" s="351">
        <f>+'Ark1'!Q1353</f>
        <v>0</v>
      </c>
      <c r="H436" s="351">
        <f>+'Ark1'!R1353</f>
        <v>0</v>
      </c>
      <c r="I436" s="236" t="str">
        <f>+IF(H436=0,"",'Ark1'!AG1353)</f>
        <v/>
      </c>
      <c r="J436" s="236" t="str">
        <f>+IF(H436=0,"",'Ark1'!AH1353)</f>
        <v/>
      </c>
      <c r="K436" s="95"/>
      <c r="L436" s="465">
        <f>+'Ark1'!AI1353</f>
        <v>0</v>
      </c>
      <c r="M436" s="214"/>
      <c r="N436" s="531"/>
      <c r="O436" s="531"/>
      <c r="P436" s="32" t="str">
        <f>+IF(H436=0,"",'Ark1'!U1353)</f>
        <v/>
      </c>
      <c r="Q436" s="214"/>
      <c r="R436" s="462" t="str">
        <f>+IF(L436=0,"",'Ark1'!AJ1353)</f>
        <v/>
      </c>
      <c r="S436" s="460"/>
      <c r="T436" s="463" t="str">
        <f>+IF(L436=0,"",'Ark1'!AL1353)</f>
        <v/>
      </c>
      <c r="U436" s="214"/>
      <c r="V436" s="236" t="str">
        <f>+IF(H436=0,"",'Ark1'!T1353)</f>
        <v/>
      </c>
      <c r="W436" s="237" t="str">
        <f>+IF(H436=0,"",'Ark1'!W1353)</f>
        <v/>
      </c>
      <c r="X436" s="237" t="str">
        <f>+IF(H436=0,"",'Ark1'!X1353)</f>
        <v/>
      </c>
      <c r="Y436" s="237" t="str">
        <f>+IF(H436=0,"",'Ark1'!Y1353)</f>
        <v/>
      </c>
      <c r="Z436" s="237" t="str">
        <f>+IF(H436=0,"",'Ark1'!Z1353)</f>
        <v/>
      </c>
      <c r="AA436" s="237" t="str">
        <f>+IF(H436=0,"",'Ark1'!AA1353)</f>
        <v/>
      </c>
      <c r="AB436" s="236" t="str">
        <f>+IF(H436=0,"",'Ark1'!AC1353)</f>
        <v/>
      </c>
      <c r="AC436" s="237" t="str">
        <f>+IF(H436=0,"",'Ark1'!AE1353)</f>
        <v/>
      </c>
      <c r="AD436" s="237" t="str">
        <f t="shared" si="269"/>
        <v/>
      </c>
      <c r="AE436" s="235" t="str">
        <f t="shared" si="267"/>
        <v/>
      </c>
      <c r="AF436" s="480"/>
      <c r="AI436" s="29"/>
      <c r="AJ436" s="27"/>
    </row>
    <row r="437" spans="1:46">
      <c r="A437" s="480"/>
      <c r="B437" s="238">
        <f>+'Ark1'!C1354</f>
        <v>2023</v>
      </c>
      <c r="C437" s="234">
        <f>+'Ark1'!L1354</f>
        <v>14</v>
      </c>
      <c r="D437" s="234" t="str">
        <f>VLOOKUP(C437,RNR!$D$4:$E$18,2)</f>
        <v>E</v>
      </c>
      <c r="E437" s="234">
        <f>+'Ark1'!D1354</f>
        <v>3</v>
      </c>
      <c r="F437" s="234" t="str">
        <f>VLOOKUP(E437,RNR!$F$4:$G$15,2)</f>
        <v>Mar</v>
      </c>
      <c r="G437" s="351">
        <f>+'Ark1'!Q1354</f>
        <v>0</v>
      </c>
      <c r="H437" s="351">
        <f>+'Ark1'!R1354</f>
        <v>0</v>
      </c>
      <c r="I437" s="236" t="str">
        <f>+IF(H437=0,"",'Ark1'!AG1354)</f>
        <v/>
      </c>
      <c r="J437" s="236" t="str">
        <f>+IF(H437=0,"",'Ark1'!AH1354)</f>
        <v/>
      </c>
      <c r="K437" s="95"/>
      <c r="L437" s="465">
        <f>+'Ark1'!AI1354</f>
        <v>0</v>
      </c>
      <c r="M437" s="214"/>
      <c r="N437" s="531"/>
      <c r="O437" s="531"/>
      <c r="P437" s="32" t="str">
        <f>+IF(H437=0,"",'Ark1'!U1354)</f>
        <v/>
      </c>
      <c r="Q437" s="214"/>
      <c r="R437" s="462" t="str">
        <f>+IF(L437=0,"",'Ark1'!AJ1354)</f>
        <v/>
      </c>
      <c r="S437" s="460"/>
      <c r="T437" s="463" t="str">
        <f>+IF(L437=0,"",'Ark1'!AL1354)</f>
        <v/>
      </c>
      <c r="U437" s="214"/>
      <c r="V437" s="236" t="str">
        <f>+IF(H437=0,"",'Ark1'!T1354)</f>
        <v/>
      </c>
      <c r="W437" s="237" t="str">
        <f>+IF(H437=0,"",'Ark1'!W1354)</f>
        <v/>
      </c>
      <c r="X437" s="237" t="str">
        <f>+IF(H437=0,"",'Ark1'!X1354)</f>
        <v/>
      </c>
      <c r="Y437" s="237" t="str">
        <f>+IF(H437=0,"",'Ark1'!Y1354)</f>
        <v/>
      </c>
      <c r="Z437" s="237" t="str">
        <f>+IF(H437=0,"",'Ark1'!Z1354)</f>
        <v/>
      </c>
      <c r="AA437" s="237" t="str">
        <f>+IF(H437=0,"",'Ark1'!AA1354)</f>
        <v/>
      </c>
      <c r="AB437" s="236" t="str">
        <f>+IF(H437=0,"",'Ark1'!AC1354)</f>
        <v/>
      </c>
      <c r="AC437" s="237" t="str">
        <f>+IF(H437=0,"",'Ark1'!AE1354)</f>
        <v/>
      </c>
      <c r="AD437" s="237" t="str">
        <f t="shared" si="269"/>
        <v/>
      </c>
      <c r="AE437" s="235" t="str">
        <f t="shared" si="267"/>
        <v/>
      </c>
      <c r="AF437" s="480"/>
      <c r="AG437" s="217"/>
      <c r="AI437" s="29"/>
      <c r="AJ437" s="27"/>
    </row>
    <row r="438" spans="1:46">
      <c r="A438" s="480"/>
      <c r="B438" s="238">
        <f>+'Ark1'!C1355</f>
        <v>2023</v>
      </c>
      <c r="C438" s="234">
        <f>+'Ark1'!L1355</f>
        <v>14</v>
      </c>
      <c r="D438" s="234" t="str">
        <f>VLOOKUP(C438,RNR!$D$4:$E$18,2)</f>
        <v>E</v>
      </c>
      <c r="E438" s="234">
        <f>+'Ark1'!D1355</f>
        <v>4</v>
      </c>
      <c r="F438" s="234" t="str">
        <f>VLOOKUP(E438,RNR!$F$4:$G$15,2)</f>
        <v>Apr</v>
      </c>
      <c r="G438" s="351">
        <f>+'Ark1'!Q1355</f>
        <v>0</v>
      </c>
      <c r="H438" s="351">
        <f>+'Ark1'!R1355</f>
        <v>0</v>
      </c>
      <c r="I438" s="236" t="str">
        <f>+IF(H438=0,"",'Ark1'!AG1355)</f>
        <v/>
      </c>
      <c r="J438" s="236" t="str">
        <f>+IF(H438=0,"",'Ark1'!AH1355)</f>
        <v/>
      </c>
      <c r="K438" s="95"/>
      <c r="L438" s="465">
        <f>+'Ark1'!AI1355</f>
        <v>0</v>
      </c>
      <c r="M438" s="214"/>
      <c r="N438" s="531"/>
      <c r="O438" s="531"/>
      <c r="P438" s="32" t="str">
        <f>+IF(H438=0,"",'Ark1'!U1355)</f>
        <v/>
      </c>
      <c r="Q438" s="214"/>
      <c r="R438" s="462" t="str">
        <f>+IF(L438=0,"",'Ark1'!AJ1355)</f>
        <v/>
      </c>
      <c r="S438" s="460"/>
      <c r="T438" s="463" t="str">
        <f>+IF(L438=0,"",'Ark1'!AL1355)</f>
        <v/>
      </c>
      <c r="U438" s="214"/>
      <c r="V438" s="236" t="str">
        <f>+IF(H438=0,"",'Ark1'!T1355)</f>
        <v/>
      </c>
      <c r="W438" s="237" t="str">
        <f>+IF(H438=0,"",'Ark1'!W1355)</f>
        <v/>
      </c>
      <c r="X438" s="237" t="str">
        <f>+IF(H438=0,"",'Ark1'!X1355)</f>
        <v/>
      </c>
      <c r="Y438" s="237" t="str">
        <f>+IF(H438=0,"",'Ark1'!Y1355)</f>
        <v/>
      </c>
      <c r="Z438" s="237" t="str">
        <f>+IF(H438=0,"",'Ark1'!Z1355)</f>
        <v/>
      </c>
      <c r="AA438" s="237" t="str">
        <f>+IF(H438=0,"",'Ark1'!AA1355)</f>
        <v/>
      </c>
      <c r="AB438" s="236" t="str">
        <f>+IF(H438=0,"",'Ark1'!AC1355)</f>
        <v/>
      </c>
      <c r="AC438" s="237" t="str">
        <f>+IF(H438=0,"",'Ark1'!AE1355)</f>
        <v/>
      </c>
      <c r="AD438" s="237" t="str">
        <f t="shared" si="269"/>
        <v/>
      </c>
      <c r="AE438" s="235" t="str">
        <f t="shared" si="267"/>
        <v/>
      </c>
      <c r="AF438" s="480"/>
      <c r="AG438" s="217"/>
      <c r="AI438" s="29"/>
      <c r="AJ438" s="27"/>
    </row>
    <row r="439" spans="1:46">
      <c r="A439" s="480"/>
      <c r="B439" s="238">
        <f>+'Ark1'!C1356</f>
        <v>2023</v>
      </c>
      <c r="C439" s="234">
        <f>+'Ark1'!L1356</f>
        <v>14</v>
      </c>
      <c r="D439" s="234" t="str">
        <f>VLOOKUP(C439,RNR!$D$4:$E$18,2)</f>
        <v>E</v>
      </c>
      <c r="E439" s="234">
        <f>+'Ark1'!D1356</f>
        <v>5</v>
      </c>
      <c r="F439" s="234" t="str">
        <f>VLOOKUP(E439,RNR!$F$4:$G$15,2)</f>
        <v>Mai</v>
      </c>
      <c r="G439" s="351">
        <f>+'Ark1'!Q1356</f>
        <v>1</v>
      </c>
      <c r="H439" s="351">
        <f>+'Ark1'!R1356</f>
        <v>1</v>
      </c>
      <c r="I439" s="236">
        <f>+IF(H439=0,"",'Ark1'!AG1356)</f>
        <v>0.11827805637430493</v>
      </c>
      <c r="J439" s="236">
        <f>+IF(H439=0,"",'Ark1'!AH1356)</f>
        <v>0</v>
      </c>
      <c r="K439" s="95"/>
      <c r="L439" s="465">
        <f>+'Ark1'!AI1356</f>
        <v>1</v>
      </c>
      <c r="M439" s="214"/>
      <c r="N439" s="531"/>
      <c r="O439" s="531"/>
      <c r="P439" s="32">
        <f>+IF(H439=0,"",'Ark1'!U1356)</f>
        <v>56.3</v>
      </c>
      <c r="Q439" s="214"/>
      <c r="R439" s="462">
        <f>+IF(L439=0,"",'Ark1'!AJ1356)</f>
        <v>116.9</v>
      </c>
      <c r="S439" s="460"/>
      <c r="T439" s="463">
        <f>+IF(L439=0,"",'Ark1'!AL1356)</f>
        <v>35.242350114421122</v>
      </c>
      <c r="U439" s="214"/>
      <c r="V439" s="236">
        <f>+IF(H439=0,"",'Ark1'!T1356)</f>
        <v>11</v>
      </c>
      <c r="W439" s="237">
        <f>+IF(H439=0,"",'Ark1'!W1356)</f>
        <v>100</v>
      </c>
      <c r="X439" s="237">
        <f>+IF(H439=0,"",'Ark1'!X1356)</f>
        <v>100</v>
      </c>
      <c r="Y439" s="237">
        <f>+IF(H439=0,"",'Ark1'!Y1356)</f>
        <v>100</v>
      </c>
      <c r="Z439" s="237">
        <f>+IF(H439=0,"",'Ark1'!Z1356)</f>
        <v>0</v>
      </c>
      <c r="AA439" s="237">
        <f>+IF(H439=0,"",'Ark1'!AA1356)</f>
        <v>0</v>
      </c>
      <c r="AB439" s="236">
        <f>+IF(H439=0,"",'Ark1'!AC1356)</f>
        <v>0</v>
      </c>
      <c r="AC439" s="237">
        <f>+IF(H439=0,"",'Ark1'!AE1356)</f>
        <v>0</v>
      </c>
      <c r="AD439" s="237">
        <f t="shared" si="269"/>
        <v>4.0214285714285714</v>
      </c>
      <c r="AE439" s="235">
        <f t="shared" si="267"/>
        <v>1</v>
      </c>
      <c r="AF439" s="480"/>
      <c r="AG439" s="217"/>
      <c r="AI439" s="29"/>
      <c r="AJ439" s="27"/>
    </row>
    <row r="440" spans="1:46">
      <c r="A440" s="480"/>
      <c r="B440" s="238">
        <f>+'Ark1'!C1357</f>
        <v>2023</v>
      </c>
      <c r="C440" s="234">
        <f>+'Ark1'!L1357</f>
        <v>14</v>
      </c>
      <c r="D440" s="234" t="str">
        <f>VLOOKUP(C440,RNR!$D$4:$E$18,2)</f>
        <v>E</v>
      </c>
      <c r="E440" s="234">
        <f>+'Ark1'!D1357</f>
        <v>6</v>
      </c>
      <c r="F440" s="234" t="str">
        <f>VLOOKUP(E440,RNR!$F$4:$G$15,2)</f>
        <v>Jun</v>
      </c>
      <c r="G440" s="351">
        <f>+'Ark1'!Q1357</f>
        <v>1</v>
      </c>
      <c r="H440" s="351">
        <f>+'Ark1'!R1357</f>
        <v>1</v>
      </c>
      <c r="I440" s="236">
        <f>+IF(H440=0,"",'Ark1'!AG1357)</f>
        <v>0.12253740116422378</v>
      </c>
      <c r="J440" s="236">
        <f>+IF(H440=0,"",'Ark1'!AH1357)</f>
        <v>0</v>
      </c>
      <c r="K440" s="95"/>
      <c r="L440" s="465">
        <f>+'Ark1'!AI1357</f>
        <v>0</v>
      </c>
      <c r="M440" s="214"/>
      <c r="N440" s="531"/>
      <c r="O440" s="531"/>
      <c r="P440" s="32">
        <f>+IF(H440=0,"",'Ark1'!U1357)</f>
        <v>51.7</v>
      </c>
      <c r="Q440" s="214"/>
      <c r="R440" s="462" t="str">
        <f>+IF(L440=0,"",'Ark1'!AJ1357)</f>
        <v/>
      </c>
      <c r="S440" s="460"/>
      <c r="T440" s="463" t="str">
        <f>+IF(L440=0,"",'Ark1'!AL1357)</f>
        <v/>
      </c>
      <c r="U440" s="214"/>
      <c r="V440" s="236">
        <f>+IF(H440=0,"",'Ark1'!T1357)</f>
        <v>15</v>
      </c>
      <c r="W440" s="237">
        <f>+IF(H440=0,"",'Ark1'!W1357)</f>
        <v>100</v>
      </c>
      <c r="X440" s="237">
        <f>+IF(H440=0,"",'Ark1'!X1357)</f>
        <v>100</v>
      </c>
      <c r="Y440" s="237">
        <f>+IF(H440=0,"",'Ark1'!Y1357)</f>
        <v>100</v>
      </c>
      <c r="Z440" s="237">
        <f>+IF(H440=0,"",'Ark1'!Z1357)</f>
        <v>0</v>
      </c>
      <c r="AA440" s="237">
        <f>+IF(H440=0,"",'Ark1'!AA1357)</f>
        <v>0</v>
      </c>
      <c r="AB440" s="236">
        <f>+IF(H440=0,"",'Ark1'!AC1357)</f>
        <v>0</v>
      </c>
      <c r="AC440" s="237">
        <f>+IF(H440=0,"",'Ark1'!AE1357)</f>
        <v>0</v>
      </c>
      <c r="AD440" s="237">
        <f t="shared" si="269"/>
        <v>3.6928571428571431</v>
      </c>
      <c r="AE440" s="235">
        <f t="shared" si="267"/>
        <v>1</v>
      </c>
      <c r="AF440" s="480"/>
      <c r="AG440" s="27"/>
      <c r="AI440" s="29"/>
      <c r="AJ440" s="27"/>
    </row>
    <row r="441" spans="1:46">
      <c r="A441" s="480"/>
      <c r="B441" s="238">
        <f>+'Ark1'!C1358</f>
        <v>2023</v>
      </c>
      <c r="C441" s="234">
        <f>+'Ark1'!L1358</f>
        <v>14</v>
      </c>
      <c r="D441" s="234" t="str">
        <f>VLOOKUP(C441,RNR!$D$4:$E$18,2)</f>
        <v>E</v>
      </c>
      <c r="E441" s="234">
        <f>+'Ark1'!D1358</f>
        <v>7</v>
      </c>
      <c r="F441" s="234" t="str">
        <f>VLOOKUP(E441,RNR!$F$4:$G$15,2)</f>
        <v>Jul</v>
      </c>
      <c r="G441" s="351">
        <f>+'Ark1'!Q1358</f>
        <v>0</v>
      </c>
      <c r="H441" s="351">
        <f>+'Ark1'!R1358</f>
        <v>0</v>
      </c>
      <c r="I441" s="236" t="str">
        <f>+IF(H441=0,"",'Ark1'!AG1358)</f>
        <v/>
      </c>
      <c r="J441" s="236" t="str">
        <f>+IF(H441=0,"",'Ark1'!AH1358)</f>
        <v/>
      </c>
      <c r="K441" s="95"/>
      <c r="L441" s="465">
        <f>+'Ark1'!AI1358</f>
        <v>0</v>
      </c>
      <c r="M441" s="214"/>
      <c r="N441" s="531"/>
      <c r="O441" s="531"/>
      <c r="P441" s="32" t="str">
        <f>+IF(H441=0,"",'Ark1'!U1358)</f>
        <v/>
      </c>
      <c r="Q441" s="214"/>
      <c r="R441" s="462" t="str">
        <f>+IF(L441=0,"",'Ark1'!AJ1358)</f>
        <v/>
      </c>
      <c r="S441" s="460"/>
      <c r="T441" s="463" t="str">
        <f>+IF(L441=0,"",'Ark1'!AL1358)</f>
        <v/>
      </c>
      <c r="U441" s="214"/>
      <c r="V441" s="236" t="str">
        <f>+IF(H441=0,"",'Ark1'!T1358)</f>
        <v/>
      </c>
      <c r="W441" s="237" t="str">
        <f>+IF(H441=0,"",'Ark1'!W1358)</f>
        <v/>
      </c>
      <c r="X441" s="237" t="str">
        <f>+IF(H441=0,"",'Ark1'!X1358)</f>
        <v/>
      </c>
      <c r="Y441" s="237" t="str">
        <f>+IF(H441=0,"",'Ark1'!Y1358)</f>
        <v/>
      </c>
      <c r="Z441" s="237" t="str">
        <f>+IF(H441=0,"",'Ark1'!Z1358)</f>
        <v/>
      </c>
      <c r="AA441" s="237" t="str">
        <f>+IF(H441=0,"",'Ark1'!AA1358)</f>
        <v/>
      </c>
      <c r="AB441" s="236" t="str">
        <f>+IF(H441=0,"",'Ark1'!AC1358)</f>
        <v/>
      </c>
      <c r="AC441" s="237" t="str">
        <f>+IF(H441=0,"",'Ark1'!AE1358)</f>
        <v/>
      </c>
      <c r="AD441" s="237" t="str">
        <f t="shared" si="269"/>
        <v/>
      </c>
      <c r="AE441" s="235" t="str">
        <f t="shared" si="267"/>
        <v/>
      </c>
      <c r="AF441" s="480"/>
      <c r="AG441" s="27"/>
      <c r="AI441" s="29"/>
      <c r="AJ441" s="27"/>
    </row>
    <row r="442" spans="1:46">
      <c r="A442" s="480"/>
      <c r="B442" s="238">
        <f>+'Ark1'!C1359</f>
        <v>2023</v>
      </c>
      <c r="C442" s="234">
        <f>+'Ark1'!L1359</f>
        <v>14</v>
      </c>
      <c r="D442" s="234" t="str">
        <f>VLOOKUP(C442,RNR!$D$4:$E$18,2)</f>
        <v>E</v>
      </c>
      <c r="E442" s="234">
        <f>+'Ark1'!D1359</f>
        <v>8</v>
      </c>
      <c r="F442" s="234" t="str">
        <f>VLOOKUP(E442,RNR!$F$4:$G$15,2)</f>
        <v>Aug</v>
      </c>
      <c r="G442" s="351">
        <f>+'Ark1'!Q1359</f>
        <v>1</v>
      </c>
      <c r="H442" s="351">
        <f>+'Ark1'!R1359</f>
        <v>1</v>
      </c>
      <c r="I442" s="236">
        <f>+IF(H442=0,"",'Ark1'!AG1359)</f>
        <v>1.3225908980653584E-2</v>
      </c>
      <c r="J442" s="236">
        <f>+IF(H442=0,"",'Ark1'!AH1359)</f>
        <v>0</v>
      </c>
      <c r="K442" s="95"/>
      <c r="L442" s="465">
        <f>+'Ark1'!AI1359</f>
        <v>0</v>
      </c>
      <c r="M442" s="214"/>
      <c r="N442" s="531"/>
      <c r="O442" s="531"/>
      <c r="P442" s="32">
        <f>+IF(H442=0,"",'Ark1'!U1359)</f>
        <v>50.6</v>
      </c>
      <c r="Q442" s="214"/>
      <c r="R442" s="462" t="str">
        <f>+IF(L442=0,"",'Ark1'!AJ1359)</f>
        <v/>
      </c>
      <c r="S442" s="460"/>
      <c r="T442" s="463" t="str">
        <f>+IF(L442=0,"",'Ark1'!AL1359)</f>
        <v/>
      </c>
      <c r="U442" s="214"/>
      <c r="V442" s="236">
        <f>+IF(H442=0,"",'Ark1'!T1359)</f>
        <v>14</v>
      </c>
      <c r="W442" s="237">
        <f>+IF(H442=0,"",'Ark1'!W1359)</f>
        <v>100</v>
      </c>
      <c r="X442" s="237">
        <f>+IF(H442=0,"",'Ark1'!X1359)</f>
        <v>100</v>
      </c>
      <c r="Y442" s="237">
        <f>+IF(H442=0,"",'Ark1'!Y1359)</f>
        <v>100</v>
      </c>
      <c r="Z442" s="237">
        <f>+IF(H442=0,"",'Ark1'!Z1359)</f>
        <v>0</v>
      </c>
      <c r="AA442" s="237">
        <f>+IF(H442=0,"",'Ark1'!AA1359)</f>
        <v>0</v>
      </c>
      <c r="AB442" s="236">
        <f>+IF(H442=0,"",'Ark1'!AC1359)</f>
        <v>0</v>
      </c>
      <c r="AC442" s="237">
        <f>+IF(H442=0,"",'Ark1'!AE1359)</f>
        <v>0</v>
      </c>
      <c r="AD442" s="237">
        <f t="shared" si="269"/>
        <v>3.6142857142857143</v>
      </c>
      <c r="AE442" s="235">
        <f t="shared" si="267"/>
        <v>1</v>
      </c>
      <c r="AF442" s="480"/>
      <c r="AI442" s="29"/>
      <c r="AJ442" s="27"/>
    </row>
    <row r="443" spans="1:46">
      <c r="A443" s="480"/>
      <c r="B443" s="238">
        <f>+'Ark1'!C1360</f>
        <v>2023</v>
      </c>
      <c r="C443" s="234">
        <f>+'Ark1'!L1360</f>
        <v>14</v>
      </c>
      <c r="D443" s="234" t="str">
        <f>VLOOKUP(C443,RNR!$D$4:$E$18,2)</f>
        <v>E</v>
      </c>
      <c r="E443" s="234">
        <f>+'Ark1'!D1360</f>
        <v>9</v>
      </c>
      <c r="F443" s="234" t="str">
        <f>VLOOKUP(E443,RNR!$F$4:$G$15,2)</f>
        <v>Sep</v>
      </c>
      <c r="G443" s="351">
        <f>+'Ark1'!Q1360</f>
        <v>3</v>
      </c>
      <c r="H443" s="351">
        <f>+'Ark1'!R1360</f>
        <v>3</v>
      </c>
      <c r="I443" s="236">
        <f>+IF(H443=0,"",'Ark1'!AG1360)</f>
        <v>3.8053763609126226E-2</v>
      </c>
      <c r="J443" s="236">
        <f>+IF(H443=0,"",'Ark1'!AH1360)</f>
        <v>0</v>
      </c>
      <c r="K443" s="95"/>
      <c r="L443" s="465">
        <f>+'Ark1'!AI1360</f>
        <v>0</v>
      </c>
      <c r="M443" s="214"/>
      <c r="N443" s="531"/>
      <c r="O443" s="531"/>
      <c r="P443" s="32">
        <f>+IF(H443=0,"",'Ark1'!U1360)</f>
        <v>51.066666666666677</v>
      </c>
      <c r="Q443" s="214"/>
      <c r="R443" s="462" t="str">
        <f>+IF(L443=0,"",'Ark1'!AJ1360)</f>
        <v/>
      </c>
      <c r="S443" s="460"/>
      <c r="T443" s="463" t="str">
        <f>+IF(L443=0,"",'Ark1'!AL1360)</f>
        <v/>
      </c>
      <c r="U443" s="214"/>
      <c r="V443" s="236">
        <f>+IF(H443=0,"",'Ark1'!T1360)</f>
        <v>13.666666666666663</v>
      </c>
      <c r="W443" s="237">
        <f>+IF(H443=0,"",'Ark1'!W1360)</f>
        <v>100</v>
      </c>
      <c r="X443" s="237">
        <f>+IF(H443=0,"",'Ark1'!X1360)</f>
        <v>100</v>
      </c>
      <c r="Y443" s="237">
        <f>+IF(H443=0,"",'Ark1'!Y1360)</f>
        <v>100</v>
      </c>
      <c r="Z443" s="237">
        <f>+IF(H443=0,"",'Ark1'!Z1360)</f>
        <v>4.5733527696379408</v>
      </c>
      <c r="AA443" s="237">
        <f>+IF(H443=0,"",'Ark1'!AA1360)</f>
        <v>0</v>
      </c>
      <c r="AB443" s="236">
        <f>+IF(H443=0,"",'Ark1'!AC1360)</f>
        <v>0</v>
      </c>
      <c r="AC443" s="237">
        <f>+IF(H443=0,"",'Ark1'!AE1360)</f>
        <v>0</v>
      </c>
      <c r="AD443" s="237">
        <f t="shared" si="269"/>
        <v>3.6476190476190484</v>
      </c>
      <c r="AE443" s="235">
        <f t="shared" si="267"/>
        <v>1</v>
      </c>
      <c r="AF443" s="480"/>
      <c r="AG443" s="217"/>
      <c r="AI443" s="29"/>
      <c r="AJ443" s="27"/>
    </row>
    <row r="444" spans="1:46">
      <c r="A444" s="480"/>
      <c r="B444" s="238">
        <f>+'Ark1'!C1361</f>
        <v>2023</v>
      </c>
      <c r="C444" s="234">
        <f>+'Ark1'!L1361</f>
        <v>14</v>
      </c>
      <c r="D444" s="234" t="str">
        <f>VLOOKUP(C444,RNR!$D$4:$E$18,2)</f>
        <v>E</v>
      </c>
      <c r="E444" s="234">
        <f>+'Ark1'!D1361</f>
        <v>10</v>
      </c>
      <c r="F444" s="234" t="str">
        <f>VLOOKUP(E444,RNR!$F$4:$G$15,2)</f>
        <v>Okt</v>
      </c>
      <c r="G444" s="351">
        <f>+'Ark1'!Q1361</f>
        <v>4</v>
      </c>
      <c r="H444" s="351">
        <f>+'Ark1'!R1361</f>
        <v>4</v>
      </c>
      <c r="I444" s="236">
        <f>+IF(H444=0,"",'Ark1'!AG1361)</f>
        <v>1.6977196833990051E-2</v>
      </c>
      <c r="J444" s="236">
        <f>+IF(H444=0,"",'Ark1'!AH1361)</f>
        <v>25</v>
      </c>
      <c r="K444" s="95"/>
      <c r="L444" s="465">
        <f>+'Ark1'!AI1361</f>
        <v>1</v>
      </c>
      <c r="M444" s="214"/>
      <c r="N444" s="531"/>
      <c r="O444" s="531"/>
      <c r="P444" s="32">
        <f>+IF(H444=0,"",'Ark1'!U1361)</f>
        <v>52.774999999999999</v>
      </c>
      <c r="Q444" s="214"/>
      <c r="R444" s="462">
        <f>+IF(L444=0,"",'Ark1'!AJ1361)</f>
        <v>115.3</v>
      </c>
      <c r="S444" s="460"/>
      <c r="T444" s="463">
        <f>+IF(L444=0,"",'Ark1'!AL1361)</f>
        <v>34.903249370322378</v>
      </c>
      <c r="U444" s="214"/>
      <c r="V444" s="236">
        <f>+IF(H444=0,"",'Ark1'!T1361)</f>
        <v>13.25</v>
      </c>
      <c r="W444" s="237">
        <f>+IF(H444=0,"",'Ark1'!W1361)</f>
        <v>100</v>
      </c>
      <c r="X444" s="237">
        <f>+IF(H444=0,"",'Ark1'!X1361)</f>
        <v>100</v>
      </c>
      <c r="Y444" s="237">
        <f>+IF(H444=0,"",'Ark1'!Y1361)</f>
        <v>100</v>
      </c>
      <c r="Z444" s="237">
        <f>+IF(H444=0,"",'Ark1'!Z1361)</f>
        <v>3.873225400102597</v>
      </c>
      <c r="AA444" s="237">
        <f>+IF(H444=0,"",'Ark1'!AA1361)</f>
        <v>0</v>
      </c>
      <c r="AB444" s="236">
        <f>+IF(H444=0,"",'Ark1'!AC1361)</f>
        <v>0</v>
      </c>
      <c r="AC444" s="237">
        <f>+IF(H444=0,"",'Ark1'!AE1361)</f>
        <v>0</v>
      </c>
      <c r="AD444" s="237">
        <f t="shared" si="269"/>
        <v>3.7696428571428569</v>
      </c>
      <c r="AE444" s="235">
        <f t="shared" si="267"/>
        <v>1</v>
      </c>
      <c r="AF444" s="480"/>
      <c r="AG444" s="217"/>
      <c r="AI444" s="29"/>
      <c r="AJ444" s="27"/>
    </row>
    <row r="445" spans="1:46">
      <c r="A445" s="480"/>
      <c r="B445" s="238">
        <f>+'Ark1'!C1362</f>
        <v>2023</v>
      </c>
      <c r="C445" s="234">
        <f>+'Ark1'!L1362</f>
        <v>14</v>
      </c>
      <c r="D445" s="234" t="str">
        <f>VLOOKUP(C445,RNR!$D$4:$E$18,2)</f>
        <v>E</v>
      </c>
      <c r="E445" s="234">
        <f>+'Ark1'!D1362</f>
        <v>11</v>
      </c>
      <c r="F445" s="234" t="str">
        <f>VLOOKUP(E445,RNR!$F$4:$G$15,2)</f>
        <v>Nov</v>
      </c>
      <c r="G445" s="351">
        <f>+'Ark1'!Q1362</f>
        <v>3</v>
      </c>
      <c r="H445" s="351">
        <f>+'Ark1'!R1362</f>
        <v>3</v>
      </c>
      <c r="I445" s="236">
        <f>+IF(H445=0,"",'Ark1'!AG1362)</f>
        <v>2.5562444311396874E-2</v>
      </c>
      <c r="J445" s="236">
        <f>+IF(H445=0,"",'Ark1'!AH1362)</f>
        <v>0</v>
      </c>
      <c r="K445" s="95"/>
      <c r="L445" s="465">
        <f>+'Ark1'!AI1362</f>
        <v>1</v>
      </c>
      <c r="M445" s="214"/>
      <c r="N445" s="531"/>
      <c r="O445" s="531"/>
      <c r="P445" s="32">
        <f>+IF(H445=0,"",'Ark1'!U1362)</f>
        <v>60.4</v>
      </c>
      <c r="Q445" s="214"/>
      <c r="R445" s="462">
        <f>+IF(L445=0,"",'Ark1'!AJ1362)</f>
        <v>127.2</v>
      </c>
      <c r="S445" s="460"/>
      <c r="T445" s="463">
        <f>+IF(L445=0,"",'Ark1'!AL1362)</f>
        <v>0</v>
      </c>
      <c r="U445" s="214"/>
      <c r="V445" s="236">
        <f>+IF(H445=0,"",'Ark1'!T1362)</f>
        <v>14.666666666666663</v>
      </c>
      <c r="W445" s="237">
        <f>+IF(H445=0,"",'Ark1'!W1362)</f>
        <v>100</v>
      </c>
      <c r="X445" s="237">
        <f>+IF(H445=0,"",'Ark1'!X1362)</f>
        <v>100</v>
      </c>
      <c r="Y445" s="237">
        <f>+IF(H445=0,"",'Ark1'!Y1362)</f>
        <v>100</v>
      </c>
      <c r="Z445" s="237">
        <f>+IF(H445=0,"",'Ark1'!Z1362)</f>
        <v>6.5099923195038567</v>
      </c>
      <c r="AA445" s="237">
        <f>+IF(H445=0,"",'Ark1'!AA1362)</f>
        <v>0</v>
      </c>
      <c r="AB445" s="236">
        <f>+IF(H445=0,"",'Ark1'!AC1362)</f>
        <v>0</v>
      </c>
      <c r="AC445" s="237">
        <f>+IF(H445=0,"",'Ark1'!AE1362)</f>
        <v>0</v>
      </c>
      <c r="AD445" s="237">
        <f t="shared" si="269"/>
        <v>4.3142857142857141</v>
      </c>
      <c r="AE445" s="235">
        <f t="shared" si="267"/>
        <v>1</v>
      </c>
      <c r="AF445" s="480"/>
      <c r="AG445" s="217"/>
      <c r="AI445" s="29"/>
      <c r="AJ445" s="27"/>
    </row>
    <row r="446" spans="1:46">
      <c r="A446" s="480"/>
      <c r="B446" s="238">
        <f>+'Ark1'!C1363</f>
        <v>2023</v>
      </c>
      <c r="C446" s="234">
        <f>+'Ark1'!L1363</f>
        <v>14</v>
      </c>
      <c r="D446" s="234" t="str">
        <f>VLOOKUP(C446,RNR!$D$4:$E$18,2)</f>
        <v>E</v>
      </c>
      <c r="E446" s="234">
        <f>+'Ark1'!D1363</f>
        <v>12</v>
      </c>
      <c r="F446" s="234" t="str">
        <f>VLOOKUP(E446,RNR!$F$4:$G$15,2)</f>
        <v>Des</v>
      </c>
      <c r="G446" s="351">
        <f>+'Ark1'!Q1363</f>
        <v>0</v>
      </c>
      <c r="H446" s="351">
        <f>+'Ark1'!R1363</f>
        <v>0</v>
      </c>
      <c r="I446" s="236" t="str">
        <f>+IF(H446=0,"",'Ark1'!AG1363)</f>
        <v/>
      </c>
      <c r="J446" s="236" t="str">
        <f>+IF(H446=0,"",'Ark1'!AH1363)</f>
        <v/>
      </c>
      <c r="K446" s="95"/>
      <c r="L446" s="465">
        <f>+'Ark1'!AI1363</f>
        <v>0</v>
      </c>
      <c r="M446" s="214"/>
      <c r="N446" s="531"/>
      <c r="O446" s="531"/>
      <c r="P446" s="32" t="str">
        <f>+IF(H446=0,"",'Ark1'!U1363)</f>
        <v/>
      </c>
      <c r="Q446" s="214"/>
      <c r="R446" s="462" t="str">
        <f>+IF(L446=0,"",'Ark1'!AJ1363)</f>
        <v/>
      </c>
      <c r="S446" s="460"/>
      <c r="T446" s="463" t="str">
        <f>+IF(L446=0,"",'Ark1'!AL1363)</f>
        <v/>
      </c>
      <c r="U446" s="214"/>
      <c r="V446" s="236" t="str">
        <f>+IF(H446=0,"",'Ark1'!T1363)</f>
        <v/>
      </c>
      <c r="W446" s="237" t="str">
        <f>+IF(H446=0,"",'Ark1'!W1363)</f>
        <v/>
      </c>
      <c r="X446" s="237" t="str">
        <f>+IF(H446=0,"",'Ark1'!X1363)</f>
        <v/>
      </c>
      <c r="Y446" s="237" t="str">
        <f>+IF(H446=0,"",'Ark1'!Y1363)</f>
        <v/>
      </c>
      <c r="Z446" s="237" t="str">
        <f>+IF(H446=0,"",'Ark1'!Z1363)</f>
        <v/>
      </c>
      <c r="AA446" s="237" t="str">
        <f>+IF(H446=0,"",'Ark1'!AA1363)</f>
        <v/>
      </c>
      <c r="AB446" s="236" t="str">
        <f>+IF(H446=0,"",'Ark1'!AC1363)</f>
        <v/>
      </c>
      <c r="AC446" s="237" t="str">
        <f>+IF(H446=0,"",'Ark1'!AE1363)</f>
        <v/>
      </c>
      <c r="AD446" s="237" t="str">
        <f t="shared" si="269"/>
        <v/>
      </c>
      <c r="AE446" s="235" t="str">
        <f t="shared" si="267"/>
        <v/>
      </c>
      <c r="AF446" s="480"/>
      <c r="AG446" s="27"/>
      <c r="AI446" s="29"/>
      <c r="AJ446" s="27"/>
      <c r="AM446" s="27"/>
      <c r="AN446" s="27"/>
      <c r="AO446" s="27"/>
      <c r="AQ446" s="27"/>
      <c r="AS446" s="27"/>
      <c r="AT446" s="27"/>
    </row>
    <row r="447" spans="1:46" ht="15" customHeight="1">
      <c r="A447" s="480"/>
      <c r="B447" s="480"/>
      <c r="C447" s="480"/>
      <c r="D447" s="480"/>
      <c r="E447" s="480"/>
      <c r="F447" s="480"/>
      <c r="G447" s="480"/>
      <c r="H447" s="480"/>
      <c r="I447" s="480"/>
      <c r="J447" s="480"/>
      <c r="K447" s="480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  <c r="AA447" s="480"/>
      <c r="AB447" s="480"/>
      <c r="AC447" s="480"/>
      <c r="AD447" s="480"/>
      <c r="AE447" s="480"/>
      <c r="AF447" s="480"/>
      <c r="AG447" s="27"/>
      <c r="AI447" s="29"/>
      <c r="AJ447" s="27"/>
      <c r="AK447" s="28"/>
      <c r="AL447" s="28"/>
      <c r="AP447" s="28"/>
    </row>
    <row r="448" spans="1:46" ht="15" customHeight="1">
      <c r="A448" s="480"/>
      <c r="B448" s="480"/>
      <c r="C448" s="480"/>
      <c r="D448" s="238" t="str">
        <f>+D450</f>
        <v>E+</v>
      </c>
      <c r="E448" s="480"/>
      <c r="F448" s="480"/>
      <c r="G448" s="480"/>
      <c r="H448" s="480"/>
      <c r="I448" s="480"/>
      <c r="J448" s="480"/>
      <c r="K448" s="480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  <c r="AA448" s="480"/>
      <c r="AB448" s="480"/>
      <c r="AC448" s="480"/>
      <c r="AD448" s="480"/>
      <c r="AE448" s="480"/>
      <c r="AF448" s="480"/>
      <c r="AG448" s="27"/>
      <c r="AI448" s="29"/>
      <c r="AJ448" s="27"/>
      <c r="AK448" s="28"/>
      <c r="AL448" s="28"/>
      <c r="AP448" s="28"/>
    </row>
    <row r="449" spans="1:60" ht="15" customHeight="1">
      <c r="A449" s="480"/>
      <c r="B449" s="480"/>
      <c r="C449" s="480"/>
      <c r="D449" s="480"/>
      <c r="E449" s="480"/>
      <c r="F449" s="480"/>
      <c r="G449" s="480"/>
      <c r="H449" s="480"/>
      <c r="I449" s="480"/>
      <c r="J449" s="480"/>
      <c r="K449" s="480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  <c r="AA449" s="480"/>
      <c r="AB449" s="480"/>
      <c r="AC449" s="480"/>
      <c r="AD449" s="480"/>
      <c r="AE449" s="480"/>
      <c r="AF449" s="480"/>
      <c r="AG449" s="27"/>
      <c r="AI449" s="29"/>
      <c r="AJ449" s="27"/>
      <c r="AK449" s="28"/>
      <c r="AL449" s="28"/>
      <c r="AP449" s="28"/>
    </row>
    <row r="450" spans="1:60" ht="15" customHeight="1">
      <c r="A450" s="480"/>
      <c r="B450" s="238">
        <f>+'Ark1'!C1364</f>
        <v>2023</v>
      </c>
      <c r="C450" s="234">
        <f>+'Ark1'!L1364</f>
        <v>15</v>
      </c>
      <c r="D450" s="234" t="str">
        <f>VLOOKUP(C450,RNR!$D$4:$E$18,2)</f>
        <v>E+</v>
      </c>
      <c r="E450" s="234">
        <f>+'Ark1'!D1364</f>
        <v>1</v>
      </c>
      <c r="F450" s="234" t="str">
        <f>VLOOKUP(E450,RNR!$F$4:$G$15,2)</f>
        <v>Jan</v>
      </c>
      <c r="G450" s="351">
        <f>+'Ark1'!Q1364</f>
        <v>0</v>
      </c>
      <c r="H450" s="351">
        <f>+'Ark1'!R1364</f>
        <v>0</v>
      </c>
      <c r="I450" s="236" t="str">
        <f>+IF(H450=0,"",'Ark1'!AG1364)</f>
        <v/>
      </c>
      <c r="J450" s="236" t="str">
        <f>+IF(H450=0,"",'Ark1'!AH1364)</f>
        <v/>
      </c>
      <c r="K450" s="95"/>
      <c r="L450" s="465">
        <f>+'Ark1'!AI1364</f>
        <v>0</v>
      </c>
      <c r="M450" s="214"/>
      <c r="N450" s="531"/>
      <c r="O450" s="531"/>
      <c r="P450" s="32" t="str">
        <f>+IF(H450=0,"",'Ark1'!U1364)</f>
        <v/>
      </c>
      <c r="Q450" s="214"/>
      <c r="R450" s="462" t="str">
        <f>+IF(L450=0,"",'Ark1'!AJ1364)</f>
        <v/>
      </c>
      <c r="S450" s="460"/>
      <c r="T450" s="463" t="str">
        <f>+IF(L450=0,"",'Ark1'!AL1364)</f>
        <v/>
      </c>
      <c r="U450" s="214"/>
      <c r="V450" s="236" t="str">
        <f>+IF(H450=0,"",'Ark1'!T1364)</f>
        <v/>
      </c>
      <c r="W450" s="237" t="str">
        <f>+IF(H450=0,"",'Ark1'!W1364)</f>
        <v/>
      </c>
      <c r="X450" s="237" t="str">
        <f>+IF(H450=0,"",'Ark1'!X1364)</f>
        <v/>
      </c>
      <c r="Y450" s="237" t="str">
        <f>+IF(H450=0,"",'Ark1'!Y1364)</f>
        <v/>
      </c>
      <c r="Z450" s="237" t="str">
        <f>+IF(H450=0,"",'Ark1'!Z1364)</f>
        <v/>
      </c>
      <c r="AA450" s="237" t="str">
        <f>+IF(H450=0,"",'Ark1'!AA1364)</f>
        <v/>
      </c>
      <c r="AB450" s="236" t="str">
        <f>+IF(H450=0,"",'Ark1'!AC1364)</f>
        <v/>
      </c>
      <c r="AC450" s="237" t="str">
        <f>+IF(H450=0,"",'Ark1'!AE1364)</f>
        <v/>
      </c>
      <c r="AD450" s="237" t="str">
        <f t="shared" ref="AD450:AD461" si="270">+IF(H450=0,"",+P450/C450)</f>
        <v/>
      </c>
      <c r="AE450" s="235" t="str">
        <f t="shared" si="267"/>
        <v/>
      </c>
      <c r="AF450" s="480"/>
      <c r="AG450" s="27"/>
      <c r="AI450" s="29"/>
      <c r="AJ450" s="27"/>
      <c r="AK450" s="218"/>
      <c r="AL450" s="28"/>
      <c r="AP450" s="28"/>
      <c r="BH450" s="230"/>
    </row>
    <row r="451" spans="1:60">
      <c r="A451" s="480"/>
      <c r="B451" s="238">
        <f>+'Ark1'!C1365</f>
        <v>2023</v>
      </c>
      <c r="C451" s="234">
        <f>+'Ark1'!L1365</f>
        <v>15</v>
      </c>
      <c r="D451" s="234" t="str">
        <f>VLOOKUP(C451,RNR!$D$4:$E$18,2)</f>
        <v>E+</v>
      </c>
      <c r="E451" s="234">
        <f>+'Ark1'!D1365</f>
        <v>2</v>
      </c>
      <c r="F451" s="234" t="str">
        <f>VLOOKUP(E451,RNR!$F$4:$G$15,2)</f>
        <v>Feb</v>
      </c>
      <c r="G451" s="351">
        <f>+'Ark1'!Q1365</f>
        <v>0</v>
      </c>
      <c r="H451" s="351">
        <f>+'Ark1'!R1365</f>
        <v>0</v>
      </c>
      <c r="I451" s="236" t="str">
        <f>+IF(H451=0,"",'Ark1'!AG1365)</f>
        <v/>
      </c>
      <c r="J451" s="236" t="str">
        <f>+IF(H451=0,"",'Ark1'!AH1365)</f>
        <v/>
      </c>
      <c r="K451" s="95"/>
      <c r="L451" s="465">
        <f>+'Ark1'!AI1365</f>
        <v>0</v>
      </c>
      <c r="M451" s="214"/>
      <c r="N451" s="531"/>
      <c r="O451" s="531"/>
      <c r="P451" s="32" t="str">
        <f>+IF(H451=0,"",'Ark1'!U1365)</f>
        <v/>
      </c>
      <c r="Q451" s="214"/>
      <c r="R451" s="462" t="str">
        <f>+IF(L451=0,"",'Ark1'!AJ1365)</f>
        <v/>
      </c>
      <c r="S451" s="460"/>
      <c r="T451" s="463" t="str">
        <f>+IF(L451=0,"",'Ark1'!AL1365)</f>
        <v/>
      </c>
      <c r="U451" s="214"/>
      <c r="V451" s="236" t="str">
        <f>+IF(H451=0,"",'Ark1'!T1365)</f>
        <v/>
      </c>
      <c r="W451" s="237" t="str">
        <f>+IF(H451=0,"",'Ark1'!W1365)</f>
        <v/>
      </c>
      <c r="X451" s="237" t="str">
        <f>+IF(H451=0,"",'Ark1'!X1365)</f>
        <v/>
      </c>
      <c r="Y451" s="237" t="str">
        <f>+IF(H451=0,"",'Ark1'!Y1365)</f>
        <v/>
      </c>
      <c r="Z451" s="237" t="str">
        <f>+IF(H451=0,"",'Ark1'!Z1365)</f>
        <v/>
      </c>
      <c r="AA451" s="237" t="str">
        <f>+IF(H451=0,"",'Ark1'!AA1365)</f>
        <v/>
      </c>
      <c r="AB451" s="236" t="str">
        <f>+IF(H451=0,"",'Ark1'!AC1365)</f>
        <v/>
      </c>
      <c r="AC451" s="237" t="str">
        <f>+IF(H451=0,"",'Ark1'!AE1365)</f>
        <v/>
      </c>
      <c r="AD451" s="237" t="str">
        <f t="shared" si="270"/>
        <v/>
      </c>
      <c r="AE451" s="235" t="str">
        <f t="shared" si="267"/>
        <v/>
      </c>
      <c r="AF451" s="480"/>
      <c r="AI451" s="29"/>
      <c r="AJ451" s="27"/>
    </row>
    <row r="452" spans="1:60">
      <c r="A452" s="480"/>
      <c r="B452" s="238">
        <f>+'Ark1'!C1366</f>
        <v>2023</v>
      </c>
      <c r="C452" s="234">
        <f>+'Ark1'!L1366</f>
        <v>15</v>
      </c>
      <c r="D452" s="234" t="str">
        <f>VLOOKUP(C452,RNR!$D$4:$E$18,2)</f>
        <v>E+</v>
      </c>
      <c r="E452" s="234">
        <f>+'Ark1'!D1366</f>
        <v>3</v>
      </c>
      <c r="F452" s="234" t="str">
        <f>VLOOKUP(E452,RNR!$F$4:$G$15,2)</f>
        <v>Mar</v>
      </c>
      <c r="G452" s="351">
        <f>+'Ark1'!Q1366</f>
        <v>0</v>
      </c>
      <c r="H452" s="351">
        <f>+'Ark1'!R1366</f>
        <v>0</v>
      </c>
      <c r="I452" s="236" t="str">
        <f>+IF(H452=0,"",'Ark1'!AG1366)</f>
        <v/>
      </c>
      <c r="J452" s="236" t="str">
        <f>+IF(H452=0,"",'Ark1'!AH1366)</f>
        <v/>
      </c>
      <c r="K452" s="95"/>
      <c r="L452" s="465">
        <f>+'Ark1'!AI1366</f>
        <v>0</v>
      </c>
      <c r="M452" s="214"/>
      <c r="N452" s="531"/>
      <c r="O452" s="531"/>
      <c r="P452" s="32" t="str">
        <f>+IF(H452=0,"",'Ark1'!U1366)</f>
        <v/>
      </c>
      <c r="Q452" s="214"/>
      <c r="R452" s="462" t="str">
        <f>+IF(L452=0,"",'Ark1'!AJ1366)</f>
        <v/>
      </c>
      <c r="S452" s="460"/>
      <c r="T452" s="463" t="str">
        <f>+IF(L452=0,"",'Ark1'!AL1366)</f>
        <v/>
      </c>
      <c r="U452" s="214"/>
      <c r="V452" s="236" t="str">
        <f>+IF(H452=0,"",'Ark1'!T1366)</f>
        <v/>
      </c>
      <c r="W452" s="237" t="str">
        <f>+IF(H452=0,"",'Ark1'!W1366)</f>
        <v/>
      </c>
      <c r="X452" s="237" t="str">
        <f>+IF(H452=0,"",'Ark1'!X1366)</f>
        <v/>
      </c>
      <c r="Y452" s="237" t="str">
        <f>+IF(H452=0,"",'Ark1'!Y1366)</f>
        <v/>
      </c>
      <c r="Z452" s="237" t="str">
        <f>+IF(H452=0,"",'Ark1'!Z1366)</f>
        <v/>
      </c>
      <c r="AA452" s="237" t="str">
        <f>+IF(H452=0,"",'Ark1'!AA1366)</f>
        <v/>
      </c>
      <c r="AB452" s="236" t="str">
        <f>+IF(H452=0,"",'Ark1'!AC1366)</f>
        <v/>
      </c>
      <c r="AC452" s="237" t="str">
        <f>+IF(H452=0,"",'Ark1'!AE1366)</f>
        <v/>
      </c>
      <c r="AD452" s="237" t="str">
        <f t="shared" si="270"/>
        <v/>
      </c>
      <c r="AE452" s="235" t="str">
        <f t="shared" si="267"/>
        <v/>
      </c>
      <c r="AF452" s="480"/>
      <c r="AG452" s="217"/>
      <c r="AI452" s="29"/>
      <c r="AJ452" s="27"/>
    </row>
    <row r="453" spans="1:60">
      <c r="A453" s="480"/>
      <c r="B453" s="238">
        <f>+'Ark1'!C1367</f>
        <v>2023</v>
      </c>
      <c r="C453" s="234">
        <f>+'Ark1'!L1367</f>
        <v>15</v>
      </c>
      <c r="D453" s="234" t="str">
        <f>VLOOKUP(C453,RNR!$D$4:$E$18,2)</f>
        <v>E+</v>
      </c>
      <c r="E453" s="234">
        <f>+'Ark1'!D1367</f>
        <v>4</v>
      </c>
      <c r="F453" s="234" t="str">
        <f>VLOOKUP(E453,RNR!$F$4:$G$15,2)</f>
        <v>Apr</v>
      </c>
      <c r="G453" s="351">
        <f>+'Ark1'!Q1367</f>
        <v>0</v>
      </c>
      <c r="H453" s="351">
        <f>+'Ark1'!R1367</f>
        <v>0</v>
      </c>
      <c r="I453" s="236" t="str">
        <f>+IF(H453=0,"",'Ark1'!AG1367)</f>
        <v/>
      </c>
      <c r="J453" s="236" t="str">
        <f>+IF(H453=0,"",'Ark1'!AH1367)</f>
        <v/>
      </c>
      <c r="K453" s="95"/>
      <c r="L453" s="465">
        <f>+'Ark1'!AI1367</f>
        <v>0</v>
      </c>
      <c r="M453" s="214"/>
      <c r="N453" s="531"/>
      <c r="O453" s="531"/>
      <c r="P453" s="32" t="str">
        <f>+IF(H453=0,"",'Ark1'!U1367)</f>
        <v/>
      </c>
      <c r="Q453" s="214"/>
      <c r="R453" s="462" t="str">
        <f>+IF(L453=0,"",'Ark1'!AJ1367)</f>
        <v/>
      </c>
      <c r="S453" s="460"/>
      <c r="T453" s="463" t="str">
        <f>+IF(L453=0,"",'Ark1'!AL1367)</f>
        <v/>
      </c>
      <c r="U453" s="214"/>
      <c r="V453" s="236" t="str">
        <f>+IF(H453=0,"",'Ark1'!T1367)</f>
        <v/>
      </c>
      <c r="W453" s="237" t="str">
        <f>+IF(H453=0,"",'Ark1'!W1367)</f>
        <v/>
      </c>
      <c r="X453" s="237" t="str">
        <f>+IF(H453=0,"",'Ark1'!X1367)</f>
        <v/>
      </c>
      <c r="Y453" s="237" t="str">
        <f>+IF(H453=0,"",'Ark1'!Y1367)</f>
        <v/>
      </c>
      <c r="Z453" s="237" t="str">
        <f>+IF(H453=0,"",'Ark1'!Z1367)</f>
        <v/>
      </c>
      <c r="AA453" s="237" t="str">
        <f>+IF(H453=0,"",'Ark1'!AA1367)</f>
        <v/>
      </c>
      <c r="AB453" s="236" t="str">
        <f>+IF(H453=0,"",'Ark1'!AC1367)</f>
        <v/>
      </c>
      <c r="AC453" s="237" t="str">
        <f>+IF(H453=0,"",'Ark1'!AE1367)</f>
        <v/>
      </c>
      <c r="AD453" s="237" t="str">
        <f t="shared" si="270"/>
        <v/>
      </c>
      <c r="AE453" s="235" t="str">
        <f t="shared" si="267"/>
        <v/>
      </c>
      <c r="AF453" s="480"/>
      <c r="AG453" s="217"/>
      <c r="AI453" s="29"/>
      <c r="AJ453" s="27"/>
    </row>
    <row r="454" spans="1:60">
      <c r="A454" s="480"/>
      <c r="B454" s="238">
        <f>+'Ark1'!C1368</f>
        <v>2023</v>
      </c>
      <c r="C454" s="234">
        <f>+'Ark1'!L1368</f>
        <v>15</v>
      </c>
      <c r="D454" s="234" t="str">
        <f>VLOOKUP(C454,RNR!$D$4:$E$18,2)</f>
        <v>E+</v>
      </c>
      <c r="E454" s="234">
        <f>+'Ark1'!D1368</f>
        <v>5</v>
      </c>
      <c r="F454" s="234" t="str">
        <f>VLOOKUP(E454,RNR!$F$4:$G$15,2)</f>
        <v>Mai</v>
      </c>
      <c r="G454" s="351">
        <f>+'Ark1'!Q1368</f>
        <v>0</v>
      </c>
      <c r="H454" s="351">
        <f>+'Ark1'!R1368</f>
        <v>0</v>
      </c>
      <c r="I454" s="236" t="str">
        <f>+IF(H454=0,"",'Ark1'!AG1368)</f>
        <v/>
      </c>
      <c r="J454" s="236" t="str">
        <f>+IF(H454=0,"",'Ark1'!AH1368)</f>
        <v/>
      </c>
      <c r="K454" s="95"/>
      <c r="L454" s="465">
        <f>+'Ark1'!AI1368</f>
        <v>0</v>
      </c>
      <c r="M454" s="214"/>
      <c r="N454" s="531"/>
      <c r="O454" s="531"/>
      <c r="P454" s="32" t="str">
        <f>+IF(H454=0,"",'Ark1'!U1368)</f>
        <v/>
      </c>
      <c r="Q454" s="214"/>
      <c r="R454" s="462" t="str">
        <f>+IF(L454=0,"",'Ark1'!AJ1368)</f>
        <v/>
      </c>
      <c r="S454" s="460"/>
      <c r="T454" s="463" t="str">
        <f>+IF(L454=0,"",'Ark1'!AL1368)</f>
        <v/>
      </c>
      <c r="U454" s="214"/>
      <c r="V454" s="236" t="str">
        <f>+IF(H454=0,"",'Ark1'!T1368)</f>
        <v/>
      </c>
      <c r="W454" s="237" t="str">
        <f>+IF(H454=0,"",'Ark1'!W1368)</f>
        <v/>
      </c>
      <c r="X454" s="237" t="str">
        <f>+IF(H454=0,"",'Ark1'!X1368)</f>
        <v/>
      </c>
      <c r="Y454" s="237" t="str">
        <f>+IF(H454=0,"",'Ark1'!Y1368)</f>
        <v/>
      </c>
      <c r="Z454" s="237" t="str">
        <f>+IF(H454=0,"",'Ark1'!Z1368)</f>
        <v/>
      </c>
      <c r="AA454" s="237" t="str">
        <f>+IF(H454=0,"",'Ark1'!AA1368)</f>
        <v/>
      </c>
      <c r="AB454" s="236" t="str">
        <f>+IF(H454=0,"",'Ark1'!AC1368)</f>
        <v/>
      </c>
      <c r="AC454" s="237" t="str">
        <f>+IF(H454=0,"",'Ark1'!AE1368)</f>
        <v/>
      </c>
      <c r="AD454" s="237" t="str">
        <f t="shared" si="270"/>
        <v/>
      </c>
      <c r="AE454" s="235" t="str">
        <f t="shared" si="267"/>
        <v/>
      </c>
      <c r="AF454" s="480"/>
      <c r="AG454" s="217"/>
      <c r="AI454" s="29"/>
      <c r="AJ454" s="27"/>
    </row>
    <row r="455" spans="1:60">
      <c r="A455" s="480"/>
      <c r="B455" s="238">
        <f>+'Ark1'!C1369</f>
        <v>2023</v>
      </c>
      <c r="C455" s="234">
        <f>+'Ark1'!L1369</f>
        <v>15</v>
      </c>
      <c r="D455" s="234" t="str">
        <f>VLOOKUP(C455,RNR!$D$4:$E$18,2)</f>
        <v>E+</v>
      </c>
      <c r="E455" s="234">
        <f>+'Ark1'!D1369</f>
        <v>6</v>
      </c>
      <c r="F455" s="234" t="str">
        <f>VLOOKUP(E455,RNR!$F$4:$G$15,2)</f>
        <v>Jun</v>
      </c>
      <c r="G455" s="351">
        <f>+'Ark1'!Q1369</f>
        <v>0</v>
      </c>
      <c r="H455" s="351">
        <f>+'Ark1'!R1369</f>
        <v>0</v>
      </c>
      <c r="I455" s="236" t="str">
        <f>+IF(H455=0,"",'Ark1'!AG1369)</f>
        <v/>
      </c>
      <c r="J455" s="236" t="str">
        <f>+IF(H455=0,"",'Ark1'!AH1369)</f>
        <v/>
      </c>
      <c r="K455" s="95"/>
      <c r="L455" s="465">
        <f>+'Ark1'!AI1369</f>
        <v>0</v>
      </c>
      <c r="M455" s="214"/>
      <c r="N455" s="531"/>
      <c r="O455" s="531"/>
      <c r="P455" s="32" t="str">
        <f>+IF(H455=0,"",'Ark1'!U1369)</f>
        <v/>
      </c>
      <c r="Q455" s="214"/>
      <c r="R455" s="462" t="str">
        <f>+IF(L455=0,"",'Ark1'!AJ1369)</f>
        <v/>
      </c>
      <c r="S455" s="460"/>
      <c r="T455" s="463" t="str">
        <f>+IF(L455=0,"",'Ark1'!AL1369)</f>
        <v/>
      </c>
      <c r="U455" s="214"/>
      <c r="V455" s="236" t="str">
        <f>+IF(H455=0,"",'Ark1'!T1369)</f>
        <v/>
      </c>
      <c r="W455" s="237" t="str">
        <f>+IF(H455=0,"",'Ark1'!W1369)</f>
        <v/>
      </c>
      <c r="X455" s="237" t="str">
        <f>+IF(H455=0,"",'Ark1'!X1369)</f>
        <v/>
      </c>
      <c r="Y455" s="237" t="str">
        <f>+IF(H455=0,"",'Ark1'!Y1369)</f>
        <v/>
      </c>
      <c r="Z455" s="237" t="str">
        <f>+IF(H455=0,"",'Ark1'!Z1369)</f>
        <v/>
      </c>
      <c r="AA455" s="237" t="str">
        <f>+IF(H455=0,"",'Ark1'!AA1369)</f>
        <v/>
      </c>
      <c r="AB455" s="236" t="str">
        <f>+IF(H455=0,"",'Ark1'!AC1369)</f>
        <v/>
      </c>
      <c r="AC455" s="237" t="str">
        <f>+IF(H455=0,"",'Ark1'!AE1369)</f>
        <v/>
      </c>
      <c r="AD455" s="237" t="str">
        <f t="shared" si="270"/>
        <v/>
      </c>
      <c r="AE455" s="235" t="str">
        <f t="shared" si="267"/>
        <v/>
      </c>
      <c r="AF455" s="480"/>
      <c r="AG455" s="27"/>
      <c r="AI455" s="29"/>
      <c r="AJ455" s="27"/>
    </row>
    <row r="456" spans="1:60">
      <c r="A456" s="480"/>
      <c r="B456" s="238">
        <f>+'Ark1'!C1370</f>
        <v>2023</v>
      </c>
      <c r="C456" s="234">
        <f>+'Ark1'!L1370</f>
        <v>15</v>
      </c>
      <c r="D456" s="234" t="str">
        <f>VLOOKUP(C456,RNR!$D$4:$E$18,2)</f>
        <v>E+</v>
      </c>
      <c r="E456" s="234">
        <f>+'Ark1'!D1370</f>
        <v>7</v>
      </c>
      <c r="F456" s="234" t="str">
        <f>VLOOKUP(E456,RNR!$F$4:$G$15,2)</f>
        <v>Jul</v>
      </c>
      <c r="G456" s="351">
        <f>+'Ark1'!Q1370</f>
        <v>0</v>
      </c>
      <c r="H456" s="351">
        <f>+'Ark1'!R1370</f>
        <v>0</v>
      </c>
      <c r="I456" s="236" t="str">
        <f>+IF(H456=0,"",'Ark1'!AG1370)</f>
        <v/>
      </c>
      <c r="J456" s="236" t="str">
        <f>+IF(H456=0,"",'Ark1'!AH1370)</f>
        <v/>
      </c>
      <c r="K456" s="95"/>
      <c r="L456" s="465">
        <f>+'Ark1'!AI1370</f>
        <v>0</v>
      </c>
      <c r="M456" s="214"/>
      <c r="N456" s="531"/>
      <c r="O456" s="531"/>
      <c r="P456" s="32" t="str">
        <f>+IF(H456=0,"",'Ark1'!U1370)</f>
        <v/>
      </c>
      <c r="Q456" s="214"/>
      <c r="R456" s="462" t="str">
        <f>+IF(L456=0,"",'Ark1'!AJ1370)</f>
        <v/>
      </c>
      <c r="S456" s="460"/>
      <c r="T456" s="463" t="str">
        <f>+IF(L456=0,"",'Ark1'!AL1370)</f>
        <v/>
      </c>
      <c r="U456" s="214"/>
      <c r="V456" s="236" t="str">
        <f>+IF(H456=0,"",'Ark1'!T1370)</f>
        <v/>
      </c>
      <c r="W456" s="237" t="str">
        <f>+IF(H456=0,"",'Ark1'!W1370)</f>
        <v/>
      </c>
      <c r="X456" s="237" t="str">
        <f>+IF(H456=0,"",'Ark1'!X1370)</f>
        <v/>
      </c>
      <c r="Y456" s="237" t="str">
        <f>+IF(H456=0,"",'Ark1'!Y1370)</f>
        <v/>
      </c>
      <c r="Z456" s="237" t="str">
        <f>+IF(H456=0,"",'Ark1'!Z1370)</f>
        <v/>
      </c>
      <c r="AA456" s="237" t="str">
        <f>+IF(H456=0,"",'Ark1'!AA1370)</f>
        <v/>
      </c>
      <c r="AB456" s="236" t="str">
        <f>+IF(H456=0,"",'Ark1'!AC1370)</f>
        <v/>
      </c>
      <c r="AC456" s="237" t="str">
        <f>+IF(H456=0,"",'Ark1'!AE1370)</f>
        <v/>
      </c>
      <c r="AD456" s="237" t="str">
        <f t="shared" si="270"/>
        <v/>
      </c>
      <c r="AE456" s="235" t="str">
        <f t="shared" si="267"/>
        <v/>
      </c>
      <c r="AF456" s="480"/>
      <c r="AG456" s="27"/>
      <c r="AI456" s="29"/>
      <c r="AJ456" s="27"/>
    </row>
    <row r="457" spans="1:60">
      <c r="A457" s="480"/>
      <c r="B457" s="238">
        <f>+'Ark1'!C1371</f>
        <v>2023</v>
      </c>
      <c r="C457" s="234">
        <f>+'Ark1'!L1371</f>
        <v>15</v>
      </c>
      <c r="D457" s="234" t="str">
        <f>VLOOKUP(C457,RNR!$D$4:$E$18,2)</f>
        <v>E+</v>
      </c>
      <c r="E457" s="234">
        <f>+'Ark1'!D1371</f>
        <v>8</v>
      </c>
      <c r="F457" s="234" t="str">
        <f>VLOOKUP(E457,RNR!$F$4:$G$15,2)</f>
        <v>Aug</v>
      </c>
      <c r="G457" s="351">
        <f>+'Ark1'!Q1371</f>
        <v>0</v>
      </c>
      <c r="H457" s="351">
        <f>+'Ark1'!R1371</f>
        <v>0</v>
      </c>
      <c r="I457" s="236" t="str">
        <f>+IF(H457=0,"",'Ark1'!AG1371)</f>
        <v/>
      </c>
      <c r="J457" s="236" t="str">
        <f>+IF(H457=0,"",'Ark1'!AH1371)</f>
        <v/>
      </c>
      <c r="K457" s="95"/>
      <c r="L457" s="465">
        <f>+'Ark1'!AI1371</f>
        <v>0</v>
      </c>
      <c r="M457" s="214"/>
      <c r="N457" s="531"/>
      <c r="O457" s="531"/>
      <c r="P457" s="32" t="str">
        <f>+IF(H457=0,"",'Ark1'!U1371)</f>
        <v/>
      </c>
      <c r="Q457" s="214"/>
      <c r="R457" s="462" t="str">
        <f>+IF(L457=0,"",'Ark1'!AJ1371)</f>
        <v/>
      </c>
      <c r="S457" s="460"/>
      <c r="T457" s="463" t="str">
        <f>+IF(L457=0,"",'Ark1'!AL1371)</f>
        <v/>
      </c>
      <c r="U457" s="214"/>
      <c r="V457" s="236" t="str">
        <f>+IF(H457=0,"",'Ark1'!T1371)</f>
        <v/>
      </c>
      <c r="W457" s="237" t="str">
        <f>+IF(H457=0,"",'Ark1'!W1371)</f>
        <v/>
      </c>
      <c r="X457" s="237" t="str">
        <f>+IF(H457=0,"",'Ark1'!X1371)</f>
        <v/>
      </c>
      <c r="Y457" s="237" t="str">
        <f>+IF(H457=0,"",'Ark1'!Y1371)</f>
        <v/>
      </c>
      <c r="Z457" s="237" t="str">
        <f>+IF(H457=0,"",'Ark1'!Z1371)</f>
        <v/>
      </c>
      <c r="AA457" s="237" t="str">
        <f>+IF(H457=0,"",'Ark1'!AA1371)</f>
        <v/>
      </c>
      <c r="AB457" s="236" t="str">
        <f>+IF(H457=0,"",'Ark1'!AC1371)</f>
        <v/>
      </c>
      <c r="AC457" s="237" t="str">
        <f>+IF(H457=0,"",'Ark1'!AE1371)</f>
        <v/>
      </c>
      <c r="AD457" s="237" t="str">
        <f t="shared" si="270"/>
        <v/>
      </c>
      <c r="AE457" s="235" t="str">
        <f t="shared" si="267"/>
        <v/>
      </c>
      <c r="AF457" s="480"/>
      <c r="AI457" s="29"/>
      <c r="AJ457" s="27"/>
    </row>
    <row r="458" spans="1:60">
      <c r="A458" s="480"/>
      <c r="B458" s="238">
        <f>+'Ark1'!C1372</f>
        <v>2023</v>
      </c>
      <c r="C458" s="234">
        <f>+'Ark1'!L1372</f>
        <v>15</v>
      </c>
      <c r="D458" s="234" t="str">
        <f>VLOOKUP(C458,RNR!$D$4:$E$18,2)</f>
        <v>E+</v>
      </c>
      <c r="E458" s="234">
        <f>+'Ark1'!D1372</f>
        <v>9</v>
      </c>
      <c r="F458" s="234" t="str">
        <f>VLOOKUP(E458,RNR!$F$4:$G$15,2)</f>
        <v>Sep</v>
      </c>
      <c r="G458" s="351">
        <f>+'Ark1'!Q1372</f>
        <v>0</v>
      </c>
      <c r="H458" s="351">
        <f>+'Ark1'!R1372</f>
        <v>0</v>
      </c>
      <c r="I458" s="236" t="str">
        <f>+IF(H458=0,"",'Ark1'!AG1372)</f>
        <v/>
      </c>
      <c r="J458" s="236" t="str">
        <f>+IF(H458=0,"",'Ark1'!AH1372)</f>
        <v/>
      </c>
      <c r="K458" s="95"/>
      <c r="L458" s="465">
        <f>+'Ark1'!AI1372</f>
        <v>0</v>
      </c>
      <c r="M458" s="214"/>
      <c r="N458" s="531"/>
      <c r="O458" s="531"/>
      <c r="P458" s="32" t="str">
        <f>+IF(H458=0,"",'Ark1'!U1372)</f>
        <v/>
      </c>
      <c r="Q458" s="214"/>
      <c r="R458" s="462" t="str">
        <f>+IF(L458=0,"",'Ark1'!AJ1372)</f>
        <v/>
      </c>
      <c r="S458" s="460"/>
      <c r="T458" s="463" t="str">
        <f>+IF(L458=0,"",'Ark1'!AL1372)</f>
        <v/>
      </c>
      <c r="U458" s="214"/>
      <c r="V458" s="236" t="str">
        <f>+IF(H458=0,"",'Ark1'!T1372)</f>
        <v/>
      </c>
      <c r="W458" s="237" t="str">
        <f>+IF(H458=0,"",'Ark1'!W1372)</f>
        <v/>
      </c>
      <c r="X458" s="237" t="str">
        <f>+IF(H458=0,"",'Ark1'!X1372)</f>
        <v/>
      </c>
      <c r="Y458" s="237" t="str">
        <f>+IF(H458=0,"",'Ark1'!Y1372)</f>
        <v/>
      </c>
      <c r="Z458" s="237" t="str">
        <f>+IF(H458=0,"",'Ark1'!Z1372)</f>
        <v/>
      </c>
      <c r="AA458" s="237" t="str">
        <f>+IF(H458=0,"",'Ark1'!AA1372)</f>
        <v/>
      </c>
      <c r="AB458" s="236" t="str">
        <f>+IF(H458=0,"",'Ark1'!AC1372)</f>
        <v/>
      </c>
      <c r="AC458" s="237" t="str">
        <f>+IF(H458=0,"",'Ark1'!AE1372)</f>
        <v/>
      </c>
      <c r="AD458" s="237" t="str">
        <f t="shared" si="270"/>
        <v/>
      </c>
      <c r="AE458" s="235" t="str">
        <f t="shared" si="267"/>
        <v/>
      </c>
      <c r="AF458" s="480"/>
      <c r="AG458" s="217"/>
      <c r="AI458" s="29"/>
      <c r="AJ458" s="27"/>
    </row>
    <row r="459" spans="1:60">
      <c r="A459" s="480"/>
      <c r="B459" s="238">
        <f>+'Ark1'!C1373</f>
        <v>2023</v>
      </c>
      <c r="C459" s="234">
        <f>+'Ark1'!L1373</f>
        <v>15</v>
      </c>
      <c r="D459" s="234" t="str">
        <f>VLOOKUP(C459,RNR!$D$4:$E$18,2)</f>
        <v>E+</v>
      </c>
      <c r="E459" s="234">
        <f>+'Ark1'!D1373</f>
        <v>10</v>
      </c>
      <c r="F459" s="234" t="str">
        <f>VLOOKUP(E459,RNR!$F$4:$G$15,2)</f>
        <v>Okt</v>
      </c>
      <c r="G459" s="351">
        <f>+'Ark1'!Q1373</f>
        <v>0</v>
      </c>
      <c r="H459" s="351">
        <f>+'Ark1'!R1373</f>
        <v>0</v>
      </c>
      <c r="I459" s="236" t="str">
        <f>+IF(H459=0,"",'Ark1'!AG1373)</f>
        <v/>
      </c>
      <c r="J459" s="236" t="str">
        <f>+IF(H459=0,"",'Ark1'!AH1373)</f>
        <v/>
      </c>
      <c r="K459" s="95"/>
      <c r="L459" s="465">
        <f>+'Ark1'!AI1373</f>
        <v>0</v>
      </c>
      <c r="M459" s="214"/>
      <c r="N459" s="531"/>
      <c r="O459" s="531"/>
      <c r="P459" s="32" t="str">
        <f>+IF(H459=0,"",'Ark1'!U1373)</f>
        <v/>
      </c>
      <c r="Q459" s="214"/>
      <c r="R459" s="462" t="str">
        <f>+IF(L459=0,"",'Ark1'!AJ1373)</f>
        <v/>
      </c>
      <c r="S459" s="460"/>
      <c r="T459" s="463" t="str">
        <f>+IF(L459=0,"",'Ark1'!AL1373)</f>
        <v/>
      </c>
      <c r="U459" s="214"/>
      <c r="V459" s="236" t="str">
        <f>+IF(H459=0,"",'Ark1'!T1373)</f>
        <v/>
      </c>
      <c r="W459" s="237" t="str">
        <f>+IF(H459=0,"",'Ark1'!W1373)</f>
        <v/>
      </c>
      <c r="X459" s="237" t="str">
        <f>+IF(H459=0,"",'Ark1'!X1373)</f>
        <v/>
      </c>
      <c r="Y459" s="237" t="str">
        <f>+IF(H459=0,"",'Ark1'!Y1373)</f>
        <v/>
      </c>
      <c r="Z459" s="237" t="str">
        <f>+IF(H459=0,"",'Ark1'!Z1373)</f>
        <v/>
      </c>
      <c r="AA459" s="237" t="str">
        <f>+IF(H459=0,"",'Ark1'!AA1373)</f>
        <v/>
      </c>
      <c r="AB459" s="236" t="str">
        <f>+IF(H459=0,"",'Ark1'!AC1373)</f>
        <v/>
      </c>
      <c r="AC459" s="237" t="str">
        <f>+IF(H459=0,"",'Ark1'!AE1373)</f>
        <v/>
      </c>
      <c r="AD459" s="237" t="str">
        <f t="shared" si="270"/>
        <v/>
      </c>
      <c r="AE459" s="235" t="str">
        <f t="shared" si="267"/>
        <v/>
      </c>
      <c r="AF459" s="480"/>
      <c r="AG459" s="217"/>
      <c r="AI459" s="29"/>
      <c r="AJ459" s="27"/>
    </row>
    <row r="460" spans="1:60">
      <c r="A460" s="480"/>
      <c r="B460" s="238">
        <f>+'Ark1'!C1374</f>
        <v>2023</v>
      </c>
      <c r="C460" s="234">
        <f>+'Ark1'!L1374</f>
        <v>15</v>
      </c>
      <c r="D460" s="234" t="str">
        <f>VLOOKUP(C460,RNR!$D$4:$E$18,2)</f>
        <v>E+</v>
      </c>
      <c r="E460" s="234">
        <f>+'Ark1'!D1374</f>
        <v>11</v>
      </c>
      <c r="F460" s="234" t="str">
        <f>VLOOKUP(E460,RNR!$F$4:$G$15,2)</f>
        <v>Nov</v>
      </c>
      <c r="G460" s="351">
        <f>+'Ark1'!Q1374</f>
        <v>0</v>
      </c>
      <c r="H460" s="351">
        <f>+'Ark1'!R1374</f>
        <v>0</v>
      </c>
      <c r="I460" s="236" t="str">
        <f>+IF(H460=0,"",'Ark1'!AG1374)</f>
        <v/>
      </c>
      <c r="J460" s="236" t="str">
        <f>+IF(H460=0,"",'Ark1'!AH1374)</f>
        <v/>
      </c>
      <c r="K460" s="95"/>
      <c r="L460" s="465">
        <f>+'Ark1'!AI1374</f>
        <v>0</v>
      </c>
      <c r="M460" s="214"/>
      <c r="N460" s="531"/>
      <c r="O460" s="531"/>
      <c r="P460" s="32" t="str">
        <f>+IF(H460=0,"",'Ark1'!U1374)</f>
        <v/>
      </c>
      <c r="Q460" s="214"/>
      <c r="R460" s="462" t="str">
        <f>+IF(L460=0,"",'Ark1'!AJ1374)</f>
        <v/>
      </c>
      <c r="S460" s="460"/>
      <c r="T460" s="463" t="str">
        <f>+IF(L460=0,"",'Ark1'!AL1374)</f>
        <v/>
      </c>
      <c r="U460" s="214"/>
      <c r="V460" s="236" t="str">
        <f>+IF(H460=0,"",'Ark1'!T1374)</f>
        <v/>
      </c>
      <c r="W460" s="237" t="str">
        <f>+IF(H460=0,"",'Ark1'!W1374)</f>
        <v/>
      </c>
      <c r="X460" s="237" t="str">
        <f>+IF(H460=0,"",'Ark1'!X1374)</f>
        <v/>
      </c>
      <c r="Y460" s="237" t="str">
        <f>+IF(H460=0,"",'Ark1'!Y1374)</f>
        <v/>
      </c>
      <c r="Z460" s="237" t="str">
        <f>+IF(H460=0,"",'Ark1'!Z1374)</f>
        <v/>
      </c>
      <c r="AA460" s="237" t="str">
        <f>+IF(H460=0,"",'Ark1'!AA1374)</f>
        <v/>
      </c>
      <c r="AB460" s="236" t="str">
        <f>+IF(H460=0,"",'Ark1'!AC1374)</f>
        <v/>
      </c>
      <c r="AC460" s="237" t="str">
        <f>+IF(H460=0,"",'Ark1'!AE1374)</f>
        <v/>
      </c>
      <c r="AD460" s="237" t="str">
        <f t="shared" si="270"/>
        <v/>
      </c>
      <c r="AE460" s="235" t="str">
        <f t="shared" si="267"/>
        <v/>
      </c>
      <c r="AF460" s="480"/>
      <c r="AG460" s="217"/>
      <c r="AI460" s="29"/>
      <c r="AJ460" s="27"/>
    </row>
    <row r="461" spans="1:60">
      <c r="A461" s="480"/>
      <c r="B461" s="238">
        <f>+'Ark1'!C1375</f>
        <v>2023</v>
      </c>
      <c r="C461" s="234">
        <f>+'Ark1'!L1375</f>
        <v>15</v>
      </c>
      <c r="D461" s="234" t="str">
        <f>VLOOKUP(C461,RNR!$D$4:$E$18,2)</f>
        <v>E+</v>
      </c>
      <c r="E461" s="234">
        <f>+'Ark1'!D1375</f>
        <v>12</v>
      </c>
      <c r="F461" s="234" t="str">
        <f>VLOOKUP(E461,RNR!$F$4:$G$15,2)</f>
        <v>Des</v>
      </c>
      <c r="G461" s="351">
        <f>+'Ark1'!Q1375</f>
        <v>0</v>
      </c>
      <c r="H461" s="351">
        <f>+'Ark1'!R1375</f>
        <v>0</v>
      </c>
      <c r="I461" s="236" t="str">
        <f>+IF(H461=0,"",'Ark1'!AG1375)</f>
        <v/>
      </c>
      <c r="J461" s="236" t="str">
        <f>+IF(H461=0,"",'Ark1'!AH1375)</f>
        <v/>
      </c>
      <c r="K461" s="95"/>
      <c r="L461" s="465">
        <f>+'Ark1'!AI1375</f>
        <v>0</v>
      </c>
      <c r="M461" s="214"/>
      <c r="N461" s="531"/>
      <c r="O461" s="531"/>
      <c r="P461" s="32" t="str">
        <f>+IF(H461=0,"",'Ark1'!U1375)</f>
        <v/>
      </c>
      <c r="Q461" s="214"/>
      <c r="R461" s="462" t="str">
        <f>+IF(L461=0,"",'Ark1'!AJ1375)</f>
        <v/>
      </c>
      <c r="S461" s="460"/>
      <c r="T461" s="463" t="str">
        <f>+IF(L461=0,"",'Ark1'!AL1375)</f>
        <v/>
      </c>
      <c r="U461" s="214"/>
      <c r="V461" s="236" t="str">
        <f>+IF(H461=0,"",'Ark1'!T1375)</f>
        <v/>
      </c>
      <c r="W461" s="237" t="str">
        <f>+IF(H461=0,"",'Ark1'!W1375)</f>
        <v/>
      </c>
      <c r="X461" s="237" t="str">
        <f>+IF(H461=0,"",'Ark1'!X1375)</f>
        <v/>
      </c>
      <c r="Y461" s="237" t="str">
        <f>+IF(H461=0,"",'Ark1'!Y1375)</f>
        <v/>
      </c>
      <c r="Z461" s="237" t="str">
        <f>+IF(H461=0,"",'Ark1'!Z1375)</f>
        <v/>
      </c>
      <c r="AA461" s="237" t="str">
        <f>+IF(H461=0,"",'Ark1'!AA1375)</f>
        <v/>
      </c>
      <c r="AB461" s="236" t="str">
        <f>+IF(H461=0,"",'Ark1'!AC1375)</f>
        <v/>
      </c>
      <c r="AC461" s="237" t="str">
        <f>+IF(H461=0,"",'Ark1'!AE1375)</f>
        <v/>
      </c>
      <c r="AD461" s="237" t="str">
        <f t="shared" si="270"/>
        <v/>
      </c>
      <c r="AE461" s="235" t="str">
        <f t="shared" si="267"/>
        <v/>
      </c>
      <c r="AF461" s="480"/>
      <c r="AG461" s="27"/>
      <c r="AI461" s="29"/>
      <c r="AJ461" s="27"/>
    </row>
    <row r="462" spans="1:60" ht="15">
      <c r="A462" s="480"/>
      <c r="B462" s="480"/>
      <c r="C462" s="480"/>
      <c r="D462" s="480"/>
      <c r="E462" s="480"/>
      <c r="F462" s="480"/>
      <c r="G462" s="480"/>
      <c r="H462" s="480"/>
      <c r="I462" s="480"/>
      <c r="J462" s="480"/>
      <c r="K462" s="480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  <c r="AA462" s="480"/>
      <c r="AB462" s="480"/>
      <c r="AC462" s="480"/>
      <c r="AD462" s="480"/>
      <c r="AE462" s="480"/>
      <c r="AF462" s="480"/>
      <c r="AG462" s="27"/>
      <c r="AI462" s="29"/>
      <c r="AJ462" s="27"/>
    </row>
    <row r="463" spans="1:60" ht="15">
      <c r="A463" s="480"/>
      <c r="B463" s="480"/>
      <c r="C463" s="480"/>
      <c r="D463" s="480"/>
      <c r="E463" s="480"/>
      <c r="F463" s="480"/>
      <c r="G463" s="480"/>
      <c r="H463" s="480"/>
      <c r="I463" s="480"/>
      <c r="J463" s="480"/>
      <c r="K463" s="480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0"/>
      <c r="Z463" s="480"/>
      <c r="AA463" s="480"/>
      <c r="AB463" s="480"/>
      <c r="AC463" s="480"/>
      <c r="AD463" s="480"/>
      <c r="AE463" s="480"/>
      <c r="AF463" s="480"/>
      <c r="AI463" s="29"/>
      <c r="AJ463" s="27"/>
    </row>
    <row r="464" spans="1:60" ht="1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I464" s="29"/>
      <c r="AJ464" s="27"/>
      <c r="AM464" s="27"/>
      <c r="AN464" s="27"/>
      <c r="AO464" s="27"/>
      <c r="AQ464" s="27"/>
      <c r="AS464" s="27"/>
      <c r="AT464" s="27"/>
    </row>
    <row r="465" spans="1:60" ht="15" customHeight="1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I465" s="29"/>
      <c r="AJ465" s="27"/>
      <c r="AK465" s="218"/>
      <c r="AL465" s="28"/>
      <c r="AP465" s="28"/>
      <c r="BH465" s="230"/>
    </row>
    <row r="466" spans="1:60" ht="1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I466" s="29"/>
      <c r="AJ466" s="27"/>
    </row>
    <row r="467" spans="1:60" ht="1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C467" s="27"/>
      <c r="AD467" s="27"/>
      <c r="AE467" s="27"/>
      <c r="AF467" s="27"/>
      <c r="AG467" s="27"/>
      <c r="AI467" s="29"/>
      <c r="AJ467" s="27"/>
    </row>
    <row r="468" spans="1:60" ht="1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C468" s="27"/>
      <c r="AD468" s="27"/>
      <c r="AE468" s="27"/>
      <c r="AF468" s="27"/>
      <c r="AG468" s="27"/>
      <c r="AI468" s="29"/>
      <c r="AJ468" s="27"/>
    </row>
    <row r="469" spans="1:60" ht="15">
      <c r="A469" s="29"/>
      <c r="B469" s="29"/>
      <c r="C469" s="29"/>
      <c r="D469" s="29"/>
      <c r="E469" s="29"/>
      <c r="F469" s="29"/>
      <c r="G469" s="29"/>
      <c r="H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I469" s="29"/>
      <c r="AJ469" s="27"/>
    </row>
    <row r="470" spans="1:60" ht="1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I470" s="29"/>
      <c r="AJ470" s="27"/>
    </row>
    <row r="471" spans="1:60" ht="15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I471" s="29"/>
      <c r="AJ471" s="27"/>
    </row>
    <row r="472" spans="1:60" ht="15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I472" s="29"/>
      <c r="AJ472" s="27"/>
    </row>
    <row r="473" spans="1:60" ht="1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C473" s="27"/>
      <c r="AD473" s="27"/>
      <c r="AE473" s="27"/>
      <c r="AF473" s="27"/>
      <c r="AG473" s="27"/>
      <c r="AI473" s="29"/>
      <c r="AJ473" s="27"/>
    </row>
    <row r="474" spans="1:60" ht="1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C474" s="27"/>
      <c r="AD474" s="27"/>
      <c r="AE474" s="27"/>
      <c r="AF474" s="27"/>
      <c r="AG474" s="27"/>
      <c r="AI474" s="29"/>
      <c r="AJ474" s="27"/>
    </row>
    <row r="475" spans="1:60" ht="15">
      <c r="A475" s="29"/>
      <c r="B475" s="29"/>
      <c r="C475" s="29"/>
      <c r="D475" s="29"/>
      <c r="E475" s="29"/>
      <c r="F475" s="29"/>
      <c r="G475" s="29"/>
      <c r="H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I475" s="29"/>
      <c r="AJ475" s="27"/>
    </row>
    <row r="476" spans="1:60" ht="15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I476" s="29"/>
      <c r="AJ476" s="27"/>
    </row>
    <row r="477" spans="1:60" ht="15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I477" s="29"/>
      <c r="AJ477" s="27"/>
    </row>
    <row r="478" spans="1:60" ht="15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I478" s="29"/>
      <c r="AJ478" s="27"/>
    </row>
    <row r="479" spans="1:60" ht="1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C479" s="27"/>
      <c r="AD479" s="27"/>
      <c r="AE479" s="27"/>
      <c r="AF479" s="27"/>
      <c r="AG479" s="27"/>
      <c r="AI479" s="29"/>
      <c r="AJ479" s="27"/>
      <c r="AM479" s="27"/>
      <c r="AN479" s="27"/>
      <c r="AO479" s="27"/>
      <c r="AQ479" s="27"/>
      <c r="AS479" s="27"/>
      <c r="AT479" s="27"/>
    </row>
    <row r="480" spans="1:60" ht="1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C480" s="27"/>
      <c r="AD480" s="27"/>
      <c r="AE480" s="27"/>
      <c r="AF480" s="27"/>
      <c r="AG480" s="27"/>
      <c r="AI480" s="29"/>
      <c r="AJ480" s="27"/>
      <c r="AK480" s="218"/>
      <c r="AL480" s="28"/>
      <c r="AP480" s="28"/>
      <c r="BH480" s="230"/>
    </row>
    <row r="481" spans="1:60" ht="15">
      <c r="A481" s="29"/>
      <c r="B481" s="29"/>
      <c r="C481" s="29"/>
      <c r="D481" s="29"/>
      <c r="E481" s="29"/>
      <c r="F481" s="29"/>
      <c r="G481" s="29"/>
      <c r="H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I481" s="29"/>
      <c r="AJ481" s="27"/>
    </row>
    <row r="482" spans="1:60" ht="15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I482" s="29"/>
      <c r="AJ482" s="27"/>
    </row>
    <row r="483" spans="1:60" ht="15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I483" s="29"/>
      <c r="AJ483" s="27"/>
    </row>
    <row r="484" spans="1:60" ht="15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I484" s="29"/>
      <c r="AJ484" s="27"/>
    </row>
    <row r="485" spans="1:60" ht="1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C485" s="27"/>
      <c r="AD485" s="27"/>
      <c r="AE485" s="27"/>
      <c r="AF485" s="27"/>
      <c r="AG485" s="27"/>
      <c r="AI485" s="29"/>
      <c r="AJ485" s="27"/>
    </row>
    <row r="486" spans="1:60" ht="1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C486" s="27"/>
      <c r="AD486" s="27"/>
      <c r="AE486" s="27"/>
      <c r="AF486" s="27"/>
      <c r="AG486" s="27"/>
      <c r="AI486" s="29"/>
      <c r="AJ486" s="27"/>
    </row>
    <row r="487" spans="1:60" ht="15">
      <c r="A487" s="29"/>
      <c r="B487" s="29"/>
      <c r="C487" s="29"/>
      <c r="D487" s="29"/>
      <c r="E487" s="29"/>
      <c r="F487" s="29"/>
      <c r="G487" s="29"/>
      <c r="H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I487" s="29"/>
      <c r="AJ487" s="27"/>
    </row>
    <row r="488" spans="1:60" ht="15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I488" s="29"/>
      <c r="AJ488" s="27"/>
    </row>
    <row r="489" spans="1:60" ht="15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I489" s="29"/>
      <c r="AJ489" s="27"/>
    </row>
    <row r="490" spans="1:60" ht="15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I490" s="29"/>
      <c r="AJ490" s="27"/>
    </row>
    <row r="491" spans="1:60" ht="1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C491" s="27"/>
      <c r="AD491" s="27"/>
      <c r="AE491" s="27"/>
      <c r="AF491" s="27"/>
      <c r="AG491" s="27"/>
      <c r="AI491" s="29"/>
      <c r="AJ491" s="27"/>
    </row>
    <row r="492" spans="1:60" ht="1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C492" s="27"/>
      <c r="AD492" s="27"/>
      <c r="AE492" s="27"/>
      <c r="AF492" s="27"/>
      <c r="AG492" s="27"/>
      <c r="AI492" s="29"/>
      <c r="AJ492" s="27"/>
    </row>
    <row r="493" spans="1:60" ht="15">
      <c r="A493" s="29"/>
      <c r="B493" s="29"/>
      <c r="C493" s="29"/>
      <c r="D493" s="29"/>
      <c r="E493" s="29"/>
      <c r="F493" s="29"/>
      <c r="G493" s="29"/>
      <c r="H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I493" s="29"/>
      <c r="AJ493" s="27"/>
    </row>
    <row r="494" spans="1:60" ht="15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I494" s="29"/>
      <c r="AJ494" s="27"/>
      <c r="AM494" s="27"/>
      <c r="AN494" s="27"/>
      <c r="AO494" s="27"/>
      <c r="AQ494" s="27"/>
      <c r="AS494" s="27"/>
      <c r="AT494" s="27"/>
    </row>
    <row r="495" spans="1:60" ht="15" customHeight="1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I495" s="29"/>
      <c r="AJ495" s="27"/>
      <c r="AK495" s="218"/>
      <c r="AL495" s="28"/>
      <c r="AP495" s="28"/>
      <c r="BH495" s="230"/>
    </row>
    <row r="496" spans="1:60" ht="15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I496" s="29"/>
      <c r="AJ496" s="27"/>
    </row>
    <row r="497" spans="1:36" ht="1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C497" s="27"/>
      <c r="AD497" s="27"/>
      <c r="AE497" s="27"/>
      <c r="AF497" s="27"/>
      <c r="AG497" s="27"/>
      <c r="AI497" s="29"/>
      <c r="AJ497" s="27"/>
    </row>
    <row r="498" spans="1:36" ht="1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C498" s="27"/>
      <c r="AD498" s="27"/>
      <c r="AE498" s="27"/>
      <c r="AF498" s="27"/>
      <c r="AG498" s="27"/>
      <c r="AI498" s="29"/>
      <c r="AJ498" s="27"/>
    </row>
    <row r="499" spans="1:36" ht="15">
      <c r="A499" s="29"/>
      <c r="B499" s="29"/>
      <c r="C499" s="29"/>
      <c r="D499" s="29"/>
      <c r="E499" s="29"/>
      <c r="F499" s="29"/>
      <c r="G499" s="29"/>
      <c r="H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I499" s="29"/>
      <c r="AJ499" s="27"/>
    </row>
    <row r="500" spans="1:36" ht="15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I500" s="29"/>
      <c r="AJ500" s="27"/>
    </row>
    <row r="501" spans="1:36" ht="15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I501" s="29"/>
      <c r="AJ501" s="27"/>
    </row>
    <row r="502" spans="1:36" ht="15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I502" s="29"/>
      <c r="AJ502" s="27"/>
    </row>
    <row r="503" spans="1:36" ht="1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C503" s="27"/>
      <c r="AD503" s="27"/>
      <c r="AE503" s="27"/>
      <c r="AF503" s="27"/>
      <c r="AG503" s="27"/>
      <c r="AI503" s="29"/>
      <c r="AJ503" s="27"/>
    </row>
    <row r="504" spans="1:36" ht="1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C504" s="27"/>
      <c r="AD504" s="27"/>
      <c r="AE504" s="27"/>
      <c r="AF504" s="27"/>
      <c r="AG504" s="27"/>
      <c r="AI504" s="29"/>
      <c r="AJ504" s="27"/>
    </row>
    <row r="505" spans="1:36" ht="15">
      <c r="A505" s="29"/>
      <c r="B505" s="29"/>
      <c r="C505" s="29"/>
      <c r="D505" s="29"/>
      <c r="E505" s="29"/>
      <c r="F505" s="29"/>
      <c r="G505" s="29"/>
      <c r="H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I505" s="29"/>
      <c r="AJ505" s="27"/>
    </row>
    <row r="506" spans="1:36" ht="15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I506" s="29"/>
      <c r="AJ506" s="27"/>
    </row>
    <row r="507" spans="1:36" ht="15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I507" s="29"/>
      <c r="AJ507" s="27"/>
    </row>
    <row r="508" spans="1:36" ht="15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I508" s="29"/>
      <c r="AJ508" s="27"/>
    </row>
    <row r="509" spans="1:36" ht="1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C509" s="27"/>
      <c r="AD509" s="27"/>
      <c r="AE509" s="27"/>
      <c r="AF509" s="27"/>
      <c r="AG509" s="27"/>
      <c r="AI509" s="29"/>
      <c r="AJ509" s="27"/>
    </row>
    <row r="510" spans="1:36" ht="1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C510" s="27"/>
      <c r="AD510" s="27"/>
      <c r="AE510" s="27"/>
      <c r="AF510" s="27"/>
      <c r="AG510" s="27"/>
      <c r="AI510" s="29"/>
      <c r="AJ510" s="27"/>
    </row>
    <row r="511" spans="1:36" ht="15">
      <c r="A511" s="29"/>
      <c r="B511" s="29"/>
      <c r="C511" s="29"/>
      <c r="D511" s="29"/>
      <c r="E511" s="29"/>
      <c r="F511" s="29"/>
      <c r="G511" s="29"/>
      <c r="H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I511" s="29"/>
      <c r="AJ511" s="27"/>
    </row>
    <row r="512" spans="1:36" ht="15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I512" s="29"/>
      <c r="AJ512" s="27"/>
    </row>
    <row r="513" spans="1:36" ht="15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I513" s="29"/>
      <c r="AJ513" s="27"/>
    </row>
    <row r="514" spans="1:36" ht="15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I514" s="29"/>
      <c r="AJ514" s="27"/>
    </row>
    <row r="515" spans="1:36" ht="1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C515" s="27"/>
      <c r="AD515" s="27"/>
      <c r="AE515" s="27"/>
      <c r="AF515" s="27"/>
      <c r="AG515" s="27"/>
      <c r="AI515" s="29"/>
      <c r="AJ515" s="27"/>
    </row>
    <row r="516" spans="1:36" ht="1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C516" s="27"/>
      <c r="AD516" s="27"/>
      <c r="AE516" s="27"/>
      <c r="AF516" s="27"/>
      <c r="AG516" s="27"/>
      <c r="AI516" s="29"/>
      <c r="AJ516" s="27"/>
    </row>
    <row r="517" spans="1:36" ht="15">
      <c r="A517" s="29"/>
      <c r="B517" s="29"/>
      <c r="C517" s="29"/>
      <c r="D517" s="29"/>
      <c r="E517" s="29"/>
      <c r="F517" s="29"/>
      <c r="G517" s="29"/>
      <c r="H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I517" s="29"/>
      <c r="AJ517" s="27"/>
    </row>
    <row r="518" spans="1:36" ht="15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I518" s="29"/>
      <c r="AJ518" s="27"/>
    </row>
    <row r="519" spans="1:36" ht="15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I519" s="29"/>
      <c r="AJ519" s="27"/>
    </row>
    <row r="520" spans="1:36" ht="15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I520" s="29"/>
      <c r="AJ520" s="27"/>
    </row>
    <row r="521" spans="1:36" ht="1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C521" s="27"/>
      <c r="AD521" s="27"/>
      <c r="AE521" s="27"/>
      <c r="AF521" s="27"/>
      <c r="AG521" s="27"/>
      <c r="AI521" s="29"/>
      <c r="AJ521" s="27"/>
    </row>
    <row r="522" spans="1:36" ht="1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C522" s="27"/>
      <c r="AD522" s="27"/>
      <c r="AE522" s="27"/>
      <c r="AF522" s="27"/>
      <c r="AG522" s="27"/>
      <c r="AI522" s="29"/>
      <c r="AJ522" s="27"/>
    </row>
    <row r="523" spans="1:36" ht="15">
      <c r="A523" s="29"/>
      <c r="B523" s="29"/>
      <c r="C523" s="29"/>
      <c r="D523" s="29"/>
      <c r="E523" s="29"/>
      <c r="F523" s="29"/>
      <c r="G523" s="29"/>
      <c r="H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I523" s="29"/>
      <c r="AJ523" s="27"/>
    </row>
    <row r="524" spans="1:36" ht="15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I524" s="29"/>
      <c r="AJ524" s="27"/>
    </row>
    <row r="525" spans="1:36" ht="15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I525" s="29"/>
      <c r="AJ525" s="27"/>
    </row>
    <row r="526" spans="1:36" ht="15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I526" s="29"/>
      <c r="AJ526" s="27"/>
    </row>
    <row r="527" spans="1:36" ht="15">
      <c r="A527" s="35"/>
      <c r="B527" s="35"/>
      <c r="C527" s="35"/>
      <c r="D527" s="35"/>
      <c r="E527" s="35"/>
      <c r="F527" s="35"/>
      <c r="G527" s="341"/>
      <c r="H527" s="341"/>
      <c r="I527" s="159"/>
      <c r="J527" s="159"/>
      <c r="K527" s="159"/>
      <c r="L527" s="466"/>
      <c r="M527" s="35"/>
      <c r="N527" s="35"/>
      <c r="O527" s="35"/>
      <c r="P527" s="455"/>
      <c r="Q527" s="35"/>
      <c r="R527" s="454"/>
      <c r="S527" s="455"/>
      <c r="T527" s="455"/>
      <c r="V527" s="35"/>
    </row>
    <row r="528" spans="1:36" ht="15">
      <c r="A528" s="35"/>
      <c r="B528" s="35"/>
      <c r="C528" s="35"/>
      <c r="D528" s="35"/>
      <c r="E528" s="35"/>
      <c r="F528" s="35"/>
      <c r="G528" s="341"/>
      <c r="H528" s="341"/>
      <c r="I528" s="159"/>
      <c r="J528" s="159"/>
      <c r="K528" s="159"/>
      <c r="L528" s="466"/>
      <c r="M528" s="35"/>
      <c r="N528" s="35"/>
      <c r="O528" s="35"/>
      <c r="P528" s="455"/>
      <c r="Q528" s="35"/>
      <c r="R528" s="454"/>
      <c r="S528" s="455"/>
      <c r="T528" s="455"/>
      <c r="V528" s="35"/>
    </row>
    <row r="529" spans="1:22" ht="15">
      <c r="A529" s="35"/>
      <c r="B529" s="35"/>
      <c r="C529" s="35"/>
      <c r="D529" s="35"/>
      <c r="E529" s="35"/>
      <c r="F529" s="35"/>
      <c r="G529" s="341"/>
      <c r="H529" s="341"/>
      <c r="I529" s="159"/>
      <c r="J529" s="159"/>
      <c r="K529" s="159"/>
      <c r="L529" s="466"/>
      <c r="M529" s="35"/>
      <c r="N529" s="35"/>
      <c r="O529" s="35"/>
      <c r="P529" s="455"/>
      <c r="Q529" s="35"/>
      <c r="R529" s="454"/>
      <c r="S529" s="455"/>
      <c r="T529" s="455"/>
      <c r="V529" s="35"/>
    </row>
    <row r="530" spans="1:22" ht="15">
      <c r="A530" s="35"/>
      <c r="B530" s="35"/>
      <c r="C530" s="35"/>
      <c r="D530" s="35"/>
      <c r="E530" s="35"/>
      <c r="F530" s="35"/>
      <c r="G530" s="341"/>
      <c r="H530" s="341"/>
      <c r="I530" s="159"/>
      <c r="J530" s="159"/>
      <c r="K530" s="159"/>
      <c r="L530" s="466"/>
      <c r="M530" s="35"/>
      <c r="N530" s="35"/>
      <c r="O530" s="35"/>
      <c r="P530" s="455"/>
      <c r="Q530" s="35"/>
      <c r="R530" s="454"/>
      <c r="S530" s="455"/>
      <c r="T530" s="455"/>
      <c r="V530" s="35"/>
    </row>
    <row r="531" spans="1:22" ht="15">
      <c r="A531" s="35"/>
      <c r="B531" s="35"/>
      <c r="C531" s="35"/>
      <c r="D531" s="35"/>
      <c r="E531" s="35"/>
      <c r="F531" s="35"/>
      <c r="G531" s="341"/>
      <c r="H531" s="341"/>
      <c r="I531" s="159"/>
      <c r="J531" s="159"/>
      <c r="K531" s="159"/>
      <c r="L531" s="466"/>
      <c r="M531" s="35"/>
      <c r="N531" s="35"/>
      <c r="O531" s="35"/>
      <c r="P531" s="455"/>
      <c r="Q531" s="35"/>
      <c r="R531" s="454"/>
      <c r="S531" s="455"/>
      <c r="T531" s="455"/>
      <c r="V531" s="35"/>
    </row>
    <row r="532" spans="1:22" ht="15">
      <c r="A532" s="35"/>
      <c r="B532" s="35"/>
      <c r="C532" s="35"/>
      <c r="D532" s="35"/>
      <c r="E532" s="35"/>
      <c r="F532" s="35"/>
      <c r="G532" s="341"/>
      <c r="H532" s="341"/>
      <c r="I532" s="159"/>
      <c r="J532" s="159"/>
      <c r="K532" s="159"/>
      <c r="L532" s="466"/>
      <c r="M532" s="35"/>
      <c r="N532" s="35"/>
      <c r="O532" s="35"/>
      <c r="P532" s="455"/>
      <c r="Q532" s="35"/>
      <c r="R532" s="454"/>
      <c r="S532" s="455"/>
      <c r="T532" s="455"/>
      <c r="V532" s="35"/>
    </row>
    <row r="533" spans="1:22" ht="15">
      <c r="A533" s="35"/>
      <c r="B533" s="35"/>
      <c r="C533" s="35"/>
      <c r="D533" s="35"/>
      <c r="E533" s="35"/>
      <c r="F533" s="35"/>
      <c r="G533" s="341"/>
      <c r="H533" s="341"/>
      <c r="I533" s="159"/>
      <c r="J533" s="159"/>
      <c r="K533" s="159"/>
      <c r="L533" s="466"/>
      <c r="M533" s="35"/>
      <c r="N533" s="35"/>
      <c r="O533" s="35"/>
      <c r="P533" s="455"/>
      <c r="Q533" s="35"/>
      <c r="R533" s="454"/>
      <c r="S533" s="455"/>
      <c r="T533" s="455"/>
      <c r="V533" s="35"/>
    </row>
    <row r="534" spans="1:22" ht="15">
      <c r="A534" s="35"/>
      <c r="B534" s="35"/>
      <c r="C534" s="35"/>
      <c r="D534" s="35"/>
      <c r="E534" s="35"/>
      <c r="F534" s="35"/>
      <c r="G534" s="341"/>
      <c r="H534" s="341"/>
      <c r="I534" s="159"/>
      <c r="J534" s="159"/>
      <c r="K534" s="159"/>
      <c r="L534" s="466"/>
      <c r="M534" s="35"/>
      <c r="N534" s="35"/>
      <c r="O534" s="35"/>
      <c r="P534" s="455"/>
      <c r="Q534" s="35"/>
      <c r="R534" s="454"/>
      <c r="S534" s="455"/>
      <c r="T534" s="455"/>
      <c r="V534" s="35"/>
    </row>
    <row r="535" spans="1:22" ht="15">
      <c r="A535" s="35"/>
      <c r="B535" s="35"/>
      <c r="C535" s="35"/>
      <c r="D535" s="35"/>
      <c r="E535" s="35"/>
      <c r="F535" s="35"/>
      <c r="G535" s="341"/>
      <c r="H535" s="341"/>
      <c r="I535" s="159"/>
      <c r="J535" s="159"/>
      <c r="K535" s="159"/>
      <c r="L535" s="466"/>
      <c r="M535" s="35"/>
      <c r="N535" s="35"/>
      <c r="O535" s="35"/>
      <c r="P535" s="455"/>
      <c r="Q535" s="35"/>
      <c r="R535" s="454"/>
      <c r="S535" s="455"/>
      <c r="T535" s="455"/>
      <c r="V535" s="35"/>
    </row>
    <row r="536" spans="1:22" ht="15">
      <c r="A536" s="35"/>
      <c r="B536" s="35"/>
      <c r="C536" s="35"/>
      <c r="D536" s="35"/>
      <c r="E536" s="35"/>
      <c r="F536" s="35"/>
      <c r="G536" s="341"/>
      <c r="H536" s="341"/>
      <c r="I536" s="159"/>
      <c r="J536" s="159"/>
      <c r="K536" s="159"/>
      <c r="L536" s="466"/>
      <c r="M536" s="35"/>
      <c r="N536" s="35"/>
      <c r="O536" s="35"/>
      <c r="P536" s="455"/>
      <c r="Q536" s="35"/>
      <c r="R536" s="454"/>
      <c r="S536" s="455"/>
      <c r="T536" s="455"/>
      <c r="V536" s="35"/>
    </row>
    <row r="537" spans="1:22" ht="15">
      <c r="A537" s="35"/>
      <c r="B537" s="35"/>
      <c r="C537" s="35"/>
      <c r="D537" s="35"/>
      <c r="E537" s="35"/>
      <c r="F537" s="35"/>
      <c r="G537" s="341"/>
      <c r="H537" s="341"/>
      <c r="I537" s="159"/>
      <c r="J537" s="159"/>
      <c r="K537" s="159"/>
      <c r="L537" s="466"/>
      <c r="M537" s="35"/>
      <c r="N537" s="35"/>
      <c r="O537" s="35"/>
      <c r="P537" s="455"/>
      <c r="Q537" s="35"/>
      <c r="R537" s="454"/>
      <c r="S537" s="455"/>
      <c r="T537" s="455"/>
      <c r="V537" s="35"/>
    </row>
    <row r="538" spans="1:22" ht="15">
      <c r="A538" s="35"/>
      <c r="B538" s="35"/>
      <c r="C538" s="35"/>
      <c r="D538" s="35"/>
      <c r="E538" s="35"/>
      <c r="F538" s="35"/>
      <c r="G538" s="341"/>
      <c r="H538" s="341"/>
      <c r="I538" s="159"/>
      <c r="J538" s="159"/>
      <c r="K538" s="159"/>
      <c r="L538" s="466"/>
      <c r="M538" s="35"/>
      <c r="N538" s="35"/>
      <c r="O538" s="35"/>
      <c r="P538" s="455"/>
      <c r="Q538" s="35"/>
      <c r="R538" s="454"/>
      <c r="S538" s="455"/>
      <c r="T538" s="455"/>
      <c r="V538" s="35"/>
    </row>
    <row r="539" spans="1:22" ht="15">
      <c r="A539" s="35"/>
      <c r="B539" s="35"/>
      <c r="C539" s="35"/>
      <c r="D539" s="35"/>
      <c r="E539" s="35"/>
      <c r="F539" s="35"/>
      <c r="G539" s="341"/>
      <c r="H539" s="341"/>
      <c r="I539" s="159"/>
      <c r="J539" s="159"/>
      <c r="K539" s="159"/>
      <c r="L539" s="466"/>
      <c r="M539" s="35"/>
      <c r="N539" s="35"/>
      <c r="O539" s="35"/>
      <c r="P539" s="455"/>
      <c r="Q539" s="35"/>
      <c r="R539" s="454"/>
      <c r="S539" s="455"/>
      <c r="T539" s="455"/>
      <c r="V539" s="35"/>
    </row>
    <row r="540" spans="1:22" ht="15">
      <c r="A540" s="35"/>
      <c r="B540" s="35"/>
      <c r="C540" s="35"/>
      <c r="D540" s="35"/>
      <c r="E540" s="35"/>
      <c r="F540" s="35"/>
      <c r="G540" s="341"/>
      <c r="H540" s="341"/>
      <c r="I540" s="159"/>
      <c r="J540" s="159"/>
      <c r="K540" s="159"/>
      <c r="L540" s="466"/>
      <c r="M540" s="35"/>
      <c r="N540" s="35"/>
      <c r="O540" s="35"/>
      <c r="P540" s="455"/>
      <c r="Q540" s="35"/>
      <c r="R540" s="454"/>
      <c r="S540" s="455"/>
      <c r="T540" s="455"/>
      <c r="V540" s="35"/>
    </row>
    <row r="541" spans="1:22" ht="15">
      <c r="A541" s="35"/>
      <c r="B541" s="35"/>
      <c r="C541" s="35"/>
      <c r="D541" s="35"/>
      <c r="E541" s="35"/>
      <c r="F541" s="35"/>
      <c r="G541" s="341"/>
      <c r="H541" s="341"/>
      <c r="I541" s="159"/>
      <c r="J541" s="159"/>
      <c r="K541" s="159"/>
      <c r="L541" s="466"/>
      <c r="M541" s="35"/>
      <c r="N541" s="35"/>
      <c r="O541" s="35"/>
      <c r="P541" s="455"/>
      <c r="Q541" s="35"/>
      <c r="R541" s="454"/>
      <c r="S541" s="455"/>
      <c r="T541" s="455"/>
      <c r="V541" s="35"/>
    </row>
    <row r="542" spans="1:22" ht="15">
      <c r="A542" s="35"/>
      <c r="B542" s="35"/>
      <c r="C542" s="35"/>
      <c r="D542" s="35"/>
      <c r="E542" s="35"/>
      <c r="F542" s="35"/>
      <c r="G542" s="341"/>
      <c r="H542" s="341"/>
      <c r="I542" s="159"/>
      <c r="J542" s="159"/>
      <c r="K542" s="159"/>
      <c r="L542" s="466"/>
      <c r="M542" s="35"/>
      <c r="N542" s="35"/>
      <c r="O542" s="35"/>
      <c r="P542" s="455"/>
      <c r="Q542" s="35"/>
      <c r="R542" s="454"/>
      <c r="S542" s="455"/>
      <c r="T542" s="455"/>
      <c r="V542" s="35"/>
    </row>
    <row r="543" spans="1:22" ht="15">
      <c r="A543" s="35"/>
      <c r="B543" s="35"/>
      <c r="C543" s="35"/>
      <c r="D543" s="35"/>
      <c r="E543" s="35"/>
      <c r="F543" s="35"/>
      <c r="G543" s="341"/>
      <c r="H543" s="341"/>
      <c r="I543" s="159"/>
      <c r="J543" s="159"/>
      <c r="K543" s="159"/>
      <c r="L543" s="466"/>
      <c r="M543" s="35"/>
      <c r="N543" s="35"/>
      <c r="O543" s="35"/>
      <c r="P543" s="455"/>
      <c r="Q543" s="35"/>
      <c r="R543" s="454"/>
      <c r="S543" s="455"/>
      <c r="T543" s="455"/>
      <c r="V543" s="35"/>
    </row>
    <row r="544" spans="1:22" ht="15">
      <c r="A544" s="35"/>
      <c r="B544" s="35"/>
      <c r="C544" s="35"/>
      <c r="D544" s="35"/>
      <c r="E544" s="35"/>
      <c r="F544" s="35"/>
      <c r="G544" s="341"/>
      <c r="H544" s="341"/>
      <c r="I544" s="159"/>
      <c r="J544" s="159"/>
      <c r="K544" s="159"/>
      <c r="L544" s="466"/>
      <c r="M544" s="35"/>
      <c r="N544" s="35"/>
      <c r="O544" s="35"/>
      <c r="P544" s="455"/>
      <c r="Q544" s="35"/>
      <c r="R544" s="454"/>
      <c r="S544" s="455"/>
      <c r="T544" s="455"/>
      <c r="V544" s="35"/>
    </row>
    <row r="545" spans="1:22" ht="15">
      <c r="A545" s="35"/>
      <c r="B545" s="35"/>
      <c r="C545" s="35"/>
      <c r="D545" s="35"/>
      <c r="E545" s="35"/>
      <c r="F545" s="35"/>
      <c r="G545" s="341"/>
      <c r="H545" s="341"/>
      <c r="I545" s="159"/>
      <c r="J545" s="159"/>
      <c r="K545" s="159"/>
      <c r="L545" s="466"/>
      <c r="M545" s="35"/>
      <c r="N545" s="35"/>
      <c r="O545" s="35"/>
      <c r="P545" s="455"/>
      <c r="Q545" s="35"/>
      <c r="R545" s="454"/>
      <c r="S545" s="455"/>
      <c r="T545" s="455"/>
      <c r="V545" s="35"/>
    </row>
    <row r="546" spans="1:22" ht="15">
      <c r="A546" s="35"/>
      <c r="B546" s="35"/>
      <c r="C546" s="35"/>
      <c r="D546" s="35"/>
      <c r="E546" s="35"/>
      <c r="F546" s="35"/>
      <c r="G546" s="341"/>
      <c r="H546" s="341"/>
      <c r="I546" s="159"/>
      <c r="J546" s="159"/>
      <c r="K546" s="159"/>
      <c r="L546" s="466"/>
      <c r="M546" s="35"/>
      <c r="N546" s="35"/>
      <c r="O546" s="35"/>
      <c r="P546" s="455"/>
      <c r="Q546" s="35"/>
      <c r="R546" s="454"/>
      <c r="S546" s="455"/>
      <c r="T546" s="455"/>
      <c r="V546" s="35"/>
    </row>
    <row r="547" spans="1:22" ht="15">
      <c r="A547" s="35"/>
      <c r="B547" s="35"/>
      <c r="C547" s="35"/>
      <c r="D547" s="35"/>
      <c r="E547" s="35"/>
      <c r="F547" s="35"/>
      <c r="G547" s="341"/>
      <c r="H547" s="341"/>
      <c r="I547" s="159"/>
      <c r="J547" s="159"/>
      <c r="K547" s="159"/>
      <c r="L547" s="466"/>
      <c r="M547" s="35"/>
      <c r="N547" s="35"/>
      <c r="O547" s="35"/>
      <c r="P547" s="455"/>
      <c r="Q547" s="35"/>
      <c r="R547" s="454"/>
      <c r="S547" s="455"/>
      <c r="T547" s="455"/>
      <c r="V547" s="35"/>
    </row>
  </sheetData>
  <mergeCells count="1">
    <mergeCell ref="Y4:AA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Z289" workbookViewId="0">
      <selection activeCell="AN308" sqref="AN30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X820"/>
  <sheetViews>
    <sheetView zoomScale="80" zoomScaleNormal="82" workbookViewId="0">
      <pane ySplit="9" topLeftCell="A10" activePane="bottomLeft" state="frozen"/>
      <selection pane="bottomLeft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8.54296875" style="335" customWidth="1"/>
    <col min="10" max="12" width="6.36328125" style="29" customWidth="1"/>
    <col min="13" max="13" width="2.26953125" style="29" customWidth="1"/>
    <col min="14" max="14" width="6.36328125" style="34" customWidth="1"/>
    <col min="15" max="15" width="2.1796875" style="34" customWidth="1"/>
    <col min="16" max="16" width="6.6328125" style="34" customWidth="1"/>
    <col min="17" max="17" width="2.08984375" style="34" customWidth="1"/>
    <col min="18" max="18" width="6.54296875" style="28" customWidth="1"/>
    <col min="19" max="19" width="1.7265625" style="28" customWidth="1"/>
    <col min="20" max="20" width="6.36328125" style="29" customWidth="1"/>
    <col min="21" max="21" width="2.453125" style="29" customWidth="1"/>
    <col min="22" max="22" width="6.36328125" style="29" customWidth="1"/>
    <col min="23" max="23" width="2" style="29" customWidth="1"/>
    <col min="24" max="24" width="7.54296875" style="28" customWidth="1"/>
    <col min="25" max="25" width="5.08984375" style="34" customWidth="1"/>
    <col min="26" max="28" width="6.54296875" style="34" customWidth="1"/>
    <col min="29" max="29" width="5.453125" style="34" customWidth="1"/>
    <col min="30" max="30" width="7" style="27" customWidth="1"/>
    <col min="31" max="31" width="5.6328125" style="34" customWidth="1"/>
    <col min="32" max="32" width="8.08984375" style="34" customWidth="1"/>
    <col min="33" max="33" width="5.90625" style="29" customWidth="1"/>
    <col min="34" max="34" width="9.453125" style="29" customWidth="1"/>
    <col min="35" max="35" width="8.90625" style="29" customWidth="1"/>
    <col min="36" max="36" width="11.54296875" style="29"/>
    <col min="37" max="37" width="9.81640625" style="34" customWidth="1"/>
    <col min="38" max="38" width="9.1796875" style="29" customWidth="1"/>
    <col min="39" max="39" width="6.81640625" style="29" customWidth="1"/>
    <col min="40" max="40" width="9.90625" style="29" customWidth="1"/>
    <col min="41" max="41" width="10" style="28" customWidth="1"/>
    <col min="42" max="42" width="13.08984375" style="28" customWidth="1"/>
    <col min="43" max="43" width="9.36328125" style="28" customWidth="1"/>
    <col min="44" max="44" width="9.81640625" style="29" customWidth="1"/>
    <col min="45" max="45" width="9.81640625" style="28" customWidth="1"/>
    <col min="46" max="46" width="11.54296875" style="28"/>
    <col min="47" max="47" width="14" style="28" customWidth="1"/>
    <col min="48" max="48" width="12.54296875" style="28" customWidth="1"/>
    <col min="49" max="49" width="10.90625" style="28" customWidth="1"/>
    <col min="50" max="16384" width="11.54296875" style="28"/>
  </cols>
  <sheetData>
    <row r="1" spans="1:76" ht="15.6">
      <c r="A1" s="214"/>
      <c r="B1" s="214"/>
      <c r="C1" s="214"/>
      <c r="D1" s="214"/>
      <c r="E1" s="214"/>
      <c r="F1" s="214"/>
      <c r="G1" s="214"/>
      <c r="H1" s="214"/>
      <c r="I1" s="347"/>
      <c r="J1" s="215"/>
      <c r="K1" s="215"/>
      <c r="L1" s="215"/>
      <c r="M1" s="215"/>
      <c r="N1" s="216"/>
      <c r="O1" s="216"/>
      <c r="P1" s="216"/>
      <c r="Q1" s="216"/>
      <c r="R1" s="214"/>
      <c r="S1" s="214"/>
      <c r="T1" s="215"/>
      <c r="U1" s="215"/>
      <c r="V1" s="215"/>
      <c r="W1" s="215"/>
      <c r="X1" s="214"/>
      <c r="Y1" s="216"/>
      <c r="Z1" s="216"/>
      <c r="AA1" s="216"/>
      <c r="AB1" s="216"/>
      <c r="AC1" s="216"/>
      <c r="AD1" s="214"/>
      <c r="AE1" s="216"/>
      <c r="AF1" s="216"/>
      <c r="AG1" s="215"/>
      <c r="AH1" s="214"/>
      <c r="AI1" s="217"/>
      <c r="AK1" s="29"/>
      <c r="AL1" s="27"/>
      <c r="AM1" s="218"/>
      <c r="AN1" s="28"/>
      <c r="AR1" s="28"/>
    </row>
    <row r="2" spans="1:76" s="223" customFormat="1" ht="31.8">
      <c r="A2" s="219"/>
      <c r="B2" s="219"/>
      <c r="C2" s="219"/>
      <c r="D2" s="220" t="s">
        <v>683</v>
      </c>
      <c r="E2" s="220"/>
      <c r="F2" s="219"/>
      <c r="G2" s="219"/>
      <c r="H2" s="219"/>
      <c r="I2" s="348"/>
      <c r="J2" s="221"/>
      <c r="K2" s="221"/>
      <c r="L2" s="221"/>
      <c r="M2" s="221"/>
      <c r="N2" s="222"/>
      <c r="O2" s="222"/>
      <c r="P2" s="222"/>
      <c r="Q2" s="222"/>
      <c r="R2" s="219"/>
      <c r="S2" s="219"/>
      <c r="T2" s="221"/>
      <c r="U2" s="221"/>
      <c r="V2" s="221"/>
      <c r="W2" s="221"/>
      <c r="X2" s="219"/>
      <c r="Y2" s="222"/>
      <c r="Z2" s="222"/>
      <c r="AA2" s="222"/>
      <c r="AB2" s="222"/>
      <c r="AC2" s="222"/>
      <c r="AD2" s="219"/>
      <c r="AE2" s="222"/>
      <c r="AF2" s="222"/>
      <c r="AG2" s="221"/>
      <c r="AH2" s="219"/>
      <c r="AI2" s="217"/>
      <c r="AJ2" s="29"/>
      <c r="AK2" s="29"/>
      <c r="AL2" s="27"/>
      <c r="AM2" s="21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J2" s="230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</row>
    <row r="3" spans="1:76" ht="15" customHeight="1">
      <c r="A3" s="214"/>
      <c r="B3" s="214"/>
      <c r="C3" s="214"/>
      <c r="D3" s="214"/>
      <c r="E3" s="214"/>
      <c r="F3" s="214"/>
      <c r="G3" s="214"/>
      <c r="H3" s="214"/>
      <c r="I3" s="347"/>
      <c r="J3" s="215"/>
      <c r="K3" s="215"/>
      <c r="L3" s="215"/>
      <c r="M3" s="215"/>
      <c r="N3" s="216"/>
      <c r="O3" s="216"/>
      <c r="P3" s="216"/>
      <c r="Q3" s="216"/>
      <c r="R3" s="214"/>
      <c r="S3" s="214"/>
      <c r="T3" s="215"/>
      <c r="U3" s="215"/>
      <c r="V3" s="215"/>
      <c r="W3" s="215"/>
      <c r="X3" s="214"/>
      <c r="Y3" s="216"/>
      <c r="Z3" s="216"/>
      <c r="AA3" s="216"/>
      <c r="AB3" s="216"/>
      <c r="AC3" s="216"/>
      <c r="AD3" s="214"/>
      <c r="AE3" s="216"/>
      <c r="AF3" s="216"/>
      <c r="AG3" s="215"/>
      <c r="AH3" s="214"/>
      <c r="AI3" s="217"/>
      <c r="AK3" s="29"/>
      <c r="AL3" s="27"/>
      <c r="AM3" s="218"/>
      <c r="AN3" s="28"/>
      <c r="AR3" s="28"/>
      <c r="BJ3" s="230"/>
    </row>
    <row r="4" spans="1:76" s="230" customFormat="1" ht="19.8">
      <c r="A4" s="224"/>
      <c r="B4" s="224"/>
      <c r="C4" s="224"/>
      <c r="D4" s="224"/>
      <c r="E4" s="224"/>
      <c r="F4" s="224"/>
      <c r="G4" s="225" t="s">
        <v>5</v>
      </c>
      <c r="H4" s="225"/>
      <c r="I4" s="349">
        <f>+År!R2</f>
        <v>52</v>
      </c>
      <c r="J4" s="227"/>
      <c r="K4" s="227"/>
      <c r="L4" s="227"/>
      <c r="M4" s="227"/>
      <c r="N4" s="228"/>
      <c r="O4" s="228"/>
      <c r="P4" s="228"/>
      <c r="Q4" s="228"/>
      <c r="R4" s="224"/>
      <c r="S4" s="224"/>
      <c r="T4" s="227"/>
      <c r="U4" s="227"/>
      <c r="V4" s="227"/>
      <c r="W4" s="227"/>
      <c r="X4" s="225" t="s">
        <v>685</v>
      </c>
      <c r="Y4" s="228"/>
      <c r="Z4" s="228"/>
      <c r="AA4" s="228"/>
      <c r="AB4" s="228"/>
      <c r="AC4" s="576">
        <f>+I11+I39+I67+I95+I123+I151+I179+I206+I234+I262+I290+I318+I346+I374+I402</f>
        <v>96760</v>
      </c>
      <c r="AD4" s="572"/>
      <c r="AE4" s="216"/>
      <c r="AF4" s="228"/>
      <c r="AG4" s="228"/>
      <c r="AH4" s="228"/>
      <c r="AI4" s="217"/>
      <c r="AJ4" s="29"/>
      <c r="AK4" s="29"/>
      <c r="AL4" s="27"/>
      <c r="AM4" s="217"/>
      <c r="AN4" s="29"/>
      <c r="AO4" s="29"/>
      <c r="AP4" s="27"/>
      <c r="AQ4" s="21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29"/>
      <c r="BG4" s="229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</row>
    <row r="5" spans="1:76" ht="15" customHeight="1">
      <c r="A5" s="214"/>
      <c r="B5" s="214"/>
      <c r="C5" s="214"/>
      <c r="D5" s="214"/>
      <c r="E5" s="214"/>
      <c r="F5" s="214"/>
      <c r="G5" s="214"/>
      <c r="H5" s="214"/>
      <c r="I5" s="347"/>
      <c r="J5" s="215" t="s">
        <v>686</v>
      </c>
      <c r="K5" s="215"/>
      <c r="L5" s="215"/>
      <c r="M5" s="215"/>
      <c r="N5" s="216"/>
      <c r="O5" s="216"/>
      <c r="P5" s="216"/>
      <c r="Q5" s="216"/>
      <c r="R5" s="214"/>
      <c r="S5" s="214"/>
      <c r="T5" s="215"/>
      <c r="U5" s="215"/>
      <c r="V5" s="215"/>
      <c r="W5" s="215"/>
      <c r="X5" s="214"/>
      <c r="Y5" s="216"/>
      <c r="Z5" s="216"/>
      <c r="AA5" s="216"/>
      <c r="AB5" s="216"/>
      <c r="AC5" s="216"/>
      <c r="AD5" s="214"/>
      <c r="AE5" s="216"/>
      <c r="AF5" s="216"/>
      <c r="AG5" s="215"/>
      <c r="AH5" s="214"/>
      <c r="AI5" s="217"/>
      <c r="AK5" s="29"/>
      <c r="AL5" s="27"/>
      <c r="AM5" s="218"/>
      <c r="AN5" s="28"/>
      <c r="AR5" s="28"/>
      <c r="BJ5" s="230"/>
    </row>
    <row r="6" spans="1:76" ht="15" customHeight="1">
      <c r="A6" s="214"/>
      <c r="B6" s="214"/>
      <c r="C6" s="214"/>
      <c r="D6" s="214"/>
      <c r="E6" s="214"/>
      <c r="F6" s="214"/>
      <c r="G6" s="214"/>
      <c r="H6" s="214"/>
      <c r="I6" s="347"/>
      <c r="J6" s="215"/>
      <c r="K6" s="215"/>
      <c r="L6" s="215"/>
      <c r="M6" s="215"/>
      <c r="N6" s="216"/>
      <c r="O6" s="216"/>
      <c r="P6" s="216"/>
      <c r="Q6" s="216"/>
      <c r="R6" s="214"/>
      <c r="S6" s="214"/>
      <c r="T6" s="215"/>
      <c r="U6" s="215"/>
      <c r="V6" s="215"/>
      <c r="W6" s="215"/>
      <c r="X6" s="214"/>
      <c r="Y6" s="216"/>
      <c r="Z6" s="216"/>
      <c r="AA6" s="216"/>
      <c r="AB6" s="216"/>
      <c r="AC6" s="216"/>
      <c r="AD6" s="214"/>
      <c r="AE6" s="216"/>
      <c r="AF6" s="216"/>
      <c r="AG6" s="215"/>
      <c r="AH6" s="214"/>
      <c r="AI6" s="217"/>
      <c r="AK6" s="29"/>
      <c r="AL6" s="27"/>
      <c r="AM6" s="218"/>
      <c r="AN6" s="28"/>
      <c r="AR6" s="28"/>
      <c r="BJ6" s="230"/>
    </row>
    <row r="7" spans="1:76" ht="15" customHeight="1">
      <c r="A7" s="214"/>
      <c r="B7" s="214"/>
      <c r="C7" s="214"/>
      <c r="D7" s="214"/>
      <c r="E7" s="214"/>
      <c r="F7" s="214"/>
      <c r="G7" s="214"/>
      <c r="H7" s="232" t="s">
        <v>687</v>
      </c>
      <c r="I7" s="347"/>
      <c r="J7" s="215"/>
      <c r="K7" s="231" t="s">
        <v>567</v>
      </c>
      <c r="L7" s="215"/>
      <c r="M7" s="215"/>
      <c r="N7" s="216"/>
      <c r="O7" s="216"/>
      <c r="P7" s="216"/>
      <c r="Q7" s="216"/>
      <c r="R7" s="215"/>
      <c r="S7" s="215"/>
      <c r="T7" s="215"/>
      <c r="U7" s="215"/>
      <c r="V7" s="215"/>
      <c r="W7" s="215"/>
      <c r="X7" s="232" t="s">
        <v>22</v>
      </c>
      <c r="Y7" s="216" t="s">
        <v>403</v>
      </c>
      <c r="Z7" s="216" t="s">
        <v>403</v>
      </c>
      <c r="AA7" s="216" t="s">
        <v>403</v>
      </c>
      <c r="AB7" s="216" t="s">
        <v>403</v>
      </c>
      <c r="AC7" s="233" t="s">
        <v>426</v>
      </c>
      <c r="AD7" s="214"/>
      <c r="AE7" s="233" t="s">
        <v>538</v>
      </c>
      <c r="AF7" s="233" t="s">
        <v>43</v>
      </c>
      <c r="AG7" s="231" t="s">
        <v>8</v>
      </c>
      <c r="AH7" s="214"/>
      <c r="AI7" s="217"/>
      <c r="AK7" s="29"/>
      <c r="AL7" s="27"/>
      <c r="AM7" s="218"/>
      <c r="AN7" s="28"/>
      <c r="AR7" s="28"/>
      <c r="BJ7" s="230"/>
    </row>
    <row r="8" spans="1:76" ht="15" customHeight="1">
      <c r="A8" s="214"/>
      <c r="B8" s="214"/>
      <c r="C8" s="214"/>
      <c r="D8" s="214"/>
      <c r="E8" s="214"/>
      <c r="F8" s="232"/>
      <c r="G8" s="232"/>
      <c r="H8" s="232" t="s">
        <v>484</v>
      </c>
      <c r="I8" s="350" t="s">
        <v>687</v>
      </c>
      <c r="J8" s="231" t="s">
        <v>687</v>
      </c>
      <c r="K8" s="231" t="s">
        <v>568</v>
      </c>
      <c r="L8" s="231" t="s">
        <v>1</v>
      </c>
      <c r="M8" s="231"/>
      <c r="N8" s="233" t="s">
        <v>687</v>
      </c>
      <c r="O8" s="233"/>
      <c r="P8" s="233"/>
      <c r="Q8" s="233"/>
      <c r="R8" s="231" t="s">
        <v>22</v>
      </c>
      <c r="S8" s="231"/>
      <c r="T8" s="231" t="s">
        <v>22</v>
      </c>
      <c r="U8" s="215"/>
      <c r="V8" s="231" t="s">
        <v>22</v>
      </c>
      <c r="W8" s="231"/>
      <c r="X8" s="232" t="s">
        <v>486</v>
      </c>
      <c r="Y8" s="233" t="s">
        <v>488</v>
      </c>
      <c r="Z8" s="233" t="s">
        <v>477</v>
      </c>
      <c r="AA8" s="233" t="s">
        <v>477</v>
      </c>
      <c r="AB8" s="233" t="s">
        <v>477</v>
      </c>
      <c r="AC8" s="233"/>
      <c r="AD8" s="232" t="s">
        <v>413</v>
      </c>
      <c r="AE8" s="233" t="s">
        <v>1</v>
      </c>
      <c r="AF8" s="233" t="s">
        <v>558</v>
      </c>
      <c r="AG8" s="231" t="s">
        <v>69</v>
      </c>
      <c r="AH8" s="214"/>
      <c r="AI8" s="217"/>
      <c r="AK8" s="29"/>
      <c r="AL8" s="27"/>
      <c r="AM8" s="218"/>
      <c r="AN8" s="28"/>
      <c r="AR8" s="28"/>
      <c r="BJ8" s="230"/>
    </row>
    <row r="9" spans="1:76" ht="15" customHeight="1">
      <c r="A9" s="214"/>
      <c r="B9" s="214"/>
      <c r="C9" s="232" t="s">
        <v>0</v>
      </c>
      <c r="D9" s="232"/>
      <c r="E9" s="232" t="s">
        <v>437</v>
      </c>
      <c r="F9" s="232"/>
      <c r="G9" s="232"/>
      <c r="H9" s="52" t="s">
        <v>485</v>
      </c>
      <c r="I9" s="325" t="s">
        <v>8</v>
      </c>
      <c r="J9" s="95" t="s">
        <v>403</v>
      </c>
      <c r="K9" s="95" t="s">
        <v>569</v>
      </c>
      <c r="L9" s="95" t="s">
        <v>403</v>
      </c>
      <c r="M9" s="95"/>
      <c r="N9" s="73" t="s">
        <v>655</v>
      </c>
      <c r="O9" s="73"/>
      <c r="P9" s="73"/>
      <c r="Q9" s="73"/>
      <c r="R9" s="95" t="s">
        <v>44</v>
      </c>
      <c r="S9" s="95"/>
      <c r="T9" s="95" t="s">
        <v>655</v>
      </c>
      <c r="U9" s="215"/>
      <c r="V9" s="95" t="s">
        <v>659</v>
      </c>
      <c r="W9" s="95"/>
      <c r="X9" s="52" t="s">
        <v>414</v>
      </c>
      <c r="Y9" s="73" t="s">
        <v>489</v>
      </c>
      <c r="Z9" s="73" t="s">
        <v>559</v>
      </c>
      <c r="AA9" s="73" t="s">
        <v>560</v>
      </c>
      <c r="AB9" s="73" t="s">
        <v>561</v>
      </c>
      <c r="AC9" s="73" t="s">
        <v>1</v>
      </c>
      <c r="AD9" s="52" t="s">
        <v>414</v>
      </c>
      <c r="AE9" s="73" t="s">
        <v>509</v>
      </c>
      <c r="AF9" s="73" t="s">
        <v>44</v>
      </c>
      <c r="AG9" s="95" t="s">
        <v>540</v>
      </c>
      <c r="AH9" s="214"/>
      <c r="AI9" s="217"/>
      <c r="AK9" s="29"/>
      <c r="AL9" s="27"/>
      <c r="AM9" s="218"/>
      <c r="AN9" s="28"/>
      <c r="AR9" s="28"/>
      <c r="BJ9" s="230"/>
    </row>
    <row r="10" spans="1:76" ht="15" customHeight="1">
      <c r="A10" s="214"/>
      <c r="B10" s="214"/>
      <c r="C10" s="232"/>
      <c r="D10" s="232"/>
      <c r="E10" s="232"/>
      <c r="F10" s="232"/>
      <c r="G10" s="232"/>
      <c r="H10" s="52"/>
      <c r="I10" s="325"/>
      <c r="J10" s="95"/>
      <c r="K10" s="95"/>
      <c r="L10" s="95"/>
      <c r="M10" s="95"/>
      <c r="N10" s="73"/>
      <c r="O10" s="73"/>
      <c r="P10" s="73"/>
      <c r="Q10" s="73"/>
      <c r="R10" s="95"/>
      <c r="S10" s="95"/>
      <c r="T10" s="95"/>
      <c r="U10" s="215"/>
      <c r="V10" s="95"/>
      <c r="W10" s="95"/>
      <c r="X10" s="52"/>
      <c r="Y10" s="73"/>
      <c r="Z10" s="73"/>
      <c r="AA10" s="73"/>
      <c r="AB10" s="73"/>
      <c r="AC10" s="73"/>
      <c r="AD10" s="52"/>
      <c r="AE10" s="73"/>
      <c r="AF10" s="73"/>
      <c r="AG10" s="95"/>
      <c r="AH10" s="214"/>
      <c r="AI10" s="217"/>
      <c r="AK10" s="29"/>
      <c r="AL10" s="27"/>
      <c r="AM10" s="218"/>
      <c r="AN10" s="28"/>
      <c r="AR10" s="28"/>
      <c r="BJ10" s="230"/>
    </row>
    <row r="11" spans="1:76" ht="15" customHeight="1">
      <c r="A11" s="214"/>
      <c r="B11" s="214"/>
      <c r="C11" s="214"/>
      <c r="D11" s="272" t="str">
        <f>+D13</f>
        <v>P-</v>
      </c>
      <c r="E11" s="261"/>
      <c r="F11" s="261"/>
      <c r="G11" s="261"/>
      <c r="H11" s="261"/>
      <c r="I11" s="336">
        <f>SUM(I13:I37)</f>
        <v>200</v>
      </c>
      <c r="J11" s="260"/>
      <c r="K11" s="260"/>
      <c r="L11" s="260"/>
      <c r="M11" s="492"/>
      <c r="N11" s="482">
        <f>SUM(N13:N37)</f>
        <v>196</v>
      </c>
      <c r="O11" s="493"/>
      <c r="P11" s="541">
        <f>100*N11/I11</f>
        <v>98</v>
      </c>
      <c r="Q11" s="493"/>
      <c r="R11" s="262">
        <f>+Klasse!N10</f>
        <v>10.9155</v>
      </c>
      <c r="S11" s="95"/>
      <c r="T11" s="536">
        <f>+Klasse!Q10</f>
        <v>99.694897959183606</v>
      </c>
      <c r="U11" s="231"/>
      <c r="V11" s="539">
        <f>+Klasse!S10</f>
        <v>10.730547007276416</v>
      </c>
      <c r="W11" s="492"/>
      <c r="X11" s="261"/>
      <c r="Y11" s="216"/>
      <c r="Z11" s="216"/>
      <c r="AA11" s="216"/>
      <c r="AB11" s="216"/>
      <c r="AC11" s="216"/>
      <c r="AD11" s="214"/>
      <c r="AE11" s="216"/>
      <c r="AF11" s="216"/>
      <c r="AG11" s="216"/>
      <c r="AH11" s="216"/>
      <c r="AI11" s="217"/>
      <c r="AK11" s="29"/>
      <c r="AL11" s="27"/>
      <c r="AM11" s="218"/>
      <c r="AN11" s="28"/>
      <c r="AR11" s="28"/>
      <c r="BJ11" s="230"/>
    </row>
    <row r="12" spans="1:76" ht="15" customHeight="1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95"/>
      <c r="N12" s="216"/>
      <c r="O12" s="73"/>
      <c r="P12" s="73"/>
      <c r="Q12" s="73"/>
      <c r="R12" s="214"/>
      <c r="S12" s="95"/>
      <c r="T12" s="214"/>
      <c r="U12" s="215"/>
      <c r="V12" s="537"/>
      <c r="W12" s="95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7"/>
      <c r="AK12" s="29"/>
      <c r="AL12" s="27"/>
      <c r="AM12" s="218"/>
      <c r="AN12" s="28"/>
      <c r="AR12" s="28"/>
      <c r="BJ12" s="230"/>
    </row>
    <row r="13" spans="1:76" ht="15" customHeight="1">
      <c r="A13" s="214"/>
      <c r="B13" s="290">
        <f>+'Ark1'!C1736</f>
        <v>2024</v>
      </c>
      <c r="C13" s="234">
        <f>+'Ark1'!L1736</f>
        <v>1</v>
      </c>
      <c r="D13" s="234" t="str">
        <f>VLOOKUP(C13,Klasse!$C$10:$D$26,2)</f>
        <v>P-</v>
      </c>
      <c r="E13" s="234">
        <f>+'Ark1'!H1736</f>
        <v>1</v>
      </c>
      <c r="F13" s="234">
        <f>+'Ark1'!J1736</f>
        <v>103</v>
      </c>
      <c r="G13" s="234" t="str">
        <f>VLOOKUP(F13,RNR!$A$1:$B$25,2)</f>
        <v>Rudshøgda</v>
      </c>
      <c r="H13" s="234" t="str">
        <f>+IF(I13=0,"",'Ark1'!Q1736)</f>
        <v/>
      </c>
      <c r="I13" s="351">
        <f>+'Ark1'!R1736</f>
        <v>0</v>
      </c>
      <c r="J13" s="235" t="str">
        <f>+IF(I13=0,"",'Ark1'!AG1736)</f>
        <v/>
      </c>
      <c r="K13" s="264">
        <f t="shared" ref="K13:K37" si="0">100*I13/$I$11</f>
        <v>0</v>
      </c>
      <c r="L13" s="235" t="str">
        <f>+IF(I13=0,"",'Ark1'!AH1736)</f>
        <v/>
      </c>
      <c r="M13" s="95"/>
      <c r="N13" s="485">
        <f>+'Ark1'!AI1736</f>
        <v>0</v>
      </c>
      <c r="O13" s="73"/>
      <c r="P13" s="542" t="str">
        <f>IF(I13=0,"",100*N13/I13)</f>
        <v/>
      </c>
      <c r="Q13" s="73"/>
      <c r="R13" s="32" t="str">
        <f>+IF(I13=0,"",'Ark1'!U1736)</f>
        <v/>
      </c>
      <c r="S13" s="95"/>
      <c r="T13" s="486" t="str">
        <f>+IF(N13=0,"",'Ark1'!AJ1736)</f>
        <v/>
      </c>
      <c r="U13" s="215"/>
      <c r="V13" s="538" t="str">
        <f>+IF(N13=0,"",'Ark1'!AK1736)</f>
        <v/>
      </c>
      <c r="W13" s="95"/>
      <c r="X13" s="236" t="str">
        <f>+IF(I13=0,"",'Ark1'!T1736)</f>
        <v/>
      </c>
      <c r="Y13" s="237" t="str">
        <f>+IF(I13=0,"",'Ark1'!W1736)</f>
        <v/>
      </c>
      <c r="Z13" s="237" t="str">
        <f>+IF(I13=0,"",'Ark1'!X1736)</f>
        <v/>
      </c>
      <c r="AA13" s="237" t="str">
        <f>+IF(I13=0,"",'Ark1'!Y1736)</f>
        <v/>
      </c>
      <c r="AB13" s="237" t="str">
        <f>+IF(I13=0,"",'Ark1'!Z1736)</f>
        <v/>
      </c>
      <c r="AC13" s="235" t="str">
        <f>+IF(I13=0,"",'Ark1'!AA1736)</f>
        <v/>
      </c>
      <c r="AD13" s="236" t="str">
        <f>+IF(I13=0,"",'Ark1'!AC1736)</f>
        <v/>
      </c>
      <c r="AE13" s="237" t="str">
        <f>+IF(I13=0,"",'Ark1'!AE1736)</f>
        <v/>
      </c>
      <c r="AF13" s="237" t="str">
        <f t="shared" ref="AF13:AF37" si="1">IF(I13=0,"",R13/C13)</f>
        <v/>
      </c>
      <c r="AG13" s="235" t="str">
        <f t="shared" ref="AG13:AG36" si="2">IF(I13=0,"",I13/H13)</f>
        <v/>
      </c>
      <c r="AH13" s="214"/>
      <c r="AI13" s="217"/>
      <c r="AK13" s="29"/>
      <c r="AL13" s="27"/>
      <c r="AM13" s="218"/>
      <c r="AN13" s="28"/>
      <c r="AR13" s="28"/>
      <c r="BJ13" s="230"/>
    </row>
    <row r="14" spans="1:76" ht="15" customHeight="1">
      <c r="A14" s="214"/>
      <c r="B14" s="290">
        <f>+'Ark1'!C1737</f>
        <v>2024</v>
      </c>
      <c r="C14" s="234">
        <f>+'Ark1'!L1737</f>
        <v>1</v>
      </c>
      <c r="D14" s="234" t="str">
        <f>VLOOKUP(C14,Klasse!$C$10:$D$26,2)</f>
        <v>P-</v>
      </c>
      <c r="E14" s="234">
        <f>+'Ark1'!H1737</f>
        <v>2</v>
      </c>
      <c r="F14" s="234">
        <f>+'Ark1'!J1737</f>
        <v>106</v>
      </c>
      <c r="G14" s="234" t="str">
        <f>VLOOKUP(F14,RNR!$A$1:$B$25,2)</f>
        <v>Furuseth</v>
      </c>
      <c r="H14" s="234">
        <f>+IF(I14=0,"",'Ark1'!Q1737)</f>
        <v>2</v>
      </c>
      <c r="I14" s="351">
        <f>+'Ark1'!R1737</f>
        <v>2</v>
      </c>
      <c r="J14" s="235">
        <f>+IF(I14=0,"",'Ark1'!AG1737)</f>
        <v>2.8997013026133899E-2</v>
      </c>
      <c r="K14" s="264">
        <f t="shared" si="0"/>
        <v>1</v>
      </c>
      <c r="L14" s="235">
        <f>+IF(I14=0,"",'Ark1'!AH1737)</f>
        <v>0</v>
      </c>
      <c r="M14" s="95"/>
      <c r="N14" s="485">
        <f>+'Ark1'!AI1737</f>
        <v>2</v>
      </c>
      <c r="O14" s="73"/>
      <c r="P14" s="542">
        <f t="shared" ref="P14:P37" si="3">IF(I14=0,"",100*N14/I14)</f>
        <v>100</v>
      </c>
      <c r="Q14" s="73"/>
      <c r="R14" s="32">
        <f>+IF(I14=0,"",'Ark1'!U1737)</f>
        <v>15.45</v>
      </c>
      <c r="S14" s="95"/>
      <c r="T14" s="486">
        <f>+IF(N14=0,"",'Ark1'!AJ1737)</f>
        <v>112.6</v>
      </c>
      <c r="U14" s="215"/>
      <c r="V14" s="538">
        <f>+IF(N14=0,"",'Ark1'!AK1737)</f>
        <v>10.763731998606987</v>
      </c>
      <c r="W14" s="95"/>
      <c r="X14" s="236">
        <f>+IF(I14=0,"",'Ark1'!T1737)</f>
        <v>2.5</v>
      </c>
      <c r="Y14" s="237">
        <f>+IF(I14=0,"",'Ark1'!W1737)</f>
        <v>0</v>
      </c>
      <c r="Z14" s="237">
        <f>+IF(I14=0,"",'Ark1'!X1737)</f>
        <v>50</v>
      </c>
      <c r="AA14" s="237">
        <f>+IF(I14=0,"",'Ark1'!Y1737)</f>
        <v>0</v>
      </c>
      <c r="AB14" s="237">
        <f>+IF(I14=0,"",'Ark1'!Z1737)</f>
        <v>1.9499999999999944</v>
      </c>
      <c r="AC14" s="235">
        <f>+IF(I14=0,"",'Ark1'!AA1737)</f>
        <v>0</v>
      </c>
      <c r="AD14" s="236">
        <f>+IF(I14=0,"",'Ark1'!AC1737)</f>
        <v>0</v>
      </c>
      <c r="AE14" s="237">
        <f>+IF(I14=0,"",'Ark1'!AE1737)</f>
        <v>0</v>
      </c>
      <c r="AF14" s="237">
        <f t="shared" si="1"/>
        <v>15.45</v>
      </c>
      <c r="AG14" s="235">
        <f t="shared" si="2"/>
        <v>1</v>
      </c>
      <c r="AH14" s="214"/>
      <c r="AI14" s="217"/>
      <c r="AK14" s="29"/>
      <c r="AL14" s="27"/>
      <c r="AM14" s="218"/>
      <c r="AN14" s="28"/>
      <c r="AR14" s="28"/>
      <c r="BJ14" s="230"/>
    </row>
    <row r="15" spans="1:76" ht="15" customHeight="1">
      <c r="A15" s="214"/>
      <c r="B15" s="290">
        <f>+'Ark1'!C1738</f>
        <v>2024</v>
      </c>
      <c r="C15" s="234">
        <f>+'Ark1'!L1738</f>
        <v>1</v>
      </c>
      <c r="D15" s="234" t="str">
        <f>VLOOKUP(C15,Klasse!$C$10:$D$26,2)</f>
        <v>P-</v>
      </c>
      <c r="E15" s="234">
        <f>+'Ark1'!H1738</f>
        <v>1</v>
      </c>
      <c r="F15" s="234">
        <f>+'Ark1'!J1738</f>
        <v>110</v>
      </c>
      <c r="G15" s="234" t="str">
        <f>VLOOKUP(F15,RNR!$A$1:$B$25,2)</f>
        <v>Gol</v>
      </c>
      <c r="H15" s="234">
        <f>+IF(I15=0,"",'Ark1'!Q1738)</f>
        <v>5</v>
      </c>
      <c r="I15" s="351">
        <f>+'Ark1'!R1738</f>
        <v>5</v>
      </c>
      <c r="J15" s="235">
        <f>+IF(I15=0,"",'Ark1'!AG1738)</f>
        <v>2.339914657813091E-2</v>
      </c>
      <c r="K15" s="264">
        <f t="shared" si="0"/>
        <v>2.5</v>
      </c>
      <c r="L15" s="235">
        <f>+IF(I15=0,"",'Ark1'!AH1738)</f>
        <v>0</v>
      </c>
      <c r="M15" s="95"/>
      <c r="N15" s="485">
        <f>+'Ark1'!AI1738</f>
        <v>5</v>
      </c>
      <c r="O15" s="73"/>
      <c r="P15" s="542">
        <f t="shared" si="3"/>
        <v>100</v>
      </c>
      <c r="Q15" s="73"/>
      <c r="R15" s="32">
        <f>+IF(I15=0,"",'Ark1'!U1738)</f>
        <v>17.360000000000003</v>
      </c>
      <c r="S15" s="95"/>
      <c r="T15" s="486">
        <f>+IF(N15=0,"",'Ark1'!AJ1738)</f>
        <v>109.88</v>
      </c>
      <c r="U15" s="215"/>
      <c r="V15" s="538">
        <f>+IF(N15=0,"",'Ark1'!AK1738)</f>
        <v>13.078342941792737</v>
      </c>
      <c r="W15" s="95"/>
      <c r="X15" s="236">
        <f>+IF(I15=0,"",'Ark1'!T1738)</f>
        <v>2.2000000000000002</v>
      </c>
      <c r="Y15" s="237">
        <f>+IF(I15=0,"",'Ark1'!W1738)</f>
        <v>0</v>
      </c>
      <c r="Z15" s="237">
        <f>+IF(I15=0,"",'Ark1'!X1738)</f>
        <v>80</v>
      </c>
      <c r="AA15" s="237">
        <f>+IF(I15=0,"",'Ark1'!Y1738)</f>
        <v>0</v>
      </c>
      <c r="AB15" s="237">
        <f>+IF(I15=0,"",'Ark1'!Z1738)</f>
        <v>2.4670630312174757</v>
      </c>
      <c r="AC15" s="235">
        <f>+IF(I15=0,"",'Ark1'!AA1738)</f>
        <v>0</v>
      </c>
      <c r="AD15" s="236">
        <f>+IF(I15=0,"",'Ark1'!AC1738)</f>
        <v>0</v>
      </c>
      <c r="AE15" s="237">
        <f>+IF(I15=0,"",'Ark1'!AE1738)</f>
        <v>0</v>
      </c>
      <c r="AF15" s="237">
        <f t="shared" si="1"/>
        <v>17.360000000000003</v>
      </c>
      <c r="AG15" s="235">
        <f t="shared" si="2"/>
        <v>1</v>
      </c>
      <c r="AH15" s="214"/>
      <c r="AI15" s="217"/>
      <c r="AK15" s="29"/>
      <c r="AL15" s="27"/>
      <c r="AM15" s="218"/>
      <c r="AN15" s="28"/>
      <c r="AR15" s="28"/>
      <c r="BJ15" s="230"/>
    </row>
    <row r="16" spans="1:76" ht="15" customHeight="1">
      <c r="A16" s="214"/>
      <c r="B16" s="290">
        <f>+'Ark1'!C1739</f>
        <v>2024</v>
      </c>
      <c r="C16" s="234">
        <f>+'Ark1'!L1739</f>
        <v>1</v>
      </c>
      <c r="D16" s="234" t="str">
        <f>VLOOKUP(C16,Klasse!$C$10:$D$26,2)</f>
        <v>P-</v>
      </c>
      <c r="E16" s="234">
        <f>+'Ark1'!H1739</f>
        <v>1</v>
      </c>
      <c r="F16" s="234">
        <f>+'Ark1'!J1739</f>
        <v>111</v>
      </c>
      <c r="G16" s="234" t="str">
        <f>VLOOKUP(F16,RNR!$A$1:$B$25,2)</f>
        <v>Forus</v>
      </c>
      <c r="H16" s="234">
        <f>+IF(I16=0,"",'Ark1'!Q1739)</f>
        <v>2</v>
      </c>
      <c r="I16" s="351">
        <f>+'Ark1'!R1739</f>
        <v>3</v>
      </c>
      <c r="J16" s="235">
        <f>+IF(I16=0,"",'Ark1'!AG1739)</f>
        <v>9.2454521566774361E-3</v>
      </c>
      <c r="K16" s="264">
        <f t="shared" si="0"/>
        <v>1.5</v>
      </c>
      <c r="L16" s="235">
        <f>+IF(I16=0,"",'Ark1'!AH1739)</f>
        <v>0</v>
      </c>
      <c r="M16" s="95"/>
      <c r="N16" s="485">
        <f>+'Ark1'!AI1739</f>
        <v>3</v>
      </c>
      <c r="O16" s="73"/>
      <c r="P16" s="542">
        <f t="shared" si="3"/>
        <v>100</v>
      </c>
      <c r="Q16" s="73"/>
      <c r="R16" s="32">
        <f>+IF(I16=0,"",'Ark1'!U1739)</f>
        <v>11.4</v>
      </c>
      <c r="S16" s="95"/>
      <c r="T16" s="486">
        <f>+IF(N16=0,"",'Ark1'!AJ1739)</f>
        <v>100.66666666666669</v>
      </c>
      <c r="U16" s="215"/>
      <c r="V16" s="538">
        <f>+IF(N16=0,"",'Ark1'!AK1739)</f>
        <v>11.163171848385312</v>
      </c>
      <c r="W16" s="95"/>
      <c r="X16" s="236">
        <f>+IF(I16=0,"",'Ark1'!T1739)</f>
        <v>2.6666666666666661</v>
      </c>
      <c r="Y16" s="237">
        <f>+IF(I16=0,"",'Ark1'!W1739)</f>
        <v>0</v>
      </c>
      <c r="Z16" s="237">
        <f>+IF(I16=0,"",'Ark1'!X1739)</f>
        <v>0</v>
      </c>
      <c r="AA16" s="237">
        <f>+IF(I16=0,"",'Ark1'!Y1739)</f>
        <v>0</v>
      </c>
      <c r="AB16" s="237">
        <f>+IF(I16=0,"",'Ark1'!Z1739)</f>
        <v>0.61644140029689387</v>
      </c>
      <c r="AC16" s="235">
        <f>+IF(I16=0,"",'Ark1'!AA1739)</f>
        <v>0</v>
      </c>
      <c r="AD16" s="236">
        <f>+IF(I16=0,"",'Ark1'!AC1739)</f>
        <v>0</v>
      </c>
      <c r="AE16" s="237">
        <f>+IF(I16=0,"",'Ark1'!AE1739)</f>
        <v>0</v>
      </c>
      <c r="AF16" s="237">
        <f t="shared" si="1"/>
        <v>11.4</v>
      </c>
      <c r="AG16" s="235">
        <f t="shared" si="2"/>
        <v>1.5</v>
      </c>
      <c r="AH16" s="214"/>
      <c r="AI16" s="217"/>
      <c r="AK16" s="29"/>
      <c r="AL16" s="27"/>
      <c r="AM16" s="218"/>
      <c r="AN16" s="28"/>
      <c r="AR16" s="28"/>
      <c r="BJ16" s="230"/>
    </row>
    <row r="17" spans="1:62" ht="15" customHeight="1">
      <c r="A17" s="214"/>
      <c r="B17" s="290">
        <f>+'Ark1'!C1740</f>
        <v>2024</v>
      </c>
      <c r="C17" s="234">
        <f>+'Ark1'!L1740</f>
        <v>1</v>
      </c>
      <c r="D17" s="234" t="str">
        <f>VLOOKUP(C17,Klasse!$C$10:$D$26,2)</f>
        <v>P-</v>
      </c>
      <c r="E17" s="234">
        <f>+'Ark1'!H1740</f>
        <v>1</v>
      </c>
      <c r="F17" s="234">
        <f>+'Ark1'!J1740</f>
        <v>116</v>
      </c>
      <c r="G17" s="234" t="str">
        <f>VLOOKUP(F17,RNR!$A$1:$B$25,2)</f>
        <v>Sandeid</v>
      </c>
      <c r="H17" s="234">
        <f>+IF(I17=0,"",'Ark1'!Q1740)</f>
        <v>8</v>
      </c>
      <c r="I17" s="351">
        <f>+'Ark1'!R1740</f>
        <v>9</v>
      </c>
      <c r="J17" s="235">
        <f>+IF(I17=0,"",'Ark1'!AG1740)</f>
        <v>4.9263933638321759E-2</v>
      </c>
      <c r="K17" s="264">
        <f t="shared" si="0"/>
        <v>4.5</v>
      </c>
      <c r="L17" s="235">
        <f>+IF(I17=0,"",'Ark1'!AH1740)</f>
        <v>0</v>
      </c>
      <c r="M17" s="95"/>
      <c r="N17" s="485">
        <f>+'Ark1'!AI1740</f>
        <v>8</v>
      </c>
      <c r="O17" s="73"/>
      <c r="P17" s="542">
        <f t="shared" si="3"/>
        <v>88.888888888888886</v>
      </c>
      <c r="Q17" s="73"/>
      <c r="R17" s="32">
        <f>+IF(I17=0,"",'Ark1'!U1740)</f>
        <v>12.3</v>
      </c>
      <c r="S17" s="95"/>
      <c r="T17" s="486">
        <f>+IF(N17=0,"",'Ark1'!AJ1740)</f>
        <v>98.6875</v>
      </c>
      <c r="U17" s="215"/>
      <c r="V17" s="538">
        <f>+IF(N17=0,"",'Ark1'!AK1740)</f>
        <v>11.101570935869971</v>
      </c>
      <c r="W17" s="95"/>
      <c r="X17" s="236">
        <f>+IF(I17=0,"",'Ark1'!T1740)</f>
        <v>2.4444444444444442</v>
      </c>
      <c r="Y17" s="237">
        <f>+IF(I17=0,"",'Ark1'!W1740)</f>
        <v>0</v>
      </c>
      <c r="Z17" s="237">
        <f>+IF(I17=0,"",'Ark1'!X1740)</f>
        <v>11.111111111111112</v>
      </c>
      <c r="AA17" s="237">
        <f>+IF(I17=0,"",'Ark1'!Y1740)</f>
        <v>11.111111111111112</v>
      </c>
      <c r="AB17" s="237">
        <f>+IF(I17=0,"",'Ark1'!Z1740)</f>
        <v>4.7660838804573613</v>
      </c>
      <c r="AC17" s="235">
        <f>+IF(I17=0,"",'Ark1'!AA1740)</f>
        <v>0</v>
      </c>
      <c r="AD17" s="236">
        <f>+IF(I17=0,"",'Ark1'!AC1740)</f>
        <v>0</v>
      </c>
      <c r="AE17" s="237">
        <f>+IF(I17=0,"",'Ark1'!AE1740)</f>
        <v>0</v>
      </c>
      <c r="AF17" s="237">
        <f t="shared" si="1"/>
        <v>12.3</v>
      </c>
      <c r="AG17" s="235">
        <f t="shared" si="2"/>
        <v>1.125</v>
      </c>
      <c r="AH17" s="214"/>
      <c r="AI17" s="217"/>
      <c r="AK17" s="29"/>
      <c r="AL17" s="27"/>
      <c r="AM17" s="218"/>
      <c r="AN17" s="28"/>
      <c r="AR17" s="28"/>
      <c r="BJ17" s="230"/>
    </row>
    <row r="18" spans="1:62" ht="15" customHeight="1">
      <c r="A18" s="214"/>
      <c r="B18" s="290">
        <f>+'Ark1'!C1741</f>
        <v>2024</v>
      </c>
      <c r="C18" s="234">
        <f>+'Ark1'!L1741</f>
        <v>1</v>
      </c>
      <c r="D18" s="234" t="str">
        <f>VLOOKUP(C18,Klasse!$C$10:$D$26,2)</f>
        <v>P-</v>
      </c>
      <c r="E18" s="234">
        <f>+'Ark1'!H1741</f>
        <v>2</v>
      </c>
      <c r="F18" s="234">
        <f>+'Ark1'!J1741</f>
        <v>117</v>
      </c>
      <c r="G18" s="234" t="str">
        <f>VLOOKUP(F18,RNR!$A$1:$B$25,2)</f>
        <v>Jæren</v>
      </c>
      <c r="H18" s="234">
        <f>+IF(I18=0,"",'Ark1'!Q1741)</f>
        <v>8</v>
      </c>
      <c r="I18" s="351">
        <f>+'Ark1'!R1741</f>
        <v>8</v>
      </c>
      <c r="J18" s="235">
        <f>+IF(I18=0,"",'Ark1'!AG1741)</f>
        <v>4.8540311742756061E-2</v>
      </c>
      <c r="K18" s="264">
        <f t="shared" si="0"/>
        <v>4</v>
      </c>
      <c r="L18" s="235">
        <f>+IF(I18=0,"",'Ark1'!AH1741)</f>
        <v>12.5</v>
      </c>
      <c r="M18" s="95"/>
      <c r="N18" s="485">
        <f>+'Ark1'!AI1741</f>
        <v>8</v>
      </c>
      <c r="O18" s="73"/>
      <c r="P18" s="542">
        <f t="shared" si="3"/>
        <v>100</v>
      </c>
      <c r="Q18" s="73"/>
      <c r="R18" s="32">
        <f>+IF(I18=0,"",'Ark1'!U1741)</f>
        <v>11.074999999999999</v>
      </c>
      <c r="S18" s="95"/>
      <c r="T18" s="486">
        <f>+IF(N18=0,"",'Ark1'!AJ1741)</f>
        <v>99.787500000000023</v>
      </c>
      <c r="U18" s="215"/>
      <c r="V18" s="538">
        <f>+IF(N18=0,"",'Ark1'!AK1741)</f>
        <v>11.146990442684951</v>
      </c>
      <c r="W18" s="95"/>
      <c r="X18" s="236">
        <f>+IF(I18=0,"",'Ark1'!T1741)</f>
        <v>2.5</v>
      </c>
      <c r="Y18" s="237">
        <f>+IF(I18=0,"",'Ark1'!W1741)</f>
        <v>0</v>
      </c>
      <c r="Z18" s="237">
        <f>+IF(I18=0,"",'Ark1'!X1741)</f>
        <v>0</v>
      </c>
      <c r="AA18" s="237">
        <f>+IF(I18=0,"",'Ark1'!Y1741)</f>
        <v>0</v>
      </c>
      <c r="AB18" s="237">
        <f>+IF(I18=0,"",'Ark1'!Z1741)</f>
        <v>1.5056144924913597</v>
      </c>
      <c r="AC18" s="235">
        <f>+IF(I18=0,"",'Ark1'!AA1741)</f>
        <v>0</v>
      </c>
      <c r="AD18" s="236">
        <f>+IF(I18=0,"",'Ark1'!AC1741)</f>
        <v>0</v>
      </c>
      <c r="AE18" s="237">
        <f>+IF(I18=0,"",'Ark1'!AE1741)</f>
        <v>0</v>
      </c>
      <c r="AF18" s="237">
        <f t="shared" si="1"/>
        <v>11.074999999999999</v>
      </c>
      <c r="AG18" s="235">
        <f t="shared" si="2"/>
        <v>1</v>
      </c>
      <c r="AH18" s="214"/>
      <c r="AI18" s="217"/>
      <c r="AK18" s="29"/>
      <c r="AL18" s="27"/>
      <c r="AM18" s="218"/>
      <c r="AN18" s="28"/>
      <c r="AR18" s="28"/>
      <c r="BJ18" s="230"/>
    </row>
    <row r="19" spans="1:62" ht="15" customHeight="1">
      <c r="A19" s="214"/>
      <c r="B19" s="290">
        <f>+'Ark1'!C1742</f>
        <v>2024</v>
      </c>
      <c r="C19" s="234">
        <f>+'Ark1'!L1742</f>
        <v>1</v>
      </c>
      <c r="D19" s="234" t="str">
        <f>VLOOKUP(C19,Klasse!$C$10:$D$26,2)</f>
        <v>P-</v>
      </c>
      <c r="E19" s="234">
        <f>+'Ark1'!H1742</f>
        <v>1</v>
      </c>
      <c r="F19" s="234">
        <f>+'Ark1'!J1742</f>
        <v>134</v>
      </c>
      <c r="G19" s="234" t="str">
        <f>VLOOKUP(F19,RNR!$A$1:$B$25,2)</f>
        <v>Førde</v>
      </c>
      <c r="H19" s="234">
        <f>+IF(I19=0,"",'Ark1'!Q1742)</f>
        <v>8</v>
      </c>
      <c r="I19" s="351">
        <f>+'Ark1'!R1742</f>
        <v>10</v>
      </c>
      <c r="J19" s="235">
        <f>+IF(I19=0,"",'Ark1'!AG1742)</f>
        <v>3.0042799977210932E-2</v>
      </c>
      <c r="K19" s="264">
        <f t="shared" si="0"/>
        <v>5</v>
      </c>
      <c r="L19" s="235">
        <f>+IF(I19=0,"",'Ark1'!AH1742)</f>
        <v>0</v>
      </c>
      <c r="M19" s="95"/>
      <c r="N19" s="485">
        <f>+'Ark1'!AI1742</f>
        <v>10</v>
      </c>
      <c r="O19" s="73"/>
      <c r="P19" s="542">
        <f t="shared" si="3"/>
        <v>100</v>
      </c>
      <c r="Q19" s="73"/>
      <c r="R19" s="32">
        <f>+IF(I19=0,"",'Ark1'!U1742)</f>
        <v>10.230000000000002</v>
      </c>
      <c r="S19" s="95"/>
      <c r="T19" s="486">
        <f>+IF(N19=0,"",'Ark1'!AJ1742)</f>
        <v>95.710000000000022</v>
      </c>
      <c r="U19" s="215"/>
      <c r="V19" s="538">
        <f>+IF(N19=0,"",'Ark1'!AK1742)</f>
        <v>11.217884133897705</v>
      </c>
      <c r="W19" s="95"/>
      <c r="X19" s="236">
        <f>+IF(I19=0,"",'Ark1'!T1742)</f>
        <v>2.9</v>
      </c>
      <c r="Y19" s="237">
        <f>+IF(I19=0,"",'Ark1'!W1742)</f>
        <v>0</v>
      </c>
      <c r="Z19" s="237">
        <f>+IF(I19=0,"",'Ark1'!X1742)</f>
        <v>10</v>
      </c>
      <c r="AA19" s="237">
        <f>+IF(I19=0,"",'Ark1'!Y1742)</f>
        <v>0</v>
      </c>
      <c r="AB19" s="237">
        <f>+IF(I19=0,"",'Ark1'!Z1742)</f>
        <v>3.8010656400541158</v>
      </c>
      <c r="AC19" s="235">
        <f>+IF(I19=0,"",'Ark1'!AA1742)</f>
        <v>0</v>
      </c>
      <c r="AD19" s="236">
        <f>+IF(I19=0,"",'Ark1'!AC1742)</f>
        <v>0</v>
      </c>
      <c r="AE19" s="237">
        <f>+IF(I19=0,"",'Ark1'!AE1742)</f>
        <v>0</v>
      </c>
      <c r="AF19" s="237">
        <f t="shared" si="1"/>
        <v>10.230000000000002</v>
      </c>
      <c r="AG19" s="235">
        <f t="shared" si="2"/>
        <v>1.25</v>
      </c>
      <c r="AH19" s="214"/>
      <c r="AI19" s="217"/>
      <c r="AK19" s="29"/>
      <c r="AL19" s="27"/>
      <c r="AM19" s="218"/>
      <c r="AN19" s="28"/>
      <c r="AR19" s="28"/>
      <c r="BJ19" s="230"/>
    </row>
    <row r="20" spans="1:62" ht="15" customHeight="1">
      <c r="A20" s="214"/>
      <c r="B20" s="290">
        <f>+'Ark1'!C1743</f>
        <v>2024</v>
      </c>
      <c r="C20" s="234">
        <f>+'Ark1'!L1743</f>
        <v>1</v>
      </c>
      <c r="D20" s="234" t="str">
        <f>VLOOKUP(C20,Klasse!$C$10:$D$26,2)</f>
        <v>P-</v>
      </c>
      <c r="E20" s="234">
        <f>+'Ark1'!H1743</f>
        <v>2</v>
      </c>
      <c r="F20" s="234">
        <f>+'Ark1'!J1743</f>
        <v>141</v>
      </c>
      <c r="G20" s="234" t="str">
        <f>VLOOKUP(F20,RNR!$A$1:$B$25,2)</f>
        <v>Ølen</v>
      </c>
      <c r="H20" s="234">
        <f>+IF(I20=0,"",'Ark1'!Q1743)</f>
        <v>30</v>
      </c>
      <c r="I20" s="351">
        <f>+'Ark1'!R1743</f>
        <v>50</v>
      </c>
      <c r="J20" s="235">
        <f>+IF(I20=0,"",'Ark1'!AG1743)</f>
        <v>0.17859006892476123</v>
      </c>
      <c r="K20" s="264">
        <f t="shared" si="0"/>
        <v>25</v>
      </c>
      <c r="L20" s="235">
        <f>+IF(I20=0,"",'Ark1'!AH1743)</f>
        <v>12</v>
      </c>
      <c r="M20" s="95"/>
      <c r="N20" s="485">
        <f>+'Ark1'!AI1743</f>
        <v>50</v>
      </c>
      <c r="O20" s="73"/>
      <c r="P20" s="542">
        <f t="shared" si="3"/>
        <v>100</v>
      </c>
      <c r="Q20" s="73"/>
      <c r="R20" s="32">
        <f>+IF(I20=0,"",'Ark1'!U1743)</f>
        <v>10.71</v>
      </c>
      <c r="S20" s="95"/>
      <c r="T20" s="486">
        <f>+IF(N20=0,"",'Ark1'!AJ1743)</f>
        <v>98.974000000000018</v>
      </c>
      <c r="U20" s="215"/>
      <c r="V20" s="538">
        <f>+IF(N20=0,"",'Ark1'!AK1743)</f>
        <v>10.909618964039502</v>
      </c>
      <c r="W20" s="95"/>
      <c r="X20" s="236">
        <f>+IF(I20=0,"",'Ark1'!T1743)</f>
        <v>2.56</v>
      </c>
      <c r="Y20" s="237">
        <f>+IF(I20=0,"",'Ark1'!W1743)</f>
        <v>0</v>
      </c>
      <c r="Z20" s="237">
        <f>+IF(I20=0,"",'Ark1'!X1743)</f>
        <v>6</v>
      </c>
      <c r="AA20" s="237">
        <f>+IF(I20=0,"",'Ark1'!Y1743)</f>
        <v>0</v>
      </c>
      <c r="AB20" s="237">
        <f>+IF(I20=0,"",'Ark1'!Z1743)</f>
        <v>2.3156208670678224</v>
      </c>
      <c r="AC20" s="235">
        <f>+IF(I20=0,"",'Ark1'!AA1743)</f>
        <v>0</v>
      </c>
      <c r="AD20" s="236">
        <f>+IF(I20=0,"",'Ark1'!AC1743)</f>
        <v>0</v>
      </c>
      <c r="AE20" s="237">
        <f>+IF(I20=0,"",'Ark1'!AE1743)</f>
        <v>0</v>
      </c>
      <c r="AF20" s="237">
        <f t="shared" si="1"/>
        <v>10.71</v>
      </c>
      <c r="AG20" s="235">
        <f t="shared" si="2"/>
        <v>1.6666666666666667</v>
      </c>
      <c r="AH20" s="214"/>
      <c r="AI20" s="217"/>
      <c r="AK20" s="29"/>
      <c r="AL20" s="27"/>
      <c r="AM20" s="218"/>
      <c r="AN20" s="28"/>
      <c r="AR20" s="28"/>
      <c r="BJ20" s="230"/>
    </row>
    <row r="21" spans="1:62" ht="15" customHeight="1">
      <c r="A21" s="214"/>
      <c r="B21" s="290">
        <f>+'Ark1'!C1744</f>
        <v>2024</v>
      </c>
      <c r="C21" s="234">
        <f>+'Ark1'!L1744</f>
        <v>1</v>
      </c>
      <c r="D21" s="234" t="str">
        <f>VLOOKUP(C21,Klasse!$C$10:$D$26,2)</f>
        <v>P-</v>
      </c>
      <c r="E21" s="234">
        <f>+'Ark1'!H1744</f>
        <v>2</v>
      </c>
      <c r="F21" s="234">
        <f>+'Ark1'!J1744</f>
        <v>143</v>
      </c>
      <c r="G21" s="234" t="str">
        <f>VLOOKUP(F21,RNR!$A$1:$B$25,2)</f>
        <v>Nordfjord</v>
      </c>
      <c r="H21" s="234" t="str">
        <f>+IF(I21=0,"",'Ark1'!Q1744)</f>
        <v/>
      </c>
      <c r="I21" s="351">
        <f>+'Ark1'!R1744</f>
        <v>0</v>
      </c>
      <c r="J21" s="235" t="str">
        <f>+IF(I21=0,"",'Ark1'!AG1744)</f>
        <v/>
      </c>
      <c r="K21" s="264">
        <f t="shared" si="0"/>
        <v>0</v>
      </c>
      <c r="L21" s="235" t="str">
        <f>+IF(I21=0,"",'Ark1'!AH1744)</f>
        <v/>
      </c>
      <c r="M21" s="95"/>
      <c r="N21" s="485">
        <f>+'Ark1'!AI1744</f>
        <v>0</v>
      </c>
      <c r="O21" s="73"/>
      <c r="P21" s="542" t="str">
        <f t="shared" si="3"/>
        <v/>
      </c>
      <c r="Q21" s="73"/>
      <c r="R21" s="32" t="str">
        <f>+IF(I21=0,"",'Ark1'!U1744)</f>
        <v/>
      </c>
      <c r="S21" s="95"/>
      <c r="T21" s="486" t="str">
        <f>+IF(N21=0,"",'Ark1'!AJ1744)</f>
        <v/>
      </c>
      <c r="U21" s="215"/>
      <c r="V21" s="538" t="str">
        <f>+IF(N21=0,"",'Ark1'!AK1744)</f>
        <v/>
      </c>
      <c r="W21" s="95"/>
      <c r="X21" s="236" t="str">
        <f>+IF(I21=0,"",'Ark1'!T1744)</f>
        <v/>
      </c>
      <c r="Y21" s="237" t="str">
        <f>+IF(I21=0,"",'Ark1'!W1744)</f>
        <v/>
      </c>
      <c r="Z21" s="237" t="str">
        <f>+IF(I21=0,"",'Ark1'!X1744)</f>
        <v/>
      </c>
      <c r="AA21" s="237" t="str">
        <f>+IF(I21=0,"",'Ark1'!Y1744)</f>
        <v/>
      </c>
      <c r="AB21" s="237" t="str">
        <f>+IF(I21=0,"",'Ark1'!Z1744)</f>
        <v/>
      </c>
      <c r="AC21" s="235" t="str">
        <f>+IF(I21=0,"",'Ark1'!AA1744)</f>
        <v/>
      </c>
      <c r="AD21" s="236" t="str">
        <f>+IF(I21=0,"",'Ark1'!AC1744)</f>
        <v/>
      </c>
      <c r="AE21" s="237" t="str">
        <f>+IF(I21=0,"",'Ark1'!AE1744)</f>
        <v/>
      </c>
      <c r="AF21" s="237" t="str">
        <f t="shared" si="1"/>
        <v/>
      </c>
      <c r="AG21" s="235" t="str">
        <f t="shared" si="2"/>
        <v/>
      </c>
      <c r="AH21" s="214"/>
      <c r="AI21" s="217"/>
      <c r="AK21" s="29"/>
      <c r="AL21" s="27"/>
      <c r="AM21" s="218"/>
      <c r="AN21" s="28"/>
      <c r="AR21" s="28"/>
      <c r="BJ21" s="230"/>
    </row>
    <row r="22" spans="1:62" ht="15" customHeight="1">
      <c r="A22" s="214"/>
      <c r="B22" s="290">
        <f>+'Ark1'!C1745</f>
        <v>2024</v>
      </c>
      <c r="C22" s="234">
        <f>+'Ark1'!L1745</f>
        <v>1</v>
      </c>
      <c r="D22" s="234" t="str">
        <f>VLOOKUP(C22,Klasse!$C$10:$D$26,2)</f>
        <v>P-</v>
      </c>
      <c r="E22" s="234">
        <f>+'Ark1'!H1745</f>
        <v>2</v>
      </c>
      <c r="F22" s="234">
        <f>+'Ark1'!J1745</f>
        <v>147</v>
      </c>
      <c r="G22" s="234" t="str">
        <f>VLOOKUP(F22,RNR!$A$1:$B$25,2)</f>
        <v>Midt-Norge</v>
      </c>
      <c r="H22" s="234">
        <f>+IF(I22=0,"",'Ark1'!Q1745)</f>
        <v>8</v>
      </c>
      <c r="I22" s="351">
        <f>+'Ark1'!R1745</f>
        <v>70</v>
      </c>
      <c r="J22" s="235">
        <f>+IF(I22=0,"",'Ark1'!AG1745)</f>
        <v>1.9591255297607515</v>
      </c>
      <c r="K22" s="264">
        <f t="shared" si="0"/>
        <v>35</v>
      </c>
      <c r="L22" s="235">
        <f>+IF(I22=0,"",'Ark1'!AH1745)</f>
        <v>0</v>
      </c>
      <c r="M22" s="95"/>
      <c r="N22" s="485">
        <f>+'Ark1'!AI1745</f>
        <v>70</v>
      </c>
      <c r="O22" s="73"/>
      <c r="P22" s="542">
        <f t="shared" si="3"/>
        <v>100</v>
      </c>
      <c r="Q22" s="73"/>
      <c r="R22" s="32">
        <f>+IF(I22=0,"",'Ark1'!U1745)</f>
        <v>10.255714285714294</v>
      </c>
      <c r="S22" s="95"/>
      <c r="T22" s="486">
        <f>+IF(N22=0,"",'Ark1'!AJ1745)</f>
        <v>99.800000000000011</v>
      </c>
      <c r="U22" s="215"/>
      <c r="V22" s="538">
        <f>+IF(N22=0,"",'Ark1'!AK1745)</f>
        <v>10.230755675524314</v>
      </c>
      <c r="W22" s="95"/>
      <c r="X22" s="236">
        <f>+IF(I22=0,"",'Ark1'!T1745)</f>
        <v>2.5</v>
      </c>
      <c r="Y22" s="237">
        <f>+IF(I22=0,"",'Ark1'!W1745)</f>
        <v>0</v>
      </c>
      <c r="Z22" s="237">
        <f>+IF(I22=0,"",'Ark1'!X1745)</f>
        <v>0</v>
      </c>
      <c r="AA22" s="237">
        <f>+IF(I22=0,"",'Ark1'!Y1745)</f>
        <v>0</v>
      </c>
      <c r="AB22" s="237">
        <f>+IF(I22=0,"",'Ark1'!Z1745)</f>
        <v>1.7946456645322559</v>
      </c>
      <c r="AC22" s="235">
        <f>+IF(I22=0,"",'Ark1'!AA1745)</f>
        <v>0</v>
      </c>
      <c r="AD22" s="236">
        <f>+IF(I22=0,"",'Ark1'!AC1745)</f>
        <v>0</v>
      </c>
      <c r="AE22" s="237">
        <f>+IF(I22=0,"",'Ark1'!AE1745)</f>
        <v>0</v>
      </c>
      <c r="AF22" s="237">
        <f t="shared" si="1"/>
        <v>10.255714285714294</v>
      </c>
      <c r="AG22" s="235">
        <f t="shared" si="2"/>
        <v>8.75</v>
      </c>
      <c r="AH22" s="214"/>
      <c r="AI22" s="217"/>
      <c r="AK22" s="29"/>
      <c r="AL22" s="27"/>
      <c r="AM22" s="218"/>
      <c r="AN22" s="28"/>
      <c r="AR22" s="28"/>
      <c r="BJ22" s="230"/>
    </row>
    <row r="23" spans="1:62" ht="15" customHeight="1">
      <c r="A23" s="214"/>
      <c r="B23" s="290">
        <f>+'Ark1'!C1746</f>
        <v>2024</v>
      </c>
      <c r="C23" s="234">
        <f>+'Ark1'!L1746</f>
        <v>1</v>
      </c>
      <c r="D23" s="234" t="str">
        <f>VLOOKUP(C23,Klasse!$C$10:$D$26,2)</f>
        <v>P-</v>
      </c>
      <c r="E23" s="234">
        <f>+'Ark1'!H1746</f>
        <v>1</v>
      </c>
      <c r="F23" s="234">
        <f>+'Ark1'!J1746</f>
        <v>155</v>
      </c>
      <c r="G23" s="234" t="str">
        <f>VLOOKUP(F23,RNR!$A$1:$B$25,2)</f>
        <v>Målselv</v>
      </c>
      <c r="H23" s="234">
        <f>+IF(I23=0,"",'Ark1'!Q1746)</f>
        <v>4</v>
      </c>
      <c r="I23" s="351">
        <f>+'Ark1'!R1746</f>
        <v>6</v>
      </c>
      <c r="J23" s="235">
        <f>+IF(I23=0,"",'Ark1'!AG1746)</f>
        <v>4.0089944016620402E-2</v>
      </c>
      <c r="K23" s="264">
        <f t="shared" si="0"/>
        <v>3</v>
      </c>
      <c r="L23" s="235">
        <f>+IF(I23=0,"",'Ark1'!AH1746)</f>
        <v>0</v>
      </c>
      <c r="M23" s="95"/>
      <c r="N23" s="485">
        <f>+'Ark1'!AI1746</f>
        <v>4</v>
      </c>
      <c r="O23" s="73"/>
      <c r="P23" s="542">
        <f t="shared" si="3"/>
        <v>66.666666666666671</v>
      </c>
      <c r="Q23" s="73"/>
      <c r="R23" s="32">
        <f>+IF(I23=0,"",'Ark1'!U1746)</f>
        <v>11.25</v>
      </c>
      <c r="S23" s="95"/>
      <c r="T23" s="486">
        <f>+IF(N23=0,"",'Ark1'!AJ1746)</f>
        <v>102</v>
      </c>
      <c r="U23" s="215"/>
      <c r="V23" s="538">
        <f>+IF(N23=0,"",'Ark1'!AK1746)</f>
        <v>10.776777474014656</v>
      </c>
      <c r="W23" s="95"/>
      <c r="X23" s="236">
        <f>+IF(I23=0,"",'Ark1'!T1746)</f>
        <v>2.3333333333333339</v>
      </c>
      <c r="Y23" s="237">
        <f>+IF(I23=0,"",'Ark1'!W1746)</f>
        <v>0</v>
      </c>
      <c r="Z23" s="237">
        <f>+IF(I23=0,"",'Ark1'!X1746)</f>
        <v>16.666666666666671</v>
      </c>
      <c r="AA23" s="237">
        <f>+IF(I23=0,"",'Ark1'!Y1746)</f>
        <v>0</v>
      </c>
      <c r="AB23" s="237">
        <f>+IF(I23=0,"",'Ark1'!Z1746)</f>
        <v>4.0697051490249265</v>
      </c>
      <c r="AC23" s="235">
        <f>+IF(I23=0,"",'Ark1'!AA1746)</f>
        <v>0</v>
      </c>
      <c r="AD23" s="236">
        <f>+IF(I23=0,"",'Ark1'!AC1746)</f>
        <v>0</v>
      </c>
      <c r="AE23" s="237">
        <f>+IF(I23=0,"",'Ark1'!AE1746)</f>
        <v>0</v>
      </c>
      <c r="AF23" s="237">
        <f t="shared" si="1"/>
        <v>11.25</v>
      </c>
      <c r="AG23" s="235">
        <f t="shared" si="2"/>
        <v>1.5</v>
      </c>
      <c r="AH23" s="214"/>
      <c r="AI23" s="217"/>
      <c r="AK23" s="29"/>
      <c r="AL23" s="27"/>
      <c r="AM23" s="218"/>
      <c r="AN23" s="28"/>
      <c r="AR23" s="28"/>
      <c r="BJ23" s="230"/>
    </row>
    <row r="24" spans="1:62" ht="15" customHeight="1">
      <c r="A24" s="214"/>
      <c r="B24" s="290">
        <f>+'Ark1'!C1747</f>
        <v>2024</v>
      </c>
      <c r="C24" s="234">
        <f>+'Ark1'!L1747</f>
        <v>1</v>
      </c>
      <c r="D24" s="234" t="str">
        <f>VLOOKUP(C24,Klasse!$C$10:$D$26,2)</f>
        <v>P-</v>
      </c>
      <c r="E24" s="234">
        <f>+'Ark1'!H1747</f>
        <v>2</v>
      </c>
      <c r="F24" s="234">
        <f>+'Ark1'!J1747</f>
        <v>160</v>
      </c>
      <c r="G24" s="234" t="str">
        <f>VLOOKUP(F24,RNR!$A$1:$B$25,2)</f>
        <v>Oslo</v>
      </c>
      <c r="H24" s="234">
        <f>+IF(I24=0,"",'Ark1'!Q1747)</f>
        <v>4</v>
      </c>
      <c r="I24" s="351">
        <f>+'Ark1'!R1747</f>
        <v>4</v>
      </c>
      <c r="J24" s="235">
        <f>+IF(I24=0,"",'Ark1'!AG1747)</f>
        <v>3.9783211831301825E-2</v>
      </c>
      <c r="K24" s="264">
        <f t="shared" si="0"/>
        <v>2</v>
      </c>
      <c r="L24" s="235">
        <f>+IF(I24=0,"",'Ark1'!AH1747)</f>
        <v>0</v>
      </c>
      <c r="M24" s="95"/>
      <c r="N24" s="485">
        <f>+'Ark1'!AI1747</f>
        <v>4</v>
      </c>
      <c r="O24" s="73"/>
      <c r="P24" s="542">
        <f t="shared" si="3"/>
        <v>100</v>
      </c>
      <c r="Q24" s="73"/>
      <c r="R24" s="32">
        <f>+IF(I24=0,"",'Ark1'!U1747)</f>
        <v>11.475</v>
      </c>
      <c r="S24" s="95"/>
      <c r="T24" s="486">
        <f>+IF(N24=0,"",'Ark1'!AJ1747)</f>
        <v>97.7</v>
      </c>
      <c r="U24" s="215"/>
      <c r="V24" s="538">
        <f>+IF(N24=0,"",'Ark1'!AK1747)</f>
        <v>12.026727509104299</v>
      </c>
      <c r="W24" s="95"/>
      <c r="X24" s="236">
        <f>+IF(I24=0,"",'Ark1'!T1747)</f>
        <v>3</v>
      </c>
      <c r="Y24" s="237">
        <f>+IF(I24=0,"",'Ark1'!W1747)</f>
        <v>0</v>
      </c>
      <c r="Z24" s="237">
        <f>+IF(I24=0,"",'Ark1'!X1747)</f>
        <v>0</v>
      </c>
      <c r="AA24" s="237">
        <f>+IF(I24=0,"",'Ark1'!Y1747)</f>
        <v>0</v>
      </c>
      <c r="AB24" s="237">
        <f>+IF(I24=0,"",'Ark1'!Z1747)</f>
        <v>2.988624265443887</v>
      </c>
      <c r="AC24" s="235">
        <f>+IF(I24=0,"",'Ark1'!AA1747)</f>
        <v>0</v>
      </c>
      <c r="AD24" s="236">
        <f>+IF(I24=0,"",'Ark1'!AC1747)</f>
        <v>0</v>
      </c>
      <c r="AE24" s="237">
        <f>+IF(I24=0,"",'Ark1'!AE1747)</f>
        <v>0</v>
      </c>
      <c r="AF24" s="237">
        <f t="shared" si="1"/>
        <v>11.475</v>
      </c>
      <c r="AG24" s="235">
        <f t="shared" si="2"/>
        <v>1</v>
      </c>
      <c r="AH24" s="214"/>
      <c r="AI24" s="217"/>
      <c r="AK24" s="29"/>
      <c r="AL24" s="27"/>
      <c r="AM24" s="218"/>
      <c r="AN24" s="28"/>
      <c r="AR24" s="28"/>
      <c r="BJ24" s="230"/>
    </row>
    <row r="25" spans="1:62" ht="15" customHeight="1">
      <c r="A25" s="214"/>
      <c r="B25" s="290">
        <f>+'Ark1'!C1748</f>
        <v>2024</v>
      </c>
      <c r="C25" s="234">
        <f>+'Ark1'!L1748</f>
        <v>1</v>
      </c>
      <c r="D25" s="234" t="str">
        <f>VLOOKUP(C25,Klasse!$C$10:$D$26,2)</f>
        <v>P-</v>
      </c>
      <c r="E25" s="234">
        <f>+'Ark1'!H1748</f>
        <v>1</v>
      </c>
      <c r="F25" s="234">
        <f>+'Ark1'!J1748</f>
        <v>171</v>
      </c>
      <c r="G25" s="234" t="str">
        <f>VLOOKUP(F25,RNR!$A$1:$B$25,2)</f>
        <v>Prima</v>
      </c>
      <c r="H25" s="234">
        <f>+IF(I25=0,"",'Ark1'!Q1748)</f>
        <v>1</v>
      </c>
      <c r="I25" s="351">
        <f>+'Ark1'!R1748</f>
        <v>1</v>
      </c>
      <c r="J25" s="235">
        <f>+IF(I25=0,"",'Ark1'!AG1748)</f>
        <v>1.0566818218321736E-2</v>
      </c>
      <c r="K25" s="264">
        <f t="shared" si="0"/>
        <v>0.5</v>
      </c>
      <c r="L25" s="235">
        <f>+IF(I25=0,"",'Ark1'!AH1748)</f>
        <v>0</v>
      </c>
      <c r="M25" s="95"/>
      <c r="N25" s="485">
        <f>+'Ark1'!AI1748</f>
        <v>1</v>
      </c>
      <c r="O25" s="73"/>
      <c r="P25" s="542">
        <f t="shared" si="3"/>
        <v>100</v>
      </c>
      <c r="Q25" s="73"/>
      <c r="R25" s="32">
        <f>+IF(I25=0,"",'Ark1'!U1748)</f>
        <v>7.5</v>
      </c>
      <c r="S25" s="95"/>
      <c r="T25" s="486">
        <f>+IF(N25=0,"",'Ark1'!AJ1748)</f>
        <v>85.9</v>
      </c>
      <c r="U25" s="215"/>
      <c r="V25" s="538">
        <f>+IF(N25=0,"",'Ark1'!AK1748)</f>
        <v>11.832643277505621</v>
      </c>
      <c r="W25" s="95"/>
      <c r="X25" s="236">
        <f>+IF(I25=0,"",'Ark1'!T1748)</f>
        <v>3</v>
      </c>
      <c r="Y25" s="237">
        <f>+IF(I25=0,"",'Ark1'!W1748)</f>
        <v>0</v>
      </c>
      <c r="Z25" s="237">
        <f>+IF(I25=0,"",'Ark1'!X1748)</f>
        <v>0</v>
      </c>
      <c r="AA25" s="237">
        <f>+IF(I25=0,"",'Ark1'!Y1748)</f>
        <v>0</v>
      </c>
      <c r="AB25" s="237">
        <f>+IF(I25=0,"",'Ark1'!Z1748)</f>
        <v>0</v>
      </c>
      <c r="AC25" s="235">
        <f>+IF(I25=0,"",'Ark1'!AA1748)</f>
        <v>0</v>
      </c>
      <c r="AD25" s="236">
        <f>+IF(I25=0,"",'Ark1'!AC1748)</f>
        <v>0</v>
      </c>
      <c r="AE25" s="237">
        <f>+IF(I25=0,"",'Ark1'!AE1748)</f>
        <v>0</v>
      </c>
      <c r="AF25" s="237">
        <f t="shared" si="1"/>
        <v>7.5</v>
      </c>
      <c r="AG25" s="235">
        <f t="shared" si="2"/>
        <v>1</v>
      </c>
      <c r="AH25" s="214"/>
      <c r="AI25" s="217"/>
      <c r="AK25" s="29"/>
      <c r="AL25" s="27"/>
      <c r="AM25" s="218"/>
      <c r="AN25" s="28"/>
      <c r="AR25" s="28"/>
      <c r="BJ25" s="230"/>
    </row>
    <row r="26" spans="1:62" ht="15" customHeight="1">
      <c r="A26" s="214"/>
      <c r="B26" s="290">
        <f>+'Ark1'!C1749</f>
        <v>2024</v>
      </c>
      <c r="C26" s="234">
        <f>+'Ark1'!L1749</f>
        <v>1</v>
      </c>
      <c r="D26" s="234" t="str">
        <f>VLOOKUP(C26,Klasse!$C$10:$D$26,2)</f>
        <v>P-</v>
      </c>
      <c r="E26" s="234">
        <f>+'Ark1'!H1749</f>
        <v>2</v>
      </c>
      <c r="F26" s="234">
        <f>+'Ark1'!J1749</f>
        <v>175</v>
      </c>
      <c r="G26" s="234" t="str">
        <f>VLOOKUP(F26,RNR!$A$1:$B$25,2)</f>
        <v>Ole Ringdal</v>
      </c>
      <c r="H26" s="234">
        <f>+IF(I26=0,"",'Ark1'!Q1749)</f>
        <v>5</v>
      </c>
      <c r="I26" s="351">
        <f>+'Ark1'!R1749</f>
        <v>11</v>
      </c>
      <c r="J26" s="235">
        <f>+IF(I26=0,"",'Ark1'!AG1749)</f>
        <v>0.21875225429852077</v>
      </c>
      <c r="K26" s="264">
        <f t="shared" si="0"/>
        <v>5.5</v>
      </c>
      <c r="L26" s="235">
        <f>+IF(I26=0,"",'Ark1'!AH1749)</f>
        <v>0</v>
      </c>
      <c r="M26" s="95"/>
      <c r="N26" s="485">
        <f>+'Ark1'!AI1749</f>
        <v>10</v>
      </c>
      <c r="O26" s="73"/>
      <c r="P26" s="542">
        <f t="shared" si="3"/>
        <v>90.909090909090907</v>
      </c>
      <c r="Q26" s="73"/>
      <c r="R26" s="32">
        <f>+IF(I26=0,"",'Ark1'!U1749)</f>
        <v>10.200000000000003</v>
      </c>
      <c r="S26" s="95"/>
      <c r="T26" s="486">
        <f>+IF(N26=0,"",'Ark1'!AJ1749)</f>
        <v>96.72</v>
      </c>
      <c r="U26" s="215"/>
      <c r="V26" s="538">
        <f>+IF(N26=0,"",'Ark1'!AK1749)</f>
        <v>11.034007505527228</v>
      </c>
      <c r="W26" s="95"/>
      <c r="X26" s="236">
        <f>+IF(I26=0,"",'Ark1'!T1749)</f>
        <v>2.2727272727272729</v>
      </c>
      <c r="Y26" s="237">
        <f>+IF(I26=0,"",'Ark1'!W1749)</f>
        <v>0</v>
      </c>
      <c r="Z26" s="237">
        <f>+IF(I26=0,"",'Ark1'!X1749)</f>
        <v>9.0909090909090917</v>
      </c>
      <c r="AA26" s="237">
        <f>+IF(I26=0,"",'Ark1'!Y1749)</f>
        <v>0</v>
      </c>
      <c r="AB26" s="237">
        <f>+IF(I26=0,"",'Ark1'!Z1749)</f>
        <v>2.1987599811133194</v>
      </c>
      <c r="AC26" s="235">
        <f>+IF(I26=0,"",'Ark1'!AA1749)</f>
        <v>0</v>
      </c>
      <c r="AD26" s="236">
        <f>+IF(I26=0,"",'Ark1'!AC1749)</f>
        <v>0</v>
      </c>
      <c r="AE26" s="237">
        <f>+IF(I26=0,"",'Ark1'!AE1749)</f>
        <v>0</v>
      </c>
      <c r="AF26" s="237">
        <f t="shared" si="1"/>
        <v>10.200000000000003</v>
      </c>
      <c r="AG26" s="235">
        <f t="shared" si="2"/>
        <v>2.2000000000000002</v>
      </c>
      <c r="AH26" s="214"/>
      <c r="AI26" s="217"/>
      <c r="AK26" s="29"/>
      <c r="AL26" s="27"/>
      <c r="AM26" s="218"/>
      <c r="AN26" s="28"/>
      <c r="AR26" s="28"/>
      <c r="BJ26" s="230"/>
    </row>
    <row r="27" spans="1:62" ht="15" customHeight="1">
      <c r="A27" s="214"/>
      <c r="B27" s="290">
        <f>+'Ark1'!C1750</f>
        <v>2024</v>
      </c>
      <c r="C27" s="234">
        <f>+'Ark1'!L1750</f>
        <v>1</v>
      </c>
      <c r="D27" s="234" t="str">
        <f>VLOOKUP(C27,Klasse!$C$10:$D$26,2)</f>
        <v>P-</v>
      </c>
      <c r="E27" s="234">
        <f>+'Ark1'!H1750</f>
        <v>2</v>
      </c>
      <c r="F27" s="234">
        <f>+'Ark1'!J1750</f>
        <v>177</v>
      </c>
      <c r="G27" s="234" t="str">
        <f>VLOOKUP(F27,RNR!$A$1:$B$25,2)</f>
        <v>Slakthuset</v>
      </c>
      <c r="H27" s="234">
        <f>+IF(I27=0,"",'Ark1'!Q1750)</f>
        <v>3</v>
      </c>
      <c r="I27" s="351">
        <f>+'Ark1'!R1750</f>
        <v>3</v>
      </c>
      <c r="J27" s="235">
        <f>+IF(I27=0,"",'Ark1'!AG1750)</f>
        <v>3.0454544683349075E-2</v>
      </c>
      <c r="K27" s="264">
        <f t="shared" si="0"/>
        <v>1.5</v>
      </c>
      <c r="L27" s="235">
        <f>+IF(I27=0,"",'Ark1'!AH1750)</f>
        <v>0</v>
      </c>
      <c r="M27" s="95"/>
      <c r="N27" s="485">
        <f>+'Ark1'!AI1750</f>
        <v>3</v>
      </c>
      <c r="O27" s="73"/>
      <c r="P27" s="542">
        <f t="shared" si="3"/>
        <v>100</v>
      </c>
      <c r="Q27" s="73"/>
      <c r="R27" s="32">
        <f>+IF(I27=0,"",'Ark1'!U1750)</f>
        <v>11.96666666666667</v>
      </c>
      <c r="S27" s="95"/>
      <c r="T27" s="486">
        <f>+IF(N27=0,"",'Ark1'!AJ1750)</f>
        <v>102.86666666666667</v>
      </c>
      <c r="U27" s="215"/>
      <c r="V27" s="538">
        <f>+IF(N27=0,"",'Ark1'!AK1750)</f>
        <v>10.936286011738806</v>
      </c>
      <c r="W27" s="95"/>
      <c r="X27" s="236">
        <f>+IF(I27=0,"",'Ark1'!T1750)</f>
        <v>3</v>
      </c>
      <c r="Y27" s="237">
        <f>+IF(I27=0,"",'Ark1'!W1750)</f>
        <v>0</v>
      </c>
      <c r="Z27" s="237">
        <f>+IF(I27=0,"",'Ark1'!X1750)</f>
        <v>0</v>
      </c>
      <c r="AA27" s="237">
        <f>+IF(I27=0,"",'Ark1'!Y1750)</f>
        <v>0</v>
      </c>
      <c r="AB27" s="237">
        <f>+IF(I27=0,"",'Ark1'!Z1750)</f>
        <v>1.5923427883328263</v>
      </c>
      <c r="AC27" s="235">
        <f>+IF(I27=0,"",'Ark1'!AA1750)</f>
        <v>0</v>
      </c>
      <c r="AD27" s="236">
        <f>+IF(I27=0,"",'Ark1'!AC1750)</f>
        <v>0</v>
      </c>
      <c r="AE27" s="237">
        <f>+IF(I27=0,"",'Ark1'!AE1750)</f>
        <v>0</v>
      </c>
      <c r="AF27" s="237">
        <f t="shared" si="1"/>
        <v>11.96666666666667</v>
      </c>
      <c r="AG27" s="235">
        <f t="shared" si="2"/>
        <v>1</v>
      </c>
      <c r="AH27" s="214"/>
      <c r="AI27" s="217"/>
      <c r="AK27" s="29"/>
      <c r="AL27" s="27"/>
      <c r="AM27" s="218"/>
      <c r="AN27" s="28"/>
      <c r="AR27" s="28"/>
      <c r="BJ27" s="230"/>
    </row>
    <row r="28" spans="1:62" ht="15" customHeight="1">
      <c r="A28" s="214"/>
      <c r="B28" s="290">
        <f>+'Ark1'!C1751</f>
        <v>2024</v>
      </c>
      <c r="C28" s="234">
        <f>+'Ark1'!L1751</f>
        <v>1</v>
      </c>
      <c r="D28" s="234" t="str">
        <f>VLOOKUP(C28,Klasse!$C$10:$D$26,2)</f>
        <v>P-</v>
      </c>
      <c r="E28" s="234">
        <f>+'Ark1'!H1751</f>
        <v>2</v>
      </c>
      <c r="F28" s="234">
        <f>+'Ark1'!J1751</f>
        <v>178</v>
      </c>
      <c r="G28" s="234" t="str">
        <f>VLOOKUP(F28,RNR!$A$1:$B$25,2)</f>
        <v>Røros</v>
      </c>
      <c r="H28" s="234">
        <f>+IF(I28=0,"",'Ark1'!Q1751)</f>
        <v>1</v>
      </c>
      <c r="I28" s="351">
        <f>+'Ark1'!R1751</f>
        <v>1</v>
      </c>
      <c r="J28" s="235">
        <f>+IF(I28=0,"",'Ark1'!AG1751)</f>
        <v>3.9099008306971127E-2</v>
      </c>
      <c r="K28" s="264">
        <f t="shared" si="0"/>
        <v>0.5</v>
      </c>
      <c r="L28" s="235">
        <f>+IF(I28=0,"",'Ark1'!AH1751)</f>
        <v>0</v>
      </c>
      <c r="M28" s="95"/>
      <c r="N28" s="485">
        <f>+'Ark1'!AI1751</f>
        <v>1</v>
      </c>
      <c r="O28" s="73"/>
      <c r="P28" s="542">
        <f t="shared" si="3"/>
        <v>100</v>
      </c>
      <c r="Q28" s="73"/>
      <c r="R28" s="32">
        <f>+IF(I28=0,"",'Ark1'!U1751)</f>
        <v>18.7</v>
      </c>
      <c r="S28" s="95"/>
      <c r="T28" s="486">
        <f>+IF(N28=0,"",'Ark1'!AJ1751)</f>
        <v>109.9</v>
      </c>
      <c r="U28" s="215"/>
      <c r="V28" s="538">
        <f>+IF(N28=0,"",'Ark1'!AK1751)</f>
        <v>14.087973604778677</v>
      </c>
      <c r="W28" s="95"/>
      <c r="X28" s="236">
        <f>+IF(I28=0,"",'Ark1'!T1751)</f>
        <v>3</v>
      </c>
      <c r="Y28" s="237">
        <f>+IF(I28=0,"",'Ark1'!W1751)</f>
        <v>0</v>
      </c>
      <c r="Z28" s="237">
        <f>+IF(I28=0,"",'Ark1'!X1751)</f>
        <v>100</v>
      </c>
      <c r="AA28" s="237">
        <f>+IF(I28=0,"",'Ark1'!Y1751)</f>
        <v>0</v>
      </c>
      <c r="AB28" s="237">
        <f>+IF(I28=0,"",'Ark1'!Z1751)</f>
        <v>0</v>
      </c>
      <c r="AC28" s="235">
        <f>+IF(I28=0,"",'Ark1'!AA1751)</f>
        <v>0</v>
      </c>
      <c r="AD28" s="236">
        <f>+IF(I28=0,"",'Ark1'!AC1751)</f>
        <v>0</v>
      </c>
      <c r="AE28" s="237">
        <f>+IF(I28=0,"",'Ark1'!AE1751)</f>
        <v>0</v>
      </c>
      <c r="AF28" s="237">
        <f t="shared" si="1"/>
        <v>18.7</v>
      </c>
      <c r="AG28" s="235">
        <f t="shared" si="2"/>
        <v>1</v>
      </c>
      <c r="AH28" s="214"/>
      <c r="AI28" s="217"/>
      <c r="AK28" s="29"/>
      <c r="AL28" s="27"/>
      <c r="AM28" s="218"/>
      <c r="AN28" s="28"/>
      <c r="AR28" s="28"/>
      <c r="BJ28" s="230"/>
    </row>
    <row r="29" spans="1:62" ht="15" customHeight="1">
      <c r="A29" s="214"/>
      <c r="B29" s="290">
        <f>+'Ark1'!C1752</f>
        <v>2024</v>
      </c>
      <c r="C29" s="234">
        <f>+'Ark1'!L1752</f>
        <v>1</v>
      </c>
      <c r="D29" s="234" t="str">
        <f>VLOOKUP(C29,Klasse!$C$10:$D$26,2)</f>
        <v>P-</v>
      </c>
      <c r="E29" s="234">
        <f>+'Ark1'!H1752</f>
        <v>2</v>
      </c>
      <c r="F29" s="234">
        <f>+'Ark1'!J1752</f>
        <v>181</v>
      </c>
      <c r="G29" s="234" t="str">
        <f>VLOOKUP(F29,RNR!$A$1:$B$25,2)</f>
        <v>Horns</v>
      </c>
      <c r="H29" s="234">
        <f>+IF(I29=0,"",'Ark1'!Q1752)</f>
        <v>4</v>
      </c>
      <c r="I29" s="351">
        <f>+'Ark1'!R1752</f>
        <v>5</v>
      </c>
      <c r="J29" s="235">
        <f>+IF(I29=0,"",'Ark1'!AG1752)</f>
        <v>5.9000702909608731E-2</v>
      </c>
      <c r="K29" s="264">
        <f t="shared" si="0"/>
        <v>2.5</v>
      </c>
      <c r="L29" s="235">
        <f>+IF(I29=0,"",'Ark1'!AH1752)</f>
        <v>0</v>
      </c>
      <c r="M29" s="95"/>
      <c r="N29" s="485">
        <f>+'Ark1'!AI1752</f>
        <v>5</v>
      </c>
      <c r="O29" s="73"/>
      <c r="P29" s="542">
        <f t="shared" si="3"/>
        <v>100</v>
      </c>
      <c r="Q29" s="73"/>
      <c r="R29" s="32">
        <f>+IF(I29=0,"",'Ark1'!U1752)</f>
        <v>9.7199999999999989</v>
      </c>
      <c r="S29" s="95"/>
      <c r="T29" s="486">
        <f>+IF(N29=0,"",'Ark1'!AJ1752)</f>
        <v>96.12</v>
      </c>
      <c r="U29" s="215"/>
      <c r="V29" s="538">
        <f>+IF(N29=0,"",'Ark1'!AK1752)</f>
        <v>10.908058732994467</v>
      </c>
      <c r="W29" s="95"/>
      <c r="X29" s="236">
        <f>+IF(I29=0,"",'Ark1'!T1752)</f>
        <v>2.6</v>
      </c>
      <c r="Y29" s="237">
        <f>+IF(I29=0,"",'Ark1'!W1752)</f>
        <v>0</v>
      </c>
      <c r="Z29" s="237">
        <f>+IF(I29=0,"",'Ark1'!X1752)</f>
        <v>0</v>
      </c>
      <c r="AA29" s="237">
        <f>+IF(I29=0,"",'Ark1'!Y1752)</f>
        <v>0</v>
      </c>
      <c r="AB29" s="237">
        <f>+IF(I29=0,"",'Ark1'!Z1752)</f>
        <v>1.1617228585166222</v>
      </c>
      <c r="AC29" s="235">
        <f>+IF(I29=0,"",'Ark1'!AA1752)</f>
        <v>0</v>
      </c>
      <c r="AD29" s="236">
        <f>+IF(I29=0,"",'Ark1'!AC1752)</f>
        <v>0</v>
      </c>
      <c r="AE29" s="237">
        <f>+IF(I29=0,"",'Ark1'!AE1752)</f>
        <v>0</v>
      </c>
      <c r="AF29" s="237">
        <f t="shared" si="1"/>
        <v>9.7199999999999989</v>
      </c>
      <c r="AG29" s="235">
        <f t="shared" si="2"/>
        <v>1.25</v>
      </c>
      <c r="AH29" s="214"/>
      <c r="AI29" s="217"/>
      <c r="AK29" s="29"/>
      <c r="AL29" s="27"/>
      <c r="AM29" s="218"/>
      <c r="AN29" s="28"/>
      <c r="AR29" s="28"/>
      <c r="BJ29" s="230"/>
    </row>
    <row r="30" spans="1:62" ht="15" customHeight="1">
      <c r="A30" s="214"/>
      <c r="B30" s="290">
        <f>+'Ark1'!C1753</f>
        <v>2024</v>
      </c>
      <c r="C30" s="234">
        <f>+'Ark1'!L1753</f>
        <v>1</v>
      </c>
      <c r="D30" s="234" t="str">
        <f>VLOOKUP(C30,Klasse!$C$10:$D$26,2)</f>
        <v>P-</v>
      </c>
      <c r="E30" s="234">
        <f>+'Ark1'!H1753</f>
        <v>1</v>
      </c>
      <c r="F30" s="234">
        <f>+'Ark1'!J1753</f>
        <v>262</v>
      </c>
      <c r="G30" s="234" t="str">
        <f>VLOOKUP(F30,RNR!$A$1:$B$25,2)</f>
        <v>Strilalam</v>
      </c>
      <c r="H30" s="234" t="str">
        <f>+IF(I30=0,"",'Ark1'!Q1753)</f>
        <v/>
      </c>
      <c r="I30" s="351">
        <f>+'Ark1'!R1753</f>
        <v>0</v>
      </c>
      <c r="J30" s="235" t="str">
        <f>+IF(I30=0,"",'Ark1'!AG1753)</f>
        <v/>
      </c>
      <c r="K30" s="264">
        <f t="shared" si="0"/>
        <v>0</v>
      </c>
      <c r="L30" s="235" t="str">
        <f>+IF(I30=0,"",'Ark1'!AH1753)</f>
        <v/>
      </c>
      <c r="M30" s="95"/>
      <c r="N30" s="485">
        <f>+'Ark1'!AI1753</f>
        <v>0</v>
      </c>
      <c r="O30" s="73"/>
      <c r="P30" s="542" t="str">
        <f t="shared" si="3"/>
        <v/>
      </c>
      <c r="Q30" s="73"/>
      <c r="R30" s="32" t="str">
        <f>+IF(I30=0,"",'Ark1'!U1753)</f>
        <v/>
      </c>
      <c r="S30" s="95"/>
      <c r="T30" s="486" t="str">
        <f>+IF(N30=0,"",'Ark1'!AJ1753)</f>
        <v/>
      </c>
      <c r="U30" s="215"/>
      <c r="V30" s="538" t="str">
        <f>+IF(N30=0,"",'Ark1'!AK1753)</f>
        <v/>
      </c>
      <c r="W30" s="95"/>
      <c r="X30" s="236" t="str">
        <f>+IF(I30=0,"",'Ark1'!T1753)</f>
        <v/>
      </c>
      <c r="Y30" s="237" t="str">
        <f>+IF(I30=0,"",'Ark1'!W1753)</f>
        <v/>
      </c>
      <c r="Z30" s="237" t="str">
        <f>+IF(I30=0,"",'Ark1'!X1753)</f>
        <v/>
      </c>
      <c r="AA30" s="237" t="str">
        <f>+IF(I30=0,"",'Ark1'!Y1753)</f>
        <v/>
      </c>
      <c r="AB30" s="237" t="str">
        <f>+IF(I30=0,"",'Ark1'!Z1753)</f>
        <v/>
      </c>
      <c r="AC30" s="235" t="str">
        <f>+IF(I30=0,"",'Ark1'!AA1753)</f>
        <v/>
      </c>
      <c r="AD30" s="236" t="str">
        <f>+IF(I30=0,"",'Ark1'!AC1753)</f>
        <v/>
      </c>
      <c r="AE30" s="237" t="str">
        <f>+IF(I30=0,"",'Ark1'!AE1753)</f>
        <v/>
      </c>
      <c r="AF30" s="237" t="str">
        <f t="shared" si="1"/>
        <v/>
      </c>
      <c r="AG30" s="235" t="str">
        <f t="shared" si="2"/>
        <v/>
      </c>
      <c r="AH30" s="214"/>
      <c r="AI30" s="217"/>
      <c r="AK30" s="29"/>
      <c r="AL30" s="27"/>
      <c r="AM30" s="218"/>
      <c r="AN30" s="28"/>
      <c r="AR30" s="28"/>
      <c r="BJ30" s="230"/>
    </row>
    <row r="31" spans="1:62" ht="15" customHeight="1">
      <c r="A31" s="214"/>
      <c r="B31" s="290">
        <f>+'Ark1'!C1754</f>
        <v>2024</v>
      </c>
      <c r="C31" s="234">
        <f>+'Ark1'!L1754</f>
        <v>1</v>
      </c>
      <c r="D31" s="234" t="str">
        <f>VLOOKUP(C31,Klasse!$C$10:$D$26,2)</f>
        <v>P-</v>
      </c>
      <c r="E31" s="234">
        <f>+'Ark1'!H1754</f>
        <v>2</v>
      </c>
      <c r="F31" s="234">
        <f>+'Ark1'!J1754</f>
        <v>267</v>
      </c>
      <c r="G31" s="234" t="str">
        <f>VLOOKUP(F31,RNR!$A$1:$B$25,2)</f>
        <v>Dalpro</v>
      </c>
      <c r="H31" s="234" t="str">
        <f>+IF(I31=0,"",'Ark1'!Q1754)</f>
        <v/>
      </c>
      <c r="I31" s="351">
        <f>+'Ark1'!R1754</f>
        <v>0</v>
      </c>
      <c r="J31" s="235" t="str">
        <f>+IF(I31=0,"",'Ark1'!AG1754)</f>
        <v/>
      </c>
      <c r="K31" s="264">
        <f t="shared" si="0"/>
        <v>0</v>
      </c>
      <c r="L31" s="235" t="str">
        <f>+IF(I31=0,"",'Ark1'!AH1754)</f>
        <v/>
      </c>
      <c r="M31" s="95"/>
      <c r="N31" s="485">
        <f>+'Ark1'!AI1754</f>
        <v>0</v>
      </c>
      <c r="O31" s="73"/>
      <c r="P31" s="542" t="str">
        <f t="shared" si="3"/>
        <v/>
      </c>
      <c r="Q31" s="73"/>
      <c r="R31" s="32" t="str">
        <f>+IF(I31=0,"",'Ark1'!U1754)</f>
        <v/>
      </c>
      <c r="S31" s="95"/>
      <c r="T31" s="486" t="str">
        <f>+IF(N31=0,"",'Ark1'!AJ1754)</f>
        <v/>
      </c>
      <c r="U31" s="215"/>
      <c r="V31" s="538" t="str">
        <f>+IF(N31=0,"",'Ark1'!AK1754)</f>
        <v/>
      </c>
      <c r="W31" s="95"/>
      <c r="X31" s="236" t="str">
        <f>+IF(I31=0,"",'Ark1'!T1754)</f>
        <v/>
      </c>
      <c r="Y31" s="237" t="str">
        <f>+IF(I31=0,"",'Ark1'!W1754)</f>
        <v/>
      </c>
      <c r="Z31" s="237" t="str">
        <f>+IF(I31=0,"",'Ark1'!X1754)</f>
        <v/>
      </c>
      <c r="AA31" s="237" t="str">
        <f>+IF(I31=0,"",'Ark1'!Y1754)</f>
        <v/>
      </c>
      <c r="AB31" s="237" t="str">
        <f>+IF(I31=0,"",'Ark1'!Z1754)</f>
        <v/>
      </c>
      <c r="AC31" s="235" t="str">
        <f>+IF(I31=0,"",'Ark1'!AA1754)</f>
        <v/>
      </c>
      <c r="AD31" s="236" t="str">
        <f>+IF(I31=0,"",'Ark1'!AC1754)</f>
        <v/>
      </c>
      <c r="AE31" s="237" t="str">
        <f>+IF(I31=0,"",'Ark1'!AE1754)</f>
        <v/>
      </c>
      <c r="AF31" s="237" t="str">
        <f t="shared" si="1"/>
        <v/>
      </c>
      <c r="AG31" s="235" t="str">
        <f t="shared" si="2"/>
        <v/>
      </c>
      <c r="AH31" s="214"/>
      <c r="AI31" s="217"/>
      <c r="AK31" s="29"/>
      <c r="AL31" s="27"/>
      <c r="AM31" s="218"/>
      <c r="AN31" s="28"/>
      <c r="AR31" s="28"/>
      <c r="BJ31" s="230"/>
    </row>
    <row r="32" spans="1:62" ht="15" customHeight="1">
      <c r="A32" s="214"/>
      <c r="B32" s="290">
        <f>+'Ark1'!C1755</f>
        <v>2024</v>
      </c>
      <c r="C32" s="234">
        <f>+'Ark1'!L1755</f>
        <v>1</v>
      </c>
      <c r="D32" s="234" t="str">
        <f>VLOOKUP(C32,Klasse!$C$10:$D$26,2)</f>
        <v>P-</v>
      </c>
      <c r="E32" s="234">
        <f>+'Ark1'!H1755</f>
        <v>1</v>
      </c>
      <c r="F32" s="234">
        <f>+'Ark1'!J1755</f>
        <v>309</v>
      </c>
      <c r="G32" s="234" t="str">
        <f>VLOOKUP(F32,RNR!$A$1:$B$25,2)</f>
        <v>Malvik</v>
      </c>
      <c r="H32" s="234">
        <f>+IF(I32=0,"",'Ark1'!Q1755)</f>
        <v>4</v>
      </c>
      <c r="I32" s="351">
        <f>+'Ark1'!R1755</f>
        <v>5</v>
      </c>
      <c r="J32" s="235">
        <f>+IF(I32=0,"",'Ark1'!AG1755)</f>
        <v>1.8285173783047781E-2</v>
      </c>
      <c r="K32" s="264">
        <f t="shared" si="0"/>
        <v>2.5</v>
      </c>
      <c r="L32" s="235">
        <f>+IF(I32=0,"",'Ark1'!AH1755)</f>
        <v>0</v>
      </c>
      <c r="M32" s="95"/>
      <c r="N32" s="485">
        <f>+'Ark1'!AI1755</f>
        <v>5</v>
      </c>
      <c r="O32" s="73"/>
      <c r="P32" s="542">
        <f t="shared" si="3"/>
        <v>100</v>
      </c>
      <c r="Q32" s="73"/>
      <c r="R32" s="32">
        <f>+IF(I32=0,"",'Ark1'!U1755)</f>
        <v>10.64</v>
      </c>
      <c r="S32" s="95"/>
      <c r="T32" s="486">
        <f>+IF(N32=0,"",'Ark1'!AJ1755)</f>
        <v>100.9</v>
      </c>
      <c r="U32" s="215"/>
      <c r="V32" s="538">
        <f>+IF(N32=0,"",'Ark1'!AK1755)</f>
        <v>10.347087302928887</v>
      </c>
      <c r="W32" s="95"/>
      <c r="X32" s="236">
        <f>+IF(I32=0,"",'Ark1'!T1755)</f>
        <v>2.8</v>
      </c>
      <c r="Y32" s="237">
        <f>+IF(I32=0,"",'Ark1'!W1755)</f>
        <v>0</v>
      </c>
      <c r="Z32" s="237">
        <f>+IF(I32=0,"",'Ark1'!X1755)</f>
        <v>0</v>
      </c>
      <c r="AA32" s="237">
        <f>+IF(I32=0,"",'Ark1'!Y1755)</f>
        <v>0</v>
      </c>
      <c r="AB32" s="237">
        <f>+IF(I32=0,"",'Ark1'!Z1755)</f>
        <v>1.0442221985765288</v>
      </c>
      <c r="AC32" s="235">
        <f>+IF(I32=0,"",'Ark1'!AA1755)</f>
        <v>0</v>
      </c>
      <c r="AD32" s="236">
        <f>+IF(I32=0,"",'Ark1'!AC1755)</f>
        <v>0</v>
      </c>
      <c r="AE32" s="237">
        <f>+IF(I32=0,"",'Ark1'!AE1755)</f>
        <v>0</v>
      </c>
      <c r="AF32" s="237">
        <f t="shared" si="1"/>
        <v>10.64</v>
      </c>
      <c r="AG32" s="235">
        <f t="shared" si="2"/>
        <v>1.25</v>
      </c>
      <c r="AH32" s="214"/>
      <c r="AI32" s="217"/>
      <c r="AK32" s="29"/>
      <c r="AL32" s="27"/>
      <c r="AM32" s="218"/>
      <c r="AN32" s="28"/>
      <c r="AR32" s="28"/>
      <c r="BJ32" s="230"/>
    </row>
    <row r="33" spans="1:62" ht="15" customHeight="1">
      <c r="A33" s="214"/>
      <c r="B33" s="290">
        <f>+'Ark1'!C1756</f>
        <v>2024</v>
      </c>
      <c r="C33" s="234">
        <f>+'Ark1'!L1756</f>
        <v>1</v>
      </c>
      <c r="D33" s="234" t="str">
        <f>VLOOKUP(C33,Klasse!$C$10:$D$26,2)</f>
        <v>P-</v>
      </c>
      <c r="E33" s="234">
        <f>+'Ark1'!H1756</f>
        <v>2</v>
      </c>
      <c r="F33" s="234">
        <f>+'Ark1'!J1756</f>
        <v>470</v>
      </c>
      <c r="G33" s="234" t="str">
        <f>VLOOKUP(F33,RNR!$A$1:$B$25,2)</f>
        <v>Jens Eide</v>
      </c>
      <c r="H33" s="234">
        <f>+IF(I33=0,"",'Ark1'!Q1756)</f>
        <v>2</v>
      </c>
      <c r="I33" s="351">
        <f>+'Ark1'!R1756</f>
        <v>3</v>
      </c>
      <c r="J33" s="235">
        <f>+IF(I33=0,"",'Ark1'!AG1756)</f>
        <v>8.6583608386406996E-2</v>
      </c>
      <c r="K33" s="264">
        <f t="shared" si="0"/>
        <v>1.5</v>
      </c>
      <c r="L33" s="235">
        <f>+IF(I33=0,"",'Ark1'!AH1756)</f>
        <v>66.666666666666686</v>
      </c>
      <c r="M33" s="95"/>
      <c r="N33" s="485">
        <f>+'Ark1'!AI1756</f>
        <v>3</v>
      </c>
      <c r="O33" s="73"/>
      <c r="P33" s="542">
        <f t="shared" si="3"/>
        <v>100</v>
      </c>
      <c r="Q33" s="73"/>
      <c r="R33" s="32">
        <f>+IF(I33=0,"",'Ark1'!U1756)</f>
        <v>9.9333333333333353</v>
      </c>
      <c r="S33" s="95"/>
      <c r="T33" s="486">
        <f>+IF(N33=0,"",'Ark1'!AJ1756)</f>
        <v>97.5</v>
      </c>
      <c r="U33" s="215"/>
      <c r="V33" s="538">
        <f>+IF(N33=0,"",'Ark1'!AK1756)</f>
        <v>10.651618709036132</v>
      </c>
      <c r="W33" s="95"/>
      <c r="X33" s="236">
        <f>+IF(I33=0,"",'Ark1'!T1756)</f>
        <v>2</v>
      </c>
      <c r="Y33" s="237">
        <f>+IF(I33=0,"",'Ark1'!W1756)</f>
        <v>0</v>
      </c>
      <c r="Z33" s="237">
        <f>+IF(I33=0,"",'Ark1'!X1756)</f>
        <v>0</v>
      </c>
      <c r="AA33" s="237">
        <f>+IF(I33=0,"",'Ark1'!Y1756)</f>
        <v>0</v>
      </c>
      <c r="AB33" s="237">
        <f>+IF(I33=0,"",'Ark1'!Z1756)</f>
        <v>1.2710450643291629</v>
      </c>
      <c r="AC33" s="235">
        <f>+IF(I33=0,"",'Ark1'!AA1756)</f>
        <v>0</v>
      </c>
      <c r="AD33" s="236">
        <f>+IF(I33=0,"",'Ark1'!AC1756)</f>
        <v>0</v>
      </c>
      <c r="AE33" s="237">
        <f>+IF(I33=0,"",'Ark1'!AE1756)</f>
        <v>0</v>
      </c>
      <c r="AF33" s="237">
        <f t="shared" si="1"/>
        <v>9.9333333333333353</v>
      </c>
      <c r="AG33" s="235">
        <f t="shared" si="2"/>
        <v>1.5</v>
      </c>
      <c r="AH33" s="214"/>
      <c r="AI33" s="217"/>
      <c r="AK33" s="29"/>
      <c r="AL33" s="27"/>
      <c r="AM33" s="218"/>
      <c r="AN33" s="28"/>
      <c r="AR33" s="28"/>
      <c r="BJ33" s="230"/>
    </row>
    <row r="34" spans="1:62" ht="15" customHeight="1">
      <c r="A34" s="214"/>
      <c r="B34" s="290">
        <f>+'Ark1'!C1757</f>
        <v>2024</v>
      </c>
      <c r="C34" s="234">
        <f>+'Ark1'!L1757</f>
        <v>1</v>
      </c>
      <c r="D34" s="234" t="str">
        <f>VLOOKUP(C34,Klasse!$C$10:$D$26,2)</f>
        <v>P-</v>
      </c>
      <c r="E34" s="234">
        <f>+'Ark1'!H1757</f>
        <v>2</v>
      </c>
      <c r="F34" s="234">
        <f>+'Ark1'!J1757</f>
        <v>629</v>
      </c>
      <c r="G34" s="234" t="str">
        <f>VLOOKUP(F34,RNR!$A$1:$B$25,2)</f>
        <v>Bø</v>
      </c>
      <c r="H34" s="234" t="str">
        <f>+IF(I34=0,"",'Ark1'!Q1757)</f>
        <v/>
      </c>
      <c r="I34" s="351">
        <f>+'Ark1'!R1757</f>
        <v>0</v>
      </c>
      <c r="J34" s="235" t="str">
        <f>+IF(I34=0,"",'Ark1'!AG1757)</f>
        <v/>
      </c>
      <c r="K34" s="264">
        <f t="shared" si="0"/>
        <v>0</v>
      </c>
      <c r="L34" s="235" t="str">
        <f>+IF(I34=0,"",'Ark1'!AH1757)</f>
        <v/>
      </c>
      <c r="M34" s="95"/>
      <c r="N34" s="485">
        <f>+'Ark1'!AI1757</f>
        <v>0</v>
      </c>
      <c r="O34" s="73"/>
      <c r="P34" s="542" t="str">
        <f t="shared" si="3"/>
        <v/>
      </c>
      <c r="Q34" s="73"/>
      <c r="R34" s="32" t="str">
        <f>+IF(I34=0,"",'Ark1'!U1757)</f>
        <v/>
      </c>
      <c r="S34" s="95"/>
      <c r="T34" s="486" t="str">
        <f>+IF(N34=0,"",'Ark1'!AJ1757)</f>
        <v/>
      </c>
      <c r="U34" s="215"/>
      <c r="V34" s="538" t="str">
        <f>+IF(N34=0,"",'Ark1'!AK1757)</f>
        <v/>
      </c>
      <c r="W34" s="95"/>
      <c r="X34" s="236" t="str">
        <f>+IF(I34=0,"",'Ark1'!T1757)</f>
        <v/>
      </c>
      <c r="Y34" s="237" t="str">
        <f>+IF(I34=0,"",'Ark1'!W1757)</f>
        <v/>
      </c>
      <c r="Z34" s="237" t="str">
        <f>+IF(I34=0,"",'Ark1'!X1757)</f>
        <v/>
      </c>
      <c r="AA34" s="237" t="str">
        <f>+IF(I34=0,"",'Ark1'!Y1757)</f>
        <v/>
      </c>
      <c r="AB34" s="237" t="str">
        <f>+IF(I34=0,"",'Ark1'!Z1757)</f>
        <v/>
      </c>
      <c r="AC34" s="235" t="str">
        <f>+IF(I34=0,"",'Ark1'!AA1757)</f>
        <v/>
      </c>
      <c r="AD34" s="236" t="str">
        <f>+IF(I34=0,"",'Ark1'!AC1757)</f>
        <v/>
      </c>
      <c r="AE34" s="237" t="str">
        <f>+IF(I34=0,"",'Ark1'!AE1757)</f>
        <v/>
      </c>
      <c r="AF34" s="237" t="str">
        <f t="shared" si="1"/>
        <v/>
      </c>
      <c r="AG34" s="235" t="str">
        <f t="shared" si="2"/>
        <v/>
      </c>
      <c r="AH34" s="214"/>
      <c r="AI34" s="217"/>
      <c r="AK34" s="29"/>
      <c r="AL34" s="27"/>
      <c r="AM34" s="218"/>
      <c r="AN34" s="28"/>
      <c r="AR34" s="28"/>
      <c r="BJ34" s="230"/>
    </row>
    <row r="35" spans="1:62" ht="15" customHeight="1">
      <c r="A35" s="214"/>
      <c r="B35" s="290">
        <f>+'Ark1'!C1758</f>
        <v>2024</v>
      </c>
      <c r="C35" s="234">
        <f>+'Ark1'!L1758</f>
        <v>1</v>
      </c>
      <c r="D35" s="234" t="str">
        <f>VLOOKUP(C35,Klasse!$C$10:$D$26,2)</f>
        <v>P-</v>
      </c>
      <c r="E35" s="234">
        <f>+'Ark1'!H1758</f>
        <v>1</v>
      </c>
      <c r="F35" s="234">
        <f>+'Ark1'!J1758</f>
        <v>643</v>
      </c>
      <c r="G35" s="234" t="str">
        <f>VLOOKUP(F35,RNR!$A$1:$B$25,2)</f>
        <v>Bjerka</v>
      </c>
      <c r="H35" s="234">
        <f>+IF(I35=0,"",'Ark1'!Q1758)</f>
        <v>3</v>
      </c>
      <c r="I35" s="351">
        <f>+'Ark1'!R1758</f>
        <v>4</v>
      </c>
      <c r="J35" s="235">
        <f>+IF(I35=0,"",'Ark1'!AG1758)</f>
        <v>3.8199789599049926E-2</v>
      </c>
      <c r="K35" s="264">
        <f t="shared" si="0"/>
        <v>2</v>
      </c>
      <c r="L35" s="235">
        <f>+IF(I35=0,"",'Ark1'!AH1758)</f>
        <v>0</v>
      </c>
      <c r="M35" s="95"/>
      <c r="N35" s="485">
        <f>+'Ark1'!AI1758</f>
        <v>4</v>
      </c>
      <c r="O35" s="73"/>
      <c r="P35" s="542">
        <f t="shared" si="3"/>
        <v>100</v>
      </c>
      <c r="Q35" s="73"/>
      <c r="R35" s="32">
        <f>+IF(I35=0,"",'Ark1'!U1758)</f>
        <v>14.225</v>
      </c>
      <c r="S35" s="95"/>
      <c r="T35" s="486">
        <f>+IF(N35=0,"",'Ark1'!AJ1758)</f>
        <v>109</v>
      </c>
      <c r="U35" s="215"/>
      <c r="V35" s="538">
        <f>+IF(N35=0,"",'Ark1'!AK1758)</f>
        <v>11.003559109611269</v>
      </c>
      <c r="W35" s="95"/>
      <c r="X35" s="236">
        <f>+IF(I35=0,"",'Ark1'!T1758)</f>
        <v>11.25</v>
      </c>
      <c r="Y35" s="237">
        <f>+IF(I35=0,"",'Ark1'!W1758)</f>
        <v>25</v>
      </c>
      <c r="Z35" s="237">
        <f>+IF(I35=0,"",'Ark1'!X1758)</f>
        <v>0</v>
      </c>
      <c r="AA35" s="237">
        <f>+IF(I35=0,"",'Ark1'!Y1758)</f>
        <v>0</v>
      </c>
      <c r="AB35" s="237">
        <f>+IF(I35=0,"",'Ark1'!Z1758)</f>
        <v>1.6207637088730682</v>
      </c>
      <c r="AC35" s="235">
        <f>+IF(I35=0,"",'Ark1'!AA1758)</f>
        <v>0</v>
      </c>
      <c r="AD35" s="236">
        <f>+IF(I35=0,"",'Ark1'!AC1758)</f>
        <v>0</v>
      </c>
      <c r="AE35" s="237">
        <f>+IF(I35=0,"",'Ark1'!AE1758)</f>
        <v>0</v>
      </c>
      <c r="AF35" s="237">
        <f t="shared" si="1"/>
        <v>14.225</v>
      </c>
      <c r="AG35" s="235">
        <f t="shared" si="2"/>
        <v>1.3333333333333333</v>
      </c>
      <c r="AH35" s="214"/>
      <c r="AI35" s="217"/>
      <c r="AK35" s="29"/>
      <c r="AL35" s="27"/>
      <c r="AM35" s="218"/>
      <c r="AN35" s="28"/>
      <c r="AR35" s="28"/>
      <c r="BJ35" s="230"/>
    </row>
    <row r="36" spans="1:62" ht="15" customHeight="1">
      <c r="A36" s="214"/>
      <c r="B36" s="290">
        <f>+'Ark1'!C1759</f>
        <v>2024</v>
      </c>
      <c r="C36" s="234">
        <f>+'Ark1'!L1759</f>
        <v>1</v>
      </c>
      <c r="D36" s="234" t="str">
        <f>VLOOKUP(C36,Klasse!$C$10:$D$26,2)</f>
        <v>P-</v>
      </c>
      <c r="E36" s="234">
        <f>+'Ark1'!H1759</f>
        <v>2</v>
      </c>
      <c r="F36" s="234">
        <f>+'Ark1'!J1759</f>
        <v>704</v>
      </c>
      <c r="G36" s="234" t="str">
        <f>VLOOKUP(F36,RNR!$A$1:$B$25,2)</f>
        <v>Øre Vilt</v>
      </c>
      <c r="H36" s="234" t="str">
        <f>+IF(I36=0,"",'Ark1'!Q1759)</f>
        <v/>
      </c>
      <c r="I36" s="351">
        <f>+'Ark1'!R1759</f>
        <v>0</v>
      </c>
      <c r="J36" s="235" t="str">
        <f>+IF(I36=0,"",'Ark1'!AG1759)</f>
        <v/>
      </c>
      <c r="K36" s="264">
        <f t="shared" si="0"/>
        <v>0</v>
      </c>
      <c r="L36" s="235" t="str">
        <f>+IF(I36=0,"",'Ark1'!AH1759)</f>
        <v/>
      </c>
      <c r="M36" s="95"/>
      <c r="N36" s="485">
        <f>+'Ark1'!AI1759</f>
        <v>0</v>
      </c>
      <c r="O36" s="73"/>
      <c r="P36" s="542" t="str">
        <f t="shared" si="3"/>
        <v/>
      </c>
      <c r="Q36" s="73"/>
      <c r="R36" s="32" t="str">
        <f>+IF(I36=0,"",'Ark1'!U1759)</f>
        <v/>
      </c>
      <c r="S36" s="95"/>
      <c r="T36" s="486" t="str">
        <f>+IF(N36=0,"",'Ark1'!AJ1759)</f>
        <v/>
      </c>
      <c r="U36" s="215"/>
      <c r="V36" s="538" t="str">
        <f>+IF(N36=0,"",'Ark1'!AK1759)</f>
        <v/>
      </c>
      <c r="W36" s="95"/>
      <c r="X36" s="236" t="str">
        <f>+IF(I36=0,"",'Ark1'!T1759)</f>
        <v/>
      </c>
      <c r="Y36" s="237" t="str">
        <f>+IF(I36=0,"",'Ark1'!W1759)</f>
        <v/>
      </c>
      <c r="Z36" s="237" t="str">
        <f>+IF(I36=0,"",'Ark1'!X1759)</f>
        <v/>
      </c>
      <c r="AA36" s="237" t="str">
        <f>+IF(I36=0,"",'Ark1'!Y1759)</f>
        <v/>
      </c>
      <c r="AB36" s="237" t="str">
        <f>+IF(I36=0,"",'Ark1'!Z1759)</f>
        <v/>
      </c>
      <c r="AC36" s="235" t="str">
        <f>+IF(I36=0,"",'Ark1'!AA1759)</f>
        <v/>
      </c>
      <c r="AD36" s="236" t="str">
        <f>+IF(I36=0,"",'Ark1'!AC1759)</f>
        <v/>
      </c>
      <c r="AE36" s="237" t="str">
        <f>+IF(I36=0,"",'Ark1'!AE1759)</f>
        <v/>
      </c>
      <c r="AF36" s="237" t="str">
        <f t="shared" si="1"/>
        <v/>
      </c>
      <c r="AG36" s="235" t="str">
        <f t="shared" si="2"/>
        <v/>
      </c>
      <c r="AH36" s="214"/>
      <c r="AI36" s="217"/>
      <c r="AK36" s="29"/>
      <c r="AL36" s="27"/>
      <c r="AM36" s="218"/>
      <c r="AN36" s="28"/>
      <c r="AR36" s="28"/>
      <c r="BJ36" s="230"/>
    </row>
    <row r="37" spans="1:62" ht="15" customHeight="1">
      <c r="A37" s="214"/>
      <c r="B37" s="290">
        <f>+'Ark1'!C1760</f>
        <v>2024</v>
      </c>
      <c r="C37" s="234">
        <f>+'Ark1'!L1760</f>
        <v>1</v>
      </c>
      <c r="D37" s="234" t="str">
        <f>VLOOKUP(C37,Klasse!$C$10:$D$26,2)</f>
        <v>P-</v>
      </c>
      <c r="E37" s="234">
        <f>+'Ark1'!H1760</f>
        <v>1</v>
      </c>
      <c r="F37" s="234">
        <f>+'Ark1'!J1760</f>
        <v>802</v>
      </c>
      <c r="G37" s="234" t="str">
        <f>VLOOKUP(F37,RNR!$A$1:$B$25,2)</f>
        <v>Karasjok</v>
      </c>
      <c r="H37" s="234" t="str">
        <f>+IF(I37=0,"",'Ark1'!Q1760)</f>
        <v/>
      </c>
      <c r="I37" s="351">
        <f>+'Ark1'!R1760</f>
        <v>0</v>
      </c>
      <c r="J37" s="235" t="str">
        <f>+IF(I37=0,"",'Ark1'!AG1760)</f>
        <v/>
      </c>
      <c r="K37" s="264">
        <f t="shared" si="0"/>
        <v>0</v>
      </c>
      <c r="L37" s="235" t="str">
        <f>+IF(I37=0,"",'Ark1'!AH1760)</f>
        <v/>
      </c>
      <c r="M37" s="95"/>
      <c r="N37" s="485">
        <f>+'Ark1'!AI1760</f>
        <v>0</v>
      </c>
      <c r="O37" s="73"/>
      <c r="P37" s="542" t="str">
        <f t="shared" si="3"/>
        <v/>
      </c>
      <c r="Q37" s="73"/>
      <c r="R37" s="32" t="str">
        <f>+IF(I37=0,"",'Ark1'!U1760)</f>
        <v/>
      </c>
      <c r="S37" s="95"/>
      <c r="T37" s="486" t="str">
        <f>+IF(N37=0,"",'Ark1'!AJ1760)</f>
        <v/>
      </c>
      <c r="U37" s="215"/>
      <c r="V37" s="538" t="str">
        <f>+IF(N37=0,"",'Ark1'!AK1760)</f>
        <v/>
      </c>
      <c r="W37" s="95"/>
      <c r="X37" s="236" t="str">
        <f>+IF(I37=0,"",'Ark1'!T1760)</f>
        <v/>
      </c>
      <c r="Y37" s="237" t="str">
        <f>+IF(I37=0,"",'Ark1'!W1760)</f>
        <v/>
      </c>
      <c r="Z37" s="237" t="str">
        <f>+IF(I37=0,"",'Ark1'!X1760)</f>
        <v/>
      </c>
      <c r="AA37" s="237" t="str">
        <f>+IF(I37=0,"",'Ark1'!Y1760)</f>
        <v/>
      </c>
      <c r="AB37" s="237" t="str">
        <f>+IF(I37=0,"",'Ark1'!Z1760)</f>
        <v/>
      </c>
      <c r="AC37" s="235" t="str">
        <f>+IF(I37=0,"",'Ark1'!AA1760)</f>
        <v/>
      </c>
      <c r="AD37" s="236" t="str">
        <f>+IF(I37=0,"",'Ark1'!AC1760)</f>
        <v/>
      </c>
      <c r="AE37" s="237" t="str">
        <f>+IF(I37=0,"",'Ark1'!AE1760)</f>
        <v/>
      </c>
      <c r="AF37" s="237" t="str">
        <f t="shared" si="1"/>
        <v/>
      </c>
      <c r="AG37" s="235" t="str">
        <f>IF(I37=0,"",I37/H37)</f>
        <v/>
      </c>
      <c r="AH37" s="214"/>
      <c r="AI37" s="217"/>
      <c r="AK37" s="29"/>
      <c r="AL37" s="27"/>
      <c r="AM37" s="218"/>
      <c r="AN37" s="28"/>
      <c r="AR37" s="28"/>
      <c r="BJ37" s="230"/>
    </row>
    <row r="38" spans="1:62" ht="19.8">
      <c r="A38" s="214"/>
      <c r="B38" s="214"/>
      <c r="C38" s="214"/>
      <c r="D38" s="214"/>
      <c r="E38" s="214"/>
      <c r="F38" s="214"/>
      <c r="G38" s="214"/>
      <c r="H38" s="214"/>
      <c r="I38" s="347"/>
      <c r="J38" s="215"/>
      <c r="K38" s="215"/>
      <c r="L38" s="215"/>
      <c r="M38" s="95"/>
      <c r="N38" s="215"/>
      <c r="O38" s="215"/>
      <c r="P38" s="215"/>
      <c r="Q38" s="215"/>
      <c r="R38" s="214"/>
      <c r="S38" s="95"/>
      <c r="T38" s="215"/>
      <c r="U38" s="215"/>
      <c r="V38" s="215"/>
      <c r="W38" s="215"/>
      <c r="X38" s="214"/>
      <c r="Y38" s="216"/>
      <c r="Z38" s="216"/>
      <c r="AA38" s="216"/>
      <c r="AB38" s="216"/>
      <c r="AC38" s="216"/>
      <c r="AD38" s="214"/>
      <c r="AE38" s="216"/>
      <c r="AF38" s="216"/>
      <c r="AG38" s="216"/>
      <c r="AH38" s="214"/>
      <c r="AI38" s="217"/>
      <c r="AK38" s="29"/>
      <c r="AL38" s="27"/>
      <c r="AM38" s="218"/>
      <c r="AN38" s="28"/>
      <c r="AR38" s="28"/>
      <c r="BJ38" s="230"/>
    </row>
    <row r="39" spans="1:62" ht="21">
      <c r="A39" s="214"/>
      <c r="B39" s="214"/>
      <c r="C39" s="214"/>
      <c r="D39" s="263" t="s">
        <v>29</v>
      </c>
      <c r="E39" s="214"/>
      <c r="F39" s="214"/>
      <c r="G39" s="214"/>
      <c r="H39" s="214"/>
      <c r="I39" s="336">
        <f>SUM(I41:I65)</f>
        <v>560</v>
      </c>
      <c r="J39" s="215"/>
      <c r="K39" s="215"/>
      <c r="L39" s="215"/>
      <c r="M39" s="95"/>
      <c r="N39" s="485">
        <f>SUM(N41:N65)</f>
        <v>542</v>
      </c>
      <c r="O39" s="215"/>
      <c r="P39" s="215"/>
      <c r="Q39" s="215"/>
      <c r="R39" s="262">
        <f>+Klasse!N11</f>
        <v>14.485892857142874</v>
      </c>
      <c r="S39" s="95"/>
      <c r="T39" s="215"/>
      <c r="U39" s="215"/>
      <c r="V39" s="215"/>
      <c r="W39" s="215"/>
      <c r="X39" s="214"/>
      <c r="Y39" s="216"/>
      <c r="Z39" s="216"/>
      <c r="AA39" s="216"/>
      <c r="AB39" s="216"/>
      <c r="AC39" s="216"/>
      <c r="AD39" s="214"/>
      <c r="AE39" s="216"/>
      <c r="AF39" s="233"/>
      <c r="AG39" s="231"/>
      <c r="AH39" s="214"/>
      <c r="AI39" s="217"/>
      <c r="AK39" s="29"/>
      <c r="AL39" s="27"/>
      <c r="AM39" s="218"/>
      <c r="AN39" s="28"/>
      <c r="AR39" s="28"/>
      <c r="BJ39" s="230"/>
    </row>
    <row r="40" spans="1:62" ht="15" customHeight="1">
      <c r="A40" s="214"/>
      <c r="B40" s="214"/>
      <c r="C40" s="214"/>
      <c r="D40" s="214"/>
      <c r="E40" s="214"/>
      <c r="F40" s="214"/>
      <c r="G40" s="214"/>
      <c r="H40" s="232"/>
      <c r="I40" s="347"/>
      <c r="J40" s="215"/>
      <c r="K40" s="231"/>
      <c r="L40" s="215"/>
      <c r="M40" s="95"/>
      <c r="N40" s="215"/>
      <c r="O40" s="215"/>
      <c r="P40" s="215"/>
      <c r="Q40" s="215"/>
      <c r="R40" s="215"/>
      <c r="S40" s="95"/>
      <c r="T40" s="215"/>
      <c r="U40" s="215"/>
      <c r="V40" s="215"/>
      <c r="W40" s="215"/>
      <c r="X40" s="232"/>
      <c r="Y40" s="216"/>
      <c r="Z40" s="216"/>
      <c r="AA40" s="216"/>
      <c r="AB40" s="216"/>
      <c r="AC40" s="233"/>
      <c r="AD40" s="214"/>
      <c r="AE40" s="233"/>
      <c r="AF40" s="233"/>
      <c r="AG40" s="231"/>
      <c r="AH40" s="214"/>
      <c r="AI40" s="217"/>
      <c r="AK40" s="29"/>
      <c r="AL40" s="27"/>
      <c r="AM40" s="218"/>
      <c r="AN40" s="28"/>
      <c r="AR40" s="28"/>
      <c r="BJ40" s="230"/>
    </row>
    <row r="41" spans="1:62" ht="15" customHeight="1">
      <c r="A41" s="214"/>
      <c r="B41" s="290">
        <f>+'Ark1'!C1768</f>
        <v>2024</v>
      </c>
      <c r="C41" s="28">
        <f>+'Ark1'!L1761</f>
        <v>2</v>
      </c>
      <c r="D41" s="234" t="str">
        <f>VLOOKUP(C41,Klasse!$C$10:$D$26,2)</f>
        <v>P</v>
      </c>
      <c r="E41" s="28">
        <f>+'Ark1'!H1761</f>
        <v>1</v>
      </c>
      <c r="F41" s="28">
        <f>+'Ark1'!J1761</f>
        <v>103</v>
      </c>
      <c r="G41" s="28" t="str">
        <f>VLOOKUP(F41,RNR!$A$1:$B$25,2)</f>
        <v>Rudshøgda</v>
      </c>
      <c r="H41" s="28" t="str">
        <f>+IF(I41=0,"",'Ark1'!Q1761)</f>
        <v/>
      </c>
      <c r="I41" s="335">
        <f>+'Ark1'!R1761</f>
        <v>0</v>
      </c>
      <c r="J41" s="29" t="str">
        <f>+IF(I41=0,"",'Ark1'!AG1761)</f>
        <v/>
      </c>
      <c r="K41" s="265">
        <f t="shared" ref="K41:K42" si="4">100*I41/$I$39</f>
        <v>0</v>
      </c>
      <c r="L41" s="29" t="str">
        <f>+IF(I41=0,"",'Ark1'!AH1761)</f>
        <v/>
      </c>
      <c r="M41" s="95"/>
      <c r="N41" s="485">
        <f>+'Ark1'!AI1761</f>
        <v>0</v>
      </c>
      <c r="O41" s="215"/>
      <c r="P41" s="215"/>
      <c r="Q41" s="215"/>
      <c r="R41" s="32" t="str">
        <f>+IF(I41=0,"",'Ark1'!U1761)</f>
        <v/>
      </c>
      <c r="S41" s="95"/>
      <c r="T41" s="486" t="str">
        <f>+IF(N41=0,"",'Ark1'!AJ1761)</f>
        <v/>
      </c>
      <c r="U41" s="215"/>
      <c r="V41" s="486" t="str">
        <f>+IF(N41=0,"",'Ark1'!AK1761)</f>
        <v/>
      </c>
      <c r="W41" s="95"/>
      <c r="X41" s="27" t="str">
        <f>+IF(I41=0,"",'Ark1'!T1761)</f>
        <v/>
      </c>
      <c r="Y41" s="34" t="str">
        <f>+IF(I41=0,"",'Ark1'!W1761)</f>
        <v/>
      </c>
      <c r="Z41" s="34" t="str">
        <f>+IF(I41=0,"",'Ark1'!X1761)</f>
        <v/>
      </c>
      <c r="AA41" s="34" t="str">
        <f>+IF(I41=0,"",'Ark1'!Y1761)</f>
        <v/>
      </c>
      <c r="AB41" s="34" t="str">
        <f>+IF(I41=0,"",'Ark1'!Z1761)</f>
        <v/>
      </c>
      <c r="AC41" s="29" t="str">
        <f>+IF(I41=0,"",'Ark1'!AA1761)</f>
        <v/>
      </c>
      <c r="AD41" s="27" t="str">
        <f>+IF(I41=0,"",'Ark1'!AC1761)</f>
        <v/>
      </c>
      <c r="AE41" s="34" t="str">
        <f>+IF(I41=0,"",'Ark1'!AE1761)</f>
        <v/>
      </c>
      <c r="AF41" s="34" t="str">
        <f t="shared" ref="AF41:AF65" si="5">IF(I41=0,"",R41/C41)</f>
        <v/>
      </c>
      <c r="AG41" s="29" t="str">
        <f t="shared" ref="AG41:AG42" si="6">IF(I41=0,"",I41/H41)</f>
        <v/>
      </c>
      <c r="AH41" s="214"/>
      <c r="AI41" s="217"/>
      <c r="AK41" s="29"/>
      <c r="AL41" s="27"/>
      <c r="AM41" s="218"/>
      <c r="AN41" s="28"/>
      <c r="AR41" s="28"/>
    </row>
    <row r="42" spans="1:62" ht="15" customHeight="1">
      <c r="A42" s="214"/>
      <c r="B42" s="290">
        <f>+'Ark1'!C1769</f>
        <v>2024</v>
      </c>
      <c r="C42" s="28">
        <f>+'Ark1'!L1762</f>
        <v>2</v>
      </c>
      <c r="D42" s="234" t="str">
        <f>VLOOKUP(C42,Klasse!$C$10:$D$26,2)</f>
        <v>P</v>
      </c>
      <c r="E42" s="28">
        <f>+'Ark1'!H1762</f>
        <v>2</v>
      </c>
      <c r="F42" s="28">
        <f>+'Ark1'!J1762</f>
        <v>106</v>
      </c>
      <c r="G42" s="28" t="str">
        <f>VLOOKUP(F42,RNR!$A$1:$B$25,2)</f>
        <v>Furuseth</v>
      </c>
      <c r="H42" s="28">
        <f>+IF(I42=0,"",'Ark1'!Q1762)</f>
        <v>11</v>
      </c>
      <c r="I42" s="335">
        <f>+'Ark1'!R1762</f>
        <v>13</v>
      </c>
      <c r="J42" s="29">
        <f>+IF(I42=0,"",'Ark1'!AG1762)</f>
        <v>0.19002896886058623</v>
      </c>
      <c r="K42" s="265">
        <f t="shared" si="4"/>
        <v>2.3214285714285716</v>
      </c>
      <c r="L42" s="29">
        <f>+IF(I42=0,"",'Ark1'!AH1762)</f>
        <v>0</v>
      </c>
      <c r="M42" s="95"/>
      <c r="N42" s="485">
        <f>+'Ark1'!AI1762</f>
        <v>12</v>
      </c>
      <c r="O42" s="215"/>
      <c r="P42" s="215"/>
      <c r="Q42" s="215"/>
      <c r="R42" s="32">
        <f>+IF(I42=0,"",'Ark1'!U1762)</f>
        <v>15.576923076923077</v>
      </c>
      <c r="S42" s="95"/>
      <c r="T42" s="486">
        <f>+IF(N42=0,"",'Ark1'!AJ1762)</f>
        <v>109.25833333333335</v>
      </c>
      <c r="U42" s="215"/>
      <c r="V42" s="486">
        <f>+IF(N42=0,"",'Ark1'!AK1762)</f>
        <v>12.436371634699515</v>
      </c>
      <c r="W42" s="95"/>
      <c r="X42" s="27">
        <f>+IF(I42=0,"",'Ark1'!T1762)</f>
        <v>3</v>
      </c>
      <c r="Y42" s="34">
        <f>+IF(I42=0,"",'Ark1'!W1762)</f>
        <v>0</v>
      </c>
      <c r="Z42" s="34">
        <f>+IF(I42=0,"",'Ark1'!X1762)</f>
        <v>38.461538461538446</v>
      </c>
      <c r="AA42" s="34">
        <f>+IF(I42=0,"",'Ark1'!Y1762)</f>
        <v>0</v>
      </c>
      <c r="AB42" s="34">
        <f>+IF(I42=0,"",'Ark1'!Z1762)</f>
        <v>3.9467910716572807</v>
      </c>
      <c r="AC42" s="29">
        <f>+IF(I42=0,"",'Ark1'!AA1762)</f>
        <v>0</v>
      </c>
      <c r="AD42" s="27">
        <f>+IF(I42=0,"",'Ark1'!AC1762)</f>
        <v>0</v>
      </c>
      <c r="AE42" s="34">
        <f>+IF(I42=0,"",'Ark1'!AE1762)</f>
        <v>0</v>
      </c>
      <c r="AF42" s="34">
        <f t="shared" si="5"/>
        <v>7.7884615384615383</v>
      </c>
      <c r="AG42" s="29">
        <f t="shared" si="6"/>
        <v>1.1818181818181819</v>
      </c>
      <c r="AH42" s="214"/>
      <c r="AI42" s="217"/>
      <c r="AK42" s="29"/>
      <c r="AL42" s="27"/>
      <c r="AM42" s="218"/>
      <c r="AN42" s="28"/>
      <c r="AR42" s="28"/>
    </row>
    <row r="43" spans="1:62" ht="15" customHeight="1">
      <c r="A43" s="214"/>
      <c r="B43" s="290">
        <f>+'Ark1'!C1770</f>
        <v>2024</v>
      </c>
      <c r="C43" s="28">
        <f>+'Ark1'!L1763</f>
        <v>2</v>
      </c>
      <c r="D43" s="234" t="str">
        <f>VLOOKUP(C43,Klasse!$C$10:$D$26,2)</f>
        <v>P</v>
      </c>
      <c r="E43" s="28">
        <f>+'Ark1'!H1763</f>
        <v>1</v>
      </c>
      <c r="F43" s="28">
        <f>+'Ark1'!J1763</f>
        <v>110</v>
      </c>
      <c r="G43" s="28" t="str">
        <f>VLOOKUP(F43,RNR!$A$1:$B$25,2)</f>
        <v>Gol</v>
      </c>
      <c r="H43" s="28">
        <f>+IF(I43=0,"",'Ark1'!Q1763)</f>
        <v>35</v>
      </c>
      <c r="I43" s="335">
        <f>+'Ark1'!R1763</f>
        <v>40</v>
      </c>
      <c r="J43" s="29">
        <f>+IF(I43=0,"",'Ark1'!AG1763)</f>
        <v>0.20328682528304745</v>
      </c>
      <c r="K43" s="265">
        <f t="shared" ref="K43:K65" si="7">100*I43/$I$39</f>
        <v>7.1428571428571432</v>
      </c>
      <c r="L43" s="29">
        <f>+IF(I43=0,"",'Ark1'!AH1763)</f>
        <v>5</v>
      </c>
      <c r="M43" s="95"/>
      <c r="N43" s="485">
        <f>+'Ark1'!AI1763</f>
        <v>40</v>
      </c>
      <c r="O43" s="215"/>
      <c r="P43" s="215"/>
      <c r="Q43" s="215"/>
      <c r="R43" s="32">
        <f>+IF(I43=0,"",'Ark1'!U1763)</f>
        <v>18.852499999999996</v>
      </c>
      <c r="S43" s="95"/>
      <c r="T43" s="486">
        <f>+IF(N43=0,"",'Ark1'!AJ1763)</f>
        <v>111.01999999999998</v>
      </c>
      <c r="U43" s="215"/>
      <c r="V43" s="486">
        <f>+IF(N43=0,"",'Ark1'!AK1763)</f>
        <v>13.521178923002685</v>
      </c>
      <c r="W43" s="95"/>
      <c r="X43" s="27">
        <f>+IF(I43=0,"",'Ark1'!T1763)</f>
        <v>2.9249999999999998</v>
      </c>
      <c r="Y43" s="34">
        <f>+IF(I43=0,"",'Ark1'!W1763)</f>
        <v>0</v>
      </c>
      <c r="Z43" s="34">
        <f>+IF(I43=0,"",'Ark1'!X1763)</f>
        <v>75</v>
      </c>
      <c r="AA43" s="34">
        <f>+IF(I43=0,"",'Ark1'!Y1763)</f>
        <v>22.5</v>
      </c>
      <c r="AB43" s="34">
        <f>+IF(I43=0,"",'Ark1'!Z1763)</f>
        <v>4.616112406560311</v>
      </c>
      <c r="AC43" s="29">
        <f>+IF(I43=0,"",'Ark1'!AA1763)</f>
        <v>0</v>
      </c>
      <c r="AD43" s="27">
        <f>+IF(I43=0,"",'Ark1'!AC1763)</f>
        <v>0</v>
      </c>
      <c r="AE43" s="34">
        <f>+IF(I43=0,"",'Ark1'!AE1763)</f>
        <v>0</v>
      </c>
      <c r="AF43" s="34">
        <f t="shared" si="5"/>
        <v>9.4262499999999978</v>
      </c>
      <c r="AG43" s="29">
        <f t="shared" ref="AG43:AG65" si="8">IF(I43=0,"",I43/H43)</f>
        <v>1.1428571428571428</v>
      </c>
      <c r="AH43" s="214"/>
      <c r="AI43" s="217"/>
      <c r="AK43" s="29"/>
      <c r="AL43" s="27"/>
      <c r="AM43" s="218"/>
      <c r="AN43" s="28"/>
      <c r="AR43" s="28"/>
    </row>
    <row r="44" spans="1:62" ht="15" customHeight="1">
      <c r="A44" s="214"/>
      <c r="B44" s="290">
        <f>+'Ark1'!C1771</f>
        <v>2024</v>
      </c>
      <c r="C44" s="28">
        <f>+'Ark1'!L1764</f>
        <v>2</v>
      </c>
      <c r="D44" s="234" t="str">
        <f>VLOOKUP(C44,Klasse!$C$10:$D$26,2)</f>
        <v>P</v>
      </c>
      <c r="E44" s="28">
        <f>+'Ark1'!H1764</f>
        <v>1</v>
      </c>
      <c r="F44" s="28">
        <f>+'Ark1'!J1764</f>
        <v>111</v>
      </c>
      <c r="G44" s="28" t="str">
        <f>VLOOKUP(F44,RNR!$A$1:$B$25,2)</f>
        <v>Forus</v>
      </c>
      <c r="H44" s="28">
        <f>+IF(I44=0,"",'Ark1'!Q1764)</f>
        <v>31</v>
      </c>
      <c r="I44" s="335">
        <f>+'Ark1'!R1764</f>
        <v>38</v>
      </c>
      <c r="J44" s="29">
        <f>+IF(I44=0,"",'Ark1'!AG1764)</f>
        <v>0.153496132589516</v>
      </c>
      <c r="K44" s="265">
        <f t="shared" si="7"/>
        <v>6.7857142857142856</v>
      </c>
      <c r="L44" s="29">
        <f>+IF(I44=0,"",'Ark1'!AH1764)</f>
        <v>0</v>
      </c>
      <c r="M44" s="95"/>
      <c r="N44" s="485">
        <f>+'Ark1'!AI1764</f>
        <v>38</v>
      </c>
      <c r="O44" s="215"/>
      <c r="P44" s="215"/>
      <c r="Q44" s="215"/>
      <c r="R44" s="32">
        <f>+IF(I44=0,"",'Ark1'!U1764)</f>
        <v>14.942105263157901</v>
      </c>
      <c r="S44" s="95"/>
      <c r="T44" s="486">
        <f>+IF(N44=0,"",'Ark1'!AJ1764)</f>
        <v>104.60789473684206</v>
      </c>
      <c r="U44" s="215"/>
      <c r="V44" s="486">
        <f>+IF(N44=0,"",'Ark1'!AK1764)</f>
        <v>12.819223034277853</v>
      </c>
      <c r="W44" s="95"/>
      <c r="X44" s="27">
        <f>+IF(I44=0,"",'Ark1'!T1764)</f>
        <v>2.6842105263157898</v>
      </c>
      <c r="Y44" s="34">
        <f>+IF(I44=0,"",'Ark1'!W1764)</f>
        <v>0</v>
      </c>
      <c r="Z44" s="34">
        <f>+IF(I44=0,"",'Ark1'!X1764)</f>
        <v>34.21052631578948</v>
      </c>
      <c r="AA44" s="34">
        <f>+IF(I44=0,"",'Ark1'!Y1764)</f>
        <v>2.6315789473684221</v>
      </c>
      <c r="AB44" s="34">
        <f>+IF(I44=0,"",'Ark1'!Z1764)</f>
        <v>3.8650002777249775</v>
      </c>
      <c r="AC44" s="29">
        <f>+IF(I44=0,"",'Ark1'!AA1764)</f>
        <v>0</v>
      </c>
      <c r="AD44" s="27">
        <f>+IF(I44=0,"",'Ark1'!AC1764)</f>
        <v>0</v>
      </c>
      <c r="AE44" s="34">
        <f>+IF(I44=0,"",'Ark1'!AE1764)</f>
        <v>0</v>
      </c>
      <c r="AF44" s="34">
        <f t="shared" si="5"/>
        <v>7.4710526315789503</v>
      </c>
      <c r="AG44" s="29">
        <f t="shared" si="8"/>
        <v>1.2258064516129032</v>
      </c>
      <c r="AH44" s="214"/>
      <c r="AI44" s="217"/>
      <c r="AK44" s="29"/>
      <c r="AL44" s="27"/>
      <c r="AM44" s="218"/>
      <c r="AN44" s="28"/>
      <c r="AR44" s="28"/>
    </row>
    <row r="45" spans="1:62" ht="15" customHeight="1">
      <c r="A45" s="214"/>
      <c r="B45" s="290">
        <f>+'Ark1'!C1772</f>
        <v>2024</v>
      </c>
      <c r="C45" s="28">
        <f>+'Ark1'!L1765</f>
        <v>2</v>
      </c>
      <c r="D45" s="234" t="str">
        <f>VLOOKUP(C45,Klasse!$C$10:$D$26,2)</f>
        <v>P</v>
      </c>
      <c r="E45" s="28">
        <f>+'Ark1'!H1765</f>
        <v>1</v>
      </c>
      <c r="F45" s="28">
        <f>+'Ark1'!J1765</f>
        <v>116</v>
      </c>
      <c r="G45" s="28" t="str">
        <f>VLOOKUP(F45,RNR!$A$1:$B$25,2)</f>
        <v>Sandeid</v>
      </c>
      <c r="H45" s="28">
        <f>+IF(I45=0,"",'Ark1'!Q1765)</f>
        <v>32</v>
      </c>
      <c r="I45" s="335">
        <f>+'Ark1'!R1765</f>
        <v>47</v>
      </c>
      <c r="J45" s="29">
        <f>+IF(I45=0,"",'Ark1'!AG1765)</f>
        <v>0.28218844010894151</v>
      </c>
      <c r="K45" s="265">
        <f t="shared" si="7"/>
        <v>8.3928571428571423</v>
      </c>
      <c r="L45" s="29">
        <f>+IF(I45=0,"",'Ark1'!AH1765)</f>
        <v>0</v>
      </c>
      <c r="M45" s="95"/>
      <c r="N45" s="485">
        <f>+'Ark1'!AI1765</f>
        <v>45</v>
      </c>
      <c r="O45" s="215"/>
      <c r="P45" s="215"/>
      <c r="Q45" s="215"/>
      <c r="R45" s="32">
        <f>+IF(I45=0,"",'Ark1'!U1765)</f>
        <v>13.491489361702127</v>
      </c>
      <c r="S45" s="95"/>
      <c r="T45" s="486">
        <f>+IF(N45=0,"",'Ark1'!AJ1765)</f>
        <v>101.88888888888889</v>
      </c>
      <c r="U45" s="215"/>
      <c r="V45" s="486">
        <f>+IF(N45=0,"",'Ark1'!AK1765)</f>
        <v>12.709895137131804</v>
      </c>
      <c r="W45" s="95"/>
      <c r="X45" s="27">
        <f>+IF(I45=0,"",'Ark1'!T1765)</f>
        <v>2.76595744680851</v>
      </c>
      <c r="Y45" s="34">
        <f>+IF(I45=0,"",'Ark1'!W1765)</f>
        <v>0</v>
      </c>
      <c r="Z45" s="34">
        <f>+IF(I45=0,"",'Ark1'!X1765)</f>
        <v>23.404255319148941</v>
      </c>
      <c r="AA45" s="34">
        <f>+IF(I45=0,"",'Ark1'!Y1765)</f>
        <v>0</v>
      </c>
      <c r="AB45" s="34">
        <f>+IF(I45=0,"",'Ark1'!Z1765)</f>
        <v>3.2520912935835158</v>
      </c>
      <c r="AC45" s="29">
        <f>+IF(I45=0,"",'Ark1'!AA1765)</f>
        <v>0</v>
      </c>
      <c r="AD45" s="27">
        <f>+IF(I45=0,"",'Ark1'!AC1765)</f>
        <v>0</v>
      </c>
      <c r="AE45" s="34">
        <f>+IF(I45=0,"",'Ark1'!AE1765)</f>
        <v>0</v>
      </c>
      <c r="AF45" s="34">
        <f t="shared" si="5"/>
        <v>6.7457446808510637</v>
      </c>
      <c r="AG45" s="29">
        <f t="shared" si="8"/>
        <v>1.46875</v>
      </c>
      <c r="AH45" s="214"/>
      <c r="AI45" s="217"/>
      <c r="AK45" s="29"/>
      <c r="AL45" s="27"/>
      <c r="AM45" s="218"/>
      <c r="AN45" s="28"/>
      <c r="AR45" s="28"/>
    </row>
    <row r="46" spans="1:62" ht="15" customHeight="1">
      <c r="A46" s="214"/>
      <c r="B46" s="290">
        <f>+'Ark1'!C1773</f>
        <v>2024</v>
      </c>
      <c r="C46" s="28">
        <f>+'Ark1'!L1766</f>
        <v>2</v>
      </c>
      <c r="D46" s="234" t="str">
        <f>VLOOKUP(C46,Klasse!$C$10:$D$26,2)</f>
        <v>P</v>
      </c>
      <c r="E46" s="28">
        <f>+'Ark1'!H1766</f>
        <v>2</v>
      </c>
      <c r="F46" s="28">
        <f>+'Ark1'!J1766</f>
        <v>117</v>
      </c>
      <c r="G46" s="28" t="str">
        <f>VLOOKUP(F46,RNR!$A$1:$B$25,2)</f>
        <v>Jæren</v>
      </c>
      <c r="H46" s="28">
        <f>+IF(I46=0,"",'Ark1'!Q1766)</f>
        <v>26</v>
      </c>
      <c r="I46" s="335">
        <f>+'Ark1'!R1766</f>
        <v>33</v>
      </c>
      <c r="J46" s="29">
        <f>+IF(I46=0,"",'Ark1'!AG1766)</f>
        <v>0.27825761099487362</v>
      </c>
      <c r="K46" s="265">
        <f t="shared" si="7"/>
        <v>5.8928571428571432</v>
      </c>
      <c r="L46" s="29">
        <f>+IF(I46=0,"",'Ark1'!AH1766)</f>
        <v>6.0606060606060606</v>
      </c>
      <c r="M46" s="95"/>
      <c r="N46" s="485">
        <f>+'Ark1'!AI1766</f>
        <v>33</v>
      </c>
      <c r="O46" s="215"/>
      <c r="P46" s="215"/>
      <c r="Q46" s="215"/>
      <c r="R46" s="32">
        <f>+IF(I46=0,"",'Ark1'!U1766)</f>
        <v>15.390909090909092</v>
      </c>
      <c r="S46" s="95"/>
      <c r="T46" s="486">
        <f>+IF(N46=0,"",'Ark1'!AJ1766)</f>
        <v>105.8333333333333</v>
      </c>
      <c r="U46" s="215"/>
      <c r="V46" s="486">
        <f>+IF(N46=0,"",'Ark1'!AK1766)</f>
        <v>12.84271397517441</v>
      </c>
      <c r="W46" s="95"/>
      <c r="X46" s="27">
        <f>+IF(I46=0,"",'Ark1'!T1766)</f>
        <v>2.2727272727272729</v>
      </c>
      <c r="Y46" s="34">
        <f>+IF(I46=0,"",'Ark1'!W1766)</f>
        <v>0</v>
      </c>
      <c r="Z46" s="34">
        <f>+IF(I46=0,"",'Ark1'!X1766)</f>
        <v>42.424242424242429</v>
      </c>
      <c r="AA46" s="34">
        <f>+IF(I46=0,"",'Ark1'!Y1766)</f>
        <v>0</v>
      </c>
      <c r="AB46" s="34">
        <f>+IF(I46=0,"",'Ark1'!Z1766)</f>
        <v>3.192164995010752</v>
      </c>
      <c r="AC46" s="29">
        <f>+IF(I46=0,"",'Ark1'!AA1766)</f>
        <v>0</v>
      </c>
      <c r="AD46" s="27">
        <f>+IF(I46=0,"",'Ark1'!AC1766)</f>
        <v>0</v>
      </c>
      <c r="AE46" s="34">
        <f>+IF(I46=0,"",'Ark1'!AE1766)</f>
        <v>0</v>
      </c>
      <c r="AF46" s="34">
        <f t="shared" si="5"/>
        <v>7.6954545454545462</v>
      </c>
      <c r="AG46" s="29">
        <f t="shared" si="8"/>
        <v>1.2692307692307692</v>
      </c>
      <c r="AH46" s="214"/>
      <c r="AI46" s="217"/>
      <c r="AK46" s="29"/>
      <c r="AL46" s="27"/>
      <c r="AM46" s="218"/>
      <c r="AN46" s="28"/>
      <c r="AR46" s="28"/>
    </row>
    <row r="47" spans="1:62" ht="15" customHeight="1">
      <c r="A47" s="214"/>
      <c r="B47" s="290">
        <f>+'Ark1'!C1774</f>
        <v>2024</v>
      </c>
      <c r="C47" s="28">
        <f>+'Ark1'!L1767</f>
        <v>2</v>
      </c>
      <c r="D47" s="234" t="str">
        <f>VLOOKUP(C47,Klasse!$C$10:$D$26,2)</f>
        <v>P</v>
      </c>
      <c r="E47" s="28">
        <f>+'Ark1'!H1767</f>
        <v>1</v>
      </c>
      <c r="F47" s="28">
        <f>+'Ark1'!J1767</f>
        <v>134</v>
      </c>
      <c r="G47" s="28" t="str">
        <f>VLOOKUP(F47,RNR!$A$1:$B$25,2)</f>
        <v>Førde</v>
      </c>
      <c r="H47" s="28">
        <f>+IF(I47=0,"",'Ark1'!Q1767)</f>
        <v>28</v>
      </c>
      <c r="I47" s="335">
        <f>+'Ark1'!R1767</f>
        <v>34</v>
      </c>
      <c r="J47" s="29">
        <f>+IF(I47=0,"",'Ark1'!AG1767)</f>
        <v>0.14231418249224251</v>
      </c>
      <c r="K47" s="265">
        <f t="shared" si="7"/>
        <v>6.0714285714285712</v>
      </c>
      <c r="L47" s="29">
        <f>+IF(I47=0,"",'Ark1'!AH1767)</f>
        <v>2.9411764705882355</v>
      </c>
      <c r="M47" s="95"/>
      <c r="N47" s="485">
        <f>+'Ark1'!AI1767</f>
        <v>34</v>
      </c>
      <c r="O47" s="215"/>
      <c r="P47" s="215"/>
      <c r="Q47" s="215"/>
      <c r="R47" s="32">
        <f>+IF(I47=0,"",'Ark1'!U1767)</f>
        <v>14.252941176470584</v>
      </c>
      <c r="S47" s="95"/>
      <c r="T47" s="486">
        <f>+IF(N47=0,"",'Ark1'!AJ1767)</f>
        <v>102.33823529411768</v>
      </c>
      <c r="U47" s="215"/>
      <c r="V47" s="486">
        <f>+IF(N47=0,"",'Ark1'!AK1767)</f>
        <v>12.954335762044648</v>
      </c>
      <c r="W47" s="95"/>
      <c r="X47" s="27">
        <f>+IF(I47=0,"",'Ark1'!T1767)</f>
        <v>3.1176470588235294</v>
      </c>
      <c r="Y47" s="34">
        <f>+IF(I47=0,"",'Ark1'!W1767)</f>
        <v>0</v>
      </c>
      <c r="Z47" s="34">
        <f>+IF(I47=0,"",'Ark1'!X1767)</f>
        <v>29.411764705882355</v>
      </c>
      <c r="AA47" s="34">
        <f>+IF(I47=0,"",'Ark1'!Y1767)</f>
        <v>2.9411764705882355</v>
      </c>
      <c r="AB47" s="34">
        <f>+IF(I47=0,"",'Ark1'!Z1767)</f>
        <v>4.1823322577465056</v>
      </c>
      <c r="AC47" s="29">
        <f>+IF(I47=0,"",'Ark1'!AA1767)</f>
        <v>0</v>
      </c>
      <c r="AD47" s="27">
        <f>+IF(I47=0,"",'Ark1'!AC1767)</f>
        <v>0</v>
      </c>
      <c r="AE47" s="34">
        <f>+IF(I47=0,"",'Ark1'!AE1767)</f>
        <v>0</v>
      </c>
      <c r="AF47" s="34">
        <f t="shared" si="5"/>
        <v>7.1264705882352919</v>
      </c>
      <c r="AG47" s="29">
        <f t="shared" si="8"/>
        <v>1.2142857142857142</v>
      </c>
      <c r="AH47" s="214"/>
      <c r="AI47" s="217"/>
      <c r="AK47" s="29"/>
      <c r="AL47" s="27"/>
      <c r="AM47" s="218"/>
      <c r="AN47" s="28"/>
      <c r="AR47" s="28"/>
    </row>
    <row r="48" spans="1:62" ht="15" customHeight="1">
      <c r="A48" s="214"/>
      <c r="B48" s="290">
        <f>+'Ark1'!C1775</f>
        <v>2024</v>
      </c>
      <c r="C48" s="28">
        <f>+'Ark1'!L1768</f>
        <v>2</v>
      </c>
      <c r="D48" s="234" t="str">
        <f>VLOOKUP(C48,Klasse!$C$10:$D$26,2)</f>
        <v>P</v>
      </c>
      <c r="E48" s="28">
        <f>+'Ark1'!H1768</f>
        <v>2</v>
      </c>
      <c r="F48" s="28">
        <f>+'Ark1'!J1768</f>
        <v>141</v>
      </c>
      <c r="G48" s="28" t="str">
        <f>VLOOKUP(F48,RNR!$A$1:$B$25,2)</f>
        <v>Ølen</v>
      </c>
      <c r="H48" s="28">
        <f>+IF(I48=0,"",'Ark1'!Q1768)</f>
        <v>82</v>
      </c>
      <c r="I48" s="335">
        <f>+'Ark1'!R1768</f>
        <v>131</v>
      </c>
      <c r="J48" s="29">
        <f>+IF(I48=0,"",'Ark1'!AG1768)</f>
        <v>0.59013095604549937</v>
      </c>
      <c r="K48" s="265">
        <f t="shared" si="7"/>
        <v>23.392857142857142</v>
      </c>
      <c r="L48" s="29">
        <f>+IF(I48=0,"",'Ark1'!AH1768)</f>
        <v>8.3969465648854982</v>
      </c>
      <c r="M48" s="95"/>
      <c r="N48" s="485">
        <f>+'Ark1'!AI1768</f>
        <v>131</v>
      </c>
      <c r="O48" s="215"/>
      <c r="P48" s="215"/>
      <c r="Q48" s="215"/>
      <c r="R48" s="32">
        <f>+IF(I48=0,"",'Ark1'!U1768)</f>
        <v>13.507633587786252</v>
      </c>
      <c r="S48" s="95"/>
      <c r="T48" s="486">
        <f>+IF(N48=0,"",'Ark1'!AJ1768)</f>
        <v>102.17557251908401</v>
      </c>
      <c r="U48" s="215"/>
      <c r="V48" s="486">
        <f>+IF(N48=0,"",'Ark1'!AK1768)</f>
        <v>12.39663891586161</v>
      </c>
      <c r="W48" s="95"/>
      <c r="X48" s="27">
        <f>+IF(I48=0,"",'Ark1'!T1768)</f>
        <v>3.0458015267175576</v>
      </c>
      <c r="Y48" s="34">
        <f>+IF(I48=0,"",'Ark1'!W1768)</f>
        <v>0</v>
      </c>
      <c r="Z48" s="34">
        <f>+IF(I48=0,"",'Ark1'!X1768)</f>
        <v>29.770992366412205</v>
      </c>
      <c r="AA48" s="34">
        <f>+IF(I48=0,"",'Ark1'!Y1768)</f>
        <v>0</v>
      </c>
      <c r="AB48" s="34">
        <f>+IF(I48=0,"",'Ark1'!Z1768)</f>
        <v>3.551338169907218</v>
      </c>
      <c r="AC48" s="29">
        <f>+IF(I48=0,"",'Ark1'!AA1768)</f>
        <v>0</v>
      </c>
      <c r="AD48" s="27">
        <f>+IF(I48=0,"",'Ark1'!AC1768)</f>
        <v>0</v>
      </c>
      <c r="AE48" s="34">
        <f>+IF(I48=0,"",'Ark1'!AE1768)</f>
        <v>0</v>
      </c>
      <c r="AF48" s="34">
        <f t="shared" si="5"/>
        <v>6.7538167938931259</v>
      </c>
      <c r="AG48" s="29">
        <f t="shared" si="8"/>
        <v>1.5975609756097562</v>
      </c>
      <c r="AH48" s="214"/>
      <c r="AI48" s="217"/>
      <c r="AK48" s="29"/>
      <c r="AL48" s="27"/>
      <c r="AM48" s="218"/>
      <c r="AN48" s="28"/>
      <c r="AR48" s="28"/>
    </row>
    <row r="49" spans="1:44" ht="15" customHeight="1">
      <c r="A49" s="214"/>
      <c r="B49" s="290">
        <f>+'Ark1'!C1776</f>
        <v>2024</v>
      </c>
      <c r="C49" s="28">
        <f>+'Ark1'!L1769</f>
        <v>2</v>
      </c>
      <c r="D49" s="234" t="str">
        <f>VLOOKUP(C49,Klasse!$C$10:$D$26,2)</f>
        <v>P</v>
      </c>
      <c r="E49" s="28">
        <f>+'Ark1'!H1769</f>
        <v>2</v>
      </c>
      <c r="F49" s="28">
        <f>+'Ark1'!J1769</f>
        <v>143</v>
      </c>
      <c r="G49" s="28" t="str">
        <f>VLOOKUP(F49,RNR!$A$1:$B$25,2)</f>
        <v>Nordfjord</v>
      </c>
      <c r="H49" s="28" t="str">
        <f>+IF(I49=0,"",'Ark1'!Q1769)</f>
        <v/>
      </c>
      <c r="I49" s="335">
        <f>+'Ark1'!R1769</f>
        <v>0</v>
      </c>
      <c r="J49" s="29" t="str">
        <f>+IF(I49=0,"",'Ark1'!AG1769)</f>
        <v/>
      </c>
      <c r="K49" s="265">
        <f t="shared" si="7"/>
        <v>0</v>
      </c>
      <c r="L49" s="29" t="str">
        <f>+IF(I49=0,"",'Ark1'!AH1769)</f>
        <v/>
      </c>
      <c r="M49" s="95"/>
      <c r="N49" s="485">
        <f>+'Ark1'!AI1769</f>
        <v>0</v>
      </c>
      <c r="O49" s="215"/>
      <c r="P49" s="215"/>
      <c r="Q49" s="215"/>
      <c r="R49" s="32" t="str">
        <f>+IF(I49=0,"",'Ark1'!U1769)</f>
        <v/>
      </c>
      <c r="S49" s="95"/>
      <c r="T49" s="486" t="str">
        <f>+IF(N49=0,"",'Ark1'!AJ1769)</f>
        <v/>
      </c>
      <c r="U49" s="215"/>
      <c r="V49" s="486" t="str">
        <f>+IF(N49=0,"",'Ark1'!AK1769)</f>
        <v/>
      </c>
      <c r="W49" s="95"/>
      <c r="X49" s="27" t="str">
        <f>+IF(I49=0,"",'Ark1'!T1769)</f>
        <v/>
      </c>
      <c r="Y49" s="34" t="str">
        <f>+IF(I49=0,"",'Ark1'!W1769)</f>
        <v/>
      </c>
      <c r="Z49" s="34" t="str">
        <f>+IF(I49=0,"",'Ark1'!X1769)</f>
        <v/>
      </c>
      <c r="AA49" s="34" t="str">
        <f>+IF(I49=0,"",'Ark1'!Y1769)</f>
        <v/>
      </c>
      <c r="AB49" s="34" t="str">
        <f>+IF(I49=0,"",'Ark1'!Z1769)</f>
        <v/>
      </c>
      <c r="AC49" s="29" t="str">
        <f>+IF(I49=0,"",'Ark1'!AA1769)</f>
        <v/>
      </c>
      <c r="AD49" s="27" t="str">
        <f>+IF(I49=0,"",'Ark1'!AC1769)</f>
        <v/>
      </c>
      <c r="AE49" s="34" t="str">
        <f>+IF(I49=0,"",'Ark1'!AE1769)</f>
        <v/>
      </c>
      <c r="AF49" s="34" t="str">
        <f t="shared" si="5"/>
        <v/>
      </c>
      <c r="AG49" s="29" t="str">
        <f t="shared" si="8"/>
        <v/>
      </c>
      <c r="AH49" s="214"/>
      <c r="AI49" s="217"/>
      <c r="AK49" s="29"/>
      <c r="AL49" s="27"/>
      <c r="AM49" s="218"/>
      <c r="AN49" s="28"/>
      <c r="AR49" s="28"/>
    </row>
    <row r="50" spans="1:44" ht="15" customHeight="1">
      <c r="A50" s="214"/>
      <c r="B50" s="290">
        <f>+'Ark1'!C1777</f>
        <v>2024</v>
      </c>
      <c r="C50" s="28">
        <f>+'Ark1'!L1770</f>
        <v>2</v>
      </c>
      <c r="D50" s="234" t="str">
        <f>VLOOKUP(C50,Klasse!$C$10:$D$26,2)</f>
        <v>P</v>
      </c>
      <c r="E50" s="28">
        <f>+'Ark1'!H1770</f>
        <v>2</v>
      </c>
      <c r="F50" s="28">
        <f>+'Ark1'!J1770</f>
        <v>147</v>
      </c>
      <c r="G50" s="28" t="str">
        <f>VLOOKUP(F50,RNR!$A$1:$B$25,2)</f>
        <v>Midt-Norge</v>
      </c>
      <c r="H50" s="28">
        <f>+IF(I50=0,"",'Ark1'!Q1770)</f>
        <v>7</v>
      </c>
      <c r="I50" s="335">
        <f>+'Ark1'!R1770</f>
        <v>22</v>
      </c>
      <c r="J50" s="29">
        <f>+IF(I50=0,"",'Ark1'!AG1770)</f>
        <v>0.79603972284609437</v>
      </c>
      <c r="K50" s="265">
        <f t="shared" si="7"/>
        <v>3.9285714285714284</v>
      </c>
      <c r="L50" s="29">
        <f>+IF(I50=0,"",'Ark1'!AH1770)</f>
        <v>0</v>
      </c>
      <c r="M50" s="95"/>
      <c r="N50" s="485">
        <f>+'Ark1'!AI1770</f>
        <v>22</v>
      </c>
      <c r="O50" s="215"/>
      <c r="P50" s="215"/>
      <c r="Q50" s="215"/>
      <c r="R50" s="32">
        <f>+IF(I50=0,"",'Ark1'!U1770)</f>
        <v>13.259090909090903</v>
      </c>
      <c r="S50" s="95"/>
      <c r="T50" s="486">
        <f>+IF(N50=0,"",'Ark1'!AJ1770)</f>
        <v>102.28636363636365</v>
      </c>
      <c r="U50" s="215"/>
      <c r="V50" s="486">
        <f>+IF(N50=0,"",'Ark1'!AK1770)</f>
        <v>12.1529706590571</v>
      </c>
      <c r="W50" s="95"/>
      <c r="X50" s="27">
        <f>+IF(I50=0,"",'Ark1'!T1770)</f>
        <v>3.0909090909090904</v>
      </c>
      <c r="Y50" s="34">
        <f>+IF(I50=0,"",'Ark1'!W1770)</f>
        <v>0</v>
      </c>
      <c r="Z50" s="34">
        <f>+IF(I50=0,"",'Ark1'!X1770)</f>
        <v>27.272727272727277</v>
      </c>
      <c r="AA50" s="34">
        <f>+IF(I50=0,"",'Ark1'!Y1770)</f>
        <v>0</v>
      </c>
      <c r="AB50" s="34">
        <f>+IF(I50=0,"",'Ark1'!Z1770)</f>
        <v>3.4415455157806809</v>
      </c>
      <c r="AC50" s="29">
        <f>+IF(I50=0,"",'Ark1'!AA1770)</f>
        <v>0</v>
      </c>
      <c r="AD50" s="27">
        <f>+IF(I50=0,"",'Ark1'!AC1770)</f>
        <v>0</v>
      </c>
      <c r="AE50" s="34">
        <f>+IF(I50=0,"",'Ark1'!AE1770)</f>
        <v>0</v>
      </c>
      <c r="AF50" s="34">
        <f t="shared" si="5"/>
        <v>6.6295454545454513</v>
      </c>
      <c r="AG50" s="29">
        <f t="shared" si="8"/>
        <v>3.1428571428571428</v>
      </c>
      <c r="AH50" s="214"/>
      <c r="AI50" s="217"/>
      <c r="AK50" s="29"/>
      <c r="AL50" s="27"/>
      <c r="AM50" s="218"/>
      <c r="AN50" s="28"/>
      <c r="AR50" s="28"/>
    </row>
    <row r="51" spans="1:44" ht="15" customHeight="1">
      <c r="A51" s="214"/>
      <c r="B51" s="290">
        <f>+'Ark1'!C1778</f>
        <v>2024</v>
      </c>
      <c r="C51" s="28">
        <f>+'Ark1'!L1771</f>
        <v>2</v>
      </c>
      <c r="D51" s="234" t="str">
        <f>VLOOKUP(C51,Klasse!$C$10:$D$26,2)</f>
        <v>P</v>
      </c>
      <c r="E51" s="28">
        <f>+'Ark1'!H1771</f>
        <v>1</v>
      </c>
      <c r="F51" s="28">
        <f>+'Ark1'!J1771</f>
        <v>155</v>
      </c>
      <c r="G51" s="28" t="str">
        <f>VLOOKUP(F51,RNR!$A$1:$B$25,2)</f>
        <v>Målselv</v>
      </c>
      <c r="H51" s="28">
        <f>+IF(I51=0,"",'Ark1'!Q1771)</f>
        <v>8</v>
      </c>
      <c r="I51" s="335">
        <f>+'Ark1'!R1771</f>
        <v>13</v>
      </c>
      <c r="J51" s="29">
        <f>+IF(I51=0,"",'Ark1'!AG1771)</f>
        <v>0.11551843127752098</v>
      </c>
      <c r="K51" s="265">
        <f t="shared" si="7"/>
        <v>2.3214285714285716</v>
      </c>
      <c r="L51" s="29">
        <f>+IF(I51=0,"",'Ark1'!AH1771)</f>
        <v>0</v>
      </c>
      <c r="M51" s="95"/>
      <c r="N51" s="485">
        <f>+'Ark1'!AI1771</f>
        <v>7</v>
      </c>
      <c r="O51" s="215"/>
      <c r="P51" s="215"/>
      <c r="Q51" s="215"/>
      <c r="R51" s="32">
        <f>+IF(I51=0,"",'Ark1'!U1771)</f>
        <v>14.961538461538463</v>
      </c>
      <c r="S51" s="95"/>
      <c r="T51" s="486">
        <f>+IF(N51=0,"",'Ark1'!AJ1771)</f>
        <v>109.28571428571423</v>
      </c>
      <c r="U51" s="215"/>
      <c r="V51" s="486">
        <f>+IF(N51=0,"",'Ark1'!AK1771)</f>
        <v>12.677610598650528</v>
      </c>
      <c r="W51" s="95"/>
      <c r="X51" s="27">
        <f>+IF(I51=0,"",'Ark1'!T1771)</f>
        <v>3.1538461538461529</v>
      </c>
      <c r="Y51" s="34">
        <f>+IF(I51=0,"",'Ark1'!W1771)</f>
        <v>0</v>
      </c>
      <c r="Z51" s="34">
        <f>+IF(I51=0,"",'Ark1'!X1771)</f>
        <v>38.461538461538446</v>
      </c>
      <c r="AA51" s="34">
        <f>+IF(I51=0,"",'Ark1'!Y1771)</f>
        <v>0</v>
      </c>
      <c r="AB51" s="34">
        <f>+IF(I51=0,"",'Ark1'!Z1771)</f>
        <v>4.2924869000361809</v>
      </c>
      <c r="AC51" s="29">
        <f>+IF(I51=0,"",'Ark1'!AA1771)</f>
        <v>0</v>
      </c>
      <c r="AD51" s="27">
        <f>+IF(I51=0,"",'Ark1'!AC1771)</f>
        <v>0</v>
      </c>
      <c r="AE51" s="34">
        <f>+IF(I51=0,"",'Ark1'!AE1771)</f>
        <v>0</v>
      </c>
      <c r="AF51" s="34">
        <f t="shared" si="5"/>
        <v>7.4807692307692317</v>
      </c>
      <c r="AG51" s="29">
        <f t="shared" si="8"/>
        <v>1.625</v>
      </c>
      <c r="AH51" s="214"/>
      <c r="AI51" s="217"/>
      <c r="AK51" s="29"/>
      <c r="AL51" s="27"/>
      <c r="AM51" s="218"/>
      <c r="AN51" s="28"/>
      <c r="AR51" s="28"/>
    </row>
    <row r="52" spans="1:44" ht="15" customHeight="1">
      <c r="A52" s="214"/>
      <c r="B52" s="290">
        <f>+'Ark1'!C1779</f>
        <v>2024</v>
      </c>
      <c r="C52" s="28">
        <f>+'Ark1'!L1772</f>
        <v>2</v>
      </c>
      <c r="D52" s="234" t="str">
        <f>VLOOKUP(C52,Klasse!$C$10:$D$26,2)</f>
        <v>P</v>
      </c>
      <c r="E52" s="28">
        <f>+'Ark1'!H1772</f>
        <v>2</v>
      </c>
      <c r="F52" s="28">
        <f>+'Ark1'!J1772</f>
        <v>160</v>
      </c>
      <c r="G52" s="28" t="str">
        <f>VLOOKUP(F52,RNR!$A$1:$B$25,2)</f>
        <v>Oslo</v>
      </c>
      <c r="H52" s="28">
        <f>+IF(I52=0,"",'Ark1'!Q1772)</f>
        <v>18</v>
      </c>
      <c r="I52" s="335">
        <f>+'Ark1'!R1772</f>
        <v>22</v>
      </c>
      <c r="J52" s="29">
        <f>+IF(I52=0,"",'Ark1'!AG1772)</f>
        <v>0.29529717365848662</v>
      </c>
      <c r="K52" s="265">
        <f t="shared" si="7"/>
        <v>3.9285714285714284</v>
      </c>
      <c r="L52" s="29">
        <f>+IF(I52=0,"",'Ark1'!AH1772)</f>
        <v>0</v>
      </c>
      <c r="M52" s="95"/>
      <c r="N52" s="485">
        <f>+'Ark1'!AI1772</f>
        <v>22</v>
      </c>
      <c r="O52" s="215"/>
      <c r="P52" s="215"/>
      <c r="Q52" s="215"/>
      <c r="R52" s="32">
        <f>+IF(I52=0,"",'Ark1'!U1772)</f>
        <v>15.486363636363638</v>
      </c>
      <c r="S52" s="95"/>
      <c r="T52" s="486">
        <f>+IF(N52=0,"",'Ark1'!AJ1772)</f>
        <v>106.67272727272722</v>
      </c>
      <c r="U52" s="215"/>
      <c r="V52" s="486">
        <f>+IF(N52=0,"",'Ark1'!AK1772)</f>
        <v>12.507562547347382</v>
      </c>
      <c r="W52" s="95"/>
      <c r="X52" s="27">
        <f>+IF(I52=0,"",'Ark1'!T1772)</f>
        <v>3.0909090909090904</v>
      </c>
      <c r="Y52" s="34">
        <f>+IF(I52=0,"",'Ark1'!W1772)</f>
        <v>0</v>
      </c>
      <c r="Z52" s="34">
        <f>+IF(I52=0,"",'Ark1'!X1772)</f>
        <v>50</v>
      </c>
      <c r="AA52" s="34">
        <f>+IF(I52=0,"",'Ark1'!Y1772)</f>
        <v>0</v>
      </c>
      <c r="AB52" s="34">
        <f>+IF(I52=0,"",'Ark1'!Z1772)</f>
        <v>3.8611462563885248</v>
      </c>
      <c r="AC52" s="29">
        <f>+IF(I52=0,"",'Ark1'!AA1772)</f>
        <v>0</v>
      </c>
      <c r="AD52" s="27">
        <f>+IF(I52=0,"",'Ark1'!AC1772)</f>
        <v>0</v>
      </c>
      <c r="AE52" s="34">
        <f>+IF(I52=0,"",'Ark1'!AE1772)</f>
        <v>0</v>
      </c>
      <c r="AF52" s="34">
        <f t="shared" si="5"/>
        <v>7.7431818181818191</v>
      </c>
      <c r="AG52" s="29">
        <f t="shared" si="8"/>
        <v>1.2222222222222223</v>
      </c>
      <c r="AH52" s="214"/>
      <c r="AI52" s="217"/>
      <c r="AK52" s="29"/>
      <c r="AL52" s="27"/>
      <c r="AM52" s="218"/>
      <c r="AN52" s="28"/>
      <c r="AR52" s="28"/>
    </row>
    <row r="53" spans="1:44" ht="15" customHeight="1">
      <c r="A53" s="214"/>
      <c r="B53" s="290">
        <f>+'Ark1'!C1780</f>
        <v>2024</v>
      </c>
      <c r="C53" s="28">
        <f>+'Ark1'!L1773</f>
        <v>2</v>
      </c>
      <c r="D53" s="234" t="str">
        <f>VLOOKUP(C53,Klasse!$C$10:$D$26,2)</f>
        <v>P</v>
      </c>
      <c r="E53" s="28">
        <f>+'Ark1'!H1773</f>
        <v>1</v>
      </c>
      <c r="F53" s="28">
        <f>+'Ark1'!J1773</f>
        <v>171</v>
      </c>
      <c r="G53" s="28" t="str">
        <f>VLOOKUP(F53,RNR!$A$1:$B$25,2)</f>
        <v>Prima</v>
      </c>
      <c r="H53" s="28">
        <f>+IF(I53=0,"",'Ark1'!Q1773)</f>
        <v>2</v>
      </c>
      <c r="I53" s="335">
        <f>+'Ark1'!R1773</f>
        <v>3</v>
      </c>
      <c r="J53" s="29">
        <f>+IF(I53=0,"",'Ark1'!AG1773)</f>
        <v>7.9603363911357056E-2</v>
      </c>
      <c r="K53" s="265">
        <f t="shared" si="7"/>
        <v>0.5357142857142857</v>
      </c>
      <c r="L53" s="29">
        <f>+IF(I53=0,"",'Ark1'!AH1773)</f>
        <v>0</v>
      </c>
      <c r="M53" s="95"/>
      <c r="N53" s="485">
        <f>+'Ark1'!AI1773</f>
        <v>3</v>
      </c>
      <c r="O53" s="215"/>
      <c r="P53" s="215"/>
      <c r="Q53" s="215"/>
      <c r="R53" s="32">
        <f>+IF(I53=0,"",'Ark1'!U1773)</f>
        <v>18.833333333333329</v>
      </c>
      <c r="S53" s="95"/>
      <c r="T53" s="486">
        <f>+IF(N53=0,"",'Ark1'!AJ1773)</f>
        <v>112</v>
      </c>
      <c r="U53" s="215"/>
      <c r="V53" s="486">
        <f>+IF(N53=0,"",'Ark1'!AK1773)</f>
        <v>13.447512177294502</v>
      </c>
      <c r="W53" s="95"/>
      <c r="X53" s="27">
        <f>+IF(I53=0,"",'Ark1'!T1773)</f>
        <v>3</v>
      </c>
      <c r="Y53" s="34">
        <f>+IF(I53=0,"",'Ark1'!W1773)</f>
        <v>0</v>
      </c>
      <c r="Z53" s="34">
        <f>+IF(I53=0,"",'Ark1'!X1773)</f>
        <v>100</v>
      </c>
      <c r="AA53" s="34">
        <f>+IF(I53=0,"",'Ark1'!Y1773)</f>
        <v>0</v>
      </c>
      <c r="AB53" s="34">
        <f>+IF(I53=0,"",'Ark1'!Z1773)</f>
        <v>1.2657891697364945</v>
      </c>
      <c r="AC53" s="29">
        <f>+IF(I53=0,"",'Ark1'!AA1773)</f>
        <v>0</v>
      </c>
      <c r="AD53" s="27">
        <f>+IF(I53=0,"",'Ark1'!AC1773)</f>
        <v>0</v>
      </c>
      <c r="AE53" s="34">
        <f>+IF(I53=0,"",'Ark1'!AE1773)</f>
        <v>0</v>
      </c>
      <c r="AF53" s="34">
        <f t="shared" si="5"/>
        <v>9.4166666666666643</v>
      </c>
      <c r="AG53" s="29">
        <f t="shared" si="8"/>
        <v>1.5</v>
      </c>
      <c r="AH53" s="214"/>
      <c r="AI53" s="217"/>
      <c r="AK53" s="29"/>
      <c r="AL53" s="27"/>
      <c r="AM53" s="218"/>
      <c r="AN53" s="28"/>
      <c r="AR53" s="28"/>
    </row>
    <row r="54" spans="1:44" ht="15" customHeight="1">
      <c r="A54" s="214"/>
      <c r="B54" s="290">
        <f>+'Ark1'!C1781</f>
        <v>2024</v>
      </c>
      <c r="C54" s="28">
        <f>+'Ark1'!L1774</f>
        <v>2</v>
      </c>
      <c r="D54" s="234" t="str">
        <f>VLOOKUP(C54,Klasse!$C$10:$D$26,2)</f>
        <v>P</v>
      </c>
      <c r="E54" s="28">
        <f>+'Ark1'!H1774</f>
        <v>2</v>
      </c>
      <c r="F54" s="28">
        <f>+'Ark1'!J1774</f>
        <v>175</v>
      </c>
      <c r="G54" s="28" t="str">
        <f>VLOOKUP(F54,RNR!$A$1:$B$25,2)</f>
        <v>Ole Ringdal</v>
      </c>
      <c r="H54" s="28">
        <f>+IF(I54=0,"",'Ark1'!Q1774)</f>
        <v>13</v>
      </c>
      <c r="I54" s="335">
        <f>+'Ark1'!R1774</f>
        <v>21</v>
      </c>
      <c r="J54" s="29">
        <f>+IF(I54=0,"",'Ark1'!AG1774)</f>
        <v>0.47513301579812434</v>
      </c>
      <c r="K54" s="265">
        <f t="shared" si="7"/>
        <v>3.75</v>
      </c>
      <c r="L54" s="29">
        <f>+IF(I54=0,"",'Ark1'!AH1774)</f>
        <v>0</v>
      </c>
      <c r="M54" s="95"/>
      <c r="N54" s="485">
        <f>+'Ark1'!AI1774</f>
        <v>15</v>
      </c>
      <c r="O54" s="215"/>
      <c r="P54" s="215"/>
      <c r="Q54" s="215"/>
      <c r="R54" s="32">
        <f>+IF(I54=0,"",'Ark1'!U1774)</f>
        <v>11.60476190476191</v>
      </c>
      <c r="S54" s="95"/>
      <c r="T54" s="486">
        <f>+IF(N54=0,"",'Ark1'!AJ1774)</f>
        <v>95.813333333333318</v>
      </c>
      <c r="U54" s="215"/>
      <c r="V54" s="486">
        <f>+IF(N54=0,"",'Ark1'!AK1774)</f>
        <v>12.434396701206742</v>
      </c>
      <c r="W54" s="95"/>
      <c r="X54" s="27">
        <f>+IF(I54=0,"",'Ark1'!T1774)</f>
        <v>2.9523809523809512</v>
      </c>
      <c r="Y54" s="34">
        <f>+IF(I54=0,"",'Ark1'!W1774)</f>
        <v>0</v>
      </c>
      <c r="Z54" s="34">
        <f>+IF(I54=0,"",'Ark1'!X1774)</f>
        <v>9.5238095238095273</v>
      </c>
      <c r="AA54" s="34">
        <f>+IF(I54=0,"",'Ark1'!Y1774)</f>
        <v>0</v>
      </c>
      <c r="AB54" s="34">
        <f>+IF(I54=0,"",'Ark1'!Z1774)</f>
        <v>3.0277252486653881</v>
      </c>
      <c r="AC54" s="29">
        <f>+IF(I54=0,"",'Ark1'!AA1774)</f>
        <v>0</v>
      </c>
      <c r="AD54" s="27">
        <f>+IF(I54=0,"",'Ark1'!AC1774)</f>
        <v>0</v>
      </c>
      <c r="AE54" s="34">
        <f>+IF(I54=0,"",'Ark1'!AE1774)</f>
        <v>0</v>
      </c>
      <c r="AF54" s="34">
        <f t="shared" si="5"/>
        <v>5.8023809523809549</v>
      </c>
      <c r="AG54" s="29">
        <f t="shared" si="8"/>
        <v>1.6153846153846154</v>
      </c>
      <c r="AH54" s="214"/>
      <c r="AI54" s="217"/>
      <c r="AK54" s="29"/>
      <c r="AL54" s="27"/>
      <c r="AM54" s="218"/>
      <c r="AN54" s="28"/>
      <c r="AR54" s="28"/>
    </row>
    <row r="55" spans="1:44" ht="15" customHeight="1">
      <c r="A55" s="214"/>
      <c r="B55" s="290">
        <f>+'Ark1'!C1782</f>
        <v>2024</v>
      </c>
      <c r="C55" s="28">
        <f>+'Ark1'!L1775</f>
        <v>2</v>
      </c>
      <c r="D55" s="234" t="str">
        <f>VLOOKUP(C55,Klasse!$C$10:$D$26,2)</f>
        <v>P</v>
      </c>
      <c r="E55" s="28">
        <f>+'Ark1'!H1775</f>
        <v>2</v>
      </c>
      <c r="F55" s="28">
        <f>+'Ark1'!J1775</f>
        <v>177</v>
      </c>
      <c r="G55" s="28" t="str">
        <f>VLOOKUP(F55,RNR!$A$1:$B$25,2)</f>
        <v>Slakthuset</v>
      </c>
      <c r="H55" s="28">
        <f>+IF(I55=0,"",'Ark1'!Q1775)</f>
        <v>14</v>
      </c>
      <c r="I55" s="335">
        <f>+'Ark1'!R1775</f>
        <v>24</v>
      </c>
      <c r="J55" s="29">
        <f>+IF(I55=0,"",'Ark1'!AG1775)</f>
        <v>0.30946567967926875</v>
      </c>
      <c r="K55" s="265">
        <f t="shared" si="7"/>
        <v>4.2857142857142856</v>
      </c>
      <c r="L55" s="29">
        <f>+IF(I55=0,"",'Ark1'!AH1775)</f>
        <v>0</v>
      </c>
      <c r="M55" s="95"/>
      <c r="N55" s="485">
        <f>+'Ark1'!AI1775</f>
        <v>24</v>
      </c>
      <c r="O55" s="215"/>
      <c r="P55" s="215"/>
      <c r="Q55" s="215"/>
      <c r="R55" s="32">
        <f>+IF(I55=0,"",'Ark1'!U1775)</f>
        <v>15.2</v>
      </c>
      <c r="S55" s="95"/>
      <c r="T55" s="486">
        <f>+IF(N55=0,"",'Ark1'!AJ1775)</f>
        <v>107.4291666666667</v>
      </c>
      <c r="U55" s="215"/>
      <c r="V55" s="486">
        <f>+IF(N55=0,"",'Ark1'!AK1775)</f>
        <v>12.109404121260392</v>
      </c>
      <c r="W55" s="95"/>
      <c r="X55" s="27">
        <f>+IF(I55=0,"",'Ark1'!T1775)</f>
        <v>3.2083333333333335</v>
      </c>
      <c r="Y55" s="34">
        <f>+IF(I55=0,"",'Ark1'!W1775)</f>
        <v>0</v>
      </c>
      <c r="Z55" s="34">
        <f>+IF(I55=0,"",'Ark1'!X1775)</f>
        <v>41.666666666666657</v>
      </c>
      <c r="AA55" s="34">
        <f>+IF(I55=0,"",'Ark1'!Y1775)</f>
        <v>0</v>
      </c>
      <c r="AB55" s="34">
        <f>+IF(I55=0,"",'Ark1'!Z1775)</f>
        <v>3.1972644557496346</v>
      </c>
      <c r="AC55" s="29">
        <f>+IF(I55=0,"",'Ark1'!AA1775)</f>
        <v>0</v>
      </c>
      <c r="AD55" s="27">
        <f>+IF(I55=0,"",'Ark1'!AC1775)</f>
        <v>0</v>
      </c>
      <c r="AE55" s="34">
        <f>+IF(I55=0,"",'Ark1'!AE1775)</f>
        <v>0</v>
      </c>
      <c r="AF55" s="34">
        <f t="shared" si="5"/>
        <v>7.6</v>
      </c>
      <c r="AG55" s="29">
        <f t="shared" si="8"/>
        <v>1.7142857142857142</v>
      </c>
      <c r="AH55" s="214"/>
      <c r="AI55" s="217"/>
      <c r="AK55" s="29"/>
      <c r="AL55" s="27"/>
      <c r="AM55" s="218"/>
      <c r="AN55" s="28"/>
      <c r="AR55" s="28"/>
    </row>
    <row r="56" spans="1:44" ht="15" customHeight="1">
      <c r="A56" s="214"/>
      <c r="B56" s="290">
        <f>+'Ark1'!C1783</f>
        <v>2024</v>
      </c>
      <c r="C56" s="28">
        <f>+'Ark1'!L1776</f>
        <v>2</v>
      </c>
      <c r="D56" s="234" t="str">
        <f>VLOOKUP(C56,Klasse!$C$10:$D$26,2)</f>
        <v>P</v>
      </c>
      <c r="E56" s="28">
        <f>+'Ark1'!H1776</f>
        <v>2</v>
      </c>
      <c r="F56" s="28">
        <f>+'Ark1'!J1776</f>
        <v>178</v>
      </c>
      <c r="G56" s="28" t="str">
        <f>VLOOKUP(F56,RNR!$A$1:$B$25,2)</f>
        <v>Røros</v>
      </c>
      <c r="H56" s="28">
        <f>+IF(I56=0,"",'Ark1'!Q1776)</f>
        <v>2</v>
      </c>
      <c r="I56" s="335">
        <f>+'Ark1'!R1776</f>
        <v>2</v>
      </c>
      <c r="J56" s="29">
        <f>+IF(I56=0,"",'Ark1'!AG1776)</f>
        <v>8.0497958279058229E-2</v>
      </c>
      <c r="K56" s="265">
        <f t="shared" si="7"/>
        <v>0.35714285714285715</v>
      </c>
      <c r="L56" s="29">
        <f>+IF(I56=0,"",'Ark1'!AH1776)</f>
        <v>0</v>
      </c>
      <c r="M56" s="95"/>
      <c r="N56" s="485">
        <f>+'Ark1'!AI1776</f>
        <v>2</v>
      </c>
      <c r="O56" s="215"/>
      <c r="P56" s="215"/>
      <c r="Q56" s="215"/>
      <c r="R56" s="32">
        <f>+IF(I56=0,"",'Ark1'!U1776)</f>
        <v>19.25</v>
      </c>
      <c r="S56" s="95"/>
      <c r="T56" s="486">
        <f>+IF(N56=0,"",'Ark1'!AJ1776)</f>
        <v>111.45</v>
      </c>
      <c r="U56" s="215"/>
      <c r="V56" s="486">
        <f>+IF(N56=0,"",'Ark1'!AK1776)</f>
        <v>13.773851897810353</v>
      </c>
      <c r="W56" s="95"/>
      <c r="X56" s="27">
        <f>+IF(I56=0,"",'Ark1'!T1776)</f>
        <v>3</v>
      </c>
      <c r="Y56" s="34">
        <f>+IF(I56=0,"",'Ark1'!W1776)</f>
        <v>0</v>
      </c>
      <c r="Z56" s="34">
        <f>+IF(I56=0,"",'Ark1'!X1776)</f>
        <v>100</v>
      </c>
      <c r="AA56" s="34">
        <f>+IF(I56=0,"",'Ark1'!Y1776)</f>
        <v>0</v>
      </c>
      <c r="AB56" s="34">
        <f>+IF(I56=0,"",'Ark1'!Z1776)</f>
        <v>3.0500000000000007</v>
      </c>
      <c r="AC56" s="29">
        <f>+IF(I56=0,"",'Ark1'!AA1776)</f>
        <v>0</v>
      </c>
      <c r="AD56" s="27">
        <f>+IF(I56=0,"",'Ark1'!AC1776)</f>
        <v>0</v>
      </c>
      <c r="AE56" s="34">
        <f>+IF(I56=0,"",'Ark1'!AE1776)</f>
        <v>0</v>
      </c>
      <c r="AF56" s="34">
        <f t="shared" si="5"/>
        <v>9.625</v>
      </c>
      <c r="AG56" s="29">
        <f t="shared" si="8"/>
        <v>1</v>
      </c>
      <c r="AH56" s="214"/>
      <c r="AI56" s="217"/>
      <c r="AK56" s="29"/>
      <c r="AL56" s="27"/>
      <c r="AM56" s="218"/>
      <c r="AN56" s="28"/>
      <c r="AR56" s="28"/>
    </row>
    <row r="57" spans="1:44" ht="15" customHeight="1">
      <c r="A57" s="214"/>
      <c r="B57" s="290">
        <f>+'Ark1'!C1784</f>
        <v>2024</v>
      </c>
      <c r="C57" s="28">
        <f>+'Ark1'!L1777</f>
        <v>2</v>
      </c>
      <c r="D57" s="234" t="str">
        <f>VLOOKUP(C57,Klasse!$C$10:$D$26,2)</f>
        <v>P</v>
      </c>
      <c r="E57" s="28">
        <f>+'Ark1'!H1777</f>
        <v>2</v>
      </c>
      <c r="F57" s="28">
        <f>+'Ark1'!J1777</f>
        <v>181</v>
      </c>
      <c r="G57" s="28" t="str">
        <f>VLOOKUP(F57,RNR!$A$1:$B$25,2)</f>
        <v>Horns</v>
      </c>
      <c r="H57" s="28">
        <f>+IF(I57=0,"",'Ark1'!Q1777)</f>
        <v>14</v>
      </c>
      <c r="I57" s="335">
        <f>+'Ark1'!R1777</f>
        <v>23</v>
      </c>
      <c r="J57" s="29">
        <f>+IF(I57=0,"",'Ark1'!AG1777)</f>
        <v>0.3809551558237701</v>
      </c>
      <c r="K57" s="265">
        <f t="shared" si="7"/>
        <v>4.1071428571428568</v>
      </c>
      <c r="L57" s="29">
        <f>+IF(I57=0,"",'Ark1'!AH1777)</f>
        <v>0</v>
      </c>
      <c r="M57" s="95"/>
      <c r="N57" s="485">
        <f>+'Ark1'!AI1777</f>
        <v>22</v>
      </c>
      <c r="O57" s="215"/>
      <c r="P57" s="215"/>
      <c r="Q57" s="215"/>
      <c r="R57" s="32">
        <f>+IF(I57=0,"",'Ark1'!U1777)</f>
        <v>13.643478260869564</v>
      </c>
      <c r="S57" s="95"/>
      <c r="T57" s="486">
        <f>+IF(N57=0,"",'Ark1'!AJ1777)</f>
        <v>101.18181818181819</v>
      </c>
      <c r="U57" s="215"/>
      <c r="V57" s="486">
        <f>+IF(N57=0,"",'Ark1'!AK1777)</f>
        <v>12.975241881744688</v>
      </c>
      <c r="W57" s="95"/>
      <c r="X57" s="27">
        <f>+IF(I57=0,"",'Ark1'!T1777)</f>
        <v>2.9565217391304346</v>
      </c>
      <c r="Y57" s="34">
        <f>+IF(I57=0,"",'Ark1'!W1777)</f>
        <v>0</v>
      </c>
      <c r="Z57" s="34">
        <f>+IF(I57=0,"",'Ark1'!X1777)</f>
        <v>21.739130434782609</v>
      </c>
      <c r="AA57" s="34">
        <f>+IF(I57=0,"",'Ark1'!Y1777)</f>
        <v>4.3478260869565215</v>
      </c>
      <c r="AB57" s="34">
        <f>+IF(I57=0,"",'Ark1'!Z1777)</f>
        <v>3.6405716329643609</v>
      </c>
      <c r="AC57" s="29">
        <f>+IF(I57=0,"",'Ark1'!AA1777)</f>
        <v>0</v>
      </c>
      <c r="AD57" s="27">
        <f>+IF(I57=0,"",'Ark1'!AC1777)</f>
        <v>0</v>
      </c>
      <c r="AE57" s="34">
        <f>+IF(I57=0,"",'Ark1'!AE1777)</f>
        <v>0</v>
      </c>
      <c r="AF57" s="34">
        <f t="shared" si="5"/>
        <v>6.8217391304347821</v>
      </c>
      <c r="AG57" s="29">
        <f t="shared" si="8"/>
        <v>1.6428571428571428</v>
      </c>
      <c r="AH57" s="214"/>
      <c r="AI57" s="217"/>
      <c r="AK57" s="29"/>
      <c r="AL57" s="27"/>
      <c r="AM57" s="218"/>
      <c r="AN57" s="28"/>
      <c r="AR57" s="28"/>
    </row>
    <row r="58" spans="1:44" ht="15" customHeight="1">
      <c r="A58" s="214"/>
      <c r="B58" s="290">
        <f>+'Ark1'!C1785</f>
        <v>2024</v>
      </c>
      <c r="C58" s="28">
        <f>+'Ark1'!L1778</f>
        <v>2</v>
      </c>
      <c r="D58" s="234" t="str">
        <f>VLOOKUP(C58,Klasse!$C$10:$D$26,2)</f>
        <v>P</v>
      </c>
      <c r="E58" s="28">
        <f>+'Ark1'!H1778</f>
        <v>1</v>
      </c>
      <c r="F58" s="28">
        <f>+'Ark1'!J1778</f>
        <v>262</v>
      </c>
      <c r="G58" s="28" t="str">
        <f>VLOOKUP(F58,RNR!$A$1:$B$25,2)</f>
        <v>Strilalam</v>
      </c>
      <c r="H58" s="28" t="str">
        <f>+IF(I58=0,"",'Ark1'!Q1778)</f>
        <v/>
      </c>
      <c r="I58" s="335">
        <f>+'Ark1'!R1778</f>
        <v>0</v>
      </c>
      <c r="J58" s="29" t="str">
        <f>+IF(I58=0,"",'Ark1'!AG1778)</f>
        <v/>
      </c>
      <c r="K58" s="265">
        <f t="shared" si="7"/>
        <v>0</v>
      </c>
      <c r="L58" s="29" t="str">
        <f>+IF(I58=0,"",'Ark1'!AH1778)</f>
        <v/>
      </c>
      <c r="M58" s="95"/>
      <c r="N58" s="485">
        <f>+'Ark1'!AI1778</f>
        <v>0</v>
      </c>
      <c r="O58" s="215"/>
      <c r="P58" s="215"/>
      <c r="Q58" s="215"/>
      <c r="R58" s="32" t="str">
        <f>+IF(I58=0,"",'Ark1'!U1778)</f>
        <v/>
      </c>
      <c r="S58" s="95"/>
      <c r="T58" s="486" t="str">
        <f>+IF(N58=0,"",'Ark1'!AJ1778)</f>
        <v/>
      </c>
      <c r="U58" s="215"/>
      <c r="V58" s="486" t="str">
        <f>+IF(N58=0,"",'Ark1'!AK1778)</f>
        <v/>
      </c>
      <c r="W58" s="95"/>
      <c r="X58" s="27" t="str">
        <f>+IF(I58=0,"",'Ark1'!T1778)</f>
        <v/>
      </c>
      <c r="Y58" s="34" t="str">
        <f>+IF(I58=0,"",'Ark1'!W1778)</f>
        <v/>
      </c>
      <c r="Z58" s="34" t="str">
        <f>+IF(I58=0,"",'Ark1'!X1778)</f>
        <v/>
      </c>
      <c r="AA58" s="34" t="str">
        <f>+IF(I58=0,"",'Ark1'!Y1778)</f>
        <v/>
      </c>
      <c r="AB58" s="34" t="str">
        <f>+IF(I58=0,"",'Ark1'!Z1778)</f>
        <v/>
      </c>
      <c r="AC58" s="29" t="str">
        <f>+IF(I58=0,"",'Ark1'!AA1778)</f>
        <v/>
      </c>
      <c r="AD58" s="27" t="str">
        <f>+IF(I58=0,"",'Ark1'!AC1778)</f>
        <v/>
      </c>
      <c r="AE58" s="34" t="str">
        <f>+IF(I58=0,"",'Ark1'!AE1778)</f>
        <v/>
      </c>
      <c r="AF58" s="34" t="str">
        <f t="shared" si="5"/>
        <v/>
      </c>
      <c r="AG58" s="29" t="str">
        <f t="shared" si="8"/>
        <v/>
      </c>
      <c r="AH58" s="214"/>
      <c r="AI58" s="217"/>
      <c r="AK58" s="29"/>
      <c r="AL58" s="27"/>
      <c r="AM58" s="218"/>
      <c r="AN58" s="28"/>
      <c r="AR58" s="28"/>
    </row>
    <row r="59" spans="1:44" ht="15" customHeight="1">
      <c r="A59" s="214"/>
      <c r="B59" s="290">
        <f>+'Ark1'!C1786</f>
        <v>2024</v>
      </c>
      <c r="C59" s="28">
        <f>+'Ark1'!L1779</f>
        <v>2</v>
      </c>
      <c r="D59" s="234" t="str">
        <f>VLOOKUP(C59,Klasse!$C$10:$D$26,2)</f>
        <v>P</v>
      </c>
      <c r="E59" s="28">
        <f>+'Ark1'!H1779</f>
        <v>2</v>
      </c>
      <c r="F59" s="28">
        <f>+'Ark1'!J1779</f>
        <v>267</v>
      </c>
      <c r="G59" s="28" t="str">
        <f>VLOOKUP(F59,RNR!$A$1:$B$25,2)</f>
        <v>Dalpro</v>
      </c>
      <c r="H59" s="28">
        <f>+IF(I59=0,"",'Ark1'!Q1779)</f>
        <v>2</v>
      </c>
      <c r="I59" s="335">
        <f>+'Ark1'!R1779</f>
        <v>4</v>
      </c>
      <c r="J59" s="29">
        <f>+IF(I59=0,"",'Ark1'!AG1779)</f>
        <v>2.9109236782555041</v>
      </c>
      <c r="K59" s="265">
        <f t="shared" si="7"/>
        <v>0.7142857142857143</v>
      </c>
      <c r="L59" s="29">
        <f>+IF(I59=0,"",'Ark1'!AH1779)</f>
        <v>100</v>
      </c>
      <c r="M59" s="95"/>
      <c r="N59" s="485">
        <f>+'Ark1'!AI1779</f>
        <v>4</v>
      </c>
      <c r="O59" s="215"/>
      <c r="P59" s="215"/>
      <c r="Q59" s="215"/>
      <c r="R59" s="32">
        <f>+IF(I59=0,"",'Ark1'!U1779)</f>
        <v>14.150000000000002</v>
      </c>
      <c r="S59" s="95"/>
      <c r="T59" s="486">
        <f>+IF(N59=0,"",'Ark1'!AJ1779)</f>
        <v>106.35</v>
      </c>
      <c r="U59" s="215"/>
      <c r="V59" s="486">
        <f>+IF(N59=0,"",'Ark1'!AK1779)</f>
        <v>11.781041970414773</v>
      </c>
      <c r="W59" s="95"/>
      <c r="X59" s="27">
        <f>+IF(I59=0,"",'Ark1'!T1779)</f>
        <v>3</v>
      </c>
      <c r="Y59" s="34">
        <f>+IF(I59=0,"",'Ark1'!W1779)</f>
        <v>0</v>
      </c>
      <c r="Z59" s="34">
        <f>+IF(I59=0,"",'Ark1'!X1779)</f>
        <v>0</v>
      </c>
      <c r="AA59" s="34">
        <f>+IF(I59=0,"",'Ark1'!Y1779)</f>
        <v>0</v>
      </c>
      <c r="AB59" s="34">
        <f>+IF(I59=0,"",'Ark1'!Z1779)</f>
        <v>0.21794494717699975</v>
      </c>
      <c r="AC59" s="29">
        <f>+IF(I59=0,"",'Ark1'!AA1779)</f>
        <v>0</v>
      </c>
      <c r="AD59" s="27">
        <f>+IF(I59=0,"",'Ark1'!AC1779)</f>
        <v>0</v>
      </c>
      <c r="AE59" s="34">
        <f>+IF(I59=0,"",'Ark1'!AE1779)</f>
        <v>0</v>
      </c>
      <c r="AF59" s="34">
        <f t="shared" si="5"/>
        <v>7.0750000000000011</v>
      </c>
      <c r="AG59" s="29">
        <f t="shared" si="8"/>
        <v>2</v>
      </c>
      <c r="AH59" s="214"/>
      <c r="AI59" s="217"/>
      <c r="AK59" s="29"/>
      <c r="AL59" s="27"/>
      <c r="AM59" s="218"/>
      <c r="AN59" s="28"/>
      <c r="AR59" s="28"/>
    </row>
    <row r="60" spans="1:44" ht="15" customHeight="1">
      <c r="A60" s="214"/>
      <c r="B60" s="290">
        <f>+'Ark1'!C1787</f>
        <v>2024</v>
      </c>
      <c r="C60" s="28">
        <f>+'Ark1'!L1780</f>
        <v>2</v>
      </c>
      <c r="D60" s="234" t="str">
        <f>VLOOKUP(C60,Klasse!$C$10:$D$26,2)</f>
        <v>P</v>
      </c>
      <c r="E60" s="28">
        <f>+'Ark1'!H1780</f>
        <v>1</v>
      </c>
      <c r="F60" s="28">
        <f>+'Ark1'!J1780</f>
        <v>309</v>
      </c>
      <c r="G60" s="28" t="str">
        <f>VLOOKUP(F60,RNR!$A$1:$B$25,2)</f>
        <v>Malvik</v>
      </c>
      <c r="H60" s="28">
        <f>+IF(I60=0,"",'Ark1'!Q1780)</f>
        <v>29</v>
      </c>
      <c r="I60" s="335">
        <f>+'Ark1'!R1780</f>
        <v>37</v>
      </c>
      <c r="J60" s="29">
        <f>+IF(I60=0,"",'Ark1'!AG1780)</f>
        <v>0.19910904459623277</v>
      </c>
      <c r="K60" s="265">
        <f t="shared" si="7"/>
        <v>6.6071428571428568</v>
      </c>
      <c r="L60" s="29">
        <f>+IF(I60=0,"",'Ark1'!AH1780)</f>
        <v>8.1081081081081106</v>
      </c>
      <c r="M60" s="95"/>
      <c r="N60" s="485">
        <f>+'Ark1'!AI1780</f>
        <v>37</v>
      </c>
      <c r="O60" s="215"/>
      <c r="P60" s="215"/>
      <c r="Q60" s="215"/>
      <c r="R60" s="32">
        <f>+IF(I60=0,"",'Ark1'!U1780)</f>
        <v>15.656756756756756</v>
      </c>
      <c r="S60" s="95"/>
      <c r="T60" s="486">
        <f>+IF(N60=0,"",'Ark1'!AJ1780)</f>
        <v>106.99999999999999</v>
      </c>
      <c r="U60" s="215"/>
      <c r="V60" s="486">
        <f>+IF(N60=0,"",'Ark1'!AK1780)</f>
        <v>12.612454089026102</v>
      </c>
      <c r="W60" s="95"/>
      <c r="X60" s="27">
        <f>+IF(I60=0,"",'Ark1'!T1780)</f>
        <v>3.2162162162162167</v>
      </c>
      <c r="Y60" s="34">
        <f>+IF(I60=0,"",'Ark1'!W1780)</f>
        <v>0</v>
      </c>
      <c r="Z60" s="34">
        <f>+IF(I60=0,"",'Ark1'!X1780)</f>
        <v>51.351351351351347</v>
      </c>
      <c r="AA60" s="34">
        <f>+IF(I60=0,"",'Ark1'!Y1780)</f>
        <v>0</v>
      </c>
      <c r="AB60" s="34">
        <f>+IF(I60=0,"",'Ark1'!Z1780)</f>
        <v>3.4073482231503243</v>
      </c>
      <c r="AC60" s="29">
        <f>+IF(I60=0,"",'Ark1'!AA1780)</f>
        <v>0</v>
      </c>
      <c r="AD60" s="27">
        <f>+IF(I60=0,"",'Ark1'!AC1780)</f>
        <v>0</v>
      </c>
      <c r="AE60" s="34">
        <f>+IF(I60=0,"",'Ark1'!AE1780)</f>
        <v>0</v>
      </c>
      <c r="AF60" s="34">
        <f t="shared" si="5"/>
        <v>7.8283783783783782</v>
      </c>
      <c r="AG60" s="29">
        <f t="shared" si="8"/>
        <v>1.2758620689655173</v>
      </c>
      <c r="AH60" s="214"/>
      <c r="AI60" s="217"/>
      <c r="AK60" s="29"/>
      <c r="AL60" s="27"/>
      <c r="AM60" s="218"/>
      <c r="AN60" s="28"/>
      <c r="AO60" s="238"/>
      <c r="AP60" s="238"/>
      <c r="AQ60" s="238"/>
      <c r="AR60" s="28"/>
    </row>
    <row r="61" spans="1:44" ht="15" customHeight="1">
      <c r="A61" s="214"/>
      <c r="B61" s="290">
        <f>+'Ark1'!C1788</f>
        <v>2024</v>
      </c>
      <c r="C61" s="28">
        <f>+'Ark1'!L1781</f>
        <v>2</v>
      </c>
      <c r="D61" s="234" t="str">
        <f>VLOOKUP(C61,Klasse!$C$10:$D$26,2)</f>
        <v>P</v>
      </c>
      <c r="E61" s="28">
        <f>+'Ark1'!H1781</f>
        <v>2</v>
      </c>
      <c r="F61" s="28">
        <f>+'Ark1'!J1781</f>
        <v>470</v>
      </c>
      <c r="G61" s="28" t="str">
        <f>VLOOKUP(F61,RNR!$A$1:$B$25,2)</f>
        <v>Jens Eide</v>
      </c>
      <c r="H61" s="28">
        <f>+IF(I61=0,"",'Ark1'!Q1781)</f>
        <v>8</v>
      </c>
      <c r="I61" s="335">
        <f>+'Ark1'!R1781</f>
        <v>22</v>
      </c>
      <c r="J61" s="29">
        <f>+IF(I61=0,"",'Ark1'!AG1781)</f>
        <v>0.77431314211333746</v>
      </c>
      <c r="K61" s="265">
        <f t="shared" si="7"/>
        <v>3.9285714285714284</v>
      </c>
      <c r="L61" s="29">
        <f>+IF(I61=0,"",'Ark1'!AH1781)</f>
        <v>63.636363636363633</v>
      </c>
      <c r="M61" s="95"/>
      <c r="N61" s="485">
        <f>+'Ark1'!AI1781</f>
        <v>22</v>
      </c>
      <c r="O61" s="215"/>
      <c r="P61" s="215"/>
      <c r="Q61" s="215"/>
      <c r="R61" s="32">
        <f>+IF(I61=0,"",'Ark1'!U1781)</f>
        <v>12.113636363636362</v>
      </c>
      <c r="S61" s="95"/>
      <c r="T61" s="486">
        <f>+IF(N61=0,"",'Ark1'!AJ1781)</f>
        <v>97.777272727272788</v>
      </c>
      <c r="U61" s="215"/>
      <c r="V61" s="486">
        <f>+IF(N61=0,"",'Ark1'!AK1781)</f>
        <v>12.816136499313544</v>
      </c>
      <c r="W61" s="95"/>
      <c r="X61" s="27">
        <f>+IF(I61=0,"",'Ark1'!T1781)</f>
        <v>2.6818181818181817</v>
      </c>
      <c r="Y61" s="34">
        <f>+IF(I61=0,"",'Ark1'!W1781)</f>
        <v>0</v>
      </c>
      <c r="Z61" s="34">
        <f>+IF(I61=0,"",'Ark1'!X1781)</f>
        <v>9.0909090909090917</v>
      </c>
      <c r="AA61" s="34">
        <f>+IF(I61=0,"",'Ark1'!Y1781)</f>
        <v>0</v>
      </c>
      <c r="AB61" s="34">
        <f>+IF(I61=0,"",'Ark1'!Z1781)</f>
        <v>2.3439080525220546</v>
      </c>
      <c r="AC61" s="29">
        <f>+IF(I61=0,"",'Ark1'!AA1781)</f>
        <v>0</v>
      </c>
      <c r="AD61" s="27">
        <f>+IF(I61=0,"",'Ark1'!AC1781)</f>
        <v>0</v>
      </c>
      <c r="AE61" s="34">
        <f>+IF(I61=0,"",'Ark1'!AE1781)</f>
        <v>0</v>
      </c>
      <c r="AF61" s="34">
        <f t="shared" si="5"/>
        <v>6.0568181818181808</v>
      </c>
      <c r="AG61" s="29">
        <f t="shared" si="8"/>
        <v>2.75</v>
      </c>
      <c r="AH61" s="214"/>
      <c r="AI61" s="217"/>
      <c r="AK61" s="29"/>
      <c r="AL61" s="27"/>
      <c r="AM61" s="218"/>
      <c r="AN61" s="28"/>
      <c r="AO61" s="238"/>
      <c r="AP61" s="238"/>
      <c r="AQ61" s="238"/>
      <c r="AR61" s="28"/>
    </row>
    <row r="62" spans="1:44" ht="15" customHeight="1">
      <c r="A62" s="214"/>
      <c r="B62" s="290">
        <f>+'Ark1'!C1789</f>
        <v>2024</v>
      </c>
      <c r="C62" s="28">
        <f>+'Ark1'!L1782</f>
        <v>2</v>
      </c>
      <c r="D62" s="234" t="str">
        <f>VLOOKUP(C62,Klasse!$C$10:$D$26,2)</f>
        <v>P</v>
      </c>
      <c r="E62" s="28">
        <f>+'Ark1'!H1782</f>
        <v>2</v>
      </c>
      <c r="F62" s="28">
        <f>+'Ark1'!J1782</f>
        <v>629</v>
      </c>
      <c r="G62" s="28" t="str">
        <f>VLOOKUP(F62,RNR!$A$1:$B$25,2)</f>
        <v>Bø</v>
      </c>
      <c r="H62" s="28" t="str">
        <f>+IF(I62=0,"",'Ark1'!Q1782)</f>
        <v/>
      </c>
      <c r="I62" s="335">
        <f>+'Ark1'!R1782</f>
        <v>0</v>
      </c>
      <c r="J62" s="29" t="str">
        <f>+IF(I62=0,"",'Ark1'!AG1782)</f>
        <v/>
      </c>
      <c r="K62" s="265">
        <f t="shared" si="7"/>
        <v>0</v>
      </c>
      <c r="L62" s="29" t="str">
        <f>+IF(I62=0,"",'Ark1'!AH1782)</f>
        <v/>
      </c>
      <c r="M62" s="95"/>
      <c r="N62" s="485">
        <f>+'Ark1'!AI1782</f>
        <v>0</v>
      </c>
      <c r="O62" s="215"/>
      <c r="P62" s="215"/>
      <c r="Q62" s="215"/>
      <c r="R62" s="32" t="str">
        <f>+IF(I62=0,"",'Ark1'!U1782)</f>
        <v/>
      </c>
      <c r="S62" s="95"/>
      <c r="T62" s="486" t="str">
        <f>+IF(N62=0,"",'Ark1'!AJ1782)</f>
        <v/>
      </c>
      <c r="U62" s="215"/>
      <c r="V62" s="486" t="str">
        <f>+IF(N62=0,"",'Ark1'!AK1782)</f>
        <v/>
      </c>
      <c r="W62" s="95"/>
      <c r="X62" s="27" t="str">
        <f>+IF(I62=0,"",'Ark1'!T1782)</f>
        <v/>
      </c>
      <c r="Y62" s="34" t="str">
        <f>+IF(I62=0,"",'Ark1'!W1782)</f>
        <v/>
      </c>
      <c r="Z62" s="34" t="str">
        <f>+IF(I62=0,"",'Ark1'!X1782)</f>
        <v/>
      </c>
      <c r="AA62" s="34" t="str">
        <f>+IF(I62=0,"",'Ark1'!Y1782)</f>
        <v/>
      </c>
      <c r="AB62" s="34" t="str">
        <f>+IF(I62=0,"",'Ark1'!Z1782)</f>
        <v/>
      </c>
      <c r="AC62" s="29" t="str">
        <f>+IF(I62=0,"",'Ark1'!AA1782)</f>
        <v/>
      </c>
      <c r="AD62" s="27" t="str">
        <f>+IF(I62=0,"",'Ark1'!AC1782)</f>
        <v/>
      </c>
      <c r="AE62" s="34" t="str">
        <f>+IF(I62=0,"",'Ark1'!AE1782)</f>
        <v/>
      </c>
      <c r="AF62" s="34" t="str">
        <f t="shared" si="5"/>
        <v/>
      </c>
      <c r="AG62" s="29" t="str">
        <f t="shared" si="8"/>
        <v/>
      </c>
      <c r="AH62" s="214"/>
      <c r="AI62" s="217"/>
      <c r="AK62" s="29"/>
      <c r="AL62" s="27"/>
      <c r="AM62" s="218"/>
      <c r="AN62" s="28"/>
      <c r="AO62" s="238"/>
      <c r="AP62" s="238"/>
      <c r="AQ62" s="238"/>
      <c r="AR62" s="28"/>
    </row>
    <row r="63" spans="1:44" ht="15" customHeight="1">
      <c r="A63" s="214"/>
      <c r="B63" s="290">
        <f>+'Ark1'!C1790</f>
        <v>2024</v>
      </c>
      <c r="C63" s="28">
        <f>+'Ark1'!L1783</f>
        <v>2</v>
      </c>
      <c r="D63" s="234" t="str">
        <f>VLOOKUP(C63,Klasse!$C$10:$D$26,2)</f>
        <v>P</v>
      </c>
      <c r="E63" s="28">
        <f>+'Ark1'!H1783</f>
        <v>1</v>
      </c>
      <c r="F63" s="28">
        <f>+'Ark1'!J1783</f>
        <v>643</v>
      </c>
      <c r="G63" s="28" t="str">
        <f>VLOOKUP(F63,RNR!$A$1:$B$25,2)</f>
        <v>Bjerka</v>
      </c>
      <c r="H63" s="28">
        <f>+IF(I63=0,"",'Ark1'!Q1783)</f>
        <v>18</v>
      </c>
      <c r="I63" s="335">
        <f>+'Ark1'!R1783</f>
        <v>28</v>
      </c>
      <c r="J63" s="29">
        <f>+IF(I63=0,"",'Ark1'!AG1783)</f>
        <v>0.26961398072018355</v>
      </c>
      <c r="K63" s="265">
        <f t="shared" si="7"/>
        <v>5</v>
      </c>
      <c r="L63" s="29">
        <f>+IF(I63=0,"",'Ark1'!AH1783)</f>
        <v>3.5714285714285721</v>
      </c>
      <c r="M63" s="95"/>
      <c r="N63" s="485">
        <f>+'Ark1'!AI1783</f>
        <v>26</v>
      </c>
      <c r="O63" s="215"/>
      <c r="P63" s="215"/>
      <c r="Q63" s="215"/>
      <c r="R63" s="32">
        <f>+IF(I63=0,"",'Ark1'!U1783)</f>
        <v>14.34285714285714</v>
      </c>
      <c r="S63" s="95"/>
      <c r="T63" s="486">
        <f>+IF(N63=0,"",'Ark1'!AJ1783)</f>
        <v>104.04230769230772</v>
      </c>
      <c r="U63" s="215"/>
      <c r="V63" s="486">
        <f>+IF(N63=0,"",'Ark1'!AK1783)</f>
        <v>12.675133976340131</v>
      </c>
      <c r="W63" s="95"/>
      <c r="X63" s="27">
        <f>+IF(I63=0,"",'Ark1'!T1783)</f>
        <v>3</v>
      </c>
      <c r="Y63" s="34">
        <f>+IF(I63=0,"",'Ark1'!W1783)</f>
        <v>0</v>
      </c>
      <c r="Z63" s="34">
        <f>+IF(I63=0,"",'Ark1'!X1783)</f>
        <v>35.714285714285722</v>
      </c>
      <c r="AA63" s="34">
        <f>+IF(I63=0,"",'Ark1'!Y1783)</f>
        <v>0</v>
      </c>
      <c r="AB63" s="34">
        <f>+IF(I63=0,"",'Ark1'!Z1783)</f>
        <v>3.143749873209726</v>
      </c>
      <c r="AC63" s="29">
        <f>+IF(I63=0,"",'Ark1'!AA1783)</f>
        <v>0</v>
      </c>
      <c r="AD63" s="27">
        <f>+IF(I63=0,"",'Ark1'!AC1783)</f>
        <v>0</v>
      </c>
      <c r="AE63" s="34">
        <f>+IF(I63=0,"",'Ark1'!AE1783)</f>
        <v>0</v>
      </c>
      <c r="AF63" s="34">
        <f t="shared" si="5"/>
        <v>7.1714285714285699</v>
      </c>
      <c r="AG63" s="29">
        <f t="shared" si="8"/>
        <v>1.5555555555555556</v>
      </c>
      <c r="AH63" s="214"/>
      <c r="AI63" s="217"/>
      <c r="AK63" s="29"/>
      <c r="AL63" s="27"/>
      <c r="AM63" s="218"/>
      <c r="AN63" s="28"/>
      <c r="AO63" s="238"/>
      <c r="AP63" s="238"/>
      <c r="AQ63" s="238"/>
      <c r="AR63" s="28"/>
    </row>
    <row r="64" spans="1:44" ht="15" customHeight="1">
      <c r="A64" s="214"/>
      <c r="B64" s="290">
        <f>+'Ark1'!C1791</f>
        <v>2024</v>
      </c>
      <c r="C64" s="28">
        <f>+'Ark1'!L1784</f>
        <v>2</v>
      </c>
      <c r="D64" s="234" t="str">
        <f>VLOOKUP(C64,Klasse!$C$10:$D$26,2)</f>
        <v>P</v>
      </c>
      <c r="E64" s="28">
        <f>+'Ark1'!H1784</f>
        <v>2</v>
      </c>
      <c r="F64" s="28">
        <f>+'Ark1'!J1784</f>
        <v>704</v>
      </c>
      <c r="G64" s="28" t="str">
        <f>VLOOKUP(F64,RNR!$A$1:$B$25,2)</f>
        <v>Øre Vilt</v>
      </c>
      <c r="H64" s="28" t="str">
        <f>+IF(I64=0,"",'Ark1'!Q1784)</f>
        <v/>
      </c>
      <c r="I64" s="335">
        <f>+'Ark1'!R1784</f>
        <v>0</v>
      </c>
      <c r="J64" s="29" t="str">
        <f>+IF(I64=0,"",'Ark1'!AG1784)</f>
        <v/>
      </c>
      <c r="K64" s="265">
        <f t="shared" si="7"/>
        <v>0</v>
      </c>
      <c r="L64" s="29" t="str">
        <f>+IF(I64=0,"",'Ark1'!AH1784)</f>
        <v/>
      </c>
      <c r="M64" s="95"/>
      <c r="N64" s="485">
        <f>+'Ark1'!AI1784</f>
        <v>0</v>
      </c>
      <c r="O64" s="215"/>
      <c r="P64" s="215"/>
      <c r="Q64" s="215"/>
      <c r="R64" s="32" t="str">
        <f>+IF(I64=0,"",'Ark1'!U1784)</f>
        <v/>
      </c>
      <c r="S64" s="95"/>
      <c r="T64" s="486" t="str">
        <f>+IF(N64=0,"",'Ark1'!AJ1784)</f>
        <v/>
      </c>
      <c r="U64" s="215"/>
      <c r="V64" s="486" t="str">
        <f>+IF(N64=0,"",'Ark1'!AK1784)</f>
        <v/>
      </c>
      <c r="W64" s="95"/>
      <c r="X64" s="27" t="str">
        <f>+IF(I64=0,"",'Ark1'!T1784)</f>
        <v/>
      </c>
      <c r="Y64" s="34" t="str">
        <f>+IF(I64=0,"",'Ark1'!W1784)</f>
        <v/>
      </c>
      <c r="Z64" s="34" t="str">
        <f>+IF(I64=0,"",'Ark1'!X1784)</f>
        <v/>
      </c>
      <c r="AA64" s="34" t="str">
        <f>+IF(I64=0,"",'Ark1'!Y1784)</f>
        <v/>
      </c>
      <c r="AB64" s="34" t="str">
        <f>+IF(I64=0,"",'Ark1'!Z1784)</f>
        <v/>
      </c>
      <c r="AC64" s="29" t="str">
        <f>+IF(I64=0,"",'Ark1'!AA1784)</f>
        <v/>
      </c>
      <c r="AD64" s="27" t="str">
        <f>+IF(I64=0,"",'Ark1'!AC1784)</f>
        <v/>
      </c>
      <c r="AE64" s="34" t="str">
        <f>+IF(I64=0,"",'Ark1'!AE1784)</f>
        <v/>
      </c>
      <c r="AF64" s="34" t="str">
        <f t="shared" si="5"/>
        <v/>
      </c>
      <c r="AG64" s="29" t="str">
        <f t="shared" si="8"/>
        <v/>
      </c>
      <c r="AH64" s="214"/>
      <c r="AI64" s="217"/>
      <c r="AK64" s="29"/>
      <c r="AL64" s="27"/>
      <c r="AM64" s="218"/>
      <c r="AN64" s="28"/>
      <c r="AO64" s="238"/>
      <c r="AP64" s="238"/>
      <c r="AQ64" s="238"/>
      <c r="AR64" s="28"/>
    </row>
    <row r="65" spans="1:62" ht="15" customHeight="1">
      <c r="A65" s="214"/>
      <c r="B65" s="290">
        <f>+'Ark1'!C1785</f>
        <v>2024</v>
      </c>
      <c r="C65" s="28">
        <f>+'Ark1'!L1785</f>
        <v>2</v>
      </c>
      <c r="D65" s="234" t="str">
        <f>VLOOKUP(C65,Klasse!$C$10:$D$26,2)</f>
        <v>P</v>
      </c>
      <c r="E65" s="28">
        <f>+'Ark1'!H1785</f>
        <v>1</v>
      </c>
      <c r="F65" s="28">
        <f>+'Ark1'!J1785</f>
        <v>802</v>
      </c>
      <c r="G65" s="28" t="str">
        <f>VLOOKUP(F65,RNR!$A$1:$B$25,2)</f>
        <v>Karasjok</v>
      </c>
      <c r="H65" s="28">
        <f>+IF(I65=0,"",'Ark1'!Q1785)</f>
        <v>3</v>
      </c>
      <c r="I65" s="335">
        <f>+'Ark1'!R1785</f>
        <v>3</v>
      </c>
      <c r="J65" s="29">
        <f>+IF(I65=0,"",'Ark1'!AG1785)</f>
        <v>0.14805869128398277</v>
      </c>
      <c r="K65" s="265">
        <f t="shared" si="7"/>
        <v>0.5357142857142857</v>
      </c>
      <c r="L65" s="29">
        <f>+IF(I65=0,"",'Ark1'!AH1785)</f>
        <v>0</v>
      </c>
      <c r="M65" s="95"/>
      <c r="N65" s="485">
        <f>+'Ark1'!AI1785</f>
        <v>3</v>
      </c>
      <c r="O65" s="215"/>
      <c r="P65" s="215"/>
      <c r="Q65" s="215"/>
      <c r="R65" s="32">
        <f>+IF(I65=0,"",'Ark1'!U1785)</f>
        <v>14.466666666666669</v>
      </c>
      <c r="S65" s="95"/>
      <c r="T65" s="486">
        <f>+IF(N65=0,"",'Ark1'!AJ1785)</f>
        <v>104.73333333333332</v>
      </c>
      <c r="U65" s="215"/>
      <c r="V65" s="486">
        <f>+IF(N65=0,"",'Ark1'!AK1785)</f>
        <v>12.519579151652673</v>
      </c>
      <c r="W65" s="95"/>
      <c r="X65" s="27">
        <f>+IF(I65=0,"",'Ark1'!T1785)</f>
        <v>2.6666666666666661</v>
      </c>
      <c r="Y65" s="34">
        <f>+IF(I65=0,"",'Ark1'!W1785)</f>
        <v>0</v>
      </c>
      <c r="Z65" s="34">
        <f>+IF(I65=0,"",'Ark1'!X1785)</f>
        <v>33.333333333333343</v>
      </c>
      <c r="AA65" s="34">
        <f>+IF(I65=0,"",'Ark1'!Y1785)</f>
        <v>0</v>
      </c>
      <c r="AB65" s="34">
        <f>+IF(I65=0,"",'Ark1'!Z1785)</f>
        <v>1.8408935028645288</v>
      </c>
      <c r="AC65" s="29">
        <f>+IF(I65=0,"",'Ark1'!AA1785)</f>
        <v>0</v>
      </c>
      <c r="AD65" s="27">
        <f>+IF(I65=0,"",'Ark1'!AC1785)</f>
        <v>0</v>
      </c>
      <c r="AE65" s="34">
        <f>+IF(I65=0,"",'Ark1'!AE1785)</f>
        <v>0</v>
      </c>
      <c r="AF65" s="34">
        <f t="shared" si="5"/>
        <v>7.2333333333333343</v>
      </c>
      <c r="AG65" s="29">
        <f t="shared" si="8"/>
        <v>1</v>
      </c>
      <c r="AH65" s="214"/>
      <c r="AI65" s="217"/>
      <c r="AK65" s="29"/>
      <c r="AL65" s="27"/>
      <c r="AM65" s="218"/>
      <c r="AN65" s="28"/>
      <c r="AO65" s="238"/>
      <c r="AP65" s="238"/>
      <c r="AQ65" s="238"/>
      <c r="AR65" s="28"/>
    </row>
    <row r="66" spans="1:62" ht="19.05" customHeight="1">
      <c r="A66" s="214"/>
      <c r="B66" s="214"/>
      <c r="C66" s="214"/>
      <c r="D66" s="214"/>
      <c r="E66" s="214"/>
      <c r="F66" s="214"/>
      <c r="G66" s="214"/>
      <c r="H66" s="214"/>
      <c r="I66" s="347"/>
      <c r="J66" s="215"/>
      <c r="K66" s="215"/>
      <c r="L66" s="215"/>
      <c r="M66" s="95"/>
      <c r="N66" s="215"/>
      <c r="O66" s="215"/>
      <c r="P66" s="215"/>
      <c r="Q66" s="215"/>
      <c r="R66" s="214"/>
      <c r="S66" s="95"/>
      <c r="T66" s="215"/>
      <c r="U66" s="215"/>
      <c r="V66" s="215"/>
      <c r="W66" s="215"/>
      <c r="X66" s="214"/>
      <c r="Y66" s="216"/>
      <c r="Z66" s="216"/>
      <c r="AA66" s="216"/>
      <c r="AB66" s="216"/>
      <c r="AC66" s="216"/>
      <c r="AD66" s="214"/>
      <c r="AE66" s="216"/>
      <c r="AF66" s="216"/>
      <c r="AG66" s="216"/>
      <c r="AH66" s="231"/>
      <c r="AI66" s="217"/>
      <c r="AK66" s="29"/>
      <c r="AL66" s="27"/>
      <c r="AM66" s="218"/>
      <c r="AN66" s="28"/>
      <c r="AR66" s="28"/>
      <c r="BJ66" s="230"/>
    </row>
    <row r="67" spans="1:62" ht="19.05" customHeight="1">
      <c r="A67" s="214"/>
      <c r="B67" s="214"/>
      <c r="C67" s="214"/>
      <c r="D67" s="258" t="s">
        <v>30</v>
      </c>
      <c r="E67" s="214"/>
      <c r="F67" s="214"/>
      <c r="G67" s="214"/>
      <c r="H67" s="214"/>
      <c r="I67" s="336">
        <f>SUM(I69:I93)</f>
        <v>1331</v>
      </c>
      <c r="J67" s="260"/>
      <c r="K67" s="260"/>
      <c r="L67" s="260"/>
      <c r="M67" s="95"/>
      <c r="N67" s="488">
        <f>SUM(N69:N93)</f>
        <v>1308</v>
      </c>
      <c r="O67" s="215"/>
      <c r="P67" s="215"/>
      <c r="Q67" s="215"/>
      <c r="R67" s="262">
        <f>+Klasse!N12</f>
        <v>16.905860255447021</v>
      </c>
      <c r="S67" s="95"/>
      <c r="T67" s="260"/>
      <c r="U67" s="260"/>
      <c r="V67" s="260"/>
      <c r="W67" s="260"/>
      <c r="X67" s="261"/>
      <c r="Y67" s="216"/>
      <c r="Z67" s="216"/>
      <c r="AA67" s="216"/>
      <c r="AB67" s="216"/>
      <c r="AC67" s="216"/>
      <c r="AD67" s="214"/>
      <c r="AE67" s="216"/>
      <c r="AF67" s="216"/>
      <c r="AG67" s="216"/>
      <c r="AH67" s="231"/>
      <c r="AI67" s="217"/>
      <c r="AK67" s="29"/>
      <c r="AL67" s="27"/>
      <c r="AM67" s="218"/>
      <c r="AN67" s="28"/>
      <c r="AR67" s="28"/>
      <c r="BJ67" s="230"/>
    </row>
    <row r="68" spans="1:62" ht="19.05" customHeight="1">
      <c r="A68" s="214"/>
      <c r="B68" s="214"/>
      <c r="C68" s="214"/>
      <c r="D68" s="214"/>
      <c r="E68" s="214"/>
      <c r="F68" s="214"/>
      <c r="G68" s="214"/>
      <c r="H68" s="232"/>
      <c r="I68" s="347"/>
      <c r="J68" s="215"/>
      <c r="K68" s="215"/>
      <c r="L68" s="215"/>
      <c r="M68" s="95"/>
      <c r="N68" s="215"/>
      <c r="O68" s="215"/>
      <c r="P68" s="215"/>
      <c r="Q68" s="215"/>
      <c r="R68" s="215"/>
      <c r="S68" s="95"/>
      <c r="T68" s="215"/>
      <c r="U68" s="260"/>
      <c r="V68" s="215"/>
      <c r="W68" s="215"/>
      <c r="X68" s="232"/>
      <c r="Y68" s="216"/>
      <c r="Z68" s="216"/>
      <c r="AA68" s="216"/>
      <c r="AB68" s="216"/>
      <c r="AC68" s="233"/>
      <c r="AD68" s="214"/>
      <c r="AE68" s="233"/>
      <c r="AF68" s="233"/>
      <c r="AG68" s="231"/>
      <c r="AH68" s="231"/>
      <c r="AI68" s="217"/>
      <c r="AK68" s="29"/>
      <c r="AL68" s="27"/>
      <c r="AM68" s="218"/>
      <c r="AN68" s="28"/>
      <c r="AR68" s="28"/>
      <c r="BJ68" s="230"/>
    </row>
    <row r="69" spans="1:62" ht="17.399999999999999">
      <c r="A69" s="214"/>
      <c r="B69" s="290">
        <f>+'Ark1'!C1786</f>
        <v>2024</v>
      </c>
      <c r="C69" s="234">
        <f>+'Ark1'!L1786</f>
        <v>3</v>
      </c>
      <c r="D69" s="234" t="str">
        <f>VLOOKUP(C69,Klasse!$C$10:$D$26,2)</f>
        <v>P+</v>
      </c>
      <c r="E69" s="234">
        <f>+'Ark1'!H1786</f>
        <v>1</v>
      </c>
      <c r="F69" s="234">
        <f>+'Ark1'!J1786</f>
        <v>103</v>
      </c>
      <c r="G69" s="234" t="str">
        <f>VLOOKUP(F69,RNR!A1:B25,2)</f>
        <v>Rudshøgda</v>
      </c>
      <c r="H69" s="234" t="str">
        <f>+IF(I69=0,"",'Ark1'!Q1786)</f>
        <v/>
      </c>
      <c r="I69" s="351">
        <f>+'Ark1'!R1786</f>
        <v>0</v>
      </c>
      <c r="J69" s="235" t="str">
        <f>+IF(I69=0,"",'Ark1'!AG1786)</f>
        <v/>
      </c>
      <c r="K69" s="235"/>
      <c r="L69" s="235" t="str">
        <f>+IF(I69=0,"",'Ark1'!AH1786)</f>
        <v/>
      </c>
      <c r="M69" s="95"/>
      <c r="N69" s="485">
        <f>+'Ark1'!AI1786</f>
        <v>0</v>
      </c>
      <c r="O69" s="215"/>
      <c r="P69" s="215"/>
      <c r="Q69" s="215"/>
      <c r="R69" s="32" t="str">
        <f>+IF(I69=0,"",'Ark1'!U1786)</f>
        <v/>
      </c>
      <c r="S69" s="95"/>
      <c r="T69" s="486" t="str">
        <f>+IF(N69=0,"",'Ark1'!AJ1786)</f>
        <v/>
      </c>
      <c r="U69" s="260"/>
      <c r="V69" s="486" t="str">
        <f>+IF(N69=0,"",'Ark1'!AK1786)</f>
        <v/>
      </c>
      <c r="W69" s="95"/>
      <c r="X69" s="236" t="str">
        <f>+IF(I69=0,"",'Ark1'!T1786)</f>
        <v/>
      </c>
      <c r="Y69" s="237" t="str">
        <f>+IF(I69=0,"",'Ark1'!W1786)</f>
        <v/>
      </c>
      <c r="Z69" s="237" t="str">
        <f>+IF(I69=0,"",'Ark1'!X1786)</f>
        <v/>
      </c>
      <c r="AA69" s="237" t="str">
        <f>+IF(I69=0,"",'Ark1'!Y1786)</f>
        <v/>
      </c>
      <c r="AB69" s="237" t="str">
        <f>+IF(I69=0,"",'Ark1'!Z1786)</f>
        <v/>
      </c>
      <c r="AC69" s="235" t="str">
        <f>+IF(I69=0,"",'Ark1'!AA1786)</f>
        <v/>
      </c>
      <c r="AD69" s="236" t="str">
        <f>+IF(I69=0,"",'Ark1'!AC1786)</f>
        <v/>
      </c>
      <c r="AE69" s="237" t="str">
        <f>+IF(I69=0,"",'Ark1'!AE1786)</f>
        <v/>
      </c>
      <c r="AF69" s="237" t="str">
        <f t="shared" ref="AF69:AF93" si="9">IF(I69=0,"",R69/C69)</f>
        <v/>
      </c>
      <c r="AG69" s="235" t="str">
        <f>IF(I69=0,"",I69/H69)</f>
        <v/>
      </c>
      <c r="AH69" s="214"/>
      <c r="AI69" s="217"/>
      <c r="AK69" s="29"/>
      <c r="AL69" s="27"/>
      <c r="AM69" s="218"/>
      <c r="AN69" s="28"/>
      <c r="AO69" s="27"/>
      <c r="AP69" s="27"/>
      <c r="AQ69" s="34"/>
      <c r="AR69" s="34"/>
      <c r="AS69" s="34"/>
    </row>
    <row r="70" spans="1:62" ht="17.399999999999999">
      <c r="A70" s="214"/>
      <c r="B70" s="290">
        <f>+'Ark1'!C1787</f>
        <v>2024</v>
      </c>
      <c r="C70" s="234">
        <f>+'Ark1'!L1787</f>
        <v>3</v>
      </c>
      <c r="D70" s="234" t="str">
        <f>VLOOKUP(C70,Klasse!$C$10:$D$26,2)</f>
        <v>P+</v>
      </c>
      <c r="E70" s="234">
        <f>+'Ark1'!H1787</f>
        <v>2</v>
      </c>
      <c r="F70" s="234">
        <f>+'Ark1'!J1787</f>
        <v>106</v>
      </c>
      <c r="G70" s="234" t="str">
        <f>VLOOKUP(F70,RNR!A2:B26,2)</f>
        <v>Furuseth</v>
      </c>
      <c r="H70" s="234">
        <f>+IF(I70=0,"",'Ark1'!Q1787)</f>
        <v>22</v>
      </c>
      <c r="I70" s="351">
        <f>+'Ark1'!R1787</f>
        <v>27</v>
      </c>
      <c r="J70" s="235">
        <f>+IF(I70=0,"",'Ark1'!AG1787)</f>
        <v>0.49079086772388447</v>
      </c>
      <c r="K70" s="235"/>
      <c r="L70" s="235">
        <f>+IF(I70=0,"",'Ark1'!AH1787)</f>
        <v>0</v>
      </c>
      <c r="M70" s="95"/>
      <c r="N70" s="485">
        <f>+'Ark1'!AI1787</f>
        <v>27</v>
      </c>
      <c r="O70" s="215"/>
      <c r="P70" s="215"/>
      <c r="Q70" s="215"/>
      <c r="R70" s="32">
        <f>+IF(I70=0,"",'Ark1'!U1787)</f>
        <v>19.370370370370367</v>
      </c>
      <c r="S70" s="95"/>
      <c r="T70" s="486">
        <f>+IF(N70=0,"",'Ark1'!AJ1787)</f>
        <v>111.11481481481484</v>
      </c>
      <c r="U70" s="260"/>
      <c r="V70" s="486">
        <f>+IF(N70=0,"",'Ark1'!AK1787)</f>
        <v>13.91048209645742</v>
      </c>
      <c r="W70" s="95"/>
      <c r="X70" s="236">
        <f>+IF(I70=0,"",'Ark1'!T1787)</f>
        <v>3.0740740740740744</v>
      </c>
      <c r="Y70" s="237">
        <f>+IF(I70=0,"",'Ark1'!W1787)</f>
        <v>0</v>
      </c>
      <c r="Z70" s="237">
        <f>+IF(I70=0,"",'Ark1'!X1787)</f>
        <v>81.481481481481467</v>
      </c>
      <c r="AA70" s="237">
        <f>+IF(I70=0,"",'Ark1'!Y1787)</f>
        <v>18.518518518518519</v>
      </c>
      <c r="AB70" s="237">
        <f>+IF(I70=0,"",'Ark1'!Z1787)</f>
        <v>4.0479363571719693</v>
      </c>
      <c r="AC70" s="235">
        <f>+IF(I70=0,"",'Ark1'!AA1787)</f>
        <v>0</v>
      </c>
      <c r="AD70" s="236">
        <f>+IF(I70=0,"",'Ark1'!AC1787)</f>
        <v>0</v>
      </c>
      <c r="AE70" s="237">
        <f>+IF(I70=0,"",'Ark1'!AE1787)</f>
        <v>0</v>
      </c>
      <c r="AF70" s="237">
        <f t="shared" si="9"/>
        <v>6.4567901234567886</v>
      </c>
      <c r="AG70" s="235">
        <f t="shared" ref="AG70:AG93" si="10">IF(I70=0,"",I70/H70)</f>
        <v>1.2272727272727273</v>
      </c>
      <c r="AH70" s="214"/>
      <c r="AI70" s="217"/>
      <c r="AK70" s="29"/>
      <c r="AL70" s="27"/>
      <c r="AM70" s="218"/>
      <c r="AN70" s="28"/>
      <c r="AO70" s="27"/>
      <c r="AP70" s="27"/>
      <c r="AQ70" s="34"/>
      <c r="AR70" s="34"/>
      <c r="AS70" s="34"/>
    </row>
    <row r="71" spans="1:62" ht="17.399999999999999">
      <c r="A71" s="214"/>
      <c r="B71" s="290">
        <f>+'Ark1'!C1788</f>
        <v>2024</v>
      </c>
      <c r="C71" s="234">
        <f>+'Ark1'!L1788</f>
        <v>3</v>
      </c>
      <c r="D71" s="234" t="str">
        <f>VLOOKUP(C71,Klasse!$C$10:$D$26,2)</f>
        <v>P+</v>
      </c>
      <c r="E71" s="234">
        <f>+'Ark1'!H1788</f>
        <v>1</v>
      </c>
      <c r="F71" s="234">
        <f>+'Ark1'!J1788</f>
        <v>110</v>
      </c>
      <c r="G71" s="234" t="str">
        <f>VLOOKUP(F71,RNR!A3:B27,2)</f>
        <v>Gol</v>
      </c>
      <c r="H71" s="234">
        <f>+IF(I71=0,"",'Ark1'!Q1788)</f>
        <v>95</v>
      </c>
      <c r="I71" s="351">
        <f>+'Ark1'!R1788</f>
        <v>110</v>
      </c>
      <c r="J71" s="235">
        <f>+IF(I71=0,"",'Ark1'!AG1788)</f>
        <v>0.63024037770751407</v>
      </c>
      <c r="K71" s="235"/>
      <c r="L71" s="235">
        <f>+IF(I71=0,"",'Ark1'!AH1788)</f>
        <v>4.5454545454545459</v>
      </c>
      <c r="M71" s="95"/>
      <c r="N71" s="485">
        <f>+'Ark1'!AI1788</f>
        <v>110</v>
      </c>
      <c r="O71" s="215"/>
      <c r="P71" s="215"/>
      <c r="Q71" s="215"/>
      <c r="R71" s="32">
        <f>+IF(I71=0,"",'Ark1'!U1788)</f>
        <v>21.253636363636367</v>
      </c>
      <c r="S71" s="95"/>
      <c r="T71" s="486">
        <f>+IF(N71=0,"",'Ark1'!AJ1788)</f>
        <v>113.68272727272728</v>
      </c>
      <c r="U71" s="260"/>
      <c r="V71" s="486">
        <f>+IF(N71=0,"",'Ark1'!AK1788)</f>
        <v>14.334723956191516</v>
      </c>
      <c r="W71" s="95"/>
      <c r="X71" s="236">
        <f>+IF(I71=0,"",'Ark1'!T1788)</f>
        <v>3.0181818181818185</v>
      </c>
      <c r="Y71" s="237">
        <f>+IF(I71=0,"",'Ark1'!W1788)</f>
        <v>0</v>
      </c>
      <c r="Z71" s="237">
        <f>+IF(I71=0,"",'Ark1'!X1788)</f>
        <v>91.818181818181827</v>
      </c>
      <c r="AA71" s="237">
        <f>+IF(I71=0,"",'Ark1'!Y1788)</f>
        <v>27.272727272727277</v>
      </c>
      <c r="AB71" s="237">
        <f>+IF(I71=0,"",'Ark1'!Z1788)</f>
        <v>3.5139120202347551</v>
      </c>
      <c r="AC71" s="235">
        <f>+IF(I71=0,"",'Ark1'!AA1788)</f>
        <v>0</v>
      </c>
      <c r="AD71" s="236">
        <f>+IF(I71=0,"",'Ark1'!AC1788)</f>
        <v>0</v>
      </c>
      <c r="AE71" s="237">
        <f>+IF(I71=0,"",'Ark1'!AE1788)</f>
        <v>0</v>
      </c>
      <c r="AF71" s="237">
        <f t="shared" si="9"/>
        <v>7.0845454545454558</v>
      </c>
      <c r="AG71" s="235">
        <f t="shared" si="10"/>
        <v>1.1578947368421053</v>
      </c>
      <c r="AH71" s="214"/>
      <c r="AI71" s="217"/>
      <c r="AK71" s="29"/>
      <c r="AL71" s="27"/>
      <c r="AM71" s="218"/>
      <c r="AN71" s="28"/>
      <c r="AO71" s="27"/>
      <c r="AP71" s="27"/>
      <c r="AQ71" s="34"/>
      <c r="AR71" s="34"/>
      <c r="AS71" s="34"/>
    </row>
    <row r="72" spans="1:62" ht="17.399999999999999">
      <c r="A72" s="214"/>
      <c r="B72" s="290">
        <f>+'Ark1'!C1789</f>
        <v>2024</v>
      </c>
      <c r="C72" s="234">
        <f>+'Ark1'!L1789</f>
        <v>3</v>
      </c>
      <c r="D72" s="234" t="str">
        <f>VLOOKUP(C72,Klasse!$C$10:$D$26,2)</f>
        <v>P+</v>
      </c>
      <c r="E72" s="234">
        <f>+'Ark1'!H1789</f>
        <v>1</v>
      </c>
      <c r="F72" s="234">
        <f>+'Ark1'!J1789</f>
        <v>111</v>
      </c>
      <c r="G72" s="234" t="str">
        <f>VLOOKUP(F72,RNR!A4:B28,2)</f>
        <v>Forus</v>
      </c>
      <c r="H72" s="234">
        <f>+IF(I72=0,"",'Ark1'!Q1789)</f>
        <v>67</v>
      </c>
      <c r="I72" s="351">
        <f>+'Ark1'!R1789</f>
        <v>84</v>
      </c>
      <c r="J72" s="235">
        <f>+IF(I72=0,"",'Ark1'!AG1789)</f>
        <v>0.42942692254041215</v>
      </c>
      <c r="K72" s="235"/>
      <c r="L72" s="235">
        <f>+IF(I72=0,"",'Ark1'!AH1789)</f>
        <v>0</v>
      </c>
      <c r="M72" s="95"/>
      <c r="N72" s="485">
        <f>+'Ark1'!AI1789</f>
        <v>84</v>
      </c>
      <c r="O72" s="215"/>
      <c r="P72" s="215"/>
      <c r="Q72" s="215"/>
      <c r="R72" s="32">
        <f>+IF(I72=0,"",'Ark1'!U1789)</f>
        <v>18.910714285714281</v>
      </c>
      <c r="S72" s="95"/>
      <c r="T72" s="486">
        <f>+IF(N72=0,"",'Ark1'!AJ1789)</f>
        <v>110.07738095238091</v>
      </c>
      <c r="U72" s="260"/>
      <c r="V72" s="486">
        <f>+IF(N72=0,"",'Ark1'!AK1789)</f>
        <v>13.945541136977498</v>
      </c>
      <c r="W72" s="95"/>
      <c r="X72" s="236">
        <f>+IF(I72=0,"",'Ark1'!T1789)</f>
        <v>3.2023809523809512</v>
      </c>
      <c r="Y72" s="237">
        <f>+IF(I72=0,"",'Ark1'!W1789)</f>
        <v>0</v>
      </c>
      <c r="Z72" s="237">
        <f>+IF(I72=0,"",'Ark1'!X1789)</f>
        <v>76.190476190476218</v>
      </c>
      <c r="AA72" s="237">
        <f>+IF(I72=0,"",'Ark1'!Y1789)</f>
        <v>17.857142857142861</v>
      </c>
      <c r="AB72" s="237">
        <f>+IF(I72=0,"",'Ark1'!Z1789)</f>
        <v>4.2743147002136714</v>
      </c>
      <c r="AC72" s="235">
        <f>+IF(I72=0,"",'Ark1'!AA1789)</f>
        <v>0</v>
      </c>
      <c r="AD72" s="236">
        <f>+IF(I72=0,"",'Ark1'!AC1789)</f>
        <v>0</v>
      </c>
      <c r="AE72" s="237">
        <f>+IF(I72=0,"",'Ark1'!AE1789)</f>
        <v>0</v>
      </c>
      <c r="AF72" s="237">
        <f t="shared" si="9"/>
        <v>6.303571428571427</v>
      </c>
      <c r="AG72" s="235">
        <f t="shared" si="10"/>
        <v>1.2537313432835822</v>
      </c>
      <c r="AH72" s="214"/>
      <c r="AI72" s="217"/>
      <c r="AK72" s="29"/>
      <c r="AL72" s="27"/>
      <c r="AM72" s="218"/>
      <c r="AN72" s="28"/>
      <c r="AO72" s="27"/>
      <c r="AP72" s="27"/>
      <c r="AQ72" s="34"/>
      <c r="AR72" s="34"/>
      <c r="AS72" s="34"/>
    </row>
    <row r="73" spans="1:62" ht="17.399999999999999">
      <c r="A73" s="214"/>
      <c r="B73" s="290">
        <f>+'Ark1'!C1790</f>
        <v>2024</v>
      </c>
      <c r="C73" s="234">
        <f>+'Ark1'!L1790</f>
        <v>3</v>
      </c>
      <c r="D73" s="234" t="str">
        <f>VLOOKUP(C73,Klasse!$C$10:$D$26,2)</f>
        <v>P+</v>
      </c>
      <c r="E73" s="234">
        <f>+'Ark1'!H1790</f>
        <v>1</v>
      </c>
      <c r="F73" s="234">
        <f>+'Ark1'!J1790</f>
        <v>116</v>
      </c>
      <c r="G73" s="234" t="str">
        <f>VLOOKUP(F73,RNR!A5:B29,2)</f>
        <v>Sandeid</v>
      </c>
      <c r="H73" s="234">
        <f>+IF(I73=0,"",'Ark1'!Q1790)</f>
        <v>68</v>
      </c>
      <c r="I73" s="351">
        <f>+'Ark1'!R1790</f>
        <v>100</v>
      </c>
      <c r="J73" s="235">
        <f>+IF(I73=0,"",'Ark1'!AG1790)</f>
        <v>0.73780194741620253</v>
      </c>
      <c r="K73" s="235"/>
      <c r="L73" s="235">
        <f>+IF(I73=0,"",'Ark1'!AH1790)</f>
        <v>7</v>
      </c>
      <c r="M73" s="95"/>
      <c r="N73" s="485">
        <f>+'Ark1'!AI1790</f>
        <v>96</v>
      </c>
      <c r="O73" s="215"/>
      <c r="P73" s="215"/>
      <c r="Q73" s="215"/>
      <c r="R73" s="32">
        <f>+IF(I73=0,"",'Ark1'!U1790)</f>
        <v>16.578999999999997</v>
      </c>
      <c r="S73" s="95"/>
      <c r="T73" s="486">
        <f>+IF(N73=0,"",'Ark1'!AJ1790)</f>
        <v>105.31874999999998</v>
      </c>
      <c r="U73" s="260"/>
      <c r="V73" s="486">
        <f>+IF(N73=0,"",'Ark1'!AK1790)</f>
        <v>13.90174290713275</v>
      </c>
      <c r="W73" s="95"/>
      <c r="X73" s="236">
        <f>+IF(I73=0,"",'Ark1'!T1790)</f>
        <v>3.3</v>
      </c>
      <c r="Y73" s="237">
        <f>+IF(I73=0,"",'Ark1'!W1790)</f>
        <v>0</v>
      </c>
      <c r="Z73" s="237">
        <f>+IF(I73=0,"",'Ark1'!X1790)</f>
        <v>51</v>
      </c>
      <c r="AA73" s="237">
        <f>+IF(I73=0,"",'Ark1'!Y1790)</f>
        <v>7</v>
      </c>
      <c r="AB73" s="237">
        <f>+IF(I73=0,"",'Ark1'!Z1790)</f>
        <v>4.4287085024869448</v>
      </c>
      <c r="AC73" s="235">
        <f>+IF(I73=0,"",'Ark1'!AA1790)</f>
        <v>0</v>
      </c>
      <c r="AD73" s="236">
        <f>+IF(I73=0,"",'Ark1'!AC1790)</f>
        <v>0</v>
      </c>
      <c r="AE73" s="237">
        <f>+IF(I73=0,"",'Ark1'!AE1790)</f>
        <v>0</v>
      </c>
      <c r="AF73" s="237">
        <f t="shared" si="9"/>
        <v>5.5263333333333327</v>
      </c>
      <c r="AG73" s="235">
        <f t="shared" si="10"/>
        <v>1.4705882352941178</v>
      </c>
      <c r="AH73" s="214"/>
      <c r="AI73" s="217"/>
      <c r="AK73" s="29"/>
      <c r="AL73" s="27"/>
      <c r="AM73" s="218"/>
      <c r="AN73" s="28"/>
      <c r="AO73" s="27"/>
      <c r="AP73" s="27"/>
      <c r="AQ73" s="34"/>
      <c r="AR73" s="34"/>
      <c r="AS73" s="34"/>
    </row>
    <row r="74" spans="1:62" ht="17.399999999999999">
      <c r="A74" s="214"/>
      <c r="B74" s="290">
        <f>+'Ark1'!C1791</f>
        <v>2024</v>
      </c>
      <c r="C74" s="234">
        <f>+'Ark1'!L1791</f>
        <v>3</v>
      </c>
      <c r="D74" s="234" t="str">
        <f>VLOOKUP(C74,Klasse!$C$10:$D$26,2)</f>
        <v>P+</v>
      </c>
      <c r="E74" s="234">
        <f>+'Ark1'!H1791</f>
        <v>2</v>
      </c>
      <c r="F74" s="234">
        <f>+'Ark1'!J1791</f>
        <v>117</v>
      </c>
      <c r="G74" s="234" t="str">
        <f>VLOOKUP(F74,RNR!A6:B30,2)</f>
        <v>Jæren</v>
      </c>
      <c r="H74" s="234">
        <f>+IF(I74=0,"",'Ark1'!Q1791)</f>
        <v>70</v>
      </c>
      <c r="I74" s="351">
        <f>+'Ark1'!R1791</f>
        <v>121</v>
      </c>
      <c r="J74" s="235">
        <f>+IF(I74=0,"",'Ark1'!AG1791)</f>
        <v>1.3026444608436911</v>
      </c>
      <c r="K74" s="235"/>
      <c r="L74" s="235">
        <f>+IF(I74=0,"",'Ark1'!AH1791)</f>
        <v>3.3057851239669431</v>
      </c>
      <c r="M74" s="95"/>
      <c r="N74" s="485">
        <f>+'Ark1'!AI1791</f>
        <v>120</v>
      </c>
      <c r="O74" s="215"/>
      <c r="P74" s="215"/>
      <c r="Q74" s="215"/>
      <c r="R74" s="32">
        <f>+IF(I74=0,"",'Ark1'!U1791)</f>
        <v>19.650413223140497</v>
      </c>
      <c r="S74" s="95"/>
      <c r="T74" s="486">
        <f>+IF(N74=0,"",'Ark1'!AJ1791)</f>
        <v>110.56249999999999</v>
      </c>
      <c r="U74" s="260"/>
      <c r="V74" s="486">
        <f>+IF(N74=0,"",'Ark1'!AK1791)</f>
        <v>14.250595770677204</v>
      </c>
      <c r="W74" s="95"/>
      <c r="X74" s="236">
        <f>+IF(I74=0,"",'Ark1'!T1791)</f>
        <v>2.8429752066115701</v>
      </c>
      <c r="Y74" s="237">
        <f>+IF(I74=0,"",'Ark1'!W1791)</f>
        <v>0</v>
      </c>
      <c r="Z74" s="237">
        <f>+IF(I74=0,"",'Ark1'!X1791)</f>
        <v>76.03305785123969</v>
      </c>
      <c r="AA74" s="237">
        <f>+IF(I74=0,"",'Ark1'!Y1791)</f>
        <v>24.793388429752071</v>
      </c>
      <c r="AB74" s="237">
        <f>+IF(I74=0,"",'Ark1'!Z1791)</f>
        <v>4.4521352285964797</v>
      </c>
      <c r="AC74" s="235">
        <f>+IF(I74=0,"",'Ark1'!AA1791)</f>
        <v>0</v>
      </c>
      <c r="AD74" s="236">
        <f>+IF(I74=0,"",'Ark1'!AC1791)</f>
        <v>0</v>
      </c>
      <c r="AE74" s="237">
        <f>+IF(I74=0,"",'Ark1'!AE1791)</f>
        <v>0</v>
      </c>
      <c r="AF74" s="237">
        <f t="shared" si="9"/>
        <v>6.5501377410468322</v>
      </c>
      <c r="AG74" s="235">
        <f t="shared" si="10"/>
        <v>1.7285714285714286</v>
      </c>
      <c r="AH74" s="214"/>
      <c r="AI74" s="217"/>
      <c r="AK74" s="29"/>
      <c r="AL74" s="27"/>
      <c r="AM74" s="218"/>
      <c r="AN74" s="28"/>
      <c r="AO74" s="27"/>
      <c r="AP74" s="27"/>
      <c r="AQ74" s="34"/>
      <c r="AR74" s="34"/>
      <c r="AS74" s="34"/>
    </row>
    <row r="75" spans="1:62" ht="17.399999999999999">
      <c r="A75" s="214"/>
      <c r="B75" s="290">
        <f>+'Ark1'!C1792</f>
        <v>2024</v>
      </c>
      <c r="C75" s="234">
        <f>+'Ark1'!L1792</f>
        <v>3</v>
      </c>
      <c r="D75" s="234" t="str">
        <f>VLOOKUP(C75,Klasse!$C$10:$D$26,2)</f>
        <v>P+</v>
      </c>
      <c r="E75" s="234">
        <f>+'Ark1'!H1792</f>
        <v>1</v>
      </c>
      <c r="F75" s="234">
        <f>+'Ark1'!J1792</f>
        <v>134</v>
      </c>
      <c r="G75" s="234" t="str">
        <f>VLOOKUP(F75,RNR!A7:B31,2)</f>
        <v>Førde</v>
      </c>
      <c r="H75" s="234">
        <f>+IF(I75=0,"",'Ark1'!Q1792)</f>
        <v>89</v>
      </c>
      <c r="I75" s="351">
        <f>+'Ark1'!R1792</f>
        <v>129</v>
      </c>
      <c r="J75" s="235">
        <f>+IF(I75=0,"",'Ark1'!AG1792)</f>
        <v>0.60763985760358863</v>
      </c>
      <c r="K75" s="235"/>
      <c r="L75" s="235">
        <f>+IF(I75=0,"",'Ark1'!AH1792)</f>
        <v>10.077519379844961</v>
      </c>
      <c r="M75" s="95"/>
      <c r="N75" s="485">
        <f>+'Ark1'!AI1792</f>
        <v>128</v>
      </c>
      <c r="O75" s="215"/>
      <c r="P75" s="215"/>
      <c r="Q75" s="215"/>
      <c r="R75" s="32">
        <f>+IF(I75=0,"",'Ark1'!U1792)</f>
        <v>16.039534883720929</v>
      </c>
      <c r="S75" s="95"/>
      <c r="T75" s="486">
        <f>+IF(N75=0,"",'Ark1'!AJ1792)</f>
        <v>104.78515625000001</v>
      </c>
      <c r="U75" s="260"/>
      <c r="V75" s="486">
        <f>+IF(N75=0,"",'Ark1'!AK1792)</f>
        <v>13.507429544151821</v>
      </c>
      <c r="W75" s="95"/>
      <c r="X75" s="236">
        <f>+IF(I75=0,"",'Ark1'!T1792)</f>
        <v>3.8914728682170545</v>
      </c>
      <c r="Y75" s="237">
        <f>+IF(I75=0,"",'Ark1'!W1792)</f>
        <v>0</v>
      </c>
      <c r="Z75" s="237">
        <f>+IF(I75=0,"",'Ark1'!X1792)</f>
        <v>48.83720930232559</v>
      </c>
      <c r="AA75" s="237">
        <f>+IF(I75=0,"",'Ark1'!Y1792)</f>
        <v>6.2015503875968996</v>
      </c>
      <c r="AB75" s="237">
        <f>+IF(I75=0,"",'Ark1'!Z1792)</f>
        <v>4.741837844154535</v>
      </c>
      <c r="AC75" s="235">
        <f>+IF(I75=0,"",'Ark1'!AA1792)</f>
        <v>0</v>
      </c>
      <c r="AD75" s="236">
        <f>+IF(I75=0,"",'Ark1'!AC1792)</f>
        <v>0</v>
      </c>
      <c r="AE75" s="237">
        <f>+IF(I75=0,"",'Ark1'!AE1792)</f>
        <v>0</v>
      </c>
      <c r="AF75" s="237">
        <f t="shared" si="9"/>
        <v>5.3465116279069766</v>
      </c>
      <c r="AG75" s="235">
        <f t="shared" si="10"/>
        <v>1.449438202247191</v>
      </c>
      <c r="AH75" s="214"/>
      <c r="AI75" s="217"/>
      <c r="AK75" s="29"/>
      <c r="AL75" s="27"/>
      <c r="AM75" s="218"/>
      <c r="AN75" s="28"/>
      <c r="AO75" s="27"/>
      <c r="AP75" s="27"/>
      <c r="AQ75" s="34"/>
      <c r="AR75" s="34"/>
      <c r="AS75" s="34"/>
    </row>
    <row r="76" spans="1:62" ht="17.399999999999999">
      <c r="A76" s="214"/>
      <c r="B76" s="290">
        <f>+'Ark1'!C1793</f>
        <v>2024</v>
      </c>
      <c r="C76" s="234">
        <f>+'Ark1'!L1793</f>
        <v>3</v>
      </c>
      <c r="D76" s="234" t="str">
        <f>VLOOKUP(C76,Klasse!$C$10:$D$26,2)</f>
        <v>P+</v>
      </c>
      <c r="E76" s="234">
        <f>+'Ark1'!H1793</f>
        <v>2</v>
      </c>
      <c r="F76" s="234">
        <f>+'Ark1'!J1793</f>
        <v>141</v>
      </c>
      <c r="G76" s="234" t="str">
        <f>VLOOKUP(F76,RNR!A8:B32,2)</f>
        <v>Ølen</v>
      </c>
      <c r="H76" s="234">
        <f>+IF(I76=0,"",'Ark1'!Q1793)</f>
        <v>138</v>
      </c>
      <c r="I76" s="351">
        <f>+'Ark1'!R1793</f>
        <v>237</v>
      </c>
      <c r="J76" s="235">
        <f>+IF(I76=0,"",'Ark1'!AG1793)</f>
        <v>1.1609855236991204</v>
      </c>
      <c r="K76" s="235"/>
      <c r="L76" s="235">
        <f>+IF(I76=0,"",'Ark1'!AH1793)</f>
        <v>7.1729957805907185</v>
      </c>
      <c r="M76" s="95"/>
      <c r="N76" s="485">
        <f>+'Ark1'!AI1793</f>
        <v>236</v>
      </c>
      <c r="O76" s="215"/>
      <c r="P76" s="215"/>
      <c r="Q76" s="215"/>
      <c r="R76" s="32">
        <f>+IF(I76=0,"",'Ark1'!U1793)</f>
        <v>14.688607594936711</v>
      </c>
      <c r="S76" s="95"/>
      <c r="T76" s="486">
        <f>+IF(N76=0,"",'Ark1'!AJ1793)</f>
        <v>103.01355932203398</v>
      </c>
      <c r="U76" s="260"/>
      <c r="V76" s="486">
        <f>+IF(N76=0,"",'Ark1'!AK1793)</f>
        <v>13.068869964941239</v>
      </c>
      <c r="W76" s="95"/>
      <c r="X76" s="236">
        <f>+IF(I76=0,"",'Ark1'!T1793)</f>
        <v>4.042194092827005</v>
      </c>
      <c r="Y76" s="237">
        <f>+IF(I76=0,"",'Ark1'!W1793)</f>
        <v>0</v>
      </c>
      <c r="Z76" s="237">
        <f>+IF(I76=0,"",'Ark1'!X1793)</f>
        <v>30.801687763713076</v>
      </c>
      <c r="AA76" s="237">
        <f>+IF(I76=0,"",'Ark1'!Y1793)</f>
        <v>4.2194092827004201</v>
      </c>
      <c r="AB76" s="237">
        <f>+IF(I76=0,"",'Ark1'!Z1793)</f>
        <v>4.2137704937844367</v>
      </c>
      <c r="AC76" s="235">
        <f>+IF(I76=0,"",'Ark1'!AA1793)</f>
        <v>0</v>
      </c>
      <c r="AD76" s="236">
        <f>+IF(I76=0,"",'Ark1'!AC1793)</f>
        <v>0</v>
      </c>
      <c r="AE76" s="237">
        <f>+IF(I76=0,"",'Ark1'!AE1793)</f>
        <v>0</v>
      </c>
      <c r="AF76" s="237">
        <f t="shared" si="9"/>
        <v>4.89620253164557</v>
      </c>
      <c r="AG76" s="235">
        <f t="shared" si="10"/>
        <v>1.7173913043478262</v>
      </c>
      <c r="AH76" s="214"/>
      <c r="AI76" s="217"/>
      <c r="AK76" s="29"/>
      <c r="AL76" s="27"/>
      <c r="AM76" s="218"/>
      <c r="AN76" s="28"/>
      <c r="AO76" s="27"/>
      <c r="AP76" s="27"/>
      <c r="AQ76" s="34"/>
      <c r="AR76" s="34"/>
      <c r="AS76" s="34"/>
    </row>
    <row r="77" spans="1:62" ht="17.399999999999999">
      <c r="A77" s="214"/>
      <c r="B77" s="290">
        <f>+'Ark1'!C1794</f>
        <v>2024</v>
      </c>
      <c r="C77" s="234">
        <f>+'Ark1'!L1794</f>
        <v>3</v>
      </c>
      <c r="D77" s="234" t="str">
        <f>VLOOKUP(C77,Klasse!$C$10:$D$26,2)</f>
        <v>P+</v>
      </c>
      <c r="E77" s="234">
        <f>+'Ark1'!H1794</f>
        <v>2</v>
      </c>
      <c r="F77" s="234">
        <f>+'Ark1'!J1794</f>
        <v>143</v>
      </c>
      <c r="G77" s="234" t="str">
        <f>VLOOKUP(F77,RNR!A9:B33,2)</f>
        <v>Nordfjord</v>
      </c>
      <c r="H77" s="234" t="str">
        <f>+IF(I77=0,"",'Ark1'!Q1794)</f>
        <v/>
      </c>
      <c r="I77" s="351">
        <f>+'Ark1'!R1794</f>
        <v>0</v>
      </c>
      <c r="J77" s="235" t="str">
        <f>+IF(I77=0,"",'Ark1'!AG1794)</f>
        <v/>
      </c>
      <c r="K77" s="235"/>
      <c r="L77" s="235" t="str">
        <f>+IF(I77=0,"",'Ark1'!AH1794)</f>
        <v/>
      </c>
      <c r="M77" s="95"/>
      <c r="N77" s="485">
        <f>+'Ark1'!AI1794</f>
        <v>0</v>
      </c>
      <c r="O77" s="215"/>
      <c r="P77" s="215"/>
      <c r="Q77" s="215"/>
      <c r="R77" s="32" t="str">
        <f>+IF(I77=0,"",'Ark1'!U1794)</f>
        <v/>
      </c>
      <c r="S77" s="95"/>
      <c r="T77" s="486" t="str">
        <f>+IF(N77=0,"",'Ark1'!AJ1794)</f>
        <v/>
      </c>
      <c r="U77" s="260"/>
      <c r="V77" s="486" t="str">
        <f>+IF(N77=0,"",'Ark1'!AK1794)</f>
        <v/>
      </c>
      <c r="W77" s="95"/>
      <c r="X77" s="236" t="str">
        <f>+IF(I77=0,"",'Ark1'!T1794)</f>
        <v/>
      </c>
      <c r="Y77" s="237" t="str">
        <f>+IF(I77=0,"",'Ark1'!W1794)</f>
        <v/>
      </c>
      <c r="Z77" s="237" t="str">
        <f>+IF(I77=0,"",'Ark1'!X1794)</f>
        <v/>
      </c>
      <c r="AA77" s="237" t="str">
        <f>+IF(I77=0,"",'Ark1'!Y1794)</f>
        <v/>
      </c>
      <c r="AB77" s="237" t="str">
        <f>+IF(I77=0,"",'Ark1'!Z1794)</f>
        <v/>
      </c>
      <c r="AC77" s="235" t="str">
        <f>+IF(I77=0,"",'Ark1'!AA1794)</f>
        <v/>
      </c>
      <c r="AD77" s="236" t="str">
        <f>+IF(I77=0,"",'Ark1'!AC1794)</f>
        <v/>
      </c>
      <c r="AE77" s="237" t="str">
        <f>+IF(I77=0,"",'Ark1'!AE1794)</f>
        <v/>
      </c>
      <c r="AF77" s="237" t="str">
        <f t="shared" si="9"/>
        <v/>
      </c>
      <c r="AG77" s="235" t="str">
        <f t="shared" si="10"/>
        <v/>
      </c>
      <c r="AH77" s="214"/>
      <c r="AI77" s="217"/>
      <c r="AK77" s="29"/>
      <c r="AL77" s="27"/>
      <c r="AM77" s="218"/>
      <c r="AN77" s="28"/>
      <c r="AO77" s="27"/>
      <c r="AP77" s="27"/>
      <c r="AQ77" s="34"/>
      <c r="AR77" s="34"/>
      <c r="AS77" s="34"/>
    </row>
    <row r="78" spans="1:62" ht="17.399999999999999">
      <c r="A78" s="214"/>
      <c r="B78" s="290">
        <f>+'Ark1'!C1795</f>
        <v>2024</v>
      </c>
      <c r="C78" s="234">
        <f>+'Ark1'!L1795</f>
        <v>3</v>
      </c>
      <c r="D78" s="234" t="str">
        <f>VLOOKUP(C78,Klasse!$C$10:$D$26,2)</f>
        <v>P+</v>
      </c>
      <c r="E78" s="234">
        <f>+'Ark1'!H1795</f>
        <v>2</v>
      </c>
      <c r="F78" s="234">
        <f>+'Ark1'!J1795</f>
        <v>147</v>
      </c>
      <c r="G78" s="234" t="str">
        <f>VLOOKUP(F78,RNR!A10:B34,2)</f>
        <v>Midt-Norge</v>
      </c>
      <c r="H78" s="234">
        <f>+IF(I78=0,"",'Ark1'!Q1795)</f>
        <v>22</v>
      </c>
      <c r="I78" s="351">
        <f>+'Ark1'!R1795</f>
        <v>44</v>
      </c>
      <c r="J78" s="235">
        <f>+IF(I78=0,"",'Ark1'!AG1795)</f>
        <v>1.667398939523359</v>
      </c>
      <c r="K78" s="235"/>
      <c r="L78" s="235">
        <f>+IF(I78=0,"",'Ark1'!AH1795)</f>
        <v>6.8181818181818192</v>
      </c>
      <c r="M78" s="95"/>
      <c r="N78" s="485">
        <f>+'Ark1'!AI1795</f>
        <v>44</v>
      </c>
      <c r="O78" s="215"/>
      <c r="P78" s="215"/>
      <c r="Q78" s="215"/>
      <c r="R78" s="32">
        <f>+IF(I78=0,"",'Ark1'!U1795)</f>
        <v>13.886363636363638</v>
      </c>
      <c r="S78" s="95"/>
      <c r="T78" s="486">
        <f>+IF(N78=0,"",'Ark1'!AJ1795)</f>
        <v>101.02954545454544</v>
      </c>
      <c r="U78" s="260"/>
      <c r="V78" s="486">
        <f>+IF(N78=0,"",'Ark1'!AK1795)</f>
        <v>12.98084340876329</v>
      </c>
      <c r="W78" s="95"/>
      <c r="X78" s="236">
        <f>+IF(I78=0,"",'Ark1'!T1795)</f>
        <v>4.4090909090909092</v>
      </c>
      <c r="Y78" s="237">
        <f>+IF(I78=0,"",'Ark1'!W1795)</f>
        <v>0</v>
      </c>
      <c r="Z78" s="237">
        <f>+IF(I78=0,"",'Ark1'!X1795)</f>
        <v>27.272727272727277</v>
      </c>
      <c r="AA78" s="237">
        <f>+IF(I78=0,"",'Ark1'!Y1795)</f>
        <v>4.5454545454545459</v>
      </c>
      <c r="AB78" s="237">
        <f>+IF(I78=0,"",'Ark1'!Z1795)</f>
        <v>4.6682482070166316</v>
      </c>
      <c r="AC78" s="235">
        <f>+IF(I78=0,"",'Ark1'!AA1795)</f>
        <v>0</v>
      </c>
      <c r="AD78" s="236">
        <f>+IF(I78=0,"",'Ark1'!AC1795)</f>
        <v>0</v>
      </c>
      <c r="AE78" s="237">
        <f>+IF(I78=0,"",'Ark1'!AE1795)</f>
        <v>0</v>
      </c>
      <c r="AF78" s="237">
        <f t="shared" si="9"/>
        <v>4.6287878787878798</v>
      </c>
      <c r="AG78" s="235">
        <f t="shared" si="10"/>
        <v>2</v>
      </c>
      <c r="AH78" s="214"/>
      <c r="AI78" s="217"/>
      <c r="AK78" s="29"/>
      <c r="AL78" s="27"/>
      <c r="AM78" s="218"/>
      <c r="AN78" s="28"/>
      <c r="AO78" s="27"/>
      <c r="AP78" s="27"/>
      <c r="AQ78" s="34"/>
      <c r="AR78" s="34"/>
      <c r="AS78" s="34"/>
    </row>
    <row r="79" spans="1:62" ht="17.399999999999999">
      <c r="A79" s="214"/>
      <c r="B79" s="290">
        <f>+'Ark1'!C1796</f>
        <v>2024</v>
      </c>
      <c r="C79" s="234">
        <f>+'Ark1'!L1796</f>
        <v>3</v>
      </c>
      <c r="D79" s="234" t="str">
        <f>VLOOKUP(C79,Klasse!$C$10:$D$26,2)</f>
        <v>P+</v>
      </c>
      <c r="E79" s="234">
        <f>+'Ark1'!H1796</f>
        <v>1</v>
      </c>
      <c r="F79" s="234">
        <f>+'Ark1'!J1796</f>
        <v>155</v>
      </c>
      <c r="G79" s="234" t="str">
        <f>VLOOKUP(F79,RNR!A11:B35,2)</f>
        <v>Målselv</v>
      </c>
      <c r="H79" s="234">
        <f>+IF(I79=0,"",'Ark1'!Q1796)</f>
        <v>27</v>
      </c>
      <c r="I79" s="351">
        <f>+'Ark1'!R1796</f>
        <v>37</v>
      </c>
      <c r="J79" s="235">
        <f>+IF(I79=0,"",'Ark1'!AG1796)</f>
        <v>0.38290350974096554</v>
      </c>
      <c r="K79" s="235"/>
      <c r="L79" s="235">
        <f>+IF(I79=0,"",'Ark1'!AH1796)</f>
        <v>13.513513513513516</v>
      </c>
      <c r="M79" s="95"/>
      <c r="N79" s="485">
        <f>+'Ark1'!AI1796</f>
        <v>36</v>
      </c>
      <c r="O79" s="215"/>
      <c r="P79" s="215"/>
      <c r="Q79" s="215"/>
      <c r="R79" s="32">
        <f>+IF(I79=0,"",'Ark1'!U1796)</f>
        <v>17.424324324324321</v>
      </c>
      <c r="S79" s="95"/>
      <c r="T79" s="486">
        <f>+IF(N79=0,"",'Ark1'!AJ1796)</f>
        <v>107.74722222222222</v>
      </c>
      <c r="U79" s="260"/>
      <c r="V79" s="486">
        <f>+IF(N79=0,"",'Ark1'!AK1796)</f>
        <v>13.731626754466152</v>
      </c>
      <c r="W79" s="95"/>
      <c r="X79" s="236">
        <f>+IF(I79=0,"",'Ark1'!T1796)</f>
        <v>3.756756756756757</v>
      </c>
      <c r="Y79" s="237">
        <f>+IF(I79=0,"",'Ark1'!W1796)</f>
        <v>0</v>
      </c>
      <c r="Z79" s="237">
        <f>+IF(I79=0,"",'Ark1'!X1796)</f>
        <v>59.459459459459438</v>
      </c>
      <c r="AA79" s="237">
        <f>+IF(I79=0,"",'Ark1'!Y1796)</f>
        <v>10.810810810810812</v>
      </c>
      <c r="AB79" s="237">
        <f>+IF(I79=0,"",'Ark1'!Z1796)</f>
        <v>4.1835201397481869</v>
      </c>
      <c r="AC79" s="235">
        <f>+IF(I79=0,"",'Ark1'!AA1796)</f>
        <v>0</v>
      </c>
      <c r="AD79" s="236">
        <f>+IF(I79=0,"",'Ark1'!AC1796)</f>
        <v>0</v>
      </c>
      <c r="AE79" s="237">
        <f>+IF(I79=0,"",'Ark1'!AE1796)</f>
        <v>0</v>
      </c>
      <c r="AF79" s="237">
        <f t="shared" si="9"/>
        <v>5.8081081081081072</v>
      </c>
      <c r="AG79" s="235">
        <f t="shared" si="10"/>
        <v>1.3703703703703705</v>
      </c>
      <c r="AH79" s="214"/>
      <c r="AI79" s="217"/>
      <c r="AK79" s="29"/>
      <c r="AL79" s="27"/>
      <c r="AM79" s="218"/>
      <c r="AN79" s="28"/>
      <c r="AO79" s="27"/>
      <c r="AP79" s="27"/>
      <c r="AQ79" s="34"/>
      <c r="AR79" s="34"/>
      <c r="AS79" s="34"/>
    </row>
    <row r="80" spans="1:62" ht="17.399999999999999">
      <c r="A80" s="214"/>
      <c r="B80" s="290">
        <f>+'Ark1'!C1797</f>
        <v>2024</v>
      </c>
      <c r="C80" s="234">
        <f>+'Ark1'!L1797</f>
        <v>3</v>
      </c>
      <c r="D80" s="234" t="str">
        <f>VLOOKUP(C80,Klasse!$C$10:$D$26,2)</f>
        <v>P+</v>
      </c>
      <c r="E80" s="234">
        <f>+'Ark1'!H1797</f>
        <v>2</v>
      </c>
      <c r="F80" s="234">
        <f>+'Ark1'!J1797</f>
        <v>160</v>
      </c>
      <c r="G80" s="234" t="str">
        <f>VLOOKUP(F80,RNR!A12:B36,2)</f>
        <v>Oslo</v>
      </c>
      <c r="H80" s="234">
        <f>+IF(I80=0,"",'Ark1'!Q1797)</f>
        <v>34</v>
      </c>
      <c r="I80" s="351">
        <f>+'Ark1'!R1797</f>
        <v>46</v>
      </c>
      <c r="J80" s="235">
        <f>+IF(I80=0,"",'Ark1'!AG1797)</f>
        <v>0.76914209540516865</v>
      </c>
      <c r="K80" s="235"/>
      <c r="L80" s="235">
        <f>+IF(I80=0,"",'Ark1'!AH1797)</f>
        <v>19.565217391304348</v>
      </c>
      <c r="M80" s="95"/>
      <c r="N80" s="485">
        <f>+'Ark1'!AI1797</f>
        <v>46</v>
      </c>
      <c r="O80" s="215"/>
      <c r="P80" s="215"/>
      <c r="Q80" s="215"/>
      <c r="R80" s="32">
        <f>+IF(I80=0,"",'Ark1'!U1797)</f>
        <v>19.291304347826088</v>
      </c>
      <c r="S80" s="95"/>
      <c r="T80" s="486">
        <f>+IF(N80=0,"",'Ark1'!AJ1797)</f>
        <v>111.07608695652171</v>
      </c>
      <c r="U80" s="260"/>
      <c r="V80" s="486">
        <f>+IF(N80=0,"",'Ark1'!AK1797)</f>
        <v>13.849969920402204</v>
      </c>
      <c r="W80" s="95"/>
      <c r="X80" s="236">
        <f>+IF(I80=0,"",'Ark1'!T1797)</f>
        <v>3.6956521739130439</v>
      </c>
      <c r="Y80" s="237">
        <f>+IF(I80=0,"",'Ark1'!W1797)</f>
        <v>0</v>
      </c>
      <c r="Z80" s="237">
        <f>+IF(I80=0,"",'Ark1'!X1797)</f>
        <v>78.260869565217391</v>
      </c>
      <c r="AA80" s="237">
        <f>+IF(I80=0,"",'Ark1'!Y1797)</f>
        <v>19.565217391304348</v>
      </c>
      <c r="AB80" s="237">
        <f>+IF(I80=0,"",'Ark1'!Z1797)</f>
        <v>4.7813871957903871</v>
      </c>
      <c r="AC80" s="235">
        <f>+IF(I80=0,"",'Ark1'!AA1797)</f>
        <v>0</v>
      </c>
      <c r="AD80" s="236">
        <f>+IF(I80=0,"",'Ark1'!AC1797)</f>
        <v>0</v>
      </c>
      <c r="AE80" s="237">
        <f>+IF(I80=0,"",'Ark1'!AE1797)</f>
        <v>0</v>
      </c>
      <c r="AF80" s="237">
        <f t="shared" si="9"/>
        <v>6.4304347826086961</v>
      </c>
      <c r="AG80" s="235">
        <f t="shared" si="10"/>
        <v>1.3529411764705883</v>
      </c>
      <c r="AH80" s="214"/>
      <c r="AI80" s="217"/>
      <c r="AK80" s="29"/>
      <c r="AL80" s="27"/>
      <c r="AM80" s="218"/>
      <c r="AN80" s="28"/>
      <c r="AO80" s="27"/>
      <c r="AP80" s="27"/>
      <c r="AQ80" s="34"/>
      <c r="AR80" s="34"/>
      <c r="AS80" s="34"/>
    </row>
    <row r="81" spans="1:62" ht="17.399999999999999">
      <c r="A81" s="214"/>
      <c r="B81" s="290">
        <f>+'Ark1'!C1798</f>
        <v>2024</v>
      </c>
      <c r="C81" s="234">
        <f>+'Ark1'!L1798</f>
        <v>3</v>
      </c>
      <c r="D81" s="234" t="str">
        <f>VLOOKUP(C81,Klasse!$C$10:$D$26,2)</f>
        <v>P+</v>
      </c>
      <c r="E81" s="234">
        <f>+'Ark1'!H1798</f>
        <v>1</v>
      </c>
      <c r="F81" s="234">
        <f>+'Ark1'!J1798</f>
        <v>171</v>
      </c>
      <c r="G81" s="234" t="str">
        <f>VLOOKUP(F81,RNR!A13:B37,2)</f>
        <v>Prima</v>
      </c>
      <c r="H81" s="234">
        <f>+IF(I81=0,"",'Ark1'!Q1798)</f>
        <v>7</v>
      </c>
      <c r="I81" s="351">
        <f>+'Ark1'!R1798</f>
        <v>7</v>
      </c>
      <c r="J81" s="235">
        <f>+IF(I81=0,"",'Ark1'!AG1798)</f>
        <v>0.18682134609992823</v>
      </c>
      <c r="K81" s="235"/>
      <c r="L81" s="235">
        <f>+IF(I81=0,"",'Ark1'!AH1798)</f>
        <v>0</v>
      </c>
      <c r="M81" s="95"/>
      <c r="N81" s="485">
        <f>+'Ark1'!AI1798</f>
        <v>6</v>
      </c>
      <c r="O81" s="215"/>
      <c r="P81" s="215"/>
      <c r="Q81" s="215"/>
      <c r="R81" s="32">
        <f>+IF(I81=0,"",'Ark1'!U1798)</f>
        <v>18.942857142857154</v>
      </c>
      <c r="S81" s="95"/>
      <c r="T81" s="486">
        <f>+IF(N81=0,"",'Ark1'!AJ1798)</f>
        <v>110.11666666666665</v>
      </c>
      <c r="U81" s="260"/>
      <c r="V81" s="486">
        <f>+IF(N81=0,"",'Ark1'!AK1798)</f>
        <v>13.764296345567979</v>
      </c>
      <c r="W81" s="95"/>
      <c r="X81" s="236">
        <f>+IF(I81=0,"",'Ark1'!T1798)</f>
        <v>3</v>
      </c>
      <c r="Y81" s="237">
        <f>+IF(I81=0,"",'Ark1'!W1798)</f>
        <v>0</v>
      </c>
      <c r="Z81" s="237">
        <f>+IF(I81=0,"",'Ark1'!X1798)</f>
        <v>71.428571428571445</v>
      </c>
      <c r="AA81" s="237">
        <f>+IF(I81=0,"",'Ark1'!Y1798)</f>
        <v>14.285714285714288</v>
      </c>
      <c r="AB81" s="237">
        <f>+IF(I81=0,"",'Ark1'!Z1798)</f>
        <v>3.9413040419409993</v>
      </c>
      <c r="AC81" s="235">
        <f>+IF(I81=0,"",'Ark1'!AA1798)</f>
        <v>0</v>
      </c>
      <c r="AD81" s="236">
        <f>+IF(I81=0,"",'Ark1'!AC1798)</f>
        <v>0</v>
      </c>
      <c r="AE81" s="237">
        <f>+IF(I81=0,"",'Ark1'!AE1798)</f>
        <v>0</v>
      </c>
      <c r="AF81" s="237">
        <f t="shared" si="9"/>
        <v>6.3142857142857176</v>
      </c>
      <c r="AG81" s="235">
        <f t="shared" si="10"/>
        <v>1</v>
      </c>
      <c r="AH81" s="214"/>
      <c r="AI81" s="217"/>
      <c r="AK81" s="29"/>
      <c r="AL81" s="27"/>
      <c r="AM81" s="218"/>
      <c r="AN81" s="28"/>
      <c r="AO81" s="27"/>
      <c r="AP81" s="27"/>
      <c r="AQ81" s="34"/>
      <c r="AR81" s="34"/>
      <c r="AS81" s="34"/>
    </row>
    <row r="82" spans="1:62" ht="17.399999999999999">
      <c r="A82" s="214"/>
      <c r="B82" s="290">
        <f>+'Ark1'!C1799</f>
        <v>2024</v>
      </c>
      <c r="C82" s="234">
        <f>+'Ark1'!L1799</f>
        <v>3</v>
      </c>
      <c r="D82" s="234" t="str">
        <f>VLOOKUP(C82,Klasse!$C$10:$D$26,2)</f>
        <v>P+</v>
      </c>
      <c r="E82" s="234">
        <f>+'Ark1'!H1799</f>
        <v>2</v>
      </c>
      <c r="F82" s="234">
        <f>+'Ark1'!J1799</f>
        <v>175</v>
      </c>
      <c r="G82" s="234" t="str">
        <f>VLOOKUP(F82,RNR!A14:B38,2)</f>
        <v>Ole Ringdal</v>
      </c>
      <c r="H82" s="234">
        <f>+IF(I82=0,"",'Ark1'!Q1799)</f>
        <v>15</v>
      </c>
      <c r="I82" s="351">
        <f>+'Ark1'!R1799</f>
        <v>24</v>
      </c>
      <c r="J82" s="235">
        <f>+IF(I82=0,"",'Ark1'!AG1799)</f>
        <v>0.75724933662696481</v>
      </c>
      <c r="K82" s="235"/>
      <c r="L82" s="235">
        <f>+IF(I82=0,"",'Ark1'!AH1799)</f>
        <v>0</v>
      </c>
      <c r="M82" s="95"/>
      <c r="N82" s="485">
        <f>+'Ark1'!AI1799</f>
        <v>20</v>
      </c>
      <c r="O82" s="215"/>
      <c r="P82" s="215"/>
      <c r="Q82" s="215"/>
      <c r="R82" s="32">
        <f>+IF(I82=0,"",'Ark1'!U1799)</f>
        <v>16.183333333333323</v>
      </c>
      <c r="S82" s="95"/>
      <c r="T82" s="486">
        <f>+IF(N82=0,"",'Ark1'!AJ1799)</f>
        <v>102.57</v>
      </c>
      <c r="U82" s="260"/>
      <c r="V82" s="486">
        <f>+IF(N82=0,"",'Ark1'!AK1799)</f>
        <v>13.453917170620407</v>
      </c>
      <c r="W82" s="95"/>
      <c r="X82" s="236">
        <f>+IF(I82=0,"",'Ark1'!T1799)</f>
        <v>3.6666666666666656</v>
      </c>
      <c r="Y82" s="237">
        <f>+IF(I82=0,"",'Ark1'!W1799)</f>
        <v>0</v>
      </c>
      <c r="Z82" s="237">
        <f>+IF(I82=0,"",'Ark1'!X1799)</f>
        <v>54.16666666666665</v>
      </c>
      <c r="AA82" s="237">
        <f>+IF(I82=0,"",'Ark1'!Y1799)</f>
        <v>0</v>
      </c>
      <c r="AB82" s="237">
        <f>+IF(I82=0,"",'Ark1'!Z1799)</f>
        <v>4.9777560763416098</v>
      </c>
      <c r="AC82" s="235">
        <f>+IF(I82=0,"",'Ark1'!AA1799)</f>
        <v>0</v>
      </c>
      <c r="AD82" s="236">
        <f>+IF(I82=0,"",'Ark1'!AC1799)</f>
        <v>0</v>
      </c>
      <c r="AE82" s="237">
        <f>+IF(I82=0,"",'Ark1'!AE1799)</f>
        <v>0</v>
      </c>
      <c r="AF82" s="237">
        <f t="shared" si="9"/>
        <v>5.3944444444444413</v>
      </c>
      <c r="AG82" s="235">
        <f t="shared" si="10"/>
        <v>1.6</v>
      </c>
      <c r="AH82" s="214"/>
      <c r="AI82" s="217"/>
      <c r="AK82" s="29"/>
      <c r="AL82" s="27"/>
      <c r="AM82" s="218"/>
      <c r="AN82" s="28"/>
      <c r="AO82" s="27"/>
      <c r="AP82" s="27"/>
      <c r="AQ82" s="34"/>
      <c r="AR82" s="34"/>
      <c r="AS82" s="34"/>
    </row>
    <row r="83" spans="1:62" ht="17.399999999999999">
      <c r="A83" s="214"/>
      <c r="B83" s="290">
        <f>+'Ark1'!C1800</f>
        <v>2024</v>
      </c>
      <c r="C83" s="234">
        <f>+'Ark1'!L1800</f>
        <v>3</v>
      </c>
      <c r="D83" s="234" t="str">
        <f>VLOOKUP(C83,Klasse!$C$10:$D$26,2)</f>
        <v>P+</v>
      </c>
      <c r="E83" s="234">
        <f>+'Ark1'!H1800</f>
        <v>2</v>
      </c>
      <c r="F83" s="234">
        <f>+'Ark1'!J1800</f>
        <v>177</v>
      </c>
      <c r="G83" s="234" t="str">
        <f>VLOOKUP(F83,RNR!A15:B39,2)</f>
        <v>Slakthuset</v>
      </c>
      <c r="H83" s="234">
        <f>+IF(I83=0,"",'Ark1'!Q1800)</f>
        <v>35</v>
      </c>
      <c r="I83" s="351">
        <f>+'Ark1'!R1800</f>
        <v>56</v>
      </c>
      <c r="J83" s="235">
        <f>+IF(I83=0,"",'Ark1'!AG1800)</f>
        <v>0.81989742162832624</v>
      </c>
      <c r="K83" s="235"/>
      <c r="L83" s="235">
        <f>+IF(I83=0,"",'Ark1'!AH1800)</f>
        <v>5.3571428571428559</v>
      </c>
      <c r="M83" s="95"/>
      <c r="N83" s="485">
        <f>+'Ark1'!AI1800</f>
        <v>56</v>
      </c>
      <c r="O83" s="215"/>
      <c r="P83" s="215"/>
      <c r="Q83" s="215"/>
      <c r="R83" s="32">
        <f>+IF(I83=0,"",'Ark1'!U1800)</f>
        <v>17.258928571428584</v>
      </c>
      <c r="S83" s="95"/>
      <c r="T83" s="486">
        <f>+IF(N83=0,"",'Ark1'!AJ1800)</f>
        <v>109.08750000000002</v>
      </c>
      <c r="U83" s="260"/>
      <c r="V83" s="486">
        <f>+IF(N83=0,"",'Ark1'!AK1800)</f>
        <v>13.088803067814499</v>
      </c>
      <c r="W83" s="95"/>
      <c r="X83" s="236">
        <f>+IF(I83=0,"",'Ark1'!T1800)</f>
        <v>3.7857142857142847</v>
      </c>
      <c r="Y83" s="237">
        <f>+IF(I83=0,"",'Ark1'!W1800)</f>
        <v>0</v>
      </c>
      <c r="Z83" s="237">
        <f>+IF(I83=0,"",'Ark1'!X1800)</f>
        <v>60.714285714285694</v>
      </c>
      <c r="AA83" s="237">
        <f>+IF(I83=0,"",'Ark1'!Y1800)</f>
        <v>7.1428571428571441</v>
      </c>
      <c r="AB83" s="237">
        <f>+IF(I83=0,"",'Ark1'!Z1800)</f>
        <v>3.9208133624886159</v>
      </c>
      <c r="AC83" s="235">
        <f>+IF(I83=0,"",'Ark1'!AA1800)</f>
        <v>0</v>
      </c>
      <c r="AD83" s="236">
        <f>+IF(I83=0,"",'Ark1'!AC1800)</f>
        <v>0</v>
      </c>
      <c r="AE83" s="237">
        <f>+IF(I83=0,"",'Ark1'!AE1800)</f>
        <v>0</v>
      </c>
      <c r="AF83" s="237">
        <f t="shared" si="9"/>
        <v>5.7529761904761942</v>
      </c>
      <c r="AG83" s="235">
        <f t="shared" si="10"/>
        <v>1.6</v>
      </c>
      <c r="AH83" s="214"/>
      <c r="AI83" s="217"/>
      <c r="AK83" s="29"/>
      <c r="AL83" s="27"/>
      <c r="AM83" s="218"/>
      <c r="AN83" s="28"/>
      <c r="AO83" s="27"/>
      <c r="AP83" s="27"/>
      <c r="AQ83" s="34"/>
      <c r="AR83" s="34"/>
      <c r="AS83" s="34"/>
    </row>
    <row r="84" spans="1:62" ht="17.399999999999999">
      <c r="A84" s="214"/>
      <c r="B84" s="290">
        <f>+'Ark1'!C1801</f>
        <v>2024</v>
      </c>
      <c r="C84" s="234">
        <f>+'Ark1'!L1801</f>
        <v>3</v>
      </c>
      <c r="D84" s="234" t="str">
        <f>VLOOKUP(C84,Klasse!$C$10:$D$26,2)</f>
        <v>P+</v>
      </c>
      <c r="E84" s="234">
        <f>+'Ark1'!H1801</f>
        <v>2</v>
      </c>
      <c r="F84" s="234">
        <f>+'Ark1'!J1801</f>
        <v>178</v>
      </c>
      <c r="G84" s="234" t="str">
        <f>VLOOKUP(F84,RNR!A16:B40,2)</f>
        <v>Røros</v>
      </c>
      <c r="H84" s="234">
        <f>+IF(I84=0,"",'Ark1'!Q1801)</f>
        <v>9</v>
      </c>
      <c r="I84" s="351">
        <f>+'Ark1'!R1801</f>
        <v>9</v>
      </c>
      <c r="J84" s="235">
        <f>+IF(I84=0,"",'Ark1'!AG1801)</f>
        <v>0.37259054974878369</v>
      </c>
      <c r="K84" s="235"/>
      <c r="L84" s="235">
        <f>+IF(I84=0,"",'Ark1'!AH1801)</f>
        <v>0</v>
      </c>
      <c r="M84" s="95"/>
      <c r="N84" s="485">
        <f>+'Ark1'!AI1801</f>
        <v>9</v>
      </c>
      <c r="O84" s="215"/>
      <c r="P84" s="215"/>
      <c r="Q84" s="215"/>
      <c r="R84" s="32">
        <f>+IF(I84=0,"",'Ark1'!U1801)</f>
        <v>19.8</v>
      </c>
      <c r="S84" s="95"/>
      <c r="T84" s="486">
        <f>+IF(N84=0,"",'Ark1'!AJ1801)</f>
        <v>112.5333333333333</v>
      </c>
      <c r="U84" s="260"/>
      <c r="V84" s="486">
        <f>+IF(N84=0,"",'Ark1'!AK1801)</f>
        <v>13.702295743822159</v>
      </c>
      <c r="W84" s="95"/>
      <c r="X84" s="236">
        <f>+IF(I84=0,"",'Ark1'!T1801)</f>
        <v>3.1111111111111112</v>
      </c>
      <c r="Y84" s="237">
        <f>+IF(I84=0,"",'Ark1'!W1801)</f>
        <v>0</v>
      </c>
      <c r="Z84" s="237">
        <f>+IF(I84=0,"",'Ark1'!X1801)</f>
        <v>77.777777777777771</v>
      </c>
      <c r="AA84" s="237">
        <f>+IF(I84=0,"",'Ark1'!Y1801)</f>
        <v>11.111111111111112</v>
      </c>
      <c r="AB84" s="237">
        <f>+IF(I84=0,"",'Ark1'!Z1801)</f>
        <v>3.8005847503304655</v>
      </c>
      <c r="AC84" s="235">
        <f>+IF(I84=0,"",'Ark1'!AA1801)</f>
        <v>0</v>
      </c>
      <c r="AD84" s="236">
        <f>+IF(I84=0,"",'Ark1'!AC1801)</f>
        <v>0</v>
      </c>
      <c r="AE84" s="237">
        <f>+IF(I84=0,"",'Ark1'!AE1801)</f>
        <v>0</v>
      </c>
      <c r="AF84" s="237">
        <f t="shared" si="9"/>
        <v>6.6000000000000005</v>
      </c>
      <c r="AG84" s="235">
        <f t="shared" si="10"/>
        <v>1</v>
      </c>
      <c r="AH84" s="214"/>
      <c r="AI84" s="217"/>
      <c r="AK84" s="29"/>
      <c r="AL84" s="27"/>
      <c r="AM84" s="218"/>
      <c r="AN84" s="28"/>
      <c r="AO84" s="27"/>
      <c r="AP84" s="27"/>
      <c r="AQ84" s="34"/>
      <c r="AR84" s="34"/>
      <c r="AS84" s="34"/>
    </row>
    <row r="85" spans="1:62" ht="17.399999999999999">
      <c r="A85" s="214"/>
      <c r="B85" s="290">
        <f>+'Ark1'!C1802</f>
        <v>2024</v>
      </c>
      <c r="C85" s="234">
        <f>+'Ark1'!L1802</f>
        <v>3</v>
      </c>
      <c r="D85" s="234" t="str">
        <f>VLOOKUP(C85,Klasse!$C$10:$D$26,2)</f>
        <v>P+</v>
      </c>
      <c r="E85" s="234">
        <f>+'Ark1'!H1802</f>
        <v>2</v>
      </c>
      <c r="F85" s="234">
        <f>+'Ark1'!J1802</f>
        <v>181</v>
      </c>
      <c r="G85" s="234" t="str">
        <f>VLOOKUP(F85,RNR!A17:B41,2)</f>
        <v>Horns</v>
      </c>
      <c r="H85" s="234">
        <f>+IF(I85=0,"",'Ark1'!Q1802)</f>
        <v>18</v>
      </c>
      <c r="I85" s="351">
        <f>+'Ark1'!R1802</f>
        <v>33</v>
      </c>
      <c r="J85" s="235">
        <f>+IF(I85=0,"",'Ark1'!AG1802)</f>
        <v>0.60530350762820817</v>
      </c>
      <c r="K85" s="235"/>
      <c r="L85" s="235">
        <f>+IF(I85=0,"",'Ark1'!AH1802)</f>
        <v>0</v>
      </c>
      <c r="M85" s="95"/>
      <c r="N85" s="485">
        <f>+'Ark1'!AI1802</f>
        <v>32</v>
      </c>
      <c r="O85" s="215"/>
      <c r="P85" s="215"/>
      <c r="Q85" s="215"/>
      <c r="R85" s="32">
        <f>+IF(I85=0,"",'Ark1'!U1802)</f>
        <v>15.109090909090908</v>
      </c>
      <c r="S85" s="95"/>
      <c r="T85" s="486">
        <f>+IF(N85=0,"",'Ark1'!AJ1802)</f>
        <v>103.48437499999999</v>
      </c>
      <c r="U85" s="260"/>
      <c r="V85" s="486">
        <f>+IF(N85=0,"",'Ark1'!AK1802)</f>
        <v>13.318423081266358</v>
      </c>
      <c r="W85" s="95"/>
      <c r="X85" s="236">
        <f>+IF(I85=0,"",'Ark1'!T1802)</f>
        <v>3.9696969696969697</v>
      </c>
      <c r="Y85" s="237">
        <f>+IF(I85=0,"",'Ark1'!W1802)</f>
        <v>0</v>
      </c>
      <c r="Z85" s="237">
        <f>+IF(I85=0,"",'Ark1'!X1802)</f>
        <v>39.393939393939391</v>
      </c>
      <c r="AA85" s="237">
        <f>+IF(I85=0,"",'Ark1'!Y1802)</f>
        <v>3.0303030303030303</v>
      </c>
      <c r="AB85" s="237">
        <f>+IF(I85=0,"",'Ark1'!Z1802)</f>
        <v>3.3748053713904511</v>
      </c>
      <c r="AC85" s="235">
        <f>+IF(I85=0,"",'Ark1'!AA1802)</f>
        <v>0</v>
      </c>
      <c r="AD85" s="236">
        <f>+IF(I85=0,"",'Ark1'!AC1802)</f>
        <v>0</v>
      </c>
      <c r="AE85" s="237">
        <f>+IF(I85=0,"",'Ark1'!AE1802)</f>
        <v>0</v>
      </c>
      <c r="AF85" s="237">
        <f t="shared" si="9"/>
        <v>5.0363636363636362</v>
      </c>
      <c r="AG85" s="235">
        <f t="shared" si="10"/>
        <v>1.8333333333333333</v>
      </c>
      <c r="AH85" s="214"/>
      <c r="AI85" s="217"/>
      <c r="AK85" s="29"/>
      <c r="AL85" s="27"/>
      <c r="AM85" s="218"/>
      <c r="AN85" s="28"/>
      <c r="AO85" s="27"/>
      <c r="AP85" s="27"/>
      <c r="AQ85" s="34"/>
      <c r="AR85" s="34"/>
      <c r="AS85" s="34"/>
    </row>
    <row r="86" spans="1:62" ht="17.399999999999999">
      <c r="A86" s="214"/>
      <c r="B86" s="290">
        <f>+'Ark1'!C1803</f>
        <v>2024</v>
      </c>
      <c r="C86" s="234">
        <f>+'Ark1'!L1803</f>
        <v>3</v>
      </c>
      <c r="D86" s="234" t="str">
        <f>VLOOKUP(C86,Klasse!$C$10:$D$26,2)</f>
        <v>P+</v>
      </c>
      <c r="E86" s="234">
        <f>+'Ark1'!H1803</f>
        <v>1</v>
      </c>
      <c r="F86" s="234">
        <f>+'Ark1'!J1803</f>
        <v>262</v>
      </c>
      <c r="G86" s="234" t="str">
        <f>VLOOKUP(F86,RNR!A18:B42,2)</f>
        <v>Strilalam</v>
      </c>
      <c r="H86" s="234" t="str">
        <f>+IF(I86=0,"",'Ark1'!Q1803)</f>
        <v/>
      </c>
      <c r="I86" s="351">
        <f>+'Ark1'!R1803</f>
        <v>0</v>
      </c>
      <c r="J86" s="235" t="str">
        <f>+IF(I86=0,"",'Ark1'!AG1803)</f>
        <v/>
      </c>
      <c r="K86" s="235"/>
      <c r="L86" s="235" t="str">
        <f>+IF(I86=0,"",'Ark1'!AH1803)</f>
        <v/>
      </c>
      <c r="M86" s="95"/>
      <c r="N86" s="485">
        <f>+'Ark1'!AI1803</f>
        <v>0</v>
      </c>
      <c r="O86" s="215"/>
      <c r="P86" s="215"/>
      <c r="Q86" s="215"/>
      <c r="R86" s="32" t="str">
        <f>+IF(I86=0,"",'Ark1'!U1803)</f>
        <v/>
      </c>
      <c r="S86" s="95"/>
      <c r="T86" s="486" t="str">
        <f>+IF(N86=0,"",'Ark1'!AJ1803)</f>
        <v/>
      </c>
      <c r="U86" s="260"/>
      <c r="V86" s="486" t="str">
        <f>+IF(N86=0,"",'Ark1'!AK1803)</f>
        <v/>
      </c>
      <c r="W86" s="95"/>
      <c r="X86" s="236" t="str">
        <f>+IF(I86=0,"",'Ark1'!T1803)</f>
        <v/>
      </c>
      <c r="Y86" s="237" t="str">
        <f>+IF(I86=0,"",'Ark1'!W1803)</f>
        <v/>
      </c>
      <c r="Z86" s="237" t="str">
        <f>+IF(I86=0,"",'Ark1'!X1803)</f>
        <v/>
      </c>
      <c r="AA86" s="237" t="str">
        <f>+IF(I86=0,"",'Ark1'!Y1803)</f>
        <v/>
      </c>
      <c r="AB86" s="237" t="str">
        <f>+IF(I86=0,"",'Ark1'!Z1803)</f>
        <v/>
      </c>
      <c r="AC86" s="235" t="str">
        <f>+IF(I86=0,"",'Ark1'!AA1803)</f>
        <v/>
      </c>
      <c r="AD86" s="236" t="str">
        <f>+IF(I86=0,"",'Ark1'!AC1803)</f>
        <v/>
      </c>
      <c r="AE86" s="237" t="str">
        <f>+IF(I86=0,"",'Ark1'!AE1803)</f>
        <v/>
      </c>
      <c r="AF86" s="237" t="str">
        <f t="shared" si="9"/>
        <v/>
      </c>
      <c r="AG86" s="235" t="str">
        <f t="shared" si="10"/>
        <v/>
      </c>
      <c r="AH86" s="214"/>
      <c r="AI86" s="217"/>
      <c r="AK86" s="29"/>
      <c r="AL86" s="27"/>
      <c r="AM86" s="218"/>
      <c r="AN86" s="28"/>
      <c r="AO86" s="27"/>
      <c r="AP86" s="27"/>
      <c r="AQ86" s="34"/>
      <c r="AR86" s="34"/>
      <c r="AS86" s="34"/>
    </row>
    <row r="87" spans="1:62" ht="17.399999999999999">
      <c r="A87" s="214"/>
      <c r="B87" s="290">
        <f>+'Ark1'!C1804</f>
        <v>2024</v>
      </c>
      <c r="C87" s="234">
        <f>+'Ark1'!L1804</f>
        <v>3</v>
      </c>
      <c r="D87" s="234" t="str">
        <f>VLOOKUP(C87,Klasse!$C$10:$D$26,2)</f>
        <v>P+</v>
      </c>
      <c r="E87" s="234">
        <f>+'Ark1'!H1804</f>
        <v>2</v>
      </c>
      <c r="F87" s="234">
        <f>+'Ark1'!J1804</f>
        <v>267</v>
      </c>
      <c r="G87" s="234" t="str">
        <f>VLOOKUP(F87,RNR!A19:B43,2)</f>
        <v>Dalpro</v>
      </c>
      <c r="H87" s="234">
        <f>+IF(I87=0,"",'Ark1'!Q1804)</f>
        <v>4</v>
      </c>
      <c r="I87" s="351">
        <f>+'Ark1'!R1804</f>
        <v>4</v>
      </c>
      <c r="J87" s="235">
        <f>+IF(I87=0,"",'Ark1'!AG1804)</f>
        <v>2.7000617156963593</v>
      </c>
      <c r="K87" s="235"/>
      <c r="L87" s="235">
        <f>+IF(I87=0,"",'Ark1'!AH1804)</f>
        <v>50</v>
      </c>
      <c r="M87" s="95"/>
      <c r="N87" s="485">
        <f>+'Ark1'!AI1804</f>
        <v>4</v>
      </c>
      <c r="O87" s="215"/>
      <c r="P87" s="215"/>
      <c r="Q87" s="215"/>
      <c r="R87" s="32">
        <f>+IF(I87=0,"",'Ark1'!U1804)</f>
        <v>13.125</v>
      </c>
      <c r="S87" s="95"/>
      <c r="T87" s="486">
        <f>+IF(N87=0,"",'Ark1'!AJ1804)</f>
        <v>101.825</v>
      </c>
      <c r="U87" s="260"/>
      <c r="V87" s="486">
        <f>+IF(N87=0,"",'Ark1'!AK1804)</f>
        <v>12.398902975940842</v>
      </c>
      <c r="W87" s="95"/>
      <c r="X87" s="236">
        <f>+IF(I87=0,"",'Ark1'!T1804)</f>
        <v>4.25</v>
      </c>
      <c r="Y87" s="237">
        <f>+IF(I87=0,"",'Ark1'!W1804)</f>
        <v>0</v>
      </c>
      <c r="Z87" s="237">
        <f>+IF(I87=0,"",'Ark1'!X1804)</f>
        <v>0</v>
      </c>
      <c r="AA87" s="237">
        <f>+IF(I87=0,"",'Ark1'!Y1804)</f>
        <v>0</v>
      </c>
      <c r="AB87" s="237">
        <f>+IF(I87=0,"",'Ark1'!Z1804)</f>
        <v>1.2090802289343829</v>
      </c>
      <c r="AC87" s="235">
        <f>+IF(I87=0,"",'Ark1'!AA1804)</f>
        <v>0</v>
      </c>
      <c r="AD87" s="236">
        <f>+IF(I87=0,"",'Ark1'!AC1804)</f>
        <v>0</v>
      </c>
      <c r="AE87" s="237">
        <f>+IF(I87=0,"",'Ark1'!AE1804)</f>
        <v>0</v>
      </c>
      <c r="AF87" s="237">
        <f t="shared" si="9"/>
        <v>4.375</v>
      </c>
      <c r="AG87" s="235">
        <f t="shared" si="10"/>
        <v>1</v>
      </c>
      <c r="AH87" s="214"/>
      <c r="AI87" s="217"/>
      <c r="AK87" s="29"/>
      <c r="AL87" s="27"/>
      <c r="AM87" s="218"/>
      <c r="AN87" s="28"/>
      <c r="AO87" s="27"/>
      <c r="AP87" s="27"/>
      <c r="AQ87" s="34"/>
      <c r="AR87" s="34"/>
      <c r="AS87" s="34"/>
    </row>
    <row r="88" spans="1:62" ht="17.399999999999999">
      <c r="A88" s="214"/>
      <c r="B88" s="290">
        <f>+'Ark1'!C1805</f>
        <v>2024</v>
      </c>
      <c r="C88" s="234">
        <f>+'Ark1'!L1805</f>
        <v>3</v>
      </c>
      <c r="D88" s="234" t="str">
        <f>VLOOKUP(C88,Klasse!$C$10:$D$26,2)</f>
        <v>P+</v>
      </c>
      <c r="E88" s="234">
        <f>+'Ark1'!H1805</f>
        <v>1</v>
      </c>
      <c r="F88" s="234">
        <f>+'Ark1'!J1805</f>
        <v>309</v>
      </c>
      <c r="G88" s="234" t="str">
        <f>VLOOKUP(F88,RNR!A20:B44,2)</f>
        <v>Malvik</v>
      </c>
      <c r="H88" s="234">
        <f>+IF(I88=0,"",'Ark1'!Q1805)</f>
        <v>83</v>
      </c>
      <c r="I88" s="351">
        <f>+'Ark1'!R1805</f>
        <v>125</v>
      </c>
      <c r="J88" s="235">
        <f>+IF(I88=0,"",'Ark1'!AG1805)</f>
        <v>0.67332059099606401</v>
      </c>
      <c r="K88" s="235"/>
      <c r="L88" s="235">
        <f>+IF(I88=0,"",'Ark1'!AH1805)</f>
        <v>2.4</v>
      </c>
      <c r="M88" s="95"/>
      <c r="N88" s="485">
        <f>+'Ark1'!AI1805</f>
        <v>125</v>
      </c>
      <c r="O88" s="215"/>
      <c r="P88" s="215"/>
      <c r="Q88" s="215"/>
      <c r="R88" s="32">
        <f>+IF(I88=0,"",'Ark1'!U1805)</f>
        <v>15.672000000000001</v>
      </c>
      <c r="S88" s="95"/>
      <c r="T88" s="486">
        <f>+IF(N88=0,"",'Ark1'!AJ1805)</f>
        <v>105.32399999999998</v>
      </c>
      <c r="U88" s="260"/>
      <c r="V88" s="486">
        <f>+IF(N88=0,"",'Ark1'!AK1805)</f>
        <v>13.172195904821901</v>
      </c>
      <c r="W88" s="95"/>
      <c r="X88" s="236">
        <f>+IF(I88=0,"",'Ark1'!T1805)</f>
        <v>4.1040000000000001</v>
      </c>
      <c r="Y88" s="237">
        <f>+IF(I88=0,"",'Ark1'!W1805)</f>
        <v>0</v>
      </c>
      <c r="Z88" s="237">
        <f>+IF(I88=0,"",'Ark1'!X1805)</f>
        <v>42.4</v>
      </c>
      <c r="AA88" s="237">
        <f>+IF(I88=0,"",'Ark1'!Y1805)</f>
        <v>1.6</v>
      </c>
      <c r="AB88" s="237">
        <f>+IF(I88=0,"",'Ark1'!Z1805)</f>
        <v>3.7720572636162406</v>
      </c>
      <c r="AC88" s="235">
        <f>+IF(I88=0,"",'Ark1'!AA1805)</f>
        <v>0</v>
      </c>
      <c r="AD88" s="236">
        <f>+IF(I88=0,"",'Ark1'!AC1805)</f>
        <v>0</v>
      </c>
      <c r="AE88" s="237">
        <f>+IF(I88=0,"",'Ark1'!AE1805)</f>
        <v>0</v>
      </c>
      <c r="AF88" s="237">
        <f t="shared" si="9"/>
        <v>5.2240000000000002</v>
      </c>
      <c r="AG88" s="235">
        <f t="shared" si="10"/>
        <v>1.5060240963855422</v>
      </c>
      <c r="AH88" s="214"/>
      <c r="AI88" s="217"/>
      <c r="AK88" s="29"/>
      <c r="AL88" s="27"/>
      <c r="AM88" s="218"/>
      <c r="AN88" s="28"/>
      <c r="AO88" s="27"/>
      <c r="AP88" s="27"/>
      <c r="AQ88" s="34"/>
      <c r="AR88" s="34"/>
      <c r="AS88" s="34"/>
    </row>
    <row r="89" spans="1:62" ht="17.399999999999999">
      <c r="A89" s="214"/>
      <c r="B89" s="290">
        <f>+'Ark1'!C1806</f>
        <v>2024</v>
      </c>
      <c r="C89" s="234">
        <f>+'Ark1'!L1806</f>
        <v>3</v>
      </c>
      <c r="D89" s="234" t="str">
        <f>VLOOKUP(C89,Klasse!$C$10:$D$26,2)</f>
        <v>P+</v>
      </c>
      <c r="E89" s="234">
        <f>+'Ark1'!H1806</f>
        <v>2</v>
      </c>
      <c r="F89" s="234">
        <f>+'Ark1'!J1806</f>
        <v>470</v>
      </c>
      <c r="G89" s="234" t="str">
        <f>VLOOKUP(F89,RNR!A21:B45,2)</f>
        <v>Jens Eide</v>
      </c>
      <c r="H89" s="234">
        <f>+IF(I89=0,"",'Ark1'!Q1806)</f>
        <v>23</v>
      </c>
      <c r="I89" s="351">
        <f>+'Ark1'!R1806</f>
        <v>49</v>
      </c>
      <c r="J89" s="235">
        <f>+IF(I89=0,"",'Ark1'!AG1806)</f>
        <v>2.0169913067732783</v>
      </c>
      <c r="K89" s="235"/>
      <c r="L89" s="235">
        <f>+IF(I89=0,"",'Ark1'!AH1806)</f>
        <v>51.020408163265309</v>
      </c>
      <c r="M89" s="95"/>
      <c r="N89" s="485">
        <f>+'Ark1'!AI1806</f>
        <v>49</v>
      </c>
      <c r="O89" s="215"/>
      <c r="P89" s="215"/>
      <c r="Q89" s="215"/>
      <c r="R89" s="32">
        <f>+IF(I89=0,"",'Ark1'!U1806)</f>
        <v>14.167346938775504</v>
      </c>
      <c r="S89" s="95"/>
      <c r="T89" s="486">
        <f>+IF(N89=0,"",'Ark1'!AJ1806)</f>
        <v>101.12857142857136</v>
      </c>
      <c r="U89" s="260"/>
      <c r="V89" s="486">
        <f>+IF(N89=0,"",'Ark1'!AK1806)</f>
        <v>13.342155207257324</v>
      </c>
      <c r="W89" s="95"/>
      <c r="X89" s="236">
        <f>+IF(I89=0,"",'Ark1'!T1806)</f>
        <v>3.8163265306122449</v>
      </c>
      <c r="Y89" s="237">
        <f>+IF(I89=0,"",'Ark1'!W1806)</f>
        <v>0</v>
      </c>
      <c r="Z89" s="237">
        <f>+IF(I89=0,"",'Ark1'!X1806)</f>
        <v>22.448979591836725</v>
      </c>
      <c r="AA89" s="237">
        <f>+IF(I89=0,"",'Ark1'!Y1806)</f>
        <v>6.1224489795918364</v>
      </c>
      <c r="AB89" s="237">
        <f>+IF(I89=0,"",'Ark1'!Z1806)</f>
        <v>4.2001646107247437</v>
      </c>
      <c r="AC89" s="235">
        <f>+IF(I89=0,"",'Ark1'!AA1806)</f>
        <v>0</v>
      </c>
      <c r="AD89" s="236">
        <f>+IF(I89=0,"",'Ark1'!AC1806)</f>
        <v>0</v>
      </c>
      <c r="AE89" s="237">
        <f>+IF(I89=0,"",'Ark1'!AE1806)</f>
        <v>0</v>
      </c>
      <c r="AF89" s="237">
        <f t="shared" si="9"/>
        <v>4.7224489795918343</v>
      </c>
      <c r="AG89" s="235">
        <f t="shared" si="10"/>
        <v>2.1304347826086958</v>
      </c>
      <c r="AH89" s="214"/>
      <c r="AI89" s="217"/>
      <c r="AK89" s="29"/>
      <c r="AL89" s="27"/>
      <c r="AM89" s="218"/>
      <c r="AN89" s="28"/>
      <c r="AO89" s="27"/>
      <c r="AP89" s="27"/>
      <c r="AQ89" s="34"/>
      <c r="AR89" s="34"/>
      <c r="AS89" s="34"/>
    </row>
    <row r="90" spans="1:62" ht="17.399999999999999">
      <c r="A90" s="214"/>
      <c r="B90" s="290">
        <f>+'Ark1'!C1807</f>
        <v>2024</v>
      </c>
      <c r="C90" s="234">
        <f>+'Ark1'!L1807</f>
        <v>3</v>
      </c>
      <c r="D90" s="234" t="str">
        <f>VLOOKUP(C90,Klasse!$C$10:$D$26,2)</f>
        <v>P+</v>
      </c>
      <c r="E90" s="234">
        <f>+'Ark1'!H1807</f>
        <v>2</v>
      </c>
      <c r="F90" s="234">
        <f>+'Ark1'!J1807</f>
        <v>629</v>
      </c>
      <c r="G90" s="234" t="str">
        <f>VLOOKUP(F90,RNR!A22:B46,2)</f>
        <v>Bø</v>
      </c>
      <c r="H90" s="234" t="str">
        <f>+IF(I90=0,"",'Ark1'!Q1807)</f>
        <v/>
      </c>
      <c r="I90" s="351">
        <f>+'Ark1'!R1807</f>
        <v>0</v>
      </c>
      <c r="J90" s="235" t="str">
        <f>+IF(I90=0,"",'Ark1'!AG1807)</f>
        <v/>
      </c>
      <c r="K90" s="235"/>
      <c r="L90" s="235" t="str">
        <f>+IF(I90=0,"",'Ark1'!AH1807)</f>
        <v/>
      </c>
      <c r="M90" s="95"/>
      <c r="N90" s="485">
        <f>+'Ark1'!AI1807</f>
        <v>0</v>
      </c>
      <c r="O90" s="215"/>
      <c r="P90" s="215"/>
      <c r="Q90" s="215"/>
      <c r="R90" s="32" t="str">
        <f>+IF(I90=0,"",'Ark1'!U1807)</f>
        <v/>
      </c>
      <c r="S90" s="95"/>
      <c r="T90" s="486" t="str">
        <f>+IF(N90=0,"",'Ark1'!AJ1807)</f>
        <v/>
      </c>
      <c r="U90" s="260"/>
      <c r="V90" s="486" t="str">
        <f>+IF(N90=0,"",'Ark1'!AK1807)</f>
        <v/>
      </c>
      <c r="W90" s="95"/>
      <c r="X90" s="236" t="str">
        <f>+IF(I90=0,"",'Ark1'!T1807)</f>
        <v/>
      </c>
      <c r="Y90" s="237" t="str">
        <f>+IF(I90=0,"",'Ark1'!W1807)</f>
        <v/>
      </c>
      <c r="Z90" s="237" t="str">
        <f>+IF(I90=0,"",'Ark1'!X1807)</f>
        <v/>
      </c>
      <c r="AA90" s="237" t="str">
        <f>+IF(I90=0,"",'Ark1'!Y1807)</f>
        <v/>
      </c>
      <c r="AB90" s="237" t="str">
        <f>+IF(I90=0,"",'Ark1'!Z1807)</f>
        <v/>
      </c>
      <c r="AC90" s="235" t="str">
        <f>+IF(I90=0,"",'Ark1'!AA1807)</f>
        <v/>
      </c>
      <c r="AD90" s="236" t="str">
        <f>+IF(I90=0,"",'Ark1'!AC1807)</f>
        <v/>
      </c>
      <c r="AE90" s="237" t="str">
        <f>+IF(I90=0,"",'Ark1'!AE1807)</f>
        <v/>
      </c>
      <c r="AF90" s="237" t="str">
        <f t="shared" si="9"/>
        <v/>
      </c>
      <c r="AG90" s="235" t="str">
        <f t="shared" si="10"/>
        <v/>
      </c>
      <c r="AH90" s="214"/>
      <c r="AI90" s="217"/>
      <c r="AK90" s="29"/>
      <c r="AL90" s="27"/>
      <c r="AM90" s="218"/>
      <c r="AN90" s="28"/>
      <c r="AO90" s="27"/>
      <c r="AP90" s="27"/>
      <c r="AQ90" s="34"/>
      <c r="AR90" s="34"/>
      <c r="AS90" s="34"/>
    </row>
    <row r="91" spans="1:62" ht="17.399999999999999">
      <c r="A91" s="214"/>
      <c r="B91" s="290">
        <f>+'Ark1'!C1808</f>
        <v>2024</v>
      </c>
      <c r="C91" s="234">
        <f>+'Ark1'!L1808</f>
        <v>3</v>
      </c>
      <c r="D91" s="234" t="str">
        <f>VLOOKUP(C91,Klasse!$C$10:$D$26,2)</f>
        <v>P+</v>
      </c>
      <c r="E91" s="234">
        <f>+'Ark1'!H1808</f>
        <v>1</v>
      </c>
      <c r="F91" s="234">
        <f>+'Ark1'!J1808</f>
        <v>643</v>
      </c>
      <c r="G91" s="234" t="str">
        <f>VLOOKUP(F91,RNR!A23:B47,2)</f>
        <v>Bjerka</v>
      </c>
      <c r="H91" s="234">
        <f>+IF(I91=0,"",'Ark1'!Q1808)</f>
        <v>46</v>
      </c>
      <c r="I91" s="351">
        <f>+'Ark1'!R1808</f>
        <v>71</v>
      </c>
      <c r="J91" s="235">
        <f>+IF(I91=0,"",'Ark1'!AG1808)</f>
        <v>0.75479830309686868</v>
      </c>
      <c r="K91" s="235"/>
      <c r="L91" s="235">
        <f>+IF(I91=0,"",'Ark1'!AH1808)</f>
        <v>2.8169014084507031</v>
      </c>
      <c r="M91" s="95"/>
      <c r="N91" s="485">
        <f>+'Ark1'!AI1808</f>
        <v>62</v>
      </c>
      <c r="O91" s="215"/>
      <c r="P91" s="215"/>
      <c r="Q91" s="215"/>
      <c r="R91" s="32">
        <f>+IF(I91=0,"",'Ark1'!U1808)</f>
        <v>15.835211267605644</v>
      </c>
      <c r="S91" s="95"/>
      <c r="T91" s="486">
        <f>+IF(N91=0,"",'Ark1'!AJ1808)</f>
        <v>103.83548387096776</v>
      </c>
      <c r="U91" s="260"/>
      <c r="V91" s="486">
        <f>+IF(N91=0,"",'Ark1'!AK1808)</f>
        <v>13.559003627210316</v>
      </c>
      <c r="W91" s="95"/>
      <c r="X91" s="236">
        <f>+IF(I91=0,"",'Ark1'!T1808)</f>
        <v>3.7464788732394361</v>
      </c>
      <c r="Y91" s="237">
        <f>+IF(I91=0,"",'Ark1'!W1808)</f>
        <v>0</v>
      </c>
      <c r="Z91" s="237">
        <f>+IF(I91=0,"",'Ark1'!X1808)</f>
        <v>52.112676056338032</v>
      </c>
      <c r="AA91" s="237">
        <f>+IF(I91=0,"",'Ark1'!Y1808)</f>
        <v>1.4084507042253516</v>
      </c>
      <c r="AB91" s="237">
        <f>+IF(I91=0,"",'Ark1'!Z1808)</f>
        <v>3.9446915155115776</v>
      </c>
      <c r="AC91" s="235">
        <f>+IF(I91=0,"",'Ark1'!AA1808)</f>
        <v>0</v>
      </c>
      <c r="AD91" s="236">
        <f>+IF(I91=0,"",'Ark1'!AC1808)</f>
        <v>0</v>
      </c>
      <c r="AE91" s="237">
        <f>+IF(I91=0,"",'Ark1'!AE1808)</f>
        <v>0</v>
      </c>
      <c r="AF91" s="237">
        <f t="shared" si="9"/>
        <v>5.2784037558685482</v>
      </c>
      <c r="AG91" s="235">
        <f t="shared" si="10"/>
        <v>1.5434782608695652</v>
      </c>
      <c r="AH91" s="214"/>
      <c r="AI91" s="217"/>
      <c r="AK91" s="29"/>
      <c r="AL91" s="27"/>
      <c r="AM91" s="218"/>
      <c r="AN91" s="28"/>
      <c r="AO91" s="27"/>
      <c r="AP91" s="27"/>
      <c r="AQ91" s="34"/>
      <c r="AR91" s="34"/>
      <c r="AS91" s="34"/>
    </row>
    <row r="92" spans="1:62" ht="17.399999999999999">
      <c r="A92" s="214"/>
      <c r="B92" s="290">
        <f>+'Ark1'!C1809</f>
        <v>2024</v>
      </c>
      <c r="C92" s="234">
        <f>+'Ark1'!L1809</f>
        <v>3</v>
      </c>
      <c r="D92" s="234" t="str">
        <f>VLOOKUP(C92,Klasse!$C$10:$D$26,2)</f>
        <v>P+</v>
      </c>
      <c r="E92" s="234">
        <f>+'Ark1'!H1809</f>
        <v>2</v>
      </c>
      <c r="F92" s="234">
        <f>+'Ark1'!J1809</f>
        <v>704</v>
      </c>
      <c r="G92" s="234" t="str">
        <f>VLOOKUP(F92,RNR!A24:B48,2)</f>
        <v>Øre Vilt</v>
      </c>
      <c r="H92" s="234" t="str">
        <f>+IF(I92=0,"",'Ark1'!Q1809)</f>
        <v/>
      </c>
      <c r="I92" s="351">
        <f>+'Ark1'!R1809</f>
        <v>0</v>
      </c>
      <c r="J92" s="235" t="str">
        <f>+IF(I92=0,"",'Ark1'!AG1809)</f>
        <v/>
      </c>
      <c r="K92" s="235"/>
      <c r="L92" s="235" t="str">
        <f>+IF(I92=0,"",'Ark1'!AH1809)</f>
        <v/>
      </c>
      <c r="M92" s="95"/>
      <c r="N92" s="485">
        <f>+'Ark1'!AI1809</f>
        <v>0</v>
      </c>
      <c r="O92" s="215"/>
      <c r="P92" s="215"/>
      <c r="Q92" s="215"/>
      <c r="R92" s="32" t="str">
        <f>+IF(I92=0,"",'Ark1'!U1809)</f>
        <v/>
      </c>
      <c r="S92" s="95"/>
      <c r="T92" s="486" t="str">
        <f>+IF(N92=0,"",'Ark1'!AJ1809)</f>
        <v/>
      </c>
      <c r="U92" s="260"/>
      <c r="V92" s="486" t="str">
        <f>+IF(N92=0,"",'Ark1'!AK1809)</f>
        <v/>
      </c>
      <c r="W92" s="95"/>
      <c r="X92" s="236" t="str">
        <f>+IF(I92=0,"",'Ark1'!T1809)</f>
        <v/>
      </c>
      <c r="Y92" s="237" t="str">
        <f>+IF(I92=0,"",'Ark1'!W1809)</f>
        <v/>
      </c>
      <c r="Z92" s="237" t="str">
        <f>+IF(I92=0,"",'Ark1'!X1809)</f>
        <v/>
      </c>
      <c r="AA92" s="237" t="str">
        <f>+IF(I92=0,"",'Ark1'!Y1809)</f>
        <v/>
      </c>
      <c r="AB92" s="237" t="str">
        <f>+IF(I92=0,"",'Ark1'!Z1809)</f>
        <v/>
      </c>
      <c r="AC92" s="235" t="str">
        <f>+IF(I92=0,"",'Ark1'!AA1809)</f>
        <v/>
      </c>
      <c r="AD92" s="236" t="str">
        <f>+IF(I92=0,"",'Ark1'!AC1809)</f>
        <v/>
      </c>
      <c r="AE92" s="237" t="str">
        <f>+IF(I92=0,"",'Ark1'!AE1809)</f>
        <v/>
      </c>
      <c r="AF92" s="237" t="str">
        <f t="shared" si="9"/>
        <v/>
      </c>
      <c r="AG92" s="235" t="str">
        <f t="shared" si="10"/>
        <v/>
      </c>
      <c r="AH92" s="214"/>
      <c r="AI92" s="217"/>
      <c r="AK92" s="29"/>
      <c r="AL92" s="27"/>
      <c r="AM92" s="218"/>
      <c r="AN92" s="28"/>
      <c r="AO92" s="27"/>
      <c r="AP92" s="27"/>
      <c r="AQ92" s="34"/>
      <c r="AR92" s="34"/>
      <c r="AS92" s="34"/>
    </row>
    <row r="93" spans="1:62" ht="17.399999999999999">
      <c r="A93" s="214"/>
      <c r="B93" s="290">
        <f>+'Ark1'!C1810</f>
        <v>2024</v>
      </c>
      <c r="C93" s="234">
        <f>+'Ark1'!L1810</f>
        <v>3</v>
      </c>
      <c r="D93" s="234" t="str">
        <f>VLOOKUP(C93,Klasse!$C$10:$D$26,2)</f>
        <v>P+</v>
      </c>
      <c r="E93" s="234">
        <f>+'Ark1'!H1810</f>
        <v>1</v>
      </c>
      <c r="F93" s="234">
        <f>+'Ark1'!J1810</f>
        <v>802</v>
      </c>
      <c r="G93" s="234" t="str">
        <f>VLOOKUP(F93,RNR!A25:B49,2)</f>
        <v>Karasjok</v>
      </c>
      <c r="H93" s="234">
        <f>+IF(I93=0,"",'Ark1'!Q1810)</f>
        <v>10</v>
      </c>
      <c r="I93" s="351">
        <f>+'Ark1'!R1810</f>
        <v>18</v>
      </c>
      <c r="J93" s="235">
        <f>+IF(I93=0,"",'Ark1'!AG1810)</f>
        <v>1.1223804016689016</v>
      </c>
      <c r="K93" s="235"/>
      <c r="L93" s="235">
        <f>+IF(I93=0,"",'Ark1'!AH1810)</f>
        <v>0</v>
      </c>
      <c r="M93" s="95"/>
      <c r="N93" s="485">
        <f>+'Ark1'!AI1810</f>
        <v>18</v>
      </c>
      <c r="O93" s="215"/>
      <c r="P93" s="215"/>
      <c r="Q93" s="215"/>
      <c r="R93" s="32">
        <f>+IF(I93=0,"",'Ark1'!U1810)</f>
        <v>18.277777777777775</v>
      </c>
      <c r="S93" s="95"/>
      <c r="T93" s="486">
        <f>+IF(N93=0,"",'Ark1'!AJ1810)</f>
        <v>110.42777777777778</v>
      </c>
      <c r="U93" s="260"/>
      <c r="V93" s="486">
        <f>+IF(N93=0,"",'Ark1'!AK1810)</f>
        <v>13.351519427527444</v>
      </c>
      <c r="W93" s="95"/>
      <c r="X93" s="236">
        <f>+IF(I93=0,"",'Ark1'!T1810)</f>
        <v>3.7777777777777777</v>
      </c>
      <c r="Y93" s="237">
        <f>+IF(I93=0,"",'Ark1'!W1810)</f>
        <v>0</v>
      </c>
      <c r="Z93" s="237">
        <f>+IF(I93=0,"",'Ark1'!X1810)</f>
        <v>61.111111111111121</v>
      </c>
      <c r="AA93" s="237">
        <f>+IF(I93=0,"",'Ark1'!Y1810)</f>
        <v>11.111111111111112</v>
      </c>
      <c r="AB93" s="237">
        <f>+IF(I93=0,"",'Ark1'!Z1810)</f>
        <v>3.9517303601721312</v>
      </c>
      <c r="AC93" s="235">
        <f>+IF(I93=0,"",'Ark1'!AA1810)</f>
        <v>0</v>
      </c>
      <c r="AD93" s="236">
        <f>+IF(I93=0,"",'Ark1'!AC1810)</f>
        <v>0</v>
      </c>
      <c r="AE93" s="237">
        <f>+IF(I93=0,"",'Ark1'!AE1810)</f>
        <v>0</v>
      </c>
      <c r="AF93" s="237">
        <f t="shared" si="9"/>
        <v>6.0925925925925917</v>
      </c>
      <c r="AG93" s="235">
        <f t="shared" si="10"/>
        <v>1.8</v>
      </c>
      <c r="AH93" s="214"/>
      <c r="AI93" s="217"/>
      <c r="AK93" s="29"/>
      <c r="AL93" s="27"/>
      <c r="AM93" s="218"/>
      <c r="AN93" s="28"/>
      <c r="AO93" s="27"/>
      <c r="AP93" s="27"/>
      <c r="AQ93" s="34"/>
      <c r="AR93" s="34"/>
      <c r="AS93" s="34"/>
    </row>
    <row r="94" spans="1:62" ht="19.05" customHeight="1">
      <c r="A94" s="214"/>
      <c r="B94" s="214"/>
      <c r="C94" s="214"/>
      <c r="D94" s="214"/>
      <c r="E94" s="214"/>
      <c r="F94" s="214"/>
      <c r="G94" s="214"/>
      <c r="H94" s="232"/>
      <c r="I94" s="347"/>
      <c r="J94" s="215"/>
      <c r="K94" s="215"/>
      <c r="L94" s="215"/>
      <c r="M94" s="95"/>
      <c r="N94" s="215"/>
      <c r="O94" s="215"/>
      <c r="P94" s="215"/>
      <c r="Q94" s="215"/>
      <c r="R94" s="215"/>
      <c r="S94" s="95"/>
      <c r="T94" s="215"/>
      <c r="U94" s="260"/>
      <c r="V94" s="215"/>
      <c r="W94" s="215"/>
      <c r="X94" s="215"/>
      <c r="Y94" s="216"/>
      <c r="Z94" s="216"/>
      <c r="AA94" s="216"/>
      <c r="AB94" s="216"/>
      <c r="AC94" s="233"/>
      <c r="AD94" s="214"/>
      <c r="AE94" s="233"/>
      <c r="AF94" s="233"/>
      <c r="AG94" s="231"/>
      <c r="AH94" s="214"/>
      <c r="AI94" s="217"/>
      <c r="AK94" s="29"/>
      <c r="AL94" s="27"/>
      <c r="AM94" s="218"/>
      <c r="AN94" s="28"/>
      <c r="AR94" s="28"/>
      <c r="BJ94" s="230"/>
    </row>
    <row r="95" spans="1:62" ht="19.05" customHeight="1">
      <c r="A95" s="214"/>
      <c r="B95" s="214"/>
      <c r="C95" s="258" t="str">
        <f>+D97</f>
        <v>O-</v>
      </c>
      <c r="D95" s="214"/>
      <c r="E95" s="214"/>
      <c r="F95" s="232"/>
      <c r="G95" s="232"/>
      <c r="H95" s="232"/>
      <c r="I95" s="336">
        <f>SUM(I97:I121)</f>
        <v>3836</v>
      </c>
      <c r="J95" s="232"/>
      <c r="K95" s="232"/>
      <c r="L95" s="232"/>
      <c r="M95" s="95"/>
      <c r="N95" s="485">
        <f>SUM(N97:N121)</f>
        <v>3787</v>
      </c>
      <c r="O95" s="232"/>
      <c r="P95" s="232"/>
      <c r="Q95" s="232"/>
      <c r="R95" s="232"/>
      <c r="S95" s="95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17"/>
      <c r="AK95" s="29"/>
      <c r="AL95" s="27"/>
      <c r="AM95" s="218"/>
      <c r="AN95" s="28"/>
      <c r="AR95" s="28"/>
      <c r="BJ95" s="230"/>
    </row>
    <row r="96" spans="1:62" ht="19.05" customHeight="1">
      <c r="A96" s="214"/>
      <c r="B96" s="214"/>
      <c r="C96" s="232"/>
      <c r="D96" s="214"/>
      <c r="E96" s="232"/>
      <c r="F96" s="232"/>
      <c r="G96" s="232"/>
      <c r="H96" s="52"/>
      <c r="I96" s="32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215"/>
      <c r="V96" s="95"/>
      <c r="W96" s="95"/>
      <c r="X96" s="95"/>
      <c r="Y96" s="73"/>
      <c r="Z96" s="73"/>
      <c r="AA96" s="73"/>
      <c r="AB96" s="73"/>
      <c r="AC96" s="73"/>
      <c r="AD96" s="52"/>
      <c r="AE96" s="73"/>
      <c r="AF96" s="73"/>
      <c r="AG96" s="95"/>
      <c r="AH96" s="214"/>
      <c r="AI96" s="217"/>
      <c r="AK96" s="29"/>
      <c r="AL96" s="27"/>
      <c r="AM96" s="218"/>
      <c r="AN96" s="28"/>
      <c r="AR96" s="28"/>
      <c r="BJ96" s="230"/>
    </row>
    <row r="97" spans="1:45" ht="16.5" customHeight="1">
      <c r="A97" s="214"/>
      <c r="B97" s="290">
        <f>+'Ark1'!C1811</f>
        <v>2024</v>
      </c>
      <c r="C97" s="234">
        <f>+'Ark1'!L1811</f>
        <v>4</v>
      </c>
      <c r="D97" s="234" t="str">
        <f>VLOOKUP(C97,Klasse!$C$10:$D$26,2)</f>
        <v>O-</v>
      </c>
      <c r="E97" s="28">
        <f>+'Ark1'!H1811</f>
        <v>1</v>
      </c>
      <c r="F97" s="28">
        <f>+'Ark1'!J1811</f>
        <v>103</v>
      </c>
      <c r="G97" s="28" t="str">
        <f>VLOOKUP(F97,RNR!$A$1:$B$25,2)</f>
        <v>Rudshøgda</v>
      </c>
      <c r="H97" s="28" t="str">
        <f>+IF(I97=0,"",'Ark1'!Q1811)</f>
        <v/>
      </c>
      <c r="I97" s="335">
        <f>+'Ark1'!R1811</f>
        <v>0</v>
      </c>
      <c r="J97" s="29" t="str">
        <f>+IF(I97=0,"",'Ark1'!AG1811)</f>
        <v/>
      </c>
      <c r="L97" s="29" t="str">
        <f>+IF(I97=0,"",'Ark1'!AH1811)</f>
        <v/>
      </c>
      <c r="M97" s="95"/>
      <c r="N97" s="485">
        <f>+'Ark1'!AI1811</f>
        <v>0</v>
      </c>
      <c r="O97" s="95"/>
      <c r="P97" s="95"/>
      <c r="Q97" s="95"/>
      <c r="R97" s="32" t="str">
        <f>+IF(I97=0,"",'Ark1'!U1811)</f>
        <v/>
      </c>
      <c r="S97" s="95"/>
      <c r="T97" s="486" t="str">
        <f>+IF(N97=0,"",'Ark1'!AJ1811)</f>
        <v/>
      </c>
      <c r="U97" s="215"/>
      <c r="V97" s="486" t="str">
        <f>+IF(N97=0,"",'Ark1'!AK1811)</f>
        <v/>
      </c>
      <c r="W97" s="95"/>
      <c r="X97" s="27" t="str">
        <f>+IF(I97=0,"",'Ark1'!T1811)</f>
        <v/>
      </c>
      <c r="Y97" s="34" t="str">
        <f>+IF(I97=0,"",'Ark1'!W1811)</f>
        <v/>
      </c>
      <c r="Z97" s="34" t="str">
        <f>+IF(I97=0,"",'Ark1'!X1811)</f>
        <v/>
      </c>
      <c r="AA97" s="34" t="str">
        <f>+IF(I97=0,"",'Ark1'!Y1811)</f>
        <v/>
      </c>
      <c r="AB97" s="34" t="str">
        <f>+IF(I97=0,"",'Ark1'!Z1811)</f>
        <v/>
      </c>
      <c r="AC97" s="29" t="str">
        <f>+IF(I97=0,"",'Ark1'!AA1811)</f>
        <v/>
      </c>
      <c r="AD97" s="27" t="str">
        <f>+IF(I97=0,"",'Ark1'!AC1811)</f>
        <v/>
      </c>
      <c r="AE97" s="34" t="str">
        <f>+IF(I97=0,"",'Ark1'!AE1811)</f>
        <v/>
      </c>
      <c r="AF97" s="29" t="str">
        <f t="shared" ref="AF97:AF121" si="11">IF(I97=0,"",R97/C97)</f>
        <v/>
      </c>
      <c r="AG97" s="29" t="str">
        <f t="shared" ref="AG97:AG117" si="12">IF(I97=0,"",I97/H97)</f>
        <v/>
      </c>
      <c r="AH97" s="214"/>
      <c r="AI97" s="217"/>
      <c r="AK97" s="29"/>
      <c r="AL97" s="27"/>
      <c r="AM97" s="218"/>
      <c r="AN97" s="28"/>
      <c r="AO97" s="27"/>
      <c r="AP97" s="27"/>
      <c r="AQ97" s="34"/>
      <c r="AR97" s="34"/>
      <c r="AS97" s="34"/>
    </row>
    <row r="98" spans="1:45" ht="16.5" customHeight="1">
      <c r="A98" s="214"/>
      <c r="B98" s="290">
        <f>+'Ark1'!C1812</f>
        <v>2024</v>
      </c>
      <c r="C98" s="234">
        <f>+'Ark1'!L1812</f>
        <v>4</v>
      </c>
      <c r="D98" s="234" t="str">
        <f>VLOOKUP(C98,Klasse!$C$10:$D$26,2)</f>
        <v>O-</v>
      </c>
      <c r="E98" s="28">
        <f>+'Ark1'!H1812</f>
        <v>2</v>
      </c>
      <c r="F98" s="28">
        <f>+'Ark1'!J1812</f>
        <v>106</v>
      </c>
      <c r="G98" s="28" t="str">
        <f>VLOOKUP(F98,RNR!$A$1:$B$25,2)</f>
        <v>Furuseth</v>
      </c>
      <c r="H98" s="28">
        <f>+IF(I98=0,"",'Ark1'!Q1812)</f>
        <v>39</v>
      </c>
      <c r="I98" s="335">
        <f>+'Ark1'!R1812</f>
        <v>72</v>
      </c>
      <c r="J98" s="29">
        <f>+IF(I98=0,"",'Ark1'!AG1812)</f>
        <v>1.4074343086276897</v>
      </c>
      <c r="L98" s="29">
        <f>+IF(I98=0,"",'Ark1'!AH1812)</f>
        <v>0</v>
      </c>
      <c r="M98" s="95"/>
      <c r="N98" s="485">
        <f>+'Ark1'!AI1812</f>
        <v>72</v>
      </c>
      <c r="O98" s="95"/>
      <c r="P98" s="95"/>
      <c r="Q98" s="95"/>
      <c r="R98" s="32">
        <f>+IF(I98=0,"",'Ark1'!U1812)</f>
        <v>20.830555555555556</v>
      </c>
      <c r="S98" s="95"/>
      <c r="T98" s="486">
        <f>+IF(N98=0,"",'Ark1'!AJ1812)</f>
        <v>111.05972222222222</v>
      </c>
      <c r="U98" s="215"/>
      <c r="V98" s="486">
        <f>+IF(N98=0,"",'Ark1'!AK1812)</f>
        <v>15.07304520586535</v>
      </c>
      <c r="W98" s="95"/>
      <c r="X98" s="27">
        <f>+IF(I98=0,"",'Ark1'!T1812)</f>
        <v>3.7777777777777777</v>
      </c>
      <c r="Y98" s="34">
        <f>+IF(I98=0,"",'Ark1'!W1812)</f>
        <v>0</v>
      </c>
      <c r="Z98" s="34">
        <f>+IF(I98=0,"",'Ark1'!X1812)</f>
        <v>90.277777777777771</v>
      </c>
      <c r="AA98" s="34">
        <f>+IF(I98=0,"",'Ark1'!Y1812)</f>
        <v>30.555555555555561</v>
      </c>
      <c r="AB98" s="34">
        <f>+IF(I98=0,"",'Ark1'!Z1812)</f>
        <v>3.6060766187432911</v>
      </c>
      <c r="AC98" s="29">
        <f>+IF(I98=0,"",'Ark1'!AA1812)</f>
        <v>0</v>
      </c>
      <c r="AD98" s="27">
        <f>+IF(I98=0,"",'Ark1'!AC1812)</f>
        <v>0</v>
      </c>
      <c r="AE98" s="34">
        <f>+IF(I98=0,"",'Ark1'!AE1812)</f>
        <v>0</v>
      </c>
      <c r="AF98" s="29">
        <f t="shared" si="11"/>
        <v>5.2076388888888889</v>
      </c>
      <c r="AG98" s="29">
        <f t="shared" si="12"/>
        <v>1.8461538461538463</v>
      </c>
      <c r="AH98" s="214"/>
      <c r="AI98" s="217"/>
      <c r="AK98" s="29"/>
      <c r="AL98" s="27"/>
      <c r="AM98" s="218"/>
      <c r="AN98" s="28"/>
      <c r="AO98" s="27"/>
      <c r="AP98" s="27"/>
      <c r="AQ98" s="34"/>
      <c r="AR98" s="34"/>
      <c r="AS98" s="34"/>
    </row>
    <row r="99" spans="1:45" ht="16.5" customHeight="1">
      <c r="A99" s="214"/>
      <c r="B99" s="290">
        <f>+'Ark1'!C1813</f>
        <v>2024</v>
      </c>
      <c r="C99" s="234">
        <f>+'Ark1'!L1813</f>
        <v>4</v>
      </c>
      <c r="D99" s="234" t="str">
        <f>VLOOKUP(C99,Klasse!$C$10:$D$26,2)</f>
        <v>O-</v>
      </c>
      <c r="E99" s="28">
        <f>+'Ark1'!H1813</f>
        <v>1</v>
      </c>
      <c r="F99" s="28">
        <f>+'Ark1'!J1813</f>
        <v>110</v>
      </c>
      <c r="G99" s="28" t="str">
        <f>VLOOKUP(F99,RNR!$A$1:$B$25,2)</f>
        <v>Gol</v>
      </c>
      <c r="H99" s="28">
        <f>+IF(I99=0,"",'Ark1'!Q1813)</f>
        <v>190</v>
      </c>
      <c r="I99" s="335">
        <f>+'Ark1'!R1813</f>
        <v>260</v>
      </c>
      <c r="J99" s="29">
        <f>+IF(I99=0,"",'Ark1'!AG1813)</f>
        <v>1.5362024964301477</v>
      </c>
      <c r="L99" s="29">
        <f>+IF(I99=0,"",'Ark1'!AH1813)</f>
        <v>12.692307692307695</v>
      </c>
      <c r="M99" s="95"/>
      <c r="N99" s="485">
        <f>+'Ark1'!AI1813</f>
        <v>260</v>
      </c>
      <c r="O99" s="95"/>
      <c r="P99" s="95"/>
      <c r="Q99" s="95"/>
      <c r="R99" s="32">
        <f>+IF(I99=0,"",'Ark1'!U1813)</f>
        <v>21.91769230769232</v>
      </c>
      <c r="S99" s="95"/>
      <c r="T99" s="486">
        <f>+IF(N99=0,"",'Ark1'!AJ1813)</f>
        <v>112.75153846153844</v>
      </c>
      <c r="U99" s="215"/>
      <c r="V99" s="486">
        <f>+IF(N99=0,"",'Ark1'!AK1813)</f>
        <v>15.150463394030051</v>
      </c>
      <c r="W99" s="95"/>
      <c r="X99" s="27">
        <f>+IF(I99=0,"",'Ark1'!T1813)</f>
        <v>3.6769230769230759</v>
      </c>
      <c r="Y99" s="34">
        <f>+IF(I99=0,"",'Ark1'!W1813)</f>
        <v>0</v>
      </c>
      <c r="Z99" s="34">
        <f>+IF(I99=0,"",'Ark1'!X1813)</f>
        <v>91.538461538461561</v>
      </c>
      <c r="AA99" s="34">
        <f>+IF(I99=0,"",'Ark1'!Y1813)</f>
        <v>40</v>
      </c>
      <c r="AB99" s="34">
        <f>+IF(I99=0,"",'Ark1'!Z1813)</f>
        <v>3.7805161508533529</v>
      </c>
      <c r="AC99" s="29">
        <f>+IF(I99=0,"",'Ark1'!AA1813)</f>
        <v>0</v>
      </c>
      <c r="AD99" s="27">
        <f>+IF(I99=0,"",'Ark1'!AC1813)</f>
        <v>0</v>
      </c>
      <c r="AE99" s="34">
        <f>+IF(I99=0,"",'Ark1'!AE1813)</f>
        <v>0</v>
      </c>
      <c r="AF99" s="29">
        <f t="shared" si="11"/>
        <v>5.4794230769230801</v>
      </c>
      <c r="AG99" s="29">
        <f t="shared" si="12"/>
        <v>1.368421052631579</v>
      </c>
      <c r="AH99" s="214"/>
      <c r="AI99" s="217"/>
      <c r="AK99" s="29"/>
      <c r="AL99" s="27"/>
      <c r="AM99" s="218"/>
      <c r="AN99" s="28"/>
      <c r="AO99" s="27"/>
      <c r="AP99" s="27"/>
      <c r="AQ99" s="34"/>
      <c r="AR99" s="34"/>
      <c r="AS99" s="34"/>
    </row>
    <row r="100" spans="1:45" ht="16.5" customHeight="1">
      <c r="A100" s="214"/>
      <c r="B100" s="290">
        <f>+'Ark1'!C1814</f>
        <v>2024</v>
      </c>
      <c r="C100" s="234">
        <f>+'Ark1'!L1814</f>
        <v>4</v>
      </c>
      <c r="D100" s="234" t="str">
        <f>VLOOKUP(C100,Klasse!$C$10:$D$26,2)</f>
        <v>O-</v>
      </c>
      <c r="E100" s="28">
        <f>+'Ark1'!H1814</f>
        <v>1</v>
      </c>
      <c r="F100" s="28">
        <f>+'Ark1'!J1814</f>
        <v>111</v>
      </c>
      <c r="G100" s="28" t="str">
        <f>VLOOKUP(F100,RNR!$A$1:$B$25,2)</f>
        <v>Forus</v>
      </c>
      <c r="H100" s="28">
        <f>+IF(I100=0,"",'Ark1'!Q1814)</f>
        <v>178</v>
      </c>
      <c r="I100" s="335">
        <f>+'Ark1'!R1814</f>
        <v>276</v>
      </c>
      <c r="J100" s="29">
        <f>+IF(I100=0,"",'Ark1'!AG1814)</f>
        <v>1.5221474536078341</v>
      </c>
      <c r="L100" s="29">
        <f>+IF(I100=0,"",'Ark1'!AH1814)</f>
        <v>1.0869565217391304</v>
      </c>
      <c r="M100" s="95"/>
      <c r="N100" s="485">
        <f>+'Ark1'!AI1814</f>
        <v>276</v>
      </c>
      <c r="O100" s="95"/>
      <c r="P100" s="95"/>
      <c r="Q100" s="95"/>
      <c r="R100" s="32">
        <f>+IF(I100=0,"",'Ark1'!U1814)</f>
        <v>20.400724637681165</v>
      </c>
      <c r="S100" s="95"/>
      <c r="T100" s="486">
        <f>+IF(N100=0,"",'Ark1'!AJ1814)</f>
        <v>109.61123188405799</v>
      </c>
      <c r="U100" s="215"/>
      <c r="V100" s="486">
        <f>+IF(N100=0,"",'Ark1'!AK1814)</f>
        <v>15.261903704942627</v>
      </c>
      <c r="W100" s="95"/>
      <c r="X100" s="27">
        <f>+IF(I100=0,"",'Ark1'!T1814)</f>
        <v>3.7137681159420288</v>
      </c>
      <c r="Y100" s="34">
        <f>+IF(I100=0,"",'Ark1'!W1814)</f>
        <v>0</v>
      </c>
      <c r="Z100" s="34">
        <f>+IF(I100=0,"",'Ark1'!X1814)</f>
        <v>77.173913043478251</v>
      </c>
      <c r="AA100" s="34">
        <f>+IF(I100=0,"",'Ark1'!Y1814)</f>
        <v>30.79710144927536</v>
      </c>
      <c r="AB100" s="34">
        <f>+IF(I100=0,"",'Ark1'!Z1814)</f>
        <v>4.451746056679478</v>
      </c>
      <c r="AC100" s="29">
        <f>+IF(I100=0,"",'Ark1'!AA1814)</f>
        <v>0</v>
      </c>
      <c r="AD100" s="27">
        <f>+IF(I100=0,"",'Ark1'!AC1814)</f>
        <v>0</v>
      </c>
      <c r="AE100" s="34">
        <f>+IF(I100=0,"",'Ark1'!AE1814)</f>
        <v>0</v>
      </c>
      <c r="AF100" s="29">
        <f t="shared" si="11"/>
        <v>5.1001811594202913</v>
      </c>
      <c r="AG100" s="29">
        <f t="shared" si="12"/>
        <v>1.550561797752809</v>
      </c>
      <c r="AH100" s="214"/>
      <c r="AI100" s="217"/>
      <c r="AK100" s="29"/>
      <c r="AL100" s="27"/>
      <c r="AM100" s="218"/>
      <c r="AN100" s="28"/>
      <c r="AO100" s="27"/>
      <c r="AP100" s="27"/>
      <c r="AQ100" s="34"/>
      <c r="AR100" s="34"/>
      <c r="AS100" s="34"/>
    </row>
    <row r="101" spans="1:45" ht="16.5" customHeight="1">
      <c r="A101" s="214"/>
      <c r="B101" s="290">
        <f>+'Ark1'!C1815</f>
        <v>2024</v>
      </c>
      <c r="C101" s="234">
        <f>+'Ark1'!L1815</f>
        <v>4</v>
      </c>
      <c r="D101" s="234" t="str">
        <f>VLOOKUP(C101,Klasse!$C$10:$D$26,2)</f>
        <v>O-</v>
      </c>
      <c r="E101" s="28">
        <f>+'Ark1'!H1815</f>
        <v>1</v>
      </c>
      <c r="F101" s="28">
        <f>+'Ark1'!J1815</f>
        <v>116</v>
      </c>
      <c r="G101" s="28" t="str">
        <f>VLOOKUP(F101,RNR!$A$1:$B$25,2)</f>
        <v>Sandeid</v>
      </c>
      <c r="H101" s="28">
        <f>+IF(I101=0,"",'Ark1'!Q1815)</f>
        <v>177</v>
      </c>
      <c r="I101" s="335">
        <f>+'Ark1'!R1815</f>
        <v>307</v>
      </c>
      <c r="J101" s="29">
        <f>+IF(I101=0,"",'Ark1'!AG1815)</f>
        <v>2.4882959218185392</v>
      </c>
      <c r="L101" s="29">
        <f>+IF(I101=0,"",'Ark1'!AH1815)</f>
        <v>3.9087947882736152</v>
      </c>
      <c r="M101" s="95"/>
      <c r="N101" s="485">
        <f>+'Ark1'!AI1815</f>
        <v>292</v>
      </c>
      <c r="O101" s="95"/>
      <c r="P101" s="95"/>
      <c r="Q101" s="95"/>
      <c r="R101" s="32">
        <f>+IF(I101=0,"",'Ark1'!U1815)</f>
        <v>18.213029315960913</v>
      </c>
      <c r="S101" s="95"/>
      <c r="T101" s="486">
        <f>+IF(N101=0,"",'Ark1'!AJ1815)</f>
        <v>106.10856164383556</v>
      </c>
      <c r="U101" s="215"/>
      <c r="V101" s="486">
        <f>+IF(N101=0,"",'Ark1'!AK1815)</f>
        <v>14.990355687084003</v>
      </c>
      <c r="W101" s="95"/>
      <c r="X101" s="27">
        <f>+IF(I101=0,"",'Ark1'!T1815)</f>
        <v>4.0814332247556999</v>
      </c>
      <c r="Y101" s="34">
        <f>+IF(I101=0,"",'Ark1'!W1815)</f>
        <v>0.32573289902280123</v>
      </c>
      <c r="Z101" s="34">
        <f>+IF(I101=0,"",'Ark1'!X1815)</f>
        <v>61.56351791530944</v>
      </c>
      <c r="AA101" s="34">
        <f>+IF(I101=0,"",'Ark1'!Y1815)</f>
        <v>18.241042345276878</v>
      </c>
      <c r="AB101" s="34">
        <f>+IF(I101=0,"",'Ark1'!Z1815)</f>
        <v>4.6417759864718739</v>
      </c>
      <c r="AC101" s="29">
        <f>+IF(I101=0,"",'Ark1'!AA1815)</f>
        <v>0</v>
      </c>
      <c r="AD101" s="27">
        <f>+IF(I101=0,"",'Ark1'!AC1815)</f>
        <v>0</v>
      </c>
      <c r="AE101" s="34">
        <f>+IF(I101=0,"",'Ark1'!AE1815)</f>
        <v>0</v>
      </c>
      <c r="AF101" s="29">
        <f t="shared" si="11"/>
        <v>4.5532573289902283</v>
      </c>
      <c r="AG101" s="29">
        <f t="shared" si="12"/>
        <v>1.7344632768361581</v>
      </c>
      <c r="AH101" s="214"/>
      <c r="AI101" s="217"/>
      <c r="AK101" s="29"/>
      <c r="AL101" s="27"/>
      <c r="AM101" s="218"/>
      <c r="AN101" s="28"/>
      <c r="AO101" s="27"/>
      <c r="AP101" s="27"/>
      <c r="AQ101" s="34"/>
      <c r="AR101" s="34"/>
      <c r="AS101" s="34"/>
    </row>
    <row r="102" spans="1:45" ht="16.5" customHeight="1">
      <c r="A102" s="214"/>
      <c r="B102" s="290">
        <f>+'Ark1'!C1816</f>
        <v>2024</v>
      </c>
      <c r="C102" s="234">
        <f>+'Ark1'!L1816</f>
        <v>4</v>
      </c>
      <c r="D102" s="234" t="str">
        <f>VLOOKUP(C102,Klasse!$C$10:$D$26,2)</f>
        <v>O-</v>
      </c>
      <c r="E102" s="28">
        <f>+'Ark1'!H1816</f>
        <v>2</v>
      </c>
      <c r="F102" s="28">
        <f>+'Ark1'!J1816</f>
        <v>117</v>
      </c>
      <c r="G102" s="28" t="str">
        <f>VLOOKUP(F102,RNR!$A$1:$B$25,2)</f>
        <v>Jæren</v>
      </c>
      <c r="H102" s="28">
        <f>+IF(I102=0,"",'Ark1'!Q1816)</f>
        <v>130</v>
      </c>
      <c r="I102" s="335">
        <f>+'Ark1'!R1816</f>
        <v>245</v>
      </c>
      <c r="J102" s="29">
        <f>+IF(I102=0,"",'Ark1'!AG1816)</f>
        <v>2.6364621015763543</v>
      </c>
      <c r="L102" s="29">
        <f>+IF(I102=0,"",'Ark1'!AH1816)</f>
        <v>7.7551020408163263</v>
      </c>
      <c r="M102" s="95"/>
      <c r="N102" s="485">
        <f>+'Ark1'!AI1816</f>
        <v>243</v>
      </c>
      <c r="O102" s="95"/>
      <c r="P102" s="95"/>
      <c r="Q102" s="95"/>
      <c r="R102" s="32">
        <f>+IF(I102=0,"",'Ark1'!U1816)</f>
        <v>19.642040816326528</v>
      </c>
      <c r="S102" s="95"/>
      <c r="T102" s="486">
        <f>+IF(N102=0,"",'Ark1'!AJ1816)</f>
        <v>108.06872427983537</v>
      </c>
      <c r="U102" s="215"/>
      <c r="V102" s="486">
        <f>+IF(N102=0,"",'Ark1'!AK1816)</f>
        <v>15.17690559392887</v>
      </c>
      <c r="W102" s="95"/>
      <c r="X102" s="27">
        <f>+IF(I102=0,"",'Ark1'!T1816)</f>
        <v>3.8571428571428559</v>
      </c>
      <c r="Y102" s="34">
        <f>+IF(I102=0,"",'Ark1'!W1816)</f>
        <v>0</v>
      </c>
      <c r="Z102" s="34">
        <f>+IF(I102=0,"",'Ark1'!X1816)</f>
        <v>66.938775510204081</v>
      </c>
      <c r="AA102" s="34">
        <f>+IF(I102=0,"",'Ark1'!Y1816)</f>
        <v>29.387755102040821</v>
      </c>
      <c r="AB102" s="34">
        <f>+IF(I102=0,"",'Ark1'!Z1816)</f>
        <v>5.0921776663907909</v>
      </c>
      <c r="AC102" s="29">
        <f>+IF(I102=0,"",'Ark1'!AA1816)</f>
        <v>0</v>
      </c>
      <c r="AD102" s="27">
        <f>+IF(I102=0,"",'Ark1'!AC1816)</f>
        <v>0</v>
      </c>
      <c r="AE102" s="34">
        <f>+IF(I102=0,"",'Ark1'!AE1816)</f>
        <v>0</v>
      </c>
      <c r="AF102" s="29">
        <f t="shared" si="11"/>
        <v>4.910510204081632</v>
      </c>
      <c r="AG102" s="29">
        <f t="shared" si="12"/>
        <v>1.8846153846153846</v>
      </c>
      <c r="AH102" s="214"/>
      <c r="AI102" s="217"/>
      <c r="AK102" s="29"/>
      <c r="AL102" s="27"/>
      <c r="AM102" s="218"/>
      <c r="AN102" s="28"/>
      <c r="AO102" s="27"/>
      <c r="AP102" s="27"/>
      <c r="AQ102" s="34"/>
      <c r="AR102" s="34"/>
      <c r="AS102" s="34"/>
    </row>
    <row r="103" spans="1:45" ht="16.5" customHeight="1">
      <c r="A103" s="214"/>
      <c r="B103" s="290">
        <f>+'Ark1'!C1817</f>
        <v>2024</v>
      </c>
      <c r="C103" s="234">
        <f>+'Ark1'!L1817</f>
        <v>4</v>
      </c>
      <c r="D103" s="234" t="str">
        <f>VLOOKUP(C103,Klasse!$C$10:$D$26,2)</f>
        <v>O-</v>
      </c>
      <c r="E103" s="28">
        <f>+'Ark1'!H1817</f>
        <v>1</v>
      </c>
      <c r="F103" s="28">
        <f>+'Ark1'!J1817</f>
        <v>134</v>
      </c>
      <c r="G103" s="28" t="str">
        <f>VLOOKUP(F103,RNR!$A$1:$B$25,2)</f>
        <v>Førde</v>
      </c>
      <c r="H103" s="28">
        <f>+IF(I103=0,"",'Ark1'!Q1817)</f>
        <v>200</v>
      </c>
      <c r="I103" s="335">
        <f>+'Ark1'!R1817</f>
        <v>331</v>
      </c>
      <c r="J103" s="29">
        <f>+IF(I103=0,"",'Ark1'!AG1817)</f>
        <v>1.6081855029834278</v>
      </c>
      <c r="L103" s="29">
        <f>+IF(I103=0,"",'Ark1'!AH1817)</f>
        <v>6.9486404833836861</v>
      </c>
      <c r="M103" s="95"/>
      <c r="N103" s="485">
        <f>+'Ark1'!AI1817</f>
        <v>330</v>
      </c>
      <c r="O103" s="95"/>
      <c r="P103" s="95"/>
      <c r="Q103" s="95"/>
      <c r="R103" s="32">
        <f>+IF(I103=0,"",'Ark1'!U1817)</f>
        <v>16.544108761329301</v>
      </c>
      <c r="S103" s="95"/>
      <c r="T103" s="486">
        <f>+IF(N103=0,"",'Ark1'!AJ1817)</f>
        <v>102.81151515151517</v>
      </c>
      <c r="U103" s="215"/>
      <c r="V103" s="486">
        <f>+IF(N103=0,"",'Ark1'!AK1817)</f>
        <v>14.849128570150349</v>
      </c>
      <c r="W103" s="95"/>
      <c r="X103" s="27">
        <f>+IF(I103=0,"",'Ark1'!T1817)</f>
        <v>4.6042296072507556</v>
      </c>
      <c r="Y103" s="34">
        <f>+IF(I103=0,"",'Ark1'!W1817)</f>
        <v>0</v>
      </c>
      <c r="Z103" s="34">
        <f>+IF(I103=0,"",'Ark1'!X1817)</f>
        <v>43.504531722054374</v>
      </c>
      <c r="AA103" s="34">
        <f>+IF(I103=0,"",'Ark1'!Y1817)</f>
        <v>10.574018126888218</v>
      </c>
      <c r="AB103" s="34">
        <f>+IF(I103=0,"",'Ark1'!Z1817)</f>
        <v>4.4892136629296422</v>
      </c>
      <c r="AC103" s="29">
        <f>+IF(I103=0,"",'Ark1'!AA1817)</f>
        <v>0</v>
      </c>
      <c r="AD103" s="27">
        <f>+IF(I103=0,"",'Ark1'!AC1817)</f>
        <v>0</v>
      </c>
      <c r="AE103" s="34">
        <f>+IF(I103=0,"",'Ark1'!AE1817)</f>
        <v>0</v>
      </c>
      <c r="AF103" s="29">
        <f t="shared" si="11"/>
        <v>4.1360271903323254</v>
      </c>
      <c r="AG103" s="29">
        <f t="shared" si="12"/>
        <v>1.655</v>
      </c>
      <c r="AH103" s="214"/>
      <c r="AI103" s="217"/>
      <c r="AK103" s="29"/>
      <c r="AL103" s="27"/>
      <c r="AM103" s="218"/>
      <c r="AN103" s="28"/>
      <c r="AO103" s="27"/>
      <c r="AP103" s="27"/>
      <c r="AQ103" s="34"/>
      <c r="AR103" s="34"/>
      <c r="AS103" s="34"/>
    </row>
    <row r="104" spans="1:45" ht="16.5" customHeight="1">
      <c r="A104" s="214"/>
      <c r="B104" s="290">
        <f>+'Ark1'!C1818</f>
        <v>2024</v>
      </c>
      <c r="C104" s="234">
        <f>+'Ark1'!L1818</f>
        <v>4</v>
      </c>
      <c r="D104" s="234" t="str">
        <f>VLOOKUP(C104,Klasse!$C$10:$D$26,2)</f>
        <v>O-</v>
      </c>
      <c r="E104" s="28">
        <f>+'Ark1'!H1818</f>
        <v>2</v>
      </c>
      <c r="F104" s="28">
        <f>+'Ark1'!J1818</f>
        <v>141</v>
      </c>
      <c r="G104" s="28" t="str">
        <f>VLOOKUP(F104,RNR!$A$1:$B$25,2)</f>
        <v>Ølen</v>
      </c>
      <c r="H104" s="28">
        <f>+IF(I104=0,"",'Ark1'!Q1818)</f>
        <v>340</v>
      </c>
      <c r="I104" s="335">
        <f>+'Ark1'!R1818</f>
        <v>729</v>
      </c>
      <c r="J104" s="29">
        <f>+IF(I104=0,"",'Ark1'!AG1818)</f>
        <v>4.0338677473005617</v>
      </c>
      <c r="L104" s="29">
        <f>+IF(I104=0,"",'Ark1'!AH1818)</f>
        <v>3.9780521262002737</v>
      </c>
      <c r="M104" s="95"/>
      <c r="N104" s="485">
        <f>+'Ark1'!AI1818</f>
        <v>727</v>
      </c>
      <c r="O104" s="95"/>
      <c r="P104" s="95"/>
      <c r="Q104" s="95"/>
      <c r="R104" s="32">
        <f>+IF(I104=0,"",'Ark1'!U1818)</f>
        <v>16.591906721536358</v>
      </c>
      <c r="S104" s="95"/>
      <c r="T104" s="486">
        <f>+IF(N104=0,"",'Ark1'!AJ1818)</f>
        <v>104.09821182943618</v>
      </c>
      <c r="U104" s="215"/>
      <c r="V104" s="486">
        <f>+IF(N104=0,"",'Ark1'!AK1818)</f>
        <v>14.449458838551701</v>
      </c>
      <c r="W104" s="95"/>
      <c r="X104" s="27">
        <f>+IF(I104=0,"",'Ark1'!T1818)</f>
        <v>4.7544581618655686</v>
      </c>
      <c r="Y104" s="34">
        <f>+IF(I104=0,"",'Ark1'!W1818)</f>
        <v>0</v>
      </c>
      <c r="Z104" s="34">
        <f>+IF(I104=0,"",'Ark1'!X1818)</f>
        <v>46.227709190672151</v>
      </c>
      <c r="AA104" s="34">
        <f>+IF(I104=0,"",'Ark1'!Y1818)</f>
        <v>7.9561042524005474</v>
      </c>
      <c r="AB104" s="34">
        <f>+IF(I104=0,"",'Ark1'!Z1818)</f>
        <v>4.0212164095486624</v>
      </c>
      <c r="AC104" s="29">
        <f>+IF(I104=0,"",'Ark1'!AA1818)</f>
        <v>0</v>
      </c>
      <c r="AD104" s="27">
        <f>+IF(I104=0,"",'Ark1'!AC1818)</f>
        <v>0</v>
      </c>
      <c r="AE104" s="34">
        <f>+IF(I104=0,"",'Ark1'!AE1818)</f>
        <v>0</v>
      </c>
      <c r="AF104" s="29">
        <f t="shared" si="11"/>
        <v>4.1479766803840894</v>
      </c>
      <c r="AG104" s="29">
        <f t="shared" si="12"/>
        <v>2.1441176470588235</v>
      </c>
      <c r="AH104" s="214"/>
      <c r="AI104" s="217"/>
      <c r="AK104" s="29"/>
      <c r="AL104" s="27"/>
      <c r="AM104" s="218"/>
      <c r="AN104" s="28"/>
      <c r="AO104" s="27"/>
      <c r="AP104" s="27"/>
      <c r="AQ104" s="34"/>
      <c r="AR104" s="34"/>
      <c r="AS104" s="34"/>
    </row>
    <row r="105" spans="1:45" ht="16.5" customHeight="1">
      <c r="A105" s="214"/>
      <c r="B105" s="290">
        <f>+'Ark1'!C1819</f>
        <v>2024</v>
      </c>
      <c r="C105" s="234">
        <f>+'Ark1'!L1819</f>
        <v>4</v>
      </c>
      <c r="D105" s="234" t="str">
        <f>VLOOKUP(C105,Klasse!$C$10:$D$26,2)</f>
        <v>O-</v>
      </c>
      <c r="E105" s="28">
        <f>+'Ark1'!H1819</f>
        <v>2</v>
      </c>
      <c r="F105" s="28">
        <f>+'Ark1'!J1819</f>
        <v>143</v>
      </c>
      <c r="G105" s="28" t="str">
        <f>VLOOKUP(F105,RNR!$A$1:$B$25,2)</f>
        <v>Nordfjord</v>
      </c>
      <c r="H105" s="28">
        <f>+IF(I105=0,"",'Ark1'!Q1819)</f>
        <v>1</v>
      </c>
      <c r="I105" s="335">
        <f>+'Ark1'!R1819</f>
        <v>1</v>
      </c>
      <c r="J105" s="29">
        <f>+IF(I105=0,"",'Ark1'!AG1819)</f>
        <v>21.104185218165629</v>
      </c>
      <c r="L105" s="29">
        <f>+IF(I105=0,"",'Ark1'!AH1819)</f>
        <v>0</v>
      </c>
      <c r="M105" s="95"/>
      <c r="N105" s="485">
        <f>+'Ark1'!AI1819</f>
        <v>0</v>
      </c>
      <c r="O105" s="95"/>
      <c r="P105" s="95"/>
      <c r="Q105" s="95"/>
      <c r="R105" s="32">
        <f>+IF(I105=0,"",'Ark1'!U1819)</f>
        <v>23.7</v>
      </c>
      <c r="S105" s="95"/>
      <c r="T105" s="486" t="str">
        <f>+IF(N105=0,"",'Ark1'!AJ1819)</f>
        <v/>
      </c>
      <c r="U105" s="215"/>
      <c r="V105" s="486" t="str">
        <f>+IF(N105=0,"",'Ark1'!AK1819)</f>
        <v/>
      </c>
      <c r="W105" s="95"/>
      <c r="X105" s="27">
        <f>+IF(I105=0,"",'Ark1'!T1819)</f>
        <v>3</v>
      </c>
      <c r="Y105" s="34">
        <f>+IF(I105=0,"",'Ark1'!W1819)</f>
        <v>0</v>
      </c>
      <c r="Z105" s="34">
        <f>+IF(I105=0,"",'Ark1'!X1819)</f>
        <v>100</v>
      </c>
      <c r="AA105" s="34">
        <f>+IF(I105=0,"",'Ark1'!Y1819)</f>
        <v>100</v>
      </c>
      <c r="AB105" s="34">
        <f>+IF(I105=0,"",'Ark1'!Z1819)</f>
        <v>0</v>
      </c>
      <c r="AC105" s="29">
        <f>+IF(I105=0,"",'Ark1'!AA1819)</f>
        <v>0</v>
      </c>
      <c r="AD105" s="27">
        <f>+IF(I105=0,"",'Ark1'!AC1819)</f>
        <v>0</v>
      </c>
      <c r="AE105" s="34">
        <f>+IF(I105=0,"",'Ark1'!AE1819)</f>
        <v>0</v>
      </c>
      <c r="AF105" s="29">
        <f t="shared" si="11"/>
        <v>5.9249999999999998</v>
      </c>
      <c r="AG105" s="29">
        <f t="shared" si="12"/>
        <v>1</v>
      </c>
      <c r="AH105" s="214"/>
      <c r="AI105" s="217"/>
      <c r="AK105" s="29"/>
      <c r="AL105" s="27"/>
      <c r="AM105" s="218"/>
      <c r="AN105" s="28"/>
      <c r="AO105" s="27"/>
      <c r="AP105" s="27"/>
      <c r="AQ105" s="34"/>
      <c r="AR105" s="34"/>
      <c r="AS105" s="34"/>
    </row>
    <row r="106" spans="1:45" ht="16.5" customHeight="1">
      <c r="A106" s="214"/>
      <c r="B106" s="290">
        <f>+'Ark1'!C1820</f>
        <v>2024</v>
      </c>
      <c r="C106" s="234">
        <f>+'Ark1'!L1820</f>
        <v>4</v>
      </c>
      <c r="D106" s="234" t="str">
        <f>VLOOKUP(C106,Klasse!$C$10:$D$26,2)</f>
        <v>O-</v>
      </c>
      <c r="E106" s="28">
        <f>+'Ark1'!H1820</f>
        <v>2</v>
      </c>
      <c r="F106" s="28">
        <f>+'Ark1'!J1820</f>
        <v>147</v>
      </c>
      <c r="G106" s="28" t="str">
        <f>VLOOKUP(F106,RNR!$A$1:$B$25,2)</f>
        <v>Midt-Norge</v>
      </c>
      <c r="H106" s="28">
        <f>+IF(I106=0,"",'Ark1'!Q1820)</f>
        <v>39</v>
      </c>
      <c r="I106" s="335">
        <f>+'Ark1'!R1820</f>
        <v>89</v>
      </c>
      <c r="J106" s="29">
        <f>+IF(I106=0,"",'Ark1'!AG1820)</f>
        <v>3.898056702479813</v>
      </c>
      <c r="L106" s="29">
        <f>+IF(I106=0,"",'Ark1'!AH1820)</f>
        <v>10.112359550561798</v>
      </c>
      <c r="M106" s="95"/>
      <c r="N106" s="485">
        <f>+'Ark1'!AI1820</f>
        <v>89</v>
      </c>
      <c r="O106" s="95"/>
      <c r="P106" s="95"/>
      <c r="Q106" s="95"/>
      <c r="R106" s="32">
        <f>+IF(I106=0,"",'Ark1'!U1820)</f>
        <v>16.049438202247192</v>
      </c>
      <c r="S106" s="95"/>
      <c r="T106" s="486">
        <f>+IF(N106=0,"",'Ark1'!AJ1820)</f>
        <v>103.5213483146067</v>
      </c>
      <c r="U106" s="215"/>
      <c r="V106" s="486">
        <f>+IF(N106=0,"",'Ark1'!AK1820)</f>
        <v>14.31720618663855</v>
      </c>
      <c r="W106" s="95"/>
      <c r="X106" s="27">
        <f>+IF(I106=0,"",'Ark1'!T1820)</f>
        <v>4.9775280898876408</v>
      </c>
      <c r="Y106" s="34">
        <f>+IF(I106=0,"",'Ark1'!W1820)</f>
        <v>0</v>
      </c>
      <c r="Z106" s="34">
        <f>+IF(I106=0,"",'Ark1'!X1820)</f>
        <v>43.820224719101127</v>
      </c>
      <c r="AA106" s="34">
        <f>+IF(I106=0,"",'Ark1'!Y1820)</f>
        <v>3.3707865168539315</v>
      </c>
      <c r="AB106" s="34">
        <f>+IF(I106=0,"",'Ark1'!Z1820)</f>
        <v>3.419577593846721</v>
      </c>
      <c r="AC106" s="29">
        <f>+IF(I106=0,"",'Ark1'!AA1820)</f>
        <v>0</v>
      </c>
      <c r="AD106" s="27">
        <f>+IF(I106=0,"",'Ark1'!AC1820)</f>
        <v>0</v>
      </c>
      <c r="AE106" s="34">
        <f>+IF(I106=0,"",'Ark1'!AE1820)</f>
        <v>0</v>
      </c>
      <c r="AF106" s="29">
        <f t="shared" si="11"/>
        <v>4.0123595505617979</v>
      </c>
      <c r="AG106" s="29">
        <f t="shared" si="12"/>
        <v>2.2820512820512819</v>
      </c>
      <c r="AH106" s="214"/>
      <c r="AI106" s="217"/>
      <c r="AK106" s="29"/>
      <c r="AL106" s="27"/>
      <c r="AM106" s="218"/>
      <c r="AN106" s="28"/>
      <c r="AO106" s="27"/>
      <c r="AP106" s="27"/>
      <c r="AQ106" s="34"/>
      <c r="AR106" s="34"/>
      <c r="AS106" s="34"/>
    </row>
    <row r="107" spans="1:45" ht="16.5" customHeight="1">
      <c r="A107" s="214"/>
      <c r="B107" s="290">
        <f>+'Ark1'!C1821</f>
        <v>2024</v>
      </c>
      <c r="C107" s="234">
        <f>+'Ark1'!L1821</f>
        <v>4</v>
      </c>
      <c r="D107" s="234" t="str">
        <f>VLOOKUP(C107,Klasse!$C$10:$D$26,2)</f>
        <v>O-</v>
      </c>
      <c r="E107" s="28">
        <f>+'Ark1'!H1821</f>
        <v>1</v>
      </c>
      <c r="F107" s="28">
        <f>+'Ark1'!J1821</f>
        <v>155</v>
      </c>
      <c r="G107" s="28" t="str">
        <f>VLOOKUP(F107,RNR!$A$1:$B$25,2)</f>
        <v>Målselv</v>
      </c>
      <c r="H107" s="28">
        <f>+IF(I107=0,"",'Ark1'!Q1821)</f>
        <v>60</v>
      </c>
      <c r="I107" s="335">
        <f>+'Ark1'!R1821</f>
        <v>110</v>
      </c>
      <c r="J107" s="29">
        <f>+IF(I107=0,"",'Ark1'!AG1821)</f>
        <v>1.2215257460590097</v>
      </c>
      <c r="L107" s="29">
        <f>+IF(I107=0,"",'Ark1'!AH1821)</f>
        <v>9.0909090909090917</v>
      </c>
      <c r="M107" s="95"/>
      <c r="N107" s="485">
        <f>+'Ark1'!AI1821</f>
        <v>106</v>
      </c>
      <c r="O107" s="95"/>
      <c r="P107" s="95"/>
      <c r="Q107" s="95"/>
      <c r="R107" s="32">
        <f>+IF(I107=0,"",'Ark1'!U1821)</f>
        <v>18.697272727272718</v>
      </c>
      <c r="S107" s="95"/>
      <c r="T107" s="486">
        <f>+IF(N107=0,"",'Ark1'!AJ1821)</f>
        <v>106.7896226415094</v>
      </c>
      <c r="U107" s="215"/>
      <c r="V107" s="486">
        <f>+IF(N107=0,"",'Ark1'!AK1821)</f>
        <v>15.119462050448149</v>
      </c>
      <c r="W107" s="95"/>
      <c r="X107" s="27">
        <f>+IF(I107=0,"",'Ark1'!T1821)</f>
        <v>4.172727272727272</v>
      </c>
      <c r="Y107" s="34">
        <f>+IF(I107=0,"",'Ark1'!W1821)</f>
        <v>0</v>
      </c>
      <c r="Z107" s="34">
        <f>+IF(I107=0,"",'Ark1'!X1821)</f>
        <v>59.090909090909101</v>
      </c>
      <c r="AA107" s="34">
        <f>+IF(I107=0,"",'Ark1'!Y1821)</f>
        <v>29.090909090909086</v>
      </c>
      <c r="AB107" s="34">
        <f>+IF(I107=0,"",'Ark1'!Z1821)</f>
        <v>5.1842148365084819</v>
      </c>
      <c r="AC107" s="29">
        <f>+IF(I107=0,"",'Ark1'!AA1821)</f>
        <v>0</v>
      </c>
      <c r="AD107" s="27">
        <f>+IF(I107=0,"",'Ark1'!AC1821)</f>
        <v>0</v>
      </c>
      <c r="AE107" s="34">
        <f>+IF(I107=0,"",'Ark1'!AE1821)</f>
        <v>0</v>
      </c>
      <c r="AF107" s="29">
        <f t="shared" si="11"/>
        <v>4.6743181818181796</v>
      </c>
      <c r="AG107" s="29">
        <f t="shared" si="12"/>
        <v>1.8333333333333333</v>
      </c>
      <c r="AH107" s="214"/>
      <c r="AI107" s="217"/>
      <c r="AK107" s="29"/>
      <c r="AL107" s="27"/>
      <c r="AM107" s="218"/>
      <c r="AN107" s="28"/>
      <c r="AO107" s="27"/>
      <c r="AP107" s="27"/>
      <c r="AQ107" s="34"/>
      <c r="AR107" s="34"/>
      <c r="AS107" s="34"/>
    </row>
    <row r="108" spans="1:45" ht="16.5" customHeight="1">
      <c r="A108" s="214"/>
      <c r="B108" s="290">
        <f>+'Ark1'!C1822</f>
        <v>2024</v>
      </c>
      <c r="C108" s="234">
        <f>+'Ark1'!L1822</f>
        <v>4</v>
      </c>
      <c r="D108" s="234" t="str">
        <f>VLOOKUP(C108,Klasse!$C$10:$D$26,2)</f>
        <v>O-</v>
      </c>
      <c r="E108" s="28">
        <f>+'Ark1'!H1822</f>
        <v>2</v>
      </c>
      <c r="F108" s="28">
        <f>+'Ark1'!J1822</f>
        <v>160</v>
      </c>
      <c r="G108" s="28" t="str">
        <f>VLOOKUP(F108,RNR!$A$1:$B$25,2)</f>
        <v>Oslo</v>
      </c>
      <c r="H108" s="28">
        <f>+IF(I108=0,"",'Ark1'!Q1822)</f>
        <v>71</v>
      </c>
      <c r="I108" s="335">
        <f>+'Ark1'!R1822</f>
        <v>122</v>
      </c>
      <c r="J108" s="29">
        <f>+IF(I108=0,"",'Ark1'!AG1822)</f>
        <v>2.0758342556855753</v>
      </c>
      <c r="L108" s="29">
        <f>+IF(I108=0,"",'Ark1'!AH1822)</f>
        <v>16.393442622950818</v>
      </c>
      <c r="M108" s="95"/>
      <c r="N108" s="485">
        <f>+'Ark1'!AI1822</f>
        <v>122</v>
      </c>
      <c r="O108" s="95"/>
      <c r="P108" s="95"/>
      <c r="Q108" s="95"/>
      <c r="R108" s="32">
        <f>+IF(I108=0,"",'Ark1'!U1822)</f>
        <v>19.631147540983619</v>
      </c>
      <c r="S108" s="95"/>
      <c r="T108" s="486">
        <f>+IF(N108=0,"",'Ark1'!AJ1822)</f>
        <v>109.91721311475411</v>
      </c>
      <c r="U108" s="215"/>
      <c r="V108" s="486">
        <f>+IF(N108=0,"",'Ark1'!AK1822)</f>
        <v>14.549044451966612</v>
      </c>
      <c r="W108" s="95"/>
      <c r="X108" s="27">
        <f>+IF(I108=0,"",'Ark1'!T1822)</f>
        <v>4.336065573770493</v>
      </c>
      <c r="Y108" s="34">
        <f>+IF(I108=0,"",'Ark1'!W1822)</f>
        <v>0.81967213114754112</v>
      </c>
      <c r="Z108" s="34">
        <f>+IF(I108=0,"",'Ark1'!X1822)</f>
        <v>81.967213114754102</v>
      </c>
      <c r="AA108" s="34">
        <f>+IF(I108=0,"",'Ark1'!Y1822)</f>
        <v>21.311475409836063</v>
      </c>
      <c r="AB108" s="34">
        <f>+IF(I108=0,"",'Ark1'!Z1822)</f>
        <v>4.49595596004065</v>
      </c>
      <c r="AC108" s="29">
        <f>+IF(I108=0,"",'Ark1'!AA1822)</f>
        <v>0</v>
      </c>
      <c r="AD108" s="27">
        <f>+IF(I108=0,"",'Ark1'!AC1822)</f>
        <v>0</v>
      </c>
      <c r="AE108" s="34">
        <f>+IF(I108=0,"",'Ark1'!AE1822)</f>
        <v>0</v>
      </c>
      <c r="AF108" s="29">
        <f t="shared" si="11"/>
        <v>4.9077868852459048</v>
      </c>
      <c r="AG108" s="29">
        <f t="shared" si="12"/>
        <v>1.7183098591549295</v>
      </c>
      <c r="AH108" s="214"/>
      <c r="AI108" s="217"/>
      <c r="AK108" s="29"/>
      <c r="AL108" s="27"/>
      <c r="AM108" s="218"/>
      <c r="AN108" s="28"/>
      <c r="AO108" s="27"/>
      <c r="AP108" s="27"/>
      <c r="AQ108" s="34"/>
      <c r="AR108" s="34"/>
      <c r="AS108" s="34"/>
    </row>
    <row r="109" spans="1:45" ht="16.5" customHeight="1">
      <c r="A109" s="214"/>
      <c r="B109" s="290">
        <f>+'Ark1'!C1823</f>
        <v>2024</v>
      </c>
      <c r="C109" s="234">
        <f>+'Ark1'!L1823</f>
        <v>4</v>
      </c>
      <c r="D109" s="234" t="str">
        <f>VLOOKUP(C109,Klasse!$C$10:$D$26,2)</f>
        <v>O-</v>
      </c>
      <c r="E109" s="28">
        <f>+'Ark1'!H1823</f>
        <v>1</v>
      </c>
      <c r="F109" s="28">
        <f>+'Ark1'!J1823</f>
        <v>171</v>
      </c>
      <c r="G109" s="28" t="str">
        <f>VLOOKUP(F109,RNR!$A$1:$B$25,2)</f>
        <v>Prima</v>
      </c>
      <c r="H109" s="28">
        <f>+IF(I109=0,"",'Ark1'!Q1823)</f>
        <v>23</v>
      </c>
      <c r="I109" s="335">
        <f>+'Ark1'!R1823</f>
        <v>47</v>
      </c>
      <c r="J109" s="29">
        <f>+IF(I109=0,"",'Ark1'!AG1823)</f>
        <v>1.3555114410463123</v>
      </c>
      <c r="L109" s="29">
        <f>+IF(I109=0,"",'Ark1'!AH1823)</f>
        <v>0</v>
      </c>
      <c r="M109" s="95"/>
      <c r="N109" s="485">
        <f>+'Ark1'!AI1823</f>
        <v>47</v>
      </c>
      <c r="O109" s="95"/>
      <c r="P109" s="95"/>
      <c r="Q109" s="95"/>
      <c r="R109" s="32">
        <f>+IF(I109=0,"",'Ark1'!U1823)</f>
        <v>20.470212765957445</v>
      </c>
      <c r="S109" s="95"/>
      <c r="T109" s="486">
        <f>+IF(N109=0,"",'Ark1'!AJ1823)</f>
        <v>110.13404255319143</v>
      </c>
      <c r="U109" s="215"/>
      <c r="V109" s="486">
        <f>+IF(N109=0,"",'Ark1'!AK1823)</f>
        <v>15.086353678175412</v>
      </c>
      <c r="W109" s="95"/>
      <c r="X109" s="27">
        <f>+IF(I109=0,"",'Ark1'!T1823)</f>
        <v>3.7234042553191498</v>
      </c>
      <c r="Y109" s="34">
        <f>+IF(I109=0,"",'Ark1'!W1823)</f>
        <v>0</v>
      </c>
      <c r="Z109" s="34">
        <f>+IF(I109=0,"",'Ark1'!X1823)</f>
        <v>76.59574468085107</v>
      </c>
      <c r="AA109" s="34">
        <f>+IF(I109=0,"",'Ark1'!Y1823)</f>
        <v>29.787234042553195</v>
      </c>
      <c r="AB109" s="34">
        <f>+IF(I109=0,"",'Ark1'!Z1823)</f>
        <v>4.61048365458538</v>
      </c>
      <c r="AC109" s="29">
        <f>+IF(I109=0,"",'Ark1'!AA1823)</f>
        <v>0</v>
      </c>
      <c r="AD109" s="27">
        <f>+IF(I109=0,"",'Ark1'!AC1823)</f>
        <v>0</v>
      </c>
      <c r="AE109" s="34">
        <f>+IF(I109=0,"",'Ark1'!AE1823)</f>
        <v>0</v>
      </c>
      <c r="AF109" s="29">
        <f t="shared" si="11"/>
        <v>5.1175531914893613</v>
      </c>
      <c r="AG109" s="29">
        <f t="shared" si="12"/>
        <v>2.0434782608695654</v>
      </c>
      <c r="AH109" s="214"/>
      <c r="AI109" s="217"/>
      <c r="AK109" s="29"/>
      <c r="AL109" s="27"/>
      <c r="AM109" s="218"/>
      <c r="AN109" s="28"/>
      <c r="AO109" s="27"/>
      <c r="AP109" s="27"/>
      <c r="AQ109" s="34"/>
      <c r="AR109" s="34"/>
      <c r="AS109" s="34"/>
    </row>
    <row r="110" spans="1:45" ht="16.5" customHeight="1">
      <c r="A110" s="214"/>
      <c r="B110" s="290">
        <f>+'Ark1'!C1824</f>
        <v>2024</v>
      </c>
      <c r="C110" s="234">
        <f>+'Ark1'!L1824</f>
        <v>4</v>
      </c>
      <c r="D110" s="234" t="str">
        <f>VLOOKUP(C110,Klasse!$C$10:$D$26,2)</f>
        <v>O-</v>
      </c>
      <c r="E110" s="28">
        <f>+'Ark1'!H1824</f>
        <v>2</v>
      </c>
      <c r="F110" s="28">
        <f>+'Ark1'!J1824</f>
        <v>175</v>
      </c>
      <c r="G110" s="28" t="str">
        <f>VLOOKUP(F110,RNR!$A$1:$B$25,2)</f>
        <v>Ole Ringdal</v>
      </c>
      <c r="H110" s="28">
        <f>+IF(I110=0,"",'Ark1'!Q1824)</f>
        <v>36</v>
      </c>
      <c r="I110" s="335">
        <f>+'Ark1'!R1824</f>
        <v>74</v>
      </c>
      <c r="J110" s="29">
        <f>+IF(I110=0,"",'Ark1'!AG1824)</f>
        <v>2.1099259322803845</v>
      </c>
      <c r="L110" s="29">
        <f>+IF(I110=0,"",'Ark1'!AH1824)</f>
        <v>1.3513513513513515</v>
      </c>
      <c r="M110" s="95"/>
      <c r="N110" s="485">
        <f>+'Ark1'!AI1824</f>
        <v>69</v>
      </c>
      <c r="O110" s="95"/>
      <c r="P110" s="95"/>
      <c r="Q110" s="95"/>
      <c r="R110" s="32">
        <f>+IF(I110=0,"",'Ark1'!U1824)</f>
        <v>14.624324324324316</v>
      </c>
      <c r="S110" s="95"/>
      <c r="T110" s="486">
        <f>+IF(N110=0,"",'Ark1'!AJ1824)</f>
        <v>99.828985507246387</v>
      </c>
      <c r="U110" s="215"/>
      <c r="V110" s="486">
        <f>+IF(N110=0,"",'Ark1'!AK1824)</f>
        <v>14.662571467311071</v>
      </c>
      <c r="W110" s="95"/>
      <c r="X110" s="27">
        <f>+IF(I110=0,"",'Ark1'!T1824)</f>
        <v>4.6081081081081088</v>
      </c>
      <c r="Y110" s="34">
        <f>+IF(I110=0,"",'Ark1'!W1824)</f>
        <v>0</v>
      </c>
      <c r="Z110" s="34">
        <f>+IF(I110=0,"",'Ark1'!X1824)</f>
        <v>24.324324324324326</v>
      </c>
      <c r="AA110" s="34">
        <f>+IF(I110=0,"",'Ark1'!Y1824)</f>
        <v>1.3513513513513515</v>
      </c>
      <c r="AB110" s="34">
        <f>+IF(I110=0,"",'Ark1'!Z1824)</f>
        <v>3.0624054673026713</v>
      </c>
      <c r="AC110" s="29">
        <f>+IF(I110=0,"",'Ark1'!AA1824)</f>
        <v>0</v>
      </c>
      <c r="AD110" s="27">
        <f>+IF(I110=0,"",'Ark1'!AC1824)</f>
        <v>0</v>
      </c>
      <c r="AE110" s="34">
        <f>+IF(I110=0,"",'Ark1'!AE1824)</f>
        <v>0</v>
      </c>
      <c r="AF110" s="29">
        <f t="shared" si="11"/>
        <v>3.6560810810810791</v>
      </c>
      <c r="AG110" s="29">
        <f t="shared" si="12"/>
        <v>2.0555555555555554</v>
      </c>
      <c r="AH110" s="214"/>
      <c r="AI110" s="217"/>
      <c r="AK110" s="29"/>
      <c r="AL110" s="27"/>
      <c r="AM110" s="218"/>
      <c r="AN110" s="28"/>
      <c r="AO110" s="27"/>
      <c r="AP110" s="27"/>
      <c r="AQ110" s="34"/>
      <c r="AR110" s="34"/>
      <c r="AS110" s="34"/>
    </row>
    <row r="111" spans="1:45" ht="16.5" customHeight="1">
      <c r="A111" s="214"/>
      <c r="B111" s="290">
        <f>+'Ark1'!C1825</f>
        <v>2024</v>
      </c>
      <c r="C111" s="234">
        <f>+'Ark1'!L1825</f>
        <v>4</v>
      </c>
      <c r="D111" s="234" t="str">
        <f>VLOOKUP(C111,Klasse!$C$10:$D$26,2)</f>
        <v>O-</v>
      </c>
      <c r="E111" s="28">
        <f>+'Ark1'!H1825</f>
        <v>2</v>
      </c>
      <c r="F111" s="28">
        <f>+'Ark1'!J1825</f>
        <v>177</v>
      </c>
      <c r="G111" s="28" t="str">
        <f>VLOOKUP(F111,RNR!$A$1:$B$25,2)</f>
        <v>Slakthuset</v>
      </c>
      <c r="H111" s="28">
        <f>+IF(I111=0,"",'Ark1'!Q1825)</f>
        <v>81</v>
      </c>
      <c r="I111" s="335">
        <f>+'Ark1'!R1825</f>
        <v>183</v>
      </c>
      <c r="J111" s="29">
        <f>+IF(I111=0,"",'Ark1'!AG1825)</f>
        <v>2.8343086139704075</v>
      </c>
      <c r="L111" s="29">
        <f>+IF(I111=0,"",'Ark1'!AH1825)</f>
        <v>4.3715846994535532</v>
      </c>
      <c r="M111" s="95"/>
      <c r="N111" s="485">
        <f>+'Ark1'!AI1825</f>
        <v>183</v>
      </c>
      <c r="O111" s="95"/>
      <c r="P111" s="95"/>
      <c r="Q111" s="95"/>
      <c r="R111" s="32">
        <f>+IF(I111=0,"",'Ark1'!U1825)</f>
        <v>18.257377049180327</v>
      </c>
      <c r="S111" s="95"/>
      <c r="T111" s="486">
        <f>+IF(N111=0,"",'Ark1'!AJ1825)</f>
        <v>108.03387978142082</v>
      </c>
      <c r="U111" s="215"/>
      <c r="V111" s="486">
        <f>+IF(N111=0,"",'Ark1'!AK1825)</f>
        <v>14.30545019348242</v>
      </c>
      <c r="W111" s="95"/>
      <c r="X111" s="27">
        <f>+IF(I111=0,"",'Ark1'!T1825)</f>
        <v>4.5464480874316946</v>
      </c>
      <c r="Y111" s="34">
        <f>+IF(I111=0,"",'Ark1'!W1825)</f>
        <v>0</v>
      </c>
      <c r="Z111" s="34">
        <f>+IF(I111=0,"",'Ark1'!X1825)</f>
        <v>68.306010928961769</v>
      </c>
      <c r="AA111" s="34">
        <f>+IF(I111=0,"",'Ark1'!Y1825)</f>
        <v>11.475409836065577</v>
      </c>
      <c r="AB111" s="34">
        <f>+IF(I111=0,"",'Ark1'!Z1825)</f>
        <v>3.8548298715647609</v>
      </c>
      <c r="AC111" s="29">
        <f>+IF(I111=0,"",'Ark1'!AA1825)</f>
        <v>0</v>
      </c>
      <c r="AD111" s="27">
        <f>+IF(I111=0,"",'Ark1'!AC1825)</f>
        <v>0</v>
      </c>
      <c r="AE111" s="34">
        <f>+IF(I111=0,"",'Ark1'!AE1825)</f>
        <v>0</v>
      </c>
      <c r="AF111" s="29">
        <f t="shared" si="11"/>
        <v>4.5643442622950818</v>
      </c>
      <c r="AG111" s="29">
        <f t="shared" si="12"/>
        <v>2.2592592592592591</v>
      </c>
      <c r="AH111" s="214"/>
      <c r="AI111" s="217"/>
      <c r="AK111" s="29"/>
      <c r="AL111" s="27"/>
      <c r="AM111" s="218"/>
      <c r="AN111" s="28"/>
      <c r="AO111" s="27"/>
      <c r="AP111" s="27"/>
      <c r="AQ111" s="34"/>
      <c r="AR111" s="34"/>
      <c r="AS111" s="34"/>
    </row>
    <row r="112" spans="1:45" ht="16.5" customHeight="1">
      <c r="A112" s="214"/>
      <c r="B112" s="290">
        <f>+'Ark1'!C1826</f>
        <v>2024</v>
      </c>
      <c r="C112" s="234">
        <f>+'Ark1'!L1826</f>
        <v>4</v>
      </c>
      <c r="D112" s="234" t="str">
        <f>VLOOKUP(C112,Klasse!$C$10:$D$26,2)</f>
        <v>O-</v>
      </c>
      <c r="E112" s="28">
        <f>+'Ark1'!H1826</f>
        <v>2</v>
      </c>
      <c r="F112" s="28">
        <f>+'Ark1'!J1826</f>
        <v>178</v>
      </c>
      <c r="G112" s="28" t="str">
        <f>VLOOKUP(F112,RNR!$A$1:$B$25,2)</f>
        <v>Røros</v>
      </c>
      <c r="H112" s="28">
        <f>+IF(I112=0,"",'Ark1'!Q1826)</f>
        <v>19</v>
      </c>
      <c r="I112" s="335">
        <f>+'Ark1'!R1826</f>
        <v>25</v>
      </c>
      <c r="J112" s="29">
        <f>+IF(I112=0,"",'Ark1'!AG1826)</f>
        <v>1.1234169606061815</v>
      </c>
      <c r="L112" s="29">
        <f>+IF(I112=0,"",'Ark1'!AH1826)</f>
        <v>4</v>
      </c>
      <c r="M112" s="95"/>
      <c r="N112" s="485">
        <f>+'Ark1'!AI1826</f>
        <v>25</v>
      </c>
      <c r="O112" s="95"/>
      <c r="P112" s="95"/>
      <c r="Q112" s="95"/>
      <c r="R112" s="32">
        <f>+IF(I112=0,"",'Ark1'!U1826)</f>
        <v>21.492000000000004</v>
      </c>
      <c r="S112" s="95"/>
      <c r="T112" s="486">
        <f>+IF(N112=0,"",'Ark1'!AJ1826)</f>
        <v>112.67600000000002</v>
      </c>
      <c r="U112" s="215"/>
      <c r="V112" s="486">
        <f>+IF(N112=0,"",'Ark1'!AK1826)</f>
        <v>14.92750311878391</v>
      </c>
      <c r="W112" s="95"/>
      <c r="X112" s="27">
        <f>+IF(I112=0,"",'Ark1'!T1826)</f>
        <v>3.96</v>
      </c>
      <c r="Y112" s="34">
        <f>+IF(I112=0,"",'Ark1'!W1826)</f>
        <v>0</v>
      </c>
      <c r="Z112" s="34">
        <f>+IF(I112=0,"",'Ark1'!X1826)</f>
        <v>96</v>
      </c>
      <c r="AA112" s="34">
        <f>+IF(I112=0,"",'Ark1'!Y1826)</f>
        <v>32</v>
      </c>
      <c r="AB112" s="34">
        <f>+IF(I112=0,"",'Ark1'!Z1826)</f>
        <v>3.2145817768412441</v>
      </c>
      <c r="AC112" s="29">
        <f>+IF(I112=0,"",'Ark1'!AA1826)</f>
        <v>0</v>
      </c>
      <c r="AD112" s="27">
        <f>+IF(I112=0,"",'Ark1'!AC1826)</f>
        <v>0</v>
      </c>
      <c r="AE112" s="34">
        <f>+IF(I112=0,"",'Ark1'!AE1826)</f>
        <v>0</v>
      </c>
      <c r="AF112" s="29">
        <f t="shared" si="11"/>
        <v>5.3730000000000011</v>
      </c>
      <c r="AG112" s="29">
        <f t="shared" si="12"/>
        <v>1.3157894736842106</v>
      </c>
      <c r="AH112" s="214"/>
      <c r="AI112" s="217"/>
      <c r="AK112" s="29"/>
      <c r="AL112" s="27"/>
      <c r="AM112" s="218"/>
      <c r="AN112" s="28"/>
      <c r="AO112" s="27"/>
      <c r="AP112" s="27"/>
      <c r="AQ112" s="34"/>
      <c r="AR112" s="34"/>
      <c r="AS112" s="34"/>
    </row>
    <row r="113" spans="1:62" ht="16.5" customHeight="1">
      <c r="A113" s="214"/>
      <c r="B113" s="290">
        <f>+'Ark1'!C1827</f>
        <v>2024</v>
      </c>
      <c r="C113" s="234">
        <f>+'Ark1'!L1827</f>
        <v>4</v>
      </c>
      <c r="D113" s="234" t="str">
        <f>VLOOKUP(C113,Klasse!$C$10:$D$26,2)</f>
        <v>O-</v>
      </c>
      <c r="E113" s="28">
        <f>+'Ark1'!H1827</f>
        <v>2</v>
      </c>
      <c r="F113" s="28">
        <f>+'Ark1'!J1827</f>
        <v>181</v>
      </c>
      <c r="G113" s="28" t="str">
        <f>VLOOKUP(F113,RNR!$A$1:$B$25,2)</f>
        <v>Horns</v>
      </c>
      <c r="H113" s="28">
        <f>+IF(I113=0,"",'Ark1'!Q1827)</f>
        <v>55</v>
      </c>
      <c r="I113" s="335">
        <f>+'Ark1'!R1827</f>
        <v>149</v>
      </c>
      <c r="J113" s="29">
        <f>+IF(I113=0,"",'Ark1'!AG1827)</f>
        <v>2.9369238781671911</v>
      </c>
      <c r="L113" s="29">
        <f>+IF(I113=0,"",'Ark1'!AH1827)</f>
        <v>0</v>
      </c>
      <c r="M113" s="95"/>
      <c r="N113" s="485">
        <f>+'Ark1'!AI1827</f>
        <v>144</v>
      </c>
      <c r="O113" s="95"/>
      <c r="P113" s="95"/>
      <c r="Q113" s="95"/>
      <c r="R113" s="32">
        <f>+IF(I113=0,"",'Ark1'!U1827)</f>
        <v>16.236241610738261</v>
      </c>
      <c r="S113" s="95"/>
      <c r="T113" s="486">
        <f>+IF(N113=0,"",'Ark1'!AJ1827)</f>
        <v>102.76527777777778</v>
      </c>
      <c r="U113" s="215"/>
      <c r="V113" s="486">
        <f>+IF(N113=0,"",'Ark1'!AK1827)</f>
        <v>14.600614595550105</v>
      </c>
      <c r="W113" s="95"/>
      <c r="X113" s="27">
        <f>+IF(I113=0,"",'Ark1'!T1827)</f>
        <v>4.8926174496644306</v>
      </c>
      <c r="Y113" s="34">
        <f>+IF(I113=0,"",'Ark1'!W1827)</f>
        <v>0</v>
      </c>
      <c r="Z113" s="34">
        <f>+IF(I113=0,"",'Ark1'!X1827)</f>
        <v>34.899328859060411</v>
      </c>
      <c r="AA113" s="34">
        <f>+IF(I113=0,"",'Ark1'!Y1827)</f>
        <v>8.7248322147651027</v>
      </c>
      <c r="AB113" s="34">
        <f>+IF(I113=0,"",'Ark1'!Z1827)</f>
        <v>3.6623463115033807</v>
      </c>
      <c r="AC113" s="29">
        <f>+IF(I113=0,"",'Ark1'!AA1827)</f>
        <v>0</v>
      </c>
      <c r="AD113" s="27">
        <f>+IF(I113=0,"",'Ark1'!AC1827)</f>
        <v>0</v>
      </c>
      <c r="AE113" s="34">
        <f>+IF(I113=0,"",'Ark1'!AE1827)</f>
        <v>0</v>
      </c>
      <c r="AF113" s="29">
        <f t="shared" si="11"/>
        <v>4.0590604026845654</v>
      </c>
      <c r="AG113" s="29">
        <f t="shared" si="12"/>
        <v>2.709090909090909</v>
      </c>
      <c r="AH113" s="214"/>
      <c r="AI113" s="217"/>
      <c r="AK113" s="29"/>
      <c r="AL113" s="27"/>
      <c r="AM113" s="218"/>
      <c r="AN113" s="28"/>
      <c r="AO113" s="27"/>
      <c r="AP113" s="27"/>
      <c r="AQ113" s="34"/>
      <c r="AR113" s="34"/>
      <c r="AS113" s="34"/>
    </row>
    <row r="114" spans="1:62" ht="16.5" customHeight="1">
      <c r="A114" s="214"/>
      <c r="B114" s="290">
        <f>+'Ark1'!C1828</f>
        <v>2024</v>
      </c>
      <c r="C114" s="234">
        <f>+'Ark1'!L1828</f>
        <v>4</v>
      </c>
      <c r="D114" s="234" t="str">
        <f>VLOOKUP(C114,Klasse!$C$10:$D$26,2)</f>
        <v>O-</v>
      </c>
      <c r="E114" s="28">
        <f>+'Ark1'!H1828</f>
        <v>1</v>
      </c>
      <c r="F114" s="28">
        <f>+'Ark1'!J1828</f>
        <v>262</v>
      </c>
      <c r="G114" s="28" t="str">
        <f>VLOOKUP(F114,RNR!$A$1:$B$25,2)</f>
        <v>Strilalam</v>
      </c>
      <c r="H114" s="28" t="str">
        <f>+IF(I114=0,"",'Ark1'!Q1828)</f>
        <v/>
      </c>
      <c r="I114" s="335">
        <f>+'Ark1'!R1828</f>
        <v>0</v>
      </c>
      <c r="J114" s="29" t="str">
        <f>+IF(I114=0,"",'Ark1'!AG1828)</f>
        <v/>
      </c>
      <c r="L114" s="29" t="str">
        <f>+IF(I114=0,"",'Ark1'!AH1828)</f>
        <v/>
      </c>
      <c r="M114" s="95"/>
      <c r="N114" s="485">
        <f>+'Ark1'!AI1828</f>
        <v>0</v>
      </c>
      <c r="O114" s="95"/>
      <c r="P114" s="95"/>
      <c r="Q114" s="95"/>
      <c r="R114" s="32" t="str">
        <f>+IF(I114=0,"",'Ark1'!U1828)</f>
        <v/>
      </c>
      <c r="S114" s="95"/>
      <c r="T114" s="486" t="str">
        <f>+IF(N114=0,"",'Ark1'!AJ1828)</f>
        <v/>
      </c>
      <c r="U114" s="215"/>
      <c r="V114" s="486" t="str">
        <f>+IF(N114=0,"",'Ark1'!AK1828)</f>
        <v/>
      </c>
      <c r="W114" s="95"/>
      <c r="X114" s="27" t="str">
        <f>+IF(I114=0,"",'Ark1'!T1828)</f>
        <v/>
      </c>
      <c r="Y114" s="34" t="str">
        <f>+IF(I114=0,"",'Ark1'!W1828)</f>
        <v/>
      </c>
      <c r="Z114" s="34" t="str">
        <f>+IF(I114=0,"",'Ark1'!X1828)</f>
        <v/>
      </c>
      <c r="AA114" s="34" t="str">
        <f>+IF(I114=0,"",'Ark1'!Y1828)</f>
        <v/>
      </c>
      <c r="AB114" s="34" t="str">
        <f>+IF(I114=0,"",'Ark1'!Z1828)</f>
        <v/>
      </c>
      <c r="AC114" s="29" t="str">
        <f>+IF(I114=0,"",'Ark1'!AA1828)</f>
        <v/>
      </c>
      <c r="AD114" s="27" t="str">
        <f>+IF(I114=0,"",'Ark1'!AC1828)</f>
        <v/>
      </c>
      <c r="AE114" s="34" t="str">
        <f>+IF(I114=0,"",'Ark1'!AE1828)</f>
        <v/>
      </c>
      <c r="AF114" s="29" t="str">
        <f t="shared" si="11"/>
        <v/>
      </c>
      <c r="AG114" s="29" t="str">
        <f t="shared" si="12"/>
        <v/>
      </c>
      <c r="AH114" s="214"/>
      <c r="AI114" s="217"/>
      <c r="AK114" s="29"/>
      <c r="AL114" s="27"/>
      <c r="AM114" s="218"/>
      <c r="AN114" s="28"/>
      <c r="AO114" s="27"/>
      <c r="AP114" s="27"/>
      <c r="AQ114" s="34"/>
      <c r="AR114" s="34"/>
      <c r="AS114" s="34"/>
    </row>
    <row r="115" spans="1:62" ht="15.6">
      <c r="A115" s="214"/>
      <c r="B115" s="290">
        <f>+'Ark1'!C1829</f>
        <v>2024</v>
      </c>
      <c r="C115" s="234">
        <f>+'Ark1'!L1829</f>
        <v>4</v>
      </c>
      <c r="D115" s="234" t="str">
        <f>VLOOKUP(C115,Klasse!$C$10:$D$26,2)</f>
        <v>O-</v>
      </c>
      <c r="E115" s="28">
        <f>+'Ark1'!H1829</f>
        <v>2</v>
      </c>
      <c r="F115" s="28">
        <f>+'Ark1'!J1829</f>
        <v>267</v>
      </c>
      <c r="G115" s="28" t="str">
        <f>VLOOKUP(F115,RNR!$A$1:$B$25,2)</f>
        <v>Dalpro</v>
      </c>
      <c r="H115" s="28">
        <f>+IF(I115=0,"",'Ark1'!Q1829)</f>
        <v>11</v>
      </c>
      <c r="I115" s="335">
        <f>+'Ark1'!R1829</f>
        <v>34</v>
      </c>
      <c r="J115" s="29">
        <f>+IF(I115=0,"",'Ark1'!AG1829)</f>
        <v>27.113762600288005</v>
      </c>
      <c r="L115" s="29">
        <f>+IF(I115=0,"",'Ark1'!AH1829)</f>
        <v>41.176470588235304</v>
      </c>
      <c r="M115" s="95"/>
      <c r="N115" s="485">
        <f>+'Ark1'!AI1829</f>
        <v>34</v>
      </c>
      <c r="O115" s="95"/>
      <c r="P115" s="95"/>
      <c r="Q115" s="95"/>
      <c r="R115" s="32">
        <f>+IF(I115=0,"",'Ark1'!U1829)</f>
        <v>15.505882352941171</v>
      </c>
      <c r="S115" s="95"/>
      <c r="T115" s="486">
        <f>+IF(N115=0,"",'Ark1'!AJ1829)</f>
        <v>102.61176470588236</v>
      </c>
      <c r="U115" s="215"/>
      <c r="V115" s="486">
        <f>+IF(N115=0,"",'Ark1'!AK1829)</f>
        <v>14.323057560073687</v>
      </c>
      <c r="W115" s="95"/>
      <c r="X115" s="27">
        <f>+IF(I115=0,"",'Ark1'!T1829)</f>
        <v>4.8235294117647056</v>
      </c>
      <c r="Y115" s="34">
        <f>+IF(I115=0,"",'Ark1'!W1829)</f>
        <v>0</v>
      </c>
      <c r="Z115" s="34">
        <f>+IF(I115=0,"",'Ark1'!X1829)</f>
        <v>41.176470588235304</v>
      </c>
      <c r="AA115" s="34">
        <f>+IF(I115=0,"",'Ark1'!Y1829)</f>
        <v>0</v>
      </c>
      <c r="AB115" s="34">
        <f>+IF(I115=0,"",'Ark1'!Z1829)</f>
        <v>1.4286853637215562</v>
      </c>
      <c r="AC115" s="29">
        <f>+IF(I115=0,"",'Ark1'!AA1829)</f>
        <v>0</v>
      </c>
      <c r="AD115" s="27">
        <f>+IF(I115=0,"",'Ark1'!AC1829)</f>
        <v>0</v>
      </c>
      <c r="AE115" s="34">
        <f>+IF(I115=0,"",'Ark1'!AE1829)</f>
        <v>0</v>
      </c>
      <c r="AF115" s="29">
        <f t="shared" si="11"/>
        <v>3.8764705882352928</v>
      </c>
      <c r="AG115" s="29">
        <f t="shared" si="12"/>
        <v>3.0909090909090908</v>
      </c>
      <c r="AH115" s="214"/>
      <c r="AI115" s="28"/>
      <c r="AK115" s="29"/>
      <c r="AL115" s="27"/>
      <c r="AM115" s="28"/>
      <c r="AN115" s="28"/>
      <c r="AO115" s="27"/>
      <c r="AP115" s="27"/>
      <c r="AQ115" s="34"/>
      <c r="AR115" s="34"/>
      <c r="AS115" s="34"/>
    </row>
    <row r="116" spans="1:62" ht="17.25" customHeight="1">
      <c r="A116" s="214"/>
      <c r="B116" s="290">
        <f>+'Ark1'!C1830</f>
        <v>2024</v>
      </c>
      <c r="C116" s="234">
        <f>+'Ark1'!L1830</f>
        <v>4</v>
      </c>
      <c r="D116" s="234" t="str">
        <f>VLOOKUP(C116,Klasse!$C$10:$D$26,2)</f>
        <v>O-</v>
      </c>
      <c r="E116" s="28">
        <f>+'Ark1'!H1830</f>
        <v>1</v>
      </c>
      <c r="F116" s="28">
        <f>+'Ark1'!J1830</f>
        <v>309</v>
      </c>
      <c r="G116" s="28" t="str">
        <f>VLOOKUP(F116,RNR!$A$1:$B$25,2)</f>
        <v>Malvik</v>
      </c>
      <c r="H116" s="28">
        <f>+IF(I116=0,"",'Ark1'!Q1830)</f>
        <v>186</v>
      </c>
      <c r="I116" s="335">
        <f>+'Ark1'!R1830</f>
        <v>374</v>
      </c>
      <c r="J116" s="29">
        <f>+IF(I116=0,"",'Ark1'!AG1830)</f>
        <v>2.2480452564925262</v>
      </c>
      <c r="L116" s="29">
        <f>+IF(I116=0,"",'Ark1'!AH1830)</f>
        <v>6.9518716577540092</v>
      </c>
      <c r="M116" s="95"/>
      <c r="N116" s="485">
        <f>+'Ark1'!AI1830</f>
        <v>374</v>
      </c>
      <c r="O116" s="95"/>
      <c r="P116" s="95"/>
      <c r="Q116" s="95"/>
      <c r="R116" s="32">
        <f>+IF(I116=0,"",'Ark1'!U1830)</f>
        <v>17.488235294117651</v>
      </c>
      <c r="S116" s="95"/>
      <c r="T116" s="486">
        <f>+IF(N116=0,"",'Ark1'!AJ1830)</f>
        <v>106.07887700534762</v>
      </c>
      <c r="U116" s="215"/>
      <c r="V116" s="486">
        <f>+IF(N116=0,"",'Ark1'!AK1830)</f>
        <v>14.457458900239295</v>
      </c>
      <c r="W116" s="95"/>
      <c r="X116" s="27">
        <f>+IF(I116=0,"",'Ark1'!T1830)</f>
        <v>5.0588235294117645</v>
      </c>
      <c r="Y116" s="34">
        <f>+IF(I116=0,"",'Ark1'!W1830)</f>
        <v>0.53475935828877008</v>
      </c>
      <c r="Z116" s="34">
        <f>+IF(I116=0,"",'Ark1'!X1830)</f>
        <v>59.090909090909101</v>
      </c>
      <c r="AA116" s="34">
        <f>+IF(I116=0,"",'Ark1'!Y1830)</f>
        <v>6.6844919786096257</v>
      </c>
      <c r="AB116" s="34">
        <f>+IF(I116=0,"",'Ark1'!Z1830)</f>
        <v>3.7855368706673311</v>
      </c>
      <c r="AC116" s="29">
        <f>+IF(I116=0,"",'Ark1'!AA1830)</f>
        <v>0</v>
      </c>
      <c r="AD116" s="27">
        <f>+IF(I116=0,"",'Ark1'!AC1830)</f>
        <v>0</v>
      </c>
      <c r="AE116" s="34">
        <f>+IF(I116=0,"",'Ark1'!AE1830)</f>
        <v>0</v>
      </c>
      <c r="AF116" s="29">
        <f t="shared" si="11"/>
        <v>4.3720588235294127</v>
      </c>
      <c r="AG116" s="29">
        <f t="shared" si="12"/>
        <v>2.010752688172043</v>
      </c>
      <c r="AH116" s="214"/>
      <c r="AI116" s="238"/>
      <c r="AK116" s="29"/>
      <c r="AL116" s="27"/>
      <c r="AM116" s="218"/>
      <c r="AN116" s="28"/>
      <c r="AO116" s="27"/>
      <c r="AP116" s="27"/>
      <c r="AQ116" s="34"/>
      <c r="AR116" s="34"/>
      <c r="AS116" s="34"/>
    </row>
    <row r="117" spans="1:62" ht="15.6">
      <c r="A117" s="214"/>
      <c r="B117" s="290">
        <f>+'Ark1'!C1831</f>
        <v>2024</v>
      </c>
      <c r="C117" s="234">
        <f>+'Ark1'!L1831</f>
        <v>4</v>
      </c>
      <c r="D117" s="234" t="str">
        <f>VLOOKUP(C117,Klasse!$C$10:$D$26,2)</f>
        <v>O-</v>
      </c>
      <c r="E117" s="28">
        <f>+'Ark1'!H1831</f>
        <v>2</v>
      </c>
      <c r="F117" s="28">
        <f>+'Ark1'!J1831</f>
        <v>470</v>
      </c>
      <c r="G117" s="28" t="str">
        <f>VLOOKUP(F117,RNR!$A$1:$B$25,2)</f>
        <v>Jens Eide</v>
      </c>
      <c r="H117" s="28">
        <f>+IF(I117=0,"",'Ark1'!Q1831)</f>
        <v>44</v>
      </c>
      <c r="I117" s="335">
        <f>+'Ark1'!R1831</f>
        <v>124</v>
      </c>
      <c r="J117" s="29">
        <f>+IF(I117=0,"",'Ark1'!AG1831)</f>
        <v>5.346392543349916</v>
      </c>
      <c r="L117" s="29">
        <f>+IF(I117=0,"",'Ark1'!AH1831)</f>
        <v>38.709677419354847</v>
      </c>
      <c r="M117" s="95"/>
      <c r="N117" s="485">
        <f>+'Ark1'!AI1831</f>
        <v>124</v>
      </c>
      <c r="O117" s="95"/>
      <c r="P117" s="95"/>
      <c r="Q117" s="95"/>
      <c r="R117" s="32">
        <f>+IF(I117=0,"",'Ark1'!U1831)</f>
        <v>14.839516129032262</v>
      </c>
      <c r="S117" s="95"/>
      <c r="T117" s="486">
        <f>+IF(N117=0,"",'Ark1'!AJ1831)</f>
        <v>100.59435483870968</v>
      </c>
      <c r="U117" s="215"/>
      <c r="V117" s="486">
        <f>+IF(N117=0,"",'Ark1'!AK1831)</f>
        <v>14.407635104219787</v>
      </c>
      <c r="W117" s="95"/>
      <c r="X117" s="27">
        <f>+IF(I117=0,"",'Ark1'!T1831)</f>
        <v>4.9193548387096788</v>
      </c>
      <c r="Y117" s="34">
        <f>+IF(I117=0,"",'Ark1'!W1831)</f>
        <v>0</v>
      </c>
      <c r="Z117" s="34">
        <f>+IF(I117=0,"",'Ark1'!X1831)</f>
        <v>24.193548387096779</v>
      </c>
      <c r="AA117" s="34">
        <f>+IF(I117=0,"",'Ark1'!Y1831)</f>
        <v>2.4193548387096779</v>
      </c>
      <c r="AB117" s="34">
        <f>+IF(I117=0,"",'Ark1'!Z1831)</f>
        <v>3.1688966877261322</v>
      </c>
      <c r="AC117" s="29">
        <f>+IF(I117=0,"",'Ark1'!AA1831)</f>
        <v>0</v>
      </c>
      <c r="AD117" s="27">
        <f>+IF(I117=0,"",'Ark1'!AC1831)</f>
        <v>0</v>
      </c>
      <c r="AE117" s="34">
        <f>+IF(I117=0,"",'Ark1'!AE1831)</f>
        <v>0</v>
      </c>
      <c r="AF117" s="29">
        <f t="shared" si="11"/>
        <v>3.7098790322580655</v>
      </c>
      <c r="AG117" s="29">
        <f t="shared" si="12"/>
        <v>2.8181818181818183</v>
      </c>
      <c r="AH117" s="214"/>
      <c r="AI117" s="238"/>
      <c r="AK117" s="29"/>
      <c r="AL117" s="27"/>
      <c r="AM117" s="28"/>
      <c r="AN117" s="28"/>
      <c r="AO117" s="27"/>
      <c r="AP117" s="27"/>
      <c r="AQ117" s="34"/>
      <c r="AR117" s="34"/>
      <c r="AS117" s="34"/>
    </row>
    <row r="118" spans="1:62" ht="15.6">
      <c r="A118" s="214"/>
      <c r="B118" s="290">
        <f>+'Ark1'!C1832</f>
        <v>2024</v>
      </c>
      <c r="C118" s="234">
        <f>+'Ark1'!L1832</f>
        <v>4</v>
      </c>
      <c r="D118" s="234" t="str">
        <f>VLOOKUP(C118,Klasse!$C$10:$D$26,2)</f>
        <v>O-</v>
      </c>
      <c r="E118" s="28">
        <f>+'Ark1'!H1832</f>
        <v>2</v>
      </c>
      <c r="F118" s="28">
        <f>+'Ark1'!J1832</f>
        <v>629</v>
      </c>
      <c r="G118" s="28" t="str">
        <f>VLOOKUP(F118,RNR!$A$1:$B$25,2)</f>
        <v>Bø</v>
      </c>
      <c r="H118" s="28" t="str">
        <f>+IF(I118=0,"",'Ark1'!Q1832)</f>
        <v/>
      </c>
      <c r="I118" s="335">
        <f>+'Ark1'!R1832</f>
        <v>0</v>
      </c>
      <c r="J118" s="29" t="str">
        <f>+IF(I118=0,"",'Ark1'!AG1832)</f>
        <v/>
      </c>
      <c r="L118" s="29" t="str">
        <f>+IF(I118=0,"",'Ark1'!AH1832)</f>
        <v/>
      </c>
      <c r="M118" s="95"/>
      <c r="N118" s="485">
        <f>+'Ark1'!AI1832</f>
        <v>0</v>
      </c>
      <c r="O118" s="95"/>
      <c r="P118" s="95"/>
      <c r="Q118" s="95"/>
      <c r="R118" s="32" t="str">
        <f>+IF(I118=0,"",'Ark1'!U1832)</f>
        <v/>
      </c>
      <c r="S118" s="95"/>
      <c r="T118" s="486" t="str">
        <f>+IF(N118=0,"",'Ark1'!AJ1832)</f>
        <v/>
      </c>
      <c r="U118" s="215"/>
      <c r="V118" s="486" t="str">
        <f>+IF(N118=0,"",'Ark1'!AK1832)</f>
        <v/>
      </c>
      <c r="W118" s="95"/>
      <c r="X118" s="27" t="str">
        <f>+IF(I118=0,"",'Ark1'!T1832)</f>
        <v/>
      </c>
      <c r="Y118" s="34" t="str">
        <f>+IF(I118=0,"",'Ark1'!W1832)</f>
        <v/>
      </c>
      <c r="Z118" s="34" t="str">
        <f>+IF(I118=0,"",'Ark1'!X1832)</f>
        <v/>
      </c>
      <c r="AA118" s="34" t="str">
        <f>+IF(I118=0,"",'Ark1'!Y1832)</f>
        <v/>
      </c>
      <c r="AB118" s="34" t="str">
        <f>+IF(I118=0,"",'Ark1'!Z1832)</f>
        <v/>
      </c>
      <c r="AC118" s="29" t="str">
        <f>+IF(I118=0,"",'Ark1'!AA1832)</f>
        <v/>
      </c>
      <c r="AD118" s="27" t="str">
        <f>+IF(I118=0,"",'Ark1'!AC1832)</f>
        <v/>
      </c>
      <c r="AE118" s="34" t="str">
        <f>+IF(I118=0,"",'Ark1'!AE1832)</f>
        <v/>
      </c>
      <c r="AF118" s="29" t="str">
        <f t="shared" si="11"/>
        <v/>
      </c>
      <c r="AG118" s="29" t="str">
        <f t="shared" ref="AG118:AG121" si="13">IF(I118=0,"",I118/H118)</f>
        <v/>
      </c>
      <c r="AH118" s="214"/>
      <c r="AI118" s="238"/>
      <c r="AK118" s="29"/>
      <c r="AL118" s="27"/>
      <c r="AM118" s="28"/>
      <c r="AN118" s="28"/>
      <c r="AO118" s="27"/>
      <c r="AP118" s="27"/>
      <c r="AQ118" s="34"/>
      <c r="AR118" s="34"/>
      <c r="AS118" s="34"/>
    </row>
    <row r="119" spans="1:62" ht="15.6">
      <c r="A119" s="214"/>
      <c r="B119" s="290">
        <f>+'Ark1'!C1833</f>
        <v>2024</v>
      </c>
      <c r="C119" s="234">
        <f>+'Ark1'!L1833</f>
        <v>4</v>
      </c>
      <c r="D119" s="234" t="str">
        <f>VLOOKUP(C119,Klasse!$C$10:$D$26,2)</f>
        <v>O-</v>
      </c>
      <c r="E119" s="28">
        <f>+'Ark1'!H1833</f>
        <v>1</v>
      </c>
      <c r="F119" s="28">
        <f>+'Ark1'!J1833</f>
        <v>643</v>
      </c>
      <c r="G119" s="28" t="str">
        <f>VLOOKUP(F119,RNR!$A$1:$B$25,2)</f>
        <v>Bjerka</v>
      </c>
      <c r="H119" s="28">
        <f>+IF(I119=0,"",'Ark1'!Q1833)</f>
        <v>110</v>
      </c>
      <c r="I119" s="335">
        <f>+'Ark1'!R1833</f>
        <v>252</v>
      </c>
      <c r="J119" s="29">
        <f>+IF(I119=0,"",'Ark1'!AG1833)</f>
        <v>2.7401803379170855</v>
      </c>
      <c r="L119" s="29">
        <f>+IF(I119=0,"",'Ark1'!AH1833)</f>
        <v>3.9682539682539697</v>
      </c>
      <c r="M119" s="95"/>
      <c r="N119" s="485">
        <f>+'Ark1'!AI1833</f>
        <v>238</v>
      </c>
      <c r="O119" s="95"/>
      <c r="P119" s="95"/>
      <c r="Q119" s="95"/>
      <c r="R119" s="32">
        <f>+IF(I119=0,"",'Ark1'!U1833)</f>
        <v>16.196825396825403</v>
      </c>
      <c r="S119" s="95"/>
      <c r="T119" s="486">
        <f>+IF(N119=0,"",'Ark1'!AJ1833)</f>
        <v>102.33067226890758</v>
      </c>
      <c r="U119" s="215"/>
      <c r="V119" s="486">
        <f>+IF(N119=0,"",'Ark1'!AK1833)</f>
        <v>14.71718595423166</v>
      </c>
      <c r="W119" s="95"/>
      <c r="X119" s="27">
        <f>+IF(I119=0,"",'Ark1'!T1833)</f>
        <v>4.7698412698412707</v>
      </c>
      <c r="Y119" s="34">
        <f>+IF(I119=0,"",'Ark1'!W1833)</f>
        <v>0</v>
      </c>
      <c r="Z119" s="34">
        <f>+IF(I119=0,"",'Ark1'!X1833)</f>
        <v>40.476190476190474</v>
      </c>
      <c r="AA119" s="34">
        <f>+IF(I119=0,"",'Ark1'!Y1833)</f>
        <v>9.9206349206349245</v>
      </c>
      <c r="AB119" s="34">
        <f>+IF(I119=0,"",'Ark1'!Z1833)</f>
        <v>4.1765204722625109</v>
      </c>
      <c r="AC119" s="29">
        <f>+IF(I119=0,"",'Ark1'!AA1833)</f>
        <v>0</v>
      </c>
      <c r="AD119" s="27">
        <f>+IF(I119=0,"",'Ark1'!AC1833)</f>
        <v>0</v>
      </c>
      <c r="AE119" s="34">
        <f>+IF(I119=0,"",'Ark1'!AE1833)</f>
        <v>0</v>
      </c>
      <c r="AF119" s="29">
        <f t="shared" si="11"/>
        <v>4.0492063492063508</v>
      </c>
      <c r="AG119" s="29">
        <f t="shared" si="13"/>
        <v>2.290909090909091</v>
      </c>
      <c r="AH119" s="214"/>
      <c r="AI119" s="238"/>
      <c r="AK119" s="29"/>
      <c r="AL119" s="27"/>
      <c r="AM119" s="28"/>
      <c r="AN119" s="28"/>
      <c r="AO119" s="27"/>
      <c r="AP119" s="27"/>
      <c r="AQ119" s="34"/>
      <c r="AR119" s="34"/>
      <c r="AS119" s="34"/>
    </row>
    <row r="120" spans="1:62" ht="15.6">
      <c r="A120" s="214"/>
      <c r="B120" s="290">
        <f>+'Ark1'!C1834</f>
        <v>2024</v>
      </c>
      <c r="C120" s="234">
        <f>+'Ark1'!L1834</f>
        <v>4</v>
      </c>
      <c r="D120" s="234" t="str">
        <f>VLOOKUP(C120,Klasse!$C$10:$D$26,2)</f>
        <v>O-</v>
      </c>
      <c r="E120" s="28">
        <f>+'Ark1'!H1834</f>
        <v>2</v>
      </c>
      <c r="F120" s="28">
        <f>+'Ark1'!J1834</f>
        <v>704</v>
      </c>
      <c r="G120" s="28" t="str">
        <f>VLOOKUP(F120,RNR!$A$1:$B$25,2)</f>
        <v>Øre Vilt</v>
      </c>
      <c r="H120" s="28" t="str">
        <f>+IF(I120=0,"",'Ark1'!Q1834)</f>
        <v/>
      </c>
      <c r="I120" s="335">
        <f>+'Ark1'!R1834</f>
        <v>0</v>
      </c>
      <c r="J120" s="29" t="str">
        <f>+IF(I120=0,"",'Ark1'!AG1834)</f>
        <v/>
      </c>
      <c r="L120" s="29" t="str">
        <f>+IF(I120=0,"",'Ark1'!AH1834)</f>
        <v/>
      </c>
      <c r="M120" s="95"/>
      <c r="N120" s="485">
        <f>+'Ark1'!AI1834</f>
        <v>0</v>
      </c>
      <c r="O120" s="95"/>
      <c r="P120" s="95"/>
      <c r="Q120" s="95"/>
      <c r="R120" s="32" t="str">
        <f>+IF(I120=0,"",'Ark1'!U1834)</f>
        <v/>
      </c>
      <c r="S120" s="95"/>
      <c r="T120" s="486" t="str">
        <f>+IF(N120=0,"",'Ark1'!AJ1834)</f>
        <v/>
      </c>
      <c r="U120" s="215"/>
      <c r="V120" s="486" t="str">
        <f>+IF(N120=0,"",'Ark1'!AK1834)</f>
        <v/>
      </c>
      <c r="W120" s="95"/>
      <c r="X120" s="27" t="str">
        <f>+IF(I120=0,"",'Ark1'!T1834)</f>
        <v/>
      </c>
      <c r="Y120" s="34" t="str">
        <f>+IF(I120=0,"",'Ark1'!W1834)</f>
        <v/>
      </c>
      <c r="Z120" s="34" t="str">
        <f>+IF(I120=0,"",'Ark1'!X1834)</f>
        <v/>
      </c>
      <c r="AA120" s="34" t="str">
        <f>+IF(I120=0,"",'Ark1'!Y1834)</f>
        <v/>
      </c>
      <c r="AB120" s="34" t="str">
        <f>+IF(I120=0,"",'Ark1'!Z1834)</f>
        <v/>
      </c>
      <c r="AC120" s="29" t="str">
        <f>+IF(I120=0,"",'Ark1'!AA1834)</f>
        <v/>
      </c>
      <c r="AD120" s="27" t="str">
        <f>+IF(I120=0,"",'Ark1'!AC1834)</f>
        <v/>
      </c>
      <c r="AE120" s="34" t="str">
        <f>+IF(I120=0,"",'Ark1'!AE1834)</f>
        <v/>
      </c>
      <c r="AF120" s="29" t="str">
        <f t="shared" si="11"/>
        <v/>
      </c>
      <c r="AG120" s="29" t="str">
        <f t="shared" si="13"/>
        <v/>
      </c>
      <c r="AH120" s="214"/>
      <c r="AI120" s="238"/>
      <c r="AK120" s="29"/>
      <c r="AL120" s="27"/>
      <c r="AM120" s="28"/>
      <c r="AN120" s="28"/>
      <c r="AO120" s="27"/>
      <c r="AP120" s="27"/>
      <c r="AQ120" s="34"/>
      <c r="AR120" s="34"/>
      <c r="AS120" s="34"/>
    </row>
    <row r="121" spans="1:62" ht="15.6">
      <c r="A121" s="214"/>
      <c r="B121" s="290">
        <f>+'Ark1'!C1835</f>
        <v>2024</v>
      </c>
      <c r="C121" s="234">
        <f>+'Ark1'!L1835</f>
        <v>4</v>
      </c>
      <c r="D121" s="234" t="str">
        <f>VLOOKUP(C121,Klasse!$C$10:$D$26,2)</f>
        <v>O-</v>
      </c>
      <c r="E121" s="28">
        <f>+'Ark1'!H1835</f>
        <v>1</v>
      </c>
      <c r="F121" s="28">
        <f>+'Ark1'!J1835</f>
        <v>802</v>
      </c>
      <c r="G121" s="28" t="str">
        <f>VLOOKUP(F121,RNR!$A$1:$B$25,2)</f>
        <v>Karasjok</v>
      </c>
      <c r="H121" s="28">
        <f>+IF(I121=0,"",'Ark1'!Q1835)</f>
        <v>13</v>
      </c>
      <c r="I121" s="335">
        <f>+'Ark1'!R1835</f>
        <v>32</v>
      </c>
      <c r="J121" s="29">
        <f>+IF(I121=0,"",'Ark1'!AG1835)</f>
        <v>1.8476632995254625</v>
      </c>
      <c r="L121" s="29">
        <f>+IF(I121=0,"",'Ark1'!AH1835)</f>
        <v>0</v>
      </c>
      <c r="M121" s="95"/>
      <c r="N121" s="485">
        <f>+'Ark1'!AI1835</f>
        <v>32</v>
      </c>
      <c r="O121" s="95"/>
      <c r="P121" s="95"/>
      <c r="Q121" s="95"/>
      <c r="R121" s="32">
        <f>+IF(I121=0,"",'Ark1'!U1835)</f>
        <v>16.925000000000001</v>
      </c>
      <c r="S121" s="95"/>
      <c r="T121" s="486">
        <f>+IF(N121=0,"",'Ark1'!AJ1835)</f>
        <v>105.77500000000001</v>
      </c>
      <c r="U121" s="215"/>
      <c r="V121" s="486">
        <f>+IF(N121=0,"",'Ark1'!AK1835)</f>
        <v>14.135675612046324</v>
      </c>
      <c r="W121" s="95"/>
      <c r="X121" s="27">
        <f>+IF(I121=0,"",'Ark1'!T1835)</f>
        <v>5.34375</v>
      </c>
      <c r="Y121" s="34">
        <f>+IF(I121=0,"",'Ark1'!W1835)</f>
        <v>0</v>
      </c>
      <c r="Z121" s="34">
        <f>+IF(I121=0,"",'Ark1'!X1835)</f>
        <v>50</v>
      </c>
      <c r="AA121" s="34">
        <f>+IF(I121=0,"",'Ark1'!Y1835)</f>
        <v>3.125</v>
      </c>
      <c r="AB121" s="34">
        <f>+IF(I121=0,"",'Ark1'!Z1835)</f>
        <v>3.378979135774594</v>
      </c>
      <c r="AC121" s="29">
        <f>+IF(I121=0,"",'Ark1'!AA1835)</f>
        <v>0</v>
      </c>
      <c r="AD121" s="27">
        <f>+IF(I121=0,"",'Ark1'!AC1835)</f>
        <v>0</v>
      </c>
      <c r="AE121" s="34">
        <f>+IF(I121=0,"",'Ark1'!AE1835)</f>
        <v>0</v>
      </c>
      <c r="AF121" s="29">
        <f t="shared" si="11"/>
        <v>4.2312500000000002</v>
      </c>
      <c r="AG121" s="29">
        <f t="shared" si="13"/>
        <v>2.4615384615384617</v>
      </c>
      <c r="AH121" s="214"/>
      <c r="AI121" s="239"/>
      <c r="AK121" s="29"/>
      <c r="AL121" s="27"/>
      <c r="AM121" s="28"/>
      <c r="AN121" s="28"/>
      <c r="AO121" s="27"/>
      <c r="AP121" s="27"/>
      <c r="AQ121" s="34"/>
      <c r="AR121" s="34"/>
      <c r="AS121" s="34"/>
    </row>
    <row r="122" spans="1:62" ht="15" customHeight="1">
      <c r="A122" s="214"/>
      <c r="B122" s="214"/>
      <c r="C122" s="214"/>
      <c r="D122" s="214"/>
      <c r="E122" s="214"/>
      <c r="F122" s="214"/>
      <c r="G122" s="214"/>
      <c r="H122" s="214"/>
      <c r="I122" s="347"/>
      <c r="J122" s="215"/>
      <c r="K122" s="215"/>
      <c r="L122" s="215"/>
      <c r="M122" s="95"/>
      <c r="N122" s="215"/>
      <c r="O122" s="95"/>
      <c r="P122" s="95"/>
      <c r="Q122" s="95"/>
      <c r="R122" s="214"/>
      <c r="S122" s="95"/>
      <c r="T122" s="215"/>
      <c r="U122" s="215"/>
      <c r="V122" s="215"/>
      <c r="W122" s="215"/>
      <c r="X122" s="214"/>
      <c r="Y122" s="216"/>
      <c r="Z122" s="216"/>
      <c r="AA122" s="216"/>
      <c r="AB122" s="216"/>
      <c r="AC122" s="216"/>
      <c r="AD122" s="214"/>
      <c r="AE122" s="216"/>
      <c r="AF122" s="216"/>
      <c r="AG122" s="216"/>
      <c r="AH122" s="214"/>
      <c r="AI122" s="217"/>
      <c r="AK122" s="29"/>
      <c r="AL122" s="27"/>
      <c r="AM122" s="218"/>
      <c r="AN122" s="28"/>
      <c r="AR122" s="28"/>
      <c r="BJ122" s="230"/>
    </row>
    <row r="123" spans="1:62" ht="15" customHeight="1">
      <c r="A123" s="214"/>
      <c r="B123" s="214"/>
      <c r="C123" s="272" t="str">
        <f>+D125</f>
        <v>O</v>
      </c>
      <c r="D123" s="214"/>
      <c r="E123" s="214"/>
      <c r="F123" s="214"/>
      <c r="G123" s="214"/>
      <c r="H123" s="214"/>
      <c r="I123" s="336">
        <f>SUM(I125:I149)</f>
        <v>9238</v>
      </c>
      <c r="J123" s="260"/>
      <c r="K123" s="260"/>
      <c r="L123" s="260"/>
      <c r="M123" s="95"/>
      <c r="N123" s="485">
        <f>SUM(N125:N149)</f>
        <v>9099</v>
      </c>
      <c r="O123" s="260"/>
      <c r="P123" s="260"/>
      <c r="Q123" s="260"/>
      <c r="R123" s="262">
        <f>+Klasse!N14</f>
        <v>21.687962762502689</v>
      </c>
      <c r="S123" s="95"/>
      <c r="T123" s="260"/>
      <c r="U123" s="260"/>
      <c r="V123" s="260"/>
      <c r="W123" s="260"/>
      <c r="X123" s="261"/>
      <c r="Y123" s="216"/>
      <c r="Z123" s="216"/>
      <c r="AA123" s="216"/>
      <c r="AB123" s="216"/>
      <c r="AC123" s="216"/>
      <c r="AD123" s="214"/>
      <c r="AE123" s="216"/>
      <c r="AF123" s="216"/>
      <c r="AG123" s="216"/>
      <c r="AH123" s="216"/>
      <c r="AI123" s="217"/>
      <c r="AK123" s="29"/>
      <c r="AL123" s="27"/>
      <c r="AM123" s="218"/>
      <c r="AN123" s="28"/>
      <c r="AR123" s="28"/>
      <c r="BJ123" s="230"/>
    </row>
    <row r="124" spans="1:62" ht="15" customHeight="1">
      <c r="A124" s="214"/>
      <c r="B124" s="214"/>
      <c r="C124" s="214"/>
      <c r="D124" s="214"/>
      <c r="E124" s="214"/>
      <c r="F124" s="214"/>
      <c r="G124" s="214"/>
      <c r="H124" s="232"/>
      <c r="I124" s="347"/>
      <c r="J124" s="215"/>
      <c r="K124" s="215"/>
      <c r="L124" s="215"/>
      <c r="M124" s="95"/>
      <c r="N124" s="215"/>
      <c r="O124" s="215"/>
      <c r="P124" s="215"/>
      <c r="Q124" s="215"/>
      <c r="R124" s="215"/>
      <c r="S124" s="95"/>
      <c r="T124" s="215"/>
      <c r="U124" s="215"/>
      <c r="V124" s="215"/>
      <c r="W124" s="215"/>
      <c r="X124" s="232"/>
      <c r="Y124" s="216"/>
      <c r="Z124" s="216"/>
      <c r="AA124" s="216"/>
      <c r="AB124" s="216"/>
      <c r="AC124" s="233"/>
      <c r="AD124" s="214"/>
      <c r="AE124" s="233"/>
      <c r="AF124" s="233"/>
      <c r="AG124" s="231"/>
      <c r="AH124" s="214"/>
      <c r="AI124" s="217"/>
      <c r="AK124" s="29"/>
      <c r="AL124" s="27"/>
      <c r="AM124" s="218"/>
      <c r="AN124" s="28"/>
      <c r="AR124" s="28"/>
      <c r="BJ124" s="230"/>
    </row>
    <row r="125" spans="1:62" ht="15.6">
      <c r="A125" s="214"/>
      <c r="B125" s="290">
        <f>+'Ark1'!C1836</f>
        <v>2024</v>
      </c>
      <c r="C125" s="234">
        <f>+'Ark1'!L1836</f>
        <v>5</v>
      </c>
      <c r="D125" s="234" t="str">
        <f>VLOOKUP(C125,Klasse!$C$10:$D$26,2)</f>
        <v>O</v>
      </c>
      <c r="E125" s="234">
        <f>+'Ark1'!H1836</f>
        <v>1</v>
      </c>
      <c r="F125" s="234">
        <f>+'Ark1'!J1836</f>
        <v>103</v>
      </c>
      <c r="G125" s="234" t="str">
        <f>VLOOKUP(F125,RNR!$A$1:$B$25,2)</f>
        <v>Rudshøgda</v>
      </c>
      <c r="H125" s="234">
        <f>+IF(I125=0,"",'Ark1'!Q1836)</f>
        <v>1</v>
      </c>
      <c r="I125" s="351">
        <f>+'Ark1'!R1836</f>
        <v>3</v>
      </c>
      <c r="J125" s="235">
        <f>+IF(I125=0,"",'Ark1'!AG1836)</f>
        <v>4.054330065359478</v>
      </c>
      <c r="K125" s="235"/>
      <c r="L125" s="235">
        <f>+IF(I125=0,"",'Ark1'!AH1836)</f>
        <v>0</v>
      </c>
      <c r="M125" s="95"/>
      <c r="N125" s="241">
        <f>+'Ark1'!AI1836</f>
        <v>3</v>
      </c>
      <c r="O125" s="215"/>
      <c r="P125" s="215"/>
      <c r="Q125" s="215"/>
      <c r="R125" s="32">
        <f>+IF(I125=0,"",'Ark1'!U1836)</f>
        <v>26.466666666666676</v>
      </c>
      <c r="S125" s="95"/>
      <c r="T125" s="265">
        <f>+IF(N125=0,"",'Ark1'!AJ1836)</f>
        <v>118.06666666666663</v>
      </c>
      <c r="U125" s="95"/>
      <c r="V125" s="265">
        <f>+IF(N125=0,"",'Ark1'!AK1836)</f>
        <v>16.062893094584027</v>
      </c>
      <c r="W125" s="95"/>
      <c r="X125" s="236">
        <f>+IF(I125=0,"",'Ark1'!T1836)</f>
        <v>4</v>
      </c>
      <c r="Y125" s="237">
        <f>+IF(I125=0,"",'Ark1'!W1836)</f>
        <v>0</v>
      </c>
      <c r="Z125" s="237">
        <f>+IF(I125=0,"",'Ark1'!X1836)</f>
        <v>100</v>
      </c>
      <c r="AA125" s="237">
        <f>+IF(I125=0,"",'Ark1'!Y1836)</f>
        <v>100</v>
      </c>
      <c r="AB125" s="237">
        <f>+IF(I125=0,"",'Ark1'!Z1836)</f>
        <v>1.8190351532855984</v>
      </c>
      <c r="AC125" s="235">
        <f>+IF(I125=0,"",'Ark1'!AA1836)</f>
        <v>0</v>
      </c>
      <c r="AD125" s="236">
        <f>+IF(I125=0,"",'Ark1'!AC1836)</f>
        <v>0</v>
      </c>
      <c r="AE125" s="237">
        <f>+IF(I125=0,"",'Ark1'!AE1836)</f>
        <v>0</v>
      </c>
      <c r="AF125" s="235">
        <f t="shared" ref="AF125:AF149" si="14">IF(I125=0,"",R125/C125)</f>
        <v>5.2933333333333348</v>
      </c>
      <c r="AG125" s="235">
        <f t="shared" ref="AG125:AG149" si="15">IF(I125=0,"",I125/H125)</f>
        <v>3</v>
      </c>
      <c r="AH125" s="214"/>
      <c r="AI125" s="217"/>
      <c r="AK125" s="29"/>
      <c r="AL125" s="27"/>
      <c r="AM125" s="241"/>
      <c r="AN125" s="28"/>
      <c r="AR125" s="28"/>
    </row>
    <row r="126" spans="1:62" ht="15.6">
      <c r="A126" s="214"/>
      <c r="B126" s="290">
        <f>+'Ark1'!C1837</f>
        <v>2024</v>
      </c>
      <c r="C126" s="234">
        <f>+'Ark1'!L1837</f>
        <v>5</v>
      </c>
      <c r="D126" s="234" t="str">
        <f>VLOOKUP(C126,Klasse!$C$10:$D$26,2)</f>
        <v>O</v>
      </c>
      <c r="E126" s="234">
        <f>+'Ark1'!H1837</f>
        <v>2</v>
      </c>
      <c r="F126" s="234">
        <f>+'Ark1'!J1837</f>
        <v>106</v>
      </c>
      <c r="G126" s="234" t="str">
        <f>VLOOKUP(F126,RNR!$A$1:$B$25,2)</f>
        <v>Furuseth</v>
      </c>
      <c r="H126" s="234">
        <f>+IF(I126=0,"",'Ark1'!Q1837)</f>
        <v>121</v>
      </c>
      <c r="I126" s="351">
        <f>+'Ark1'!R1837</f>
        <v>259</v>
      </c>
      <c r="J126" s="235">
        <f>+IF(I126=0,"",'Ark1'!AG1837)</f>
        <v>5.6909218704105644</v>
      </c>
      <c r="K126" s="235"/>
      <c r="L126" s="235">
        <f>+IF(I126=0,"",'Ark1'!AH1837)</f>
        <v>0</v>
      </c>
      <c r="M126" s="95"/>
      <c r="N126" s="241">
        <f>+'Ark1'!AI1837</f>
        <v>258</v>
      </c>
      <c r="O126" s="215"/>
      <c r="P126" s="215"/>
      <c r="Q126" s="215"/>
      <c r="R126" s="32">
        <f>+IF(I126=0,"",'Ark1'!U1837)</f>
        <v>23.41467181467182</v>
      </c>
      <c r="S126" s="95"/>
      <c r="T126" s="265">
        <f>+IF(N126=0,"",'Ark1'!AJ1837)</f>
        <v>111.88604651162782</v>
      </c>
      <c r="U126" s="95"/>
      <c r="V126" s="265">
        <f>+IF(N126=0,"",'Ark1'!AK1837)</f>
        <v>16.549468986260297</v>
      </c>
      <c r="W126" s="95"/>
      <c r="X126" s="236">
        <f>+IF(I126=0,"",'Ark1'!T1837)</f>
        <v>4.4517374517374524</v>
      </c>
      <c r="Y126" s="237">
        <f>+IF(I126=0,"",'Ark1'!W1837)</f>
        <v>0</v>
      </c>
      <c r="Z126" s="237">
        <f>+IF(I126=0,"",'Ark1'!X1837)</f>
        <v>95.752895752895753</v>
      </c>
      <c r="AA126" s="237">
        <f>+IF(I126=0,"",'Ark1'!Y1837)</f>
        <v>57.915057915057901</v>
      </c>
      <c r="AB126" s="237">
        <f>+IF(I126=0,"",'Ark1'!Z1837)</f>
        <v>4.2053671567631579</v>
      </c>
      <c r="AC126" s="235">
        <f>+IF(I126=0,"",'Ark1'!AA1837)</f>
        <v>0</v>
      </c>
      <c r="AD126" s="236">
        <f>+IF(I126=0,"",'Ark1'!AC1837)</f>
        <v>0</v>
      </c>
      <c r="AE126" s="237">
        <f>+IF(I126=0,"",'Ark1'!AE1837)</f>
        <v>0</v>
      </c>
      <c r="AF126" s="235">
        <f t="shared" si="14"/>
        <v>4.6829343629343638</v>
      </c>
      <c r="AG126" s="235">
        <f t="shared" si="15"/>
        <v>2.1404958677685952</v>
      </c>
      <c r="AH126" s="214"/>
      <c r="AI126" s="217"/>
      <c r="AK126" s="29"/>
      <c r="AL126" s="27"/>
      <c r="AM126" s="241"/>
      <c r="AN126" s="28"/>
      <c r="AR126" s="28"/>
    </row>
    <row r="127" spans="1:62" ht="15.6">
      <c r="A127" s="214"/>
      <c r="B127" s="290">
        <f>+'Ark1'!C1838</f>
        <v>2024</v>
      </c>
      <c r="C127" s="234">
        <f>+'Ark1'!L1838</f>
        <v>5</v>
      </c>
      <c r="D127" s="234" t="str">
        <f>VLOOKUP(C127,Klasse!$C$10:$D$26,2)</f>
        <v>O</v>
      </c>
      <c r="E127" s="234">
        <f>+'Ark1'!H1838</f>
        <v>1</v>
      </c>
      <c r="F127" s="234">
        <f>+'Ark1'!J1838</f>
        <v>110</v>
      </c>
      <c r="G127" s="234" t="str">
        <f>VLOOKUP(F127,RNR!$A$1:$B$25,2)</f>
        <v>Gol</v>
      </c>
      <c r="H127" s="234">
        <f>+IF(I127=0,"",'Ark1'!Q1838)</f>
        <v>422</v>
      </c>
      <c r="I127" s="351">
        <f>+'Ark1'!R1838</f>
        <v>836</v>
      </c>
      <c r="J127" s="235">
        <f>+IF(I127=0,"",'Ark1'!AG1838)</f>
        <v>5.4193286116299619</v>
      </c>
      <c r="K127" s="235"/>
      <c r="L127" s="235">
        <f>+IF(I127=0,"",'Ark1'!AH1838)</f>
        <v>10.287081339712918</v>
      </c>
      <c r="M127" s="95"/>
      <c r="N127" s="241">
        <f>+'Ark1'!AI1838</f>
        <v>836</v>
      </c>
      <c r="O127" s="215"/>
      <c r="P127" s="215"/>
      <c r="Q127" s="215"/>
      <c r="R127" s="32">
        <f>+IF(I127=0,"",'Ark1'!U1838)</f>
        <v>24.046889952153087</v>
      </c>
      <c r="S127" s="95"/>
      <c r="T127" s="265">
        <f>+IF(N127=0,"",'Ark1'!AJ1838)</f>
        <v>113.24090909090899</v>
      </c>
      <c r="U127" s="95"/>
      <c r="V127" s="265">
        <f>+IF(N127=0,"",'Ark1'!AK1838)</f>
        <v>16.441525800397013</v>
      </c>
      <c r="W127" s="95"/>
      <c r="X127" s="236">
        <f>+IF(I127=0,"",'Ark1'!T1838)</f>
        <v>4.4294258373205748</v>
      </c>
      <c r="Y127" s="237">
        <f>+IF(I127=0,"",'Ark1'!W1838)</f>
        <v>0</v>
      </c>
      <c r="Z127" s="237">
        <f>+IF(I127=0,"",'Ark1'!X1838)</f>
        <v>98.923444976076567</v>
      </c>
      <c r="AA127" s="237">
        <f>+IF(I127=0,"",'Ark1'!Y1838)</f>
        <v>60.406698564593306</v>
      </c>
      <c r="AB127" s="237">
        <f>+IF(I127=0,"",'Ark1'!Z1838)</f>
        <v>3.7387985676575446</v>
      </c>
      <c r="AC127" s="235">
        <f>+IF(I127=0,"",'Ark1'!AA1838)</f>
        <v>0</v>
      </c>
      <c r="AD127" s="236">
        <f>+IF(I127=0,"",'Ark1'!AC1838)</f>
        <v>0</v>
      </c>
      <c r="AE127" s="237">
        <f>+IF(I127=0,"",'Ark1'!AE1838)</f>
        <v>0</v>
      </c>
      <c r="AF127" s="235">
        <f t="shared" si="14"/>
        <v>4.8093779904306171</v>
      </c>
      <c r="AG127" s="235">
        <f t="shared" si="15"/>
        <v>1.981042654028436</v>
      </c>
      <c r="AH127" s="214"/>
      <c r="AI127" s="217"/>
      <c r="AK127" s="29"/>
      <c r="AL127" s="27"/>
      <c r="AM127" s="241"/>
      <c r="AN127" s="28"/>
      <c r="AR127" s="28"/>
    </row>
    <row r="128" spans="1:62" ht="15.6">
      <c r="A128" s="214"/>
      <c r="B128" s="290">
        <f>+'Ark1'!C1839</f>
        <v>2024</v>
      </c>
      <c r="C128" s="234">
        <f>+'Ark1'!L1839</f>
        <v>5</v>
      </c>
      <c r="D128" s="234" t="str">
        <f>VLOOKUP(C128,Klasse!$C$10:$D$26,2)</f>
        <v>O</v>
      </c>
      <c r="E128" s="234">
        <f>+'Ark1'!H1839</f>
        <v>1</v>
      </c>
      <c r="F128" s="234">
        <f>+'Ark1'!J1839</f>
        <v>111</v>
      </c>
      <c r="G128" s="234" t="str">
        <f>VLOOKUP(F128,RNR!$A$1:$B$25,2)</f>
        <v>Forus</v>
      </c>
      <c r="H128" s="234">
        <f>+IF(I128=0,"",'Ark1'!Q1839)</f>
        <v>338</v>
      </c>
      <c r="I128" s="351">
        <f>+'Ark1'!R1839</f>
        <v>680</v>
      </c>
      <c r="J128" s="235">
        <f>+IF(I128=0,"",'Ark1'!AG1839)</f>
        <v>4.2512589494354822</v>
      </c>
      <c r="K128" s="235"/>
      <c r="L128" s="235">
        <f>+IF(I128=0,"",'Ark1'!AH1839)</f>
        <v>0.58823529411764708</v>
      </c>
      <c r="M128" s="95"/>
      <c r="N128" s="241">
        <f>+'Ark1'!AI1839</f>
        <v>680</v>
      </c>
      <c r="O128" s="215"/>
      <c r="P128" s="215"/>
      <c r="Q128" s="215"/>
      <c r="R128" s="32">
        <f>+IF(I128=0,"",'Ark1'!U1839)</f>
        <v>23.126323529411753</v>
      </c>
      <c r="S128" s="95"/>
      <c r="T128" s="265">
        <f>+IF(N128=0,"",'Ark1'!AJ1839)</f>
        <v>111.87455882352944</v>
      </c>
      <c r="U128" s="95"/>
      <c r="V128" s="265">
        <f>+IF(N128=0,"",'Ark1'!AK1839)</f>
        <v>16.448116981648251</v>
      </c>
      <c r="W128" s="95"/>
      <c r="X128" s="236">
        <f>+IF(I128=0,"",'Ark1'!T1839)</f>
        <v>4.3985294117647058</v>
      </c>
      <c r="Y128" s="237">
        <f>+IF(I128=0,"",'Ark1'!W1839)</f>
        <v>0</v>
      </c>
      <c r="Z128" s="237">
        <f>+IF(I128=0,"",'Ark1'!X1839)</f>
        <v>93.235294117647058</v>
      </c>
      <c r="AA128" s="237">
        <f>+IF(I128=0,"",'Ark1'!Y1839)</f>
        <v>56.470588235294123</v>
      </c>
      <c r="AB128" s="237">
        <f>+IF(I128=0,"",'Ark1'!Z1839)</f>
        <v>4.1836198105061282</v>
      </c>
      <c r="AC128" s="235">
        <f>+IF(I128=0,"",'Ark1'!AA1839)</f>
        <v>0</v>
      </c>
      <c r="AD128" s="236">
        <f>+IF(I128=0,"",'Ark1'!AC1839)</f>
        <v>0</v>
      </c>
      <c r="AE128" s="237">
        <f>+IF(I128=0,"",'Ark1'!AE1839)</f>
        <v>0</v>
      </c>
      <c r="AF128" s="235">
        <f t="shared" si="14"/>
        <v>4.6252647058823504</v>
      </c>
      <c r="AG128" s="235">
        <f t="shared" si="15"/>
        <v>2.0118343195266273</v>
      </c>
      <c r="AH128" s="214"/>
      <c r="AI128" s="217"/>
      <c r="AK128" s="29"/>
      <c r="AL128" s="27"/>
      <c r="AM128" s="241"/>
      <c r="AN128" s="28"/>
      <c r="AR128" s="28"/>
    </row>
    <row r="129" spans="1:44" ht="15.6">
      <c r="A129" s="214"/>
      <c r="B129" s="290">
        <f>+'Ark1'!C1840</f>
        <v>2024</v>
      </c>
      <c r="C129" s="234">
        <f>+'Ark1'!L1840</f>
        <v>5</v>
      </c>
      <c r="D129" s="234" t="str">
        <f>VLOOKUP(C129,Klasse!$C$10:$D$26,2)</f>
        <v>O</v>
      </c>
      <c r="E129" s="234">
        <f>+'Ark1'!H1840</f>
        <v>1</v>
      </c>
      <c r="F129" s="234">
        <f>+'Ark1'!J1840</f>
        <v>116</v>
      </c>
      <c r="G129" s="234" t="str">
        <f>VLOOKUP(F129,RNR!$A$1:$B$25,2)</f>
        <v>Sandeid</v>
      </c>
      <c r="H129" s="234">
        <f>+IF(I129=0,"",'Ark1'!Q1840)</f>
        <v>315</v>
      </c>
      <c r="I129" s="351">
        <f>+'Ark1'!R1840</f>
        <v>617</v>
      </c>
      <c r="J129" s="235">
        <f>+IF(I129=0,"",'Ark1'!AG1840)</f>
        <v>5.8565783149687638</v>
      </c>
      <c r="K129" s="235"/>
      <c r="L129" s="235">
        <f>+IF(I129=0,"",'Ark1'!AH1840)</f>
        <v>2.5931928687196111</v>
      </c>
      <c r="M129" s="95"/>
      <c r="N129" s="241">
        <f>+'Ark1'!AI1840</f>
        <v>601</v>
      </c>
      <c r="O129" s="215"/>
      <c r="P129" s="215"/>
      <c r="Q129" s="215"/>
      <c r="R129" s="32">
        <f>+IF(I129=0,"",'Ark1'!U1840)</f>
        <v>21.329335494327395</v>
      </c>
      <c r="S129" s="95"/>
      <c r="T129" s="265">
        <f>+IF(N129=0,"",'Ark1'!AJ1840)</f>
        <v>108.5128119800334</v>
      </c>
      <c r="U129" s="95"/>
      <c r="V129" s="265">
        <f>+IF(N129=0,"",'Ark1'!AK1840)</f>
        <v>16.483044663355514</v>
      </c>
      <c r="W129" s="95"/>
      <c r="X129" s="236">
        <f>+IF(I129=0,"",'Ark1'!T1840)</f>
        <v>4.8249594813614252</v>
      </c>
      <c r="Y129" s="237">
        <f>+IF(I129=0,"",'Ark1'!W1840)</f>
        <v>0.81037277147487807</v>
      </c>
      <c r="Z129" s="237">
        <f>+IF(I129=0,"",'Ark1'!X1840)</f>
        <v>82.658022690437619</v>
      </c>
      <c r="AA129" s="237">
        <f>+IF(I129=0,"",'Ark1'!Y1840)</f>
        <v>38.411669367909248</v>
      </c>
      <c r="AB129" s="237">
        <f>+IF(I129=0,"",'Ark1'!Z1840)</f>
        <v>4.7625053380441091</v>
      </c>
      <c r="AC129" s="235">
        <f>+IF(I129=0,"",'Ark1'!AA1840)</f>
        <v>0</v>
      </c>
      <c r="AD129" s="236">
        <f>+IF(I129=0,"",'Ark1'!AC1840)</f>
        <v>0</v>
      </c>
      <c r="AE129" s="237">
        <f>+IF(I129=0,"",'Ark1'!AE1840)</f>
        <v>0</v>
      </c>
      <c r="AF129" s="235">
        <f t="shared" si="14"/>
        <v>4.2658670988654794</v>
      </c>
      <c r="AG129" s="235">
        <f t="shared" si="15"/>
        <v>1.9587301587301587</v>
      </c>
      <c r="AH129" s="214"/>
      <c r="AI129" s="217"/>
      <c r="AK129" s="29"/>
      <c r="AL129" s="27"/>
      <c r="AM129" s="241"/>
      <c r="AN129" s="28"/>
      <c r="AR129" s="28"/>
    </row>
    <row r="130" spans="1:44" ht="15.6">
      <c r="A130" s="214"/>
      <c r="B130" s="290">
        <f>+'Ark1'!C1841</f>
        <v>2024</v>
      </c>
      <c r="C130" s="234">
        <f>+'Ark1'!L1841</f>
        <v>5</v>
      </c>
      <c r="D130" s="234" t="str">
        <f>VLOOKUP(C130,Klasse!$C$10:$D$26,2)</f>
        <v>O</v>
      </c>
      <c r="E130" s="234">
        <f>+'Ark1'!H1841</f>
        <v>2</v>
      </c>
      <c r="F130" s="234">
        <f>+'Ark1'!J1841</f>
        <v>117</v>
      </c>
      <c r="G130" s="234" t="str">
        <f>VLOOKUP(F130,RNR!$A$1:$B$25,2)</f>
        <v>Jæren</v>
      </c>
      <c r="H130" s="234">
        <f>+IF(I130=0,"",'Ark1'!Q1841)</f>
        <v>252</v>
      </c>
      <c r="I130" s="351">
        <f>+'Ark1'!R1841</f>
        <v>589</v>
      </c>
      <c r="J130" s="235">
        <f>+IF(I130=0,"",'Ark1'!AG1841)</f>
        <v>7.464360399213934</v>
      </c>
      <c r="K130" s="235"/>
      <c r="L130" s="235">
        <f>+IF(I130=0,"",'Ark1'!AH1841)</f>
        <v>4.4142614601018684</v>
      </c>
      <c r="M130" s="95"/>
      <c r="N130" s="241">
        <f>+'Ark1'!AI1841</f>
        <v>589</v>
      </c>
      <c r="O130" s="215"/>
      <c r="P130" s="215"/>
      <c r="Q130" s="215"/>
      <c r="R130" s="32">
        <f>+IF(I130=0,"",'Ark1'!U1841)</f>
        <v>23.131748726655367</v>
      </c>
      <c r="S130" s="95"/>
      <c r="T130" s="265">
        <f>+IF(N130=0,"",'Ark1'!AJ1841)</f>
        <v>111.33803056027163</v>
      </c>
      <c r="U130" s="95"/>
      <c r="V130" s="265">
        <f>+IF(N130=0,"",'Ark1'!AK1841)</f>
        <v>16.495295192038149</v>
      </c>
      <c r="W130" s="95"/>
      <c r="X130" s="236">
        <f>+IF(I130=0,"",'Ark1'!T1841)</f>
        <v>4.6910016977928706</v>
      </c>
      <c r="Y130" s="237">
        <f>+IF(I130=0,"",'Ark1'!W1841)</f>
        <v>1.0186757215619695</v>
      </c>
      <c r="Z130" s="237">
        <f>+IF(I130=0,"",'Ark1'!X1841)</f>
        <v>87.775891341256383</v>
      </c>
      <c r="AA130" s="237">
        <f>+IF(I130=0,"",'Ark1'!Y1841)</f>
        <v>57.385398981324307</v>
      </c>
      <c r="AB130" s="237">
        <f>+IF(I130=0,"",'Ark1'!Z1841)</f>
        <v>4.9411127020968912</v>
      </c>
      <c r="AC130" s="235">
        <f>+IF(I130=0,"",'Ark1'!AA1841)</f>
        <v>0</v>
      </c>
      <c r="AD130" s="236">
        <f>+IF(I130=0,"",'Ark1'!AC1841)</f>
        <v>0</v>
      </c>
      <c r="AE130" s="237">
        <f>+IF(I130=0,"",'Ark1'!AE1841)</f>
        <v>0</v>
      </c>
      <c r="AF130" s="235">
        <f t="shared" si="14"/>
        <v>4.6263497453310736</v>
      </c>
      <c r="AG130" s="235">
        <f t="shared" si="15"/>
        <v>2.3373015873015874</v>
      </c>
      <c r="AH130" s="214"/>
      <c r="AI130" s="217"/>
      <c r="AK130" s="29"/>
      <c r="AL130" s="27"/>
      <c r="AM130" s="241"/>
      <c r="AN130" s="28"/>
      <c r="AR130" s="28"/>
    </row>
    <row r="131" spans="1:44" ht="15.6">
      <c r="A131" s="214"/>
      <c r="B131" s="290">
        <f>+'Ark1'!C1842</f>
        <v>2024</v>
      </c>
      <c r="C131" s="234">
        <f>+'Ark1'!L1842</f>
        <v>5</v>
      </c>
      <c r="D131" s="234" t="str">
        <f>VLOOKUP(C131,Klasse!$C$10:$D$26,2)</f>
        <v>O</v>
      </c>
      <c r="E131" s="234">
        <f>+'Ark1'!H1842</f>
        <v>1</v>
      </c>
      <c r="F131" s="234">
        <f>+'Ark1'!J1842</f>
        <v>134</v>
      </c>
      <c r="G131" s="234" t="str">
        <f>VLOOKUP(F131,RNR!$A$1:$B$25,2)</f>
        <v>Førde</v>
      </c>
      <c r="H131" s="234">
        <f>+IF(I131=0,"",'Ark1'!Q1842)</f>
        <v>476</v>
      </c>
      <c r="I131" s="351">
        <f>+'Ark1'!R1842</f>
        <v>936</v>
      </c>
      <c r="J131" s="235">
        <f>+IF(I131=0,"",'Ark1'!AG1842)</f>
        <v>5.7213766709288443</v>
      </c>
      <c r="K131" s="235"/>
      <c r="L131" s="235">
        <f>+IF(I131=0,"",'Ark1'!AH1842)</f>
        <v>5.1282051282051277</v>
      </c>
      <c r="M131" s="95"/>
      <c r="N131" s="241">
        <f>+'Ark1'!AI1842</f>
        <v>934</v>
      </c>
      <c r="O131" s="215"/>
      <c r="P131" s="215"/>
      <c r="Q131" s="215"/>
      <c r="R131" s="32">
        <f>+IF(I131=0,"",'Ark1'!U1842)</f>
        <v>20.814209401709402</v>
      </c>
      <c r="S131" s="95"/>
      <c r="T131" s="265">
        <f>+IF(N131=0,"",'Ark1'!AJ1842)</f>
        <v>107.58576017130612</v>
      </c>
      <c r="U131" s="95"/>
      <c r="V131" s="265">
        <f>+IF(N131=0,"",'Ark1'!AK1842)</f>
        <v>16.415446153249984</v>
      </c>
      <c r="W131" s="95"/>
      <c r="X131" s="236">
        <f>+IF(I131=0,"",'Ark1'!T1842)</f>
        <v>5.1399572649572649</v>
      </c>
      <c r="Y131" s="237">
        <f>+IF(I131=0,"",'Ark1'!W1842)</f>
        <v>1.0683760683760684</v>
      </c>
      <c r="Z131" s="237">
        <f>+IF(I131=0,"",'Ark1'!X1842)</f>
        <v>78.632478632478623</v>
      </c>
      <c r="AA131" s="237">
        <f>+IF(I131=0,"",'Ark1'!Y1842)</f>
        <v>36.004273504273506</v>
      </c>
      <c r="AB131" s="237">
        <f>+IF(I131=0,"",'Ark1'!Z1842)</f>
        <v>4.7519790091245033</v>
      </c>
      <c r="AC131" s="235">
        <f>+IF(I131=0,"",'Ark1'!AA1842)</f>
        <v>0</v>
      </c>
      <c r="AD131" s="236">
        <f>+IF(I131=0,"",'Ark1'!AC1842)</f>
        <v>0</v>
      </c>
      <c r="AE131" s="237">
        <f>+IF(I131=0,"",'Ark1'!AE1842)</f>
        <v>0</v>
      </c>
      <c r="AF131" s="235">
        <f t="shared" si="14"/>
        <v>4.1628418803418805</v>
      </c>
      <c r="AG131" s="235">
        <f t="shared" si="15"/>
        <v>1.9663865546218486</v>
      </c>
      <c r="AH131" s="214"/>
      <c r="AI131" s="217"/>
      <c r="AK131" s="29"/>
      <c r="AL131" s="27"/>
      <c r="AM131" s="241"/>
      <c r="AN131" s="28"/>
      <c r="AR131" s="28"/>
    </row>
    <row r="132" spans="1:44" ht="15.6">
      <c r="A132" s="214"/>
      <c r="B132" s="290">
        <f>+'Ark1'!C1843</f>
        <v>2024</v>
      </c>
      <c r="C132" s="234">
        <f>+'Ark1'!L1843</f>
        <v>5</v>
      </c>
      <c r="D132" s="234" t="str">
        <f>VLOOKUP(C132,Klasse!$C$10:$D$26,2)</f>
        <v>O</v>
      </c>
      <c r="E132" s="234">
        <f>+'Ark1'!H1843</f>
        <v>2</v>
      </c>
      <c r="F132" s="234">
        <f>+'Ark1'!J1843</f>
        <v>141</v>
      </c>
      <c r="G132" s="234" t="str">
        <f>VLOOKUP(F132,RNR!$A$1:$B$25,2)</f>
        <v>Ølen</v>
      </c>
      <c r="H132" s="234">
        <f>+IF(I132=0,"",'Ark1'!Q1843)</f>
        <v>580</v>
      </c>
      <c r="I132" s="351">
        <f>+'Ark1'!R1843</f>
        <v>1361</v>
      </c>
      <c r="J132" s="235">
        <f>+IF(I132=0,"",'Ark1'!AG1843)</f>
        <v>9.289384946474657</v>
      </c>
      <c r="K132" s="235"/>
      <c r="L132" s="235">
        <f>+IF(I132=0,"",'Ark1'!AH1843)</f>
        <v>2.645113886847906</v>
      </c>
      <c r="M132" s="95"/>
      <c r="N132" s="241">
        <f>+'Ark1'!AI1843</f>
        <v>1355</v>
      </c>
      <c r="O132" s="215"/>
      <c r="P132" s="215"/>
      <c r="Q132" s="215"/>
      <c r="R132" s="32">
        <f>+IF(I132=0,"",'Ark1'!U1843)</f>
        <v>20.465907421013913</v>
      </c>
      <c r="S132" s="95"/>
      <c r="T132" s="265">
        <f>+IF(N132=0,"",'Ark1'!AJ1843)</f>
        <v>108.0595571955721</v>
      </c>
      <c r="U132" s="95"/>
      <c r="V132" s="265">
        <f>+IF(N132=0,"",'Ark1'!AK1843)</f>
        <v>16.010123826845959</v>
      </c>
      <c r="W132" s="95"/>
      <c r="X132" s="236">
        <f>+IF(I132=0,"",'Ark1'!T1843)</f>
        <v>5.4628949301983827</v>
      </c>
      <c r="Y132" s="237">
        <f>+IF(I132=0,"",'Ark1'!W1843)</f>
        <v>0.44085231447465117</v>
      </c>
      <c r="Z132" s="237">
        <f>+IF(I132=0,"",'Ark1'!X1843)</f>
        <v>80.749448934606917</v>
      </c>
      <c r="AA132" s="237">
        <f>+IF(I132=0,"",'Ark1'!Y1843)</f>
        <v>30.93313739897134</v>
      </c>
      <c r="AB132" s="237">
        <f>+IF(I132=0,"",'Ark1'!Z1843)</f>
        <v>4.4748277998825907</v>
      </c>
      <c r="AC132" s="235">
        <f>+IF(I132=0,"",'Ark1'!AA1843)</f>
        <v>0</v>
      </c>
      <c r="AD132" s="236">
        <f>+IF(I132=0,"",'Ark1'!AC1843)</f>
        <v>0</v>
      </c>
      <c r="AE132" s="237">
        <f>+IF(I132=0,"",'Ark1'!AE1843)</f>
        <v>0</v>
      </c>
      <c r="AF132" s="235">
        <f t="shared" si="14"/>
        <v>4.0931814842027823</v>
      </c>
      <c r="AG132" s="235">
        <f t="shared" si="15"/>
        <v>2.3465517241379312</v>
      </c>
      <c r="AH132" s="214"/>
      <c r="AI132" s="217"/>
      <c r="AK132" s="29"/>
      <c r="AL132" s="27"/>
      <c r="AM132" s="241"/>
      <c r="AN132" s="28"/>
      <c r="AR132" s="28"/>
    </row>
    <row r="133" spans="1:44" ht="15.6">
      <c r="A133" s="214"/>
      <c r="B133" s="290">
        <f>+'Ark1'!C1844</f>
        <v>2024</v>
      </c>
      <c r="C133" s="234">
        <f>+'Ark1'!L1844</f>
        <v>5</v>
      </c>
      <c r="D133" s="234" t="str">
        <f>VLOOKUP(C133,Klasse!$C$10:$D$26,2)</f>
        <v>O</v>
      </c>
      <c r="E133" s="234">
        <f>+'Ark1'!H1844</f>
        <v>2</v>
      </c>
      <c r="F133" s="234">
        <f>+'Ark1'!J1844</f>
        <v>143</v>
      </c>
      <c r="G133" s="234" t="str">
        <f>VLOOKUP(F133,RNR!$A$1:$B$25,2)</f>
        <v>Nordfjord</v>
      </c>
      <c r="H133" s="234" t="str">
        <f>+IF(I133=0,"",'Ark1'!Q1844)</f>
        <v/>
      </c>
      <c r="I133" s="351">
        <f>+'Ark1'!R1844</f>
        <v>0</v>
      </c>
      <c r="J133" s="235" t="str">
        <f>+IF(I133=0,"",'Ark1'!AG1844)</f>
        <v/>
      </c>
      <c r="K133" s="235"/>
      <c r="L133" s="235" t="str">
        <f>+IF(I133=0,"",'Ark1'!AH1844)</f>
        <v/>
      </c>
      <c r="M133" s="95"/>
      <c r="N133" s="241">
        <f>+'Ark1'!AI1844</f>
        <v>0</v>
      </c>
      <c r="O133" s="215"/>
      <c r="P133" s="215"/>
      <c r="Q133" s="215"/>
      <c r="R133" s="32" t="str">
        <f>+IF(I133=0,"",'Ark1'!U1844)</f>
        <v/>
      </c>
      <c r="S133" s="95"/>
      <c r="T133" s="265" t="str">
        <f>+IF(N133=0,"",'Ark1'!AJ1844)</f>
        <v/>
      </c>
      <c r="U133" s="95"/>
      <c r="V133" s="265" t="str">
        <f>+IF(N133=0,"",'Ark1'!AK1844)</f>
        <v/>
      </c>
      <c r="W133" s="95"/>
      <c r="X133" s="236" t="str">
        <f>+IF(I133=0,"",'Ark1'!T1844)</f>
        <v/>
      </c>
      <c r="Y133" s="237" t="str">
        <f>+IF(I133=0,"",'Ark1'!W1844)</f>
        <v/>
      </c>
      <c r="Z133" s="237" t="str">
        <f>+IF(I133=0,"",'Ark1'!X1844)</f>
        <v/>
      </c>
      <c r="AA133" s="237" t="str">
        <f>+IF(I133=0,"",'Ark1'!Y1844)</f>
        <v/>
      </c>
      <c r="AB133" s="237" t="str">
        <f>+IF(I133=0,"",'Ark1'!Z1844)</f>
        <v/>
      </c>
      <c r="AC133" s="235" t="str">
        <f>+IF(I133=0,"",'Ark1'!AA1844)</f>
        <v/>
      </c>
      <c r="AD133" s="236" t="str">
        <f>+IF(I133=0,"",'Ark1'!AC1844)</f>
        <v/>
      </c>
      <c r="AE133" s="237" t="str">
        <f>+IF(I133=0,"",'Ark1'!AE1844)</f>
        <v/>
      </c>
      <c r="AF133" s="235" t="str">
        <f t="shared" si="14"/>
        <v/>
      </c>
      <c r="AG133" s="235" t="str">
        <f t="shared" si="15"/>
        <v/>
      </c>
      <c r="AH133" s="214"/>
      <c r="AI133" s="217"/>
      <c r="AK133" s="29"/>
      <c r="AL133" s="27"/>
      <c r="AM133" s="241"/>
      <c r="AN133" s="28"/>
      <c r="AR133" s="28"/>
    </row>
    <row r="134" spans="1:44" ht="15.6">
      <c r="A134" s="214"/>
      <c r="B134" s="290">
        <f>+'Ark1'!C1845</f>
        <v>2024</v>
      </c>
      <c r="C134" s="234">
        <f>+'Ark1'!L1845</f>
        <v>5</v>
      </c>
      <c r="D134" s="234" t="str">
        <f>VLOOKUP(C134,Klasse!$C$10:$D$26,2)</f>
        <v>O</v>
      </c>
      <c r="E134" s="234">
        <f>+'Ark1'!H1845</f>
        <v>2</v>
      </c>
      <c r="F134" s="234">
        <f>+'Ark1'!J1845</f>
        <v>147</v>
      </c>
      <c r="G134" s="234" t="str">
        <f>VLOOKUP(F134,RNR!$A$1:$B$25,2)</f>
        <v>Midt-Norge</v>
      </c>
      <c r="H134" s="234">
        <f>+IF(I134=0,"",'Ark1'!Q1845)</f>
        <v>62</v>
      </c>
      <c r="I134" s="351">
        <f>+'Ark1'!R1845</f>
        <v>158</v>
      </c>
      <c r="J134" s="235">
        <f>+IF(I134=0,"",'Ark1'!AG1845)</f>
        <v>9.1248475189594984</v>
      </c>
      <c r="K134" s="235"/>
      <c r="L134" s="235">
        <f>+IF(I134=0,"",'Ark1'!AH1845)</f>
        <v>8.2278481012658222</v>
      </c>
      <c r="M134" s="95"/>
      <c r="N134" s="241">
        <f>+'Ark1'!AI1845</f>
        <v>158</v>
      </c>
      <c r="O134" s="215"/>
      <c r="P134" s="215"/>
      <c r="Q134" s="215"/>
      <c r="R134" s="32">
        <f>+IF(I134=0,"",'Ark1'!U1845)</f>
        <v>21.162658227848095</v>
      </c>
      <c r="S134" s="95"/>
      <c r="T134" s="265">
        <f>+IF(N134=0,"",'Ark1'!AJ1845)</f>
        <v>109.08987341772156</v>
      </c>
      <c r="U134" s="95"/>
      <c r="V134" s="265">
        <f>+IF(N134=0,"",'Ark1'!AK1845)</f>
        <v>16.099784716255382</v>
      </c>
      <c r="W134" s="95"/>
      <c r="X134" s="236">
        <f>+IF(I134=0,"",'Ark1'!T1845)</f>
        <v>5.4113924050632924</v>
      </c>
      <c r="Y134" s="237">
        <f>+IF(I134=0,"",'Ark1'!W1845)</f>
        <v>0</v>
      </c>
      <c r="Z134" s="237">
        <f>+IF(I134=0,"",'Ark1'!X1845)</f>
        <v>83.544303797468388</v>
      </c>
      <c r="AA134" s="237">
        <f>+IF(I134=0,"",'Ark1'!Y1845)</f>
        <v>39.240506329113927</v>
      </c>
      <c r="AB134" s="237">
        <f>+IF(I134=0,"",'Ark1'!Z1845)</f>
        <v>4.1818547786264837</v>
      </c>
      <c r="AC134" s="235">
        <f>+IF(I134=0,"",'Ark1'!AA1845)</f>
        <v>0</v>
      </c>
      <c r="AD134" s="236">
        <f>+IF(I134=0,"",'Ark1'!AC1845)</f>
        <v>0</v>
      </c>
      <c r="AE134" s="237">
        <f>+IF(I134=0,"",'Ark1'!AE1845)</f>
        <v>0</v>
      </c>
      <c r="AF134" s="235">
        <f t="shared" si="14"/>
        <v>4.2325316455696189</v>
      </c>
      <c r="AG134" s="235">
        <f t="shared" si="15"/>
        <v>2.5483870967741935</v>
      </c>
      <c r="AH134" s="214"/>
      <c r="AI134" s="217"/>
      <c r="AK134" s="29"/>
      <c r="AL134" s="27"/>
      <c r="AM134" s="241"/>
      <c r="AN134" s="28"/>
      <c r="AR134" s="28"/>
    </row>
    <row r="135" spans="1:44" ht="15.6">
      <c r="A135" s="214"/>
      <c r="B135" s="290">
        <f>+'Ark1'!C1846</f>
        <v>2024</v>
      </c>
      <c r="C135" s="234">
        <f>+'Ark1'!L1846</f>
        <v>5</v>
      </c>
      <c r="D135" s="234" t="str">
        <f>VLOOKUP(C135,Klasse!$C$10:$D$26,2)</f>
        <v>O</v>
      </c>
      <c r="E135" s="234">
        <f>+'Ark1'!H1846</f>
        <v>1</v>
      </c>
      <c r="F135" s="234">
        <f>+'Ark1'!J1846</f>
        <v>155</v>
      </c>
      <c r="G135" s="234" t="str">
        <f>VLOOKUP(F135,RNR!$A$1:$B$25,2)</f>
        <v>Målselv</v>
      </c>
      <c r="H135" s="234">
        <f>+IF(I135=0,"",'Ark1'!Q1846)</f>
        <v>137</v>
      </c>
      <c r="I135" s="351">
        <f>+'Ark1'!R1846</f>
        <v>326</v>
      </c>
      <c r="J135" s="235">
        <f>+IF(I135=0,"",'Ark1'!AG1846)</f>
        <v>4.4116756171178739</v>
      </c>
      <c r="K135" s="235"/>
      <c r="L135" s="235">
        <f>+IF(I135=0,"",'Ark1'!AH1846)</f>
        <v>3.0674846625766872</v>
      </c>
      <c r="M135" s="95"/>
      <c r="N135" s="241">
        <f>+'Ark1'!AI1846</f>
        <v>314</v>
      </c>
      <c r="O135" s="215"/>
      <c r="P135" s="215"/>
      <c r="Q135" s="215"/>
      <c r="R135" s="32">
        <f>+IF(I135=0,"",'Ark1'!U1846)</f>
        <v>22.785276073619645</v>
      </c>
      <c r="S135" s="95"/>
      <c r="T135" s="265">
        <f>+IF(N135=0,"",'Ark1'!AJ1846)</f>
        <v>111.01687898089176</v>
      </c>
      <c r="U135" s="95"/>
      <c r="V135" s="265">
        <f>+IF(N135=0,"",'Ark1'!AK1846)</f>
        <v>16.604660062649359</v>
      </c>
      <c r="W135" s="95"/>
      <c r="X135" s="236">
        <f>+IF(I135=0,"",'Ark1'!T1846)</f>
        <v>4.5797546012269938</v>
      </c>
      <c r="Y135" s="237">
        <f>+IF(I135=0,"",'Ark1'!W1846)</f>
        <v>0.61349693251533743</v>
      </c>
      <c r="Z135" s="237">
        <f>+IF(I135=0,"",'Ark1'!X1846)</f>
        <v>86.503067484662537</v>
      </c>
      <c r="AA135" s="237">
        <f>+IF(I135=0,"",'Ark1'!Y1846)</f>
        <v>52.453987730061343</v>
      </c>
      <c r="AB135" s="237">
        <f>+IF(I135=0,"",'Ark1'!Z1846)</f>
        <v>5.0990523975765374</v>
      </c>
      <c r="AC135" s="235">
        <f>+IF(I135=0,"",'Ark1'!AA1846)</f>
        <v>0</v>
      </c>
      <c r="AD135" s="236">
        <f>+IF(I135=0,"",'Ark1'!AC1846)</f>
        <v>0</v>
      </c>
      <c r="AE135" s="237">
        <f>+IF(I135=0,"",'Ark1'!AE1846)</f>
        <v>0</v>
      </c>
      <c r="AF135" s="235">
        <f t="shared" si="14"/>
        <v>4.5570552147239294</v>
      </c>
      <c r="AG135" s="235">
        <f t="shared" si="15"/>
        <v>2.3795620437956204</v>
      </c>
      <c r="AH135" s="214"/>
      <c r="AI135" s="217"/>
      <c r="AK135" s="29"/>
      <c r="AL135" s="27"/>
      <c r="AM135" s="241"/>
      <c r="AN135" s="28"/>
      <c r="AR135" s="28"/>
    </row>
    <row r="136" spans="1:44" ht="15.6">
      <c r="A136" s="214"/>
      <c r="B136" s="290">
        <f>+'Ark1'!C1847</f>
        <v>2024</v>
      </c>
      <c r="C136" s="234">
        <f>+'Ark1'!L1847</f>
        <v>5</v>
      </c>
      <c r="D136" s="234" t="str">
        <f>VLOOKUP(C136,Klasse!$C$10:$D$26,2)</f>
        <v>O</v>
      </c>
      <c r="E136" s="234">
        <f>+'Ark1'!H1847</f>
        <v>2</v>
      </c>
      <c r="F136" s="234">
        <f>+'Ark1'!J1847</f>
        <v>160</v>
      </c>
      <c r="G136" s="234" t="str">
        <f>VLOOKUP(F136,RNR!$A$1:$B$25,2)</f>
        <v>Oslo</v>
      </c>
      <c r="H136" s="234">
        <f>+IF(I136=0,"",'Ark1'!Q1847)</f>
        <v>165</v>
      </c>
      <c r="I136" s="351">
        <f>+'Ark1'!R1847</f>
        <v>392</v>
      </c>
      <c r="J136" s="235">
        <f>+IF(I136=0,"",'Ark1'!AG1847)</f>
        <v>7.7456786677911103</v>
      </c>
      <c r="K136" s="235"/>
      <c r="L136" s="235">
        <f>+IF(I136=0,"",'Ark1'!AH1847)</f>
        <v>12.755102040816327</v>
      </c>
      <c r="M136" s="95"/>
      <c r="N136" s="241">
        <f>+'Ark1'!AI1847</f>
        <v>388</v>
      </c>
      <c r="O136" s="215"/>
      <c r="P136" s="215"/>
      <c r="Q136" s="215"/>
      <c r="R136" s="32">
        <f>+IF(I136=0,"",'Ark1'!U1847)</f>
        <v>22.797448979591845</v>
      </c>
      <c r="S136" s="95"/>
      <c r="T136" s="265">
        <f>+IF(N136=0,"",'Ark1'!AJ1847)</f>
        <v>112.00670103092789</v>
      </c>
      <c r="U136" s="95"/>
      <c r="V136" s="265">
        <f>+IF(N136=0,"",'Ark1'!AK1847)</f>
        <v>16.072423857460763</v>
      </c>
      <c r="W136" s="95"/>
      <c r="X136" s="236">
        <f>+IF(I136=0,"",'Ark1'!T1847)</f>
        <v>4.9489795918367347</v>
      </c>
      <c r="Y136" s="237">
        <f>+IF(I136=0,"",'Ark1'!W1847)</f>
        <v>0.25510204081632654</v>
      </c>
      <c r="Z136" s="237">
        <f>+IF(I136=0,"",'Ark1'!X1847)</f>
        <v>97.7040816326531</v>
      </c>
      <c r="AA136" s="237">
        <f>+IF(I136=0,"",'Ark1'!Y1847)</f>
        <v>45.153061224489797</v>
      </c>
      <c r="AB136" s="237">
        <f>+IF(I136=0,"",'Ark1'!Z1847)</f>
        <v>3.747515315954685</v>
      </c>
      <c r="AC136" s="235">
        <f>+IF(I136=0,"",'Ark1'!AA1847)</f>
        <v>0</v>
      </c>
      <c r="AD136" s="236">
        <f>+IF(I136=0,"",'Ark1'!AC1847)</f>
        <v>0</v>
      </c>
      <c r="AE136" s="237">
        <f>+IF(I136=0,"",'Ark1'!AE1847)</f>
        <v>0</v>
      </c>
      <c r="AF136" s="235">
        <f t="shared" si="14"/>
        <v>4.5594897959183687</v>
      </c>
      <c r="AG136" s="235">
        <f t="shared" si="15"/>
        <v>2.375757575757576</v>
      </c>
      <c r="AH136" s="214"/>
      <c r="AI136" s="217"/>
      <c r="AK136" s="29"/>
      <c r="AL136" s="27"/>
      <c r="AM136" s="241"/>
      <c r="AN136" s="28"/>
      <c r="AR136" s="28"/>
    </row>
    <row r="137" spans="1:44" ht="15.6">
      <c r="A137" s="214"/>
      <c r="B137" s="290">
        <f>+'Ark1'!C1848</f>
        <v>2024</v>
      </c>
      <c r="C137" s="234">
        <f>+'Ark1'!L1848</f>
        <v>5</v>
      </c>
      <c r="D137" s="234" t="str">
        <f>VLOOKUP(C137,Klasse!$C$10:$D$26,2)</f>
        <v>O</v>
      </c>
      <c r="E137" s="234">
        <f>+'Ark1'!H1848</f>
        <v>1</v>
      </c>
      <c r="F137" s="234">
        <f>+'Ark1'!J1848</f>
        <v>171</v>
      </c>
      <c r="G137" s="234" t="str">
        <f>VLOOKUP(F137,RNR!$A$1:$B$25,2)</f>
        <v>Prima</v>
      </c>
      <c r="H137" s="234">
        <f>+IF(I137=0,"",'Ark1'!Q1848)</f>
        <v>53</v>
      </c>
      <c r="I137" s="351">
        <f>+'Ark1'!R1848</f>
        <v>129</v>
      </c>
      <c r="J137" s="235">
        <f>+IF(I137=0,"",'Ark1'!AG1848)</f>
        <v>4.3036537239580754</v>
      </c>
      <c r="K137" s="235"/>
      <c r="L137" s="235">
        <f>+IF(I137=0,"",'Ark1'!AH1848)</f>
        <v>0</v>
      </c>
      <c r="M137" s="95"/>
      <c r="N137" s="241">
        <f>+'Ark1'!AI1848</f>
        <v>129</v>
      </c>
      <c r="O137" s="215"/>
      <c r="P137" s="215"/>
      <c r="Q137" s="215"/>
      <c r="R137" s="32">
        <f>+IF(I137=0,"",'Ark1'!U1848)</f>
        <v>23.679069767441856</v>
      </c>
      <c r="S137" s="95"/>
      <c r="T137" s="265">
        <f>+IF(N137=0,"",'Ark1'!AJ1848)</f>
        <v>113.34806201550391</v>
      </c>
      <c r="U137" s="95"/>
      <c r="V137" s="265">
        <f>+IF(N137=0,"",'Ark1'!AK1848)</f>
        <v>16.138306538096543</v>
      </c>
      <c r="W137" s="95"/>
      <c r="X137" s="236">
        <f>+IF(I137=0,"",'Ark1'!T1848)</f>
        <v>4.4496124031007751</v>
      </c>
      <c r="Y137" s="237">
        <f>+IF(I137=0,"",'Ark1'!W1848)</f>
        <v>0</v>
      </c>
      <c r="Z137" s="237">
        <f>+IF(I137=0,"",'Ark1'!X1848)</f>
        <v>95.348837209302374</v>
      </c>
      <c r="AA137" s="237">
        <f>+IF(I137=0,"",'Ark1'!Y1848)</f>
        <v>65.116279069767444</v>
      </c>
      <c r="AB137" s="237">
        <f>+IF(I137=0,"",'Ark1'!Z1848)</f>
        <v>3.7673562053618848</v>
      </c>
      <c r="AC137" s="235">
        <f>+IF(I137=0,"",'Ark1'!AA1848)</f>
        <v>0</v>
      </c>
      <c r="AD137" s="236">
        <f>+IF(I137=0,"",'Ark1'!AC1848)</f>
        <v>0</v>
      </c>
      <c r="AE137" s="237">
        <f>+IF(I137=0,"",'Ark1'!AE1848)</f>
        <v>0</v>
      </c>
      <c r="AF137" s="235">
        <f t="shared" si="14"/>
        <v>4.7358139534883712</v>
      </c>
      <c r="AG137" s="235">
        <f t="shared" si="15"/>
        <v>2.4339622641509435</v>
      </c>
      <c r="AH137" s="214"/>
      <c r="AI137" s="217"/>
      <c r="AK137" s="29"/>
      <c r="AL137" s="27"/>
      <c r="AM137" s="241"/>
      <c r="AN137" s="28"/>
      <c r="AR137" s="28"/>
    </row>
    <row r="138" spans="1:44" ht="15.6">
      <c r="A138" s="214"/>
      <c r="B138" s="290">
        <f>+'Ark1'!C1849</f>
        <v>2024</v>
      </c>
      <c r="C138" s="234">
        <f>+'Ark1'!L1849</f>
        <v>5</v>
      </c>
      <c r="D138" s="234" t="str">
        <f>VLOOKUP(C138,Klasse!$C$10:$D$26,2)</f>
        <v>O</v>
      </c>
      <c r="E138" s="234">
        <f>+'Ark1'!H1849</f>
        <v>2</v>
      </c>
      <c r="F138" s="234">
        <f>+'Ark1'!J1849</f>
        <v>175</v>
      </c>
      <c r="G138" s="234" t="str">
        <f>VLOOKUP(F138,RNR!$A$1:$B$25,2)</f>
        <v>Ole Ringdal</v>
      </c>
      <c r="H138" s="234">
        <f>+IF(I138=0,"",'Ark1'!Q1849)</f>
        <v>95</v>
      </c>
      <c r="I138" s="351">
        <f>+'Ark1'!R1849</f>
        <v>213</v>
      </c>
      <c r="J138" s="235">
        <f>+IF(I138=0,"",'Ark1'!AG1849)</f>
        <v>7.8852194053915996</v>
      </c>
      <c r="K138" s="235"/>
      <c r="L138" s="235">
        <f>+IF(I138=0,"",'Ark1'!AH1849)</f>
        <v>0.46948356807511754</v>
      </c>
      <c r="M138" s="95"/>
      <c r="N138" s="241">
        <f>+'Ark1'!AI1849</f>
        <v>189</v>
      </c>
      <c r="O138" s="215"/>
      <c r="P138" s="215"/>
      <c r="Q138" s="215"/>
      <c r="R138" s="32">
        <f>+IF(I138=0,"",'Ark1'!U1849)</f>
        <v>18.987793427230045</v>
      </c>
      <c r="S138" s="95"/>
      <c r="T138" s="265">
        <f>+IF(N138=0,"",'Ark1'!AJ1849)</f>
        <v>104.90317460317456</v>
      </c>
      <c r="U138" s="95"/>
      <c r="V138" s="265">
        <f>+IF(N138=0,"",'Ark1'!AK1849)</f>
        <v>16.448115127098902</v>
      </c>
      <c r="W138" s="95"/>
      <c r="X138" s="236">
        <f>+IF(I138=0,"",'Ark1'!T1849)</f>
        <v>5.1267605633802811</v>
      </c>
      <c r="Y138" s="237">
        <f>+IF(I138=0,"",'Ark1'!W1849)</f>
        <v>0</v>
      </c>
      <c r="Z138" s="237">
        <f>+IF(I138=0,"",'Ark1'!X1849)</f>
        <v>63.380281690140862</v>
      </c>
      <c r="AA138" s="237">
        <f>+IF(I138=0,"",'Ark1'!Y1849)</f>
        <v>19.718309859154925</v>
      </c>
      <c r="AB138" s="237">
        <f>+IF(I138=0,"",'Ark1'!Z1849)</f>
        <v>4.716044068587391</v>
      </c>
      <c r="AC138" s="235">
        <f>+IF(I138=0,"",'Ark1'!AA1849)</f>
        <v>0</v>
      </c>
      <c r="AD138" s="236">
        <f>+IF(I138=0,"",'Ark1'!AC1849)</f>
        <v>0</v>
      </c>
      <c r="AE138" s="237">
        <f>+IF(I138=0,"",'Ark1'!AE1849)</f>
        <v>0</v>
      </c>
      <c r="AF138" s="235">
        <f t="shared" si="14"/>
        <v>3.7975586854460088</v>
      </c>
      <c r="AG138" s="235">
        <f t="shared" si="15"/>
        <v>2.2421052631578946</v>
      </c>
      <c r="AH138" s="214"/>
      <c r="AI138" s="217"/>
      <c r="AK138" s="29"/>
      <c r="AL138" s="27"/>
      <c r="AM138" s="241"/>
      <c r="AN138" s="28"/>
      <c r="AR138" s="28"/>
    </row>
    <row r="139" spans="1:44" ht="15.6">
      <c r="A139" s="214"/>
      <c r="B139" s="290">
        <f>+'Ark1'!C1850</f>
        <v>2024</v>
      </c>
      <c r="C139" s="234">
        <f>+'Ark1'!L1850</f>
        <v>5</v>
      </c>
      <c r="D139" s="234" t="str">
        <f>VLOOKUP(C139,Klasse!$C$10:$D$26,2)</f>
        <v>O</v>
      </c>
      <c r="E139" s="234">
        <f>+'Ark1'!H1850</f>
        <v>2</v>
      </c>
      <c r="F139" s="234">
        <f>+'Ark1'!J1850</f>
        <v>177</v>
      </c>
      <c r="G139" s="234" t="str">
        <f>VLOOKUP(F139,RNR!$A$1:$B$25,2)</f>
        <v>Slakthuset</v>
      </c>
      <c r="H139" s="234">
        <f>+IF(I139=0,"",'Ark1'!Q1850)</f>
        <v>189</v>
      </c>
      <c r="I139" s="351">
        <f>+'Ark1'!R1850</f>
        <v>515</v>
      </c>
      <c r="J139" s="235">
        <f>+IF(I139=0,"",'Ark1'!AG1850)</f>
        <v>9.8767736166934981</v>
      </c>
      <c r="K139" s="235"/>
      <c r="L139" s="235">
        <f>+IF(I139=0,"",'Ark1'!AH1850)</f>
        <v>4.2718446601941755</v>
      </c>
      <c r="M139" s="95"/>
      <c r="N139" s="241">
        <f>+'Ark1'!AI1850</f>
        <v>515</v>
      </c>
      <c r="O139" s="215"/>
      <c r="P139" s="215"/>
      <c r="Q139" s="215"/>
      <c r="R139" s="32">
        <f>+IF(I139=0,"",'Ark1'!U1850)</f>
        <v>22.607378640776687</v>
      </c>
      <c r="S139" s="95"/>
      <c r="T139" s="265">
        <f>+IF(N139=0,"",'Ark1'!AJ1850)</f>
        <v>111.62252427184463</v>
      </c>
      <c r="U139" s="95"/>
      <c r="V139" s="265">
        <f>+IF(N139=0,"",'Ark1'!AK1850)</f>
        <v>16.097288891270018</v>
      </c>
      <c r="W139" s="95"/>
      <c r="X139" s="236">
        <f>+IF(I139=0,"",'Ark1'!T1850)</f>
        <v>5.0912621359223289</v>
      </c>
      <c r="Y139" s="237">
        <f>+IF(I139=0,"",'Ark1'!W1850)</f>
        <v>0</v>
      </c>
      <c r="Z139" s="237">
        <f>+IF(I139=0,"",'Ark1'!X1850)</f>
        <v>93.398058252427163</v>
      </c>
      <c r="AA139" s="237">
        <f>+IF(I139=0,"",'Ark1'!Y1850)</f>
        <v>49.514563106796125</v>
      </c>
      <c r="AB139" s="237">
        <f>+IF(I139=0,"",'Ark1'!Z1850)</f>
        <v>4.026184191997876</v>
      </c>
      <c r="AC139" s="235">
        <f>+IF(I139=0,"",'Ark1'!AA1850)</f>
        <v>0</v>
      </c>
      <c r="AD139" s="236">
        <f>+IF(I139=0,"",'Ark1'!AC1850)</f>
        <v>0</v>
      </c>
      <c r="AE139" s="237">
        <f>+IF(I139=0,"",'Ark1'!AE1850)</f>
        <v>0</v>
      </c>
      <c r="AF139" s="235">
        <f t="shared" si="14"/>
        <v>4.5214757281553375</v>
      </c>
      <c r="AG139" s="235">
        <f t="shared" si="15"/>
        <v>2.7248677248677247</v>
      </c>
      <c r="AH139" s="214"/>
      <c r="AI139" s="217"/>
      <c r="AK139" s="29"/>
      <c r="AL139" s="27"/>
      <c r="AM139" s="241"/>
      <c r="AN139" s="28"/>
      <c r="AR139" s="28"/>
    </row>
    <row r="140" spans="1:44" ht="15.6">
      <c r="A140" s="214"/>
      <c r="B140" s="290">
        <f>+'Ark1'!C1851</f>
        <v>2024</v>
      </c>
      <c r="C140" s="234">
        <f>+'Ark1'!L1851</f>
        <v>5</v>
      </c>
      <c r="D140" s="234" t="str">
        <f>VLOOKUP(C140,Klasse!$C$10:$D$26,2)</f>
        <v>O</v>
      </c>
      <c r="E140" s="234">
        <f>+'Ark1'!H1851</f>
        <v>2</v>
      </c>
      <c r="F140" s="234">
        <f>+'Ark1'!J1851</f>
        <v>178</v>
      </c>
      <c r="G140" s="234" t="str">
        <f>VLOOKUP(F140,RNR!$A$1:$B$25,2)</f>
        <v>Røros</v>
      </c>
      <c r="H140" s="234">
        <f>+IF(I140=0,"",'Ark1'!Q1851)</f>
        <v>52</v>
      </c>
      <c r="I140" s="351">
        <f>+'Ark1'!R1851</f>
        <v>116</v>
      </c>
      <c r="J140" s="235">
        <f>+IF(I140=0,"",'Ark1'!AG1851)</f>
        <v>5.8713328998291772</v>
      </c>
      <c r="K140" s="235"/>
      <c r="L140" s="235">
        <f>+IF(I140=0,"",'Ark1'!AH1851)</f>
        <v>7.7586206896551699</v>
      </c>
      <c r="M140" s="95"/>
      <c r="N140" s="241">
        <f>+'Ark1'!AI1851</f>
        <v>116</v>
      </c>
      <c r="O140" s="215"/>
      <c r="P140" s="215"/>
      <c r="Q140" s="215"/>
      <c r="R140" s="32">
        <f>+IF(I140=0,"",'Ark1'!U1851)</f>
        <v>24.207758620689646</v>
      </c>
      <c r="S140" s="95"/>
      <c r="T140" s="265">
        <f>+IF(N140=0,"",'Ark1'!AJ1851)</f>
        <v>114.47672413793096</v>
      </c>
      <c r="U140" s="95"/>
      <c r="V140" s="265">
        <f>+IF(N140=0,"",'Ark1'!AK1851)</f>
        <v>16.068594556280502</v>
      </c>
      <c r="W140" s="95"/>
      <c r="X140" s="236">
        <f>+IF(I140=0,"",'Ark1'!T1851)</f>
        <v>4.8534482758620685</v>
      </c>
      <c r="Y140" s="237">
        <f>+IF(I140=0,"",'Ark1'!W1851)</f>
        <v>0.86206896551724133</v>
      </c>
      <c r="Z140" s="237">
        <f>+IF(I140=0,"",'Ark1'!X1851)</f>
        <v>100</v>
      </c>
      <c r="AA140" s="237">
        <f>+IF(I140=0,"",'Ark1'!Y1851)</f>
        <v>67.241379310344811</v>
      </c>
      <c r="AB140" s="237">
        <f>+IF(I140=0,"",'Ark1'!Z1851)</f>
        <v>3.1374036834253345</v>
      </c>
      <c r="AC140" s="235">
        <f>+IF(I140=0,"",'Ark1'!AA1851)</f>
        <v>0</v>
      </c>
      <c r="AD140" s="236">
        <f>+IF(I140=0,"",'Ark1'!AC1851)</f>
        <v>0</v>
      </c>
      <c r="AE140" s="237">
        <f>+IF(I140=0,"",'Ark1'!AE1851)</f>
        <v>0</v>
      </c>
      <c r="AF140" s="235">
        <f t="shared" si="14"/>
        <v>4.8415517241379291</v>
      </c>
      <c r="AG140" s="235">
        <f t="shared" si="15"/>
        <v>2.2307692307692308</v>
      </c>
      <c r="AH140" s="214"/>
      <c r="AI140" s="217"/>
      <c r="AK140" s="29"/>
      <c r="AL140" s="27"/>
      <c r="AM140" s="241"/>
      <c r="AN140" s="28"/>
      <c r="AR140" s="28"/>
    </row>
    <row r="141" spans="1:44" ht="15.6">
      <c r="A141" s="214"/>
      <c r="B141" s="290">
        <f>+'Ark1'!C1852</f>
        <v>2024</v>
      </c>
      <c r="C141" s="234">
        <f>+'Ark1'!L1852</f>
        <v>5</v>
      </c>
      <c r="D141" s="234" t="str">
        <f>VLOOKUP(C141,Klasse!$C$10:$D$26,2)</f>
        <v>O</v>
      </c>
      <c r="E141" s="234">
        <f>+'Ark1'!H1852</f>
        <v>2</v>
      </c>
      <c r="F141" s="234">
        <f>+'Ark1'!J1852</f>
        <v>181</v>
      </c>
      <c r="G141" s="234" t="str">
        <f>VLOOKUP(F141,RNR!$A$1:$B$25,2)</f>
        <v>Horns</v>
      </c>
      <c r="H141" s="234">
        <f>+IF(I141=0,"",'Ark1'!Q1852)</f>
        <v>108</v>
      </c>
      <c r="I141" s="351">
        <f>+'Ark1'!R1852</f>
        <v>280</v>
      </c>
      <c r="J141" s="235">
        <f>+IF(I141=0,"",'Ark1'!AG1852)</f>
        <v>6.7739119772640883</v>
      </c>
      <c r="K141" s="235"/>
      <c r="L141" s="235">
        <f>+IF(I141=0,"",'Ark1'!AH1852)</f>
        <v>0</v>
      </c>
      <c r="M141" s="95"/>
      <c r="N141" s="241">
        <f>+'Ark1'!AI1852</f>
        <v>278</v>
      </c>
      <c r="O141" s="215"/>
      <c r="P141" s="215"/>
      <c r="Q141" s="215"/>
      <c r="R141" s="32">
        <f>+IF(I141=0,"",'Ark1'!U1852)</f>
        <v>19.927857142857128</v>
      </c>
      <c r="S141" s="95"/>
      <c r="T141" s="265">
        <f>+IF(N141=0,"",'Ark1'!AJ1852)</f>
        <v>107.02302158273376</v>
      </c>
      <c r="U141" s="95"/>
      <c r="V141" s="265">
        <f>+IF(N141=0,"",'Ark1'!AK1852)</f>
        <v>16.040208651418279</v>
      </c>
      <c r="W141" s="95"/>
      <c r="X141" s="236">
        <f>+IF(I141=0,"",'Ark1'!T1852)</f>
        <v>5.4285714285714306</v>
      </c>
      <c r="Y141" s="237">
        <f>+IF(I141=0,"",'Ark1'!W1852)</f>
        <v>0</v>
      </c>
      <c r="Z141" s="237">
        <f>+IF(I141=0,"",'Ark1'!X1852)</f>
        <v>78.571428571428555</v>
      </c>
      <c r="AA141" s="237">
        <f>+IF(I141=0,"",'Ark1'!Y1852)</f>
        <v>25</v>
      </c>
      <c r="AB141" s="237">
        <f>+IF(I141=0,"",'Ark1'!Z1852)</f>
        <v>4.1820717329562589</v>
      </c>
      <c r="AC141" s="235">
        <f>+IF(I141=0,"",'Ark1'!AA1852)</f>
        <v>0</v>
      </c>
      <c r="AD141" s="236">
        <f>+IF(I141=0,"",'Ark1'!AC1852)</f>
        <v>0</v>
      </c>
      <c r="AE141" s="237">
        <f>+IF(I141=0,"",'Ark1'!AE1852)</f>
        <v>0</v>
      </c>
      <c r="AF141" s="235">
        <f t="shared" si="14"/>
        <v>3.9855714285714257</v>
      </c>
      <c r="AG141" s="235">
        <f t="shared" si="15"/>
        <v>2.5925925925925926</v>
      </c>
      <c r="AH141" s="214"/>
      <c r="AI141" s="217"/>
      <c r="AK141" s="29"/>
      <c r="AL141" s="27"/>
      <c r="AM141" s="241"/>
      <c r="AN141" s="28"/>
      <c r="AR141" s="28"/>
    </row>
    <row r="142" spans="1:44" ht="15.6">
      <c r="A142" s="214"/>
      <c r="B142" s="290">
        <f>+'Ark1'!C1853</f>
        <v>2024</v>
      </c>
      <c r="C142" s="234">
        <f>+'Ark1'!L1853</f>
        <v>5</v>
      </c>
      <c r="D142" s="234" t="str">
        <f>VLOOKUP(C142,Klasse!$C$10:$D$26,2)</f>
        <v>O</v>
      </c>
      <c r="E142" s="234">
        <f>+'Ark1'!H1853</f>
        <v>1</v>
      </c>
      <c r="F142" s="234">
        <f>+'Ark1'!J1853</f>
        <v>262</v>
      </c>
      <c r="G142" s="234" t="str">
        <f>VLOOKUP(F142,RNR!$A$1:$B$25,2)</f>
        <v>Strilalam</v>
      </c>
      <c r="H142" s="234" t="str">
        <f>+IF(I142=0,"",'Ark1'!Q1853)</f>
        <v/>
      </c>
      <c r="I142" s="351">
        <f>+'Ark1'!R1853</f>
        <v>0</v>
      </c>
      <c r="J142" s="235" t="str">
        <f>+IF(I142=0,"",'Ark1'!AG1853)</f>
        <v/>
      </c>
      <c r="K142" s="235"/>
      <c r="L142" s="235" t="str">
        <f>+IF(I142=0,"",'Ark1'!AH1853)</f>
        <v/>
      </c>
      <c r="M142" s="95"/>
      <c r="N142" s="241">
        <f>+'Ark1'!AI1853</f>
        <v>0</v>
      </c>
      <c r="O142" s="215"/>
      <c r="P142" s="215"/>
      <c r="Q142" s="215"/>
      <c r="R142" s="32" t="str">
        <f>+IF(I142=0,"",'Ark1'!U1853)</f>
        <v/>
      </c>
      <c r="S142" s="95"/>
      <c r="T142" s="265" t="str">
        <f>+IF(N142=0,"",'Ark1'!AJ1853)</f>
        <v/>
      </c>
      <c r="U142" s="95"/>
      <c r="V142" s="265" t="str">
        <f>+IF(N142=0,"",'Ark1'!AK1853)</f>
        <v/>
      </c>
      <c r="W142" s="95"/>
      <c r="X142" s="236" t="str">
        <f>+IF(I142=0,"",'Ark1'!T1853)</f>
        <v/>
      </c>
      <c r="Y142" s="237" t="str">
        <f>+IF(I142=0,"",'Ark1'!W1853)</f>
        <v/>
      </c>
      <c r="Z142" s="237" t="str">
        <f>+IF(I142=0,"",'Ark1'!X1853)</f>
        <v/>
      </c>
      <c r="AA142" s="237" t="str">
        <f>+IF(I142=0,"",'Ark1'!Y1853)</f>
        <v/>
      </c>
      <c r="AB142" s="237" t="str">
        <f>+IF(I142=0,"",'Ark1'!Z1853)</f>
        <v/>
      </c>
      <c r="AC142" s="235" t="str">
        <f>+IF(I142=0,"",'Ark1'!AA1853)</f>
        <v/>
      </c>
      <c r="AD142" s="236" t="str">
        <f>+IF(I142=0,"",'Ark1'!AC1853)</f>
        <v/>
      </c>
      <c r="AE142" s="237" t="str">
        <f>+IF(I142=0,"",'Ark1'!AE1853)</f>
        <v/>
      </c>
      <c r="AF142" s="235" t="str">
        <f t="shared" si="14"/>
        <v/>
      </c>
      <c r="AG142" s="235" t="str">
        <f t="shared" si="15"/>
        <v/>
      </c>
      <c r="AH142" s="214"/>
      <c r="AI142" s="217"/>
      <c r="AK142" s="29"/>
      <c r="AL142" s="27"/>
      <c r="AM142" s="241"/>
      <c r="AN142" s="28"/>
      <c r="AR142" s="28"/>
    </row>
    <row r="143" spans="1:44" ht="15.6">
      <c r="A143" s="214"/>
      <c r="B143" s="290">
        <f>+'Ark1'!C1854</f>
        <v>2024</v>
      </c>
      <c r="C143" s="234">
        <f>+'Ark1'!L1854</f>
        <v>5</v>
      </c>
      <c r="D143" s="234" t="str">
        <f>VLOOKUP(C143,Klasse!$C$10:$D$26,2)</f>
        <v>O</v>
      </c>
      <c r="E143" s="234">
        <f>+'Ark1'!H1854</f>
        <v>2</v>
      </c>
      <c r="F143" s="234">
        <f>+'Ark1'!J1854</f>
        <v>267</v>
      </c>
      <c r="G143" s="234" t="str">
        <f>VLOOKUP(F143,RNR!$A$1:$B$25,2)</f>
        <v>Dalpro</v>
      </c>
      <c r="H143" s="234">
        <f>+IF(I143=0,"",'Ark1'!Q1854)</f>
        <v>13</v>
      </c>
      <c r="I143" s="351">
        <f>+'Ark1'!R1854</f>
        <v>40</v>
      </c>
      <c r="J143" s="235">
        <f>+IF(I143=0,"",'Ark1'!AG1854)</f>
        <v>37.301995474182256</v>
      </c>
      <c r="K143" s="235"/>
      <c r="L143" s="235">
        <f>+IF(I143=0,"",'Ark1'!AH1854)</f>
        <v>45</v>
      </c>
      <c r="M143" s="95"/>
      <c r="N143" s="241">
        <f>+'Ark1'!AI1854</f>
        <v>39</v>
      </c>
      <c r="O143" s="215"/>
      <c r="P143" s="215"/>
      <c r="Q143" s="215"/>
      <c r="R143" s="32">
        <f>+IF(I143=0,"",'Ark1'!U1854)</f>
        <v>18.1325</v>
      </c>
      <c r="S143" s="95"/>
      <c r="T143" s="265">
        <f>+IF(N143=0,"",'Ark1'!AJ1854)</f>
        <v>103.79487179487182</v>
      </c>
      <c r="U143" s="95"/>
      <c r="V143" s="265">
        <f>+IF(N143=0,"",'Ark1'!AK1854)</f>
        <v>16.273679675018141</v>
      </c>
      <c r="W143" s="95"/>
      <c r="X143" s="236">
        <f>+IF(I143=0,"",'Ark1'!T1854)</f>
        <v>5.4</v>
      </c>
      <c r="Y143" s="237">
        <f>+IF(I143=0,"",'Ark1'!W1854)</f>
        <v>0</v>
      </c>
      <c r="Z143" s="237">
        <f>+IF(I143=0,"",'Ark1'!X1854)</f>
        <v>82.5</v>
      </c>
      <c r="AA143" s="237">
        <f>+IF(I143=0,"",'Ark1'!Y1854)</f>
        <v>0</v>
      </c>
      <c r="AB143" s="237">
        <f>+IF(I143=0,"",'Ark1'!Z1854)</f>
        <v>2.1992484511759911</v>
      </c>
      <c r="AC143" s="235">
        <f>+IF(I143=0,"",'Ark1'!AA1854)</f>
        <v>0</v>
      </c>
      <c r="AD143" s="236">
        <f>+IF(I143=0,"",'Ark1'!AC1854)</f>
        <v>0</v>
      </c>
      <c r="AE143" s="237">
        <f>+IF(I143=0,"",'Ark1'!AE1854)</f>
        <v>0</v>
      </c>
      <c r="AF143" s="235">
        <f t="shared" si="14"/>
        <v>3.6265000000000001</v>
      </c>
      <c r="AG143" s="235">
        <f t="shared" si="15"/>
        <v>3.0769230769230771</v>
      </c>
      <c r="AH143" s="214"/>
      <c r="AI143" s="217"/>
      <c r="AK143" s="29"/>
      <c r="AL143" s="27"/>
      <c r="AM143" s="241"/>
      <c r="AN143" s="28"/>
      <c r="AR143" s="28"/>
    </row>
    <row r="144" spans="1:44" ht="15.6">
      <c r="A144" s="214"/>
      <c r="B144" s="290">
        <f>+'Ark1'!C1855</f>
        <v>2024</v>
      </c>
      <c r="C144" s="234">
        <f>+'Ark1'!L1855</f>
        <v>5</v>
      </c>
      <c r="D144" s="234" t="str">
        <f>VLOOKUP(C144,Klasse!$C$10:$D$26,2)</f>
        <v>O</v>
      </c>
      <c r="E144" s="234">
        <f>+'Ark1'!H1855</f>
        <v>1</v>
      </c>
      <c r="F144" s="234">
        <f>+'Ark1'!J1855</f>
        <v>309</v>
      </c>
      <c r="G144" s="234" t="str">
        <f>VLOOKUP(F144,RNR!$A$1:$B$25,2)</f>
        <v>Malvik</v>
      </c>
      <c r="H144" s="234">
        <f>+IF(I144=0,"",'Ark1'!Q1855)</f>
        <v>373</v>
      </c>
      <c r="I144" s="351">
        <f>+'Ark1'!R1855</f>
        <v>983</v>
      </c>
      <c r="J144" s="235">
        <f>+IF(I144=0,"",'Ark1'!AG1855)</f>
        <v>7.1730468289487312</v>
      </c>
      <c r="K144" s="235"/>
      <c r="L144" s="235">
        <f>+IF(I144=0,"",'Ark1'!AH1855)</f>
        <v>5.5951169888097665</v>
      </c>
      <c r="M144" s="95"/>
      <c r="N144" s="241">
        <f>+'Ark1'!AI1855</f>
        <v>982</v>
      </c>
      <c r="O144" s="215"/>
      <c r="P144" s="215"/>
      <c r="Q144" s="215"/>
      <c r="R144" s="32">
        <f>+IF(I144=0,"",'Ark1'!U1855)</f>
        <v>21.230620549338763</v>
      </c>
      <c r="S144" s="95"/>
      <c r="T144" s="265">
        <f>+IF(N144=0,"",'Ark1'!AJ1855)</f>
        <v>109.39745417515299</v>
      </c>
      <c r="U144" s="95"/>
      <c r="V144" s="265">
        <f>+IF(N144=0,"",'Ark1'!AK1855)</f>
        <v>16.042695197258794</v>
      </c>
      <c r="W144" s="95"/>
      <c r="X144" s="236">
        <f>+IF(I144=0,"",'Ark1'!T1855)</f>
        <v>5.4628687690742606</v>
      </c>
      <c r="Y144" s="237">
        <f>+IF(I144=0,"",'Ark1'!W1855)</f>
        <v>0.91556459816887059</v>
      </c>
      <c r="Z144" s="237">
        <f>+IF(I144=0,"",'Ark1'!X1855)</f>
        <v>87.080366225839242</v>
      </c>
      <c r="AA144" s="237">
        <f>+IF(I144=0,"",'Ark1'!Y1855)</f>
        <v>35.707019328585972</v>
      </c>
      <c r="AB144" s="237">
        <f>+IF(I144=0,"",'Ark1'!Z1855)</f>
        <v>3.9973628541650248</v>
      </c>
      <c r="AC144" s="235">
        <f>+IF(I144=0,"",'Ark1'!AA1855)</f>
        <v>0</v>
      </c>
      <c r="AD144" s="236">
        <f>+IF(I144=0,"",'Ark1'!AC1855)</f>
        <v>0</v>
      </c>
      <c r="AE144" s="237">
        <f>+IF(I144=0,"",'Ark1'!AE1855)</f>
        <v>0</v>
      </c>
      <c r="AF144" s="235">
        <f t="shared" si="14"/>
        <v>4.2461241098677522</v>
      </c>
      <c r="AG144" s="235">
        <f t="shared" si="15"/>
        <v>2.6353887399463809</v>
      </c>
      <c r="AH144" s="214"/>
      <c r="AI144" s="217"/>
      <c r="AK144" s="29"/>
      <c r="AL144" s="27"/>
      <c r="AM144" s="241"/>
      <c r="AN144" s="28"/>
      <c r="AR144" s="28"/>
    </row>
    <row r="145" spans="1:62" ht="15.6">
      <c r="A145" s="214"/>
      <c r="B145" s="290">
        <f>+'Ark1'!C1856</f>
        <v>2024</v>
      </c>
      <c r="C145" s="234">
        <f>+'Ark1'!L1856</f>
        <v>5</v>
      </c>
      <c r="D145" s="234" t="str">
        <f>VLOOKUP(C145,Klasse!$C$10:$D$26,2)</f>
        <v>O</v>
      </c>
      <c r="E145" s="234">
        <f>+'Ark1'!H1856</f>
        <v>2</v>
      </c>
      <c r="F145" s="234">
        <f>+'Ark1'!J1856</f>
        <v>470</v>
      </c>
      <c r="G145" s="234" t="str">
        <f>VLOOKUP(F145,RNR!$A$1:$B$25,2)</f>
        <v>Jens Eide</v>
      </c>
      <c r="H145" s="234">
        <f>+IF(I145=0,"",'Ark1'!Q1856)</f>
        <v>80</v>
      </c>
      <c r="I145" s="351">
        <f>+'Ark1'!R1856</f>
        <v>173</v>
      </c>
      <c r="J145" s="235">
        <f>+IF(I145=0,"",'Ark1'!AG1856)</f>
        <v>9.573590256148016</v>
      </c>
      <c r="K145" s="235"/>
      <c r="L145" s="235">
        <f>+IF(I145=0,"",'Ark1'!AH1856)</f>
        <v>24.277456647398839</v>
      </c>
      <c r="M145" s="95"/>
      <c r="N145" s="241">
        <f>+'Ark1'!AI1856</f>
        <v>173</v>
      </c>
      <c r="O145" s="215"/>
      <c r="P145" s="215"/>
      <c r="Q145" s="215"/>
      <c r="R145" s="32">
        <f>+IF(I145=0,"",'Ark1'!U1856)</f>
        <v>19.046242774566476</v>
      </c>
      <c r="S145" s="95"/>
      <c r="T145" s="265">
        <f>+IF(N145=0,"",'Ark1'!AJ1856)</f>
        <v>105.08670520231212</v>
      </c>
      <c r="U145" s="95"/>
      <c r="V145" s="265">
        <f>+IF(N145=0,"",'Ark1'!AK1856)</f>
        <v>16.105749632550673</v>
      </c>
      <c r="W145" s="95"/>
      <c r="X145" s="236">
        <f>+IF(I145=0,"",'Ark1'!T1856)</f>
        <v>5.6763005780346791</v>
      </c>
      <c r="Y145" s="237">
        <f>+IF(I145=0,"",'Ark1'!W1856)</f>
        <v>0</v>
      </c>
      <c r="Z145" s="237">
        <f>+IF(I145=0,"",'Ark1'!X1856)</f>
        <v>68.786127167630085</v>
      </c>
      <c r="AA145" s="237">
        <f>+IF(I145=0,"",'Ark1'!Y1856)</f>
        <v>21.965317919075151</v>
      </c>
      <c r="AB145" s="237">
        <f>+IF(I145=0,"",'Ark1'!Z1856)</f>
        <v>4.2572685602672076</v>
      </c>
      <c r="AC145" s="235">
        <f>+IF(I145=0,"",'Ark1'!AA1856)</f>
        <v>0</v>
      </c>
      <c r="AD145" s="236">
        <f>+IF(I145=0,"",'Ark1'!AC1856)</f>
        <v>0</v>
      </c>
      <c r="AE145" s="237">
        <f>+IF(I145=0,"",'Ark1'!AE1856)</f>
        <v>0</v>
      </c>
      <c r="AF145" s="235">
        <f t="shared" si="14"/>
        <v>3.8092485549132951</v>
      </c>
      <c r="AG145" s="235">
        <f t="shared" si="15"/>
        <v>2.1625000000000001</v>
      </c>
      <c r="AH145" s="214"/>
      <c r="AI145" s="217"/>
      <c r="AK145" s="29"/>
      <c r="AL145" s="27"/>
      <c r="AM145" s="241"/>
      <c r="AN145" s="28"/>
      <c r="AR145" s="28"/>
    </row>
    <row r="146" spans="1:62" ht="15.6">
      <c r="A146" s="214"/>
      <c r="B146" s="290">
        <f>+'Ark1'!C1857</f>
        <v>2024</v>
      </c>
      <c r="C146" s="234">
        <f>+'Ark1'!L1857</f>
        <v>5</v>
      </c>
      <c r="D146" s="234" t="str">
        <f>VLOOKUP(C146,Klasse!$C$10:$D$26,2)</f>
        <v>O</v>
      </c>
      <c r="E146" s="234">
        <f>+'Ark1'!H1857</f>
        <v>2</v>
      </c>
      <c r="F146" s="234">
        <f>+'Ark1'!J1857</f>
        <v>629</v>
      </c>
      <c r="G146" s="234" t="str">
        <f>VLOOKUP(F146,RNR!$A$1:$B$25,2)</f>
        <v>Bø</v>
      </c>
      <c r="H146" s="234" t="str">
        <f>+IF(I146=0,"",'Ark1'!Q1857)</f>
        <v/>
      </c>
      <c r="I146" s="351">
        <f>+'Ark1'!R1857</f>
        <v>0</v>
      </c>
      <c r="J146" s="235" t="str">
        <f>+IF(I146=0,"",'Ark1'!AG1857)</f>
        <v/>
      </c>
      <c r="K146" s="235"/>
      <c r="L146" s="235" t="str">
        <f>+IF(I146=0,"",'Ark1'!AH1857)</f>
        <v/>
      </c>
      <c r="M146" s="95"/>
      <c r="N146" s="241">
        <f>+'Ark1'!AI1857</f>
        <v>0</v>
      </c>
      <c r="O146" s="215"/>
      <c r="P146" s="215"/>
      <c r="Q146" s="215"/>
      <c r="R146" s="32" t="str">
        <f>+IF(I146=0,"",'Ark1'!U1857)</f>
        <v/>
      </c>
      <c r="S146" s="95"/>
      <c r="T146" s="265" t="str">
        <f>+IF(N146=0,"",'Ark1'!AJ1857)</f>
        <v/>
      </c>
      <c r="U146" s="95"/>
      <c r="V146" s="265" t="str">
        <f>+IF(N146=0,"",'Ark1'!AK1857)</f>
        <v/>
      </c>
      <c r="W146" s="95"/>
      <c r="X146" s="236" t="str">
        <f>+IF(I146=0,"",'Ark1'!T1857)</f>
        <v/>
      </c>
      <c r="Y146" s="237" t="str">
        <f>+IF(I146=0,"",'Ark1'!W1857)</f>
        <v/>
      </c>
      <c r="Z146" s="237" t="str">
        <f>+IF(I146=0,"",'Ark1'!X1857)</f>
        <v/>
      </c>
      <c r="AA146" s="237" t="str">
        <f>+IF(I146=0,"",'Ark1'!Y1857)</f>
        <v/>
      </c>
      <c r="AB146" s="237" t="str">
        <f>+IF(I146=0,"",'Ark1'!Z1857)</f>
        <v/>
      </c>
      <c r="AC146" s="235" t="str">
        <f>+IF(I146=0,"",'Ark1'!AA1857)</f>
        <v/>
      </c>
      <c r="AD146" s="236" t="str">
        <f>+IF(I146=0,"",'Ark1'!AC1857)</f>
        <v/>
      </c>
      <c r="AE146" s="237" t="str">
        <f>+IF(I146=0,"",'Ark1'!AE1857)</f>
        <v/>
      </c>
      <c r="AF146" s="235" t="str">
        <f t="shared" si="14"/>
        <v/>
      </c>
      <c r="AG146" s="235" t="str">
        <f t="shared" si="15"/>
        <v/>
      </c>
      <c r="AH146" s="214"/>
      <c r="AI146" s="217"/>
      <c r="AK146" s="29"/>
      <c r="AL146" s="27"/>
      <c r="AM146" s="241"/>
      <c r="AN146" s="28"/>
      <c r="AR146" s="28"/>
    </row>
    <row r="147" spans="1:62" ht="15.6">
      <c r="A147" s="214"/>
      <c r="B147" s="290">
        <f>+'Ark1'!C1858</f>
        <v>2024</v>
      </c>
      <c r="C147" s="234">
        <f>+'Ark1'!L1858</f>
        <v>5</v>
      </c>
      <c r="D147" s="234" t="str">
        <f>VLOOKUP(C147,Klasse!$C$10:$D$26,2)</f>
        <v>O</v>
      </c>
      <c r="E147" s="234">
        <f>+'Ark1'!H1858</f>
        <v>1</v>
      </c>
      <c r="F147" s="234">
        <f>+'Ark1'!J1858</f>
        <v>643</v>
      </c>
      <c r="G147" s="234" t="str">
        <f>VLOOKUP(F147,RNR!$A$1:$B$25,2)</f>
        <v>Bjerka</v>
      </c>
      <c r="H147" s="234">
        <f>+IF(I147=0,"",'Ark1'!Q1858)</f>
        <v>212</v>
      </c>
      <c r="I147" s="351">
        <f>+'Ark1'!R1858</f>
        <v>562</v>
      </c>
      <c r="J147" s="235">
        <f>+IF(I147=0,"",'Ark1'!AG1858)</f>
        <v>7.4645342814579232</v>
      </c>
      <c r="K147" s="235"/>
      <c r="L147" s="235">
        <f>+IF(I147=0,"",'Ark1'!AH1858)</f>
        <v>4.0925266903914599</v>
      </c>
      <c r="M147" s="95"/>
      <c r="N147" s="241">
        <f>+'Ark1'!AI1858</f>
        <v>492</v>
      </c>
      <c r="O147" s="215"/>
      <c r="P147" s="215"/>
      <c r="Q147" s="215"/>
      <c r="R147" s="32">
        <f>+IF(I147=0,"",'Ark1'!U1858)</f>
        <v>19.784163701067595</v>
      </c>
      <c r="S147" s="95"/>
      <c r="T147" s="265">
        <f>+IF(N147=0,"",'Ark1'!AJ1858)</f>
        <v>105.43902439024399</v>
      </c>
      <c r="U147" s="95"/>
      <c r="V147" s="265">
        <f>+IF(N147=0,"",'Ark1'!AK1858)</f>
        <v>16.228675738798398</v>
      </c>
      <c r="W147" s="95"/>
      <c r="X147" s="236">
        <f>+IF(I147=0,"",'Ark1'!T1858)</f>
        <v>5.5160142348754446</v>
      </c>
      <c r="Y147" s="237">
        <f>+IF(I147=0,"",'Ark1'!W1858)</f>
        <v>0.53380782918149461</v>
      </c>
      <c r="Z147" s="237">
        <f>+IF(I147=0,"",'Ark1'!X1858)</f>
        <v>69.395017793594306</v>
      </c>
      <c r="AA147" s="237">
        <f>+IF(I147=0,"",'Ark1'!Y1858)</f>
        <v>28.825622775800703</v>
      </c>
      <c r="AB147" s="237">
        <f>+IF(I147=0,"",'Ark1'!Z1858)</f>
        <v>4.9129267097896809</v>
      </c>
      <c r="AC147" s="235">
        <f>+IF(I147=0,"",'Ark1'!AA1858)</f>
        <v>0</v>
      </c>
      <c r="AD147" s="236">
        <f>+IF(I147=0,"",'Ark1'!AC1858)</f>
        <v>0</v>
      </c>
      <c r="AE147" s="237">
        <f>+IF(I147=0,"",'Ark1'!AE1858)</f>
        <v>0</v>
      </c>
      <c r="AF147" s="235">
        <f t="shared" si="14"/>
        <v>3.9568327402135188</v>
      </c>
      <c r="AG147" s="235">
        <f t="shared" si="15"/>
        <v>2.6509433962264151</v>
      </c>
      <c r="AH147" s="214"/>
      <c r="AI147" s="217"/>
      <c r="AK147" s="29"/>
      <c r="AL147" s="27"/>
      <c r="AM147" s="241"/>
      <c r="AN147" s="28"/>
      <c r="AR147" s="28"/>
    </row>
    <row r="148" spans="1:62" ht="15.6">
      <c r="A148" s="214"/>
      <c r="B148" s="290">
        <f>+'Ark1'!C1859</f>
        <v>2024</v>
      </c>
      <c r="C148" s="234">
        <f>+'Ark1'!L1859</f>
        <v>5</v>
      </c>
      <c r="D148" s="234" t="str">
        <f>VLOOKUP(C148,Klasse!$C$10:$D$26,2)</f>
        <v>O</v>
      </c>
      <c r="E148" s="234">
        <f>+'Ark1'!H1859</f>
        <v>2</v>
      </c>
      <c r="F148" s="234">
        <f>+'Ark1'!J1859</f>
        <v>704</v>
      </c>
      <c r="G148" s="234" t="str">
        <f>VLOOKUP(F148,RNR!$A$1:$B$25,2)</f>
        <v>Øre Vilt</v>
      </c>
      <c r="H148" s="234" t="str">
        <f>+IF(I148=0,"",'Ark1'!Q1859)</f>
        <v/>
      </c>
      <c r="I148" s="351">
        <f>+'Ark1'!R1859</f>
        <v>0</v>
      </c>
      <c r="J148" s="235" t="str">
        <f>+IF(I148=0,"",'Ark1'!AG1859)</f>
        <v/>
      </c>
      <c r="K148" s="235"/>
      <c r="L148" s="235" t="str">
        <f>+IF(I148=0,"",'Ark1'!AH1859)</f>
        <v/>
      </c>
      <c r="M148" s="95"/>
      <c r="N148" s="241">
        <f>+'Ark1'!AI1859</f>
        <v>0</v>
      </c>
      <c r="O148" s="215"/>
      <c r="P148" s="215"/>
      <c r="Q148" s="215"/>
      <c r="R148" s="32" t="str">
        <f>+IF(I148=0,"",'Ark1'!U1859)</f>
        <v/>
      </c>
      <c r="S148" s="95"/>
      <c r="T148" s="265" t="str">
        <f>+IF(N148=0,"",'Ark1'!AJ1859)</f>
        <v/>
      </c>
      <c r="U148" s="95"/>
      <c r="V148" s="265" t="str">
        <f>+IF(N148=0,"",'Ark1'!AK1859)</f>
        <v/>
      </c>
      <c r="W148" s="95"/>
      <c r="X148" s="236" t="str">
        <f>+IF(I148=0,"",'Ark1'!T1859)</f>
        <v/>
      </c>
      <c r="Y148" s="237" t="str">
        <f>+IF(I148=0,"",'Ark1'!W1859)</f>
        <v/>
      </c>
      <c r="Z148" s="237" t="str">
        <f>+IF(I148=0,"",'Ark1'!X1859)</f>
        <v/>
      </c>
      <c r="AA148" s="237" t="str">
        <f>+IF(I148=0,"",'Ark1'!Y1859)</f>
        <v/>
      </c>
      <c r="AB148" s="237" t="str">
        <f>+IF(I148=0,"",'Ark1'!Z1859)</f>
        <v/>
      </c>
      <c r="AC148" s="235" t="str">
        <f>+IF(I148=0,"",'Ark1'!AA1859)</f>
        <v/>
      </c>
      <c r="AD148" s="236" t="str">
        <f>+IF(I148=0,"",'Ark1'!AC1859)</f>
        <v/>
      </c>
      <c r="AE148" s="237" t="str">
        <f>+IF(I148=0,"",'Ark1'!AE1859)</f>
        <v/>
      </c>
      <c r="AF148" s="235" t="str">
        <f t="shared" si="14"/>
        <v/>
      </c>
      <c r="AG148" s="235" t="str">
        <f t="shared" si="15"/>
        <v/>
      </c>
      <c r="AH148" s="214"/>
      <c r="AI148" s="217"/>
      <c r="AK148" s="29"/>
      <c r="AL148" s="27"/>
      <c r="AM148" s="241"/>
      <c r="AN148" s="28"/>
      <c r="AR148" s="28"/>
    </row>
    <row r="149" spans="1:62" ht="15.6">
      <c r="A149" s="214"/>
      <c r="B149" s="290">
        <f>+'Ark1'!C1860</f>
        <v>2024</v>
      </c>
      <c r="C149" s="234">
        <f>+'Ark1'!L1860</f>
        <v>5</v>
      </c>
      <c r="D149" s="234" t="str">
        <f>VLOOKUP(C149,Klasse!$C$10:$D$26,2)</f>
        <v>O</v>
      </c>
      <c r="E149" s="234">
        <f>+'Ark1'!H1860</f>
        <v>1</v>
      </c>
      <c r="F149" s="234">
        <f>+'Ark1'!J1860</f>
        <v>802</v>
      </c>
      <c r="G149" s="234" t="str">
        <f>VLOOKUP(F149,RNR!$A$1:$B$25,2)</f>
        <v>Karasjok</v>
      </c>
      <c r="H149" s="234">
        <f>+IF(I149=0,"",'Ark1'!Q1860)</f>
        <v>27</v>
      </c>
      <c r="I149" s="351">
        <f>+'Ark1'!R1860</f>
        <v>70</v>
      </c>
      <c r="J149" s="235">
        <f>+IF(I149=0,"",'Ark1'!AG1860)</f>
        <v>4.8197538950693746</v>
      </c>
      <c r="K149" s="235"/>
      <c r="L149" s="235">
        <f>+IF(I149=0,"",'Ark1'!AH1860)</f>
        <v>1.4285714285714288</v>
      </c>
      <c r="M149" s="95"/>
      <c r="N149" s="241">
        <f>+'Ark1'!AI1860</f>
        <v>70</v>
      </c>
      <c r="O149" s="215"/>
      <c r="P149" s="215"/>
      <c r="Q149" s="215"/>
      <c r="R149" s="32">
        <f>+IF(I149=0,"",'Ark1'!U1860)</f>
        <v>20.182857142857127</v>
      </c>
      <c r="S149" s="95"/>
      <c r="T149" s="265">
        <f>+IF(N149=0,"",'Ark1'!AJ1860)</f>
        <v>108.31571428571424</v>
      </c>
      <c r="U149" s="95"/>
      <c r="V149" s="265">
        <f>+IF(N149=0,"",'Ark1'!AK1860)</f>
        <v>15.604353387905077</v>
      </c>
      <c r="W149" s="95"/>
      <c r="X149" s="236">
        <f>+IF(I149=0,"",'Ark1'!T1860)</f>
        <v>6.0714285714285694</v>
      </c>
      <c r="Y149" s="237">
        <f>+IF(I149=0,"",'Ark1'!W1860)</f>
        <v>0</v>
      </c>
      <c r="Z149" s="237">
        <f>+IF(I149=0,"",'Ark1'!X1860)</f>
        <v>72.857142857142875</v>
      </c>
      <c r="AA149" s="237">
        <f>+IF(I149=0,"",'Ark1'!Y1860)</f>
        <v>35.714285714285722</v>
      </c>
      <c r="AB149" s="237">
        <f>+IF(I149=0,"",'Ark1'!Z1860)</f>
        <v>4.7866173987952525</v>
      </c>
      <c r="AC149" s="235">
        <f>+IF(I149=0,"",'Ark1'!AA1860)</f>
        <v>0</v>
      </c>
      <c r="AD149" s="236">
        <f>+IF(I149=0,"",'Ark1'!AC1860)</f>
        <v>0</v>
      </c>
      <c r="AE149" s="237">
        <f>+IF(I149=0,"",'Ark1'!AE1860)</f>
        <v>0</v>
      </c>
      <c r="AF149" s="235">
        <f t="shared" si="14"/>
        <v>4.0365714285714258</v>
      </c>
      <c r="AG149" s="235">
        <f t="shared" si="15"/>
        <v>2.5925925925925926</v>
      </c>
      <c r="AH149" s="214"/>
      <c r="AI149" s="217"/>
      <c r="AK149" s="29"/>
      <c r="AL149" s="27"/>
      <c r="AM149" s="241"/>
      <c r="AN149" s="28"/>
      <c r="AR149" s="28"/>
    </row>
    <row r="150" spans="1:62" ht="15.6">
      <c r="A150" s="214"/>
      <c r="B150" s="214"/>
      <c r="C150" s="214"/>
      <c r="D150" s="214"/>
      <c r="E150" s="214"/>
      <c r="F150" s="214"/>
      <c r="G150" s="214"/>
      <c r="H150" s="214"/>
      <c r="I150" s="347"/>
      <c r="J150" s="214"/>
      <c r="K150" s="214"/>
      <c r="L150" s="214"/>
      <c r="M150" s="95"/>
      <c r="N150" s="95"/>
      <c r="O150" s="215"/>
      <c r="P150" s="215"/>
      <c r="Q150" s="215"/>
      <c r="R150" s="214"/>
      <c r="S150" s="95"/>
      <c r="T150" s="95"/>
      <c r="U150" s="95"/>
      <c r="V150" s="95"/>
      <c r="W150" s="95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7"/>
      <c r="AK150" s="29"/>
      <c r="AL150" s="27"/>
      <c r="AM150" s="241"/>
      <c r="AN150" s="28"/>
      <c r="AR150" s="28"/>
    </row>
    <row r="151" spans="1:62" ht="24.6">
      <c r="A151" s="214"/>
      <c r="B151" s="214"/>
      <c r="C151" s="306" t="str">
        <f>+D153</f>
        <v>O+</v>
      </c>
      <c r="D151" s="214"/>
      <c r="E151" s="214"/>
      <c r="F151" s="214"/>
      <c r="G151" s="214"/>
      <c r="H151" s="214"/>
      <c r="I151" s="336">
        <f>SUM(I153:I177)</f>
        <v>17210</v>
      </c>
      <c r="J151" s="261"/>
      <c r="K151" s="261"/>
      <c r="L151" s="261"/>
      <c r="M151" s="95"/>
      <c r="N151" s="154">
        <f>SUM(N153:N177)</f>
        <v>16852</v>
      </c>
      <c r="O151" s="95"/>
      <c r="P151" s="95"/>
      <c r="Q151" s="95"/>
      <c r="R151" s="262">
        <f>+Klasse!N15</f>
        <v>25.56506101104014</v>
      </c>
      <c r="S151" s="95"/>
      <c r="T151" s="95"/>
      <c r="U151" s="95"/>
      <c r="V151" s="95"/>
      <c r="W151" s="95"/>
      <c r="X151" s="261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7"/>
      <c r="AK151" s="29"/>
      <c r="AL151" s="27"/>
      <c r="AM151" s="241"/>
      <c r="AN151" s="28"/>
      <c r="AR151" s="28"/>
    </row>
    <row r="152" spans="1:62" ht="19.8">
      <c r="A152" s="214"/>
      <c r="B152" s="214"/>
      <c r="C152" s="214"/>
      <c r="D152" s="214"/>
      <c r="E152" s="214"/>
      <c r="F152" s="214"/>
      <c r="G152" s="214"/>
      <c r="H152" s="232"/>
      <c r="I152" s="347"/>
      <c r="J152" s="215"/>
      <c r="K152" s="215"/>
      <c r="L152" s="215"/>
      <c r="M152" s="95"/>
      <c r="N152" s="95"/>
      <c r="O152" s="95"/>
      <c r="P152" s="95"/>
      <c r="Q152" s="95"/>
      <c r="R152" s="215"/>
      <c r="S152" s="95"/>
      <c r="T152" s="95"/>
      <c r="U152" s="95"/>
      <c r="V152" s="95"/>
      <c r="W152" s="95"/>
      <c r="X152" s="232"/>
      <c r="Y152" s="216"/>
      <c r="Z152" s="216"/>
      <c r="AA152" s="216"/>
      <c r="AB152" s="216"/>
      <c r="AC152" s="233"/>
      <c r="AD152" s="214"/>
      <c r="AE152" s="233"/>
      <c r="AF152" s="233"/>
      <c r="AG152" s="231"/>
      <c r="AH152" s="214"/>
      <c r="AI152" s="217"/>
      <c r="AK152" s="29"/>
      <c r="AL152" s="27"/>
      <c r="AM152" s="218"/>
      <c r="AN152" s="28"/>
      <c r="AR152" s="28"/>
      <c r="BJ152" s="230"/>
    </row>
    <row r="153" spans="1:62" ht="15.6">
      <c r="A153" s="214"/>
      <c r="B153" s="290">
        <f>+'Ark1'!C1861</f>
        <v>2024</v>
      </c>
      <c r="C153" s="234">
        <f>+'Ark1'!L1861</f>
        <v>6</v>
      </c>
      <c r="D153" s="234" t="str">
        <f>VLOOKUP(C153,Klasse!$C$10:$D$26,2)</f>
        <v>O+</v>
      </c>
      <c r="E153" s="28">
        <f>+'Ark1'!H1861</f>
        <v>1</v>
      </c>
      <c r="F153" s="28">
        <f>+'Ark1'!J1861</f>
        <v>103</v>
      </c>
      <c r="G153" s="28" t="str">
        <f>VLOOKUP(F153,RNR!$A$1:$B$25,2)</f>
        <v>Rudshøgda</v>
      </c>
      <c r="H153" s="28">
        <f>+IF(I153=0,"",'Ark1'!Q1861)</f>
        <v>4</v>
      </c>
      <c r="I153" s="335">
        <f>+'Ark1'!R1861</f>
        <v>10</v>
      </c>
      <c r="J153" s="29">
        <f>+IF(I153=0,"",'Ark1'!AG1861)</f>
        <v>14.287173202614376</v>
      </c>
      <c r="L153" s="29">
        <f>+IF(I153=0,"",'Ark1'!AH1861)</f>
        <v>0</v>
      </c>
      <c r="M153" s="95"/>
      <c r="N153" s="491">
        <f>+'Ark1'!AI1861</f>
        <v>10</v>
      </c>
      <c r="O153" s="489"/>
      <c r="P153" s="540"/>
      <c r="Q153" s="540"/>
      <c r="R153" s="32">
        <f>+IF(I153=0,"",'Ark1'!U1861)</f>
        <v>27.98</v>
      </c>
      <c r="S153" s="95"/>
      <c r="T153" s="490" t="str">
        <f>+IF(N152=0,"",'Ark1'!AJ1861)</f>
        <v/>
      </c>
      <c r="U153" s="489"/>
      <c r="V153" s="490" t="str">
        <f>+IF(N152=0,"",'Ark1'!AK1861)</f>
        <v/>
      </c>
      <c r="W153" s="95"/>
      <c r="X153" s="27">
        <f>+IF(I153=0,"",'Ark1'!T1861)</f>
        <v>6</v>
      </c>
      <c r="Y153" s="34">
        <f>+IF(I153=0,"",'Ark1'!W1861)</f>
        <v>0</v>
      </c>
      <c r="Z153" s="34">
        <f>+IF(I153=0,"",'Ark1'!X1861)</f>
        <v>100</v>
      </c>
      <c r="AA153" s="34">
        <f>+IF(I153=0,"",'Ark1'!Y1861)</f>
        <v>100</v>
      </c>
      <c r="AB153" s="34">
        <f>+IF(I153=0,"",'Ark1'!Z1861)</f>
        <v>2.6415147169758457</v>
      </c>
      <c r="AC153" s="29">
        <f>+IF(I153=0,"",'Ark1'!AA1861)</f>
        <v>0</v>
      </c>
      <c r="AD153" s="27">
        <f>+IF(I153=0,"",'Ark1'!AC1861)</f>
        <v>0</v>
      </c>
      <c r="AE153" s="34">
        <f>+IF(I153=0,"",'Ark1'!AE1861)</f>
        <v>0</v>
      </c>
      <c r="AF153" s="29">
        <f t="shared" ref="AF153:AF177" si="16">IF(I153=0,"",R153/C153)</f>
        <v>4.6633333333333331</v>
      </c>
      <c r="AG153" s="29">
        <f t="shared" ref="AG153:AG177" si="17">IF(I153=0,"",I153/H153)</f>
        <v>2.5</v>
      </c>
      <c r="AH153" s="214"/>
      <c r="AI153" s="217"/>
      <c r="AK153" s="29"/>
      <c r="AL153" s="27"/>
      <c r="AM153" s="241"/>
      <c r="AN153" s="28"/>
      <c r="AR153" s="28"/>
    </row>
    <row r="154" spans="1:62" ht="15.6">
      <c r="A154" s="214"/>
      <c r="B154" s="290">
        <f>+'Ark1'!C1862</f>
        <v>2024</v>
      </c>
      <c r="C154" s="234">
        <f>+'Ark1'!L1862</f>
        <v>6</v>
      </c>
      <c r="D154" s="234" t="str">
        <f>VLOOKUP(C154,Klasse!$C$10:$D$26,2)</f>
        <v>O+</v>
      </c>
      <c r="E154" s="28">
        <f>+'Ark1'!H1862</f>
        <v>2</v>
      </c>
      <c r="F154" s="28">
        <f>+'Ark1'!J1862</f>
        <v>106</v>
      </c>
      <c r="G154" s="28" t="str">
        <f>VLOOKUP(F154,RNR!$A$1:$B$25,2)</f>
        <v>Furuseth</v>
      </c>
      <c r="H154" s="28">
        <f>+IF(I154=0,"",'Ark1'!Q1862)</f>
        <v>192</v>
      </c>
      <c r="I154" s="335">
        <f>+'Ark1'!R1862</f>
        <v>514</v>
      </c>
      <c r="J154" s="29">
        <f>+IF(I154=0,"",'Ark1'!AG1862)</f>
        <v>13.099517936388628</v>
      </c>
      <c r="L154" s="29">
        <f>+IF(I154=0,"",'Ark1'!AH1862)</f>
        <v>0.19455252918287935</v>
      </c>
      <c r="M154" s="95"/>
      <c r="N154" s="491">
        <f>+'Ark1'!AI1862</f>
        <v>512</v>
      </c>
      <c r="O154" s="489"/>
      <c r="P154" s="540"/>
      <c r="Q154" s="540"/>
      <c r="R154" s="32">
        <f>+IF(I154=0,"",'Ark1'!U1862)</f>
        <v>27.157976653696529</v>
      </c>
      <c r="S154" s="95"/>
      <c r="T154" s="490">
        <f>+IF(N153=0,"",'Ark1'!AJ1862)</f>
        <v>114.16289062500007</v>
      </c>
      <c r="U154" s="489"/>
      <c r="V154" s="490">
        <f>+IF(N153=0,"",'Ark1'!AK1862)</f>
        <v>18.182479760722728</v>
      </c>
      <c r="W154" s="95"/>
      <c r="X154" s="27">
        <f>+IF(I154=0,"",'Ark1'!T1862)</f>
        <v>5.4494163424124524</v>
      </c>
      <c r="Y154" s="34">
        <f>+IF(I154=0,"",'Ark1'!W1862)</f>
        <v>2.7237354085603118</v>
      </c>
      <c r="Z154" s="34">
        <f>+IF(I154=0,"",'Ark1'!X1862)</f>
        <v>99.610894941634228</v>
      </c>
      <c r="AA154" s="34">
        <f>+IF(I154=0,"",'Ark1'!Y1862)</f>
        <v>87.743190661478579</v>
      </c>
      <c r="AB154" s="34">
        <f>+IF(I154=0,"",'Ark1'!Z1862)</f>
        <v>3.6190837393315278</v>
      </c>
      <c r="AC154" s="29">
        <f>+IF(I154=0,"",'Ark1'!AA1862)</f>
        <v>0</v>
      </c>
      <c r="AD154" s="27">
        <f>+IF(I154=0,"",'Ark1'!AC1862)</f>
        <v>0</v>
      </c>
      <c r="AE154" s="34">
        <f>+IF(I154=0,"",'Ark1'!AE1862)</f>
        <v>0</v>
      </c>
      <c r="AF154" s="29">
        <f t="shared" si="16"/>
        <v>4.5263294422827549</v>
      </c>
      <c r="AG154" s="29">
        <f t="shared" si="17"/>
        <v>2.6770833333333335</v>
      </c>
      <c r="AH154" s="214"/>
      <c r="AI154" s="217"/>
      <c r="AK154" s="29"/>
      <c r="AL154" s="27"/>
      <c r="AM154" s="241"/>
      <c r="AN154" s="28"/>
      <c r="AR154" s="28"/>
    </row>
    <row r="155" spans="1:62" ht="15.6">
      <c r="A155" s="214"/>
      <c r="B155" s="290">
        <f>+'Ark1'!C1863</f>
        <v>2024</v>
      </c>
      <c r="C155" s="234">
        <f>+'Ark1'!L1863</f>
        <v>6</v>
      </c>
      <c r="D155" s="234" t="str">
        <f>VLOOKUP(C155,Klasse!$C$10:$D$26,2)</f>
        <v>O+</v>
      </c>
      <c r="E155" s="28">
        <f>+'Ark1'!H1863</f>
        <v>1</v>
      </c>
      <c r="F155" s="28">
        <f>+'Ark1'!J1863</f>
        <v>110</v>
      </c>
      <c r="G155" s="28" t="str">
        <f>VLOOKUP(F155,RNR!$A$1:$B$25,2)</f>
        <v>Gol</v>
      </c>
      <c r="H155" s="28">
        <f>+IF(I155=0,"",'Ark1'!Q1863)</f>
        <v>729</v>
      </c>
      <c r="I155" s="335">
        <f>+'Ark1'!R1863</f>
        <v>1923</v>
      </c>
      <c r="J155" s="29">
        <f>+IF(I155=0,"",'Ark1'!AG1863)</f>
        <v>14.007381514188978</v>
      </c>
      <c r="L155" s="29">
        <f>+IF(I155=0,"",'Ark1'!AH1863)</f>
        <v>6.2922516900676015</v>
      </c>
      <c r="M155" s="95"/>
      <c r="N155" s="491">
        <f>+'Ark1'!AI1863</f>
        <v>1923</v>
      </c>
      <c r="O155" s="489"/>
      <c r="P155" s="540"/>
      <c r="Q155" s="540"/>
      <c r="R155" s="32">
        <f>+IF(I155=0,"",'Ark1'!U1863)</f>
        <v>27.020748829953234</v>
      </c>
      <c r="S155" s="95"/>
      <c r="T155" s="490">
        <f>+IF(N154=0,"",'Ark1'!AJ1863)</f>
        <v>114.12641705668239</v>
      </c>
      <c r="U155" s="489"/>
      <c r="V155" s="490">
        <f>+IF(N154=0,"",'Ark1'!AK1863)</f>
        <v>18.082100023589721</v>
      </c>
      <c r="W155" s="95"/>
      <c r="X155" s="27">
        <f>+IF(I155=0,"",'Ark1'!T1863)</f>
        <v>5.2262090483619348</v>
      </c>
      <c r="Y155" s="34">
        <f>+IF(I155=0,"",'Ark1'!W1863)</f>
        <v>1.1960478419136764</v>
      </c>
      <c r="Z155" s="34">
        <f>+IF(I155=0,"",'Ark1'!X1863)</f>
        <v>99.739989599583978</v>
      </c>
      <c r="AA155" s="34">
        <f>+IF(I155=0,"",'Ark1'!Y1863)</f>
        <v>85.43941757670305</v>
      </c>
      <c r="AB155" s="34">
        <f>+IF(I155=0,"",'Ark1'!Z1863)</f>
        <v>3.6743394963045777</v>
      </c>
      <c r="AC155" s="29">
        <f>+IF(I155=0,"",'Ark1'!AA1863)</f>
        <v>0</v>
      </c>
      <c r="AD155" s="27">
        <f>+IF(I155=0,"",'Ark1'!AC1863)</f>
        <v>0</v>
      </c>
      <c r="AE155" s="34">
        <f>+IF(I155=0,"",'Ark1'!AE1863)</f>
        <v>0</v>
      </c>
      <c r="AF155" s="29">
        <f t="shared" si="16"/>
        <v>4.5034581383255388</v>
      </c>
      <c r="AG155" s="29">
        <f t="shared" si="17"/>
        <v>2.6378600823045266</v>
      </c>
      <c r="AH155" s="214"/>
      <c r="AI155" s="217"/>
      <c r="AK155" s="29"/>
      <c r="AL155" s="27"/>
      <c r="AM155" s="241"/>
      <c r="AN155" s="28"/>
      <c r="AR155" s="28"/>
    </row>
    <row r="156" spans="1:62" ht="15.6">
      <c r="A156" s="214"/>
      <c r="B156" s="290">
        <f>+'Ark1'!C1864</f>
        <v>2024</v>
      </c>
      <c r="C156" s="234">
        <f>+'Ark1'!L1864</f>
        <v>6</v>
      </c>
      <c r="D156" s="234" t="str">
        <f>VLOOKUP(C156,Klasse!$C$10:$D$26,2)</f>
        <v>O+</v>
      </c>
      <c r="E156" s="28">
        <f>+'Ark1'!H1864</f>
        <v>1</v>
      </c>
      <c r="F156" s="28">
        <f>+'Ark1'!J1864</f>
        <v>111</v>
      </c>
      <c r="G156" s="28" t="str">
        <f>VLOOKUP(F156,RNR!$A$1:$B$25,2)</f>
        <v>Forus</v>
      </c>
      <c r="H156" s="28">
        <f>+IF(I156=0,"",'Ark1'!Q1864)</f>
        <v>593</v>
      </c>
      <c r="I156" s="335">
        <f>+'Ark1'!R1864</f>
        <v>1585</v>
      </c>
      <c r="J156" s="29">
        <f>+IF(I156=0,"",'Ark1'!AG1864)</f>
        <v>11.472957322776564</v>
      </c>
      <c r="L156" s="29">
        <f>+IF(I156=0,"",'Ark1'!AH1864)</f>
        <v>1.3249211356466877</v>
      </c>
      <c r="M156" s="95"/>
      <c r="N156" s="491">
        <f>+'Ark1'!AI1864</f>
        <v>1581</v>
      </c>
      <c r="O156" s="489"/>
      <c r="P156" s="540"/>
      <c r="Q156" s="540"/>
      <c r="R156" s="32">
        <f>+IF(I156=0,"",'Ark1'!U1864)</f>
        <v>26.775899053627757</v>
      </c>
      <c r="S156" s="95"/>
      <c r="T156" s="490">
        <f>+IF(N155=0,"",'Ark1'!AJ1864)</f>
        <v>113.53896268184684</v>
      </c>
      <c r="U156" s="489"/>
      <c r="V156" s="490">
        <f>+IF(N155=0,"",'Ark1'!AK1864)</f>
        <v>18.186274730758651</v>
      </c>
      <c r="W156" s="95"/>
      <c r="X156" s="27">
        <f>+IF(I156=0,"",'Ark1'!T1864)</f>
        <v>5.0858044164037848</v>
      </c>
      <c r="Y156" s="34">
        <f>+IF(I156=0,"",'Ark1'!W1864)</f>
        <v>0.94637223974763396</v>
      </c>
      <c r="Z156" s="34">
        <f>+IF(I156=0,"",'Ark1'!X1864)</f>
        <v>98.99053627760253</v>
      </c>
      <c r="AA156" s="34">
        <f>+IF(I156=0,"",'Ark1'!Y1864)</f>
        <v>86.876971608832818</v>
      </c>
      <c r="AB156" s="34">
        <f>+IF(I156=0,"",'Ark1'!Z1864)</f>
        <v>3.810366016005561</v>
      </c>
      <c r="AC156" s="29">
        <f>+IF(I156=0,"",'Ark1'!AA1864)</f>
        <v>0</v>
      </c>
      <c r="AD156" s="27">
        <f>+IF(I156=0,"",'Ark1'!AC1864)</f>
        <v>0</v>
      </c>
      <c r="AE156" s="34">
        <f>+IF(I156=0,"",'Ark1'!AE1864)</f>
        <v>0</v>
      </c>
      <c r="AF156" s="29">
        <f t="shared" si="16"/>
        <v>4.4626498422712926</v>
      </c>
      <c r="AG156" s="29">
        <f t="shared" si="17"/>
        <v>2.6728499156829679</v>
      </c>
      <c r="AH156" s="214"/>
      <c r="AI156" s="217"/>
      <c r="AK156" s="29"/>
      <c r="AL156" s="27"/>
      <c r="AM156" s="241"/>
      <c r="AN156" s="28"/>
      <c r="AR156" s="28"/>
    </row>
    <row r="157" spans="1:62" ht="15.6">
      <c r="A157" s="214"/>
      <c r="B157" s="290">
        <f>+'Ark1'!C1865</f>
        <v>2024</v>
      </c>
      <c r="C157" s="234">
        <f>+'Ark1'!L1865</f>
        <v>6</v>
      </c>
      <c r="D157" s="234" t="str">
        <f>VLOOKUP(C157,Klasse!$C$10:$D$26,2)</f>
        <v>O+</v>
      </c>
      <c r="E157" s="28">
        <f>+'Ark1'!H1865</f>
        <v>1</v>
      </c>
      <c r="F157" s="28">
        <f>+'Ark1'!J1865</f>
        <v>116</v>
      </c>
      <c r="G157" s="28" t="str">
        <f>VLOOKUP(F157,RNR!$A$1:$B$25,2)</f>
        <v>Sandeid</v>
      </c>
      <c r="H157" s="28">
        <f>+IF(I157=0,"",'Ark1'!Q1865)</f>
        <v>532</v>
      </c>
      <c r="I157" s="335">
        <f>+'Ark1'!R1865</f>
        <v>1211</v>
      </c>
      <c r="J157" s="29">
        <f>+IF(I157=0,"",'Ark1'!AG1865)</f>
        <v>13.632046923118009</v>
      </c>
      <c r="L157" s="29">
        <f>+IF(I157=0,"",'Ark1'!AH1865)</f>
        <v>1.8166804293971923</v>
      </c>
      <c r="M157" s="95"/>
      <c r="N157" s="491">
        <f>+'Ark1'!AI1865</f>
        <v>1115</v>
      </c>
      <c r="O157" s="489"/>
      <c r="P157" s="540"/>
      <c r="Q157" s="540"/>
      <c r="R157" s="32">
        <f>+IF(I157=0,"",'Ark1'!U1865)</f>
        <v>25.295045417010744</v>
      </c>
      <c r="S157" s="95"/>
      <c r="T157" s="490">
        <f>+IF(N156=0,"",'Ark1'!AJ1865)</f>
        <v>111.34708520179365</v>
      </c>
      <c r="U157" s="489"/>
      <c r="V157" s="490">
        <f>+IF(N156=0,"",'Ark1'!AK1865)</f>
        <v>18.184522634422574</v>
      </c>
      <c r="W157" s="95"/>
      <c r="X157" s="27">
        <f>+IF(I157=0,"",'Ark1'!T1865)</f>
        <v>5.4690338563170924</v>
      </c>
      <c r="Y157" s="34">
        <f>+IF(I157=0,"",'Ark1'!W1865)</f>
        <v>2.807597027250206</v>
      </c>
      <c r="Z157" s="34">
        <f>+IF(I157=0,"",'Ark1'!X1865)</f>
        <v>95.540875309661402</v>
      </c>
      <c r="AA157" s="34">
        <f>+IF(I157=0,"",'Ark1'!Y1865)</f>
        <v>72.914946325350982</v>
      </c>
      <c r="AB157" s="34">
        <f>+IF(I157=0,"",'Ark1'!Z1865)</f>
        <v>4.715994384286212</v>
      </c>
      <c r="AC157" s="29">
        <f>+IF(I157=0,"",'Ark1'!AA1865)</f>
        <v>0</v>
      </c>
      <c r="AD157" s="27">
        <f>+IF(I157=0,"",'Ark1'!AC1865)</f>
        <v>0</v>
      </c>
      <c r="AE157" s="34">
        <f>+IF(I157=0,"",'Ark1'!AE1865)</f>
        <v>0</v>
      </c>
      <c r="AF157" s="29">
        <f t="shared" si="16"/>
        <v>4.215840902835124</v>
      </c>
      <c r="AG157" s="29">
        <f t="shared" si="17"/>
        <v>2.2763157894736841</v>
      </c>
      <c r="AH157" s="214"/>
      <c r="AI157" s="217"/>
      <c r="AK157" s="29"/>
      <c r="AL157" s="27"/>
      <c r="AM157" s="241"/>
      <c r="AN157" s="28"/>
      <c r="AR157" s="28"/>
    </row>
    <row r="158" spans="1:62" ht="15.6">
      <c r="A158" s="214"/>
      <c r="B158" s="290">
        <f>+'Ark1'!C1866</f>
        <v>2024</v>
      </c>
      <c r="C158" s="234">
        <f>+'Ark1'!L1866</f>
        <v>6</v>
      </c>
      <c r="D158" s="234" t="str">
        <f>VLOOKUP(C158,Klasse!$C$10:$D$26,2)</f>
        <v>O+</v>
      </c>
      <c r="E158" s="28">
        <f>+'Ark1'!H1866</f>
        <v>2</v>
      </c>
      <c r="F158" s="28">
        <f>+'Ark1'!J1866</f>
        <v>117</v>
      </c>
      <c r="G158" s="28" t="str">
        <f>VLOOKUP(F158,RNR!$A$1:$B$25,2)</f>
        <v>Jæren</v>
      </c>
      <c r="H158" s="28">
        <f>+IF(I158=0,"",'Ark1'!Q1866)</f>
        <v>316</v>
      </c>
      <c r="I158" s="335">
        <f>+'Ark1'!R1866</f>
        <v>927</v>
      </c>
      <c r="J158" s="29">
        <f>+IF(I158=0,"",'Ark1'!AG1866)</f>
        <v>13.255723620449828</v>
      </c>
      <c r="L158" s="29">
        <f>+IF(I158=0,"",'Ark1'!AH1866)</f>
        <v>3.1283710895361376</v>
      </c>
      <c r="M158" s="95"/>
      <c r="N158" s="491">
        <f>+'Ark1'!AI1866</f>
        <v>927</v>
      </c>
      <c r="O158" s="489"/>
      <c r="P158" s="540"/>
      <c r="Q158" s="540"/>
      <c r="R158" s="32">
        <f>+IF(I158=0,"",'Ark1'!U1866)</f>
        <v>26.100862998921247</v>
      </c>
      <c r="S158" s="95"/>
      <c r="T158" s="490">
        <f>+IF(N157=0,"",'Ark1'!AJ1866)</f>
        <v>112.71208198489749</v>
      </c>
      <c r="U158" s="489"/>
      <c r="V158" s="490">
        <f>+IF(N157=0,"",'Ark1'!AK1866)</f>
        <v>18.005930167334931</v>
      </c>
      <c r="W158" s="95"/>
      <c r="X158" s="27">
        <f>+IF(I158=0,"",'Ark1'!T1866)</f>
        <v>5.7788565264293457</v>
      </c>
      <c r="Y158" s="34">
        <f>+IF(I158=0,"",'Ark1'!W1866)</f>
        <v>6.4724919093851137</v>
      </c>
      <c r="Z158" s="34">
        <f>+IF(I158=0,"",'Ark1'!X1866)</f>
        <v>96.548004314994628</v>
      </c>
      <c r="AA158" s="34">
        <f>+IF(I158=0,"",'Ark1'!Y1866)</f>
        <v>77.454153182308517</v>
      </c>
      <c r="AB158" s="34">
        <f>+IF(I158=0,"",'Ark1'!Z1866)</f>
        <v>4.8401792059863809</v>
      </c>
      <c r="AC158" s="29">
        <f>+IF(I158=0,"",'Ark1'!AA1866)</f>
        <v>0</v>
      </c>
      <c r="AD158" s="27">
        <f>+IF(I158=0,"",'Ark1'!AC1866)</f>
        <v>0</v>
      </c>
      <c r="AE158" s="34">
        <f>+IF(I158=0,"",'Ark1'!AE1866)</f>
        <v>0</v>
      </c>
      <c r="AF158" s="29">
        <f t="shared" si="16"/>
        <v>4.3501438331535409</v>
      </c>
      <c r="AG158" s="29">
        <f t="shared" si="17"/>
        <v>2.9335443037974684</v>
      </c>
      <c r="AH158" s="214"/>
      <c r="AI158" s="217"/>
      <c r="AK158" s="29"/>
      <c r="AL158" s="27"/>
      <c r="AM158" s="241"/>
      <c r="AN158" s="28"/>
      <c r="AR158" s="28"/>
    </row>
    <row r="159" spans="1:62" ht="15.6">
      <c r="A159" s="214"/>
      <c r="B159" s="290">
        <f>+'Ark1'!C1867</f>
        <v>2024</v>
      </c>
      <c r="C159" s="234">
        <f>+'Ark1'!L1867</f>
        <v>6</v>
      </c>
      <c r="D159" s="234" t="str">
        <f>VLOOKUP(C159,Klasse!$C$10:$D$26,2)</f>
        <v>O+</v>
      </c>
      <c r="E159" s="28">
        <f>+'Ark1'!H1867</f>
        <v>1</v>
      </c>
      <c r="F159" s="28">
        <f>+'Ark1'!J1867</f>
        <v>134</v>
      </c>
      <c r="G159" s="28" t="str">
        <f>VLOOKUP(F159,RNR!$A$1:$B$25,2)</f>
        <v>Førde</v>
      </c>
      <c r="H159" s="28">
        <f>+IF(I159=0,"",'Ark1'!Q1867)</f>
        <v>819</v>
      </c>
      <c r="I159" s="335">
        <f>+'Ark1'!R1867</f>
        <v>1908</v>
      </c>
      <c r="J159" s="29">
        <f>+IF(I159=0,"",'Ark1'!AG1867)</f>
        <v>13.861947607471279</v>
      </c>
      <c r="L159" s="29">
        <f>+IF(I159=0,"",'Ark1'!AH1867)</f>
        <v>3.4067085953878409</v>
      </c>
      <c r="M159" s="95"/>
      <c r="N159" s="491">
        <f>+'Ark1'!AI1867</f>
        <v>1899</v>
      </c>
      <c r="O159" s="489"/>
      <c r="P159" s="540"/>
      <c r="Q159" s="540"/>
      <c r="R159" s="32">
        <f>+IF(I159=0,"",'Ark1'!U1867)</f>
        <v>24.738941299790351</v>
      </c>
      <c r="S159" s="95"/>
      <c r="T159" s="490">
        <f>+IF(N158=0,"",'Ark1'!AJ1867)</f>
        <v>110.48098999473402</v>
      </c>
      <c r="U159" s="489"/>
      <c r="V159" s="490">
        <f>+IF(N158=0,"",'Ark1'!AK1867)</f>
        <v>18.163169243857769</v>
      </c>
      <c r="W159" s="95"/>
      <c r="X159" s="27">
        <f>+IF(I159=0,"",'Ark1'!T1867)</f>
        <v>5.5497903563941309</v>
      </c>
      <c r="Y159" s="34">
        <f>+IF(I159=0,"",'Ark1'!W1867)</f>
        <v>2.6729559748427678</v>
      </c>
      <c r="Z159" s="34">
        <f>+IF(I159=0,"",'Ark1'!X1867)</f>
        <v>95.492662473794553</v>
      </c>
      <c r="AA159" s="34">
        <f>+IF(I159=0,"",'Ark1'!Y1867)</f>
        <v>70.911949685534609</v>
      </c>
      <c r="AB159" s="34">
        <f>+IF(I159=0,"",'Ark1'!Z1867)</f>
        <v>4.4465611439669841</v>
      </c>
      <c r="AC159" s="29">
        <f>+IF(I159=0,"",'Ark1'!AA1867)</f>
        <v>0</v>
      </c>
      <c r="AD159" s="27">
        <f>+IF(I159=0,"",'Ark1'!AC1867)</f>
        <v>0</v>
      </c>
      <c r="AE159" s="34">
        <f>+IF(I159=0,"",'Ark1'!AE1867)</f>
        <v>0</v>
      </c>
      <c r="AF159" s="29">
        <f t="shared" si="16"/>
        <v>4.1231568832983916</v>
      </c>
      <c r="AG159" s="29">
        <f t="shared" si="17"/>
        <v>2.3296703296703298</v>
      </c>
      <c r="AH159" s="214"/>
      <c r="AI159" s="217"/>
      <c r="AK159" s="29"/>
      <c r="AL159" s="27"/>
      <c r="AM159" s="241"/>
      <c r="AN159" s="28"/>
      <c r="AR159" s="28"/>
    </row>
    <row r="160" spans="1:62" ht="15.6">
      <c r="A160" s="214"/>
      <c r="B160" s="290">
        <f>+'Ark1'!C1868</f>
        <v>2024</v>
      </c>
      <c r="C160" s="234">
        <f>+'Ark1'!L1868</f>
        <v>6</v>
      </c>
      <c r="D160" s="234" t="str">
        <f>VLOOKUP(C160,Klasse!$C$10:$D$26,2)</f>
        <v>O+</v>
      </c>
      <c r="E160" s="28">
        <f>+'Ark1'!H1868</f>
        <v>2</v>
      </c>
      <c r="F160" s="28">
        <f>+'Ark1'!J1868</f>
        <v>141</v>
      </c>
      <c r="G160" s="28" t="str">
        <f>VLOOKUP(F160,RNR!$A$1:$B$25,2)</f>
        <v>Ølen</v>
      </c>
      <c r="H160" s="28">
        <f>+IF(I160=0,"",'Ark1'!Q1868)</f>
        <v>807</v>
      </c>
      <c r="I160" s="335">
        <f>+'Ark1'!R1868</f>
        <v>2064</v>
      </c>
      <c r="J160" s="29">
        <f>+IF(I160=0,"",'Ark1'!AG1868)</f>
        <v>16.72573534585943</v>
      </c>
      <c r="L160" s="29">
        <f>+IF(I160=0,"",'Ark1'!AH1868)</f>
        <v>1.5503875968992249</v>
      </c>
      <c r="M160" s="95"/>
      <c r="N160" s="491">
        <f>+'Ark1'!AI1868</f>
        <v>2041</v>
      </c>
      <c r="O160" s="489"/>
      <c r="P160" s="540"/>
      <c r="Q160" s="540"/>
      <c r="R160" s="32">
        <f>+IF(I160=0,"",'Ark1'!U1868)</f>
        <v>24.298401162790661</v>
      </c>
      <c r="S160" s="95"/>
      <c r="T160" s="490">
        <f>+IF(N159=0,"",'Ark1'!AJ1868)</f>
        <v>110.52577168054884</v>
      </c>
      <c r="U160" s="489"/>
      <c r="V160" s="490">
        <f>+IF(N159=0,"",'Ark1'!AK1868)</f>
        <v>17.820922707043149</v>
      </c>
      <c r="W160" s="95"/>
      <c r="X160" s="27">
        <f>+IF(I160=0,"",'Ark1'!T1868)</f>
        <v>6.12451550387597</v>
      </c>
      <c r="Y160" s="34">
        <f>+IF(I160=0,"",'Ark1'!W1868)</f>
        <v>2.9069767441860459</v>
      </c>
      <c r="Z160" s="34">
        <f>+IF(I160=0,"",'Ark1'!X1868)</f>
        <v>94.912790697674438</v>
      </c>
      <c r="AA160" s="34">
        <f>+IF(I160=0,"",'Ark1'!Y1868)</f>
        <v>62.742248062015513</v>
      </c>
      <c r="AB160" s="34">
        <f>+IF(I160=0,"",'Ark1'!Z1868)</f>
        <v>4.9119142412595753</v>
      </c>
      <c r="AC160" s="29">
        <f>+IF(I160=0,"",'Ark1'!AA1868)</f>
        <v>0</v>
      </c>
      <c r="AD160" s="27">
        <f>+IF(I160=0,"",'Ark1'!AC1868)</f>
        <v>0</v>
      </c>
      <c r="AE160" s="34">
        <f>+IF(I160=0,"",'Ark1'!AE1868)</f>
        <v>0</v>
      </c>
      <c r="AF160" s="29">
        <f t="shared" si="16"/>
        <v>4.0497335271317771</v>
      </c>
      <c r="AG160" s="29">
        <f t="shared" si="17"/>
        <v>2.557620817843866</v>
      </c>
      <c r="AH160" s="214"/>
      <c r="AI160" s="217"/>
      <c r="AK160" s="29"/>
      <c r="AL160" s="27"/>
      <c r="AM160" s="241"/>
      <c r="AN160" s="28"/>
      <c r="AR160" s="28"/>
    </row>
    <row r="161" spans="1:44" ht="15.6">
      <c r="A161" s="214"/>
      <c r="B161" s="290">
        <f>+'Ark1'!C1869</f>
        <v>2024</v>
      </c>
      <c r="C161" s="234">
        <f>+'Ark1'!L1869</f>
        <v>6</v>
      </c>
      <c r="D161" s="234" t="str">
        <f>VLOOKUP(C161,Klasse!$C$10:$D$26,2)</f>
        <v>O+</v>
      </c>
      <c r="E161" s="28">
        <f>+'Ark1'!H1869</f>
        <v>2</v>
      </c>
      <c r="F161" s="28">
        <f>+'Ark1'!J1869</f>
        <v>143</v>
      </c>
      <c r="G161" s="28" t="str">
        <f>VLOOKUP(F161,RNR!$A$1:$B$25,2)</f>
        <v>Nordfjord</v>
      </c>
      <c r="H161" s="28">
        <f>+IF(I161=0,"",'Ark1'!Q1869)</f>
        <v>1</v>
      </c>
      <c r="I161" s="335">
        <f>+'Ark1'!R1869</f>
        <v>1</v>
      </c>
      <c r="J161" s="29">
        <f>+IF(I161=0,"",'Ark1'!AG1869)</f>
        <v>26.357969723953705</v>
      </c>
      <c r="L161" s="29">
        <f>+IF(I161=0,"",'Ark1'!AH1869)</f>
        <v>0</v>
      </c>
      <c r="M161" s="95"/>
      <c r="N161" s="491">
        <f>+'Ark1'!AI1869</f>
        <v>0</v>
      </c>
      <c r="O161" s="489"/>
      <c r="P161" s="540"/>
      <c r="Q161" s="540"/>
      <c r="R161" s="32">
        <f>+IF(I161=0,"",'Ark1'!U1869)</f>
        <v>29.6</v>
      </c>
      <c r="S161" s="95"/>
      <c r="T161" s="490">
        <f>+IF(N160=0,"",'Ark1'!AJ1869)</f>
        <v>0</v>
      </c>
      <c r="U161" s="489"/>
      <c r="V161" s="490">
        <f>+IF(N160=0,"",'Ark1'!AK1869)</f>
        <v>0</v>
      </c>
      <c r="W161" s="95"/>
      <c r="X161" s="27">
        <f>+IF(I161=0,"",'Ark1'!T1869)</f>
        <v>7</v>
      </c>
      <c r="Y161" s="34">
        <f>+IF(I161=0,"",'Ark1'!W1869)</f>
        <v>0</v>
      </c>
      <c r="Z161" s="34">
        <f>+IF(I161=0,"",'Ark1'!X1869)</f>
        <v>100</v>
      </c>
      <c r="AA161" s="34">
        <f>+IF(I161=0,"",'Ark1'!Y1869)</f>
        <v>100</v>
      </c>
      <c r="AB161" s="34">
        <f>+IF(I161=0,"",'Ark1'!Z1869)</f>
        <v>0</v>
      </c>
      <c r="AC161" s="29">
        <f>+IF(I161=0,"",'Ark1'!AA1869)</f>
        <v>0</v>
      </c>
      <c r="AD161" s="27">
        <f>+IF(I161=0,"",'Ark1'!AC1869)</f>
        <v>0</v>
      </c>
      <c r="AE161" s="34">
        <f>+IF(I161=0,"",'Ark1'!AE1869)</f>
        <v>0</v>
      </c>
      <c r="AF161" s="29">
        <f t="shared" si="16"/>
        <v>4.9333333333333336</v>
      </c>
      <c r="AG161" s="29">
        <f t="shared" si="17"/>
        <v>1</v>
      </c>
      <c r="AH161" s="214"/>
      <c r="AI161" s="217"/>
      <c r="AK161" s="29"/>
      <c r="AL161" s="27"/>
      <c r="AM161" s="241"/>
      <c r="AN161" s="28"/>
      <c r="AR161" s="28"/>
    </row>
    <row r="162" spans="1:44" ht="15.6">
      <c r="A162" s="214"/>
      <c r="B162" s="290">
        <f>+'Ark1'!C1870</f>
        <v>2024</v>
      </c>
      <c r="C162" s="234">
        <f>+'Ark1'!L1870</f>
        <v>6</v>
      </c>
      <c r="D162" s="234" t="str">
        <f>VLOOKUP(C162,Klasse!$C$10:$D$26,2)</f>
        <v>O+</v>
      </c>
      <c r="E162" s="28">
        <f>+'Ark1'!H1870</f>
        <v>2</v>
      </c>
      <c r="F162" s="28">
        <f>+'Ark1'!J1870</f>
        <v>147</v>
      </c>
      <c r="G162" s="28" t="str">
        <f>VLOOKUP(F162,RNR!$A$1:$B$25,2)</f>
        <v>Midt-Norge</v>
      </c>
      <c r="H162" s="28">
        <f>+IF(I162=0,"",'Ark1'!Q1870)</f>
        <v>84</v>
      </c>
      <c r="I162" s="335">
        <f>+'Ark1'!R1870</f>
        <v>282</v>
      </c>
      <c r="J162" s="29">
        <f>+IF(I162=0,"",'Ark1'!AG1870)</f>
        <v>18.994430178010525</v>
      </c>
      <c r="L162" s="29">
        <f>+IF(I162=0,"",'Ark1'!AH1870)</f>
        <v>6.3829787234042579</v>
      </c>
      <c r="M162" s="95"/>
      <c r="N162" s="491">
        <f>+'Ark1'!AI1870</f>
        <v>282</v>
      </c>
      <c r="O162" s="489"/>
      <c r="P162" s="540"/>
      <c r="Q162" s="540"/>
      <c r="R162" s="32">
        <f>+IF(I162=0,"",'Ark1'!U1870)</f>
        <v>24.681914893617009</v>
      </c>
      <c r="S162" s="95"/>
      <c r="T162" s="490" t="str">
        <f>+IF(N161=0,"",'Ark1'!AJ1870)</f>
        <v/>
      </c>
      <c r="U162" s="489"/>
      <c r="V162" s="490" t="str">
        <f>+IF(N161=0,"",'Ark1'!AK1870)</f>
        <v/>
      </c>
      <c r="W162" s="95"/>
      <c r="X162" s="27">
        <f>+IF(I162=0,"",'Ark1'!T1870)</f>
        <v>5.8971631205673756</v>
      </c>
      <c r="Y162" s="34">
        <f>+IF(I162=0,"",'Ark1'!W1870)</f>
        <v>2.1276595744680855</v>
      </c>
      <c r="Z162" s="34">
        <f>+IF(I162=0,"",'Ark1'!X1870)</f>
        <v>96.453900709219837</v>
      </c>
      <c r="AA162" s="34">
        <f>+IF(I162=0,"",'Ark1'!Y1870)</f>
        <v>71.63120567375887</v>
      </c>
      <c r="AB162" s="34">
        <f>+IF(I162=0,"",'Ark1'!Z1870)</f>
        <v>4.035840217632634</v>
      </c>
      <c r="AC162" s="29">
        <f>+IF(I162=0,"",'Ark1'!AA1870)</f>
        <v>0</v>
      </c>
      <c r="AD162" s="27">
        <f>+IF(I162=0,"",'Ark1'!AC1870)</f>
        <v>0</v>
      </c>
      <c r="AE162" s="34">
        <f>+IF(I162=0,"",'Ark1'!AE1870)</f>
        <v>0</v>
      </c>
      <c r="AF162" s="29">
        <f t="shared" si="16"/>
        <v>4.1136524822695018</v>
      </c>
      <c r="AG162" s="29">
        <f t="shared" si="17"/>
        <v>3.3571428571428572</v>
      </c>
      <c r="AH162" s="214"/>
      <c r="AI162" s="217"/>
      <c r="AK162" s="29"/>
      <c r="AL162" s="27"/>
      <c r="AM162" s="241"/>
      <c r="AN162" s="28"/>
      <c r="AR162" s="28"/>
    </row>
    <row r="163" spans="1:44" ht="15.6">
      <c r="A163" s="214"/>
      <c r="B163" s="290">
        <f>+'Ark1'!C1871</f>
        <v>2024</v>
      </c>
      <c r="C163" s="234">
        <f>+'Ark1'!L1871</f>
        <v>6</v>
      </c>
      <c r="D163" s="234" t="str">
        <f>VLOOKUP(C163,Klasse!$C$10:$D$26,2)</f>
        <v>O+</v>
      </c>
      <c r="E163" s="28">
        <f>+'Ark1'!H1871</f>
        <v>1</v>
      </c>
      <c r="F163" s="28">
        <f>+'Ark1'!J1871</f>
        <v>155</v>
      </c>
      <c r="G163" s="28" t="str">
        <f>VLOOKUP(F163,RNR!$A$1:$B$25,2)</f>
        <v>Målselv</v>
      </c>
      <c r="H163" s="28">
        <f>+IF(I163=0,"",'Ark1'!Q1871)</f>
        <v>215</v>
      </c>
      <c r="I163" s="335">
        <f>+'Ark1'!R1871</f>
        <v>668</v>
      </c>
      <c r="J163" s="29">
        <f>+IF(I163=0,"",'Ark1'!AG1871)</f>
        <v>10.512355423783376</v>
      </c>
      <c r="L163" s="29">
        <f>+IF(I163=0,"",'Ark1'!AH1871)</f>
        <v>2.3952095808383236</v>
      </c>
      <c r="M163" s="95"/>
      <c r="N163" s="491">
        <f>+'Ark1'!AI1871</f>
        <v>661</v>
      </c>
      <c r="O163" s="489"/>
      <c r="P163" s="540"/>
      <c r="Q163" s="540"/>
      <c r="R163" s="32">
        <f>+IF(I163=0,"",'Ark1'!U1871)</f>
        <v>26.49670658682636</v>
      </c>
      <c r="S163" s="95"/>
      <c r="T163" s="490">
        <f>+IF(N162=0,"",'Ark1'!AJ1871)</f>
        <v>112.85824508320722</v>
      </c>
      <c r="U163" s="489"/>
      <c r="V163" s="490">
        <f>+IF(N162=0,"",'Ark1'!AK1871)</f>
        <v>18.242913769892905</v>
      </c>
      <c r="W163" s="95"/>
      <c r="X163" s="27">
        <f>+IF(I163=0,"",'Ark1'!T1871)</f>
        <v>5.205089820359281</v>
      </c>
      <c r="Y163" s="34">
        <f>+IF(I163=0,"",'Ark1'!W1871)</f>
        <v>2.6946107784431126</v>
      </c>
      <c r="Z163" s="34">
        <f>+IF(I163=0,"",'Ark1'!X1871)</f>
        <v>97.904191616766482</v>
      </c>
      <c r="AA163" s="34">
        <f>+IF(I163=0,"",'Ark1'!Y1871)</f>
        <v>76.646706586826355</v>
      </c>
      <c r="AB163" s="34">
        <f>+IF(I163=0,"",'Ark1'!Z1871)</f>
        <v>4.8283520134105373</v>
      </c>
      <c r="AC163" s="29">
        <f>+IF(I163=0,"",'Ark1'!AA1871)</f>
        <v>0</v>
      </c>
      <c r="AD163" s="27">
        <f>+IF(I163=0,"",'Ark1'!AC1871)</f>
        <v>0</v>
      </c>
      <c r="AE163" s="34">
        <f>+IF(I163=0,"",'Ark1'!AE1871)</f>
        <v>0</v>
      </c>
      <c r="AF163" s="29">
        <f t="shared" si="16"/>
        <v>4.4161177644710596</v>
      </c>
      <c r="AG163" s="29">
        <f t="shared" si="17"/>
        <v>3.1069767441860465</v>
      </c>
      <c r="AH163" s="214"/>
      <c r="AI163" s="217"/>
      <c r="AK163" s="29"/>
      <c r="AL163" s="27"/>
      <c r="AM163" s="241"/>
      <c r="AN163" s="28"/>
      <c r="AR163" s="28"/>
    </row>
    <row r="164" spans="1:44" ht="15.6">
      <c r="A164" s="214"/>
      <c r="B164" s="290">
        <f>+'Ark1'!C1872</f>
        <v>2024</v>
      </c>
      <c r="C164" s="234">
        <f>+'Ark1'!L1872</f>
        <v>6</v>
      </c>
      <c r="D164" s="234" t="str">
        <f>VLOOKUP(C164,Klasse!$C$10:$D$26,2)</f>
        <v>O+</v>
      </c>
      <c r="E164" s="28">
        <f>+'Ark1'!H1872</f>
        <v>2</v>
      </c>
      <c r="F164" s="28">
        <f>+'Ark1'!J1872</f>
        <v>160</v>
      </c>
      <c r="G164" s="28" t="str">
        <f>VLOOKUP(F164,RNR!$A$1:$B$25,2)</f>
        <v>Oslo</v>
      </c>
      <c r="H164" s="28">
        <f>+IF(I164=0,"",'Ark1'!Q1872)</f>
        <v>232</v>
      </c>
      <c r="I164" s="335">
        <f>+'Ark1'!R1872</f>
        <v>763</v>
      </c>
      <c r="J164" s="29">
        <f>+IF(I164=0,"",'Ark1'!AG1872)</f>
        <v>17.833193066453561</v>
      </c>
      <c r="L164" s="29">
        <f>+IF(I164=0,"",'Ark1'!AH1872)</f>
        <v>8.9121887287024872</v>
      </c>
      <c r="M164" s="95"/>
      <c r="N164" s="491">
        <f>+'Ark1'!AI1872</f>
        <v>761</v>
      </c>
      <c r="O164" s="489"/>
      <c r="P164" s="540"/>
      <c r="Q164" s="540"/>
      <c r="R164" s="32">
        <f>+IF(I164=0,"",'Ark1'!U1872)</f>
        <v>26.966055045871563</v>
      </c>
      <c r="S164" s="95"/>
      <c r="T164" s="490">
        <f>+IF(N163=0,"",'Ark1'!AJ1872)</f>
        <v>114.04783180026264</v>
      </c>
      <c r="U164" s="489"/>
      <c r="V164" s="490">
        <f>+IF(N163=0,"",'Ark1'!AK1872)</f>
        <v>18.054006001070345</v>
      </c>
      <c r="W164" s="95"/>
      <c r="X164" s="27">
        <f>+IF(I164=0,"",'Ark1'!T1872)</f>
        <v>5.7457404980340732</v>
      </c>
      <c r="Y164" s="34">
        <f>+IF(I164=0,"",'Ark1'!W1872)</f>
        <v>6.2909567496723442</v>
      </c>
      <c r="Z164" s="34">
        <f>+IF(I164=0,"",'Ark1'!X1872)</f>
        <v>99.606815203145473</v>
      </c>
      <c r="AA164" s="34">
        <f>+IF(I164=0,"",'Ark1'!Y1872)</f>
        <v>82.044560943643503</v>
      </c>
      <c r="AB164" s="34">
        <f>+IF(I164=0,"",'Ark1'!Z1872)</f>
        <v>4.1885869436034628</v>
      </c>
      <c r="AC164" s="29">
        <f>+IF(I164=0,"",'Ark1'!AA1872)</f>
        <v>0</v>
      </c>
      <c r="AD164" s="27">
        <f>+IF(I164=0,"",'Ark1'!AC1872)</f>
        <v>0</v>
      </c>
      <c r="AE164" s="34">
        <f>+IF(I164=0,"",'Ark1'!AE1872)</f>
        <v>0</v>
      </c>
      <c r="AF164" s="29">
        <f t="shared" si="16"/>
        <v>4.4943425076452606</v>
      </c>
      <c r="AG164" s="29">
        <f t="shared" si="17"/>
        <v>3.2887931034482758</v>
      </c>
      <c r="AH164" s="214"/>
      <c r="AI164" s="217"/>
      <c r="AK164" s="29"/>
      <c r="AL164" s="27"/>
      <c r="AM164" s="241"/>
      <c r="AN164" s="28"/>
      <c r="AR164" s="28"/>
    </row>
    <row r="165" spans="1:44" ht="15.6">
      <c r="A165" s="214"/>
      <c r="B165" s="290">
        <f>+'Ark1'!C1873</f>
        <v>2024</v>
      </c>
      <c r="C165" s="234">
        <f>+'Ark1'!L1873</f>
        <v>6</v>
      </c>
      <c r="D165" s="234" t="str">
        <f>VLOOKUP(C165,Klasse!$C$10:$D$26,2)</f>
        <v>O+</v>
      </c>
      <c r="E165" s="28">
        <f>+'Ark1'!H1873</f>
        <v>1</v>
      </c>
      <c r="F165" s="28">
        <f>+'Ark1'!J1873</f>
        <v>171</v>
      </c>
      <c r="G165" s="28" t="str">
        <f>VLOOKUP(F165,RNR!$A$1:$B$25,2)</f>
        <v>Prima</v>
      </c>
      <c r="H165" s="28">
        <f>+IF(I165=0,"",'Ark1'!Q1873)</f>
        <v>83</v>
      </c>
      <c r="I165" s="335">
        <f>+'Ark1'!R1873</f>
        <v>288</v>
      </c>
      <c r="J165" s="29">
        <f>+IF(I165=0,"",'Ark1'!AG1873)</f>
        <v>11.080083801913018</v>
      </c>
      <c r="L165" s="29">
        <f>+IF(I165=0,"",'Ark1'!AH1873)</f>
        <v>0</v>
      </c>
      <c r="M165" s="95"/>
      <c r="N165" s="491">
        <f>+'Ark1'!AI1873</f>
        <v>285</v>
      </c>
      <c r="O165" s="489"/>
      <c r="P165" s="540"/>
      <c r="Q165" s="540"/>
      <c r="R165" s="32">
        <f>+IF(I165=0,"",'Ark1'!U1873)</f>
        <v>27.306597222222219</v>
      </c>
      <c r="S165" s="95"/>
      <c r="T165" s="490">
        <f>+IF(N164=0,"",'Ark1'!AJ1873)</f>
        <v>114.61017543859651</v>
      </c>
      <c r="U165" s="489"/>
      <c r="V165" s="490">
        <f>+IF(N164=0,"",'Ark1'!AK1873)</f>
        <v>18.057980598971938</v>
      </c>
      <c r="W165" s="95"/>
      <c r="X165" s="27">
        <f>+IF(I165=0,"",'Ark1'!T1873)</f>
        <v>5.0486111111111116</v>
      </c>
      <c r="Y165" s="34">
        <f>+IF(I165=0,"",'Ark1'!W1873)</f>
        <v>0</v>
      </c>
      <c r="Z165" s="34">
        <f>+IF(I165=0,"",'Ark1'!X1873)</f>
        <v>98.958333333333314</v>
      </c>
      <c r="AA165" s="34">
        <f>+IF(I165=0,"",'Ark1'!Y1873)</f>
        <v>89.2361111111111</v>
      </c>
      <c r="AB165" s="34">
        <f>+IF(I165=0,"",'Ark1'!Z1873)</f>
        <v>3.5328800147870196</v>
      </c>
      <c r="AC165" s="29">
        <f>+IF(I165=0,"",'Ark1'!AA1873)</f>
        <v>0</v>
      </c>
      <c r="AD165" s="27">
        <f>+IF(I165=0,"",'Ark1'!AC1873)</f>
        <v>0</v>
      </c>
      <c r="AE165" s="34">
        <f>+IF(I165=0,"",'Ark1'!AE1873)</f>
        <v>0</v>
      </c>
      <c r="AF165" s="29">
        <f t="shared" si="16"/>
        <v>4.5510995370370368</v>
      </c>
      <c r="AG165" s="29">
        <f t="shared" si="17"/>
        <v>3.4698795180722892</v>
      </c>
      <c r="AH165" s="214"/>
      <c r="AI165" s="217"/>
      <c r="AK165" s="29"/>
      <c r="AL165" s="27"/>
      <c r="AM165" s="241"/>
      <c r="AN165" s="28"/>
      <c r="AR165" s="28"/>
    </row>
    <row r="166" spans="1:44" ht="15.6">
      <c r="A166" s="214"/>
      <c r="B166" s="290">
        <f>+'Ark1'!C1874</f>
        <v>2024</v>
      </c>
      <c r="C166" s="234">
        <f>+'Ark1'!L1874</f>
        <v>6</v>
      </c>
      <c r="D166" s="234" t="str">
        <f>VLOOKUP(C166,Klasse!$C$10:$D$26,2)</f>
        <v>O+</v>
      </c>
      <c r="E166" s="28">
        <f>+'Ark1'!H1874</f>
        <v>2</v>
      </c>
      <c r="F166" s="28">
        <f>+'Ark1'!J1874</f>
        <v>175</v>
      </c>
      <c r="G166" s="28" t="str">
        <f>VLOOKUP(F166,RNR!$A$1:$B$25,2)</f>
        <v>Ole Ringdal</v>
      </c>
      <c r="H166" s="28">
        <f>+IF(I166=0,"",'Ark1'!Q1874)</f>
        <v>137</v>
      </c>
      <c r="I166" s="335">
        <f>+'Ark1'!R1874</f>
        <v>314</v>
      </c>
      <c r="J166" s="29">
        <f>+IF(I166=0,"",'Ark1'!AG1874)</f>
        <v>13.942434232973097</v>
      </c>
      <c r="L166" s="29">
        <f>+IF(I166=0,"",'Ark1'!AH1874)</f>
        <v>2.8662420382165599</v>
      </c>
      <c r="M166" s="95"/>
      <c r="N166" s="491">
        <f>+'Ark1'!AI1874</f>
        <v>290</v>
      </c>
      <c r="O166" s="489"/>
      <c r="P166" s="540"/>
      <c r="Q166" s="540"/>
      <c r="R166" s="32">
        <f>+IF(I166=0,"",'Ark1'!U1874)</f>
        <v>22.77452229299363</v>
      </c>
      <c r="S166" s="95"/>
      <c r="T166" s="490">
        <f>+IF(N165=0,"",'Ark1'!AJ1874)</f>
        <v>108.13896551724145</v>
      </c>
      <c r="U166" s="489"/>
      <c r="V166" s="490">
        <f>+IF(N165=0,"",'Ark1'!AK1874)</f>
        <v>18.043215287237807</v>
      </c>
      <c r="W166" s="95"/>
      <c r="X166" s="27">
        <f>+IF(I166=0,"",'Ark1'!T1874)</f>
        <v>5.955414012738852</v>
      </c>
      <c r="Y166" s="34">
        <f>+IF(I166=0,"",'Ark1'!W1874)</f>
        <v>2.8662420382165599</v>
      </c>
      <c r="Z166" s="34">
        <f>+IF(I166=0,"",'Ark1'!X1874)</f>
        <v>88.853503184713361</v>
      </c>
      <c r="AA166" s="34">
        <f>+IF(I166=0,"",'Ark1'!Y1874)</f>
        <v>52.866242038216562</v>
      </c>
      <c r="AB166" s="34">
        <f>+IF(I166=0,"",'Ark1'!Z1874)</f>
        <v>5.109643741661495</v>
      </c>
      <c r="AC166" s="29">
        <f>+IF(I166=0,"",'Ark1'!AA1874)</f>
        <v>0</v>
      </c>
      <c r="AD166" s="27">
        <f>+IF(I166=0,"",'Ark1'!AC1874)</f>
        <v>0</v>
      </c>
      <c r="AE166" s="34">
        <f>+IF(I166=0,"",'Ark1'!AE1874)</f>
        <v>0</v>
      </c>
      <c r="AF166" s="29">
        <f t="shared" si="16"/>
        <v>3.7957537154989383</v>
      </c>
      <c r="AG166" s="29">
        <f t="shared" si="17"/>
        <v>2.2919708029197081</v>
      </c>
      <c r="AH166" s="214"/>
      <c r="AI166" s="217"/>
      <c r="AK166" s="29"/>
      <c r="AL166" s="27"/>
      <c r="AM166" s="241"/>
      <c r="AN166" s="28"/>
      <c r="AR166" s="28"/>
    </row>
    <row r="167" spans="1:44" ht="15.6">
      <c r="A167" s="214"/>
      <c r="B167" s="290">
        <f>+'Ark1'!C1875</f>
        <v>2024</v>
      </c>
      <c r="C167" s="234">
        <f>+'Ark1'!L1875</f>
        <v>6</v>
      </c>
      <c r="D167" s="234" t="str">
        <f>VLOOKUP(C167,Klasse!$C$10:$D$26,2)</f>
        <v>O+</v>
      </c>
      <c r="E167" s="28">
        <f>+'Ark1'!H1875</f>
        <v>2</v>
      </c>
      <c r="F167" s="28">
        <f>+'Ark1'!J1875</f>
        <v>177</v>
      </c>
      <c r="G167" s="28" t="str">
        <f>VLOOKUP(F167,RNR!$A$1:$B$25,2)</f>
        <v>Slakthuset</v>
      </c>
      <c r="H167" s="28">
        <f>+IF(I167=0,"",'Ark1'!Q1875)</f>
        <v>207</v>
      </c>
      <c r="I167" s="335">
        <f>+'Ark1'!R1875</f>
        <v>821</v>
      </c>
      <c r="J167" s="29">
        <f>+IF(I167=0,"",'Ark1'!AG1875)</f>
        <v>18.516023841073064</v>
      </c>
      <c r="L167" s="29">
        <f>+IF(I167=0,"",'Ark1'!AH1875)</f>
        <v>4.5066991473812417</v>
      </c>
      <c r="M167" s="95"/>
      <c r="N167" s="491">
        <f>+'Ark1'!AI1875</f>
        <v>821</v>
      </c>
      <c r="O167" s="489"/>
      <c r="P167" s="540"/>
      <c r="Q167" s="540"/>
      <c r="R167" s="32">
        <f>+IF(I167=0,"",'Ark1'!U1875)</f>
        <v>26.585627283800203</v>
      </c>
      <c r="S167" s="95"/>
      <c r="T167" s="490">
        <f>+IF(N166=0,"",'Ark1'!AJ1875)</f>
        <v>114.01717417783176</v>
      </c>
      <c r="U167" s="489"/>
      <c r="V167" s="490">
        <f>+IF(N166=0,"",'Ark1'!AK1875)</f>
        <v>17.819148805883056</v>
      </c>
      <c r="W167" s="95"/>
      <c r="X167" s="27">
        <f>+IF(I167=0,"",'Ark1'!T1875)</f>
        <v>5.5895249695493296</v>
      </c>
      <c r="Y167" s="34">
        <f>+IF(I167=0,"",'Ark1'!W1875)</f>
        <v>1.2180267965895253</v>
      </c>
      <c r="Z167" s="34">
        <f>+IF(I167=0,"",'Ark1'!X1875)</f>
        <v>98.903775883069443</v>
      </c>
      <c r="AA167" s="34">
        <f>+IF(I167=0,"",'Ark1'!Y1875)</f>
        <v>83.922046285018254</v>
      </c>
      <c r="AB167" s="34">
        <f>+IF(I167=0,"",'Ark1'!Z1875)</f>
        <v>4.0064306411414385</v>
      </c>
      <c r="AC167" s="29">
        <f>+IF(I167=0,"",'Ark1'!AA1875)</f>
        <v>0</v>
      </c>
      <c r="AD167" s="27">
        <f>+IF(I167=0,"",'Ark1'!AC1875)</f>
        <v>0</v>
      </c>
      <c r="AE167" s="34">
        <f>+IF(I167=0,"",'Ark1'!AE1875)</f>
        <v>0</v>
      </c>
      <c r="AF167" s="29">
        <f t="shared" si="16"/>
        <v>4.4309378806333672</v>
      </c>
      <c r="AG167" s="29">
        <f t="shared" si="17"/>
        <v>3.9661835748792269</v>
      </c>
      <c r="AH167" s="214"/>
      <c r="AI167" s="217"/>
      <c r="AK167" s="29"/>
      <c r="AL167" s="27"/>
      <c r="AM167" s="241"/>
      <c r="AN167" s="28"/>
      <c r="AR167" s="28"/>
    </row>
    <row r="168" spans="1:44" ht="15.6">
      <c r="A168" s="214"/>
      <c r="B168" s="290">
        <f>+'Ark1'!C1876</f>
        <v>2024</v>
      </c>
      <c r="C168" s="234">
        <f>+'Ark1'!L1876</f>
        <v>6</v>
      </c>
      <c r="D168" s="234" t="str">
        <f>VLOOKUP(C168,Klasse!$C$10:$D$26,2)</f>
        <v>O+</v>
      </c>
      <c r="E168" s="28">
        <f>+'Ark1'!H1876</f>
        <v>2</v>
      </c>
      <c r="F168" s="28">
        <f>+'Ark1'!J1876</f>
        <v>178</v>
      </c>
      <c r="G168" s="28" t="str">
        <f>VLOOKUP(F168,RNR!$A$1:$B$25,2)</f>
        <v>Røros</v>
      </c>
      <c r="H168" s="28">
        <f>+IF(I168=0,"",'Ark1'!Q1876)</f>
        <v>71</v>
      </c>
      <c r="I168" s="335">
        <f>+'Ark1'!R1876</f>
        <v>253</v>
      </c>
      <c r="J168" s="29">
        <f>+IF(I168=0,"",'Ark1'!AG1876)</f>
        <v>14.48754163417127</v>
      </c>
      <c r="L168" s="29">
        <f>+IF(I168=0,"",'Ark1'!AH1876)</f>
        <v>2.3715415019762842</v>
      </c>
      <c r="M168" s="95"/>
      <c r="N168" s="491">
        <f>+'Ark1'!AI1876</f>
        <v>253</v>
      </c>
      <c r="O168" s="489"/>
      <c r="P168" s="540"/>
      <c r="Q168" s="540"/>
      <c r="R168" s="32">
        <f>+IF(I168=0,"",'Ark1'!U1876)</f>
        <v>27.387351778656097</v>
      </c>
      <c r="S168" s="95"/>
      <c r="T168" s="490">
        <f>+IF(N167=0,"",'Ark1'!AJ1876)</f>
        <v>115.109881422925</v>
      </c>
      <c r="U168" s="489"/>
      <c r="V168" s="490">
        <f>+IF(N167=0,"",'Ark1'!AK1876)</f>
        <v>17.886963372450005</v>
      </c>
      <c r="W168" s="95"/>
      <c r="X168" s="27">
        <f>+IF(I168=0,"",'Ark1'!T1876)</f>
        <v>5.541501976284585</v>
      </c>
      <c r="Y168" s="34">
        <f>+IF(I168=0,"",'Ark1'!W1876)</f>
        <v>1.9762845849802373</v>
      </c>
      <c r="Z168" s="34">
        <f>+IF(I168=0,"",'Ark1'!X1876)</f>
        <v>100</v>
      </c>
      <c r="AA168" s="34">
        <f>+IF(I168=0,"",'Ark1'!Y1876)</f>
        <v>90.118577075098813</v>
      </c>
      <c r="AB168" s="34">
        <f>+IF(I168=0,"",'Ark1'!Z1876)</f>
        <v>3.2669379395328551</v>
      </c>
      <c r="AC168" s="29">
        <f>+IF(I168=0,"",'Ark1'!AA1876)</f>
        <v>0</v>
      </c>
      <c r="AD168" s="27">
        <f>+IF(I168=0,"",'Ark1'!AC1876)</f>
        <v>0</v>
      </c>
      <c r="AE168" s="34">
        <f>+IF(I168=0,"",'Ark1'!AE1876)</f>
        <v>0</v>
      </c>
      <c r="AF168" s="29">
        <f t="shared" si="16"/>
        <v>4.5645586297760161</v>
      </c>
      <c r="AG168" s="29">
        <f t="shared" si="17"/>
        <v>3.563380281690141</v>
      </c>
      <c r="AH168" s="214"/>
      <c r="AI168" s="217"/>
      <c r="AK168" s="29"/>
      <c r="AL168" s="27"/>
      <c r="AM168" s="241"/>
      <c r="AN168" s="28"/>
      <c r="AR168" s="28"/>
    </row>
    <row r="169" spans="1:44" ht="15.6">
      <c r="A169" s="214"/>
      <c r="B169" s="290">
        <f>+'Ark1'!C1877</f>
        <v>2024</v>
      </c>
      <c r="C169" s="234">
        <f>+'Ark1'!L1877</f>
        <v>6</v>
      </c>
      <c r="D169" s="234" t="str">
        <f>VLOOKUP(C169,Klasse!$C$10:$D$26,2)</f>
        <v>O+</v>
      </c>
      <c r="E169" s="28">
        <f>+'Ark1'!H1877</f>
        <v>2</v>
      </c>
      <c r="F169" s="28">
        <f>+'Ark1'!J1877</f>
        <v>181</v>
      </c>
      <c r="G169" s="28" t="str">
        <f>VLOOKUP(F169,RNR!$A$1:$B$25,2)</f>
        <v>Horns</v>
      </c>
      <c r="H169" s="28">
        <f>+IF(I169=0,"",'Ark1'!Q1877)</f>
        <v>155</v>
      </c>
      <c r="I169" s="335">
        <f>+'Ark1'!R1877</f>
        <v>505</v>
      </c>
      <c r="J169" s="29">
        <f>+IF(I169=0,"",'Ark1'!AG1877)</f>
        <v>14.472411101358595</v>
      </c>
      <c r="L169" s="29">
        <f>+IF(I169=0,"",'Ark1'!AH1877)</f>
        <v>0.59405940594059403</v>
      </c>
      <c r="M169" s="95"/>
      <c r="N169" s="491">
        <f>+'Ark1'!AI1877</f>
        <v>463</v>
      </c>
      <c r="O169" s="489"/>
      <c r="P169" s="540"/>
      <c r="Q169" s="540"/>
      <c r="R169" s="32">
        <f>+IF(I169=0,"",'Ark1'!U1877)</f>
        <v>23.606336633663375</v>
      </c>
      <c r="S169" s="95"/>
      <c r="T169" s="490">
        <f>+IF(N168=0,"",'Ark1'!AJ1877)</f>
        <v>109.97343412526997</v>
      </c>
      <c r="U169" s="489"/>
      <c r="V169" s="490">
        <f>+IF(N168=0,"",'Ark1'!AK1877)</f>
        <v>17.941458928143078</v>
      </c>
      <c r="W169" s="95"/>
      <c r="X169" s="27">
        <f>+IF(I169=0,"",'Ark1'!T1877)</f>
        <v>6.0297029702970324</v>
      </c>
      <c r="Y169" s="34">
        <f>+IF(I169=0,"",'Ark1'!W1877)</f>
        <v>0.79207920792079201</v>
      </c>
      <c r="Z169" s="34">
        <f>+IF(I169=0,"",'Ark1'!X1877)</f>
        <v>92.079207920792101</v>
      </c>
      <c r="AA169" s="34">
        <f>+IF(I169=0,"",'Ark1'!Y1877)</f>
        <v>58.613861386138609</v>
      </c>
      <c r="AB169" s="34">
        <f>+IF(I169=0,"",'Ark1'!Z1877)</f>
        <v>5.0253889505687956</v>
      </c>
      <c r="AC169" s="29">
        <f>+IF(I169=0,"",'Ark1'!AA1877)</f>
        <v>0</v>
      </c>
      <c r="AD169" s="27">
        <f>+IF(I169=0,"",'Ark1'!AC1877)</f>
        <v>0</v>
      </c>
      <c r="AE169" s="34">
        <f>+IF(I169=0,"",'Ark1'!AE1877)</f>
        <v>0</v>
      </c>
      <c r="AF169" s="29">
        <f t="shared" si="16"/>
        <v>3.9343894389438958</v>
      </c>
      <c r="AG169" s="29">
        <f t="shared" si="17"/>
        <v>3.2580645161290325</v>
      </c>
      <c r="AH169" s="214"/>
      <c r="AI169" s="217"/>
      <c r="AK169" s="29"/>
      <c r="AL169" s="27"/>
      <c r="AM169" s="241"/>
      <c r="AN169" s="28"/>
      <c r="AR169" s="28"/>
    </row>
    <row r="170" spans="1:44" ht="15.6">
      <c r="A170" s="214"/>
      <c r="B170" s="290">
        <f>+'Ark1'!C1878</f>
        <v>2024</v>
      </c>
      <c r="C170" s="234">
        <f>+'Ark1'!L1878</f>
        <v>6</v>
      </c>
      <c r="D170" s="234" t="str">
        <f>VLOOKUP(C170,Klasse!$C$10:$D$26,2)</f>
        <v>O+</v>
      </c>
      <c r="E170" s="28">
        <f>+'Ark1'!H1878</f>
        <v>1</v>
      </c>
      <c r="F170" s="28">
        <f>+'Ark1'!J1878</f>
        <v>262</v>
      </c>
      <c r="G170" s="28" t="str">
        <f>VLOOKUP(F170,RNR!$A$1:$B$25,2)</f>
        <v>Strilalam</v>
      </c>
      <c r="H170" s="28" t="str">
        <f>+IF(I170=0,"",'Ark1'!Q1878)</f>
        <v/>
      </c>
      <c r="I170" s="335">
        <f>+'Ark1'!R1878</f>
        <v>0</v>
      </c>
      <c r="J170" s="29" t="str">
        <f>+IF(I170=0,"",'Ark1'!AG1878)</f>
        <v/>
      </c>
      <c r="L170" s="29" t="str">
        <f>+IF(I170=0,"",'Ark1'!AH1878)</f>
        <v/>
      </c>
      <c r="M170" s="95"/>
      <c r="N170" s="491">
        <f>+'Ark1'!AI1878</f>
        <v>0</v>
      </c>
      <c r="O170" s="489"/>
      <c r="P170" s="540"/>
      <c r="Q170" s="540"/>
      <c r="R170" s="32" t="str">
        <f>+IF(I170=0,"",'Ark1'!U1878)</f>
        <v/>
      </c>
      <c r="S170" s="95"/>
      <c r="T170" s="490">
        <f>+IF(N169=0,"",'Ark1'!AJ1878)</f>
        <v>0</v>
      </c>
      <c r="U170" s="489"/>
      <c r="V170" s="490">
        <f>+IF(N169=0,"",'Ark1'!AK1878)</f>
        <v>0</v>
      </c>
      <c r="W170" s="95"/>
      <c r="X170" s="27" t="str">
        <f>+IF(I170=0,"",'Ark1'!T1878)</f>
        <v/>
      </c>
      <c r="Y170" s="34" t="str">
        <f>+IF(I170=0,"",'Ark1'!W1878)</f>
        <v/>
      </c>
      <c r="Z170" s="34" t="str">
        <f>+IF(I170=0,"",'Ark1'!X1878)</f>
        <v/>
      </c>
      <c r="AA170" s="34" t="str">
        <f>+IF(I170=0,"",'Ark1'!Y1878)</f>
        <v/>
      </c>
      <c r="AB170" s="34" t="str">
        <f>+IF(I170=0,"",'Ark1'!Z1878)</f>
        <v/>
      </c>
      <c r="AC170" s="29" t="str">
        <f>+IF(I170=0,"",'Ark1'!AA1878)</f>
        <v/>
      </c>
      <c r="AD170" s="27" t="str">
        <f>+IF(I170=0,"",'Ark1'!AC1878)</f>
        <v/>
      </c>
      <c r="AE170" s="34" t="str">
        <f>+IF(I170=0,"",'Ark1'!AE1878)</f>
        <v/>
      </c>
      <c r="AF170" s="29" t="str">
        <f t="shared" si="16"/>
        <v/>
      </c>
      <c r="AG170" s="29" t="str">
        <f t="shared" si="17"/>
        <v/>
      </c>
      <c r="AH170" s="214"/>
      <c r="AI170" s="217"/>
      <c r="AK170" s="29"/>
      <c r="AL170" s="27"/>
      <c r="AM170" s="241"/>
      <c r="AN170" s="28"/>
      <c r="AR170" s="28"/>
    </row>
    <row r="171" spans="1:44" ht="15.6">
      <c r="A171" s="214"/>
      <c r="B171" s="290">
        <f>+'Ark1'!C1879</f>
        <v>2024</v>
      </c>
      <c r="C171" s="234">
        <f>+'Ark1'!L1879</f>
        <v>6</v>
      </c>
      <c r="D171" s="234" t="str">
        <f>VLOOKUP(C171,Klasse!$C$10:$D$26,2)</f>
        <v>O+</v>
      </c>
      <c r="E171" s="28">
        <f>+'Ark1'!H1879</f>
        <v>2</v>
      </c>
      <c r="F171" s="28">
        <f>+'Ark1'!J1879</f>
        <v>267</v>
      </c>
      <c r="G171" s="28" t="str">
        <f>VLOOKUP(F171,RNR!$A$1:$B$25,2)</f>
        <v>Dalpro</v>
      </c>
      <c r="H171" s="28">
        <f>+IF(I171=0,"",'Ark1'!Q1879)</f>
        <v>9</v>
      </c>
      <c r="I171" s="335">
        <f>+'Ark1'!R1879</f>
        <v>19</v>
      </c>
      <c r="J171" s="29">
        <f>+IF(I171=0,"",'Ark1'!AG1879)</f>
        <v>19.142151820613037</v>
      </c>
      <c r="L171" s="29">
        <f>+IF(I171=0,"",'Ark1'!AH1879)</f>
        <v>31.578947368421055</v>
      </c>
      <c r="M171" s="95"/>
      <c r="N171" s="491">
        <f>+'Ark1'!AI1879</f>
        <v>19</v>
      </c>
      <c r="O171" s="489"/>
      <c r="P171" s="540"/>
      <c r="Q171" s="540"/>
      <c r="R171" s="32">
        <f>+IF(I171=0,"",'Ark1'!U1879)</f>
        <v>19.589473684210525</v>
      </c>
      <c r="S171" s="95"/>
      <c r="T171" s="490" t="str">
        <f>+IF(N170=0,"",'Ark1'!AJ1879)</f>
        <v/>
      </c>
      <c r="U171" s="489"/>
      <c r="V171" s="490" t="str">
        <f>+IF(N170=0,"",'Ark1'!AK1879)</f>
        <v/>
      </c>
      <c r="W171" s="95"/>
      <c r="X171" s="27">
        <f>+IF(I171=0,"",'Ark1'!T1879)</f>
        <v>6.1578947368421044</v>
      </c>
      <c r="Y171" s="34">
        <f>+IF(I171=0,"",'Ark1'!W1879)</f>
        <v>0</v>
      </c>
      <c r="Z171" s="34">
        <f>+IF(I171=0,"",'Ark1'!X1879)</f>
        <v>94.736842105263179</v>
      </c>
      <c r="AA171" s="34">
        <f>+IF(I171=0,"",'Ark1'!Y1879)</f>
        <v>5.2631578947368443</v>
      </c>
      <c r="AB171" s="34">
        <f>+IF(I171=0,"",'Ark1'!Z1879)</f>
        <v>2.0300103024997025</v>
      </c>
      <c r="AC171" s="29">
        <f>+IF(I171=0,"",'Ark1'!AA1879)</f>
        <v>0</v>
      </c>
      <c r="AD171" s="27">
        <f>+IF(I171=0,"",'Ark1'!AC1879)</f>
        <v>0</v>
      </c>
      <c r="AE171" s="34">
        <f>+IF(I171=0,"",'Ark1'!AE1879)</f>
        <v>0</v>
      </c>
      <c r="AF171" s="29">
        <f t="shared" si="16"/>
        <v>3.2649122807017541</v>
      </c>
      <c r="AG171" s="29">
        <f t="shared" si="17"/>
        <v>2.1111111111111112</v>
      </c>
      <c r="AH171" s="214"/>
      <c r="AI171" s="217"/>
      <c r="AK171" s="29"/>
      <c r="AL171" s="27"/>
      <c r="AM171" s="241"/>
      <c r="AN171" s="28"/>
      <c r="AR171" s="28"/>
    </row>
    <row r="172" spans="1:44" ht="15.6">
      <c r="A172" s="214"/>
      <c r="B172" s="290">
        <f>+'Ark1'!C1880</f>
        <v>2024</v>
      </c>
      <c r="C172" s="234">
        <f>+'Ark1'!L1880</f>
        <v>6</v>
      </c>
      <c r="D172" s="234" t="str">
        <f>VLOOKUP(C172,Klasse!$C$10:$D$26,2)</f>
        <v>O+</v>
      </c>
      <c r="E172" s="28">
        <f>+'Ark1'!H1880</f>
        <v>1</v>
      </c>
      <c r="F172" s="28">
        <f>+'Ark1'!J1880</f>
        <v>309</v>
      </c>
      <c r="G172" s="28" t="str">
        <f>VLOOKUP(F172,RNR!$A$1:$B$25,2)</f>
        <v>Malvik</v>
      </c>
      <c r="H172" s="28">
        <f>+IF(I172=0,"",'Ark1'!Q1880)</f>
        <v>566</v>
      </c>
      <c r="I172" s="335">
        <f>+'Ark1'!R1880</f>
        <v>1718</v>
      </c>
      <c r="J172" s="29">
        <f>+IF(I172=0,"",'Ark1'!AG1880)</f>
        <v>15.094273475396324</v>
      </c>
      <c r="L172" s="29">
        <f>+IF(I172=0,"",'Ark1'!AH1880)</f>
        <v>5.122235157159488</v>
      </c>
      <c r="M172" s="95"/>
      <c r="N172" s="491">
        <f>+'Ark1'!AI1880</f>
        <v>1718</v>
      </c>
      <c r="O172" s="489"/>
      <c r="P172" s="540"/>
      <c r="Q172" s="540"/>
      <c r="R172" s="32">
        <f>+IF(I172=0,"",'Ark1'!U1880)</f>
        <v>25.562398137369073</v>
      </c>
      <c r="S172" s="95"/>
      <c r="T172" s="490">
        <f>+IF(N171=0,"",'Ark1'!AJ1880)</f>
        <v>112.11880093131548</v>
      </c>
      <c r="U172" s="489"/>
      <c r="V172" s="490">
        <f>+IF(N171=0,"",'Ark1'!AK1880)</f>
        <v>17.985021837356125</v>
      </c>
      <c r="W172" s="95"/>
      <c r="X172" s="27">
        <f>+IF(I172=0,"",'Ark1'!T1880)</f>
        <v>5.9155995343422605</v>
      </c>
      <c r="Y172" s="34">
        <f>+IF(I172=0,"",'Ark1'!W1880)</f>
        <v>3.5506402793946443</v>
      </c>
      <c r="Z172" s="34">
        <f>+IF(I172=0,"",'Ark1'!X1880)</f>
        <v>97.031431897555322</v>
      </c>
      <c r="AA172" s="34">
        <f>+IF(I172=0,"",'Ark1'!Y1880)</f>
        <v>75.552968568102429</v>
      </c>
      <c r="AB172" s="34">
        <f>+IF(I172=0,"",'Ark1'!Z1880)</f>
        <v>4.3590118418391492</v>
      </c>
      <c r="AC172" s="29">
        <f>+IF(I172=0,"",'Ark1'!AA1880)</f>
        <v>0</v>
      </c>
      <c r="AD172" s="27">
        <f>+IF(I172=0,"",'Ark1'!AC1880)</f>
        <v>0</v>
      </c>
      <c r="AE172" s="34">
        <f>+IF(I172=0,"",'Ark1'!AE1880)</f>
        <v>0</v>
      </c>
      <c r="AF172" s="29">
        <f t="shared" si="16"/>
        <v>4.2603996895615124</v>
      </c>
      <c r="AG172" s="29">
        <f t="shared" si="17"/>
        <v>3.0353356890459362</v>
      </c>
      <c r="AH172" s="214"/>
      <c r="AI172" s="217"/>
      <c r="AK172" s="29"/>
      <c r="AL172" s="27"/>
      <c r="AM172" s="241"/>
      <c r="AN172" s="28"/>
      <c r="AR172" s="28"/>
    </row>
    <row r="173" spans="1:44" ht="15.6">
      <c r="A173" s="214"/>
      <c r="B173" s="290">
        <f>+'Ark1'!C1881</f>
        <v>2024</v>
      </c>
      <c r="C173" s="234">
        <f>+'Ark1'!L1881</f>
        <v>6</v>
      </c>
      <c r="D173" s="234" t="str">
        <f>VLOOKUP(C173,Klasse!$C$10:$D$26,2)</f>
        <v>O+</v>
      </c>
      <c r="E173" s="28">
        <f>+'Ark1'!H1881</f>
        <v>2</v>
      </c>
      <c r="F173" s="28">
        <f>+'Ark1'!J1881</f>
        <v>470</v>
      </c>
      <c r="G173" s="28" t="str">
        <f>VLOOKUP(F173,RNR!$A$1:$B$25,2)</f>
        <v>Jens Eide</v>
      </c>
      <c r="H173" s="28">
        <f>+IF(I173=0,"",'Ark1'!Q1881)</f>
        <v>99</v>
      </c>
      <c r="I173" s="335">
        <f>+'Ark1'!R1881</f>
        <v>291</v>
      </c>
      <c r="J173" s="29">
        <f>+IF(I173=0,"",'Ark1'!AG1881)</f>
        <v>19.398795964855193</v>
      </c>
      <c r="L173" s="29">
        <f>+IF(I173=0,"",'Ark1'!AH1881)</f>
        <v>25.429553264604802</v>
      </c>
      <c r="M173" s="95"/>
      <c r="N173" s="491">
        <f>+'Ark1'!AI1881</f>
        <v>291</v>
      </c>
      <c r="O173" s="489"/>
      <c r="P173" s="540"/>
      <c r="Q173" s="540"/>
      <c r="R173" s="32">
        <f>+IF(I173=0,"",'Ark1'!U1881)</f>
        <v>22.943642611683845</v>
      </c>
      <c r="S173" s="95"/>
      <c r="T173" s="490">
        <f>+IF(N172=0,"",'Ark1'!AJ1881)</f>
        <v>108.02577319587628</v>
      </c>
      <c r="U173" s="489"/>
      <c r="V173" s="490">
        <f>+IF(N172=0,"",'Ark1'!AK1881)</f>
        <v>17.872063206534122</v>
      </c>
      <c r="W173" s="95"/>
      <c r="X173" s="27">
        <f>+IF(I173=0,"",'Ark1'!T1881)</f>
        <v>6.5154639175257714</v>
      </c>
      <c r="Y173" s="34">
        <f>+IF(I173=0,"",'Ark1'!W1881)</f>
        <v>8.247422680412372</v>
      </c>
      <c r="Z173" s="34">
        <f>+IF(I173=0,"",'Ark1'!X1881)</f>
        <v>95.876288659793829</v>
      </c>
      <c r="AA173" s="34">
        <f>+IF(I173=0,"",'Ark1'!Y1881)</f>
        <v>47.766323024054991</v>
      </c>
      <c r="AB173" s="34">
        <f>+IF(I173=0,"",'Ark1'!Z1881)</f>
        <v>5.0382781309882496</v>
      </c>
      <c r="AC173" s="29">
        <f>+IF(I173=0,"",'Ark1'!AA1881)</f>
        <v>0</v>
      </c>
      <c r="AD173" s="27">
        <f>+IF(I173=0,"",'Ark1'!AC1881)</f>
        <v>0</v>
      </c>
      <c r="AE173" s="34">
        <f>+IF(I173=0,"",'Ark1'!AE1881)</f>
        <v>0</v>
      </c>
      <c r="AF173" s="29">
        <f t="shared" si="16"/>
        <v>3.8239404352806408</v>
      </c>
      <c r="AG173" s="29">
        <f t="shared" si="17"/>
        <v>2.9393939393939394</v>
      </c>
      <c r="AH173" s="214"/>
      <c r="AI173" s="217"/>
      <c r="AK173" s="29"/>
      <c r="AL173" s="27"/>
      <c r="AM173" s="241"/>
      <c r="AN173" s="28"/>
      <c r="AR173" s="28"/>
    </row>
    <row r="174" spans="1:44" ht="15.6">
      <c r="A174" s="214"/>
      <c r="B174" s="290">
        <f>+'Ark1'!C1882</f>
        <v>2024</v>
      </c>
      <c r="C174" s="234">
        <f>+'Ark1'!L1882</f>
        <v>6</v>
      </c>
      <c r="D174" s="234" t="str">
        <f>VLOOKUP(C174,Klasse!$C$10:$D$26,2)</f>
        <v>O+</v>
      </c>
      <c r="E174" s="28">
        <f>+'Ark1'!H1882</f>
        <v>2</v>
      </c>
      <c r="F174" s="28">
        <f>+'Ark1'!J1882</f>
        <v>629</v>
      </c>
      <c r="G174" s="28" t="str">
        <f>VLOOKUP(F174,RNR!$A$1:$B$25,2)</f>
        <v>Bø</v>
      </c>
      <c r="H174" s="28" t="str">
        <f>+IF(I174=0,"",'Ark1'!Q1882)</f>
        <v/>
      </c>
      <c r="I174" s="335">
        <f>+'Ark1'!R1882</f>
        <v>0</v>
      </c>
      <c r="J174" s="29" t="str">
        <f>+IF(I174=0,"",'Ark1'!AG1882)</f>
        <v/>
      </c>
      <c r="L174" s="29" t="str">
        <f>+IF(I174=0,"",'Ark1'!AH1882)</f>
        <v/>
      </c>
      <c r="M174" s="95"/>
      <c r="N174" s="491">
        <f>+'Ark1'!AI1882</f>
        <v>0</v>
      </c>
      <c r="O174" s="489"/>
      <c r="P174" s="540"/>
      <c r="Q174" s="540"/>
      <c r="R174" s="32" t="str">
        <f>+IF(I174=0,"",'Ark1'!U1882)</f>
        <v/>
      </c>
      <c r="S174" s="95"/>
      <c r="T174" s="490">
        <f>+IF(N173=0,"",'Ark1'!AJ1882)</f>
        <v>0</v>
      </c>
      <c r="U174" s="489"/>
      <c r="V174" s="490">
        <f>+IF(N173=0,"",'Ark1'!AK1882)</f>
        <v>0</v>
      </c>
      <c r="W174" s="95"/>
      <c r="X174" s="27" t="str">
        <f>+IF(I174=0,"",'Ark1'!T1882)</f>
        <v/>
      </c>
      <c r="Y174" s="34" t="str">
        <f>+IF(I174=0,"",'Ark1'!W1882)</f>
        <v/>
      </c>
      <c r="Z174" s="34" t="str">
        <f>+IF(I174=0,"",'Ark1'!X1882)</f>
        <v/>
      </c>
      <c r="AA174" s="34" t="str">
        <f>+IF(I174=0,"",'Ark1'!Y1882)</f>
        <v/>
      </c>
      <c r="AB174" s="34" t="str">
        <f>+IF(I174=0,"",'Ark1'!Z1882)</f>
        <v/>
      </c>
      <c r="AC174" s="29" t="str">
        <f>+IF(I174=0,"",'Ark1'!AA1882)</f>
        <v/>
      </c>
      <c r="AD174" s="27" t="str">
        <f>+IF(I174=0,"",'Ark1'!AC1882)</f>
        <v/>
      </c>
      <c r="AE174" s="34" t="str">
        <f>+IF(I174=0,"",'Ark1'!AE1882)</f>
        <v/>
      </c>
      <c r="AF174" s="29" t="str">
        <f t="shared" si="16"/>
        <v/>
      </c>
      <c r="AG174" s="29" t="str">
        <f t="shared" si="17"/>
        <v/>
      </c>
      <c r="AH174" s="214"/>
      <c r="AI174" s="217"/>
      <c r="AK174" s="29"/>
      <c r="AL174" s="27"/>
      <c r="AM174" s="241"/>
      <c r="AN174" s="28"/>
      <c r="AR174" s="28"/>
    </row>
    <row r="175" spans="1:44" ht="15.6">
      <c r="A175" s="214"/>
      <c r="B175" s="290">
        <f>+'Ark1'!C1883</f>
        <v>2024</v>
      </c>
      <c r="C175" s="234">
        <f>+'Ark1'!L1883</f>
        <v>6</v>
      </c>
      <c r="D175" s="234" t="str">
        <f>VLOOKUP(C175,Klasse!$C$10:$D$26,2)</f>
        <v>O+</v>
      </c>
      <c r="E175" s="28">
        <f>+'Ark1'!H1883</f>
        <v>1</v>
      </c>
      <c r="F175" s="28">
        <f>+'Ark1'!J1883</f>
        <v>643</v>
      </c>
      <c r="G175" s="28" t="str">
        <f>VLOOKUP(F175,RNR!$A$1:$B$25,2)</f>
        <v>Bjerka</v>
      </c>
      <c r="H175" s="28">
        <f>+IF(I175=0,"",'Ark1'!Q1883)</f>
        <v>282</v>
      </c>
      <c r="I175" s="335">
        <f>+'Ark1'!R1883</f>
        <v>1002</v>
      </c>
      <c r="J175" s="29">
        <f>+IF(I175=0,"",'Ark1'!AG1883)</f>
        <v>15.915146787223147</v>
      </c>
      <c r="L175" s="29">
        <f>+IF(I175=0,"",'Ark1'!AH1883)</f>
        <v>3.6926147704590808</v>
      </c>
      <c r="M175" s="95"/>
      <c r="N175" s="491">
        <f>+'Ark1'!AI1883</f>
        <v>857</v>
      </c>
      <c r="O175" s="489"/>
      <c r="P175" s="540"/>
      <c r="Q175" s="540"/>
      <c r="R175" s="32">
        <f>+IF(I175=0,"",'Ark1'!U1883)</f>
        <v>23.658882235528942</v>
      </c>
      <c r="S175" s="95"/>
      <c r="T175" s="490" t="str">
        <f>+IF(N174=0,"",'Ark1'!AJ1883)</f>
        <v/>
      </c>
      <c r="U175" s="489"/>
      <c r="V175" s="490" t="str">
        <f>+IF(N174=0,"",'Ark1'!AK1883)</f>
        <v/>
      </c>
      <c r="W175" s="95"/>
      <c r="X175" s="27">
        <f>+IF(I175=0,"",'Ark1'!T1883)</f>
        <v>6.0578842315369261</v>
      </c>
      <c r="Y175" s="34">
        <f>+IF(I175=0,"",'Ark1'!W1883)</f>
        <v>5.3892215568862252</v>
      </c>
      <c r="Z175" s="34">
        <f>+IF(I175=0,"",'Ark1'!X1883)</f>
        <v>91.516966067864246</v>
      </c>
      <c r="AA175" s="34">
        <f>+IF(I175=0,"",'Ark1'!Y1883)</f>
        <v>58.582834331337317</v>
      </c>
      <c r="AB175" s="34">
        <f>+IF(I175=0,"",'Ark1'!Z1883)</f>
        <v>5.188693560653876</v>
      </c>
      <c r="AC175" s="29">
        <f>+IF(I175=0,"",'Ark1'!AA1883)</f>
        <v>0</v>
      </c>
      <c r="AD175" s="27">
        <f>+IF(I175=0,"",'Ark1'!AC1883)</f>
        <v>0</v>
      </c>
      <c r="AE175" s="34">
        <f>+IF(I175=0,"",'Ark1'!AE1883)</f>
        <v>0</v>
      </c>
      <c r="AF175" s="29">
        <f t="shared" si="16"/>
        <v>3.9431470392548236</v>
      </c>
      <c r="AG175" s="29">
        <f t="shared" si="17"/>
        <v>3.5531914893617023</v>
      </c>
      <c r="AH175" s="214"/>
      <c r="AI175" s="217"/>
      <c r="AK175" s="29"/>
      <c r="AL175" s="27"/>
      <c r="AM175" s="241"/>
      <c r="AN175" s="28"/>
      <c r="AR175" s="28"/>
    </row>
    <row r="176" spans="1:44" ht="15.6">
      <c r="A176" s="214"/>
      <c r="B176" s="290">
        <f>+'Ark1'!C1884</f>
        <v>2024</v>
      </c>
      <c r="C176" s="234">
        <f>+'Ark1'!L1884</f>
        <v>6</v>
      </c>
      <c r="D176" s="234" t="str">
        <f>VLOOKUP(C176,Klasse!$C$10:$D$26,2)</f>
        <v>O+</v>
      </c>
      <c r="E176" s="28">
        <f>+'Ark1'!H1884</f>
        <v>2</v>
      </c>
      <c r="F176" s="28">
        <f>+'Ark1'!J1884</f>
        <v>704</v>
      </c>
      <c r="G176" s="28" t="str">
        <f>VLOOKUP(F176,RNR!$A$1:$B$25,2)</f>
        <v>Øre Vilt</v>
      </c>
      <c r="H176" s="28" t="str">
        <f>+IF(I176=0,"",'Ark1'!Q1884)</f>
        <v/>
      </c>
      <c r="I176" s="335">
        <f>+'Ark1'!R1884</f>
        <v>0</v>
      </c>
      <c r="J176" s="29" t="str">
        <f>+IF(I176=0,"",'Ark1'!AG1884)</f>
        <v/>
      </c>
      <c r="L176" s="29" t="str">
        <f>+IF(I176=0,"",'Ark1'!AH1884)</f>
        <v/>
      </c>
      <c r="M176" s="95"/>
      <c r="N176" s="491">
        <f>+'Ark1'!AI1884</f>
        <v>0</v>
      </c>
      <c r="O176" s="489"/>
      <c r="P176" s="540"/>
      <c r="Q176" s="540"/>
      <c r="R176" s="32" t="str">
        <f>+IF(I176=0,"",'Ark1'!U1884)</f>
        <v/>
      </c>
      <c r="S176" s="95"/>
      <c r="T176" s="490">
        <f>+IF(N175=0,"",'Ark1'!AJ1884)</f>
        <v>0</v>
      </c>
      <c r="U176" s="489"/>
      <c r="V176" s="490">
        <f>+IF(N175=0,"",'Ark1'!AK1884)</f>
        <v>0</v>
      </c>
      <c r="W176" s="95"/>
      <c r="X176" s="27" t="str">
        <f>+IF(I176=0,"",'Ark1'!T1884)</f>
        <v/>
      </c>
      <c r="Y176" s="34" t="str">
        <f>+IF(I176=0,"",'Ark1'!W1884)</f>
        <v/>
      </c>
      <c r="Z176" s="34" t="str">
        <f>+IF(I176=0,"",'Ark1'!X1884)</f>
        <v/>
      </c>
      <c r="AA176" s="34" t="str">
        <f>+IF(I176=0,"",'Ark1'!Y1884)</f>
        <v/>
      </c>
      <c r="AB176" s="34" t="str">
        <f>+IF(I176=0,"",'Ark1'!Z1884)</f>
        <v/>
      </c>
      <c r="AC176" s="29" t="str">
        <f>+IF(I176=0,"",'Ark1'!AA1884)</f>
        <v/>
      </c>
      <c r="AD176" s="27" t="str">
        <f>+IF(I176=0,"",'Ark1'!AC1884)</f>
        <v/>
      </c>
      <c r="AE176" s="34" t="str">
        <f>+IF(I176=0,"",'Ark1'!AE1884)</f>
        <v/>
      </c>
      <c r="AF176" s="29" t="str">
        <f t="shared" si="16"/>
        <v/>
      </c>
      <c r="AG176" s="29" t="str">
        <f t="shared" si="17"/>
        <v/>
      </c>
      <c r="AH176" s="214"/>
      <c r="AI176" s="217"/>
      <c r="AK176" s="29"/>
      <c r="AL176" s="27"/>
      <c r="AM176" s="241"/>
      <c r="AN176" s="28"/>
      <c r="AR176" s="28"/>
    </row>
    <row r="177" spans="1:62" ht="15.6">
      <c r="A177" s="214"/>
      <c r="B177" s="290">
        <f>+'Ark1'!C1885</f>
        <v>2024</v>
      </c>
      <c r="C177" s="234">
        <f>+'Ark1'!L1885</f>
        <v>6</v>
      </c>
      <c r="D177" s="234" t="str">
        <f>VLOOKUP(C177,Klasse!$C$10:$D$26,2)</f>
        <v>O+</v>
      </c>
      <c r="E177" s="28">
        <f>+'Ark1'!H1885</f>
        <v>1</v>
      </c>
      <c r="F177" s="28">
        <f>+'Ark1'!J1885</f>
        <v>802</v>
      </c>
      <c r="G177" s="28" t="str">
        <f>VLOOKUP(F177,RNR!$A$1:$B$25,2)</f>
        <v>Karasjok</v>
      </c>
      <c r="H177" s="28">
        <f>+IF(I177=0,"",'Ark1'!Q1885)</f>
        <v>43</v>
      </c>
      <c r="I177" s="335">
        <f>+'Ark1'!R1885</f>
        <v>143</v>
      </c>
      <c r="J177" s="29">
        <f>+IF(I177=0,"",'Ark1'!AG1885)</f>
        <v>12.025163154537104</v>
      </c>
      <c r="L177" s="29">
        <f>+IF(I177=0,"",'Ark1'!AH1885)</f>
        <v>1.3986013986013983</v>
      </c>
      <c r="M177" s="95"/>
      <c r="N177" s="491">
        <f>+'Ark1'!AI1885</f>
        <v>143</v>
      </c>
      <c r="O177" s="489"/>
      <c r="P177" s="540"/>
      <c r="Q177" s="540"/>
      <c r="R177" s="32">
        <f>+IF(I177=0,"",'Ark1'!U1885)</f>
        <v>24.649650349650329</v>
      </c>
      <c r="S177" s="95"/>
      <c r="T177" s="490" t="str">
        <f>+IF(N176=0,"",'Ark1'!AJ1885)</f>
        <v/>
      </c>
      <c r="U177" s="489"/>
      <c r="V177" s="490" t="str">
        <f>+IF(N176=0,"",'Ark1'!AK1885)</f>
        <v/>
      </c>
      <c r="W177" s="95"/>
      <c r="X177" s="27">
        <f>+IF(I177=0,"",'Ark1'!T1885)</f>
        <v>6.4475524475524493</v>
      </c>
      <c r="Y177" s="34">
        <f>+IF(I177=0,"",'Ark1'!W1885)</f>
        <v>9.0909090909090917</v>
      </c>
      <c r="Z177" s="34">
        <f>+IF(I177=0,"",'Ark1'!X1885)</f>
        <v>97.202797202797214</v>
      </c>
      <c r="AA177" s="34">
        <f>+IF(I177=0,"",'Ark1'!Y1885)</f>
        <v>65.03496503496504</v>
      </c>
      <c r="AB177" s="34">
        <f>+IF(I177=0,"",'Ark1'!Z1885)</f>
        <v>4.8519893422230487</v>
      </c>
      <c r="AC177" s="29">
        <f>+IF(I177=0,"",'Ark1'!AA1885)</f>
        <v>0</v>
      </c>
      <c r="AD177" s="27">
        <f>+IF(I177=0,"",'Ark1'!AC1885)</f>
        <v>0</v>
      </c>
      <c r="AE177" s="34">
        <f>+IF(I177=0,"",'Ark1'!AE1885)</f>
        <v>0</v>
      </c>
      <c r="AF177" s="29">
        <f t="shared" si="16"/>
        <v>4.1082750582750549</v>
      </c>
      <c r="AG177" s="29">
        <f t="shared" si="17"/>
        <v>3.3255813953488373</v>
      </c>
      <c r="AH177" s="214"/>
      <c r="AI177" s="217"/>
      <c r="AK177" s="29"/>
      <c r="AL177" s="27"/>
      <c r="AM177" s="241"/>
      <c r="AN177" s="28"/>
      <c r="AR177" s="28"/>
    </row>
    <row r="178" spans="1:62" ht="19.8">
      <c r="A178" s="214"/>
      <c r="B178" s="214"/>
      <c r="C178" s="214"/>
      <c r="D178" s="214"/>
      <c r="E178" s="214"/>
      <c r="F178" s="214"/>
      <c r="G178" s="214"/>
      <c r="H178" s="214"/>
      <c r="I178" s="347"/>
      <c r="J178" s="215"/>
      <c r="K178" s="215"/>
      <c r="L178" s="215"/>
      <c r="M178" s="95"/>
      <c r="N178" s="95"/>
      <c r="O178" s="95"/>
      <c r="P178" s="95"/>
      <c r="Q178" s="95"/>
      <c r="R178" s="214"/>
      <c r="S178" s="95"/>
      <c r="T178" s="95"/>
      <c r="U178" s="95"/>
      <c r="V178" s="95"/>
      <c r="W178" s="95"/>
      <c r="X178" s="214"/>
      <c r="Y178" s="216"/>
      <c r="Z178" s="216"/>
      <c r="AA178" s="216"/>
      <c r="AB178" s="216"/>
      <c r="AC178" s="216"/>
      <c r="AD178" s="214"/>
      <c r="AE178" s="216"/>
      <c r="AF178" s="216"/>
      <c r="AG178" s="216"/>
      <c r="AH178" s="216"/>
      <c r="AI178" s="217"/>
      <c r="AK178" s="29"/>
      <c r="AL178" s="27"/>
      <c r="AM178" s="218"/>
      <c r="AN178" s="28"/>
      <c r="AR178" s="28"/>
      <c r="BJ178" s="230"/>
    </row>
    <row r="179" spans="1:62" ht="24.6">
      <c r="A179" s="214"/>
      <c r="B179" s="214"/>
      <c r="C179" s="306" t="str">
        <f>+D181</f>
        <v>R-</v>
      </c>
      <c r="D179" s="214"/>
      <c r="E179" s="214"/>
      <c r="F179" s="214"/>
      <c r="G179" s="214"/>
      <c r="H179" s="214"/>
      <c r="I179" s="336">
        <f>SUM(I181:I204)</f>
        <v>19595</v>
      </c>
      <c r="J179" s="260"/>
      <c r="K179" s="260"/>
      <c r="L179" s="260"/>
      <c r="M179" s="95"/>
      <c r="N179" s="487">
        <f>SUM(N181:N204)</f>
        <v>19211</v>
      </c>
      <c r="O179" s="95"/>
      <c r="P179" s="95"/>
      <c r="Q179" s="95"/>
      <c r="R179" s="262">
        <f>+Klasse!N16</f>
        <v>29.938727843426932</v>
      </c>
      <c r="S179" s="95"/>
      <c r="T179" s="95"/>
      <c r="U179" s="95"/>
      <c r="V179" s="95"/>
      <c r="W179" s="95"/>
      <c r="X179" s="261"/>
      <c r="Y179" s="216"/>
      <c r="Z179" s="216"/>
      <c r="AA179" s="216"/>
      <c r="AB179" s="216"/>
      <c r="AC179" s="216"/>
      <c r="AD179" s="214"/>
      <c r="AE179" s="216"/>
      <c r="AF179" s="216"/>
      <c r="AG179" s="216"/>
      <c r="AH179" s="214"/>
      <c r="AI179" s="217"/>
      <c r="AK179" s="29"/>
      <c r="AL179" s="27"/>
      <c r="AM179" s="218"/>
      <c r="AN179" s="28"/>
      <c r="AR179" s="28"/>
      <c r="BJ179" s="230"/>
    </row>
    <row r="180" spans="1:62" ht="19.8">
      <c r="A180" s="214"/>
      <c r="B180" s="214"/>
      <c r="C180" s="214"/>
      <c r="D180" s="214"/>
      <c r="E180" s="214"/>
      <c r="F180" s="214"/>
      <c r="G180" s="214"/>
      <c r="H180" s="232"/>
      <c r="I180" s="347"/>
      <c r="J180" s="215"/>
      <c r="K180" s="215"/>
      <c r="L180" s="215"/>
      <c r="M180" s="95"/>
      <c r="N180" s="95"/>
      <c r="O180" s="95"/>
      <c r="P180" s="95"/>
      <c r="Q180" s="95"/>
      <c r="R180" s="215"/>
      <c r="S180" s="95"/>
      <c r="T180" s="95"/>
      <c r="U180" s="95"/>
      <c r="V180" s="95"/>
      <c r="W180" s="95"/>
      <c r="X180" s="232"/>
      <c r="Y180" s="216"/>
      <c r="Z180" s="216"/>
      <c r="AA180" s="216"/>
      <c r="AB180" s="216"/>
      <c r="AC180" s="233"/>
      <c r="AD180" s="214"/>
      <c r="AE180" s="233"/>
      <c r="AF180" s="233"/>
      <c r="AG180" s="231"/>
      <c r="AH180" s="214"/>
      <c r="AI180" s="217"/>
      <c r="AK180" s="29"/>
      <c r="AL180" s="27"/>
      <c r="AM180" s="218"/>
      <c r="AN180" s="28"/>
      <c r="AR180" s="28"/>
      <c r="BJ180" s="230"/>
    </row>
    <row r="181" spans="1:62" ht="15.6">
      <c r="A181" s="214"/>
      <c r="B181" s="290">
        <f>+'Ark1'!C1886</f>
        <v>2024</v>
      </c>
      <c r="C181" s="234">
        <f>+'Ark1'!L1886</f>
        <v>7</v>
      </c>
      <c r="D181" s="234" t="str">
        <f>VLOOKUP(C181,Klasse!$C$10:$D$26,2)</f>
        <v>R-</v>
      </c>
      <c r="E181" s="234">
        <f>+'Ark1'!H1886</f>
        <v>1</v>
      </c>
      <c r="F181" s="234">
        <f>+'Ark1'!J1886</f>
        <v>103</v>
      </c>
      <c r="G181" s="234" t="str">
        <f>VLOOKUP(F181,RNR!$A$1:$B$25,2)</f>
        <v>Rudshøgda</v>
      </c>
      <c r="H181" s="234">
        <f>+IF(I181=0,"",'Ark1'!Q1886)</f>
        <v>6</v>
      </c>
      <c r="I181" s="351">
        <f>+'Ark1'!R1886</f>
        <v>13</v>
      </c>
      <c r="J181" s="235">
        <f>+IF(I181=0,"",'Ark1'!AG1886)</f>
        <v>19.664011437908485</v>
      </c>
      <c r="K181" s="235"/>
      <c r="L181" s="235">
        <f>+IF(I181=0,"",'Ark1'!AH1886)</f>
        <v>23.07692307692308</v>
      </c>
      <c r="M181" s="95"/>
      <c r="N181" s="485">
        <f>+'Ark1'!AI1886</f>
        <v>13</v>
      </c>
      <c r="O181" s="95"/>
      <c r="P181" s="95"/>
      <c r="Q181" s="95"/>
      <c r="R181" s="32">
        <f>+IF(I181=0,"",'Ark1'!U1886)</f>
        <v>29.623076923076916</v>
      </c>
      <c r="S181" s="95"/>
      <c r="T181" s="486">
        <f>+IF(N181=0,"",'Ark1'!AJ1886)</f>
        <v>114.83076923076921</v>
      </c>
      <c r="U181" s="95"/>
      <c r="V181" s="486">
        <f>+IF(N181=0,"",'Ark1'!AK1886)</f>
        <v>19.502696986216236</v>
      </c>
      <c r="W181" s="95"/>
      <c r="X181" s="236">
        <f>+IF(I181=0,"",'Ark1'!T1886)</f>
        <v>6.4615384615384599</v>
      </c>
      <c r="Y181" s="237">
        <f>+IF(I181=0,"",'Ark1'!W1886)</f>
        <v>0</v>
      </c>
      <c r="Z181" s="237">
        <f>+IF(I181=0,"",'Ark1'!X1886)</f>
        <v>100</v>
      </c>
      <c r="AA181" s="237">
        <f>+IF(I181=0,"",'Ark1'!Y1886)</f>
        <v>92.307692307692321</v>
      </c>
      <c r="AB181" s="237">
        <f>+IF(I181=0,"",'Ark1'!Z1886)</f>
        <v>3.4223594753763762</v>
      </c>
      <c r="AC181" s="235">
        <f>+IF(I181=0,"",'Ark1'!AA1886)</f>
        <v>0</v>
      </c>
      <c r="AD181" s="236">
        <f>+IF(I181=0,"",'Ark1'!AC1886)</f>
        <v>0</v>
      </c>
      <c r="AE181" s="237">
        <f>+IF(I181=0,"",'Ark1'!AE1886)</f>
        <v>0</v>
      </c>
      <c r="AF181" s="235">
        <f t="shared" ref="AF181:AF204" si="18">IF(I181=0,"",R181/C181)</f>
        <v>4.231868131868131</v>
      </c>
      <c r="AG181" s="235">
        <f t="shared" ref="AG181:AG204" si="19">IF(I181=0,"",I181/H181)</f>
        <v>2.1666666666666665</v>
      </c>
      <c r="AH181" s="214"/>
      <c r="AI181" s="217"/>
      <c r="AK181" s="29"/>
      <c r="AL181" s="27"/>
      <c r="AM181" s="241"/>
      <c r="AN181" s="28"/>
      <c r="AR181" s="28"/>
    </row>
    <row r="182" spans="1:62" ht="15.6">
      <c r="A182" s="214"/>
      <c r="B182" s="290">
        <f>+'Ark1'!C1887</f>
        <v>2024</v>
      </c>
      <c r="C182" s="234">
        <f>+'Ark1'!L1887</f>
        <v>7</v>
      </c>
      <c r="D182" s="234" t="str">
        <f>VLOOKUP(C182,Klasse!$C$10:$D$26,2)</f>
        <v>R-</v>
      </c>
      <c r="E182" s="234">
        <f>+'Ark1'!H1887</f>
        <v>2</v>
      </c>
      <c r="F182" s="234">
        <f>+'Ark1'!J1887</f>
        <v>106</v>
      </c>
      <c r="G182" s="234" t="str">
        <f>VLOOKUP(F182,RNR!$A$1:$B$25,2)</f>
        <v>Furuseth</v>
      </c>
      <c r="H182" s="234">
        <f>+IF(I182=0,"",'Ark1'!Q1887)</f>
        <v>223</v>
      </c>
      <c r="I182" s="351">
        <f>+'Ark1'!R1887</f>
        <v>756</v>
      </c>
      <c r="J182" s="235">
        <f>+IF(I182=0,"",'Ark1'!AG1887)</f>
        <v>21.6851675117091</v>
      </c>
      <c r="K182" s="235"/>
      <c r="L182" s="235">
        <f>+IF(I182=0,"",'Ark1'!AH1887)</f>
        <v>0.26455026455026454</v>
      </c>
      <c r="M182" s="95"/>
      <c r="N182" s="485">
        <f>+'Ark1'!AI1887</f>
        <v>752</v>
      </c>
      <c r="O182" s="95"/>
      <c r="P182" s="95"/>
      <c r="Q182" s="95"/>
      <c r="R182" s="32">
        <f>+IF(I182=0,"",'Ark1'!U1887)</f>
        <v>30.566534391534454</v>
      </c>
      <c r="S182" s="95"/>
      <c r="T182" s="486">
        <f>+IF(N182=0,"",'Ark1'!AJ1887)</f>
        <v>115.01542553191496</v>
      </c>
      <c r="U182" s="95"/>
      <c r="V182" s="486">
        <f>+IF(N182=0,"",'Ark1'!AK1887)</f>
        <v>20.032137613669157</v>
      </c>
      <c r="W182" s="95"/>
      <c r="X182" s="236">
        <f>+IF(I182=0,"",'Ark1'!T1887)</f>
        <v>6.3108465608465618</v>
      </c>
      <c r="Y182" s="237">
        <f>+IF(I182=0,"",'Ark1'!W1887)</f>
        <v>7.0105820105820094</v>
      </c>
      <c r="Z182" s="237">
        <f>+IF(I182=0,"",'Ark1'!X1887)</f>
        <v>100</v>
      </c>
      <c r="AA182" s="237">
        <f>+IF(I182=0,"",'Ark1'!Y1887)</f>
        <v>97.354497354497383</v>
      </c>
      <c r="AB182" s="237">
        <f>+IF(I182=0,"",'Ark1'!Z1887)</f>
        <v>3.6459594436424849</v>
      </c>
      <c r="AC182" s="235">
        <f>+IF(I182=0,"",'Ark1'!AA1887)</f>
        <v>0</v>
      </c>
      <c r="AD182" s="236">
        <f>+IF(I182=0,"",'Ark1'!AC1887)</f>
        <v>0</v>
      </c>
      <c r="AE182" s="237">
        <f>+IF(I182=0,"",'Ark1'!AE1887)</f>
        <v>0</v>
      </c>
      <c r="AF182" s="235">
        <f t="shared" si="18"/>
        <v>4.3666477702192079</v>
      </c>
      <c r="AG182" s="235">
        <f t="shared" si="19"/>
        <v>3.3901345291479821</v>
      </c>
      <c r="AH182" s="214"/>
      <c r="AI182" s="217"/>
      <c r="AK182" s="29"/>
      <c r="AL182" s="27"/>
      <c r="AM182" s="241"/>
      <c r="AN182" s="28"/>
      <c r="AR182" s="28"/>
    </row>
    <row r="183" spans="1:62" ht="15.6">
      <c r="A183" s="214"/>
      <c r="B183" s="290">
        <f>+'Ark1'!C1888</f>
        <v>2024</v>
      </c>
      <c r="C183" s="234">
        <f>+'Ark1'!L1888</f>
        <v>7</v>
      </c>
      <c r="D183" s="234" t="str">
        <f>VLOOKUP(C183,Klasse!$C$10:$D$26,2)</f>
        <v>R-</v>
      </c>
      <c r="E183" s="234">
        <f>+'Ark1'!H1888</f>
        <v>1</v>
      </c>
      <c r="F183" s="234">
        <f>+'Ark1'!J1888</f>
        <v>110</v>
      </c>
      <c r="G183" s="234" t="str">
        <f>VLOOKUP(F183,RNR!$A$1:$B$25,2)</f>
        <v>Gol</v>
      </c>
      <c r="H183" s="234">
        <f>+IF(I183=0,"",'Ark1'!Q1888)</f>
        <v>879</v>
      </c>
      <c r="I183" s="351">
        <f>+'Ark1'!R1888</f>
        <v>2850</v>
      </c>
      <c r="J183" s="235">
        <f>+IF(I183=0,"",'Ark1'!AG1888)</f>
        <v>23.758544529950775</v>
      </c>
      <c r="K183" s="235"/>
      <c r="L183" s="235">
        <f>+IF(I183=0,"",'Ark1'!AH1888)</f>
        <v>4.5964912280701755</v>
      </c>
      <c r="M183" s="95"/>
      <c r="N183" s="485">
        <f>+'Ark1'!AI1888</f>
        <v>2850</v>
      </c>
      <c r="O183" s="95"/>
      <c r="P183" s="95"/>
      <c r="Q183" s="95"/>
      <c r="R183" s="32">
        <f>+IF(I183=0,"",'Ark1'!U1888)</f>
        <v>30.923929824561409</v>
      </c>
      <c r="S183" s="95"/>
      <c r="T183" s="486">
        <f>+IF(N183=0,"",'Ark1'!AJ1888)</f>
        <v>115.16294736842102</v>
      </c>
      <c r="U183" s="95"/>
      <c r="V183" s="486">
        <f>+IF(N183=0,"",'Ark1'!AK1888)</f>
        <v>20.177536129349345</v>
      </c>
      <c r="W183" s="95"/>
      <c r="X183" s="236">
        <f>+IF(I183=0,"",'Ark1'!T1888)</f>
        <v>5.828771929824561</v>
      </c>
      <c r="Y183" s="237">
        <f>+IF(I183=0,"",'Ark1'!W1888)</f>
        <v>4.2807017543859649</v>
      </c>
      <c r="Z183" s="237">
        <f>+IF(I183=0,"",'Ark1'!X1888)</f>
        <v>99.894736842105274</v>
      </c>
      <c r="AA183" s="237">
        <f>+IF(I183=0,"",'Ark1'!Y1888)</f>
        <v>96.84210526315789</v>
      </c>
      <c r="AB183" s="237">
        <f>+IF(I183=0,"",'Ark1'!Z1888)</f>
        <v>3.8548100727310031</v>
      </c>
      <c r="AC183" s="235">
        <f>+IF(I183=0,"",'Ark1'!AA1888)</f>
        <v>0</v>
      </c>
      <c r="AD183" s="236">
        <f>+IF(I183=0,"",'Ark1'!AC1888)</f>
        <v>0</v>
      </c>
      <c r="AE183" s="237">
        <f>+IF(I183=0,"",'Ark1'!AE1888)</f>
        <v>0</v>
      </c>
      <c r="AF183" s="235">
        <f t="shared" si="18"/>
        <v>4.4177042606516297</v>
      </c>
      <c r="AG183" s="235">
        <f t="shared" si="19"/>
        <v>3.2423208191126278</v>
      </c>
      <c r="AH183" s="214"/>
      <c r="AI183" s="217"/>
      <c r="AK183" s="29"/>
      <c r="AL183" s="27"/>
      <c r="AM183" s="241"/>
      <c r="AN183" s="28"/>
      <c r="AR183" s="28"/>
    </row>
    <row r="184" spans="1:62" ht="15.6">
      <c r="A184" s="214"/>
      <c r="B184" s="290">
        <f>+'Ark1'!C1889</f>
        <v>2024</v>
      </c>
      <c r="C184" s="234">
        <f>+'Ark1'!L1889</f>
        <v>7</v>
      </c>
      <c r="D184" s="234" t="str">
        <f>VLOOKUP(C184,Klasse!$C$10:$D$26,2)</f>
        <v>R-</v>
      </c>
      <c r="E184" s="234">
        <f>+'Ark1'!H1889</f>
        <v>1</v>
      </c>
      <c r="F184" s="234">
        <f>+'Ark1'!J1889</f>
        <v>111</v>
      </c>
      <c r="G184" s="234" t="str">
        <f>VLOOKUP(F184,RNR!$A$1:$B$25,2)</f>
        <v>Forus</v>
      </c>
      <c r="H184" s="234">
        <f>+IF(I184=0,"",'Ark1'!Q1889)</f>
        <v>727</v>
      </c>
      <c r="I184" s="351">
        <f>+'Ark1'!R1889</f>
        <v>2181</v>
      </c>
      <c r="J184" s="235">
        <f>+IF(I184=0,"",'Ark1'!AG1889)</f>
        <v>18.101919485628439</v>
      </c>
      <c r="K184" s="235"/>
      <c r="L184" s="235">
        <f>+IF(I184=0,"",'Ark1'!AH1889)</f>
        <v>0.96286107290233824</v>
      </c>
      <c r="M184" s="95"/>
      <c r="N184" s="485">
        <f>+'Ark1'!AI1889</f>
        <v>2181</v>
      </c>
      <c r="O184" s="95"/>
      <c r="P184" s="95"/>
      <c r="Q184" s="95"/>
      <c r="R184" s="32">
        <f>+IF(I184=0,"",'Ark1'!U1889)</f>
        <v>30.702017423200353</v>
      </c>
      <c r="S184" s="95"/>
      <c r="T184" s="486">
        <f>+IF(N184=0,"",'Ark1'!AJ1889)</f>
        <v>114.76121045392009</v>
      </c>
      <c r="U184" s="95"/>
      <c r="V184" s="486">
        <f>+IF(N184=0,"",'Ark1'!AK1889)</f>
        <v>20.238729644914027</v>
      </c>
      <c r="W184" s="95"/>
      <c r="X184" s="236">
        <f>+IF(I184=0,"",'Ark1'!T1889)</f>
        <v>5.8184319119669903</v>
      </c>
      <c r="Y184" s="237">
        <f>+IF(I184=0,"",'Ark1'!W1889)</f>
        <v>3.7597432370472257</v>
      </c>
      <c r="Z184" s="237">
        <f>+IF(I184=0,"",'Ark1'!X1889)</f>
        <v>100</v>
      </c>
      <c r="AA184" s="237">
        <f>+IF(I184=0,"",'Ark1'!Y1889)</f>
        <v>96.744612563044441</v>
      </c>
      <c r="AB184" s="237">
        <f>+IF(I184=0,"",'Ark1'!Z1889)</f>
        <v>3.7801243719572626</v>
      </c>
      <c r="AC184" s="235">
        <f>+IF(I184=0,"",'Ark1'!AA1889)</f>
        <v>0</v>
      </c>
      <c r="AD184" s="236">
        <f>+IF(I184=0,"",'Ark1'!AC1889)</f>
        <v>0</v>
      </c>
      <c r="AE184" s="237">
        <f>+IF(I184=0,"",'Ark1'!AE1889)</f>
        <v>0</v>
      </c>
      <c r="AF184" s="235">
        <f t="shared" si="18"/>
        <v>4.3860024890286216</v>
      </c>
      <c r="AG184" s="235">
        <f t="shared" si="19"/>
        <v>3</v>
      </c>
      <c r="AH184" s="214"/>
      <c r="AI184" s="217"/>
      <c r="AK184" s="29"/>
      <c r="AL184" s="27"/>
      <c r="AM184" s="241"/>
      <c r="AN184" s="28"/>
      <c r="AR184" s="28"/>
    </row>
    <row r="185" spans="1:62" ht="15.6">
      <c r="A185" s="214"/>
      <c r="B185" s="290">
        <f>+'Ark1'!C1890</f>
        <v>2024</v>
      </c>
      <c r="C185" s="234">
        <f>+'Ark1'!L1890</f>
        <v>7</v>
      </c>
      <c r="D185" s="234" t="str">
        <f>VLOOKUP(C185,Klasse!$C$10:$D$26,2)</f>
        <v>R-</v>
      </c>
      <c r="E185" s="234">
        <f>+'Ark1'!H1890</f>
        <v>1</v>
      </c>
      <c r="F185" s="234">
        <f>+'Ark1'!J1890</f>
        <v>116</v>
      </c>
      <c r="G185" s="234" t="str">
        <f>VLOOKUP(F185,RNR!$A$1:$B$25,2)</f>
        <v>Sandeid</v>
      </c>
      <c r="H185" s="234">
        <f>+IF(I185=0,"",'Ark1'!Q1890)</f>
        <v>625</v>
      </c>
      <c r="I185" s="351">
        <f>+'Ark1'!R1890</f>
        <v>1532</v>
      </c>
      <c r="J185" s="235">
        <f>+IF(I185=0,"",'Ark1'!AG1890)</f>
        <v>20.087402317674517</v>
      </c>
      <c r="K185" s="235"/>
      <c r="L185" s="235">
        <f>+IF(I185=0,"",'Ark1'!AH1890)</f>
        <v>0.65274151436031347</v>
      </c>
      <c r="M185" s="95"/>
      <c r="N185" s="485">
        <f>+'Ark1'!AI1890</f>
        <v>1401</v>
      </c>
      <c r="O185" s="95"/>
      <c r="P185" s="95"/>
      <c r="Q185" s="95"/>
      <c r="R185" s="32">
        <f>+IF(I185=0,"",'Ark1'!U1890)</f>
        <v>29.463446475195848</v>
      </c>
      <c r="S185" s="95"/>
      <c r="T185" s="486">
        <f>+IF(N185=0,"",'Ark1'!AJ1890)</f>
        <v>113.37009279086378</v>
      </c>
      <c r="U185" s="95"/>
      <c r="V185" s="486">
        <f>+IF(N185=0,"",'Ark1'!AK1890)</f>
        <v>20.129299398243436</v>
      </c>
      <c r="W185" s="95"/>
      <c r="X185" s="236">
        <f>+IF(I185=0,"",'Ark1'!T1890)</f>
        <v>6.2421671018276754</v>
      </c>
      <c r="Y185" s="237">
        <f>+IF(I185=0,"",'Ark1'!W1890)</f>
        <v>8.8120104438642279</v>
      </c>
      <c r="Z185" s="237">
        <f>+IF(I185=0,"",'Ark1'!X1890)</f>
        <v>99.738903394255857</v>
      </c>
      <c r="AA185" s="237">
        <f>+IF(I185=0,"",'Ark1'!Y1890)</f>
        <v>90.926892950391618</v>
      </c>
      <c r="AB185" s="237">
        <f>+IF(I185=0,"",'Ark1'!Z1890)</f>
        <v>4.5138279710346909</v>
      </c>
      <c r="AC185" s="235">
        <f>+IF(I185=0,"",'Ark1'!AA1890)</f>
        <v>0</v>
      </c>
      <c r="AD185" s="236">
        <f>+IF(I185=0,"",'Ark1'!AC1890)</f>
        <v>0</v>
      </c>
      <c r="AE185" s="237">
        <f>+IF(I185=0,"",'Ark1'!AE1890)</f>
        <v>0</v>
      </c>
      <c r="AF185" s="235">
        <f t="shared" si="18"/>
        <v>4.2090637821708352</v>
      </c>
      <c r="AG185" s="235">
        <f t="shared" si="19"/>
        <v>2.4512</v>
      </c>
      <c r="AH185" s="214"/>
      <c r="AI185" s="217"/>
      <c r="AK185" s="29"/>
      <c r="AL185" s="27"/>
      <c r="AM185" s="241"/>
      <c r="AN185" s="28"/>
      <c r="AR185" s="28"/>
    </row>
    <row r="186" spans="1:62" ht="15.6">
      <c r="A186" s="214"/>
      <c r="B186" s="290">
        <f>+'Ark1'!C1891</f>
        <v>2024</v>
      </c>
      <c r="C186" s="234">
        <f>+'Ark1'!L1891</f>
        <v>7</v>
      </c>
      <c r="D186" s="234" t="str">
        <f>VLOOKUP(C186,Klasse!$C$10:$D$26,2)</f>
        <v>R-</v>
      </c>
      <c r="E186" s="234">
        <f>+'Ark1'!H1891</f>
        <v>2</v>
      </c>
      <c r="F186" s="234">
        <f>+'Ark1'!J1891</f>
        <v>117</v>
      </c>
      <c r="G186" s="234" t="str">
        <f>VLOOKUP(F186,RNR!$A$1:$B$25,2)</f>
        <v>Jæren</v>
      </c>
      <c r="H186" s="234">
        <f>+IF(I186=0,"",'Ark1'!Q1891)</f>
        <v>365</v>
      </c>
      <c r="I186" s="351">
        <f>+'Ark1'!R1891</f>
        <v>1051</v>
      </c>
      <c r="J186" s="235">
        <f>+IF(I186=0,"",'Ark1'!AG1891)</f>
        <v>17.246493291192014</v>
      </c>
      <c r="K186" s="235"/>
      <c r="L186" s="235">
        <f>+IF(I186=0,"",'Ark1'!AH1891)</f>
        <v>1.712654614652712</v>
      </c>
      <c r="M186" s="95"/>
      <c r="N186" s="485">
        <f>+'Ark1'!AI1891</f>
        <v>1050</v>
      </c>
      <c r="O186" s="95"/>
      <c r="P186" s="95"/>
      <c r="Q186" s="95"/>
      <c r="R186" s="32">
        <f>+IF(I186=0,"",'Ark1'!U1891)</f>
        <v>29.952235965746919</v>
      </c>
      <c r="S186" s="95"/>
      <c r="T186" s="486">
        <f>+IF(N186=0,"",'Ark1'!AJ1891)</f>
        <v>114.51495238095242</v>
      </c>
      <c r="U186" s="95"/>
      <c r="V186" s="486">
        <f>+IF(N186=0,"",'Ark1'!AK1891)</f>
        <v>19.80833284066367</v>
      </c>
      <c r="W186" s="95"/>
      <c r="X186" s="236">
        <f>+IF(I186=0,"",'Ark1'!T1891)</f>
        <v>6.8877259752616578</v>
      </c>
      <c r="Y186" s="237">
        <f>+IF(I186=0,"",'Ark1'!W1891)</f>
        <v>16.460513796384397</v>
      </c>
      <c r="Z186" s="237">
        <f>+IF(I186=0,"",'Ark1'!X1891)</f>
        <v>99.524262607040896</v>
      </c>
      <c r="AA186" s="237">
        <f>+IF(I186=0,"",'Ark1'!Y1891)</f>
        <v>91.436726926736455</v>
      </c>
      <c r="AB186" s="237">
        <f>+IF(I186=0,"",'Ark1'!Z1891)</f>
        <v>4.5711566497480636</v>
      </c>
      <c r="AC186" s="235">
        <f>+IF(I186=0,"",'Ark1'!AA1891)</f>
        <v>0</v>
      </c>
      <c r="AD186" s="236">
        <f>+IF(I186=0,"",'Ark1'!AC1891)</f>
        <v>0</v>
      </c>
      <c r="AE186" s="237">
        <f>+IF(I186=0,"",'Ark1'!AE1891)</f>
        <v>0</v>
      </c>
      <c r="AF186" s="235">
        <f t="shared" si="18"/>
        <v>4.2788908522495595</v>
      </c>
      <c r="AG186" s="235">
        <f t="shared" si="19"/>
        <v>2.8794520547945206</v>
      </c>
      <c r="AH186" s="214"/>
      <c r="AI186" s="217"/>
      <c r="AK186" s="29"/>
      <c r="AL186" s="27"/>
      <c r="AM186" s="241"/>
      <c r="AN186" s="28"/>
      <c r="AR186" s="28"/>
    </row>
    <row r="187" spans="1:62" ht="15.6">
      <c r="A187" s="214"/>
      <c r="B187" s="290">
        <f>+'Ark1'!C1892</f>
        <v>2024</v>
      </c>
      <c r="C187" s="234">
        <f>+'Ark1'!L1892</f>
        <v>7</v>
      </c>
      <c r="D187" s="234" t="str">
        <f>VLOOKUP(C187,Klasse!$C$10:$D$26,2)</f>
        <v>R-</v>
      </c>
      <c r="E187" s="234">
        <f>+'Ark1'!H1892</f>
        <v>1</v>
      </c>
      <c r="F187" s="234">
        <f>+'Ark1'!J1892</f>
        <v>134</v>
      </c>
      <c r="G187" s="234" t="str">
        <f>VLOOKUP(F187,RNR!$A$1:$B$25,2)</f>
        <v>Førde</v>
      </c>
      <c r="H187" s="234">
        <f>+IF(I187=0,"",'Ark1'!Q1892)</f>
        <v>963</v>
      </c>
      <c r="I187" s="351">
        <f>+'Ark1'!R1892</f>
        <v>2502</v>
      </c>
      <c r="J187" s="235">
        <f>+IF(I187=0,"",'Ark1'!AG1892)</f>
        <v>21.386009746436432</v>
      </c>
      <c r="K187" s="235"/>
      <c r="L187" s="235">
        <f>+IF(I187=0,"",'Ark1'!AH1892)</f>
        <v>2.0383693045563551</v>
      </c>
      <c r="M187" s="95"/>
      <c r="N187" s="485">
        <f>+'Ark1'!AI1892</f>
        <v>2495</v>
      </c>
      <c r="O187" s="95"/>
      <c r="P187" s="95"/>
      <c r="Q187" s="95"/>
      <c r="R187" s="32">
        <f>+IF(I187=0,"",'Ark1'!U1892)</f>
        <v>29.105675459632327</v>
      </c>
      <c r="S187" s="95"/>
      <c r="T187" s="486">
        <f>+IF(N187=0,"",'Ark1'!AJ1892)</f>
        <v>112.52741482965931</v>
      </c>
      <c r="U187" s="95"/>
      <c r="V187" s="486">
        <f>+IF(N187=0,"",'Ark1'!AK1892)</f>
        <v>20.298156989624861</v>
      </c>
      <c r="W187" s="95"/>
      <c r="X187" s="236">
        <f>+IF(I187=0,"",'Ark1'!T1892)</f>
        <v>6.0775379696242995</v>
      </c>
      <c r="Y187" s="237">
        <f>+IF(I187=0,"",'Ark1'!W1892)</f>
        <v>6.8745003996802545</v>
      </c>
      <c r="Z187" s="237">
        <f>+IF(I187=0,"",'Ark1'!X1892)</f>
        <v>99.760191846522815</v>
      </c>
      <c r="AA187" s="237">
        <f>+IF(I187=0,"",'Ark1'!Y1892)</f>
        <v>91.406874500399681</v>
      </c>
      <c r="AB187" s="237">
        <f>+IF(I187=0,"",'Ark1'!Z1892)</f>
        <v>4.1717378927433773</v>
      </c>
      <c r="AC187" s="235">
        <f>+IF(I187=0,"",'Ark1'!AA1892)</f>
        <v>0</v>
      </c>
      <c r="AD187" s="236">
        <f>+IF(I187=0,"",'Ark1'!AC1892)</f>
        <v>0</v>
      </c>
      <c r="AE187" s="237">
        <f>+IF(I187=0,"",'Ark1'!AE1892)</f>
        <v>0</v>
      </c>
      <c r="AF187" s="235">
        <f t="shared" si="18"/>
        <v>4.1579536370903325</v>
      </c>
      <c r="AG187" s="235">
        <f t="shared" si="19"/>
        <v>2.5981308411214954</v>
      </c>
      <c r="AH187" s="214"/>
      <c r="AI187" s="217"/>
      <c r="AK187" s="29"/>
      <c r="AL187" s="27"/>
      <c r="AM187" s="241"/>
      <c r="AN187" s="28"/>
      <c r="AR187" s="28"/>
    </row>
    <row r="188" spans="1:62" ht="15.6">
      <c r="A188" s="214"/>
      <c r="B188" s="290">
        <f>+'Ark1'!C1893</f>
        <v>2024</v>
      </c>
      <c r="C188" s="234">
        <f>+'Ark1'!L1893</f>
        <v>7</v>
      </c>
      <c r="D188" s="234" t="str">
        <f>VLOOKUP(C188,Klasse!$C$10:$D$26,2)</f>
        <v>R-</v>
      </c>
      <c r="E188" s="234">
        <f>+'Ark1'!H1893</f>
        <v>2</v>
      </c>
      <c r="F188" s="234">
        <f>+'Ark1'!J1893</f>
        <v>141</v>
      </c>
      <c r="G188" s="234" t="str">
        <f>VLOOKUP(F188,RNR!$A$1:$B$25,2)</f>
        <v>Ølen</v>
      </c>
      <c r="H188" s="234">
        <f>+IF(I188=0,"",'Ark1'!Q1893)</f>
        <v>813</v>
      </c>
      <c r="I188" s="351">
        <f>+'Ark1'!R1893</f>
        <v>2163</v>
      </c>
      <c r="J188" s="235">
        <f>+IF(I188=0,"",'Ark1'!AG1893)</f>
        <v>20.885566620765751</v>
      </c>
      <c r="K188" s="235"/>
      <c r="L188" s="235">
        <f>+IF(I188=0,"",'Ark1'!AH1893)</f>
        <v>1.0633379565418397</v>
      </c>
      <c r="M188" s="95"/>
      <c r="N188" s="485">
        <f>+'Ark1'!AI1893</f>
        <v>2145</v>
      </c>
      <c r="O188" s="95"/>
      <c r="P188" s="95"/>
      <c r="Q188" s="95"/>
      <c r="R188" s="32">
        <f>+IF(I188=0,"",'Ark1'!U1893)</f>
        <v>28.952889505316659</v>
      </c>
      <c r="S188" s="95"/>
      <c r="T188" s="486">
        <f>+IF(N188=0,"",'Ark1'!AJ1893)</f>
        <v>112.99627039627048</v>
      </c>
      <c r="U188" s="95"/>
      <c r="V188" s="486">
        <f>+IF(N188=0,"",'Ark1'!AK1893)</f>
        <v>19.951864906315123</v>
      </c>
      <c r="W188" s="95"/>
      <c r="X188" s="236">
        <f>+IF(I188=0,"",'Ark1'!T1893)</f>
        <v>6.720295885344429</v>
      </c>
      <c r="Y188" s="237">
        <f>+IF(I188=0,"",'Ark1'!W1893)</f>
        <v>8.4604715672676853</v>
      </c>
      <c r="Z188" s="237">
        <f>+IF(I188=0,"",'Ark1'!X1893)</f>
        <v>99.76883957466481</v>
      </c>
      <c r="AA188" s="237">
        <f>+IF(I188=0,"",'Ark1'!Y1893)</f>
        <v>88.164586222838622</v>
      </c>
      <c r="AB188" s="237">
        <f>+IF(I188=0,"",'Ark1'!Z1893)</f>
        <v>4.7010720411325195</v>
      </c>
      <c r="AC188" s="235">
        <f>+IF(I188=0,"",'Ark1'!AA1893)</f>
        <v>0</v>
      </c>
      <c r="AD188" s="236">
        <f>+IF(I188=0,"",'Ark1'!AC1893)</f>
        <v>0</v>
      </c>
      <c r="AE188" s="237">
        <f>+IF(I188=0,"",'Ark1'!AE1893)</f>
        <v>0</v>
      </c>
      <c r="AF188" s="235">
        <f t="shared" si="18"/>
        <v>4.1361270721880938</v>
      </c>
      <c r="AG188" s="235">
        <f t="shared" si="19"/>
        <v>2.6605166051660518</v>
      </c>
      <c r="AH188" s="214"/>
      <c r="AI188" s="217"/>
      <c r="AK188" s="29"/>
      <c r="AL188" s="27"/>
      <c r="AM188" s="241"/>
      <c r="AN188" s="28"/>
      <c r="AR188" s="28"/>
    </row>
    <row r="189" spans="1:62" ht="15.6">
      <c r="A189" s="214"/>
      <c r="B189" s="290">
        <f>+'Ark1'!C1894</f>
        <v>2024</v>
      </c>
      <c r="C189" s="234">
        <f>+'Ark1'!L1894</f>
        <v>7</v>
      </c>
      <c r="D189" s="234" t="str">
        <f>VLOOKUP(C189,Klasse!$C$10:$D$26,2)</f>
        <v>R-</v>
      </c>
      <c r="E189" s="234">
        <f>+'Ark1'!H1894</f>
        <v>2</v>
      </c>
      <c r="F189" s="234">
        <f>+'Ark1'!J1894</f>
        <v>143</v>
      </c>
      <c r="G189" s="234" t="str">
        <f>VLOOKUP(F189,RNR!$A$1:$B$25,2)</f>
        <v>Nordfjord</v>
      </c>
      <c r="H189" s="234">
        <f>+IF(I189=0,"",'Ark1'!Q1894)</f>
        <v>1</v>
      </c>
      <c r="I189" s="351">
        <f>+'Ark1'!R1894</f>
        <v>1</v>
      </c>
      <c r="J189" s="235">
        <f>+IF(I189=0,"",'Ark1'!AG1894)</f>
        <v>20.926090828138911</v>
      </c>
      <c r="K189" s="235"/>
      <c r="L189" s="235">
        <f>+IF(I189=0,"",'Ark1'!AH1894)</f>
        <v>0</v>
      </c>
      <c r="M189" s="95"/>
      <c r="N189" s="485">
        <f>+'Ark1'!AI1894</f>
        <v>0</v>
      </c>
      <c r="O189" s="95"/>
      <c r="P189" s="95"/>
      <c r="Q189" s="95"/>
      <c r="R189" s="32">
        <f>+IF(I189=0,"",'Ark1'!U1894)</f>
        <v>23.5</v>
      </c>
      <c r="S189" s="95"/>
      <c r="T189" s="486" t="str">
        <f>+IF(N189=0,"",'Ark1'!AJ1894)</f>
        <v/>
      </c>
      <c r="U189" s="95"/>
      <c r="V189" s="486" t="str">
        <f>+IF(N189=0,"",'Ark1'!AK1894)</f>
        <v/>
      </c>
      <c r="W189" s="95"/>
      <c r="X189" s="236">
        <f>+IF(I189=0,"",'Ark1'!T1894)</f>
        <v>7</v>
      </c>
      <c r="Y189" s="237">
        <f>+IF(I189=0,"",'Ark1'!W1894)</f>
        <v>0</v>
      </c>
      <c r="Z189" s="237">
        <f>+IF(I189=0,"",'Ark1'!X1894)</f>
        <v>100</v>
      </c>
      <c r="AA189" s="237">
        <f>+IF(I189=0,"",'Ark1'!Y1894)</f>
        <v>100</v>
      </c>
      <c r="AB189" s="237">
        <f>+IF(I189=0,"",'Ark1'!Z1894)</f>
        <v>0</v>
      </c>
      <c r="AC189" s="235">
        <f>+IF(I189=0,"",'Ark1'!AA1894)</f>
        <v>0</v>
      </c>
      <c r="AD189" s="236">
        <f>+IF(I189=0,"",'Ark1'!AC1894)</f>
        <v>0</v>
      </c>
      <c r="AE189" s="237">
        <f>+IF(I189=0,"",'Ark1'!AE1894)</f>
        <v>0</v>
      </c>
      <c r="AF189" s="235">
        <f t="shared" si="18"/>
        <v>3.3571428571428572</v>
      </c>
      <c r="AG189" s="235">
        <f t="shared" si="19"/>
        <v>1</v>
      </c>
      <c r="AH189" s="214"/>
      <c r="AI189" s="217"/>
      <c r="AK189" s="29"/>
      <c r="AL189" s="27"/>
      <c r="AM189" s="241"/>
      <c r="AN189" s="28"/>
      <c r="AR189" s="28"/>
    </row>
    <row r="190" spans="1:62" ht="15.6">
      <c r="A190" s="214"/>
      <c r="B190" s="290">
        <f>+'Ark1'!C1895</f>
        <v>2024</v>
      </c>
      <c r="C190" s="234">
        <f>+'Ark1'!L1895</f>
        <v>7</v>
      </c>
      <c r="D190" s="234" t="str">
        <f>VLOOKUP(C190,Klasse!$C$10:$D$26,2)</f>
        <v>R-</v>
      </c>
      <c r="E190" s="234">
        <f>+'Ark1'!H1895</f>
        <v>2</v>
      </c>
      <c r="F190" s="234">
        <f>+'Ark1'!J1895</f>
        <v>147</v>
      </c>
      <c r="G190" s="234" t="str">
        <f>VLOOKUP(F190,RNR!$A$1:$B$25,2)</f>
        <v>Midt-Norge</v>
      </c>
      <c r="H190" s="234">
        <f>+IF(I190=0,"",'Ark1'!Q1895)</f>
        <v>78</v>
      </c>
      <c r="I190" s="351">
        <f>+'Ark1'!R1895</f>
        <v>281</v>
      </c>
      <c r="J190" s="235">
        <f>+IF(I190=0,"",'Ark1'!AG1895)</f>
        <v>22.770229151373073</v>
      </c>
      <c r="K190" s="235"/>
      <c r="L190" s="235">
        <f>+IF(I190=0,"",'Ark1'!AH1895)</f>
        <v>3.5587188612099649</v>
      </c>
      <c r="M190" s="95"/>
      <c r="N190" s="485">
        <f>+'Ark1'!AI1895</f>
        <v>281</v>
      </c>
      <c r="O190" s="95"/>
      <c r="P190" s="95"/>
      <c r="Q190" s="95"/>
      <c r="R190" s="32">
        <f>+IF(I190=0,"",'Ark1'!U1895)</f>
        <v>29.693594306049803</v>
      </c>
      <c r="S190" s="95"/>
      <c r="T190" s="486">
        <f>+IF(N190=0,"",'Ark1'!AJ1895)</f>
        <v>113.89181494661912</v>
      </c>
      <c r="U190" s="95"/>
      <c r="V190" s="486">
        <f>+IF(N190=0,"",'Ark1'!AK1895)</f>
        <v>19.997451198517236</v>
      </c>
      <c r="W190" s="95"/>
      <c r="X190" s="236">
        <f>+IF(I190=0,"",'Ark1'!T1895)</f>
        <v>6.537366548042705</v>
      </c>
      <c r="Y190" s="237">
        <f>+IF(I190=0,"",'Ark1'!W1895)</f>
        <v>10.676156583629892</v>
      </c>
      <c r="Z190" s="237">
        <f>+IF(I190=0,"",'Ark1'!X1895)</f>
        <v>100</v>
      </c>
      <c r="AA190" s="237">
        <f>+IF(I190=0,"",'Ark1'!Y1895)</f>
        <v>94.661921708185062</v>
      </c>
      <c r="AB190" s="237">
        <f>+IF(I190=0,"",'Ark1'!Z1895)</f>
        <v>3.9757308555047826</v>
      </c>
      <c r="AC190" s="235">
        <f>+IF(I190=0,"",'Ark1'!AA1895)</f>
        <v>0</v>
      </c>
      <c r="AD190" s="236">
        <f>+IF(I190=0,"",'Ark1'!AC1895)</f>
        <v>0</v>
      </c>
      <c r="AE190" s="237">
        <f>+IF(I190=0,"",'Ark1'!AE1895)</f>
        <v>0</v>
      </c>
      <c r="AF190" s="235">
        <f t="shared" si="18"/>
        <v>4.2419420437214006</v>
      </c>
      <c r="AG190" s="235">
        <f t="shared" si="19"/>
        <v>3.6025641025641026</v>
      </c>
      <c r="AH190" s="214"/>
      <c r="AI190" s="217"/>
      <c r="AK190" s="29"/>
      <c r="AL190" s="27"/>
      <c r="AM190" s="241"/>
      <c r="AN190" s="28"/>
      <c r="AR190" s="28"/>
    </row>
    <row r="191" spans="1:62" ht="15.6">
      <c r="A191" s="214"/>
      <c r="B191" s="290">
        <f>+'Ark1'!C1896</f>
        <v>2024</v>
      </c>
      <c r="C191" s="234">
        <f>+'Ark1'!L1896</f>
        <v>7</v>
      </c>
      <c r="D191" s="234" t="str">
        <f>VLOOKUP(C191,Klasse!$C$10:$D$26,2)</f>
        <v>R-</v>
      </c>
      <c r="E191" s="234">
        <f>+'Ark1'!H1896</f>
        <v>1</v>
      </c>
      <c r="F191" s="234">
        <f>+'Ark1'!J1896</f>
        <v>155</v>
      </c>
      <c r="G191" s="234" t="str">
        <f>VLOOKUP(F191,RNR!$A$1:$B$25,2)</f>
        <v>Målselv</v>
      </c>
      <c r="H191" s="234">
        <f>+IF(I191=0,"",'Ark1'!Q1896)</f>
        <v>250</v>
      </c>
      <c r="I191" s="351">
        <f>+'Ark1'!R1896</f>
        <v>1108</v>
      </c>
      <c r="J191" s="235">
        <f>+IF(I191=0,"",'Ark1'!AG1896)</f>
        <v>20.128180914335815</v>
      </c>
      <c r="K191" s="235"/>
      <c r="L191" s="235">
        <f>+IF(I191=0,"",'Ark1'!AH1896)</f>
        <v>1.1732851985559569</v>
      </c>
      <c r="M191" s="95"/>
      <c r="N191" s="485">
        <f>+'Ark1'!AI1896</f>
        <v>1102</v>
      </c>
      <c r="O191" s="95"/>
      <c r="P191" s="95"/>
      <c r="Q191" s="95"/>
      <c r="R191" s="32">
        <f>+IF(I191=0,"",'Ark1'!U1896)</f>
        <v>30.586732851985555</v>
      </c>
      <c r="S191" s="95"/>
      <c r="T191" s="486">
        <f>+IF(N191=0,"",'Ark1'!AJ1896)</f>
        <v>114.24791288566236</v>
      </c>
      <c r="U191" s="95"/>
      <c r="V191" s="486">
        <f>+IF(N191=0,"",'Ark1'!AK1896)</f>
        <v>20.317154092838095</v>
      </c>
      <c r="W191" s="95"/>
      <c r="X191" s="236">
        <f>+IF(I191=0,"",'Ark1'!T1896)</f>
        <v>5.5640794223826751</v>
      </c>
      <c r="Y191" s="237">
        <f>+IF(I191=0,"",'Ark1'!W1896)</f>
        <v>6.4981949458483754</v>
      </c>
      <c r="Z191" s="237">
        <f>+IF(I191=0,"",'Ark1'!X1896)</f>
        <v>99.729241877256314</v>
      </c>
      <c r="AA191" s="237">
        <f>+IF(I191=0,"",'Ark1'!Y1896)</f>
        <v>91.516245487364628</v>
      </c>
      <c r="AB191" s="237">
        <f>+IF(I191=0,"",'Ark1'!Z1896)</f>
        <v>4.781467587052286</v>
      </c>
      <c r="AC191" s="235">
        <f>+IF(I191=0,"",'Ark1'!AA1896)</f>
        <v>0</v>
      </c>
      <c r="AD191" s="236">
        <f>+IF(I191=0,"",'Ark1'!AC1896)</f>
        <v>0</v>
      </c>
      <c r="AE191" s="237">
        <f>+IF(I191=0,"",'Ark1'!AE1896)</f>
        <v>0</v>
      </c>
      <c r="AF191" s="235">
        <f t="shared" si="18"/>
        <v>4.3695332645693652</v>
      </c>
      <c r="AG191" s="235">
        <f t="shared" si="19"/>
        <v>4.4320000000000004</v>
      </c>
      <c r="AH191" s="214"/>
      <c r="AI191" s="217"/>
      <c r="AK191" s="29"/>
      <c r="AL191" s="27"/>
      <c r="AM191" s="241"/>
      <c r="AN191" s="28"/>
      <c r="AR191" s="28"/>
    </row>
    <row r="192" spans="1:62" ht="15.6">
      <c r="A192" s="214"/>
      <c r="B192" s="290">
        <f>+'Ark1'!C1897</f>
        <v>2024</v>
      </c>
      <c r="C192" s="234">
        <f>+'Ark1'!L1897</f>
        <v>7</v>
      </c>
      <c r="D192" s="234" t="str">
        <f>VLOOKUP(C192,Klasse!$C$10:$D$26,2)</f>
        <v>R-</v>
      </c>
      <c r="E192" s="234">
        <f>+'Ark1'!H1897</f>
        <v>2</v>
      </c>
      <c r="F192" s="234">
        <f>+'Ark1'!J1897</f>
        <v>160</v>
      </c>
      <c r="G192" s="234" t="str">
        <f>VLOOKUP(F192,RNR!$A$1:$B$25,2)</f>
        <v>Oslo</v>
      </c>
      <c r="H192" s="234">
        <f>+IF(I192=0,"",'Ark1'!Q1897)</f>
        <v>250</v>
      </c>
      <c r="I192" s="351">
        <f>+'Ark1'!R1897</f>
        <v>929</v>
      </c>
      <c r="J192" s="235">
        <f>+IF(I192=0,"",'Ark1'!AG1897)</f>
        <v>25.155384211352008</v>
      </c>
      <c r="K192" s="235"/>
      <c r="L192" s="235">
        <f>+IF(I192=0,"",'Ark1'!AH1897)</f>
        <v>6.3509149623250796</v>
      </c>
      <c r="M192" s="95"/>
      <c r="N192" s="485">
        <f>+'Ark1'!AI1897</f>
        <v>927</v>
      </c>
      <c r="O192" s="95"/>
      <c r="P192" s="95"/>
      <c r="Q192" s="95"/>
      <c r="R192" s="32">
        <f>+IF(I192=0,"",'Ark1'!U1897)</f>
        <v>31.241227125941901</v>
      </c>
      <c r="S192" s="95"/>
      <c r="T192" s="486">
        <f>+IF(N192=0,"",'Ark1'!AJ1897)</f>
        <v>115.63527508090604</v>
      </c>
      <c r="U192" s="95"/>
      <c r="V192" s="486">
        <f>+IF(N192=0,"",'Ark1'!AK1897)</f>
        <v>20.089292777278811</v>
      </c>
      <c r="W192" s="95"/>
      <c r="X192" s="236">
        <f>+IF(I192=0,"",'Ark1'!T1897)</f>
        <v>6.4359526372443501</v>
      </c>
      <c r="Y192" s="237">
        <f>+IF(I192=0,"",'Ark1'!W1897)</f>
        <v>9.6878363832077525</v>
      </c>
      <c r="Z192" s="237">
        <f>+IF(I192=0,"",'Ark1'!X1897)</f>
        <v>100</v>
      </c>
      <c r="AA192" s="237">
        <f>+IF(I192=0,"",'Ark1'!Y1897)</f>
        <v>95.909580193756724</v>
      </c>
      <c r="AB192" s="237">
        <f>+IF(I192=0,"",'Ark1'!Z1897)</f>
        <v>4.3077209328334032</v>
      </c>
      <c r="AC192" s="235">
        <f>+IF(I192=0,"",'Ark1'!AA1897)</f>
        <v>0</v>
      </c>
      <c r="AD192" s="236">
        <f>+IF(I192=0,"",'Ark1'!AC1897)</f>
        <v>0</v>
      </c>
      <c r="AE192" s="237">
        <f>+IF(I192=0,"",'Ark1'!AE1897)</f>
        <v>0</v>
      </c>
      <c r="AF192" s="235">
        <f t="shared" si="18"/>
        <v>4.4630324465631288</v>
      </c>
      <c r="AG192" s="235">
        <f t="shared" si="19"/>
        <v>3.7160000000000002</v>
      </c>
      <c r="AH192" s="214"/>
      <c r="AI192" s="217"/>
      <c r="AK192" s="29"/>
      <c r="AL192" s="27"/>
      <c r="AM192" s="241"/>
      <c r="AN192" s="28"/>
      <c r="AR192" s="28"/>
    </row>
    <row r="193" spans="1:62" ht="15.6">
      <c r="A193" s="214"/>
      <c r="B193" s="290">
        <f>+'Ark1'!C1898</f>
        <v>2024</v>
      </c>
      <c r="C193" s="234">
        <f>+'Ark1'!L1898</f>
        <v>7</v>
      </c>
      <c r="D193" s="234" t="str">
        <f>VLOOKUP(C193,Klasse!$C$10:$D$26,2)</f>
        <v>R-</v>
      </c>
      <c r="E193" s="234">
        <f>+'Ark1'!H1898</f>
        <v>1</v>
      </c>
      <c r="F193" s="234">
        <f>+'Ark1'!J1898</f>
        <v>171</v>
      </c>
      <c r="G193" s="234" t="str">
        <f>VLOOKUP(F193,RNR!$A$1:$B$25,2)</f>
        <v>Prima</v>
      </c>
      <c r="H193" s="234">
        <f>+IF(I193=0,"",'Ark1'!Q1898)</f>
        <v>91</v>
      </c>
      <c r="I193" s="351">
        <f>+'Ark1'!R1898</f>
        <v>433</v>
      </c>
      <c r="J193" s="235">
        <f>+IF(I193=0,"",'Ark1'!AG1898)</f>
        <v>19.297405212118321</v>
      </c>
      <c r="K193" s="235"/>
      <c r="L193" s="235">
        <f>+IF(I193=0,"",'Ark1'!AH1898)</f>
        <v>0</v>
      </c>
      <c r="M193" s="95"/>
      <c r="N193" s="485">
        <f>+'Ark1'!AI1898</f>
        <v>433</v>
      </c>
      <c r="O193" s="95"/>
      <c r="P193" s="95"/>
      <c r="Q193" s="95"/>
      <c r="R193" s="32">
        <f>+IF(I193=0,"",'Ark1'!U1898)</f>
        <v>31.632101616628201</v>
      </c>
      <c r="S193" s="95"/>
      <c r="T193" s="486">
        <f>+IF(N193=0,"",'Ark1'!AJ1898)</f>
        <v>115.9609699769053</v>
      </c>
      <c r="U193" s="95"/>
      <c r="V193" s="486">
        <f>+IF(N193=0,"",'Ark1'!AK1898)</f>
        <v>20.227030600651549</v>
      </c>
      <c r="W193" s="95"/>
      <c r="X193" s="236">
        <f>+IF(I193=0,"",'Ark1'!T1898)</f>
        <v>5.7390300230946876</v>
      </c>
      <c r="Y193" s="237">
        <f>+IF(I193=0,"",'Ark1'!W1898)</f>
        <v>3.0023094688221703</v>
      </c>
      <c r="Z193" s="237">
        <f>+IF(I193=0,"",'Ark1'!X1898)</f>
        <v>100</v>
      </c>
      <c r="AA193" s="237">
        <f>+IF(I193=0,"",'Ark1'!Y1898)</f>
        <v>98.845265588914557</v>
      </c>
      <c r="AB193" s="237">
        <f>+IF(I193=0,"",'Ark1'!Z1898)</f>
        <v>3.5080783668570645</v>
      </c>
      <c r="AC193" s="235">
        <f>+IF(I193=0,"",'Ark1'!AA1898)</f>
        <v>0</v>
      </c>
      <c r="AD193" s="236">
        <f>+IF(I193=0,"",'Ark1'!AC1898)</f>
        <v>0</v>
      </c>
      <c r="AE193" s="237">
        <f>+IF(I193=0,"",'Ark1'!AE1898)</f>
        <v>0</v>
      </c>
      <c r="AF193" s="235">
        <f t="shared" si="18"/>
        <v>4.5188716595183145</v>
      </c>
      <c r="AG193" s="235">
        <f t="shared" si="19"/>
        <v>4.7582417582417582</v>
      </c>
      <c r="AH193" s="214"/>
      <c r="AI193" s="217"/>
      <c r="AK193" s="29"/>
      <c r="AL193" s="27"/>
      <c r="AM193" s="241"/>
      <c r="AN193" s="28"/>
      <c r="AR193" s="28"/>
    </row>
    <row r="194" spans="1:62" ht="15.6">
      <c r="A194" s="214"/>
      <c r="B194" s="290">
        <f>+'Ark1'!C1899</f>
        <v>2024</v>
      </c>
      <c r="C194" s="234">
        <f>+'Ark1'!L1899</f>
        <v>7</v>
      </c>
      <c r="D194" s="234" t="str">
        <f>VLOOKUP(C194,Klasse!$C$10:$D$26,2)</f>
        <v>R-</v>
      </c>
      <c r="E194" s="234">
        <f>+'Ark1'!H1899</f>
        <v>2</v>
      </c>
      <c r="F194" s="234">
        <f>+'Ark1'!J1899</f>
        <v>175</v>
      </c>
      <c r="G194" s="234" t="str">
        <f>VLOOKUP(F194,RNR!$A$1:$B$25,2)</f>
        <v>Ole Ringdal</v>
      </c>
      <c r="H194" s="234">
        <f>+IF(I194=0,"",'Ark1'!Q1899)</f>
        <v>150</v>
      </c>
      <c r="I194" s="351">
        <f>+'Ark1'!R1899</f>
        <v>374</v>
      </c>
      <c r="J194" s="235">
        <f>+IF(I194=0,"",'Ark1'!AG1899)</f>
        <v>20.062428228009257</v>
      </c>
      <c r="K194" s="235"/>
      <c r="L194" s="235">
        <f>+IF(I194=0,"",'Ark1'!AH1899)</f>
        <v>3.2085561497326198</v>
      </c>
      <c r="M194" s="95"/>
      <c r="N194" s="485">
        <f>+'Ark1'!AI1899</f>
        <v>342</v>
      </c>
      <c r="O194" s="95"/>
      <c r="P194" s="95"/>
      <c r="Q194" s="95"/>
      <c r="R194" s="32">
        <f>+IF(I194=0,"",'Ark1'!U1899)</f>
        <v>27.513903743315499</v>
      </c>
      <c r="S194" s="95"/>
      <c r="T194" s="486">
        <f>+IF(N194=0,"",'Ark1'!AJ1899)</f>
        <v>110.63508771929816</v>
      </c>
      <c r="U194" s="95"/>
      <c r="V194" s="486">
        <f>+IF(N194=0,"",'Ark1'!AK1899)</f>
        <v>20.181610163320254</v>
      </c>
      <c r="W194" s="95"/>
      <c r="X194" s="236">
        <f>+IF(I194=0,"",'Ark1'!T1899)</f>
        <v>6.4491978609625678</v>
      </c>
      <c r="Y194" s="237">
        <f>+IF(I194=0,"",'Ark1'!W1899)</f>
        <v>12.299465240641711</v>
      </c>
      <c r="Z194" s="237">
        <f>+IF(I194=0,"",'Ark1'!X1899)</f>
        <v>98.663101604278097</v>
      </c>
      <c r="AA194" s="237">
        <f>+IF(I194=0,"",'Ark1'!Y1899)</f>
        <v>79.411764705882348</v>
      </c>
      <c r="AB194" s="237">
        <f>+IF(I194=0,"",'Ark1'!Z1899)</f>
        <v>5.2012461743446883</v>
      </c>
      <c r="AC194" s="235">
        <f>+IF(I194=0,"",'Ark1'!AA1899)</f>
        <v>0</v>
      </c>
      <c r="AD194" s="236">
        <f>+IF(I194=0,"",'Ark1'!AC1899)</f>
        <v>0</v>
      </c>
      <c r="AE194" s="237">
        <f>+IF(I194=0,"",'Ark1'!AE1899)</f>
        <v>0</v>
      </c>
      <c r="AF194" s="235">
        <f t="shared" si="18"/>
        <v>3.9305576776164997</v>
      </c>
      <c r="AG194" s="235">
        <f t="shared" si="19"/>
        <v>2.4933333333333332</v>
      </c>
      <c r="AH194" s="214"/>
      <c r="AI194" s="217"/>
      <c r="AK194" s="29"/>
      <c r="AL194" s="27"/>
      <c r="AM194" s="241"/>
      <c r="AN194" s="28"/>
      <c r="AR194" s="28"/>
    </row>
    <row r="195" spans="1:62" ht="15.6">
      <c r="A195" s="214"/>
      <c r="B195" s="290">
        <f>+'Ark1'!C1900</f>
        <v>2024</v>
      </c>
      <c r="C195" s="234">
        <f>+'Ark1'!L1900</f>
        <v>7</v>
      </c>
      <c r="D195" s="234" t="str">
        <f>VLOOKUP(C195,Klasse!$C$10:$D$26,2)</f>
        <v>R-</v>
      </c>
      <c r="E195" s="234">
        <f>+'Ark1'!H1900</f>
        <v>2</v>
      </c>
      <c r="F195" s="234">
        <f>+'Ark1'!J1900</f>
        <v>177</v>
      </c>
      <c r="G195" s="234" t="str">
        <f>VLOOKUP(F195,RNR!$A$1:$B$25,2)</f>
        <v>Slakthuset</v>
      </c>
      <c r="H195" s="234">
        <f>+IF(I195=0,"",'Ark1'!Q1900)</f>
        <v>217</v>
      </c>
      <c r="I195" s="351">
        <f>+'Ark1'!R1900</f>
        <v>834</v>
      </c>
      <c r="J195" s="235">
        <f>+IF(I195=0,"",'Ark1'!AG1900)</f>
        <v>21.632652022470211</v>
      </c>
      <c r="K195" s="235"/>
      <c r="L195" s="235">
        <f>+IF(I195=0,"",'Ark1'!AH1900)</f>
        <v>2.9976019184652274</v>
      </c>
      <c r="M195" s="95"/>
      <c r="N195" s="485">
        <f>+'Ark1'!AI1900</f>
        <v>832</v>
      </c>
      <c r="O195" s="95"/>
      <c r="P195" s="95"/>
      <c r="Q195" s="95"/>
      <c r="R195" s="32">
        <f>+IF(I195=0,"",'Ark1'!U1900)</f>
        <v>30.576378896882495</v>
      </c>
      <c r="S195" s="95"/>
      <c r="T195" s="486">
        <f>+IF(N195=0,"",'Ark1'!AJ1900)</f>
        <v>115.47319711538439</v>
      </c>
      <c r="U195" s="95"/>
      <c r="V195" s="486">
        <f>+IF(N195=0,"",'Ark1'!AK1900)</f>
        <v>19.766903148933935</v>
      </c>
      <c r="W195" s="95"/>
      <c r="X195" s="236">
        <f>+IF(I195=0,"",'Ark1'!T1900)</f>
        <v>6.396882494004795</v>
      </c>
      <c r="Y195" s="237">
        <f>+IF(I195=0,"",'Ark1'!W1900)</f>
        <v>6.115107913669064</v>
      </c>
      <c r="Z195" s="237">
        <f>+IF(I195=0,"",'Ark1'!X1900)</f>
        <v>99.760191846522815</v>
      </c>
      <c r="AA195" s="237">
        <f>+IF(I195=0,"",'Ark1'!Y1900)</f>
        <v>95.923261390887276</v>
      </c>
      <c r="AB195" s="237">
        <f>+IF(I195=0,"",'Ark1'!Z1900)</f>
        <v>3.8253641484735255</v>
      </c>
      <c r="AC195" s="235">
        <f>+IF(I195=0,"",'Ark1'!AA1900)</f>
        <v>0</v>
      </c>
      <c r="AD195" s="236">
        <f>+IF(I195=0,"",'Ark1'!AC1900)</f>
        <v>0</v>
      </c>
      <c r="AE195" s="237">
        <f>+IF(I195=0,"",'Ark1'!AE1900)</f>
        <v>0</v>
      </c>
      <c r="AF195" s="235">
        <f t="shared" si="18"/>
        <v>4.3680541281260705</v>
      </c>
      <c r="AG195" s="235">
        <f t="shared" si="19"/>
        <v>3.8433179723502304</v>
      </c>
      <c r="AH195" s="214"/>
      <c r="AI195" s="217"/>
      <c r="AK195" s="29"/>
      <c r="AL195" s="27"/>
      <c r="AM195" s="241"/>
      <c r="AN195" s="28"/>
      <c r="AR195" s="28"/>
    </row>
    <row r="196" spans="1:62" ht="15.6">
      <c r="A196" s="214"/>
      <c r="B196" s="290">
        <f>+'Ark1'!C1901</f>
        <v>2024</v>
      </c>
      <c r="C196" s="234">
        <f>+'Ark1'!L1901</f>
        <v>7</v>
      </c>
      <c r="D196" s="234" t="str">
        <f>VLOOKUP(C196,Klasse!$C$10:$D$26,2)</f>
        <v>R-</v>
      </c>
      <c r="E196" s="234">
        <f>+'Ark1'!H1901</f>
        <v>2</v>
      </c>
      <c r="F196" s="234">
        <f>+'Ark1'!J1901</f>
        <v>178</v>
      </c>
      <c r="G196" s="234" t="str">
        <f>VLOOKUP(F196,RNR!$A$1:$B$25,2)</f>
        <v>Røros</v>
      </c>
      <c r="H196" s="234">
        <f>+IF(I196=0,"",'Ark1'!Q1901)</f>
        <v>88</v>
      </c>
      <c r="I196" s="351">
        <f>+'Ark1'!R1901</f>
        <v>367</v>
      </c>
      <c r="J196" s="235">
        <f>+IF(I196=0,"",'Ark1'!AG1901)</f>
        <v>23.717834793099343</v>
      </c>
      <c r="K196" s="235"/>
      <c r="L196" s="235">
        <f>+IF(I196=0,"",'Ark1'!AH1901)</f>
        <v>4.0871934604904645</v>
      </c>
      <c r="M196" s="95"/>
      <c r="N196" s="485">
        <f>+'Ark1'!AI1901</f>
        <v>367</v>
      </c>
      <c r="O196" s="95"/>
      <c r="P196" s="95"/>
      <c r="Q196" s="95"/>
      <c r="R196" s="32">
        <f>+IF(I196=0,"",'Ark1'!U1901)</f>
        <v>30.908991825613075</v>
      </c>
      <c r="S196" s="95"/>
      <c r="T196" s="486">
        <f>+IF(N196=0,"",'Ark1'!AJ1901)</f>
        <v>115.95749318801101</v>
      </c>
      <c r="U196" s="95"/>
      <c r="V196" s="486">
        <f>+IF(N196=0,"",'Ark1'!AK1901)</f>
        <v>19.765623839160934</v>
      </c>
      <c r="W196" s="95"/>
      <c r="X196" s="236">
        <f>+IF(I196=0,"",'Ark1'!T1901)</f>
        <v>6.3351498637602193</v>
      </c>
      <c r="Y196" s="237">
        <f>+IF(I196=0,"",'Ark1'!W1901)</f>
        <v>6.8119891008174402</v>
      </c>
      <c r="Z196" s="237">
        <f>+IF(I196=0,"",'Ark1'!X1901)</f>
        <v>100</v>
      </c>
      <c r="AA196" s="237">
        <f>+IF(I196=0,"",'Ark1'!Y1901)</f>
        <v>98.365122615803827</v>
      </c>
      <c r="AB196" s="237">
        <f>+IF(I196=0,"",'Ark1'!Z1901)</f>
        <v>3.4906493727571828</v>
      </c>
      <c r="AC196" s="235">
        <f>+IF(I196=0,"",'Ark1'!AA1901)</f>
        <v>0</v>
      </c>
      <c r="AD196" s="236">
        <f>+IF(I196=0,"",'Ark1'!AC1901)</f>
        <v>0</v>
      </c>
      <c r="AE196" s="237">
        <f>+IF(I196=0,"",'Ark1'!AE1901)</f>
        <v>0</v>
      </c>
      <c r="AF196" s="235">
        <f t="shared" si="18"/>
        <v>4.4155702608018679</v>
      </c>
      <c r="AG196" s="235">
        <f t="shared" si="19"/>
        <v>4.1704545454545459</v>
      </c>
      <c r="AH196" s="214"/>
      <c r="AI196" s="217"/>
      <c r="AK196" s="29"/>
      <c r="AL196" s="27"/>
      <c r="AM196" s="241"/>
      <c r="AN196" s="28"/>
      <c r="AR196" s="28"/>
    </row>
    <row r="197" spans="1:62" ht="15.6">
      <c r="A197" s="214"/>
      <c r="B197" s="290">
        <f>+'Ark1'!C1902</f>
        <v>2024</v>
      </c>
      <c r="C197" s="234">
        <f>+'Ark1'!L1902</f>
        <v>7</v>
      </c>
      <c r="D197" s="234" t="str">
        <f>VLOOKUP(C197,Klasse!$C$10:$D$26,2)</f>
        <v>R-</v>
      </c>
      <c r="E197" s="234">
        <f>+'Ark1'!H1902</f>
        <v>2</v>
      </c>
      <c r="F197" s="234">
        <f>+'Ark1'!J1902</f>
        <v>181</v>
      </c>
      <c r="G197" s="234" t="str">
        <f>VLOOKUP(F197,RNR!$A$1:$B$25,2)</f>
        <v>Horns</v>
      </c>
      <c r="H197" s="234">
        <f>+IF(I197=0,"",'Ark1'!Q1902)</f>
        <v>166</v>
      </c>
      <c r="I197" s="351">
        <f>+'Ark1'!R1902</f>
        <v>601</v>
      </c>
      <c r="J197" s="235">
        <f>+IF(I197=0,"",'Ark1'!AG1902)</f>
        <v>21.562571702243119</v>
      </c>
      <c r="K197" s="235"/>
      <c r="L197" s="235">
        <f>+IF(I197=0,"",'Ark1'!AH1902)</f>
        <v>0.66555740432612309</v>
      </c>
      <c r="M197" s="95"/>
      <c r="N197" s="485">
        <f>+'Ark1'!AI1902</f>
        <v>551</v>
      </c>
      <c r="O197" s="95"/>
      <c r="P197" s="95"/>
      <c r="Q197" s="95"/>
      <c r="R197" s="32">
        <f>+IF(I197=0,"",'Ark1'!U1902)</f>
        <v>29.553244592346086</v>
      </c>
      <c r="S197" s="95"/>
      <c r="T197" s="486">
        <f>+IF(N197=0,"",'Ark1'!AJ1902)</f>
        <v>113.7479128856625</v>
      </c>
      <c r="U197" s="95"/>
      <c r="V197" s="486">
        <f>+IF(N197=0,"",'Ark1'!AK1902)</f>
        <v>20.092837944365673</v>
      </c>
      <c r="W197" s="95"/>
      <c r="X197" s="236">
        <f>+IF(I197=0,"",'Ark1'!T1902)</f>
        <v>6.3943427620632276</v>
      </c>
      <c r="Y197" s="237">
        <f>+IF(I197=0,"",'Ark1'!W1902)</f>
        <v>2.9950083194675545</v>
      </c>
      <c r="Z197" s="237">
        <f>+IF(I197=0,"",'Ark1'!X1902)</f>
        <v>99.83361064891848</v>
      </c>
      <c r="AA197" s="237">
        <f>+IF(I197=0,"",'Ark1'!Y1902)</f>
        <v>90.848585690515776</v>
      </c>
      <c r="AB197" s="237">
        <f>+IF(I197=0,"",'Ark1'!Z1902)</f>
        <v>4.4606238367951851</v>
      </c>
      <c r="AC197" s="235">
        <f>+IF(I197=0,"",'Ark1'!AA1902)</f>
        <v>0</v>
      </c>
      <c r="AD197" s="236">
        <f>+IF(I197=0,"",'Ark1'!AC1902)</f>
        <v>0</v>
      </c>
      <c r="AE197" s="237">
        <f>+IF(I197=0,"",'Ark1'!AE1902)</f>
        <v>0</v>
      </c>
      <c r="AF197" s="235">
        <f t="shared" si="18"/>
        <v>4.2218920846208698</v>
      </c>
      <c r="AG197" s="235">
        <f t="shared" si="19"/>
        <v>3.6204819277108435</v>
      </c>
      <c r="AH197" s="214"/>
      <c r="AI197" s="217"/>
      <c r="AK197" s="29"/>
      <c r="AL197" s="27"/>
      <c r="AM197" s="241"/>
      <c r="AN197" s="28"/>
      <c r="AR197" s="28"/>
    </row>
    <row r="198" spans="1:62" ht="15.6">
      <c r="A198" s="214"/>
      <c r="B198" s="290">
        <f>+'Ark1'!C1903</f>
        <v>2024</v>
      </c>
      <c r="C198" s="234">
        <f>+'Ark1'!L1903</f>
        <v>7</v>
      </c>
      <c r="D198" s="234" t="str">
        <f>VLOOKUP(C198,Klasse!$C$10:$D$26,2)</f>
        <v>R-</v>
      </c>
      <c r="E198" s="234">
        <f>+'Ark1'!H1903</f>
        <v>1</v>
      </c>
      <c r="F198" s="234">
        <f>+'Ark1'!J1903</f>
        <v>262</v>
      </c>
      <c r="G198" s="234" t="str">
        <f>VLOOKUP(F198,RNR!$A$1:$B$25,2)</f>
        <v>Strilalam</v>
      </c>
      <c r="H198" s="234" t="str">
        <f>+IF(I198=0,"",'Ark1'!Q1903)</f>
        <v/>
      </c>
      <c r="I198" s="351">
        <f>+'Ark1'!R1903</f>
        <v>0</v>
      </c>
      <c r="J198" s="235" t="str">
        <f>+IF(I198=0,"",'Ark1'!AG1903)</f>
        <v/>
      </c>
      <c r="K198" s="235"/>
      <c r="L198" s="235" t="str">
        <f>+IF(I198=0,"",'Ark1'!AH1903)</f>
        <v/>
      </c>
      <c r="M198" s="95"/>
      <c r="N198" s="485">
        <f>+'Ark1'!AI1903</f>
        <v>0</v>
      </c>
      <c r="O198" s="95"/>
      <c r="P198" s="95"/>
      <c r="Q198" s="95"/>
      <c r="R198" s="32" t="str">
        <f>+IF(I198=0,"",'Ark1'!U1903)</f>
        <v/>
      </c>
      <c r="S198" s="95"/>
      <c r="T198" s="486" t="str">
        <f>+IF(N198=0,"",'Ark1'!AJ1903)</f>
        <v/>
      </c>
      <c r="U198" s="95"/>
      <c r="V198" s="486" t="str">
        <f>+IF(N198=0,"",'Ark1'!AK1903)</f>
        <v/>
      </c>
      <c r="W198" s="95"/>
      <c r="X198" s="236" t="str">
        <f>+IF(I198=0,"",'Ark1'!T1903)</f>
        <v/>
      </c>
      <c r="Y198" s="237" t="str">
        <f>+IF(I198=0,"",'Ark1'!W1903)</f>
        <v/>
      </c>
      <c r="Z198" s="237" t="str">
        <f>+IF(I198=0,"",'Ark1'!X1903)</f>
        <v/>
      </c>
      <c r="AA198" s="237" t="str">
        <f>+IF(I198=0,"",'Ark1'!Y1903)</f>
        <v/>
      </c>
      <c r="AB198" s="237" t="str">
        <f>+IF(I198=0,"",'Ark1'!Z1903)</f>
        <v/>
      </c>
      <c r="AC198" s="235" t="str">
        <f>+IF(I198=0,"",'Ark1'!AA1903)</f>
        <v/>
      </c>
      <c r="AD198" s="236" t="str">
        <f>+IF(I198=0,"",'Ark1'!AC1903)</f>
        <v/>
      </c>
      <c r="AE198" s="237" t="str">
        <f>+IF(I198=0,"",'Ark1'!AE1903)</f>
        <v/>
      </c>
      <c r="AF198" s="235" t="str">
        <f t="shared" si="18"/>
        <v/>
      </c>
      <c r="AG198" s="235" t="str">
        <f t="shared" si="19"/>
        <v/>
      </c>
      <c r="AH198" s="214"/>
      <c r="AI198" s="217"/>
      <c r="AK198" s="29"/>
      <c r="AL198" s="27"/>
      <c r="AM198" s="241"/>
      <c r="AN198" s="28"/>
      <c r="AR198" s="28"/>
    </row>
    <row r="199" spans="1:62" ht="15.6">
      <c r="A199" s="214"/>
      <c r="B199" s="290">
        <f>+'Ark1'!C1904</f>
        <v>2024</v>
      </c>
      <c r="C199" s="234">
        <f>+'Ark1'!L1904</f>
        <v>7</v>
      </c>
      <c r="D199" s="234" t="str">
        <f>VLOOKUP(C199,Klasse!$C$10:$D$26,2)</f>
        <v>R-</v>
      </c>
      <c r="E199" s="234">
        <f>+'Ark1'!H1904</f>
        <v>2</v>
      </c>
      <c r="F199" s="234">
        <f>+'Ark1'!J1904</f>
        <v>267</v>
      </c>
      <c r="G199" s="234" t="str">
        <f>VLOOKUP(F199,RNR!$A$1:$B$25,2)</f>
        <v>Dalpro</v>
      </c>
      <c r="H199" s="234">
        <f>+IF(I199=0,"",'Ark1'!Q1904)</f>
        <v>4</v>
      </c>
      <c r="I199" s="351">
        <f>+'Ark1'!R1904</f>
        <v>7</v>
      </c>
      <c r="J199" s="235">
        <f>+IF(I199=0,"",'Ark1'!AG1904)</f>
        <v>8.1413289446615931</v>
      </c>
      <c r="K199" s="235"/>
      <c r="L199" s="235">
        <f>+IF(I199=0,"",'Ark1'!AH1904)</f>
        <v>28.571428571428577</v>
      </c>
      <c r="M199" s="95"/>
      <c r="N199" s="485">
        <f>+'Ark1'!AI1904</f>
        <v>7</v>
      </c>
      <c r="O199" s="95"/>
      <c r="P199" s="95"/>
      <c r="Q199" s="95"/>
      <c r="R199" s="32">
        <f>+IF(I199=0,"",'Ark1'!U1904)</f>
        <v>22.614285714285721</v>
      </c>
      <c r="S199" s="95"/>
      <c r="T199" s="486">
        <f>+IF(N199=0,"",'Ark1'!AJ1904)</f>
        <v>104.05714285714282</v>
      </c>
      <c r="U199" s="95"/>
      <c r="V199" s="486">
        <f>+IF(N199=0,"",'Ark1'!AK1904)</f>
        <v>20.002500130322144</v>
      </c>
      <c r="W199" s="95"/>
      <c r="X199" s="236">
        <f>+IF(I199=0,"",'Ark1'!T1904)</f>
        <v>7.2857142857142883</v>
      </c>
      <c r="Y199" s="237">
        <f>+IF(I199=0,"",'Ark1'!W1904)</f>
        <v>14.285714285714288</v>
      </c>
      <c r="Z199" s="237">
        <f>+IF(I199=0,"",'Ark1'!X1904)</f>
        <v>100</v>
      </c>
      <c r="AA199" s="237">
        <f>+IF(I199=0,"",'Ark1'!Y1904)</f>
        <v>57.142857142857153</v>
      </c>
      <c r="AB199" s="237">
        <f>+IF(I199=0,"",'Ark1'!Z1904)</f>
        <v>2.7853845958751684</v>
      </c>
      <c r="AC199" s="235">
        <f>+IF(I199=0,"",'Ark1'!AA1904)</f>
        <v>0</v>
      </c>
      <c r="AD199" s="236">
        <f>+IF(I199=0,"",'Ark1'!AC1904)</f>
        <v>0</v>
      </c>
      <c r="AE199" s="237">
        <f>+IF(I199=0,"",'Ark1'!AE1904)</f>
        <v>0</v>
      </c>
      <c r="AF199" s="235">
        <f t="shared" si="18"/>
        <v>3.23061224489796</v>
      </c>
      <c r="AG199" s="235">
        <f t="shared" si="19"/>
        <v>1.75</v>
      </c>
      <c r="AH199" s="214"/>
      <c r="AI199" s="217"/>
      <c r="AK199" s="29"/>
      <c r="AL199" s="27"/>
      <c r="AM199" s="241"/>
      <c r="AN199" s="28"/>
      <c r="AR199" s="28"/>
    </row>
    <row r="200" spans="1:62" ht="15.6">
      <c r="A200" s="214"/>
      <c r="B200" s="290">
        <f>+'Ark1'!C1905</f>
        <v>2024</v>
      </c>
      <c r="C200" s="234">
        <f>+'Ark1'!L1905</f>
        <v>7</v>
      </c>
      <c r="D200" s="234" t="str">
        <f>VLOOKUP(C200,Klasse!$C$10:$D$26,2)</f>
        <v>R-</v>
      </c>
      <c r="E200" s="234">
        <f>+'Ark1'!H1905</f>
        <v>2</v>
      </c>
      <c r="F200" s="234">
        <f>+'Ark1'!J1905</f>
        <v>470</v>
      </c>
      <c r="G200" s="234" t="str">
        <f>VLOOKUP(F200,RNR!$A$1:$B$25,2)</f>
        <v>Jens Eide</v>
      </c>
      <c r="H200" s="234">
        <f>+IF(I200=0,"",'Ark1'!Q1905)</f>
        <v>98</v>
      </c>
      <c r="I200" s="351">
        <f>+'Ark1'!R1905</f>
        <v>263</v>
      </c>
      <c r="J200" s="235">
        <f>+IF(I200=0,"",'Ark1'!AG1905)</f>
        <v>21.075554367532899</v>
      </c>
      <c r="K200" s="235"/>
      <c r="L200" s="235">
        <f>+IF(I200=0,"",'Ark1'!AH1905)</f>
        <v>14.448669201520921</v>
      </c>
      <c r="M200" s="95"/>
      <c r="N200" s="485">
        <f>+'Ark1'!AI1905</f>
        <v>263</v>
      </c>
      <c r="O200" s="95"/>
      <c r="P200" s="95"/>
      <c r="Q200" s="95"/>
      <c r="R200" s="32">
        <f>+IF(I200=0,"",'Ark1'!U1905)</f>
        <v>27.580608365019021</v>
      </c>
      <c r="S200" s="95"/>
      <c r="T200" s="486">
        <f>+IF(N200=0,"",'Ark1'!AJ1905)</f>
        <v>111.36159695817484</v>
      </c>
      <c r="U200" s="95"/>
      <c r="V200" s="486">
        <f>+IF(N200=0,"",'Ark1'!AK1905)</f>
        <v>19.729444382611906</v>
      </c>
      <c r="W200" s="95"/>
      <c r="X200" s="236">
        <f>+IF(I200=0,"",'Ark1'!T1905)</f>
        <v>7.4980988593155873</v>
      </c>
      <c r="Y200" s="237">
        <f>+IF(I200=0,"",'Ark1'!W1905)</f>
        <v>26.235741444866921</v>
      </c>
      <c r="Z200" s="237">
        <f>+IF(I200=0,"",'Ark1'!X1905)</f>
        <v>99.619771863117833</v>
      </c>
      <c r="AA200" s="237">
        <f>+IF(I200=0,"",'Ark1'!Y1905)</f>
        <v>76.42585551330798</v>
      </c>
      <c r="AB200" s="237">
        <f>+IF(I200=0,"",'Ark1'!Z1905)</f>
        <v>5.4376909879178044</v>
      </c>
      <c r="AC200" s="235">
        <f>+IF(I200=0,"",'Ark1'!AA1905)</f>
        <v>0</v>
      </c>
      <c r="AD200" s="236">
        <f>+IF(I200=0,"",'Ark1'!AC1905)</f>
        <v>0</v>
      </c>
      <c r="AE200" s="237">
        <f>+IF(I200=0,"",'Ark1'!AE1905)</f>
        <v>0</v>
      </c>
      <c r="AF200" s="235">
        <f t="shared" si="18"/>
        <v>3.9400869092884316</v>
      </c>
      <c r="AG200" s="235">
        <f t="shared" si="19"/>
        <v>2.6836734693877551</v>
      </c>
      <c r="AH200" s="214"/>
      <c r="AI200" s="217"/>
      <c r="AK200" s="29"/>
      <c r="AL200" s="27"/>
      <c r="AM200" s="241"/>
      <c r="AN200" s="28"/>
      <c r="AR200" s="28"/>
    </row>
    <row r="201" spans="1:62" ht="15.6">
      <c r="A201" s="214"/>
      <c r="B201" s="290">
        <f>+'Ark1'!C1906</f>
        <v>2024</v>
      </c>
      <c r="C201" s="234">
        <f>+'Ark1'!L1906</f>
        <v>7</v>
      </c>
      <c r="D201" s="234" t="str">
        <f>VLOOKUP(C201,Klasse!$C$10:$D$26,2)</f>
        <v>R-</v>
      </c>
      <c r="E201" s="234">
        <f>+'Ark1'!H1906</f>
        <v>2</v>
      </c>
      <c r="F201" s="234">
        <f>+'Ark1'!J1906</f>
        <v>629</v>
      </c>
      <c r="G201" s="234" t="str">
        <f>VLOOKUP(F201,RNR!$A$1:$B$25,2)</f>
        <v>Bø</v>
      </c>
      <c r="H201" s="234" t="str">
        <f>+IF(I201=0,"",'Ark1'!Q1906)</f>
        <v/>
      </c>
      <c r="I201" s="351">
        <f>+'Ark1'!R1906</f>
        <v>0</v>
      </c>
      <c r="J201" s="235" t="str">
        <f>+IF(I201=0,"",'Ark1'!AG1906)</f>
        <v/>
      </c>
      <c r="K201" s="235"/>
      <c r="L201" s="235" t="str">
        <f>+IF(I201=0,"",'Ark1'!AH1906)</f>
        <v/>
      </c>
      <c r="M201" s="95"/>
      <c r="N201" s="485">
        <f>+'Ark1'!AI1906</f>
        <v>0</v>
      </c>
      <c r="O201" s="95"/>
      <c r="P201" s="95"/>
      <c r="Q201" s="95"/>
      <c r="R201" s="32" t="str">
        <f>+IF(I201=0,"",'Ark1'!U1906)</f>
        <v/>
      </c>
      <c r="S201" s="95"/>
      <c r="T201" s="486" t="str">
        <f>+IF(N201=0,"",'Ark1'!AJ1906)</f>
        <v/>
      </c>
      <c r="U201" s="95"/>
      <c r="V201" s="486" t="str">
        <f>+IF(N201=0,"",'Ark1'!AK1906)</f>
        <v/>
      </c>
      <c r="W201" s="95"/>
      <c r="X201" s="236" t="str">
        <f>+IF(I201=0,"",'Ark1'!T1906)</f>
        <v/>
      </c>
      <c r="Y201" s="237" t="str">
        <f>+IF(I201=0,"",'Ark1'!W1906)</f>
        <v/>
      </c>
      <c r="Z201" s="237" t="str">
        <f>+IF(I201=0,"",'Ark1'!X1906)</f>
        <v/>
      </c>
      <c r="AA201" s="237" t="str">
        <f>+IF(I201=0,"",'Ark1'!Y1906)</f>
        <v/>
      </c>
      <c r="AB201" s="237" t="str">
        <f>+IF(I201=0,"",'Ark1'!Z1906)</f>
        <v/>
      </c>
      <c r="AC201" s="235" t="str">
        <f>+IF(I201=0,"",'Ark1'!AA1906)</f>
        <v/>
      </c>
      <c r="AD201" s="236" t="str">
        <f>+IF(I201=0,"",'Ark1'!AC1906)</f>
        <v/>
      </c>
      <c r="AE201" s="237" t="str">
        <f>+IF(I201=0,"",'Ark1'!AE1906)</f>
        <v/>
      </c>
      <c r="AF201" s="235" t="str">
        <f t="shared" si="18"/>
        <v/>
      </c>
      <c r="AG201" s="235" t="str">
        <f t="shared" si="19"/>
        <v/>
      </c>
      <c r="AH201" s="214"/>
      <c r="AI201" s="27"/>
      <c r="AK201" s="29"/>
      <c r="AL201" s="27"/>
      <c r="AM201" s="28"/>
      <c r="AN201" s="28"/>
      <c r="AR201" s="28"/>
    </row>
    <row r="202" spans="1:62" ht="15.6">
      <c r="A202" s="214"/>
      <c r="B202" s="290">
        <f>+'Ark1'!C1907</f>
        <v>2024</v>
      </c>
      <c r="C202" s="234">
        <f>+'Ark1'!L1907</f>
        <v>7</v>
      </c>
      <c r="D202" s="234" t="str">
        <f>VLOOKUP(C202,Klasse!$C$10:$D$26,2)</f>
        <v>R-</v>
      </c>
      <c r="E202" s="234">
        <f>+'Ark1'!H1907</f>
        <v>1</v>
      </c>
      <c r="F202" s="234">
        <f>+'Ark1'!J1907</f>
        <v>643</v>
      </c>
      <c r="G202" s="234" t="str">
        <f>VLOOKUP(F202,RNR!$A$1:$B$25,2)</f>
        <v>Bjerka</v>
      </c>
      <c r="H202" s="234">
        <f>+IF(I202=0,"",'Ark1'!Q1907)</f>
        <v>303</v>
      </c>
      <c r="I202" s="351">
        <f>+'Ark1'!R1907</f>
        <v>1124</v>
      </c>
      <c r="J202" s="235">
        <f>+IF(I202=0,"",'Ark1'!AG1907)</f>
        <v>21.448879752567407</v>
      </c>
      <c r="K202" s="235"/>
      <c r="L202" s="235">
        <f>+IF(I202=0,"",'Ark1'!AH1907)</f>
        <v>3.0249110320284696</v>
      </c>
      <c r="M202" s="95"/>
      <c r="N202" s="485">
        <f>+'Ark1'!AI1907</f>
        <v>994</v>
      </c>
      <c r="O202" s="95"/>
      <c r="P202" s="95"/>
      <c r="Q202" s="95"/>
      <c r="R202" s="32">
        <f>+IF(I202=0,"",'Ark1'!U1907)</f>
        <v>28.424288256227754</v>
      </c>
      <c r="S202" s="95"/>
      <c r="T202" s="486">
        <f>+IF(N202=0,"",'Ark1'!AJ1907)</f>
        <v>111.86790744466812</v>
      </c>
      <c r="U202" s="95"/>
      <c r="V202" s="486">
        <f>+IF(N202=0,"",'Ark1'!AK1907)</f>
        <v>20.240898200525965</v>
      </c>
      <c r="W202" s="95"/>
      <c r="X202" s="236">
        <f>+IF(I202=0,"",'Ark1'!T1907)</f>
        <v>6.397686832740213</v>
      </c>
      <c r="Y202" s="237">
        <f>+IF(I202=0,"",'Ark1'!W1907)</f>
        <v>11.387900355871889</v>
      </c>
      <c r="Z202" s="237">
        <f>+IF(I202=0,"",'Ark1'!X1907)</f>
        <v>99.02135231316727</v>
      </c>
      <c r="AA202" s="237">
        <f>+IF(I202=0,"",'Ark1'!Y1907)</f>
        <v>83.896797153024892</v>
      </c>
      <c r="AB202" s="237">
        <f>+IF(I202=0,"",'Ark1'!Z1907)</f>
        <v>5.0537068360991411</v>
      </c>
      <c r="AC202" s="235">
        <f>+IF(I202=0,"",'Ark1'!AA1907)</f>
        <v>0</v>
      </c>
      <c r="AD202" s="236">
        <f>+IF(I202=0,"",'Ark1'!AC1907)</f>
        <v>0</v>
      </c>
      <c r="AE202" s="237">
        <f>+IF(I202=0,"",'Ark1'!AE1907)</f>
        <v>0</v>
      </c>
      <c r="AF202" s="235">
        <f t="shared" si="18"/>
        <v>4.0606126080325362</v>
      </c>
      <c r="AG202" s="235">
        <f t="shared" si="19"/>
        <v>3.7095709570957096</v>
      </c>
      <c r="AH202" s="214"/>
      <c r="AI202" s="218"/>
      <c r="AK202" s="29"/>
      <c r="AL202" s="27"/>
      <c r="AM202" s="241"/>
      <c r="AN202" s="28"/>
      <c r="AR202" s="28"/>
    </row>
    <row r="203" spans="1:62" ht="15.6">
      <c r="A203" s="214"/>
      <c r="B203" s="290">
        <f>+'Ark1'!C1908</f>
        <v>2024</v>
      </c>
      <c r="C203" s="234">
        <f>+'Ark1'!L1908</f>
        <v>7</v>
      </c>
      <c r="D203" s="234" t="str">
        <f>VLOOKUP(C203,Klasse!$C$10:$D$26,2)</f>
        <v>R-</v>
      </c>
      <c r="E203" s="234">
        <f>+'Ark1'!H1908</f>
        <v>2</v>
      </c>
      <c r="F203" s="234">
        <f>+'Ark1'!J1908</f>
        <v>704</v>
      </c>
      <c r="G203" s="234" t="str">
        <f>VLOOKUP(F203,RNR!$A$1:$B$25,2)</f>
        <v>Øre Vilt</v>
      </c>
      <c r="H203" s="234" t="str">
        <f>+IF(I203=0,"",'Ark1'!Q1908)</f>
        <v/>
      </c>
      <c r="I203" s="351">
        <f>+'Ark1'!R1908</f>
        <v>0</v>
      </c>
      <c r="J203" s="235" t="str">
        <f>+IF(I203=0,"",'Ark1'!AG1908)</f>
        <v/>
      </c>
      <c r="K203" s="235"/>
      <c r="L203" s="235" t="str">
        <f>+IF(I203=0,"",'Ark1'!AH1908)</f>
        <v/>
      </c>
      <c r="M203" s="95"/>
      <c r="N203" s="485">
        <f>+'Ark1'!AI1908</f>
        <v>0</v>
      </c>
      <c r="O203" s="95"/>
      <c r="P203" s="95"/>
      <c r="Q203" s="95"/>
      <c r="R203" s="32" t="str">
        <f>+IF(I203=0,"",'Ark1'!U1908)</f>
        <v/>
      </c>
      <c r="S203" s="95"/>
      <c r="T203" s="486" t="str">
        <f>+IF(N203=0,"",'Ark1'!AJ1908)</f>
        <v/>
      </c>
      <c r="U203" s="95"/>
      <c r="V203" s="486" t="str">
        <f>+IF(N203=0,"",'Ark1'!AK1908)</f>
        <v/>
      </c>
      <c r="W203" s="95"/>
      <c r="X203" s="236" t="str">
        <f>+IF(I203=0,"",'Ark1'!T1908)</f>
        <v/>
      </c>
      <c r="Y203" s="237" t="str">
        <f>+IF(I203=0,"",'Ark1'!W1908)</f>
        <v/>
      </c>
      <c r="Z203" s="237" t="str">
        <f>+IF(I203=0,"",'Ark1'!X1908)</f>
        <v/>
      </c>
      <c r="AA203" s="237" t="str">
        <f>+IF(I203=0,"",'Ark1'!Y1908)</f>
        <v/>
      </c>
      <c r="AB203" s="237" t="str">
        <f>+IF(I203=0,"",'Ark1'!Z1908)</f>
        <v/>
      </c>
      <c r="AC203" s="235" t="str">
        <f>+IF(I203=0,"",'Ark1'!AA1908)</f>
        <v/>
      </c>
      <c r="AD203" s="236" t="str">
        <f>+IF(I203=0,"",'Ark1'!AC1908)</f>
        <v/>
      </c>
      <c r="AE203" s="237" t="str">
        <f>+IF(I203=0,"",'Ark1'!AE1908)</f>
        <v/>
      </c>
      <c r="AF203" s="235" t="str">
        <f t="shared" si="18"/>
        <v/>
      </c>
      <c r="AG203" s="235" t="str">
        <f t="shared" si="19"/>
        <v/>
      </c>
      <c r="AH203" s="214"/>
      <c r="AI203" s="27"/>
      <c r="AK203" s="29"/>
      <c r="AL203" s="27"/>
      <c r="AM203" s="28"/>
      <c r="AN203" s="28"/>
      <c r="AR203" s="28"/>
    </row>
    <row r="204" spans="1:62" ht="15.6">
      <c r="A204" s="214"/>
      <c r="B204" s="290">
        <f>+'Ark1'!C1909</f>
        <v>2024</v>
      </c>
      <c r="C204" s="234">
        <f>+'Ark1'!L1909</f>
        <v>7</v>
      </c>
      <c r="D204" s="234" t="str">
        <f>VLOOKUP(C204,Klasse!$C$10:$D$26,2)</f>
        <v>R-</v>
      </c>
      <c r="E204" s="234">
        <f>+'Ark1'!H1909</f>
        <v>1</v>
      </c>
      <c r="F204" s="234">
        <f>+'Ark1'!J1909</f>
        <v>802</v>
      </c>
      <c r="G204" s="234" t="str">
        <f>VLOOKUP(F204,RNR!$A$1:$B$25,2)</f>
        <v>Karasjok</v>
      </c>
      <c r="H204" s="234">
        <f>+IF(I204=0,"",'Ark1'!Q1909)</f>
        <v>59</v>
      </c>
      <c r="I204" s="351">
        <f>+'Ark1'!R1909</f>
        <v>225</v>
      </c>
      <c r="J204" s="235">
        <f>+IF(I204=0,"",'Ark1'!AG1909)</f>
        <v>22.120446086508565</v>
      </c>
      <c r="K204" s="235"/>
      <c r="L204" s="235">
        <f>+IF(I204=0,"",'Ark1'!AH1909)</f>
        <v>1.333333333333333</v>
      </c>
      <c r="M204" s="95"/>
      <c r="N204" s="485">
        <f>+'Ark1'!AI1909</f>
        <v>225</v>
      </c>
      <c r="O204" s="95"/>
      <c r="P204" s="95"/>
      <c r="Q204" s="95"/>
      <c r="R204" s="32">
        <f>+IF(I204=0,"",'Ark1'!U1909)</f>
        <v>28.818222222222204</v>
      </c>
      <c r="S204" s="95"/>
      <c r="T204" s="486">
        <f>+IF(N204=0,"",'Ark1'!AJ1909)</f>
        <v>113.26533333333327</v>
      </c>
      <c r="U204" s="95"/>
      <c r="V204" s="486">
        <f>+IF(N204=0,"",'Ark1'!AK1909)</f>
        <v>19.660118596187953</v>
      </c>
      <c r="W204" s="95"/>
      <c r="X204" s="236">
        <f>+IF(I204=0,"",'Ark1'!T1909)</f>
        <v>6.7777777777777777</v>
      </c>
      <c r="Y204" s="237">
        <f>+IF(I204=0,"",'Ark1'!W1909)</f>
        <v>19.111111111111111</v>
      </c>
      <c r="Z204" s="237">
        <f>+IF(I204=0,"",'Ark1'!X1909)</f>
        <v>100</v>
      </c>
      <c r="AA204" s="237">
        <f>+IF(I204=0,"",'Ark1'!Y1909)</f>
        <v>84</v>
      </c>
      <c r="AB204" s="237">
        <f>+IF(I204=0,"",'Ark1'!Z1909)</f>
        <v>4.7478908949783802</v>
      </c>
      <c r="AC204" s="235">
        <f>+IF(I204=0,"",'Ark1'!AA1909)</f>
        <v>0</v>
      </c>
      <c r="AD204" s="236">
        <f>+IF(I204=0,"",'Ark1'!AC1909)</f>
        <v>0</v>
      </c>
      <c r="AE204" s="237">
        <f>+IF(I204=0,"",'Ark1'!AE1909)</f>
        <v>0</v>
      </c>
      <c r="AF204" s="235">
        <f t="shared" si="18"/>
        <v>4.1168888888888864</v>
      </c>
      <c r="AG204" s="235">
        <f t="shared" si="19"/>
        <v>3.8135593220338984</v>
      </c>
      <c r="AH204" s="214"/>
      <c r="AI204" s="27"/>
      <c r="AK204" s="29"/>
      <c r="AL204" s="27"/>
      <c r="AM204" s="28"/>
      <c r="AN204" s="28"/>
      <c r="AR204" s="28"/>
    </row>
    <row r="205" spans="1:62" ht="15" customHeight="1">
      <c r="A205" s="214"/>
      <c r="B205" s="214"/>
      <c r="C205" s="214"/>
      <c r="D205" s="214"/>
      <c r="E205" s="214"/>
      <c r="F205" s="214"/>
      <c r="G205" s="214"/>
      <c r="H205" s="214"/>
      <c r="I205" s="347"/>
      <c r="J205" s="215"/>
      <c r="K205" s="215"/>
      <c r="L205" s="215"/>
      <c r="M205" s="95"/>
      <c r="N205" s="95"/>
      <c r="O205" s="95"/>
      <c r="P205" s="95"/>
      <c r="Q205" s="95"/>
      <c r="R205" s="214"/>
      <c r="S205" s="95"/>
      <c r="T205" s="95"/>
      <c r="U205" s="95"/>
      <c r="V205" s="95"/>
      <c r="W205" s="95"/>
      <c r="X205" s="95"/>
      <c r="Y205" s="216"/>
      <c r="Z205" s="216"/>
      <c r="AA205" s="216"/>
      <c r="AB205" s="216"/>
      <c r="AC205" s="216"/>
      <c r="AD205" s="214"/>
      <c r="AE205" s="216"/>
      <c r="AF205" s="216"/>
      <c r="AG205" s="216"/>
      <c r="AH205" s="216"/>
      <c r="AI205" s="217"/>
      <c r="AK205" s="29"/>
      <c r="AL205" s="27"/>
      <c r="AM205" s="218"/>
      <c r="AN205" s="28"/>
      <c r="AR205" s="28"/>
      <c r="BJ205" s="230"/>
    </row>
    <row r="206" spans="1:62" ht="24.6">
      <c r="A206" s="214"/>
      <c r="B206" s="214"/>
      <c r="C206" s="306" t="str">
        <f>+D208</f>
        <v>R</v>
      </c>
      <c r="D206" s="214"/>
      <c r="E206" s="214"/>
      <c r="F206" s="214"/>
      <c r="G206" s="214"/>
      <c r="H206" s="214"/>
      <c r="I206" s="336">
        <f>SUM(I208:I232)</f>
        <v>20799</v>
      </c>
      <c r="J206" s="215"/>
      <c r="K206" s="260"/>
      <c r="L206" s="260"/>
      <c r="M206" s="95"/>
      <c r="N206" s="487">
        <f>SUM(N208:N232)</f>
        <v>20107</v>
      </c>
      <c r="O206" s="95"/>
      <c r="P206" s="95"/>
      <c r="Q206" s="95"/>
      <c r="R206" s="262">
        <f>+Klasse!N17</f>
        <v>34.22116928698513</v>
      </c>
      <c r="S206" s="95"/>
      <c r="T206" s="95"/>
      <c r="U206" s="95"/>
      <c r="V206" s="95"/>
      <c r="W206" s="95"/>
      <c r="X206" s="95"/>
      <c r="Y206" s="216"/>
      <c r="Z206" s="216"/>
      <c r="AA206" s="216"/>
      <c r="AB206" s="216"/>
      <c r="AC206" s="216"/>
      <c r="AD206" s="214"/>
      <c r="AE206" s="216"/>
      <c r="AF206" s="216"/>
      <c r="AG206" s="216"/>
      <c r="AH206" s="216"/>
      <c r="AI206" s="217"/>
      <c r="AK206" s="29"/>
      <c r="AL206" s="27"/>
      <c r="AM206" s="218"/>
      <c r="AN206" s="28"/>
      <c r="AR206" s="28"/>
      <c r="BJ206" s="230"/>
    </row>
    <row r="207" spans="1:62" ht="15" customHeight="1">
      <c r="A207" s="214"/>
      <c r="B207" s="214"/>
      <c r="C207" s="214"/>
      <c r="D207" s="214"/>
      <c r="E207" s="214"/>
      <c r="F207" s="214"/>
      <c r="G207" s="214"/>
      <c r="H207" s="232"/>
      <c r="I207" s="347"/>
      <c r="J207" s="215"/>
      <c r="K207" s="215"/>
      <c r="L207" s="215"/>
      <c r="M207" s="95"/>
      <c r="N207" s="95"/>
      <c r="O207" s="95"/>
      <c r="P207" s="95"/>
      <c r="Q207" s="95"/>
      <c r="R207" s="215"/>
      <c r="S207" s="95"/>
      <c r="T207" s="95"/>
      <c r="U207" s="95"/>
      <c r="V207" s="95"/>
      <c r="W207" s="95"/>
      <c r="X207" s="95"/>
      <c r="Y207" s="216"/>
      <c r="Z207" s="216"/>
      <c r="AA207" s="216"/>
      <c r="AB207" s="216"/>
      <c r="AC207" s="233"/>
      <c r="AD207" s="214"/>
      <c r="AE207" s="233"/>
      <c r="AF207" s="233"/>
      <c r="AG207" s="231"/>
      <c r="AH207" s="214"/>
      <c r="AI207" s="217"/>
      <c r="AK207" s="29"/>
      <c r="AL207" s="27"/>
      <c r="AM207" s="218"/>
      <c r="AN207" s="28"/>
      <c r="AR207" s="28"/>
      <c r="BJ207" s="230"/>
    </row>
    <row r="208" spans="1:62" ht="15.6">
      <c r="A208" s="214"/>
      <c r="B208" s="290">
        <f>+'Ark1'!C1910</f>
        <v>2024</v>
      </c>
      <c r="C208" s="28">
        <f>+'Ark1'!L1910</f>
        <v>8</v>
      </c>
      <c r="D208" s="234" t="str">
        <f>VLOOKUP(C208,Klasse!$C$10:$D$26,2)</f>
        <v>R</v>
      </c>
      <c r="E208" s="28">
        <f>+'Ark1'!H1910</f>
        <v>1</v>
      </c>
      <c r="F208" s="28">
        <f>+'Ark1'!J1910</f>
        <v>103</v>
      </c>
      <c r="G208" s="28" t="str">
        <f>VLOOKUP(F208,RNR!A1:B25,2)</f>
        <v>Rudshøgda</v>
      </c>
      <c r="H208" s="28">
        <f>+IF(I208=0,"",'Ark1'!Q1910)</f>
        <v>5</v>
      </c>
      <c r="I208" s="335">
        <f>+'Ark1'!R1910</f>
        <v>14</v>
      </c>
      <c r="J208" s="29">
        <f>+IF(I208=0,"",'Ark1'!AG1910)</f>
        <v>23.779616013071895</v>
      </c>
      <c r="L208" s="29">
        <f>+IF(I208=0,"",'Ark1'!AH1910)</f>
        <v>42.857142857142847</v>
      </c>
      <c r="M208" s="95"/>
      <c r="N208" s="241">
        <f>+'Ark1'!AI1910</f>
        <v>14</v>
      </c>
      <c r="O208" s="95"/>
      <c r="P208" s="95"/>
      <c r="Q208" s="95"/>
      <c r="R208" s="32">
        <f>+IF(I208=0,"",'Ark1'!U1910)</f>
        <v>33.264285714285741</v>
      </c>
      <c r="S208" s="95"/>
      <c r="T208" s="265">
        <f>+IF(N208=0,"",'Ark1'!AJ1910)</f>
        <v>114.85714285714288</v>
      </c>
      <c r="U208" s="95"/>
      <c r="V208" s="265">
        <f>+IF(N208=0,"",'Ark1'!AK1910)</f>
        <v>21.911023501966437</v>
      </c>
      <c r="W208" s="95"/>
      <c r="X208" s="27">
        <f>+IF(I208=0,"",'Ark1'!T1910)</f>
        <v>7.2857142857142883</v>
      </c>
      <c r="Y208" s="34">
        <f>+IF(I208=0,"",'Ark1'!W1910)</f>
        <v>14.285714285714288</v>
      </c>
      <c r="Z208" s="34">
        <f>+IF(I208=0,"",'Ark1'!X1910)</f>
        <v>100</v>
      </c>
      <c r="AA208" s="34">
        <f>+IF(I208=0,"",'Ark1'!Y1910)</f>
        <v>100</v>
      </c>
      <c r="AB208" s="34">
        <f>+IF(I208=0,"",'Ark1'!Z1910)</f>
        <v>3.5145833207319033</v>
      </c>
      <c r="AC208" s="29">
        <f>+IF(I208=0,"",'Ark1'!AA1910)</f>
        <v>0</v>
      </c>
      <c r="AD208" s="27">
        <f>+IF(I208=0,"",'Ark1'!AC1910)</f>
        <v>0</v>
      </c>
      <c r="AE208" s="34">
        <f>+IF(I208=0,"",'Ark1'!AE1910)</f>
        <v>0</v>
      </c>
      <c r="AF208" s="29">
        <f t="shared" ref="AF208:AF232" si="20">IF(I208=0,"",R208/C208)</f>
        <v>4.1580357142857176</v>
      </c>
      <c r="AG208" s="29">
        <f t="shared" ref="AG208:AG232" si="21">IF(I208=0,"",I208/H208)</f>
        <v>2.8</v>
      </c>
      <c r="AH208" s="214"/>
      <c r="AI208" s="217"/>
      <c r="AK208" s="29"/>
      <c r="AL208" s="27"/>
      <c r="AM208" s="218"/>
      <c r="AN208" s="28"/>
      <c r="AR208" s="28"/>
    </row>
    <row r="209" spans="1:44" ht="15.6">
      <c r="A209" s="214"/>
      <c r="B209" s="290">
        <f>+'Ark1'!C1911</f>
        <v>2024</v>
      </c>
      <c r="C209" s="28">
        <f>+'Ark1'!L1911</f>
        <v>8</v>
      </c>
      <c r="D209" s="234" t="str">
        <f>VLOOKUP(C209,Klasse!$C$10:$D$26,2)</f>
        <v>R</v>
      </c>
      <c r="E209" s="28">
        <f>+'Ark1'!H1911</f>
        <v>2</v>
      </c>
      <c r="F209" s="28">
        <f>+'Ark1'!J1911</f>
        <v>106</v>
      </c>
      <c r="G209" s="28" t="str">
        <f>VLOOKUP(F209,RNR!A2:B26,2)</f>
        <v>Furuseth</v>
      </c>
      <c r="H209" s="28">
        <f>+IF(I209=0,"",'Ark1'!Q1911)</f>
        <v>223</v>
      </c>
      <c r="I209" s="335">
        <f>+'Ark1'!R1911</f>
        <v>761</v>
      </c>
      <c r="J209" s="29">
        <f>+IF(I209=0,"",'Ark1'!AG1911)</f>
        <v>24.408259175114704</v>
      </c>
      <c r="L209" s="29">
        <f>+IF(I209=0,"",'Ark1'!AH1911)</f>
        <v>0.52562417871222078</v>
      </c>
      <c r="M209" s="95"/>
      <c r="N209" s="241">
        <f>+'Ark1'!AI1911</f>
        <v>752</v>
      </c>
      <c r="O209" s="95"/>
      <c r="P209" s="95"/>
      <c r="Q209" s="95"/>
      <c r="R209" s="32">
        <f>+IF(I209=0,"",'Ark1'!U1911)</f>
        <v>34.178843626806795</v>
      </c>
      <c r="S209" s="95"/>
      <c r="T209" s="265">
        <f>+IF(N209=0,"",'Ark1'!AJ1911)</f>
        <v>115.57234042553196</v>
      </c>
      <c r="U209" s="95"/>
      <c r="V209" s="265">
        <f>+IF(N209=0,"",'Ark1'!AK1911)</f>
        <v>22.132039429821248</v>
      </c>
      <c r="W209" s="95"/>
      <c r="X209" s="27">
        <f>+IF(I209=0,"",'Ark1'!T1911)</f>
        <v>7.5703022339027601</v>
      </c>
      <c r="Y209" s="34">
        <f>+IF(I209=0,"",'Ark1'!W1911)</f>
        <v>22.076215505913275</v>
      </c>
      <c r="Z209" s="34">
        <f>+IF(I209=0,"",'Ark1'!X1911)</f>
        <v>99.868593955321899</v>
      </c>
      <c r="AA209" s="34">
        <f>+IF(I209=0,"",'Ark1'!Y1911)</f>
        <v>99.342969776609735</v>
      </c>
      <c r="AB209" s="34">
        <f>+IF(I209=0,"",'Ark1'!Z1911)</f>
        <v>3.9283881034322072</v>
      </c>
      <c r="AC209" s="29">
        <f>+IF(I209=0,"",'Ark1'!AA1911)</f>
        <v>0</v>
      </c>
      <c r="AD209" s="27">
        <f>+IF(I209=0,"",'Ark1'!AC1911)</f>
        <v>0</v>
      </c>
      <c r="AE209" s="34">
        <f>+IF(I209=0,"",'Ark1'!AE1911)</f>
        <v>0</v>
      </c>
      <c r="AF209" s="29">
        <f t="shared" si="20"/>
        <v>4.2723554533508494</v>
      </c>
      <c r="AG209" s="29">
        <f t="shared" si="21"/>
        <v>3.4125560538116591</v>
      </c>
      <c r="AH209" s="214"/>
      <c r="AI209" s="217"/>
      <c r="AK209" s="29"/>
      <c r="AL209" s="27"/>
      <c r="AM209" s="218"/>
      <c r="AN209" s="28"/>
      <c r="AR209" s="28"/>
    </row>
    <row r="210" spans="1:44" ht="15.6">
      <c r="A210" s="214"/>
      <c r="B210" s="290">
        <f>+'Ark1'!C1912</f>
        <v>2024</v>
      </c>
      <c r="C210" s="28">
        <f>+'Ark1'!L1912</f>
        <v>8</v>
      </c>
      <c r="D210" s="234" t="str">
        <f>VLOOKUP(C210,Klasse!$C$10:$D$26,2)</f>
        <v>R</v>
      </c>
      <c r="E210" s="28">
        <f>+'Ark1'!H1912</f>
        <v>1</v>
      </c>
      <c r="F210" s="28">
        <f>+'Ark1'!J1912</f>
        <v>110</v>
      </c>
      <c r="G210" s="28" t="str">
        <f>VLOOKUP(F210,RNR!A3:B27,2)</f>
        <v>Gol</v>
      </c>
      <c r="H210" s="28">
        <f>+IF(I210=0,"",'Ark1'!Q1912)</f>
        <v>876</v>
      </c>
      <c r="I210" s="335">
        <f>+'Ark1'!R1912</f>
        <v>2788</v>
      </c>
      <c r="J210" s="29">
        <f>+IF(I210=0,"",'Ark1'!AG1912)</f>
        <v>26.238261001305546</v>
      </c>
      <c r="L210" s="29">
        <f>+IF(I210=0,"",'Ark1'!AH1912)</f>
        <v>3.0846484935437593</v>
      </c>
      <c r="M210" s="95"/>
      <c r="N210" s="241">
        <f>+'Ark1'!AI1912</f>
        <v>2788</v>
      </c>
      <c r="O210" s="95"/>
      <c r="P210" s="95"/>
      <c r="Q210" s="95"/>
      <c r="R210" s="32">
        <f>+IF(I210=0,"",'Ark1'!U1912)</f>
        <v>34.910975609756107</v>
      </c>
      <c r="S210" s="95"/>
      <c r="T210" s="265">
        <f>+IF(N210=0,"",'Ark1'!AJ1912)</f>
        <v>115.95771162123376</v>
      </c>
      <c r="U210" s="95"/>
      <c r="V210" s="265">
        <f>+IF(N210=0,"",'Ark1'!AK1912)</f>
        <v>22.302417020499966</v>
      </c>
      <c r="W210" s="95"/>
      <c r="X210" s="27">
        <f>+IF(I210=0,"",'Ark1'!T1912)</f>
        <v>7.066355810616928</v>
      </c>
      <c r="Y210" s="34">
        <f>+IF(I210=0,"",'Ark1'!W1912)</f>
        <v>16.068866571018653</v>
      </c>
      <c r="Z210" s="34">
        <f>+IF(I210=0,"",'Ark1'!X1912)</f>
        <v>99.964131994261123</v>
      </c>
      <c r="AA210" s="34">
        <f>+IF(I210=0,"",'Ark1'!Y1912)</f>
        <v>99.318507890961286</v>
      </c>
      <c r="AB210" s="34">
        <f>+IF(I210=0,"",'Ark1'!Z1912)</f>
        <v>4.3312469562427074</v>
      </c>
      <c r="AC210" s="29">
        <f>+IF(I210=0,"",'Ark1'!AA1912)</f>
        <v>0</v>
      </c>
      <c r="AD210" s="27">
        <f>+IF(I210=0,"",'Ark1'!AC1912)</f>
        <v>0</v>
      </c>
      <c r="AE210" s="34">
        <f>+IF(I210=0,"",'Ark1'!AE1912)</f>
        <v>0</v>
      </c>
      <c r="AF210" s="29">
        <f t="shared" si="20"/>
        <v>4.3638719512195134</v>
      </c>
      <c r="AG210" s="29">
        <f t="shared" si="21"/>
        <v>3.182648401826484</v>
      </c>
      <c r="AH210" s="214"/>
      <c r="AI210" s="217"/>
      <c r="AK210" s="29"/>
      <c r="AL210" s="27"/>
      <c r="AM210" s="218"/>
      <c r="AN210" s="28"/>
      <c r="AR210" s="28"/>
    </row>
    <row r="211" spans="1:44" ht="15.6">
      <c r="A211" s="214"/>
      <c r="B211" s="290">
        <f>+'Ark1'!C1913</f>
        <v>2024</v>
      </c>
      <c r="C211" s="28">
        <f>+'Ark1'!L1913</f>
        <v>8</v>
      </c>
      <c r="D211" s="234" t="str">
        <f>VLOOKUP(C211,Klasse!$C$10:$D$26,2)</f>
        <v>R</v>
      </c>
      <c r="E211" s="28">
        <f>+'Ark1'!H1913</f>
        <v>1</v>
      </c>
      <c r="F211" s="28">
        <f>+'Ark1'!J1913</f>
        <v>111</v>
      </c>
      <c r="G211" s="28" t="str">
        <f>VLOOKUP(F211,RNR!A4:B28,2)</f>
        <v>Forus</v>
      </c>
      <c r="H211" s="28">
        <f>+IF(I211=0,"",'Ark1'!Q1913)</f>
        <v>765</v>
      </c>
      <c r="I211" s="335">
        <f>+'Ark1'!R1913</f>
        <v>2378</v>
      </c>
      <c r="J211" s="29">
        <f>+IF(I211=0,"",'Ark1'!AG1913)</f>
        <v>22.476099695170443</v>
      </c>
      <c r="L211" s="29">
        <f>+IF(I211=0,"",'Ark1'!AH1913)</f>
        <v>1.0092514718250631</v>
      </c>
      <c r="M211" s="95"/>
      <c r="N211" s="241">
        <f>+'Ark1'!AI1913</f>
        <v>2370</v>
      </c>
      <c r="O211" s="95"/>
      <c r="P211" s="95"/>
      <c r="Q211" s="95"/>
      <c r="R211" s="32">
        <f>+IF(I211=0,"",'Ark1'!U1913)</f>
        <v>34.962867956265825</v>
      </c>
      <c r="S211" s="95"/>
      <c r="T211" s="265">
        <f>+IF(N211=0,"",'Ark1'!AJ1913)</f>
        <v>115.6843037974682</v>
      </c>
      <c r="U211" s="95"/>
      <c r="V211" s="265">
        <f>+IF(N211=0,"",'Ark1'!AK1913)</f>
        <v>22.538399098495656</v>
      </c>
      <c r="W211" s="95"/>
      <c r="X211" s="27">
        <f>+IF(I211=0,"",'Ark1'!T1913)</f>
        <v>6.9764507989907507</v>
      </c>
      <c r="Y211" s="34">
        <f>+IF(I211=0,"",'Ark1'!W1913)</f>
        <v>16.14802354920101</v>
      </c>
      <c r="Z211" s="34">
        <f>+IF(I211=0,"",'Ark1'!X1913)</f>
        <v>100</v>
      </c>
      <c r="AA211" s="34">
        <f>+IF(I211=0,"",'Ark1'!Y1913)</f>
        <v>99.537426408746853</v>
      </c>
      <c r="AB211" s="34">
        <f>+IF(I211=0,"",'Ark1'!Z1913)</f>
        <v>4.3587991514033009</v>
      </c>
      <c r="AC211" s="29">
        <f>+IF(I211=0,"",'Ark1'!AA1913)</f>
        <v>0</v>
      </c>
      <c r="AD211" s="27">
        <f>+IF(I211=0,"",'Ark1'!AC1913)</f>
        <v>0</v>
      </c>
      <c r="AE211" s="34">
        <f>+IF(I211=0,"",'Ark1'!AE1913)</f>
        <v>0</v>
      </c>
      <c r="AF211" s="29">
        <f t="shared" si="20"/>
        <v>4.3703584945332281</v>
      </c>
      <c r="AG211" s="29">
        <f t="shared" si="21"/>
        <v>3.1084967320261438</v>
      </c>
      <c r="AH211" s="214"/>
      <c r="AI211" s="217"/>
      <c r="AK211" s="29"/>
      <c r="AL211" s="27"/>
      <c r="AM211" s="218"/>
      <c r="AN211" s="28"/>
      <c r="AR211" s="28"/>
    </row>
    <row r="212" spans="1:44" ht="15.6">
      <c r="A212" s="214"/>
      <c r="B212" s="290">
        <f>+'Ark1'!C1914</f>
        <v>2024</v>
      </c>
      <c r="C212" s="28">
        <f>+'Ark1'!L1914</f>
        <v>8</v>
      </c>
      <c r="D212" s="234" t="str">
        <f>VLOOKUP(C212,Klasse!$C$10:$D$26,2)</f>
        <v>R</v>
      </c>
      <c r="E212" s="28">
        <f>+'Ark1'!H1914</f>
        <v>1</v>
      </c>
      <c r="F212" s="28">
        <f>+'Ark1'!J1914</f>
        <v>116</v>
      </c>
      <c r="G212" s="28" t="str">
        <f>VLOOKUP(F212,RNR!A5:B29,2)</f>
        <v>Sandeid</v>
      </c>
      <c r="H212" s="28">
        <f>+IF(I212=0,"",'Ark1'!Q1914)</f>
        <v>619</v>
      </c>
      <c r="I212" s="335">
        <f>+'Ark1'!R1914</f>
        <v>1625</v>
      </c>
      <c r="J212" s="29">
        <f>+IF(I212=0,"",'Ark1'!AG1914)</f>
        <v>24.511543870267179</v>
      </c>
      <c r="L212" s="29">
        <f>+IF(I212=0,"",'Ark1'!AH1914)</f>
        <v>0.67692307692307729</v>
      </c>
      <c r="M212" s="95"/>
      <c r="N212" s="241">
        <f>+'Ark1'!AI1914</f>
        <v>1324</v>
      </c>
      <c r="O212" s="95"/>
      <c r="P212" s="95"/>
      <c r="Q212" s="95"/>
      <c r="R212" s="32">
        <f>+IF(I212=0,"",'Ark1'!U1914)</f>
        <v>33.895015384615355</v>
      </c>
      <c r="S212" s="95"/>
      <c r="T212" s="265">
        <f>+IF(N212=0,"",'Ark1'!AJ1914)</f>
        <v>114.66782477341404</v>
      </c>
      <c r="U212" s="95"/>
      <c r="V212" s="265">
        <f>+IF(N212=0,"",'Ark1'!AK1914)</f>
        <v>22.278046219501842</v>
      </c>
      <c r="W212" s="95"/>
      <c r="X212" s="27">
        <f>+IF(I212=0,"",'Ark1'!T1914)</f>
        <v>7.1895384615384597</v>
      </c>
      <c r="Y212" s="34">
        <f>+IF(I212=0,"",'Ark1'!W1914)</f>
        <v>20</v>
      </c>
      <c r="Z212" s="34">
        <f>+IF(I212=0,"",'Ark1'!X1914)</f>
        <v>99.938461538461567</v>
      </c>
      <c r="AA212" s="34">
        <f>+IF(I212=0,"",'Ark1'!Y1914)</f>
        <v>98.461538461538439</v>
      </c>
      <c r="AB212" s="34">
        <f>+IF(I212=0,"",'Ark1'!Z1914)</f>
        <v>4.510982811189022</v>
      </c>
      <c r="AC212" s="29">
        <f>+IF(I212=0,"",'Ark1'!AA1914)</f>
        <v>0</v>
      </c>
      <c r="AD212" s="27">
        <f>+IF(I212=0,"",'Ark1'!AC1914)</f>
        <v>0</v>
      </c>
      <c r="AE212" s="34">
        <f>+IF(I212=0,"",'Ark1'!AE1914)</f>
        <v>0</v>
      </c>
      <c r="AF212" s="29">
        <f t="shared" si="20"/>
        <v>4.2368769230769194</v>
      </c>
      <c r="AG212" s="29">
        <f t="shared" si="21"/>
        <v>2.6252019386106622</v>
      </c>
      <c r="AH212" s="214"/>
      <c r="AI212" s="217"/>
      <c r="AK212" s="29"/>
      <c r="AL212" s="27"/>
      <c r="AM212" s="218"/>
      <c r="AN212" s="28"/>
      <c r="AR212" s="28"/>
    </row>
    <row r="213" spans="1:44" ht="15.6">
      <c r="A213" s="214"/>
      <c r="B213" s="290">
        <f>+'Ark1'!C1915</f>
        <v>2024</v>
      </c>
      <c r="C213" s="28">
        <f>+'Ark1'!L1915</f>
        <v>8</v>
      </c>
      <c r="D213" s="234" t="str">
        <f>VLOOKUP(C213,Klasse!$C$10:$D$26,2)</f>
        <v>R</v>
      </c>
      <c r="E213" s="28">
        <f>+'Ark1'!H1915</f>
        <v>2</v>
      </c>
      <c r="F213" s="28">
        <f>+'Ark1'!J1915</f>
        <v>117</v>
      </c>
      <c r="G213" s="28" t="str">
        <f>VLOOKUP(F213,RNR!A6:B30,2)</f>
        <v>Jæren</v>
      </c>
      <c r="H213" s="28">
        <f>+IF(I213=0,"",'Ark1'!Q1915)</f>
        <v>355</v>
      </c>
      <c r="I213" s="335">
        <f>+'Ark1'!R1915</f>
        <v>1001</v>
      </c>
      <c r="J213" s="29">
        <f>+IF(I213=0,"",'Ark1'!AG1915)</f>
        <v>18.726424940297033</v>
      </c>
      <c r="L213" s="29">
        <f>+IF(I213=0,"",'Ark1'!AH1915)</f>
        <v>0.69930069930069916</v>
      </c>
      <c r="M213" s="95"/>
      <c r="N213" s="241">
        <f>+'Ark1'!AI1915</f>
        <v>999</v>
      </c>
      <c r="O213" s="95"/>
      <c r="P213" s="95"/>
      <c r="Q213" s="95"/>
      <c r="R213" s="32">
        <f>+IF(I213=0,"",'Ark1'!U1915)</f>
        <v>34.146953046952994</v>
      </c>
      <c r="S213" s="95"/>
      <c r="T213" s="265">
        <f>+IF(N213=0,"",'Ark1'!AJ1915)</f>
        <v>115.97217217217209</v>
      </c>
      <c r="U213" s="95"/>
      <c r="V213" s="265">
        <f>+IF(N213=0,"",'Ark1'!AK1915)</f>
        <v>21.806912226914111</v>
      </c>
      <c r="W213" s="95"/>
      <c r="X213" s="27">
        <f>+IF(I213=0,"",'Ark1'!T1915)</f>
        <v>8.0109890109890092</v>
      </c>
      <c r="Y213" s="34">
        <f>+IF(I213=0,"",'Ark1'!W1915)</f>
        <v>37.462537462537455</v>
      </c>
      <c r="Z213" s="34">
        <f>+IF(I213=0,"",'Ark1'!X1915)</f>
        <v>100</v>
      </c>
      <c r="AA213" s="34">
        <f>+IF(I213=0,"",'Ark1'!Y1915)</f>
        <v>98.201798201798226</v>
      </c>
      <c r="AB213" s="34">
        <f>+IF(I213=0,"",'Ark1'!Z1915)</f>
        <v>4.3349142696335505</v>
      </c>
      <c r="AC213" s="29">
        <f>+IF(I213=0,"",'Ark1'!AA1915)</f>
        <v>0</v>
      </c>
      <c r="AD213" s="27">
        <f>+IF(I213=0,"",'Ark1'!AC1915)</f>
        <v>0</v>
      </c>
      <c r="AE213" s="34">
        <f>+IF(I213=0,"",'Ark1'!AE1915)</f>
        <v>0</v>
      </c>
      <c r="AF213" s="29">
        <f t="shared" si="20"/>
        <v>4.2683691308691243</v>
      </c>
      <c r="AG213" s="29">
        <f t="shared" si="21"/>
        <v>2.8197183098591547</v>
      </c>
      <c r="AH213" s="214"/>
      <c r="AI213" s="217"/>
      <c r="AK213" s="29"/>
      <c r="AL213" s="27"/>
      <c r="AM213" s="218"/>
      <c r="AN213" s="28"/>
      <c r="AR213" s="28"/>
    </row>
    <row r="214" spans="1:44" ht="15.6">
      <c r="A214" s="214"/>
      <c r="B214" s="290">
        <f>+'Ark1'!C1916</f>
        <v>2024</v>
      </c>
      <c r="C214" s="28">
        <f>+'Ark1'!L1916</f>
        <v>8</v>
      </c>
      <c r="D214" s="234" t="str">
        <f>VLOOKUP(C214,Klasse!$C$10:$D$26,2)</f>
        <v>R</v>
      </c>
      <c r="E214" s="28">
        <f>+'Ark1'!H1916</f>
        <v>1</v>
      </c>
      <c r="F214" s="28">
        <f>+'Ark1'!J1916</f>
        <v>134</v>
      </c>
      <c r="G214" s="28" t="str">
        <f>VLOOKUP(F214,RNR!A7:B31,2)</f>
        <v>Førde</v>
      </c>
      <c r="H214" s="28">
        <f>+IF(I214=0,"",'Ark1'!Q1916)</f>
        <v>913</v>
      </c>
      <c r="I214" s="335">
        <f>+'Ark1'!R1916</f>
        <v>2403</v>
      </c>
      <c r="J214" s="29">
        <f>+IF(I214=0,"",'Ark1'!AG1916)</f>
        <v>23.601012821198079</v>
      </c>
      <c r="L214" s="29">
        <f>+IF(I214=0,"",'Ark1'!AH1916)</f>
        <v>2.4968789013732819</v>
      </c>
      <c r="M214" s="95"/>
      <c r="N214" s="241">
        <f>+'Ark1'!AI1916</f>
        <v>2393</v>
      </c>
      <c r="O214" s="95"/>
      <c r="P214" s="95"/>
      <c r="Q214" s="95"/>
      <c r="R214" s="32">
        <f>+IF(I214=0,"",'Ark1'!U1916)</f>
        <v>33.44352892218064</v>
      </c>
      <c r="S214" s="95"/>
      <c r="T214" s="265">
        <f>+IF(N214=0,"",'Ark1'!AJ1916)</f>
        <v>113.96519013790235</v>
      </c>
      <c r="U214" s="95"/>
      <c r="V214" s="265">
        <f>+IF(N214=0,"",'Ark1'!AK1916)</f>
        <v>22.511832301834321</v>
      </c>
      <c r="W214" s="95"/>
      <c r="X214" s="27">
        <f>+IF(I214=0,"",'Ark1'!T1916)</f>
        <v>6.8922180607573846</v>
      </c>
      <c r="Y214" s="34">
        <f>+IF(I214=0,"",'Ark1'!W1916)</f>
        <v>13.691219309196835</v>
      </c>
      <c r="Z214" s="34">
        <f>+IF(I214=0,"",'Ark1'!X1916)</f>
        <v>100</v>
      </c>
      <c r="AA214" s="34">
        <f>+IF(I214=0,"",'Ark1'!Y1916)</f>
        <v>98.127340823970016</v>
      </c>
      <c r="AB214" s="34">
        <f>+IF(I214=0,"",'Ark1'!Z1916)</f>
        <v>4.1688382293606558</v>
      </c>
      <c r="AC214" s="29">
        <f>+IF(I214=0,"",'Ark1'!AA1916)</f>
        <v>0</v>
      </c>
      <c r="AD214" s="27">
        <f>+IF(I214=0,"",'Ark1'!AC1916)</f>
        <v>0</v>
      </c>
      <c r="AE214" s="34">
        <f>+IF(I214=0,"",'Ark1'!AE1916)</f>
        <v>0</v>
      </c>
      <c r="AF214" s="29">
        <f t="shared" si="20"/>
        <v>4.18044111527258</v>
      </c>
      <c r="AG214" s="29">
        <f t="shared" si="21"/>
        <v>2.6319824753559695</v>
      </c>
      <c r="AH214" s="214"/>
      <c r="AI214" s="217"/>
      <c r="AK214" s="29"/>
      <c r="AL214" s="27"/>
      <c r="AM214" s="218"/>
      <c r="AN214" s="28"/>
      <c r="AR214" s="28"/>
    </row>
    <row r="215" spans="1:44" ht="15.6">
      <c r="A215" s="214"/>
      <c r="B215" s="290">
        <f>+'Ark1'!C1917</f>
        <v>2024</v>
      </c>
      <c r="C215" s="28">
        <f>+'Ark1'!L1917</f>
        <v>8</v>
      </c>
      <c r="D215" s="234" t="str">
        <f>VLOOKUP(C215,Klasse!$C$10:$D$26,2)</f>
        <v>R</v>
      </c>
      <c r="E215" s="28">
        <f>+'Ark1'!H1917</f>
        <v>2</v>
      </c>
      <c r="F215" s="28">
        <f>+'Ark1'!J1917</f>
        <v>141</v>
      </c>
      <c r="G215" s="28" t="str">
        <f>VLOOKUP(F215,RNR!A8:B32,2)</f>
        <v>Ølen</v>
      </c>
      <c r="H215" s="28">
        <f>+IF(I215=0,"",'Ark1'!Q1917)</f>
        <v>694</v>
      </c>
      <c r="I215" s="335">
        <f>+'Ark1'!R1917</f>
        <v>1798</v>
      </c>
      <c r="J215" s="29">
        <f>+IF(I215=0,"",'Ark1'!AG1917)</f>
        <v>20.192316991869575</v>
      </c>
      <c r="L215" s="29">
        <f>+IF(I215=0,"",'Ark1'!AH1917)</f>
        <v>0.83426028921023343</v>
      </c>
      <c r="M215" s="95"/>
      <c r="N215" s="241">
        <f>+'Ark1'!AI1917</f>
        <v>1787</v>
      </c>
      <c r="O215" s="95"/>
      <c r="P215" s="95"/>
      <c r="Q215" s="95"/>
      <c r="R215" s="32">
        <f>+IF(I215=0,"",'Ark1'!U1917)</f>
        <v>33.674304783092303</v>
      </c>
      <c r="S215" s="95"/>
      <c r="T215" s="265">
        <f>+IF(N215=0,"",'Ark1'!AJ1917)</f>
        <v>114.91729155008397</v>
      </c>
      <c r="U215" s="95"/>
      <c r="V215" s="265">
        <f>+IF(N215=0,"",'Ark1'!AK1917)</f>
        <v>22.09744810023609</v>
      </c>
      <c r="W215" s="95"/>
      <c r="X215" s="27">
        <f>+IF(I215=0,"",'Ark1'!T1917)</f>
        <v>7.6979977753058977</v>
      </c>
      <c r="Y215" s="34">
        <f>+IF(I215=0,"",'Ark1'!W1917)</f>
        <v>24.6384872080089</v>
      </c>
      <c r="Z215" s="34">
        <f>+IF(I215=0,"",'Ark1'!X1917)</f>
        <v>99.888765294772</v>
      </c>
      <c r="AA215" s="34">
        <f>+IF(I215=0,"",'Ark1'!Y1917)</f>
        <v>97.942157953281423</v>
      </c>
      <c r="AB215" s="34">
        <f>+IF(I215=0,"",'Ark1'!Z1917)</f>
        <v>4.6915819864504309</v>
      </c>
      <c r="AC215" s="29">
        <f>+IF(I215=0,"",'Ark1'!AA1917)</f>
        <v>0</v>
      </c>
      <c r="AD215" s="27">
        <f>+IF(I215=0,"",'Ark1'!AC1917)</f>
        <v>0</v>
      </c>
      <c r="AE215" s="34">
        <f>+IF(I215=0,"",'Ark1'!AE1917)</f>
        <v>0</v>
      </c>
      <c r="AF215" s="29">
        <f t="shared" si="20"/>
        <v>4.2092880978865379</v>
      </c>
      <c r="AG215" s="29">
        <f t="shared" si="21"/>
        <v>2.5907780979827089</v>
      </c>
      <c r="AH215" s="214"/>
      <c r="AI215" s="217"/>
      <c r="AK215" s="29"/>
      <c r="AL215" s="27"/>
      <c r="AM215" s="218"/>
      <c r="AN215" s="28"/>
      <c r="AR215" s="28"/>
    </row>
    <row r="216" spans="1:44" ht="15.6">
      <c r="A216" s="214"/>
      <c r="B216" s="290">
        <f>+'Ark1'!C1918</f>
        <v>2024</v>
      </c>
      <c r="C216" s="28">
        <f>+'Ark1'!L1918</f>
        <v>8</v>
      </c>
      <c r="D216" s="234" t="str">
        <f>VLOOKUP(C216,Klasse!$C$10:$D$26,2)</f>
        <v>R</v>
      </c>
      <c r="E216" s="28">
        <f>+'Ark1'!H1918</f>
        <v>2</v>
      </c>
      <c r="F216" s="28">
        <f>+'Ark1'!J1918</f>
        <v>143</v>
      </c>
      <c r="G216" s="28" t="str">
        <f>VLOOKUP(F216,RNR!A9:B33,2)</f>
        <v>Nordfjord</v>
      </c>
      <c r="H216" s="28" t="str">
        <f>+IF(I216=0,"",'Ark1'!Q1918)</f>
        <v/>
      </c>
      <c r="I216" s="335">
        <f>+'Ark1'!R1918</f>
        <v>0</v>
      </c>
      <c r="J216" s="29" t="str">
        <f>+IF(I216=0,"",'Ark1'!AG1918)</f>
        <v/>
      </c>
      <c r="L216" s="29" t="str">
        <f>+IF(I216=0,"",'Ark1'!AH1918)</f>
        <v/>
      </c>
      <c r="M216" s="95"/>
      <c r="N216" s="241">
        <f>+'Ark1'!AI1918</f>
        <v>0</v>
      </c>
      <c r="O216" s="95"/>
      <c r="P216" s="95"/>
      <c r="Q216" s="95"/>
      <c r="R216" s="32" t="str">
        <f>+IF(I216=0,"",'Ark1'!U1918)</f>
        <v/>
      </c>
      <c r="S216" s="95"/>
      <c r="T216" s="265" t="str">
        <f>+IF(N216=0,"",'Ark1'!AJ1918)</f>
        <v/>
      </c>
      <c r="U216" s="95"/>
      <c r="V216" s="265" t="str">
        <f>+IF(N216=0,"",'Ark1'!AK1918)</f>
        <v/>
      </c>
      <c r="W216" s="95"/>
      <c r="X216" s="27" t="str">
        <f>+IF(I216=0,"",'Ark1'!T1918)</f>
        <v/>
      </c>
      <c r="Y216" s="34" t="str">
        <f>+IF(I216=0,"",'Ark1'!W1918)</f>
        <v/>
      </c>
      <c r="Z216" s="34" t="str">
        <f>+IF(I216=0,"",'Ark1'!X1918)</f>
        <v/>
      </c>
      <c r="AA216" s="34" t="str">
        <f>+IF(I216=0,"",'Ark1'!Y1918)</f>
        <v/>
      </c>
      <c r="AB216" s="34" t="str">
        <f>+IF(I216=0,"",'Ark1'!Z1918)</f>
        <v/>
      </c>
      <c r="AC216" s="29" t="str">
        <f>+IF(I216=0,"",'Ark1'!AA1918)</f>
        <v/>
      </c>
      <c r="AD216" s="27" t="str">
        <f>+IF(I216=0,"",'Ark1'!AC1918)</f>
        <v/>
      </c>
      <c r="AE216" s="34" t="str">
        <f>+IF(I216=0,"",'Ark1'!AE1918)</f>
        <v/>
      </c>
      <c r="AF216" s="29" t="str">
        <f t="shared" si="20"/>
        <v/>
      </c>
      <c r="AG216" s="29" t="str">
        <f t="shared" si="21"/>
        <v/>
      </c>
      <c r="AH216" s="214"/>
      <c r="AI216" s="217"/>
      <c r="AK216" s="29"/>
      <c r="AL216" s="27"/>
      <c r="AM216" s="218"/>
      <c r="AN216" s="28"/>
      <c r="AR216" s="28"/>
    </row>
    <row r="217" spans="1:44" ht="15.6">
      <c r="A217" s="214"/>
      <c r="B217" s="290">
        <f>+'Ark1'!C1919</f>
        <v>2024</v>
      </c>
      <c r="C217" s="28">
        <f>+'Ark1'!L1919</f>
        <v>8</v>
      </c>
      <c r="D217" s="234" t="str">
        <f>VLOOKUP(C217,Klasse!$C$10:$D$26,2)</f>
        <v>R</v>
      </c>
      <c r="E217" s="28">
        <f>+'Ark1'!H1919</f>
        <v>2</v>
      </c>
      <c r="F217" s="28">
        <f>+'Ark1'!J1919</f>
        <v>147</v>
      </c>
      <c r="G217" s="28" t="str">
        <f>VLOOKUP(F217,RNR!A10:B34,2)</f>
        <v>Midt-Norge</v>
      </c>
      <c r="H217" s="28">
        <f>+IF(I217=0,"",'Ark1'!Q1919)</f>
        <v>73</v>
      </c>
      <c r="I217" s="335">
        <f>+'Ark1'!R1919</f>
        <v>214</v>
      </c>
      <c r="J217" s="29">
        <f>+IF(I217=0,"",'Ark1'!AG1919)</f>
        <v>19.340190318170279</v>
      </c>
      <c r="L217" s="29">
        <f>+IF(I217=0,"",'Ark1'!AH1919)</f>
        <v>3.2710280373831795</v>
      </c>
      <c r="M217" s="95"/>
      <c r="N217" s="241">
        <f>+'Ark1'!AI1919</f>
        <v>214</v>
      </c>
      <c r="O217" s="95"/>
      <c r="P217" s="95"/>
      <c r="Q217" s="95"/>
      <c r="R217" s="32">
        <f>+IF(I217=0,"",'Ark1'!U1919)</f>
        <v>33.116822429906541</v>
      </c>
      <c r="S217" s="95"/>
      <c r="T217" s="265">
        <f>+IF(N217=0,"",'Ark1'!AJ1919)</f>
        <v>114.3420560747664</v>
      </c>
      <c r="U217" s="95"/>
      <c r="V217" s="265">
        <f>+IF(N217=0,"",'Ark1'!AK1919)</f>
        <v>22.126412146231665</v>
      </c>
      <c r="W217" s="95"/>
      <c r="X217" s="27">
        <f>+IF(I217=0,"",'Ark1'!T1919)</f>
        <v>7.4766355140186898</v>
      </c>
      <c r="Y217" s="34">
        <f>+IF(I217=0,"",'Ark1'!W1919)</f>
        <v>22.429906542056077</v>
      </c>
      <c r="Z217" s="34">
        <f>+IF(I217=0,"",'Ark1'!X1919)</f>
        <v>100</v>
      </c>
      <c r="AA217" s="34">
        <f>+IF(I217=0,"",'Ark1'!Y1919)</f>
        <v>100</v>
      </c>
      <c r="AB217" s="34">
        <f>+IF(I217=0,"",'Ark1'!Z1919)</f>
        <v>3.5376608244228742</v>
      </c>
      <c r="AC217" s="29">
        <f>+IF(I217=0,"",'Ark1'!AA1919)</f>
        <v>0</v>
      </c>
      <c r="AD217" s="27">
        <f>+IF(I217=0,"",'Ark1'!AC1919)</f>
        <v>0</v>
      </c>
      <c r="AE217" s="34">
        <f>+IF(I217=0,"",'Ark1'!AE1919)</f>
        <v>0</v>
      </c>
      <c r="AF217" s="29">
        <f t="shared" si="20"/>
        <v>4.1396028037383177</v>
      </c>
      <c r="AG217" s="29">
        <f t="shared" si="21"/>
        <v>2.9315068493150687</v>
      </c>
      <c r="AH217" s="214"/>
      <c r="AI217" s="217"/>
      <c r="AK217" s="29"/>
      <c r="AL217" s="27"/>
      <c r="AM217" s="218"/>
      <c r="AN217" s="28"/>
      <c r="AR217" s="28"/>
    </row>
    <row r="218" spans="1:44" ht="15.6">
      <c r="A218" s="214"/>
      <c r="B218" s="290">
        <f>+'Ark1'!C1920</f>
        <v>2024</v>
      </c>
      <c r="C218" s="28">
        <f>+'Ark1'!L1920</f>
        <v>8</v>
      </c>
      <c r="D218" s="234" t="str">
        <f>VLOOKUP(C218,Klasse!$C$10:$D$26,2)</f>
        <v>R</v>
      </c>
      <c r="E218" s="28">
        <f>+'Ark1'!H1920</f>
        <v>1</v>
      </c>
      <c r="F218" s="28">
        <f>+'Ark1'!J1920</f>
        <v>155</v>
      </c>
      <c r="G218" s="28" t="str">
        <f>VLOOKUP(F218,RNR!A11:B35,2)</f>
        <v>Målselv</v>
      </c>
      <c r="H218" s="28">
        <f>+IF(I218=0,"",'Ark1'!Q1920)</f>
        <v>269</v>
      </c>
      <c r="I218" s="335">
        <f>+'Ark1'!R1920</f>
        <v>1154</v>
      </c>
      <c r="J218" s="29">
        <f>+IF(I218=0,"",'Ark1'!AG1920)</f>
        <v>23.970638718927301</v>
      </c>
      <c r="L218" s="29">
        <f>+IF(I218=0,"",'Ark1'!AH1920)</f>
        <v>0.25996533795493942</v>
      </c>
      <c r="M218" s="95"/>
      <c r="N218" s="241">
        <f>+'Ark1'!AI1920</f>
        <v>1128</v>
      </c>
      <c r="O218" s="95"/>
      <c r="P218" s="95"/>
      <c r="Q218" s="95"/>
      <c r="R218" s="32">
        <f>+IF(I218=0,"",'Ark1'!U1920)</f>
        <v>34.973743500866505</v>
      </c>
      <c r="S218" s="95"/>
      <c r="T218" s="265">
        <f>+IF(N218=0,"",'Ark1'!AJ1920)</f>
        <v>115.68705673758888</v>
      </c>
      <c r="U218" s="95"/>
      <c r="V218" s="265">
        <f>+IF(N218=0,"",'Ark1'!AK1920)</f>
        <v>22.525280524526458</v>
      </c>
      <c r="W218" s="95"/>
      <c r="X218" s="27">
        <f>+IF(I218=0,"",'Ark1'!T1920)</f>
        <v>6.3847487001733105</v>
      </c>
      <c r="Y218" s="34">
        <f>+IF(I218=0,"",'Ark1'!W1920)</f>
        <v>10.311958405545923</v>
      </c>
      <c r="Z218" s="34">
        <f>+IF(I218=0,"",'Ark1'!X1920)</f>
        <v>100</v>
      </c>
      <c r="AA218" s="34">
        <f>+IF(I218=0,"",'Ark1'!Y1920)</f>
        <v>98.266897746967103</v>
      </c>
      <c r="AB218" s="34">
        <f>+IF(I218=0,"",'Ark1'!Z1920)</f>
        <v>4.5692262795607084</v>
      </c>
      <c r="AC218" s="29">
        <f>+IF(I218=0,"",'Ark1'!AA1920)</f>
        <v>0</v>
      </c>
      <c r="AD218" s="27">
        <f>+IF(I218=0,"",'Ark1'!AC1920)</f>
        <v>0</v>
      </c>
      <c r="AE218" s="34">
        <f>+IF(I218=0,"",'Ark1'!AE1920)</f>
        <v>0</v>
      </c>
      <c r="AF218" s="29">
        <f t="shared" si="20"/>
        <v>4.3717179376083131</v>
      </c>
      <c r="AG218" s="29">
        <f t="shared" si="21"/>
        <v>4.2899628252788107</v>
      </c>
      <c r="AH218" s="214"/>
      <c r="AI218" s="217"/>
      <c r="AK218" s="29"/>
      <c r="AL218" s="27"/>
      <c r="AM218" s="218"/>
      <c r="AN218" s="28"/>
      <c r="AR218" s="28"/>
    </row>
    <row r="219" spans="1:44" ht="15.6">
      <c r="A219" s="214"/>
      <c r="B219" s="290">
        <f>+'Ark1'!C1921</f>
        <v>2024</v>
      </c>
      <c r="C219" s="28">
        <f>+'Ark1'!L1921</f>
        <v>8</v>
      </c>
      <c r="D219" s="234" t="str">
        <f>VLOOKUP(C219,Klasse!$C$10:$D$26,2)</f>
        <v>R</v>
      </c>
      <c r="E219" s="28">
        <f>+'Ark1'!H1921</f>
        <v>2</v>
      </c>
      <c r="F219" s="28">
        <f>+'Ark1'!J1921</f>
        <v>160</v>
      </c>
      <c r="G219" s="28" t="str">
        <f>VLOOKUP(F219,RNR!A12:B36,2)</f>
        <v>Oslo</v>
      </c>
      <c r="H219" s="28">
        <f>+IF(I219=0,"",'Ark1'!Q1921)</f>
        <v>226</v>
      </c>
      <c r="I219" s="335">
        <f>+'Ark1'!R1921</f>
        <v>723</v>
      </c>
      <c r="J219" s="29">
        <f>+IF(I219=0,"",'Ark1'!AG1921)</f>
        <v>22.084709638891503</v>
      </c>
      <c r="L219" s="29">
        <f>+IF(I219=0,"",'Ark1'!AH1921)</f>
        <v>6.639004149377592</v>
      </c>
      <c r="M219" s="95"/>
      <c r="N219" s="241">
        <f>+'Ark1'!AI1921</f>
        <v>721</v>
      </c>
      <c r="O219" s="95"/>
      <c r="P219" s="95"/>
      <c r="Q219" s="95"/>
      <c r="R219" s="32">
        <f>+IF(I219=0,"",'Ark1'!U1921)</f>
        <v>35.242461964038725</v>
      </c>
      <c r="S219" s="95"/>
      <c r="T219" s="265">
        <f>+IF(N219=0,"",'Ark1'!AJ1921)</f>
        <v>116.72690707350904</v>
      </c>
      <c r="U219" s="95"/>
      <c r="V219" s="265">
        <f>+IF(N219=0,"",'Ark1'!AK1921)</f>
        <v>22.085325184703976</v>
      </c>
      <c r="W219" s="95"/>
      <c r="X219" s="27">
        <f>+IF(I219=0,"",'Ark1'!T1921)</f>
        <v>7.508990318118947</v>
      </c>
      <c r="Y219" s="34">
        <f>+IF(I219=0,"",'Ark1'!W1921)</f>
        <v>25.864453665283545</v>
      </c>
      <c r="Z219" s="34">
        <f>+IF(I219=0,"",'Ark1'!X1921)</f>
        <v>100</v>
      </c>
      <c r="AA219" s="34">
        <f>+IF(I219=0,"",'Ark1'!Y1921)</f>
        <v>99.308437067773156</v>
      </c>
      <c r="AB219" s="34">
        <f>+IF(I219=0,"",'Ark1'!Z1921)</f>
        <v>4.3171129154683321</v>
      </c>
      <c r="AC219" s="29">
        <f>+IF(I219=0,"",'Ark1'!AA1921)</f>
        <v>0</v>
      </c>
      <c r="AD219" s="27">
        <f>+IF(I219=0,"",'Ark1'!AC1921)</f>
        <v>0</v>
      </c>
      <c r="AE219" s="34">
        <f>+IF(I219=0,"",'Ark1'!AE1921)</f>
        <v>0</v>
      </c>
      <c r="AF219" s="29">
        <f t="shared" si="20"/>
        <v>4.4053077455048406</v>
      </c>
      <c r="AG219" s="29">
        <f t="shared" si="21"/>
        <v>3.1991150442477876</v>
      </c>
      <c r="AH219" s="214"/>
      <c r="AI219" s="217"/>
      <c r="AK219" s="29"/>
      <c r="AL219" s="27"/>
      <c r="AM219" s="218"/>
      <c r="AN219" s="28"/>
      <c r="AR219" s="28"/>
    </row>
    <row r="220" spans="1:44" ht="15.6">
      <c r="A220" s="214"/>
      <c r="B220" s="290">
        <f>+'Ark1'!C1922</f>
        <v>2024</v>
      </c>
      <c r="C220" s="28">
        <f>+'Ark1'!L1922</f>
        <v>8</v>
      </c>
      <c r="D220" s="234" t="str">
        <f>VLOOKUP(C220,Klasse!$C$10:$D$26,2)</f>
        <v>R</v>
      </c>
      <c r="E220" s="28">
        <f>+'Ark1'!H1922</f>
        <v>1</v>
      </c>
      <c r="F220" s="28">
        <f>+'Ark1'!J1922</f>
        <v>171</v>
      </c>
      <c r="G220" s="28" t="str">
        <f>VLOOKUP(F220,RNR!A13:B37,2)</f>
        <v>Prima</v>
      </c>
      <c r="H220" s="28">
        <f>+IF(I220=0,"",'Ark1'!Q1922)</f>
        <v>101</v>
      </c>
      <c r="I220" s="335">
        <f>+'Ark1'!R1922</f>
        <v>448</v>
      </c>
      <c r="J220" s="29">
        <f>+IF(I220=0,"",'Ark1'!AG1922)</f>
        <v>22.551421659723072</v>
      </c>
      <c r="L220" s="29">
        <f>+IF(I220=0,"",'Ark1'!AH1922)</f>
        <v>0</v>
      </c>
      <c r="M220" s="95"/>
      <c r="N220" s="241">
        <f>+'Ark1'!AI1922</f>
        <v>446</v>
      </c>
      <c r="O220" s="95"/>
      <c r="P220" s="95"/>
      <c r="Q220" s="95"/>
      <c r="R220" s="32">
        <f>+IF(I220=0,"",'Ark1'!U1922)</f>
        <v>35.728348214285688</v>
      </c>
      <c r="S220" s="95"/>
      <c r="T220" s="265">
        <f>+IF(N220=0,"",'Ark1'!AJ1922)</f>
        <v>116.54641255605377</v>
      </c>
      <c r="U220" s="95"/>
      <c r="V220" s="265">
        <f>+IF(N220=0,"",'Ark1'!AK1922)</f>
        <v>22.525588306017056</v>
      </c>
      <c r="W220" s="95"/>
      <c r="X220" s="27">
        <f>+IF(I220=0,"",'Ark1'!T1922)</f>
        <v>6.8883928571428559</v>
      </c>
      <c r="Y220" s="34">
        <f>+IF(I220=0,"",'Ark1'!W1922)</f>
        <v>16.741071428571423</v>
      </c>
      <c r="Z220" s="34">
        <f>+IF(I220=0,"",'Ark1'!X1922)</f>
        <v>100</v>
      </c>
      <c r="AA220" s="34">
        <f>+IF(I220=0,"",'Ark1'!Y1922)</f>
        <v>100</v>
      </c>
      <c r="AB220" s="34">
        <f>+IF(I220=0,"",'Ark1'!Z1922)</f>
        <v>3.8893484287443152</v>
      </c>
      <c r="AC220" s="29">
        <f>+IF(I220=0,"",'Ark1'!AA1922)</f>
        <v>0</v>
      </c>
      <c r="AD220" s="27">
        <f>+IF(I220=0,"",'Ark1'!AC1922)</f>
        <v>0</v>
      </c>
      <c r="AE220" s="34">
        <f>+IF(I220=0,"",'Ark1'!AE1922)</f>
        <v>0</v>
      </c>
      <c r="AF220" s="29">
        <f t="shared" si="20"/>
        <v>4.466043526785711</v>
      </c>
      <c r="AG220" s="29">
        <f t="shared" si="21"/>
        <v>4.435643564356436</v>
      </c>
      <c r="AH220" s="214"/>
      <c r="AI220" s="217"/>
      <c r="AK220" s="29"/>
      <c r="AL220" s="27"/>
      <c r="AM220" s="218"/>
      <c r="AN220" s="28"/>
      <c r="AR220" s="28"/>
    </row>
    <row r="221" spans="1:44" ht="15.6">
      <c r="A221" s="214"/>
      <c r="B221" s="290">
        <f>+'Ark1'!C1923</f>
        <v>2024</v>
      </c>
      <c r="C221" s="28">
        <f>+'Ark1'!L1923</f>
        <v>8</v>
      </c>
      <c r="D221" s="234" t="str">
        <f>VLOOKUP(C221,Klasse!$C$10:$D$26,2)</f>
        <v>R</v>
      </c>
      <c r="E221" s="28">
        <f>+'Ark1'!H1923</f>
        <v>2</v>
      </c>
      <c r="F221" s="28">
        <f>+'Ark1'!J1923</f>
        <v>175</v>
      </c>
      <c r="G221" s="28" t="str">
        <f>VLOOKUP(F221,RNR!A14:B38,2)</f>
        <v>Ole Ringdal</v>
      </c>
      <c r="H221" s="28">
        <f>+IF(I221=0,"",'Ark1'!Q1923)</f>
        <v>135</v>
      </c>
      <c r="I221" s="335">
        <f>+'Ark1'!R1923</f>
        <v>303</v>
      </c>
      <c r="J221" s="29">
        <f>+IF(I221=0,"",'Ark1'!AG1923)</f>
        <v>19.087791401593662</v>
      </c>
      <c r="L221" s="29">
        <f>+IF(I221=0,"",'Ark1'!AH1923)</f>
        <v>1.3201320132013201</v>
      </c>
      <c r="M221" s="95"/>
      <c r="N221" s="241">
        <f>+'Ark1'!AI1923</f>
        <v>258</v>
      </c>
      <c r="O221" s="95"/>
      <c r="P221" s="95"/>
      <c r="Q221" s="95"/>
      <c r="R221" s="32">
        <f>+IF(I221=0,"",'Ark1'!U1923)</f>
        <v>32.311221122112215</v>
      </c>
      <c r="S221" s="95"/>
      <c r="T221" s="265">
        <f>+IF(N221=0,"",'Ark1'!AJ1923)</f>
        <v>112.56434108527128</v>
      </c>
      <c r="U221" s="95"/>
      <c r="V221" s="265">
        <f>+IF(N221=0,"",'Ark1'!AK1923)</f>
        <v>22.486471315331897</v>
      </c>
      <c r="W221" s="95"/>
      <c r="X221" s="27">
        <f>+IF(I221=0,"",'Ark1'!T1923)</f>
        <v>7.3168316831683153</v>
      </c>
      <c r="Y221" s="34">
        <f>+IF(I221=0,"",'Ark1'!W1923)</f>
        <v>18.811881188118811</v>
      </c>
      <c r="Z221" s="34">
        <f>+IF(I221=0,"",'Ark1'!X1923)</f>
        <v>100</v>
      </c>
      <c r="AA221" s="34">
        <f>+IF(I221=0,"",'Ark1'!Y1923)</f>
        <v>94.719471947194705</v>
      </c>
      <c r="AB221" s="34">
        <f>+IF(I221=0,"",'Ark1'!Z1923)</f>
        <v>4.539617264869368</v>
      </c>
      <c r="AC221" s="29">
        <f>+IF(I221=0,"",'Ark1'!AA1923)</f>
        <v>0</v>
      </c>
      <c r="AD221" s="27">
        <f>+IF(I221=0,"",'Ark1'!AC1923)</f>
        <v>0</v>
      </c>
      <c r="AE221" s="34">
        <f>+IF(I221=0,"",'Ark1'!AE1923)</f>
        <v>0</v>
      </c>
      <c r="AF221" s="29">
        <f t="shared" si="20"/>
        <v>4.0389026402640269</v>
      </c>
      <c r="AG221" s="29">
        <f t="shared" si="21"/>
        <v>2.2444444444444445</v>
      </c>
      <c r="AH221" s="214"/>
      <c r="AI221" s="217"/>
      <c r="AK221" s="29"/>
      <c r="AL221" s="27"/>
      <c r="AM221" s="218"/>
      <c r="AN221" s="28"/>
      <c r="AR221" s="28"/>
    </row>
    <row r="222" spans="1:44" ht="15.6">
      <c r="A222" s="214"/>
      <c r="B222" s="290">
        <f>+'Ark1'!C1924</f>
        <v>2024</v>
      </c>
      <c r="C222" s="28">
        <f>+'Ark1'!L1924</f>
        <v>8</v>
      </c>
      <c r="D222" s="234" t="str">
        <f>VLOOKUP(C222,Klasse!$C$10:$D$26,2)</f>
        <v>R</v>
      </c>
      <c r="E222" s="28">
        <f>+'Ark1'!H1924</f>
        <v>2</v>
      </c>
      <c r="F222" s="28">
        <f>+'Ark1'!J1924</f>
        <v>177</v>
      </c>
      <c r="G222" s="28" t="str">
        <f>VLOOKUP(F222,RNR!A15:B39,2)</f>
        <v>Slakthuset</v>
      </c>
      <c r="H222" s="28">
        <f>+IF(I222=0,"",'Ark1'!Q1924)</f>
        <v>194</v>
      </c>
      <c r="I222" s="335">
        <f>+'Ark1'!R1924</f>
        <v>879</v>
      </c>
      <c r="J222" s="29">
        <f>+IF(I222=0,"",'Ark1'!AG1924)</f>
        <v>25.676065442490124</v>
      </c>
      <c r="L222" s="29">
        <f>+IF(I222=0,"",'Ark1'!AH1924)</f>
        <v>1.9340159271899888</v>
      </c>
      <c r="M222" s="95"/>
      <c r="N222" s="241">
        <f>+'Ark1'!AI1924</f>
        <v>875</v>
      </c>
      <c r="O222" s="95"/>
      <c r="P222" s="95"/>
      <c r="Q222" s="95"/>
      <c r="R222" s="32">
        <f>+IF(I222=0,"",'Ark1'!U1924)</f>
        <v>34.433560864618904</v>
      </c>
      <c r="S222" s="95"/>
      <c r="T222" s="265">
        <f>+IF(N222=0,"",'Ark1'!AJ1924)</f>
        <v>116.44125714285728</v>
      </c>
      <c r="U222" s="95"/>
      <c r="V222" s="265">
        <f>+IF(N222=0,"",'Ark1'!AK1924)</f>
        <v>21.759785163028486</v>
      </c>
      <c r="W222" s="95"/>
      <c r="X222" s="27">
        <f>+IF(I222=0,"",'Ark1'!T1924)</f>
        <v>7.3356086461888497</v>
      </c>
      <c r="Y222" s="34">
        <f>+IF(I222=0,"",'Ark1'!W1924)</f>
        <v>15.813424345847556</v>
      </c>
      <c r="Z222" s="34">
        <f>+IF(I222=0,"",'Ark1'!X1924)</f>
        <v>100</v>
      </c>
      <c r="AA222" s="34">
        <f>+IF(I222=0,"",'Ark1'!Y1924)</f>
        <v>99.089874857792978</v>
      </c>
      <c r="AB222" s="34">
        <f>+IF(I222=0,"",'Ark1'!Z1924)</f>
        <v>3.8299312134208798</v>
      </c>
      <c r="AC222" s="29">
        <f>+IF(I222=0,"",'Ark1'!AA1924)</f>
        <v>0</v>
      </c>
      <c r="AD222" s="27">
        <f>+IF(I222=0,"",'Ark1'!AC1924)</f>
        <v>0</v>
      </c>
      <c r="AE222" s="34">
        <f>+IF(I222=0,"",'Ark1'!AE1924)</f>
        <v>0</v>
      </c>
      <c r="AF222" s="29">
        <f t="shared" si="20"/>
        <v>4.3041951080773631</v>
      </c>
      <c r="AG222" s="29">
        <f t="shared" si="21"/>
        <v>4.5309278350515463</v>
      </c>
      <c r="AH222" s="214"/>
      <c r="AI222" s="217"/>
      <c r="AK222" s="29"/>
      <c r="AL222" s="27"/>
      <c r="AM222" s="218"/>
      <c r="AN222" s="28"/>
      <c r="AR222" s="28"/>
    </row>
    <row r="223" spans="1:44" ht="15.6">
      <c r="A223" s="214"/>
      <c r="B223" s="290">
        <f>+'Ark1'!C1925</f>
        <v>2024</v>
      </c>
      <c r="C223" s="28">
        <f>+'Ark1'!L1925</f>
        <v>8</v>
      </c>
      <c r="D223" s="234" t="str">
        <f>VLOOKUP(C223,Klasse!$C$10:$D$26,2)</f>
        <v>R</v>
      </c>
      <c r="E223" s="28">
        <f>+'Ark1'!H1925</f>
        <v>2</v>
      </c>
      <c r="F223" s="28">
        <f>+'Ark1'!J1925</f>
        <v>178</v>
      </c>
      <c r="G223" s="28" t="str">
        <f>VLOOKUP(F223,RNR!A16:B40,2)</f>
        <v>Røros</v>
      </c>
      <c r="H223" s="28">
        <f>+IF(I223=0,"",'Ark1'!Q1925)</f>
        <v>87</v>
      </c>
      <c r="I223" s="335">
        <f>+'Ark1'!R1925</f>
        <v>328</v>
      </c>
      <c r="J223" s="29">
        <f>+IF(I223=0,"",'Ark1'!AG1925)</f>
        <v>23.702780629473121</v>
      </c>
      <c r="L223" s="29">
        <f>+IF(I223=0,"",'Ark1'!AH1925)</f>
        <v>3.6585365853658542</v>
      </c>
      <c r="M223" s="95"/>
      <c r="N223" s="241">
        <f>+'Ark1'!AI1925</f>
        <v>328</v>
      </c>
      <c r="O223" s="95"/>
      <c r="P223" s="95"/>
      <c r="Q223" s="95"/>
      <c r="R223" s="32">
        <f>+IF(I223=0,"",'Ark1'!U1925)</f>
        <v>34.562195121951191</v>
      </c>
      <c r="S223" s="95"/>
      <c r="T223" s="265">
        <f>+IF(N223=0,"",'Ark1'!AJ1925)</f>
        <v>116.92591463414622</v>
      </c>
      <c r="U223" s="95"/>
      <c r="V223" s="265">
        <f>+IF(N223=0,"",'Ark1'!AK1925)</f>
        <v>21.556609338960023</v>
      </c>
      <c r="W223" s="95"/>
      <c r="X223" s="27">
        <f>+IF(I223=0,"",'Ark1'!T1925)</f>
        <v>7.3201219512195124</v>
      </c>
      <c r="Y223" s="34">
        <f>+IF(I223=0,"",'Ark1'!W1925)</f>
        <v>19.207317073170728</v>
      </c>
      <c r="Z223" s="34">
        <f>+IF(I223=0,"",'Ark1'!X1925)</f>
        <v>100</v>
      </c>
      <c r="AA223" s="34">
        <f>+IF(I223=0,"",'Ark1'!Y1925)</f>
        <v>99.695121951219505</v>
      </c>
      <c r="AB223" s="34">
        <f>+IF(I223=0,"",'Ark1'!Z1925)</f>
        <v>3.8577650627016871</v>
      </c>
      <c r="AC223" s="29">
        <f>+IF(I223=0,"",'Ark1'!AA1925)</f>
        <v>0</v>
      </c>
      <c r="AD223" s="27">
        <f>+IF(I223=0,"",'Ark1'!AC1925)</f>
        <v>0</v>
      </c>
      <c r="AE223" s="34">
        <f>+IF(I223=0,"",'Ark1'!AE1925)</f>
        <v>0</v>
      </c>
      <c r="AF223" s="29">
        <f t="shared" si="20"/>
        <v>4.3202743902438989</v>
      </c>
      <c r="AG223" s="29">
        <f t="shared" si="21"/>
        <v>3.7701149425287355</v>
      </c>
      <c r="AH223" s="214"/>
      <c r="AI223" s="217"/>
      <c r="AK223" s="29"/>
      <c r="AL223" s="27"/>
      <c r="AM223" s="218"/>
      <c r="AN223" s="28"/>
      <c r="AR223" s="28"/>
    </row>
    <row r="224" spans="1:44" ht="15.6">
      <c r="A224" s="214"/>
      <c r="B224" s="290">
        <f>+'Ark1'!C1926</f>
        <v>2024</v>
      </c>
      <c r="C224" s="28">
        <f>+'Ark1'!L1926</f>
        <v>8</v>
      </c>
      <c r="D224" s="234" t="str">
        <f>VLOOKUP(C224,Klasse!$C$10:$D$26,2)</f>
        <v>R</v>
      </c>
      <c r="E224" s="28">
        <f>+'Ark1'!H1926</f>
        <v>2</v>
      </c>
      <c r="F224" s="28">
        <f>+'Ark1'!J1926</f>
        <v>181</v>
      </c>
      <c r="G224" s="28" t="str">
        <f>VLOOKUP(F224,RNR!A17:B41,2)</f>
        <v>Horns</v>
      </c>
      <c r="H224" s="28">
        <f>+IF(I224=0,"",'Ark1'!Q1926)</f>
        <v>159</v>
      </c>
      <c r="I224" s="335">
        <f>+'Ark1'!R1926</f>
        <v>607</v>
      </c>
      <c r="J224" s="29">
        <f>+IF(I224=0,"",'Ark1'!AG1926)</f>
        <v>24.751644674943755</v>
      </c>
      <c r="L224" s="29">
        <f>+IF(I224=0,"",'Ark1'!AH1926)</f>
        <v>0.49423393739703447</v>
      </c>
      <c r="M224" s="95"/>
      <c r="N224" s="241">
        <f>+'Ark1'!AI1926</f>
        <v>547</v>
      </c>
      <c r="O224" s="95"/>
      <c r="P224" s="95"/>
      <c r="Q224" s="95"/>
      <c r="R224" s="32">
        <f>+IF(I224=0,"",'Ark1'!U1926)</f>
        <v>33.588797364085679</v>
      </c>
      <c r="S224" s="95"/>
      <c r="T224" s="265">
        <f>+IF(N224=0,"",'Ark1'!AJ1926)</f>
        <v>114.90127970749541</v>
      </c>
      <c r="U224" s="95"/>
      <c r="V224" s="265">
        <f>+IF(N224=0,"",'Ark1'!AK1926)</f>
        <v>22.074074205339006</v>
      </c>
      <c r="W224" s="95"/>
      <c r="X224" s="27">
        <f>+IF(I224=0,"",'Ark1'!T1926)</f>
        <v>7.4596375617792452</v>
      </c>
      <c r="Y224" s="34">
        <f>+IF(I224=0,"",'Ark1'!W1926)</f>
        <v>16.309719934102148</v>
      </c>
      <c r="Z224" s="34">
        <f>+IF(I224=0,"",'Ark1'!X1926)</f>
        <v>99.835255354200982</v>
      </c>
      <c r="AA224" s="34">
        <f>+IF(I224=0,"",'Ark1'!Y1926)</f>
        <v>98.682042833607909</v>
      </c>
      <c r="AB224" s="34">
        <f>+IF(I224=0,"",'Ark1'!Z1926)</f>
        <v>4.1442530466644651</v>
      </c>
      <c r="AC224" s="29">
        <f>+IF(I224=0,"",'Ark1'!AA1926)</f>
        <v>0</v>
      </c>
      <c r="AD224" s="27">
        <f>+IF(I224=0,"",'Ark1'!AC1926)</f>
        <v>0</v>
      </c>
      <c r="AE224" s="34">
        <f>+IF(I224=0,"",'Ark1'!AE1926)</f>
        <v>0</v>
      </c>
      <c r="AF224" s="29">
        <f t="shared" si="20"/>
        <v>4.1985996705107098</v>
      </c>
      <c r="AG224" s="29">
        <f t="shared" si="21"/>
        <v>3.8176100628930816</v>
      </c>
      <c r="AH224" s="214"/>
      <c r="AI224" s="217"/>
      <c r="AK224" s="29"/>
      <c r="AL224" s="27"/>
      <c r="AM224" s="218"/>
      <c r="AN224" s="28"/>
      <c r="AR224" s="28"/>
    </row>
    <row r="225" spans="1:62" ht="15.6">
      <c r="A225" s="214"/>
      <c r="B225" s="290">
        <f>+'Ark1'!C1927</f>
        <v>2024</v>
      </c>
      <c r="C225" s="28">
        <f>+'Ark1'!L1927</f>
        <v>8</v>
      </c>
      <c r="D225" s="234" t="str">
        <f>VLOOKUP(C225,Klasse!$C$10:$D$26,2)</f>
        <v>R</v>
      </c>
      <c r="E225" s="28">
        <f>+'Ark1'!H1927</f>
        <v>1</v>
      </c>
      <c r="F225" s="28">
        <f>+'Ark1'!J1927</f>
        <v>262</v>
      </c>
      <c r="G225" s="28" t="str">
        <f>VLOOKUP(F225,RNR!A18:B42,2)</f>
        <v>Strilalam</v>
      </c>
      <c r="H225" s="28" t="str">
        <f>+IF(I225=0,"",'Ark1'!Q1927)</f>
        <v/>
      </c>
      <c r="I225" s="335">
        <f>+'Ark1'!R1927</f>
        <v>0</v>
      </c>
      <c r="J225" s="29" t="str">
        <f>+IF(I225=0,"",'Ark1'!AG1927)</f>
        <v/>
      </c>
      <c r="L225" s="29" t="str">
        <f>+IF(I225=0,"",'Ark1'!AH1927)</f>
        <v/>
      </c>
      <c r="M225" s="95"/>
      <c r="N225" s="241">
        <f>+'Ark1'!AI1927</f>
        <v>0</v>
      </c>
      <c r="O225" s="95"/>
      <c r="P225" s="95"/>
      <c r="Q225" s="95"/>
      <c r="R225" s="32" t="str">
        <f>+IF(I225=0,"",'Ark1'!U1927)</f>
        <v/>
      </c>
      <c r="S225" s="95"/>
      <c r="T225" s="265" t="str">
        <f>+IF(N225=0,"",'Ark1'!AJ1927)</f>
        <v/>
      </c>
      <c r="U225" s="95"/>
      <c r="V225" s="265" t="str">
        <f>+IF(N225=0,"",'Ark1'!AK1927)</f>
        <v/>
      </c>
      <c r="W225" s="95"/>
      <c r="X225" s="27" t="str">
        <f>+IF(I225=0,"",'Ark1'!T1927)</f>
        <v/>
      </c>
      <c r="Y225" s="34" t="str">
        <f>+IF(I225=0,"",'Ark1'!W1927)</f>
        <v/>
      </c>
      <c r="Z225" s="34" t="str">
        <f>+IF(I225=0,"",'Ark1'!X1927)</f>
        <v/>
      </c>
      <c r="AA225" s="34" t="str">
        <f>+IF(I225=0,"",'Ark1'!Y1927)</f>
        <v/>
      </c>
      <c r="AB225" s="34" t="str">
        <f>+IF(I225=0,"",'Ark1'!Z1927)</f>
        <v/>
      </c>
      <c r="AC225" s="29" t="str">
        <f>+IF(I225=0,"",'Ark1'!AA1927)</f>
        <v/>
      </c>
      <c r="AD225" s="27" t="str">
        <f>+IF(I225=0,"",'Ark1'!AC1927)</f>
        <v/>
      </c>
      <c r="AE225" s="34" t="str">
        <f>+IF(I225=0,"",'Ark1'!AE1927)</f>
        <v/>
      </c>
      <c r="AF225" s="29" t="str">
        <f t="shared" si="20"/>
        <v/>
      </c>
      <c r="AG225" s="29" t="str">
        <f t="shared" si="21"/>
        <v/>
      </c>
      <c r="AH225" s="214"/>
      <c r="AI225" s="217"/>
      <c r="AK225" s="29"/>
      <c r="AL225" s="27"/>
      <c r="AM225" s="218"/>
      <c r="AN225" s="28"/>
      <c r="AR225" s="28"/>
    </row>
    <row r="226" spans="1:62" ht="15.6">
      <c r="A226" s="214"/>
      <c r="B226" s="290">
        <f>+'Ark1'!C1928</f>
        <v>2024</v>
      </c>
      <c r="C226" s="28">
        <f>+'Ark1'!L1928</f>
        <v>8</v>
      </c>
      <c r="D226" s="234" t="str">
        <f>VLOOKUP(C226,Klasse!$C$10:$D$26,2)</f>
        <v>R</v>
      </c>
      <c r="E226" s="28">
        <f>+'Ark1'!H1928</f>
        <v>2</v>
      </c>
      <c r="F226" s="28">
        <f>+'Ark1'!J1928</f>
        <v>267</v>
      </c>
      <c r="G226" s="28" t="str">
        <f>VLOOKUP(F226,RNR!A19:B43,2)</f>
        <v>Dalpro</v>
      </c>
      <c r="H226" s="28">
        <f>+IF(I226=0,"",'Ark1'!Q1928)</f>
        <v>1</v>
      </c>
      <c r="I226" s="335">
        <f>+'Ark1'!R1928</f>
        <v>1</v>
      </c>
      <c r="J226" s="29">
        <f>+IF(I226=0,"",'Ark1'!AG1928)</f>
        <v>1.4606048138243162</v>
      </c>
      <c r="L226" s="29">
        <f>+IF(I226=0,"",'Ark1'!AH1928)</f>
        <v>100</v>
      </c>
      <c r="M226" s="95"/>
      <c r="N226" s="241">
        <f>+'Ark1'!AI1928</f>
        <v>1</v>
      </c>
      <c r="O226" s="95"/>
      <c r="P226" s="95"/>
      <c r="Q226" s="95"/>
      <c r="R226" s="32">
        <f>+IF(I226=0,"",'Ark1'!U1928)</f>
        <v>28.4</v>
      </c>
      <c r="S226" s="95"/>
      <c r="T226" s="265">
        <f>+IF(N226=0,"",'Ark1'!AJ1928)</f>
        <v>109.5</v>
      </c>
      <c r="U226" s="95"/>
      <c r="V226" s="265">
        <f>+IF(N226=0,"",'Ark1'!AK1928)</f>
        <v>21.63096937875418</v>
      </c>
      <c r="W226" s="95"/>
      <c r="X226" s="27">
        <f>+IF(I226=0,"",'Ark1'!T1928)</f>
        <v>8</v>
      </c>
      <c r="Y226" s="34">
        <f>+IF(I226=0,"",'Ark1'!W1928)</f>
        <v>0</v>
      </c>
      <c r="Z226" s="34">
        <f>+IF(I226=0,"",'Ark1'!X1928)</f>
        <v>100</v>
      </c>
      <c r="AA226" s="34">
        <f>+IF(I226=0,"",'Ark1'!Y1928)</f>
        <v>100</v>
      </c>
      <c r="AB226" s="34">
        <f>+IF(I226=0,"",'Ark1'!Z1928)</f>
        <v>0</v>
      </c>
      <c r="AC226" s="29">
        <f>+IF(I226=0,"",'Ark1'!AA1928)</f>
        <v>0</v>
      </c>
      <c r="AD226" s="27">
        <f>+IF(I226=0,"",'Ark1'!AC1928)</f>
        <v>0</v>
      </c>
      <c r="AE226" s="34">
        <f>+IF(I226=0,"",'Ark1'!AE1928)</f>
        <v>0</v>
      </c>
      <c r="AF226" s="29">
        <f t="shared" si="20"/>
        <v>3.55</v>
      </c>
      <c r="AG226" s="29">
        <f t="shared" si="21"/>
        <v>1</v>
      </c>
      <c r="AH226" s="214"/>
      <c r="AI226" s="217"/>
      <c r="AK226" s="29"/>
      <c r="AL226" s="27"/>
      <c r="AM226" s="218"/>
      <c r="AN226" s="28"/>
      <c r="AR226" s="28"/>
    </row>
    <row r="227" spans="1:62" ht="15.6">
      <c r="A227" s="214"/>
      <c r="B227" s="290">
        <f>+'Ark1'!C1929</f>
        <v>2024</v>
      </c>
      <c r="C227" s="28">
        <f>+'Ark1'!L1929</f>
        <v>8</v>
      </c>
      <c r="D227" s="234" t="str">
        <f>VLOOKUP(C227,Klasse!$C$10:$D$26,2)</f>
        <v>R</v>
      </c>
      <c r="E227" s="28">
        <f>+'Ark1'!H1929</f>
        <v>1</v>
      </c>
      <c r="F227" s="28">
        <f>+'Ark1'!J1929</f>
        <v>309</v>
      </c>
      <c r="G227" s="28" t="str">
        <f>VLOOKUP(F227,RNR!A20:B44,2)</f>
        <v>Malvik</v>
      </c>
      <c r="H227" s="28">
        <f>+IF(I227=0,"",'Ark1'!Q1929)</f>
        <v>593</v>
      </c>
      <c r="I227" s="335">
        <f>+'Ark1'!R1929</f>
        <v>1870</v>
      </c>
      <c r="J227" s="29">
        <f>+IF(I227=0,"",'Ark1'!AG1929)</f>
        <v>21.930556896964756</v>
      </c>
      <c r="L227" s="29">
        <f>+IF(I227=0,"",'Ark1'!AH1929)</f>
        <v>2.1390374331550803</v>
      </c>
      <c r="M227" s="95"/>
      <c r="N227" s="241">
        <f>+'Ark1'!AI1929</f>
        <v>1870</v>
      </c>
      <c r="O227" s="95"/>
      <c r="P227" s="95"/>
      <c r="Q227" s="95"/>
      <c r="R227" s="32">
        <f>+IF(I227=0,"",'Ark1'!U1929)</f>
        <v>34.120909090909073</v>
      </c>
      <c r="S227" s="95"/>
      <c r="T227" s="265">
        <f>+IF(N227=0,"",'Ark1'!AJ1929)</f>
        <v>115.25550802139021</v>
      </c>
      <c r="U227" s="95"/>
      <c r="V227" s="265">
        <f>+IF(N227=0,"",'Ark1'!AK1929)</f>
        <v>22.209577087343405</v>
      </c>
      <c r="W227" s="95"/>
      <c r="X227" s="27">
        <f>+IF(I227=0,"",'Ark1'!T1929)</f>
        <v>7.391978609625669</v>
      </c>
      <c r="Y227" s="34">
        <f>+IF(I227=0,"",'Ark1'!W1929)</f>
        <v>20.588235294117652</v>
      </c>
      <c r="Z227" s="34">
        <f>+IF(I227=0,"",'Ark1'!X1929)</f>
        <v>99.946524064171115</v>
      </c>
      <c r="AA227" s="34">
        <f>+IF(I227=0,"",'Ark1'!Y1929)</f>
        <v>98.983957219251323</v>
      </c>
      <c r="AB227" s="34">
        <f>+IF(I227=0,"",'Ark1'!Z1929)</f>
        <v>4.2267440127071474</v>
      </c>
      <c r="AC227" s="29">
        <f>+IF(I227=0,"",'Ark1'!AA1929)</f>
        <v>0</v>
      </c>
      <c r="AD227" s="27">
        <f>+IF(I227=0,"",'Ark1'!AC1929)</f>
        <v>0</v>
      </c>
      <c r="AE227" s="34">
        <f>+IF(I227=0,"",'Ark1'!AE1929)</f>
        <v>0</v>
      </c>
      <c r="AF227" s="29">
        <f t="shared" si="20"/>
        <v>4.2651136363636342</v>
      </c>
      <c r="AG227" s="29">
        <f t="shared" si="21"/>
        <v>3.1534569983136596</v>
      </c>
      <c r="AH227" s="214"/>
      <c r="AI227" s="217"/>
      <c r="AK227" s="29"/>
      <c r="AL227" s="27"/>
      <c r="AM227" s="218"/>
      <c r="AN227" s="28"/>
      <c r="AR227" s="28"/>
    </row>
    <row r="228" spans="1:62" ht="15.6">
      <c r="A228" s="214"/>
      <c r="B228" s="290">
        <f>+'Ark1'!C1930</f>
        <v>2024</v>
      </c>
      <c r="C228" s="28">
        <f>+'Ark1'!L1930</f>
        <v>8</v>
      </c>
      <c r="D228" s="234" t="str">
        <f>VLOOKUP(C228,Klasse!$C$10:$D$26,2)</f>
        <v>R</v>
      </c>
      <c r="E228" s="28">
        <f>+'Ark1'!H1930</f>
        <v>2</v>
      </c>
      <c r="F228" s="28">
        <f>+'Ark1'!J1930</f>
        <v>470</v>
      </c>
      <c r="G228" s="28" t="str">
        <f>VLOOKUP(F228,RNR!A21:B45,2)</f>
        <v>Jens Eide</v>
      </c>
      <c r="H228" s="28">
        <f>+IF(I228=0,"",'Ark1'!Q1930)</f>
        <v>90</v>
      </c>
      <c r="I228" s="335">
        <f>+'Ark1'!R1930</f>
        <v>215</v>
      </c>
      <c r="J228" s="29">
        <f>+IF(I228=0,"",'Ark1'!AG1930)</f>
        <v>19.427850866998288</v>
      </c>
      <c r="L228" s="29">
        <f>+IF(I228=0,"",'Ark1'!AH1930)</f>
        <v>13.023255813953488</v>
      </c>
      <c r="M228" s="95"/>
      <c r="N228" s="241">
        <f>+'Ark1'!AI1930</f>
        <v>213</v>
      </c>
      <c r="O228" s="95"/>
      <c r="P228" s="95"/>
      <c r="Q228" s="95"/>
      <c r="R228" s="32">
        <f>+IF(I228=0,"",'Ark1'!U1930)</f>
        <v>31.100465116279079</v>
      </c>
      <c r="S228" s="95"/>
      <c r="T228" s="265">
        <f>+IF(N228=0,"",'Ark1'!AJ1930)</f>
        <v>112.35868544600945</v>
      </c>
      <c r="U228" s="95"/>
      <c r="V228" s="265">
        <f>+IF(N228=0,"",'Ark1'!AK1930)</f>
        <v>21.604098545166593</v>
      </c>
      <c r="W228" s="95"/>
      <c r="X228" s="27">
        <f>+IF(I228=0,"",'Ark1'!T1930)</f>
        <v>8.6604651162790685</v>
      </c>
      <c r="Y228" s="34">
        <f>+IF(I228=0,"",'Ark1'!W1930)</f>
        <v>47.906976744186046</v>
      </c>
      <c r="Z228" s="34">
        <f>+IF(I228=0,"",'Ark1'!X1930)</f>
        <v>100</v>
      </c>
      <c r="AA228" s="34">
        <f>+IF(I228=0,"",'Ark1'!Y1930)</f>
        <v>85.116279069767486</v>
      </c>
      <c r="AB228" s="34">
        <f>+IF(I228=0,"",'Ark1'!Z1930)</f>
        <v>5.9333389766281108</v>
      </c>
      <c r="AC228" s="29">
        <f>+IF(I228=0,"",'Ark1'!AA1930)</f>
        <v>0</v>
      </c>
      <c r="AD228" s="27">
        <f>+IF(I228=0,"",'Ark1'!AC1930)</f>
        <v>0</v>
      </c>
      <c r="AE228" s="34">
        <f>+IF(I228=0,"",'Ark1'!AE1930)</f>
        <v>0</v>
      </c>
      <c r="AF228" s="29">
        <f t="shared" si="20"/>
        <v>3.8875581395348848</v>
      </c>
      <c r="AG228" s="29">
        <f t="shared" si="21"/>
        <v>2.3888888888888888</v>
      </c>
      <c r="AH228" s="214"/>
      <c r="AI228" s="217"/>
      <c r="AK228" s="29"/>
      <c r="AL228" s="27"/>
      <c r="AM228" s="218"/>
      <c r="AN228" s="28"/>
      <c r="AR228" s="28"/>
    </row>
    <row r="229" spans="1:62" ht="15.6">
      <c r="A229" s="214"/>
      <c r="B229" s="290">
        <f>+'Ark1'!C1931</f>
        <v>2024</v>
      </c>
      <c r="C229" s="28">
        <f>+'Ark1'!L1931</f>
        <v>8</v>
      </c>
      <c r="D229" s="234" t="str">
        <f>VLOOKUP(C229,Klasse!$C$10:$D$26,2)</f>
        <v>R</v>
      </c>
      <c r="E229" s="28">
        <f>+'Ark1'!H1931</f>
        <v>2</v>
      </c>
      <c r="F229" s="28">
        <f>+'Ark1'!J1931</f>
        <v>629</v>
      </c>
      <c r="G229" s="28" t="str">
        <f>VLOOKUP(F229,RNR!A22:B46,2)</f>
        <v>Bø</v>
      </c>
      <c r="H229" s="28" t="str">
        <f>+IF(I229=0,"",'Ark1'!Q1931)</f>
        <v/>
      </c>
      <c r="I229" s="335">
        <f>+'Ark1'!R1931</f>
        <v>0</v>
      </c>
      <c r="J229" s="29" t="str">
        <f>+IF(I229=0,"",'Ark1'!AG1931)</f>
        <v/>
      </c>
      <c r="L229" s="29" t="str">
        <f>+IF(I229=0,"",'Ark1'!AH1931)</f>
        <v/>
      </c>
      <c r="M229" s="95"/>
      <c r="N229" s="241">
        <f>+'Ark1'!AI1931</f>
        <v>0</v>
      </c>
      <c r="O229" s="95"/>
      <c r="P229" s="95"/>
      <c r="Q229" s="95"/>
      <c r="R229" s="32" t="str">
        <f>+IF(I229=0,"",'Ark1'!U1931)</f>
        <v/>
      </c>
      <c r="S229" s="95"/>
      <c r="T229" s="265" t="str">
        <f>+IF(N229=0,"",'Ark1'!AJ1931)</f>
        <v/>
      </c>
      <c r="U229" s="95"/>
      <c r="V229" s="265" t="str">
        <f>+IF(N229=0,"",'Ark1'!AK1931)</f>
        <v/>
      </c>
      <c r="W229" s="95"/>
      <c r="X229" s="27" t="str">
        <f>+IF(I229=0,"",'Ark1'!T1931)</f>
        <v/>
      </c>
      <c r="Y229" s="34" t="str">
        <f>+IF(I229=0,"",'Ark1'!W1931)</f>
        <v/>
      </c>
      <c r="Z229" s="34" t="str">
        <f>+IF(I229=0,"",'Ark1'!X1931)</f>
        <v/>
      </c>
      <c r="AA229" s="34" t="str">
        <f>+IF(I229=0,"",'Ark1'!Y1931)</f>
        <v/>
      </c>
      <c r="AB229" s="34" t="str">
        <f>+IF(I229=0,"",'Ark1'!Z1931)</f>
        <v/>
      </c>
      <c r="AC229" s="29" t="str">
        <f>+IF(I229=0,"",'Ark1'!AA1931)</f>
        <v/>
      </c>
      <c r="AD229" s="27" t="str">
        <f>+IF(I229=0,"",'Ark1'!AC1931)</f>
        <v/>
      </c>
      <c r="AE229" s="34" t="str">
        <f>+IF(I229=0,"",'Ark1'!AE1931)</f>
        <v/>
      </c>
      <c r="AF229" s="29" t="str">
        <f t="shared" si="20"/>
        <v/>
      </c>
      <c r="AG229" s="29" t="str">
        <f t="shared" si="21"/>
        <v/>
      </c>
      <c r="AH229" s="214"/>
      <c r="AI229" s="217"/>
      <c r="AK229" s="29"/>
      <c r="AL229" s="27"/>
      <c r="AM229" s="218"/>
      <c r="AN229" s="28"/>
      <c r="AR229" s="28"/>
    </row>
    <row r="230" spans="1:62" ht="15.6">
      <c r="A230" s="214"/>
      <c r="B230" s="290">
        <f>+'Ark1'!C1932</f>
        <v>2024</v>
      </c>
      <c r="C230" s="28">
        <f>+'Ark1'!L1932</f>
        <v>8</v>
      </c>
      <c r="D230" s="234" t="str">
        <f>VLOOKUP(C230,Klasse!$C$10:$D$26,2)</f>
        <v>R</v>
      </c>
      <c r="E230" s="28">
        <f>+'Ark1'!H1932</f>
        <v>1</v>
      </c>
      <c r="F230" s="28">
        <f>+'Ark1'!J1932</f>
        <v>643</v>
      </c>
      <c r="G230" s="28" t="str">
        <f>VLOOKUP(F230,RNR!A23:B47,2)</f>
        <v>Bjerka</v>
      </c>
      <c r="H230" s="28">
        <f>+IF(I230=0,"",'Ark1'!Q1932)</f>
        <v>296</v>
      </c>
      <c r="I230" s="335">
        <f>+'Ark1'!R1932</f>
        <v>1071</v>
      </c>
      <c r="J230" s="29">
        <f>+IF(I230=0,"",'Ark1'!AG1932)</f>
        <v>24.164824371600041</v>
      </c>
      <c r="L230" s="29">
        <f>+IF(I230=0,"",'Ark1'!AH1932)</f>
        <v>1.9607843137254899</v>
      </c>
      <c r="M230" s="95"/>
      <c r="N230" s="241">
        <f>+'Ark1'!AI1932</f>
        <v>861</v>
      </c>
      <c r="O230" s="95"/>
      <c r="P230" s="95"/>
      <c r="Q230" s="95"/>
      <c r="R230" s="32">
        <f>+IF(I230=0,"",'Ark1'!U1932)</f>
        <v>33.608216619981334</v>
      </c>
      <c r="S230" s="95"/>
      <c r="T230" s="265">
        <f>+IF(N230=0,"",'Ark1'!AJ1932)</f>
        <v>113.5555168408828</v>
      </c>
      <c r="U230" s="95"/>
      <c r="V230" s="265">
        <f>+IF(N230=0,"",'Ark1'!AK1932)</f>
        <v>22.435432480313963</v>
      </c>
      <c r="W230" s="95"/>
      <c r="X230" s="27">
        <f>+IF(I230=0,"",'Ark1'!T1932)</f>
        <v>7.2894491129785246</v>
      </c>
      <c r="Y230" s="34">
        <f>+IF(I230=0,"",'Ark1'!W1932)</f>
        <v>21.195144724556489</v>
      </c>
      <c r="Z230" s="34">
        <f>+IF(I230=0,"",'Ark1'!X1932)</f>
        <v>99.626517273576127</v>
      </c>
      <c r="AA230" s="34">
        <f>+IF(I230=0,"",'Ark1'!Y1932)</f>
        <v>96.26517273576097</v>
      </c>
      <c r="AB230" s="34">
        <f>+IF(I230=0,"",'Ark1'!Z1932)</f>
        <v>5.0268845562134636</v>
      </c>
      <c r="AC230" s="29">
        <f>+IF(I230=0,"",'Ark1'!AA1932)</f>
        <v>0</v>
      </c>
      <c r="AD230" s="27">
        <f>+IF(I230=0,"",'Ark1'!AC1932)</f>
        <v>0</v>
      </c>
      <c r="AE230" s="34">
        <f>+IF(I230=0,"",'Ark1'!AE1932)</f>
        <v>0</v>
      </c>
      <c r="AF230" s="29">
        <f t="shared" si="20"/>
        <v>4.2010270774976668</v>
      </c>
      <c r="AG230" s="29">
        <f t="shared" si="21"/>
        <v>3.6182432432432434</v>
      </c>
      <c r="AH230" s="214"/>
      <c r="AI230" s="217"/>
      <c r="AK230" s="29"/>
      <c r="AL230" s="27"/>
      <c r="AM230" s="218"/>
      <c r="AN230" s="28"/>
      <c r="AR230" s="28"/>
    </row>
    <row r="231" spans="1:62" ht="15.6">
      <c r="A231" s="214"/>
      <c r="B231" s="290">
        <f>+'Ark1'!C1933</f>
        <v>2024</v>
      </c>
      <c r="C231" s="28">
        <f>+'Ark1'!L1933</f>
        <v>8</v>
      </c>
      <c r="D231" s="234" t="str">
        <f>VLOOKUP(C231,Klasse!$C$10:$D$26,2)</f>
        <v>R</v>
      </c>
      <c r="E231" s="28">
        <f>+'Ark1'!H1933</f>
        <v>2</v>
      </c>
      <c r="F231" s="28">
        <f>+'Ark1'!J1933</f>
        <v>704</v>
      </c>
      <c r="G231" s="28" t="str">
        <f>VLOOKUP(F231,RNR!A24:B48,2)</f>
        <v>Øre Vilt</v>
      </c>
      <c r="H231" s="28" t="str">
        <f>+IF(I231=0,"",'Ark1'!Q1933)</f>
        <v/>
      </c>
      <c r="I231" s="335">
        <f>+'Ark1'!R1933</f>
        <v>0</v>
      </c>
      <c r="J231" s="29" t="str">
        <f>+IF(I231=0,"",'Ark1'!AG1933)</f>
        <v/>
      </c>
      <c r="L231" s="29" t="str">
        <f>+IF(I231=0,"",'Ark1'!AH1933)</f>
        <v/>
      </c>
      <c r="M231" s="95"/>
      <c r="N231" s="241">
        <f>+'Ark1'!AI1933</f>
        <v>0</v>
      </c>
      <c r="O231" s="95"/>
      <c r="P231" s="95"/>
      <c r="Q231" s="95"/>
      <c r="R231" s="32" t="str">
        <f>+IF(I231=0,"",'Ark1'!U1933)</f>
        <v/>
      </c>
      <c r="S231" s="95"/>
      <c r="T231" s="265" t="str">
        <f>+IF(N231=0,"",'Ark1'!AJ1933)</f>
        <v/>
      </c>
      <c r="U231" s="95"/>
      <c r="V231" s="265" t="str">
        <f>+IF(N231=0,"",'Ark1'!AK1933)</f>
        <v/>
      </c>
      <c r="W231" s="95"/>
      <c r="X231" s="27" t="str">
        <f>+IF(I231=0,"",'Ark1'!T1933)</f>
        <v/>
      </c>
      <c r="Y231" s="34" t="str">
        <f>+IF(I231=0,"",'Ark1'!W1933)</f>
        <v/>
      </c>
      <c r="Z231" s="34" t="str">
        <f>+IF(I231=0,"",'Ark1'!X1933)</f>
        <v/>
      </c>
      <c r="AA231" s="34" t="str">
        <f>+IF(I231=0,"",'Ark1'!Y1933)</f>
        <v/>
      </c>
      <c r="AB231" s="34" t="str">
        <f>+IF(I231=0,"",'Ark1'!Z1933)</f>
        <v/>
      </c>
      <c r="AC231" s="29" t="str">
        <f>+IF(I231=0,"",'Ark1'!AA1933)</f>
        <v/>
      </c>
      <c r="AD231" s="27" t="str">
        <f>+IF(I231=0,"",'Ark1'!AC1933)</f>
        <v/>
      </c>
      <c r="AE231" s="34" t="str">
        <f>+IF(I231=0,"",'Ark1'!AE1933)</f>
        <v/>
      </c>
      <c r="AF231" s="29" t="str">
        <f t="shared" si="20"/>
        <v/>
      </c>
      <c r="AG231" s="29" t="str">
        <f t="shared" si="21"/>
        <v/>
      </c>
      <c r="AH231" s="214"/>
      <c r="AI231" s="217"/>
      <c r="AK231" s="29"/>
      <c r="AL231" s="27"/>
      <c r="AM231" s="218"/>
      <c r="AN231" s="28"/>
      <c r="AR231" s="28"/>
    </row>
    <row r="232" spans="1:62" ht="15.6">
      <c r="A232" s="214"/>
      <c r="B232" s="290">
        <f>+'Ark1'!C1934</f>
        <v>2024</v>
      </c>
      <c r="C232" s="28">
        <f>+'Ark1'!L1934</f>
        <v>8</v>
      </c>
      <c r="D232" s="234" t="str">
        <f>VLOOKUP(C232,Klasse!$C$10:$D$26,2)</f>
        <v>R</v>
      </c>
      <c r="E232" s="28">
        <f>+'Ark1'!H1934</f>
        <v>1</v>
      </c>
      <c r="F232" s="28">
        <f>+'Ark1'!J1934</f>
        <v>802</v>
      </c>
      <c r="G232" s="28" t="str">
        <f>VLOOKUP(F232,RNR!A25:B49,2)</f>
        <v>Karasjok</v>
      </c>
      <c r="H232" s="28">
        <f>+IF(I232=0,"",'Ark1'!Q1934)</f>
        <v>55</v>
      </c>
      <c r="I232" s="335">
        <f>+'Ark1'!R1934</f>
        <v>218</v>
      </c>
      <c r="J232" s="29">
        <f>+IF(I232=0,"",'Ark1'!AG1934)</f>
        <v>25.2931323283082</v>
      </c>
      <c r="L232" s="29">
        <f>+IF(I232=0,"",'Ark1'!AH1934)</f>
        <v>0</v>
      </c>
      <c r="M232" s="95"/>
      <c r="N232" s="241">
        <f>+'Ark1'!AI1934</f>
        <v>218</v>
      </c>
      <c r="O232" s="95"/>
      <c r="P232" s="95"/>
      <c r="Q232" s="95"/>
      <c r="R232" s="32">
        <f>+IF(I232=0,"",'Ark1'!U1934)</f>
        <v>34.009633027522923</v>
      </c>
      <c r="S232" s="95"/>
      <c r="T232" s="265">
        <f>+IF(N232=0,"",'Ark1'!AJ1934)</f>
        <v>115.58256880733948</v>
      </c>
      <c r="U232" s="95"/>
      <c r="V232" s="265">
        <f>+IF(N232=0,"",'Ark1'!AK1934)</f>
        <v>21.921226189082443</v>
      </c>
      <c r="W232" s="95"/>
      <c r="X232" s="27">
        <f>+IF(I232=0,"",'Ark1'!T1934)</f>
        <v>7.6467889908256899</v>
      </c>
      <c r="Y232" s="34">
        <f>+IF(I232=0,"",'Ark1'!W1934)</f>
        <v>28.440366972477062</v>
      </c>
      <c r="Z232" s="34">
        <f>+IF(I232=0,"",'Ark1'!X1934)</f>
        <v>100</v>
      </c>
      <c r="AA232" s="34">
        <f>+IF(I232=0,"",'Ark1'!Y1934)</f>
        <v>97.247706422018396</v>
      </c>
      <c r="AB232" s="34">
        <f>+IF(I232=0,"",'Ark1'!Z1934)</f>
        <v>4.7060520134616945</v>
      </c>
      <c r="AC232" s="29">
        <f>+IF(I232=0,"",'Ark1'!AA1934)</f>
        <v>0</v>
      </c>
      <c r="AD232" s="27">
        <f>+IF(I232=0,"",'Ark1'!AC1934)</f>
        <v>0</v>
      </c>
      <c r="AE232" s="34">
        <f>+IF(I232=0,"",'Ark1'!AE1934)</f>
        <v>0</v>
      </c>
      <c r="AF232" s="29">
        <f t="shared" si="20"/>
        <v>4.2512041284403654</v>
      </c>
      <c r="AG232" s="29">
        <f t="shared" si="21"/>
        <v>3.9636363636363638</v>
      </c>
      <c r="AH232" s="214"/>
      <c r="AI232" s="217"/>
      <c r="AK232" s="29"/>
      <c r="AL232" s="27"/>
      <c r="AM232" s="218"/>
      <c r="AN232" s="28"/>
      <c r="AR232" s="28"/>
    </row>
    <row r="233" spans="1:62" ht="19.8">
      <c r="A233" s="214"/>
      <c r="B233" s="214"/>
      <c r="C233" s="214"/>
      <c r="D233" s="214"/>
      <c r="E233" s="214"/>
      <c r="F233" s="214"/>
      <c r="G233" s="214"/>
      <c r="H233" s="214"/>
      <c r="I233" s="347"/>
      <c r="J233" s="215"/>
      <c r="K233" s="215"/>
      <c r="L233" s="215"/>
      <c r="M233" s="95"/>
      <c r="N233" s="95"/>
      <c r="O233" s="95"/>
      <c r="P233" s="95"/>
      <c r="Q233" s="95"/>
      <c r="R233" s="214"/>
      <c r="S233" s="95"/>
      <c r="T233" s="95"/>
      <c r="U233" s="95"/>
      <c r="V233" s="95"/>
      <c r="W233" s="95"/>
      <c r="X233" s="214"/>
      <c r="Y233" s="216"/>
      <c r="Z233" s="216"/>
      <c r="AA233" s="216"/>
      <c r="AB233" s="216"/>
      <c r="AC233" s="216"/>
      <c r="AD233" s="214"/>
      <c r="AE233" s="216"/>
      <c r="AF233" s="216"/>
      <c r="AG233" s="216"/>
      <c r="AH233" s="214"/>
      <c r="AI233" s="217"/>
      <c r="AK233" s="29"/>
      <c r="AL233" s="27"/>
      <c r="AM233" s="218"/>
      <c r="AN233" s="28"/>
      <c r="AR233" s="28"/>
      <c r="BJ233" s="230"/>
    </row>
    <row r="234" spans="1:62" ht="24.6">
      <c r="A234" s="214"/>
      <c r="B234" s="214"/>
      <c r="C234" s="306" t="str">
        <f>+D236</f>
        <v>R+</v>
      </c>
      <c r="D234" s="214"/>
      <c r="E234" s="214"/>
      <c r="F234" s="214"/>
      <c r="G234" s="214"/>
      <c r="H234" s="214"/>
      <c r="I234" s="336">
        <f>SUM(I236:I260)</f>
        <v>14788</v>
      </c>
      <c r="J234" s="215"/>
      <c r="K234" s="260"/>
      <c r="L234" s="260"/>
      <c r="M234" s="95"/>
      <c r="N234" s="154">
        <f>SUM(N236:N260)</f>
        <v>14274</v>
      </c>
      <c r="O234" s="95"/>
      <c r="P234" s="95"/>
      <c r="Q234" s="95"/>
      <c r="R234" s="262">
        <f>+Klasse!N18</f>
        <v>38.694191236137279</v>
      </c>
      <c r="S234" s="95"/>
      <c r="T234" s="95"/>
      <c r="U234" s="95"/>
      <c r="V234" s="95"/>
      <c r="W234" s="95"/>
      <c r="X234" s="261"/>
      <c r="Y234" s="216"/>
      <c r="Z234" s="216"/>
      <c r="AA234" s="216"/>
      <c r="AB234" s="216"/>
      <c r="AC234" s="216"/>
      <c r="AD234" s="214"/>
      <c r="AE234" s="216"/>
      <c r="AF234" s="216"/>
      <c r="AG234" s="216"/>
      <c r="AH234" s="214"/>
      <c r="AI234" s="217"/>
      <c r="AK234" s="29"/>
      <c r="AL234" s="27"/>
      <c r="AM234" s="218"/>
      <c r="AN234" s="28"/>
      <c r="AR234" s="28"/>
      <c r="BJ234" s="230"/>
    </row>
    <row r="235" spans="1:62" ht="19.8">
      <c r="A235" s="214"/>
      <c r="B235" s="214"/>
      <c r="C235" s="214"/>
      <c r="D235" s="214"/>
      <c r="E235" s="214"/>
      <c r="F235" s="214"/>
      <c r="G235" s="214"/>
      <c r="H235" s="232"/>
      <c r="I235" s="347"/>
      <c r="J235" s="215"/>
      <c r="K235" s="215"/>
      <c r="L235" s="215"/>
      <c r="M235" s="95"/>
      <c r="N235" s="95"/>
      <c r="O235" s="73"/>
      <c r="P235" s="73"/>
      <c r="Q235" s="73"/>
      <c r="R235" s="215"/>
      <c r="S235" s="95"/>
      <c r="T235" s="95"/>
      <c r="U235" s="95"/>
      <c r="V235" s="95"/>
      <c r="W235" s="95"/>
      <c r="X235" s="232"/>
      <c r="Y235" s="216"/>
      <c r="Z235" s="216"/>
      <c r="AA235" s="216"/>
      <c r="AB235" s="216"/>
      <c r="AC235" s="233"/>
      <c r="AD235" s="214"/>
      <c r="AE235" s="233"/>
      <c r="AF235" s="233"/>
      <c r="AG235" s="231"/>
      <c r="AH235" s="214"/>
      <c r="AI235" s="217"/>
      <c r="AK235" s="29"/>
      <c r="AL235" s="27"/>
      <c r="AM235" s="218"/>
      <c r="AN235" s="28"/>
      <c r="AR235" s="28"/>
      <c r="BJ235" s="230"/>
    </row>
    <row r="236" spans="1:62" ht="15.6">
      <c r="A236" s="214"/>
      <c r="B236" s="290">
        <f>+'Ark1'!C1935</f>
        <v>2024</v>
      </c>
      <c r="C236" s="234">
        <f>+'Ark1'!L1935</f>
        <v>9</v>
      </c>
      <c r="D236" s="234" t="str">
        <f>VLOOKUP(C236,Klasse!$C$10:$D$26,2)</f>
        <v>R+</v>
      </c>
      <c r="E236" s="234">
        <f>+'Ark1'!H1935</f>
        <v>1</v>
      </c>
      <c r="F236" s="234">
        <f>+'Ark1'!J1935</f>
        <v>103</v>
      </c>
      <c r="G236" s="234" t="str">
        <f>VLOOKUP(F236,RNR!$A$1:$B$25,2)</f>
        <v>Rudshøgda</v>
      </c>
      <c r="H236" s="234">
        <f>+IF(I236=0,"",'Ark1'!Q1935)</f>
        <v>8</v>
      </c>
      <c r="I236" s="351">
        <f>+'Ark1'!R1935</f>
        <v>10</v>
      </c>
      <c r="J236" s="235">
        <f>+IF(I236=0,"",'Ark1'!AG1935)</f>
        <v>18.111723856209153</v>
      </c>
      <c r="K236" s="235"/>
      <c r="L236" s="235">
        <f>+IF(I236=0,"",'Ark1'!AH1935)</f>
        <v>20</v>
      </c>
      <c r="M236" s="95"/>
      <c r="N236" s="485">
        <f>+'Ark1'!AI1935</f>
        <v>10</v>
      </c>
      <c r="O236" s="73"/>
      <c r="P236" s="73"/>
      <c r="Q236" s="73"/>
      <c r="R236" s="32">
        <f>+IF(I236=0,"",'Ark1'!U1935)</f>
        <v>35.470000000000006</v>
      </c>
      <c r="S236" s="95"/>
      <c r="T236" s="486">
        <f>+IF(N236=0,"",'Ark1'!AJ1935)</f>
        <v>112.86000000000001</v>
      </c>
      <c r="U236" s="95"/>
      <c r="V236" s="486">
        <f>+IF(N236=0,"",'Ark1'!AK1935)</f>
        <v>24.466197101488113</v>
      </c>
      <c r="W236" s="95"/>
      <c r="X236" s="236">
        <f>+IF(I236=0,"",'Ark1'!T1935)</f>
        <v>8.6999999999999993</v>
      </c>
      <c r="Y236" s="237">
        <f>+IF(I236=0,"",'Ark1'!W1935)</f>
        <v>60</v>
      </c>
      <c r="Z236" s="237">
        <f>+IF(I236=0,"",'Ark1'!X1935)</f>
        <v>100</v>
      </c>
      <c r="AA236" s="237">
        <f>+IF(I236=0,"",'Ark1'!Y1935)</f>
        <v>100</v>
      </c>
      <c r="AB236" s="237">
        <f>+IF(I236=0,"",'Ark1'!Z1935)</f>
        <v>5.440964987940994</v>
      </c>
      <c r="AC236" s="235">
        <f>+IF(I236=0,"",'Ark1'!AA1935)</f>
        <v>0</v>
      </c>
      <c r="AD236" s="236">
        <f>+IF(I236=0,"",'Ark1'!AC1935)</f>
        <v>0</v>
      </c>
      <c r="AE236" s="237">
        <f>+IF(I236=0,"",'Ark1'!AE1935)</f>
        <v>0</v>
      </c>
      <c r="AF236" s="235">
        <f t="shared" ref="AF236:AF260" si="22">IF(I236=0,"",R236/C236)</f>
        <v>3.9411111111111117</v>
      </c>
      <c r="AG236" s="235">
        <f t="shared" ref="AG236" si="23">IF(I236=0,"",I236/H236)</f>
        <v>1.25</v>
      </c>
      <c r="AH236" s="214"/>
      <c r="AI236" s="217"/>
      <c r="AK236" s="29"/>
      <c r="AL236" s="27"/>
      <c r="AM236" s="217"/>
      <c r="AN236" s="28"/>
      <c r="AR236" s="28"/>
    </row>
    <row r="237" spans="1:62" ht="15.6">
      <c r="A237" s="214"/>
      <c r="B237" s="290">
        <f>+'Ark1'!C1936</f>
        <v>2024</v>
      </c>
      <c r="C237" s="234">
        <f>+'Ark1'!L1936</f>
        <v>9</v>
      </c>
      <c r="D237" s="234" t="str">
        <f>VLOOKUP(C237,Klasse!$C$10:$D$26,2)</f>
        <v>R+</v>
      </c>
      <c r="E237" s="234">
        <f>+'Ark1'!H1936</f>
        <v>2</v>
      </c>
      <c r="F237" s="234">
        <f>+'Ark1'!J1936</f>
        <v>106</v>
      </c>
      <c r="G237" s="234" t="str">
        <f>VLOOKUP(F237,RNR!$A$1:$B$25,2)</f>
        <v>Furuseth</v>
      </c>
      <c r="H237" s="234">
        <f>+IF(I237=0,"",'Ark1'!Q1936)</f>
        <v>183</v>
      </c>
      <c r="I237" s="351">
        <f>+'Ark1'!R1936</f>
        <v>525</v>
      </c>
      <c r="J237" s="235">
        <f>+IF(I237=0,"",'Ark1'!AG1936)</f>
        <v>19.147412743858769</v>
      </c>
      <c r="K237" s="235"/>
      <c r="L237" s="235">
        <f>+IF(I237=0,"",'Ark1'!AH1936)</f>
        <v>0.19047619047619055</v>
      </c>
      <c r="M237" s="95"/>
      <c r="N237" s="485">
        <f>+'Ark1'!AI1936</f>
        <v>524</v>
      </c>
      <c r="O237" s="73"/>
      <c r="P237" s="73"/>
      <c r="Q237" s="73"/>
      <c r="R237" s="32">
        <f>+IF(I237=0,"",'Ark1'!U1936)</f>
        <v>38.864761904761906</v>
      </c>
      <c r="S237" s="95"/>
      <c r="T237" s="486">
        <f>+IF(N237=0,"",'Ark1'!AJ1936)</f>
        <v>116.44484732824422</v>
      </c>
      <c r="U237" s="95"/>
      <c r="V237" s="486">
        <f>+IF(N237=0,"",'Ark1'!AK1936)</f>
        <v>24.586158779469397</v>
      </c>
      <c r="W237" s="95"/>
      <c r="X237" s="236">
        <f>+IF(I237=0,"",'Ark1'!T1936)</f>
        <v>8.6380952380952376</v>
      </c>
      <c r="Y237" s="237">
        <f>+IF(I237=0,"",'Ark1'!W1936)</f>
        <v>52.380952380952387</v>
      </c>
      <c r="Z237" s="237">
        <f>+IF(I237=0,"",'Ark1'!X1936)</f>
        <v>100</v>
      </c>
      <c r="AA237" s="237">
        <f>+IF(I237=0,"",'Ark1'!Y1936)</f>
        <v>100</v>
      </c>
      <c r="AB237" s="237">
        <f>+IF(I237=0,"",'Ark1'!Z1936)</f>
        <v>4.0242782482701029</v>
      </c>
      <c r="AC237" s="235">
        <f>+IF(I237=0,"",'Ark1'!AA1936)</f>
        <v>0</v>
      </c>
      <c r="AD237" s="236">
        <f>+IF(I237=0,"",'Ark1'!AC1936)</f>
        <v>0</v>
      </c>
      <c r="AE237" s="237">
        <f>+IF(I237=0,"",'Ark1'!AE1936)</f>
        <v>0</v>
      </c>
      <c r="AF237" s="235">
        <f t="shared" si="22"/>
        <v>4.3183068783068785</v>
      </c>
      <c r="AG237" s="235">
        <f t="shared" ref="AG237:AG260" si="24">IF(I237=0,"",I237/H237)</f>
        <v>2.8688524590163933</v>
      </c>
      <c r="AH237" s="214"/>
      <c r="AI237" s="217"/>
      <c r="AK237" s="29"/>
      <c r="AL237" s="27"/>
      <c r="AM237" s="218"/>
      <c r="AN237" s="28"/>
      <c r="AR237" s="28"/>
    </row>
    <row r="238" spans="1:62" ht="15.6">
      <c r="A238" s="214"/>
      <c r="B238" s="290">
        <f>+'Ark1'!C1937</f>
        <v>2024</v>
      </c>
      <c r="C238" s="234">
        <f>+'Ark1'!L1937</f>
        <v>9</v>
      </c>
      <c r="D238" s="234" t="str">
        <f>VLOOKUP(C238,Klasse!$C$10:$D$26,2)</f>
        <v>R+</v>
      </c>
      <c r="E238" s="234">
        <f>+'Ark1'!H1937</f>
        <v>1</v>
      </c>
      <c r="F238" s="234">
        <f>+'Ark1'!J1937</f>
        <v>110</v>
      </c>
      <c r="G238" s="234" t="str">
        <f>VLOOKUP(F238,RNR!$A$1:$B$25,2)</f>
        <v>Gol</v>
      </c>
      <c r="H238" s="234">
        <f>+IF(I238=0,"",'Ark1'!Q1937)</f>
        <v>677</v>
      </c>
      <c r="I238" s="351">
        <f>+'Ark1'!R1937</f>
        <v>1703</v>
      </c>
      <c r="J238" s="235">
        <f>+IF(I238=0,"",'Ark1'!AG1937)</f>
        <v>18.213485941776561</v>
      </c>
      <c r="K238" s="235"/>
      <c r="L238" s="235">
        <f>+IF(I238=0,"",'Ark1'!AH1937)</f>
        <v>3.9929536112742223</v>
      </c>
      <c r="M238" s="95"/>
      <c r="N238" s="485">
        <f>+'Ark1'!AI1937</f>
        <v>1702</v>
      </c>
      <c r="O238" s="73"/>
      <c r="P238" s="73"/>
      <c r="Q238" s="73"/>
      <c r="R238" s="32">
        <f>+IF(I238=0,"",'Ark1'!U1937)</f>
        <v>39.673282442748075</v>
      </c>
      <c r="S238" s="95"/>
      <c r="T238" s="486">
        <f>+IF(N238=0,"",'Ark1'!AJ1937)</f>
        <v>116.94230317273784</v>
      </c>
      <c r="U238" s="95"/>
      <c r="V238" s="486">
        <f>+IF(N238=0,"",'Ark1'!AK1937)</f>
        <v>24.739611955048659</v>
      </c>
      <c r="W238" s="95"/>
      <c r="X238" s="236">
        <f>+IF(I238=0,"",'Ark1'!T1937)</f>
        <v>8.1790957134468556</v>
      </c>
      <c r="Y238" s="237">
        <f>+IF(I238=0,"",'Ark1'!W1937)</f>
        <v>34.35114503816795</v>
      </c>
      <c r="Z238" s="237">
        <f>+IF(I238=0,"",'Ark1'!X1937)</f>
        <v>100</v>
      </c>
      <c r="AA238" s="237">
        <f>+IF(I238=0,"",'Ark1'!Y1937)</f>
        <v>99.941280093951846</v>
      </c>
      <c r="AB238" s="237">
        <f>+IF(I238=0,"",'Ark1'!Z1937)</f>
        <v>4.5682399688383351</v>
      </c>
      <c r="AC238" s="235">
        <f>+IF(I238=0,"",'Ark1'!AA1937)</f>
        <v>0</v>
      </c>
      <c r="AD238" s="236">
        <f>+IF(I238=0,"",'Ark1'!AC1937)</f>
        <v>0</v>
      </c>
      <c r="AE238" s="237">
        <f>+IF(I238=0,"",'Ark1'!AE1937)</f>
        <v>0</v>
      </c>
      <c r="AF238" s="235">
        <f t="shared" si="22"/>
        <v>4.4081424936386746</v>
      </c>
      <c r="AG238" s="235">
        <f t="shared" si="24"/>
        <v>2.5155096011816838</v>
      </c>
      <c r="AH238" s="214"/>
      <c r="AI238" s="217"/>
      <c r="AK238" s="29"/>
      <c r="AL238" s="27"/>
      <c r="AM238" s="218"/>
      <c r="AN238" s="28"/>
      <c r="AR238" s="28"/>
    </row>
    <row r="239" spans="1:62" ht="15.6">
      <c r="A239" s="214"/>
      <c r="B239" s="290">
        <f>+'Ark1'!C1938</f>
        <v>2024</v>
      </c>
      <c r="C239" s="234">
        <f>+'Ark1'!L1938</f>
        <v>9</v>
      </c>
      <c r="D239" s="234" t="str">
        <f>VLOOKUP(C239,Klasse!$C$10:$D$26,2)</f>
        <v>R+</v>
      </c>
      <c r="E239" s="234">
        <f>+'Ark1'!H1938</f>
        <v>1</v>
      </c>
      <c r="F239" s="234">
        <f>+'Ark1'!J1938</f>
        <v>111</v>
      </c>
      <c r="G239" s="234" t="str">
        <f>VLOOKUP(F239,RNR!$A$1:$B$25,2)</f>
        <v>Forus</v>
      </c>
      <c r="H239" s="234">
        <f>+IF(I239=0,"",'Ark1'!Q1938)</f>
        <v>694</v>
      </c>
      <c r="I239" s="351">
        <f>+'Ark1'!R1938</f>
        <v>2083</v>
      </c>
      <c r="J239" s="235">
        <f>+IF(I239=0,"",'Ark1'!AG1938)</f>
        <v>22.106011274044953</v>
      </c>
      <c r="K239" s="235"/>
      <c r="L239" s="235">
        <f>+IF(I239=0,"",'Ark1'!AH1938)</f>
        <v>0.57609217474795948</v>
      </c>
      <c r="M239" s="95"/>
      <c r="N239" s="485">
        <f>+'Ark1'!AI1938</f>
        <v>2079</v>
      </c>
      <c r="O239" s="73"/>
      <c r="P239" s="73"/>
      <c r="Q239" s="73"/>
      <c r="R239" s="32">
        <f>+IF(I239=0,"",'Ark1'!U1938)</f>
        <v>39.25717714834375</v>
      </c>
      <c r="S239" s="95"/>
      <c r="T239" s="486">
        <f>+IF(N239=0,"",'Ark1'!AJ1938)</f>
        <v>116.4591630591629</v>
      </c>
      <c r="U239" s="95"/>
      <c r="V239" s="486">
        <f>+IF(N239=0,"",'Ark1'!AK1938)</f>
        <v>24.915257466438504</v>
      </c>
      <c r="W239" s="95"/>
      <c r="X239" s="236">
        <f>+IF(I239=0,"",'Ark1'!T1938)</f>
        <v>8.2117138742198748</v>
      </c>
      <c r="Y239" s="237">
        <f>+IF(I239=0,"",'Ark1'!W1938)</f>
        <v>38.742198751800302</v>
      </c>
      <c r="Z239" s="237">
        <f>+IF(I239=0,"",'Ark1'!X1938)</f>
        <v>100</v>
      </c>
      <c r="AA239" s="237">
        <f>+IF(I239=0,"",'Ark1'!Y1938)</f>
        <v>99.951992318771019</v>
      </c>
      <c r="AB239" s="237">
        <f>+IF(I239=0,"",'Ark1'!Z1938)</f>
        <v>6.1098694075611117</v>
      </c>
      <c r="AC239" s="235">
        <f>+IF(I239=0,"",'Ark1'!AA1938)</f>
        <v>0</v>
      </c>
      <c r="AD239" s="236">
        <f>+IF(I239=0,"",'Ark1'!AC1938)</f>
        <v>0</v>
      </c>
      <c r="AE239" s="237">
        <f>+IF(I239=0,"",'Ark1'!AE1938)</f>
        <v>0</v>
      </c>
      <c r="AF239" s="235">
        <f t="shared" si="22"/>
        <v>4.3619085720381943</v>
      </c>
      <c r="AG239" s="235">
        <f t="shared" si="24"/>
        <v>3.0014409221902016</v>
      </c>
      <c r="AH239" s="214"/>
      <c r="AI239" s="217"/>
      <c r="AK239" s="29"/>
      <c r="AL239" s="27"/>
      <c r="AM239" s="218"/>
      <c r="AN239" s="28"/>
      <c r="AR239" s="28"/>
    </row>
    <row r="240" spans="1:62" ht="15.6">
      <c r="A240" s="214"/>
      <c r="B240" s="290">
        <f>+'Ark1'!C1939</f>
        <v>2024</v>
      </c>
      <c r="C240" s="234">
        <f>+'Ark1'!L1939</f>
        <v>9</v>
      </c>
      <c r="D240" s="234" t="str">
        <f>VLOOKUP(C240,Klasse!$C$10:$D$26,2)</f>
        <v>R+</v>
      </c>
      <c r="E240" s="234">
        <f>+'Ark1'!H1939</f>
        <v>1</v>
      </c>
      <c r="F240" s="234">
        <f>+'Ark1'!J1939</f>
        <v>116</v>
      </c>
      <c r="G240" s="234" t="str">
        <f>VLOOKUP(F240,RNR!$A$1:$B$25,2)</f>
        <v>Sandeid</v>
      </c>
      <c r="H240" s="234">
        <f>+IF(I240=0,"",'Ark1'!Q1939)</f>
        <v>508</v>
      </c>
      <c r="I240" s="351">
        <f>+'Ark1'!R1939</f>
        <v>1103</v>
      </c>
      <c r="J240" s="235">
        <f>+IF(I240=0,"",'Ark1'!AG1939)</f>
        <v>18.702048881214736</v>
      </c>
      <c r="K240" s="235"/>
      <c r="L240" s="235">
        <f>+IF(I240=0,"",'Ark1'!AH1939)</f>
        <v>0.18132366273798736</v>
      </c>
      <c r="M240" s="95"/>
      <c r="N240" s="485">
        <f>+'Ark1'!AI1939</f>
        <v>900</v>
      </c>
      <c r="O240" s="73"/>
      <c r="P240" s="73"/>
      <c r="Q240" s="73"/>
      <c r="R240" s="32">
        <f>+IF(I240=0,"",'Ark1'!U1939)</f>
        <v>38.10063463281957</v>
      </c>
      <c r="S240" s="95"/>
      <c r="T240" s="486">
        <f>+IF(N240=0,"",'Ark1'!AJ1939)</f>
        <v>115.00733333333341</v>
      </c>
      <c r="U240" s="95"/>
      <c r="V240" s="486">
        <f>+IF(N240=0,"",'Ark1'!AK1939)</f>
        <v>24.76356432409461</v>
      </c>
      <c r="W240" s="95"/>
      <c r="X240" s="236">
        <f>+IF(I240=0,"",'Ark1'!T1939)</f>
        <v>8.1813236627379879</v>
      </c>
      <c r="Y240" s="237">
        <f>+IF(I240=0,"",'Ark1'!W1939)</f>
        <v>39.709882139619211</v>
      </c>
      <c r="Z240" s="237">
        <f>+IF(I240=0,"",'Ark1'!X1939)</f>
        <v>100</v>
      </c>
      <c r="AA240" s="237">
        <f>+IF(I240=0,"",'Ark1'!Y1939)</f>
        <v>99.456029011786015</v>
      </c>
      <c r="AB240" s="237">
        <f>+IF(I240=0,"",'Ark1'!Z1939)</f>
        <v>5.1262386165064067</v>
      </c>
      <c r="AC240" s="235">
        <f>+IF(I240=0,"",'Ark1'!AA1939)</f>
        <v>0</v>
      </c>
      <c r="AD240" s="236">
        <f>+IF(I240=0,"",'Ark1'!AC1939)</f>
        <v>0</v>
      </c>
      <c r="AE240" s="237">
        <f>+IF(I240=0,"",'Ark1'!AE1939)</f>
        <v>0</v>
      </c>
      <c r="AF240" s="235">
        <f t="shared" si="22"/>
        <v>4.2334038480910632</v>
      </c>
      <c r="AG240" s="235">
        <f t="shared" si="24"/>
        <v>2.1712598425196852</v>
      </c>
      <c r="AH240" s="214"/>
      <c r="AI240" s="217"/>
      <c r="AK240" s="29"/>
      <c r="AL240" s="27"/>
      <c r="AM240" s="218"/>
      <c r="AN240" s="28"/>
      <c r="AR240" s="28"/>
    </row>
    <row r="241" spans="1:44" ht="15.6">
      <c r="A241" s="214"/>
      <c r="B241" s="290">
        <f>+'Ark1'!C1940</f>
        <v>2024</v>
      </c>
      <c r="C241" s="234">
        <f>+'Ark1'!L1940</f>
        <v>9</v>
      </c>
      <c r="D241" s="234" t="str">
        <f>VLOOKUP(C241,Klasse!$C$10:$D$26,2)</f>
        <v>R+</v>
      </c>
      <c r="E241" s="234">
        <f>+'Ark1'!H1940</f>
        <v>2</v>
      </c>
      <c r="F241" s="234">
        <f>+'Ark1'!J1940</f>
        <v>117</v>
      </c>
      <c r="G241" s="234" t="str">
        <f>VLOOKUP(F241,RNR!$A$1:$B$25,2)</f>
        <v>Jæren</v>
      </c>
      <c r="H241" s="234">
        <f>+IF(I241=0,"",'Ark1'!Q1940)</f>
        <v>314</v>
      </c>
      <c r="I241" s="351">
        <f>+'Ark1'!R1940</f>
        <v>831</v>
      </c>
      <c r="J241" s="235">
        <f>+IF(I241=0,"",'Ark1'!AG1940)</f>
        <v>17.421972544591611</v>
      </c>
      <c r="K241" s="235"/>
      <c r="L241" s="235">
        <f>+IF(I241=0,"",'Ark1'!AH1940)</f>
        <v>0.60168471720818284</v>
      </c>
      <c r="M241" s="95"/>
      <c r="N241" s="485">
        <f>+'Ark1'!AI1940</f>
        <v>831</v>
      </c>
      <c r="O241" s="73"/>
      <c r="P241" s="73"/>
      <c r="Q241" s="73"/>
      <c r="R241" s="32">
        <f>+IF(I241=0,"",'Ark1'!U1940)</f>
        <v>38.26726835138389</v>
      </c>
      <c r="S241" s="95"/>
      <c r="T241" s="486">
        <f>+IF(N241=0,"",'Ark1'!AJ1940)</f>
        <v>116.89410348977128</v>
      </c>
      <c r="U241" s="95"/>
      <c r="V241" s="486">
        <f>+IF(N241=0,"",'Ark1'!AK1940)</f>
        <v>23.888354007024553</v>
      </c>
      <c r="W241" s="95"/>
      <c r="X241" s="236">
        <f>+IF(I241=0,"",'Ark1'!T1940)</f>
        <v>9.172081829121538</v>
      </c>
      <c r="Y241" s="237">
        <f>+IF(I241=0,"",'Ark1'!W1940)</f>
        <v>66.305655836341771</v>
      </c>
      <c r="Z241" s="237">
        <f>+IF(I241=0,"",'Ark1'!X1940)</f>
        <v>100</v>
      </c>
      <c r="AA241" s="237">
        <f>+IF(I241=0,"",'Ark1'!Y1940)</f>
        <v>99.638989169675071</v>
      </c>
      <c r="AB241" s="237">
        <f>+IF(I241=0,"",'Ark1'!Z1940)</f>
        <v>4.4755801779422901</v>
      </c>
      <c r="AC241" s="235">
        <f>+IF(I241=0,"",'Ark1'!AA1940)</f>
        <v>0</v>
      </c>
      <c r="AD241" s="236">
        <f>+IF(I241=0,"",'Ark1'!AC1940)</f>
        <v>0</v>
      </c>
      <c r="AE241" s="237">
        <f>+IF(I241=0,"",'Ark1'!AE1940)</f>
        <v>0</v>
      </c>
      <c r="AF241" s="235">
        <f t="shared" si="22"/>
        <v>4.2519187057093211</v>
      </c>
      <c r="AG241" s="235">
        <f t="shared" si="24"/>
        <v>2.6464968152866244</v>
      </c>
      <c r="AH241" s="214"/>
      <c r="AI241" s="217"/>
      <c r="AK241" s="29"/>
      <c r="AL241" s="27"/>
      <c r="AM241" s="218"/>
      <c r="AN241" s="28"/>
      <c r="AR241" s="28"/>
    </row>
    <row r="242" spans="1:44" ht="15.6">
      <c r="A242" s="214"/>
      <c r="B242" s="290">
        <f>+'Ark1'!C1941</f>
        <v>2024</v>
      </c>
      <c r="C242" s="234">
        <f>+'Ark1'!L1941</f>
        <v>9</v>
      </c>
      <c r="D242" s="234" t="str">
        <f>VLOOKUP(C242,Klasse!$C$10:$D$26,2)</f>
        <v>R+</v>
      </c>
      <c r="E242" s="234">
        <f>+'Ark1'!H1941</f>
        <v>1</v>
      </c>
      <c r="F242" s="234">
        <f>+'Ark1'!J1941</f>
        <v>134</v>
      </c>
      <c r="G242" s="234" t="str">
        <f>VLOOKUP(F242,RNR!$A$1:$B$25,2)</f>
        <v>Førde</v>
      </c>
      <c r="H242" s="234">
        <f>+IF(I242=0,"",'Ark1'!Q1941)</f>
        <v>787</v>
      </c>
      <c r="I242" s="351">
        <f>+'Ark1'!R1941</f>
        <v>1762</v>
      </c>
      <c r="J242" s="235">
        <f>+IF(I242=0,"",'Ark1'!AG1941)</f>
        <v>19.563002071572924</v>
      </c>
      <c r="K242" s="235"/>
      <c r="L242" s="235">
        <f>+IF(I242=0,"",'Ark1'!AH1941)</f>
        <v>0.96481271282633374</v>
      </c>
      <c r="M242" s="95"/>
      <c r="N242" s="485">
        <f>+'Ark1'!AI1941</f>
        <v>1756</v>
      </c>
      <c r="O242" s="73"/>
      <c r="P242" s="73"/>
      <c r="Q242" s="73"/>
      <c r="R242" s="32">
        <f>+IF(I242=0,"",'Ark1'!U1941)</f>
        <v>37.806356413166839</v>
      </c>
      <c r="S242" s="95"/>
      <c r="T242" s="486">
        <f>+IF(N242=0,"",'Ark1'!AJ1941)</f>
        <v>114.855182232346</v>
      </c>
      <c r="U242" s="95"/>
      <c r="V242" s="486">
        <f>+IF(N242=0,"",'Ark1'!AK1941)</f>
        <v>24.864134801523967</v>
      </c>
      <c r="W242" s="95"/>
      <c r="X242" s="236">
        <f>+IF(I242=0,"",'Ark1'!T1941)</f>
        <v>7.9772985244040884</v>
      </c>
      <c r="Y242" s="237">
        <f>+IF(I242=0,"",'Ark1'!W1941)</f>
        <v>30.987514188422249</v>
      </c>
      <c r="Z242" s="237">
        <f>+IF(I242=0,"",'Ark1'!X1941)</f>
        <v>100</v>
      </c>
      <c r="AA242" s="237">
        <f>+IF(I242=0,"",'Ark1'!Y1941)</f>
        <v>99.71623155505111</v>
      </c>
      <c r="AB242" s="237">
        <f>+IF(I242=0,"",'Ark1'!Z1941)</f>
        <v>4.535544374628051</v>
      </c>
      <c r="AC242" s="235">
        <f>+IF(I242=0,"",'Ark1'!AA1941)</f>
        <v>0</v>
      </c>
      <c r="AD242" s="236">
        <f>+IF(I242=0,"",'Ark1'!AC1941)</f>
        <v>0</v>
      </c>
      <c r="AE242" s="237">
        <f>+IF(I242=0,"",'Ark1'!AE1941)</f>
        <v>0</v>
      </c>
      <c r="AF242" s="235">
        <f t="shared" si="22"/>
        <v>4.2007062681296485</v>
      </c>
      <c r="AG242" s="235">
        <f t="shared" si="24"/>
        <v>2.2388818297331641</v>
      </c>
      <c r="AH242" s="214"/>
      <c r="AI242" s="217"/>
      <c r="AK242" s="29"/>
      <c r="AL242" s="27"/>
      <c r="AM242" s="218"/>
      <c r="AN242" s="28"/>
      <c r="AR242" s="28"/>
    </row>
    <row r="243" spans="1:44" ht="15.6">
      <c r="A243" s="214"/>
      <c r="B243" s="290">
        <f>+'Ark1'!C1942</f>
        <v>2024</v>
      </c>
      <c r="C243" s="234">
        <f>+'Ark1'!L1942</f>
        <v>9</v>
      </c>
      <c r="D243" s="234" t="str">
        <f>VLOOKUP(C243,Klasse!$C$10:$D$26,2)</f>
        <v>R+</v>
      </c>
      <c r="E243" s="234">
        <f>+'Ark1'!H1942</f>
        <v>2</v>
      </c>
      <c r="F243" s="234">
        <f>+'Ark1'!J1942</f>
        <v>141</v>
      </c>
      <c r="G243" s="234" t="str">
        <f>VLOOKUP(F243,RNR!$A$1:$B$25,2)</f>
        <v>Ølen</v>
      </c>
      <c r="H243" s="234">
        <f>+IF(I243=0,"",'Ark1'!Q1942)</f>
        <v>520</v>
      </c>
      <c r="I243" s="351">
        <f>+'Ark1'!R1942</f>
        <v>1185</v>
      </c>
      <c r="J243" s="235">
        <f>+IF(I243=0,"",'Ark1'!AG1942)</f>
        <v>15.247056265376505</v>
      </c>
      <c r="K243" s="235"/>
      <c r="L243" s="235">
        <f>+IF(I243=0,"",'Ark1'!AH1942)</f>
        <v>0.33755274261603357</v>
      </c>
      <c r="M243" s="95"/>
      <c r="N243" s="485">
        <f>+'Ark1'!AI1942</f>
        <v>1181</v>
      </c>
      <c r="O243" s="73"/>
      <c r="P243" s="73"/>
      <c r="Q243" s="73"/>
      <c r="R243" s="32">
        <f>+IF(I243=0,"",'Ark1'!U1942)</f>
        <v>38.580675105485177</v>
      </c>
      <c r="S243" s="95"/>
      <c r="T243" s="486">
        <f>+IF(N243=0,"",'Ark1'!AJ1942)</f>
        <v>116.02667231160048</v>
      </c>
      <c r="U243" s="95"/>
      <c r="V243" s="486">
        <f>+IF(N243=0,"",'Ark1'!AK1942)</f>
        <v>24.516892540497778</v>
      </c>
      <c r="W243" s="95"/>
      <c r="X243" s="236">
        <f>+IF(I243=0,"",'Ark1'!T1942)</f>
        <v>8.6759493670886076</v>
      </c>
      <c r="Y243" s="237">
        <f>+IF(I243=0,"",'Ark1'!W1942)</f>
        <v>48.860759493670891</v>
      </c>
      <c r="Z243" s="237">
        <f>+IF(I243=0,"",'Ark1'!X1942)</f>
        <v>100</v>
      </c>
      <c r="AA243" s="237">
        <f>+IF(I243=0,"",'Ark1'!Y1942)</f>
        <v>99.662447257383931</v>
      </c>
      <c r="AB243" s="237">
        <f>+IF(I243=0,"",'Ark1'!Z1942)</f>
        <v>4.9272896718664123</v>
      </c>
      <c r="AC243" s="235">
        <f>+IF(I243=0,"",'Ark1'!AA1942)</f>
        <v>0</v>
      </c>
      <c r="AD243" s="236">
        <f>+IF(I243=0,"",'Ark1'!AC1942)</f>
        <v>0</v>
      </c>
      <c r="AE243" s="237">
        <f>+IF(I243=0,"",'Ark1'!AE1942)</f>
        <v>0</v>
      </c>
      <c r="AF243" s="235">
        <f t="shared" si="22"/>
        <v>4.2867416783872416</v>
      </c>
      <c r="AG243" s="235">
        <f t="shared" si="24"/>
        <v>2.2788461538461537</v>
      </c>
      <c r="AH243" s="214"/>
      <c r="AI243" s="217"/>
      <c r="AK243" s="29"/>
      <c r="AL243" s="27"/>
      <c r="AM243" s="218"/>
      <c r="AN243" s="28"/>
      <c r="AR243" s="28"/>
    </row>
    <row r="244" spans="1:44" ht="15.6">
      <c r="A244" s="214"/>
      <c r="B244" s="290">
        <f>+'Ark1'!C1943</f>
        <v>2024</v>
      </c>
      <c r="C244" s="234">
        <f>+'Ark1'!L1943</f>
        <v>9</v>
      </c>
      <c r="D244" s="234" t="str">
        <f>VLOOKUP(C244,Klasse!$C$10:$D$26,2)</f>
        <v>R+</v>
      </c>
      <c r="E244" s="234">
        <f>+'Ark1'!H1943</f>
        <v>2</v>
      </c>
      <c r="F244" s="234">
        <f>+'Ark1'!J1943</f>
        <v>143</v>
      </c>
      <c r="G244" s="234" t="str">
        <f>VLOOKUP(F244,RNR!$A$1:$B$25,2)</f>
        <v>Nordfjord</v>
      </c>
      <c r="H244" s="234">
        <f>+IF(I244=0,"",'Ark1'!Q1943)</f>
        <v>1</v>
      </c>
      <c r="I244" s="351">
        <f>+'Ark1'!R1943</f>
        <v>1</v>
      </c>
      <c r="J244" s="235">
        <f>+IF(I244=0,"",'Ark1'!AG1943)</f>
        <v>31.611754229741759</v>
      </c>
      <c r="K244" s="235"/>
      <c r="L244" s="235">
        <f>+IF(I244=0,"",'Ark1'!AH1943)</f>
        <v>0</v>
      </c>
      <c r="M244" s="95"/>
      <c r="N244" s="485">
        <f>+'Ark1'!AI1943</f>
        <v>0</v>
      </c>
      <c r="O244" s="73"/>
      <c r="P244" s="73"/>
      <c r="Q244" s="73"/>
      <c r="R244" s="32">
        <f>+IF(I244=0,"",'Ark1'!U1943)</f>
        <v>35.5</v>
      </c>
      <c r="S244" s="95"/>
      <c r="T244" s="486" t="str">
        <f>+IF(N244=0,"",'Ark1'!AJ1943)</f>
        <v/>
      </c>
      <c r="U244" s="95"/>
      <c r="V244" s="486" t="str">
        <f>+IF(N244=0,"",'Ark1'!AK1943)</f>
        <v/>
      </c>
      <c r="W244" s="95"/>
      <c r="X244" s="236">
        <f>+IF(I244=0,"",'Ark1'!T1943)</f>
        <v>7</v>
      </c>
      <c r="Y244" s="237">
        <f>+IF(I244=0,"",'Ark1'!W1943)</f>
        <v>0</v>
      </c>
      <c r="Z244" s="237">
        <f>+IF(I244=0,"",'Ark1'!X1943)</f>
        <v>100</v>
      </c>
      <c r="AA244" s="237">
        <f>+IF(I244=0,"",'Ark1'!Y1943)</f>
        <v>100</v>
      </c>
      <c r="AB244" s="237">
        <f>+IF(I244=0,"",'Ark1'!Z1943)</f>
        <v>0</v>
      </c>
      <c r="AC244" s="235">
        <f>+IF(I244=0,"",'Ark1'!AA1943)</f>
        <v>0</v>
      </c>
      <c r="AD244" s="236">
        <f>+IF(I244=0,"",'Ark1'!AC1943)</f>
        <v>0</v>
      </c>
      <c r="AE244" s="237">
        <f>+IF(I244=0,"",'Ark1'!AE1943)</f>
        <v>0</v>
      </c>
      <c r="AF244" s="235">
        <f t="shared" si="22"/>
        <v>3.9444444444444446</v>
      </c>
      <c r="AG244" s="235">
        <f t="shared" si="24"/>
        <v>1</v>
      </c>
      <c r="AH244" s="214"/>
      <c r="AI244" s="217"/>
      <c r="AK244" s="29"/>
      <c r="AL244" s="27"/>
      <c r="AM244" s="218"/>
      <c r="AN244" s="28"/>
      <c r="AR244" s="28"/>
    </row>
    <row r="245" spans="1:44" ht="15.6">
      <c r="A245" s="214"/>
      <c r="B245" s="290">
        <f>+'Ark1'!C1944</f>
        <v>2024</v>
      </c>
      <c r="C245" s="234">
        <f>+'Ark1'!L1944</f>
        <v>9</v>
      </c>
      <c r="D245" s="234" t="str">
        <f>VLOOKUP(C245,Klasse!$C$10:$D$26,2)</f>
        <v>R+</v>
      </c>
      <c r="E245" s="234">
        <f>+'Ark1'!H1944</f>
        <v>2</v>
      </c>
      <c r="F245" s="234">
        <f>+'Ark1'!J1944</f>
        <v>147</v>
      </c>
      <c r="G245" s="234" t="str">
        <f>VLOOKUP(F245,RNR!$A$1:$B$25,2)</f>
        <v>Midt-Norge</v>
      </c>
      <c r="H245" s="234">
        <f>+IF(I245=0,"",'Ark1'!Q1944)</f>
        <v>58</v>
      </c>
      <c r="I245" s="351">
        <f>+'Ark1'!R1944</f>
        <v>145</v>
      </c>
      <c r="J245" s="235">
        <f>+IF(I245=0,"",'Ark1'!AG1944)</f>
        <v>14.997039070622945</v>
      </c>
      <c r="K245" s="235"/>
      <c r="L245" s="235">
        <f>+IF(I245=0,"",'Ark1'!AH1944)</f>
        <v>0.68965517241379304</v>
      </c>
      <c r="M245" s="95"/>
      <c r="N245" s="485">
        <f>+'Ark1'!AI1944</f>
        <v>145</v>
      </c>
      <c r="O245" s="73"/>
      <c r="P245" s="73"/>
      <c r="Q245" s="73"/>
      <c r="R245" s="32">
        <f>+IF(I245=0,"",'Ark1'!U1944)</f>
        <v>37.900000000000006</v>
      </c>
      <c r="S245" s="95"/>
      <c r="T245" s="486">
        <f>+IF(N245=0,"",'Ark1'!AJ1944)</f>
        <v>115.62000000000002</v>
      </c>
      <c r="U245" s="95"/>
      <c r="V245" s="486">
        <f>+IF(N245=0,"",'Ark1'!AK1944)</f>
        <v>24.463701768479911</v>
      </c>
      <c r="W245" s="95"/>
      <c r="X245" s="236">
        <f>+IF(I245=0,"",'Ark1'!T1944)</f>
        <v>8.5448275862068943</v>
      </c>
      <c r="Y245" s="237">
        <f>+IF(I245=0,"",'Ark1'!W1944)</f>
        <v>51.03448275862069</v>
      </c>
      <c r="Z245" s="237">
        <f>+IF(I245=0,"",'Ark1'!X1944)</f>
        <v>100</v>
      </c>
      <c r="AA245" s="237">
        <f>+IF(I245=0,"",'Ark1'!Y1944)</f>
        <v>100</v>
      </c>
      <c r="AB245" s="237">
        <f>+IF(I245=0,"",'Ark1'!Z1944)</f>
        <v>4.4662875117854774</v>
      </c>
      <c r="AC245" s="235">
        <f>+IF(I245=0,"",'Ark1'!AA1944)</f>
        <v>0</v>
      </c>
      <c r="AD245" s="236">
        <f>+IF(I245=0,"",'Ark1'!AC1944)</f>
        <v>0</v>
      </c>
      <c r="AE245" s="237">
        <f>+IF(I245=0,"",'Ark1'!AE1944)</f>
        <v>0</v>
      </c>
      <c r="AF245" s="235">
        <f t="shared" si="22"/>
        <v>4.2111111111111121</v>
      </c>
      <c r="AG245" s="235">
        <f t="shared" si="24"/>
        <v>2.5</v>
      </c>
      <c r="AH245" s="214"/>
      <c r="AI245" s="217"/>
      <c r="AK245" s="29"/>
      <c r="AL245" s="27"/>
      <c r="AM245" s="218"/>
      <c r="AN245" s="28"/>
      <c r="AR245" s="28"/>
    </row>
    <row r="246" spans="1:44" ht="15.6">
      <c r="A246" s="214"/>
      <c r="B246" s="290">
        <f>+'Ark1'!C1945</f>
        <v>2024</v>
      </c>
      <c r="C246" s="234">
        <f>+'Ark1'!L1945</f>
        <v>9</v>
      </c>
      <c r="D246" s="234" t="str">
        <f>VLOOKUP(C246,Klasse!$C$10:$D$26,2)</f>
        <v>R+</v>
      </c>
      <c r="E246" s="234">
        <f>+'Ark1'!H1945</f>
        <v>1</v>
      </c>
      <c r="F246" s="234">
        <f>+'Ark1'!J1945</f>
        <v>155</v>
      </c>
      <c r="G246" s="234" t="str">
        <f>VLOOKUP(F246,RNR!$A$1:$B$25,2)</f>
        <v>Målselv</v>
      </c>
      <c r="H246" s="234">
        <f>+IF(I246=0,"",'Ark1'!Q1945)</f>
        <v>248</v>
      </c>
      <c r="I246" s="351">
        <f>+'Ark1'!R1945</f>
        <v>930</v>
      </c>
      <c r="J246" s="235">
        <f>+IF(I246=0,"",'Ark1'!AG1945)</f>
        <v>21.353864136070623</v>
      </c>
      <c r="K246" s="235"/>
      <c r="L246" s="235">
        <f>+IF(I246=0,"",'Ark1'!AH1945)</f>
        <v>0.43010752688172049</v>
      </c>
      <c r="M246" s="95"/>
      <c r="N246" s="485">
        <f>+'Ark1'!AI1945</f>
        <v>900</v>
      </c>
      <c r="O246" s="73"/>
      <c r="P246" s="73"/>
      <c r="Q246" s="73"/>
      <c r="R246" s="32">
        <f>+IF(I246=0,"",'Ark1'!U1945)</f>
        <v>38.660000000000011</v>
      </c>
      <c r="S246" s="95"/>
      <c r="T246" s="486">
        <f>+IF(N246=0,"",'Ark1'!AJ1945)</f>
        <v>116.04111111111122</v>
      </c>
      <c r="U246" s="95"/>
      <c r="V246" s="486">
        <f>+IF(N246=0,"",'Ark1'!AK1945)</f>
        <v>24.744191434515244</v>
      </c>
      <c r="W246" s="95"/>
      <c r="X246" s="236">
        <f>+IF(I246=0,"",'Ark1'!T1945)</f>
        <v>7.7129032258064516</v>
      </c>
      <c r="Y246" s="237">
        <f>+IF(I246=0,"",'Ark1'!W1945)</f>
        <v>27.741935483870968</v>
      </c>
      <c r="Z246" s="237">
        <f>+IF(I246=0,"",'Ark1'!X1945)</f>
        <v>100</v>
      </c>
      <c r="AA246" s="237">
        <f>+IF(I246=0,"",'Ark1'!Y1945)</f>
        <v>99.677419354838719</v>
      </c>
      <c r="AB246" s="237">
        <f>+IF(I246=0,"",'Ark1'!Z1945)</f>
        <v>4.5106268786840555</v>
      </c>
      <c r="AC246" s="235">
        <f>+IF(I246=0,"",'Ark1'!AA1945)</f>
        <v>0</v>
      </c>
      <c r="AD246" s="236">
        <f>+IF(I246=0,"",'Ark1'!AC1945)</f>
        <v>0</v>
      </c>
      <c r="AE246" s="237">
        <f>+IF(I246=0,"",'Ark1'!AE1945)</f>
        <v>0</v>
      </c>
      <c r="AF246" s="235">
        <f t="shared" si="22"/>
        <v>4.2955555555555565</v>
      </c>
      <c r="AG246" s="235">
        <f t="shared" si="24"/>
        <v>3.75</v>
      </c>
      <c r="AH246" s="214"/>
      <c r="AI246" s="217"/>
      <c r="AK246" s="29"/>
      <c r="AL246" s="27"/>
      <c r="AM246" s="218"/>
      <c r="AN246" s="28"/>
      <c r="AR246" s="28"/>
    </row>
    <row r="247" spans="1:44" ht="15.6">
      <c r="A247" s="214"/>
      <c r="B247" s="290">
        <f>+'Ark1'!C1946</f>
        <v>2024</v>
      </c>
      <c r="C247" s="234">
        <f>+'Ark1'!L1946</f>
        <v>9</v>
      </c>
      <c r="D247" s="234" t="str">
        <f>VLOOKUP(C247,Klasse!$C$10:$D$26,2)</f>
        <v>R+</v>
      </c>
      <c r="E247" s="234">
        <f>+'Ark1'!H1946</f>
        <v>2</v>
      </c>
      <c r="F247" s="234">
        <f>+'Ark1'!J1946</f>
        <v>160</v>
      </c>
      <c r="G247" s="234" t="str">
        <f>VLOOKUP(F247,RNR!$A$1:$B$25,2)</f>
        <v>Oslo</v>
      </c>
      <c r="H247" s="234">
        <f>+IF(I247=0,"",'Ark1'!Q1946)</f>
        <v>171</v>
      </c>
      <c r="I247" s="351">
        <f>+'Ark1'!R1946</f>
        <v>466</v>
      </c>
      <c r="J247" s="235">
        <f>+IF(I247=0,"",'Ark1'!AG1946)</f>
        <v>15.84117224397249</v>
      </c>
      <c r="K247" s="235"/>
      <c r="L247" s="235">
        <f>+IF(I247=0,"",'Ark1'!AH1946)</f>
        <v>5.7939914163090149</v>
      </c>
      <c r="M247" s="95"/>
      <c r="N247" s="485">
        <f>+'Ark1'!AI1946</f>
        <v>466</v>
      </c>
      <c r="O247" s="73"/>
      <c r="P247" s="73"/>
      <c r="Q247" s="73"/>
      <c r="R247" s="32">
        <f>+IF(I247=0,"",'Ark1'!U1946)</f>
        <v>39.220600858369103</v>
      </c>
      <c r="S247" s="95"/>
      <c r="T247" s="486">
        <f>+IF(N247=0,"",'Ark1'!AJ1946)</f>
        <v>117.21459227467803</v>
      </c>
      <c r="U247" s="95"/>
      <c r="V247" s="486">
        <f>+IF(N247=0,"",'Ark1'!AK1946)</f>
        <v>24.276328021876129</v>
      </c>
      <c r="W247" s="95"/>
      <c r="X247" s="236">
        <f>+IF(I247=0,"",'Ark1'!T1946)</f>
        <v>8.7424892703862636</v>
      </c>
      <c r="Y247" s="237">
        <f>+IF(I247=0,"",'Ark1'!W1946)</f>
        <v>53.004291845493562</v>
      </c>
      <c r="Z247" s="237">
        <f>+IF(I247=0,"",'Ark1'!X1946)</f>
        <v>100</v>
      </c>
      <c r="AA247" s="237">
        <f>+IF(I247=0,"",'Ark1'!Y1946)</f>
        <v>99.785407725321889</v>
      </c>
      <c r="AB247" s="237">
        <f>+IF(I247=0,"",'Ark1'!Z1946)</f>
        <v>4.6643249818130252</v>
      </c>
      <c r="AC247" s="235">
        <f>+IF(I247=0,"",'Ark1'!AA1946)</f>
        <v>0</v>
      </c>
      <c r="AD247" s="236">
        <f>+IF(I247=0,"",'Ark1'!AC1946)</f>
        <v>0</v>
      </c>
      <c r="AE247" s="237">
        <f>+IF(I247=0,"",'Ark1'!AE1946)</f>
        <v>0</v>
      </c>
      <c r="AF247" s="235">
        <f t="shared" si="22"/>
        <v>4.3578445398187888</v>
      </c>
      <c r="AG247" s="235">
        <f t="shared" si="24"/>
        <v>2.7251461988304095</v>
      </c>
      <c r="AH247" s="214"/>
      <c r="AI247" s="217"/>
      <c r="AK247" s="29"/>
      <c r="AL247" s="27"/>
      <c r="AM247" s="218"/>
      <c r="AN247" s="28"/>
      <c r="AR247" s="28"/>
    </row>
    <row r="248" spans="1:44" ht="15.6">
      <c r="A248" s="214"/>
      <c r="B248" s="290">
        <f>+'Ark1'!C1947</f>
        <v>2024</v>
      </c>
      <c r="C248" s="234">
        <f>+'Ark1'!L1947</f>
        <v>9</v>
      </c>
      <c r="D248" s="234" t="str">
        <f>VLOOKUP(C248,Klasse!$C$10:$D$26,2)</f>
        <v>R+</v>
      </c>
      <c r="E248" s="234">
        <f>+'Ark1'!H1947</f>
        <v>1</v>
      </c>
      <c r="F248" s="234">
        <f>+'Ark1'!J1947</f>
        <v>171</v>
      </c>
      <c r="G248" s="234" t="str">
        <f>VLOOKUP(F248,RNR!$A$1:$B$25,2)</f>
        <v>Prima</v>
      </c>
      <c r="H248" s="234">
        <f>+IF(I248=0,"",'Ark1'!Q1947)</f>
        <v>92</v>
      </c>
      <c r="I248" s="351">
        <f>+'Ark1'!R1947</f>
        <v>361</v>
      </c>
      <c r="J248" s="235">
        <f>+IF(I248=0,"",'Ark1'!AG1947)</f>
        <v>20.443411870622704</v>
      </c>
      <c r="K248" s="235"/>
      <c r="L248" s="235">
        <f>+IF(I248=0,"",'Ark1'!AH1947)</f>
        <v>0</v>
      </c>
      <c r="M248" s="95"/>
      <c r="N248" s="485">
        <f>+'Ark1'!AI1947</f>
        <v>360</v>
      </c>
      <c r="O248" s="73"/>
      <c r="P248" s="73"/>
      <c r="Q248" s="73"/>
      <c r="R248" s="32">
        <f>+IF(I248=0,"",'Ark1'!U1947)</f>
        <v>40.194182825484795</v>
      </c>
      <c r="S248" s="95"/>
      <c r="T248" s="486">
        <f>+IF(N248=0,"",'Ark1'!AJ1947)</f>
        <v>117.4641666666667</v>
      </c>
      <c r="U248" s="95"/>
      <c r="V248" s="486">
        <f>+IF(N248=0,"",'Ark1'!AK1947)</f>
        <v>24.728921862303103</v>
      </c>
      <c r="W248" s="95"/>
      <c r="X248" s="236">
        <f>+IF(I248=0,"",'Ark1'!T1947)</f>
        <v>8.2548476454293631</v>
      </c>
      <c r="Y248" s="237">
        <f>+IF(I248=0,"",'Ark1'!W1947)</f>
        <v>40.166204986149594</v>
      </c>
      <c r="Z248" s="237">
        <f>+IF(I248=0,"",'Ark1'!X1947)</f>
        <v>100</v>
      </c>
      <c r="AA248" s="237">
        <f>+IF(I248=0,"",'Ark1'!Y1947)</f>
        <v>100</v>
      </c>
      <c r="AB248" s="237">
        <f>+IF(I248=0,"",'Ark1'!Z1947)</f>
        <v>4.5949079922102118</v>
      </c>
      <c r="AC248" s="235">
        <f>+IF(I248=0,"",'Ark1'!AA1947)</f>
        <v>0</v>
      </c>
      <c r="AD248" s="236">
        <f>+IF(I248=0,"",'Ark1'!AC1947)</f>
        <v>0</v>
      </c>
      <c r="AE248" s="237">
        <f>+IF(I248=0,"",'Ark1'!AE1947)</f>
        <v>0</v>
      </c>
      <c r="AF248" s="235">
        <f t="shared" si="22"/>
        <v>4.4660203139427548</v>
      </c>
      <c r="AG248" s="235">
        <f t="shared" si="24"/>
        <v>3.9239130434782608</v>
      </c>
      <c r="AH248" s="214"/>
      <c r="AI248" s="217"/>
      <c r="AK248" s="29"/>
      <c r="AL248" s="27"/>
      <c r="AM248" s="218"/>
      <c r="AN248" s="28"/>
      <c r="AR248" s="28"/>
    </row>
    <row r="249" spans="1:44" ht="15.6">
      <c r="A249" s="214"/>
      <c r="B249" s="290">
        <f>+'Ark1'!C1948</f>
        <v>2024</v>
      </c>
      <c r="C249" s="234">
        <f>+'Ark1'!L1948</f>
        <v>9</v>
      </c>
      <c r="D249" s="234" t="str">
        <f>VLOOKUP(C249,Klasse!$C$10:$D$26,2)</f>
        <v>R+</v>
      </c>
      <c r="E249" s="234">
        <f>+'Ark1'!H1948</f>
        <v>2</v>
      </c>
      <c r="F249" s="234">
        <f>+'Ark1'!J1948</f>
        <v>175</v>
      </c>
      <c r="G249" s="234" t="str">
        <f>VLOOKUP(F249,RNR!$A$1:$B$25,2)</f>
        <v>Ole Ringdal</v>
      </c>
      <c r="H249" s="234">
        <f>+IF(I249=0,"",'Ark1'!Q1948)</f>
        <v>118</v>
      </c>
      <c r="I249" s="351">
        <f>+'Ark1'!R1948</f>
        <v>241</v>
      </c>
      <c r="J249" s="235">
        <f>+IF(I249=0,"",'Ark1'!AG1948)</f>
        <v>17.527865566796461</v>
      </c>
      <c r="K249" s="235"/>
      <c r="L249" s="235">
        <f>+IF(I249=0,"",'Ark1'!AH1948)</f>
        <v>1.2448132780082983</v>
      </c>
      <c r="M249" s="95"/>
      <c r="N249" s="485">
        <f>+'Ark1'!AI1948</f>
        <v>189</v>
      </c>
      <c r="O249" s="73"/>
      <c r="P249" s="73"/>
      <c r="Q249" s="73"/>
      <c r="R249" s="32">
        <f>+IF(I249=0,"",'Ark1'!U1948)</f>
        <v>37.303734439834059</v>
      </c>
      <c r="S249" s="95"/>
      <c r="T249" s="486">
        <f>+IF(N249=0,"",'Ark1'!AJ1948)</f>
        <v>113.63121693121684</v>
      </c>
      <c r="U249" s="95"/>
      <c r="V249" s="486">
        <f>+IF(N249=0,"",'Ark1'!AK1948)</f>
        <v>25.052651276170455</v>
      </c>
      <c r="W249" s="95"/>
      <c r="X249" s="236">
        <f>+IF(I249=0,"",'Ark1'!T1948)</f>
        <v>8.4813278008298738</v>
      </c>
      <c r="Y249" s="237">
        <f>+IF(I249=0,"",'Ark1'!W1948)</f>
        <v>42.73858921161824</v>
      </c>
      <c r="Z249" s="237">
        <f>+IF(I249=0,"",'Ark1'!X1948)</f>
        <v>100</v>
      </c>
      <c r="AA249" s="237">
        <f>+IF(I249=0,"",'Ark1'!Y1948)</f>
        <v>99.170124481327818</v>
      </c>
      <c r="AB249" s="237">
        <f>+IF(I249=0,"",'Ark1'!Z1948)</f>
        <v>4.8953897521791934</v>
      </c>
      <c r="AC249" s="235">
        <f>+IF(I249=0,"",'Ark1'!AA1948)</f>
        <v>0</v>
      </c>
      <c r="AD249" s="236">
        <f>+IF(I249=0,"",'Ark1'!AC1948)</f>
        <v>0</v>
      </c>
      <c r="AE249" s="237">
        <f>+IF(I249=0,"",'Ark1'!AE1948)</f>
        <v>0</v>
      </c>
      <c r="AF249" s="235">
        <f t="shared" si="22"/>
        <v>4.1448593822037845</v>
      </c>
      <c r="AG249" s="235">
        <f t="shared" si="24"/>
        <v>2.0423728813559321</v>
      </c>
      <c r="AH249" s="214"/>
      <c r="AI249" s="217"/>
      <c r="AK249" s="29"/>
      <c r="AL249" s="27"/>
      <c r="AM249" s="218"/>
      <c r="AN249" s="28"/>
      <c r="AR249" s="28"/>
    </row>
    <row r="250" spans="1:44" ht="15.6">
      <c r="A250" s="214"/>
      <c r="B250" s="290">
        <f>+'Ark1'!C1949</f>
        <v>2024</v>
      </c>
      <c r="C250" s="234">
        <f>+'Ark1'!L1949</f>
        <v>9</v>
      </c>
      <c r="D250" s="234" t="str">
        <f>VLOOKUP(C250,Klasse!$C$10:$D$26,2)</f>
        <v>R+</v>
      </c>
      <c r="E250" s="234">
        <f>+'Ark1'!H1949</f>
        <v>2</v>
      </c>
      <c r="F250" s="234">
        <f>+'Ark1'!J1949</f>
        <v>177</v>
      </c>
      <c r="G250" s="234" t="str">
        <f>VLOOKUP(F250,RNR!$A$1:$B$25,2)</f>
        <v>Slakthuset</v>
      </c>
      <c r="H250" s="234">
        <f>+IF(I250=0,"",'Ark1'!Q1949)</f>
        <v>145</v>
      </c>
      <c r="I250" s="351">
        <f>+'Ark1'!R1949</f>
        <v>451</v>
      </c>
      <c r="J250" s="235">
        <f>+IF(I250=0,"",'Ark1'!AG1949)</f>
        <v>15.124880599521878</v>
      </c>
      <c r="K250" s="235"/>
      <c r="L250" s="235">
        <f>+IF(I250=0,"",'Ark1'!AH1949)</f>
        <v>1.5521064301552101</v>
      </c>
      <c r="M250" s="95"/>
      <c r="N250" s="485">
        <f>+'Ark1'!AI1949</f>
        <v>450</v>
      </c>
      <c r="O250" s="73"/>
      <c r="P250" s="73"/>
      <c r="Q250" s="73"/>
      <c r="R250" s="32">
        <f>+IF(I250=0,"",'Ark1'!U1949)</f>
        <v>39.532815964523266</v>
      </c>
      <c r="S250" s="95"/>
      <c r="T250" s="486">
        <f>+IF(N250=0,"",'Ark1'!AJ1949)</f>
        <v>117.58422222222218</v>
      </c>
      <c r="U250" s="95"/>
      <c r="V250" s="486">
        <f>+IF(N250=0,"",'Ark1'!AK1949)</f>
        <v>24.177473110343929</v>
      </c>
      <c r="W250" s="95"/>
      <c r="X250" s="236">
        <f>+IF(I250=0,"",'Ark1'!T1949)</f>
        <v>8.2682926829268286</v>
      </c>
      <c r="Y250" s="237">
        <f>+IF(I250=0,"",'Ark1'!W1949)</f>
        <v>38.580931263858091</v>
      </c>
      <c r="Z250" s="237">
        <f>+IF(I250=0,"",'Ark1'!X1949)</f>
        <v>100</v>
      </c>
      <c r="AA250" s="237">
        <f>+IF(I250=0,"",'Ark1'!Y1949)</f>
        <v>100</v>
      </c>
      <c r="AB250" s="237">
        <f>+IF(I250=0,"",'Ark1'!Z1949)</f>
        <v>4.2086318025052609</v>
      </c>
      <c r="AC250" s="235">
        <f>+IF(I250=0,"",'Ark1'!AA1949)</f>
        <v>0</v>
      </c>
      <c r="AD250" s="236">
        <f>+IF(I250=0,"",'Ark1'!AC1949)</f>
        <v>0</v>
      </c>
      <c r="AE250" s="237">
        <f>+IF(I250=0,"",'Ark1'!AE1949)</f>
        <v>0</v>
      </c>
      <c r="AF250" s="235">
        <f t="shared" si="22"/>
        <v>4.3925351071692518</v>
      </c>
      <c r="AG250" s="235">
        <f t="shared" si="24"/>
        <v>3.1103448275862071</v>
      </c>
      <c r="AH250" s="214"/>
      <c r="AI250" s="217"/>
      <c r="AK250" s="29"/>
      <c r="AL250" s="27"/>
      <c r="AM250" s="218"/>
      <c r="AN250" s="28"/>
      <c r="AR250" s="28"/>
    </row>
    <row r="251" spans="1:44" ht="15.6">
      <c r="A251" s="214"/>
      <c r="B251" s="290">
        <f>+'Ark1'!C1950</f>
        <v>2024</v>
      </c>
      <c r="C251" s="234">
        <f>+'Ark1'!L1950</f>
        <v>9</v>
      </c>
      <c r="D251" s="234" t="str">
        <f>VLOOKUP(C251,Klasse!$C$10:$D$26,2)</f>
        <v>R+</v>
      </c>
      <c r="E251" s="234">
        <f>+'Ark1'!H1950</f>
        <v>2</v>
      </c>
      <c r="F251" s="234">
        <f>+'Ark1'!J1950</f>
        <v>178</v>
      </c>
      <c r="G251" s="234" t="str">
        <f>VLOOKUP(F251,RNR!$A$1:$B$25,2)</f>
        <v>Røros</v>
      </c>
      <c r="H251" s="234">
        <f>+IF(I251=0,"",'Ark1'!Q1950)</f>
        <v>77</v>
      </c>
      <c r="I251" s="351">
        <f>+'Ark1'!R1950</f>
        <v>242</v>
      </c>
      <c r="J251" s="235">
        <f>+IF(I251=0,"",'Ark1'!AG1950)</f>
        <v>19.766744098036064</v>
      </c>
      <c r="K251" s="235"/>
      <c r="L251" s="235">
        <f>+IF(I251=0,"",'Ark1'!AH1950)</f>
        <v>1.6528925619834716</v>
      </c>
      <c r="M251" s="95"/>
      <c r="N251" s="485">
        <f>+'Ark1'!AI1950</f>
        <v>242</v>
      </c>
      <c r="O251" s="73"/>
      <c r="P251" s="73"/>
      <c r="Q251" s="73"/>
      <c r="R251" s="32">
        <f>+IF(I251=0,"",'Ark1'!U1950)</f>
        <v>39.065702479338867</v>
      </c>
      <c r="S251" s="95"/>
      <c r="T251" s="486">
        <f>+IF(N251=0,"",'Ark1'!AJ1950)</f>
        <v>117.85454545454544</v>
      </c>
      <c r="U251" s="95"/>
      <c r="V251" s="486">
        <f>+IF(N251=0,"",'Ark1'!AK1950)</f>
        <v>23.820913960720368</v>
      </c>
      <c r="W251" s="95"/>
      <c r="X251" s="236">
        <f>+IF(I251=0,"",'Ark1'!T1950)</f>
        <v>8.3801652892561993</v>
      </c>
      <c r="Y251" s="237">
        <f>+IF(I251=0,"",'Ark1'!W1950)</f>
        <v>46.280991735537192</v>
      </c>
      <c r="Z251" s="237">
        <f>+IF(I251=0,"",'Ark1'!X1950)</f>
        <v>100</v>
      </c>
      <c r="AA251" s="237">
        <f>+IF(I251=0,"",'Ark1'!Y1950)</f>
        <v>100</v>
      </c>
      <c r="AB251" s="237">
        <f>+IF(I251=0,"",'Ark1'!Z1950)</f>
        <v>3.9931063171722978</v>
      </c>
      <c r="AC251" s="235">
        <f>+IF(I251=0,"",'Ark1'!AA1950)</f>
        <v>0</v>
      </c>
      <c r="AD251" s="236">
        <f>+IF(I251=0,"",'Ark1'!AC1950)</f>
        <v>0</v>
      </c>
      <c r="AE251" s="237">
        <f>+IF(I251=0,"",'Ark1'!AE1950)</f>
        <v>0</v>
      </c>
      <c r="AF251" s="235">
        <f t="shared" si="22"/>
        <v>4.3406336088154296</v>
      </c>
      <c r="AG251" s="235">
        <f t="shared" si="24"/>
        <v>3.1428571428571428</v>
      </c>
      <c r="AH251" s="214"/>
      <c r="AI251" s="217"/>
      <c r="AK251" s="29"/>
      <c r="AL251" s="27"/>
      <c r="AM251" s="218"/>
      <c r="AN251" s="28"/>
      <c r="AR251" s="28"/>
    </row>
    <row r="252" spans="1:44" ht="15.6">
      <c r="A252" s="214"/>
      <c r="B252" s="290">
        <f>+'Ark1'!C1951</f>
        <v>2024</v>
      </c>
      <c r="C252" s="234">
        <f>+'Ark1'!L1951</f>
        <v>9</v>
      </c>
      <c r="D252" s="234" t="str">
        <f>VLOOKUP(C252,Klasse!$C$10:$D$26,2)</f>
        <v>R+</v>
      </c>
      <c r="E252" s="234">
        <f>+'Ark1'!H1951</f>
        <v>2</v>
      </c>
      <c r="F252" s="234">
        <f>+'Ark1'!J1951</f>
        <v>181</v>
      </c>
      <c r="G252" s="234" t="str">
        <f>VLOOKUP(F252,RNR!$A$1:$B$25,2)</f>
        <v>Horns</v>
      </c>
      <c r="H252" s="234">
        <f>+IF(I252=0,"",'Ark1'!Q1951)</f>
        <v>131</v>
      </c>
      <c r="I252" s="351">
        <f>+'Ark1'!R1951</f>
        <v>345</v>
      </c>
      <c r="J252" s="235">
        <f>+IF(I252=0,"",'Ark1'!AG1951)</f>
        <v>16.062759266206079</v>
      </c>
      <c r="K252" s="235"/>
      <c r="L252" s="235">
        <f>+IF(I252=0,"",'Ark1'!AH1951)</f>
        <v>0.28985507246376807</v>
      </c>
      <c r="M252" s="95"/>
      <c r="N252" s="485">
        <f>+'Ark1'!AI1951</f>
        <v>311</v>
      </c>
      <c r="O252" s="73"/>
      <c r="P252" s="73"/>
      <c r="Q252" s="73"/>
      <c r="R252" s="32">
        <f>+IF(I252=0,"",'Ark1'!U1951)</f>
        <v>38.351304347826115</v>
      </c>
      <c r="S252" s="95"/>
      <c r="T252" s="486">
        <f>+IF(N252=0,"",'Ark1'!AJ1951)</f>
        <v>115.91929260450172</v>
      </c>
      <c r="U252" s="95"/>
      <c r="V252" s="486">
        <f>+IF(N252=0,"",'Ark1'!AK1951)</f>
        <v>24.492039670363155</v>
      </c>
      <c r="W252" s="95"/>
      <c r="X252" s="236">
        <f>+IF(I252=0,"",'Ark1'!T1951)</f>
        <v>8.420289855072463</v>
      </c>
      <c r="Y252" s="237">
        <f>+IF(I252=0,"",'Ark1'!W1951)</f>
        <v>37.681159420289845</v>
      </c>
      <c r="Z252" s="237">
        <f>+IF(I252=0,"",'Ark1'!X1951)</f>
        <v>100</v>
      </c>
      <c r="AA252" s="237">
        <f>+IF(I252=0,"",'Ark1'!Y1951)</f>
        <v>100</v>
      </c>
      <c r="AB252" s="237">
        <f>+IF(I252=0,"",'Ark1'!Z1951)</f>
        <v>4.2170124437625924</v>
      </c>
      <c r="AC252" s="235">
        <f>+IF(I252=0,"",'Ark1'!AA1951)</f>
        <v>0</v>
      </c>
      <c r="AD252" s="236">
        <f>+IF(I252=0,"",'Ark1'!AC1951)</f>
        <v>0</v>
      </c>
      <c r="AE252" s="237">
        <f>+IF(I252=0,"",'Ark1'!AE1951)</f>
        <v>0</v>
      </c>
      <c r="AF252" s="235">
        <f t="shared" si="22"/>
        <v>4.2612560386473461</v>
      </c>
      <c r="AG252" s="235">
        <f t="shared" si="24"/>
        <v>2.6335877862595418</v>
      </c>
      <c r="AH252" s="214"/>
      <c r="AI252" s="217"/>
      <c r="AK252" s="29"/>
      <c r="AL252" s="27"/>
      <c r="AM252" s="218"/>
      <c r="AN252" s="28"/>
      <c r="AR252" s="28"/>
    </row>
    <row r="253" spans="1:44" ht="15.6">
      <c r="A253" s="214"/>
      <c r="B253" s="290">
        <f>+'Ark1'!C1952</f>
        <v>2024</v>
      </c>
      <c r="C253" s="234">
        <f>+'Ark1'!L1952</f>
        <v>9</v>
      </c>
      <c r="D253" s="234" t="str">
        <f>VLOOKUP(C253,Klasse!$C$10:$D$26,2)</f>
        <v>R+</v>
      </c>
      <c r="E253" s="234">
        <f>+'Ark1'!H1952</f>
        <v>1</v>
      </c>
      <c r="F253" s="234">
        <f>+'Ark1'!J1952</f>
        <v>262</v>
      </c>
      <c r="G253" s="234" t="str">
        <f>VLOOKUP(F253,RNR!$A$1:$B$25,2)</f>
        <v>Strilalam</v>
      </c>
      <c r="H253" s="234" t="str">
        <f>+IF(I253=0,"",'Ark1'!Q1952)</f>
        <v/>
      </c>
      <c r="I253" s="351">
        <f>+'Ark1'!R1952</f>
        <v>0</v>
      </c>
      <c r="J253" s="235" t="str">
        <f>+IF(I253=0,"",'Ark1'!AG1952)</f>
        <v/>
      </c>
      <c r="K253" s="235"/>
      <c r="L253" s="235" t="str">
        <f>+IF(I253=0,"",'Ark1'!AH1952)</f>
        <v/>
      </c>
      <c r="M253" s="95"/>
      <c r="N253" s="485">
        <f>+'Ark1'!AI1952</f>
        <v>0</v>
      </c>
      <c r="O253" s="73"/>
      <c r="P253" s="73"/>
      <c r="Q253" s="73"/>
      <c r="R253" s="32" t="str">
        <f>+IF(I253=0,"",'Ark1'!U1952)</f>
        <v/>
      </c>
      <c r="S253" s="95"/>
      <c r="T253" s="486" t="str">
        <f>+IF(N253=0,"",'Ark1'!AJ1952)</f>
        <v/>
      </c>
      <c r="U253" s="95"/>
      <c r="V253" s="486" t="str">
        <f>+IF(N253=0,"",'Ark1'!AK1952)</f>
        <v/>
      </c>
      <c r="W253" s="95"/>
      <c r="X253" s="236" t="str">
        <f>+IF(I253=0,"",'Ark1'!T1952)</f>
        <v/>
      </c>
      <c r="Y253" s="237" t="str">
        <f>+IF(I253=0,"",'Ark1'!W1952)</f>
        <v/>
      </c>
      <c r="Z253" s="237" t="str">
        <f>+IF(I253=0,"",'Ark1'!X1952)</f>
        <v/>
      </c>
      <c r="AA253" s="237" t="str">
        <f>+IF(I253=0,"",'Ark1'!Y1952)</f>
        <v/>
      </c>
      <c r="AB253" s="237" t="str">
        <f>+IF(I253=0,"",'Ark1'!Z1952)</f>
        <v/>
      </c>
      <c r="AC253" s="235" t="str">
        <f>+IF(I253=0,"",'Ark1'!AA1952)</f>
        <v/>
      </c>
      <c r="AD253" s="236" t="str">
        <f>+IF(I253=0,"",'Ark1'!AC1952)</f>
        <v/>
      </c>
      <c r="AE253" s="237" t="str">
        <f>+IF(I253=0,"",'Ark1'!AE1952)</f>
        <v/>
      </c>
      <c r="AF253" s="235" t="str">
        <f t="shared" si="22"/>
        <v/>
      </c>
      <c r="AG253" s="235" t="str">
        <f t="shared" si="24"/>
        <v/>
      </c>
      <c r="AH253" s="214"/>
      <c r="AI253" s="217"/>
      <c r="AK253" s="29"/>
      <c r="AL253" s="27"/>
      <c r="AM253" s="218"/>
      <c r="AN253" s="28"/>
      <c r="AR253" s="28"/>
    </row>
    <row r="254" spans="1:44" ht="15.6">
      <c r="A254" s="214"/>
      <c r="B254" s="290">
        <f>+'Ark1'!C1953</f>
        <v>2024</v>
      </c>
      <c r="C254" s="234">
        <f>+'Ark1'!L1953</f>
        <v>9</v>
      </c>
      <c r="D254" s="234" t="str">
        <f>VLOOKUP(C254,Klasse!$C$10:$D$26,2)</f>
        <v>R+</v>
      </c>
      <c r="E254" s="234">
        <f>+'Ark1'!H1953</f>
        <v>2</v>
      </c>
      <c r="F254" s="234">
        <f>+'Ark1'!J1953</f>
        <v>267</v>
      </c>
      <c r="G254" s="234" t="str">
        <f>VLOOKUP(F254,RNR!$A$1:$B$25,2)</f>
        <v>Dalpro</v>
      </c>
      <c r="H254" s="234">
        <f>+IF(I254=0,"",'Ark1'!Q1953)</f>
        <v>1</v>
      </c>
      <c r="I254" s="351">
        <f>+'Ark1'!R1953</f>
        <v>1</v>
      </c>
      <c r="J254" s="235">
        <f>+IF(I254=0,"",'Ark1'!AG1953)</f>
        <v>1.2291709524789141</v>
      </c>
      <c r="K254" s="235"/>
      <c r="L254" s="235">
        <f>+IF(I254=0,"",'Ark1'!AH1953)</f>
        <v>0</v>
      </c>
      <c r="M254" s="95"/>
      <c r="N254" s="485">
        <f>+'Ark1'!AI1953</f>
        <v>1</v>
      </c>
      <c r="O254" s="73"/>
      <c r="P254" s="73"/>
      <c r="Q254" s="73"/>
      <c r="R254" s="32">
        <f>+IF(I254=0,"",'Ark1'!U1953)</f>
        <v>23.900000000000006</v>
      </c>
      <c r="S254" s="95"/>
      <c r="T254" s="486">
        <f>+IF(N254=0,"",'Ark1'!AJ1953)</f>
        <v>104.9</v>
      </c>
      <c r="U254" s="95"/>
      <c r="V254" s="486">
        <f>+IF(N254=0,"",'Ark1'!AK1953)</f>
        <v>20.704818908597723</v>
      </c>
      <c r="W254" s="95"/>
      <c r="X254" s="236">
        <f>+IF(I254=0,"",'Ark1'!T1953)</f>
        <v>9</v>
      </c>
      <c r="Y254" s="237">
        <f>+IF(I254=0,"",'Ark1'!W1953)</f>
        <v>100</v>
      </c>
      <c r="Z254" s="237">
        <f>+IF(I254=0,"",'Ark1'!X1953)</f>
        <v>100</v>
      </c>
      <c r="AA254" s="237">
        <f>+IF(I254=0,"",'Ark1'!Y1953)</f>
        <v>100</v>
      </c>
      <c r="AB254" s="237">
        <f>+IF(I254=0,"",'Ark1'!Z1953)</f>
        <v>0</v>
      </c>
      <c r="AC254" s="235">
        <f>+IF(I254=0,"",'Ark1'!AA1953)</f>
        <v>0</v>
      </c>
      <c r="AD254" s="236">
        <f>+IF(I254=0,"",'Ark1'!AC1953)</f>
        <v>0</v>
      </c>
      <c r="AE254" s="237">
        <f>+IF(I254=0,"",'Ark1'!AE1953)</f>
        <v>0</v>
      </c>
      <c r="AF254" s="235">
        <f t="shared" si="22"/>
        <v>2.6555555555555563</v>
      </c>
      <c r="AG254" s="235">
        <f t="shared" si="24"/>
        <v>1</v>
      </c>
      <c r="AH254" s="214"/>
      <c r="AI254" s="217"/>
      <c r="AK254" s="29"/>
      <c r="AL254" s="27"/>
      <c r="AM254" s="218"/>
      <c r="AN254" s="28"/>
      <c r="AR254" s="28"/>
    </row>
    <row r="255" spans="1:44" ht="15.6">
      <c r="A255" s="214"/>
      <c r="B255" s="290">
        <f>+'Ark1'!C1954</f>
        <v>2024</v>
      </c>
      <c r="C255" s="234">
        <f>+'Ark1'!L1954</f>
        <v>9</v>
      </c>
      <c r="D255" s="234" t="str">
        <f>VLOOKUP(C255,Klasse!$C$10:$D$26,2)</f>
        <v>R+</v>
      </c>
      <c r="E255" s="234">
        <f>+'Ark1'!H1954</f>
        <v>1</v>
      </c>
      <c r="F255" s="234">
        <f>+'Ark1'!J1954</f>
        <v>309</v>
      </c>
      <c r="G255" s="234" t="str">
        <f>VLOOKUP(F255,RNR!$A$1:$B$25,2)</f>
        <v>Malvik</v>
      </c>
      <c r="H255" s="234">
        <f>+IF(I255=0,"",'Ark1'!Q1954)</f>
        <v>507</v>
      </c>
      <c r="I255" s="351">
        <f>+'Ark1'!R1954</f>
        <v>1472</v>
      </c>
      <c r="J255" s="235">
        <f>+IF(I255=0,"",'Ark1'!AG1954)</f>
        <v>19.466286023424914</v>
      </c>
      <c r="K255" s="235"/>
      <c r="L255" s="235">
        <f>+IF(I255=0,"",'Ark1'!AH1954)</f>
        <v>2.3777173913043477</v>
      </c>
      <c r="M255" s="95"/>
      <c r="N255" s="485">
        <f>+'Ark1'!AI1954</f>
        <v>1472</v>
      </c>
      <c r="O255" s="73"/>
      <c r="P255" s="73"/>
      <c r="Q255" s="73"/>
      <c r="R255" s="32">
        <f>+IF(I255=0,"",'Ark1'!U1954)</f>
        <v>38.475815217391251</v>
      </c>
      <c r="S255" s="95"/>
      <c r="T255" s="486">
        <f>+IF(N255=0,"",'Ark1'!AJ1954)</f>
        <v>115.9324048913043</v>
      </c>
      <c r="U255" s="95"/>
      <c r="V255" s="486">
        <f>+IF(N255=0,"",'Ark1'!AK1954)</f>
        <v>24.638283056179059</v>
      </c>
      <c r="W255" s="95"/>
      <c r="X255" s="236">
        <f>+IF(I255=0,"",'Ark1'!T1954)</f>
        <v>8.3430706521739122</v>
      </c>
      <c r="Y255" s="237">
        <f>+IF(I255=0,"",'Ark1'!W1954)</f>
        <v>42.459239130434781</v>
      </c>
      <c r="Z255" s="237">
        <f>+IF(I255=0,"",'Ark1'!X1954)</f>
        <v>100</v>
      </c>
      <c r="AA255" s="237">
        <f>+IF(I255=0,"",'Ark1'!Y1954)</f>
        <v>99.728260869565219</v>
      </c>
      <c r="AB255" s="237">
        <f>+IF(I255=0,"",'Ark1'!Z1954)</f>
        <v>4.7561986886443854</v>
      </c>
      <c r="AC255" s="235">
        <f>+IF(I255=0,"",'Ark1'!AA1954)</f>
        <v>0</v>
      </c>
      <c r="AD255" s="236">
        <f>+IF(I255=0,"",'Ark1'!AC1954)</f>
        <v>0</v>
      </c>
      <c r="AE255" s="237">
        <f>+IF(I255=0,"",'Ark1'!AE1954)</f>
        <v>0</v>
      </c>
      <c r="AF255" s="235">
        <f t="shared" si="22"/>
        <v>4.2750905797101391</v>
      </c>
      <c r="AG255" s="235">
        <f t="shared" si="24"/>
        <v>2.9033530571992112</v>
      </c>
      <c r="AH255" s="214"/>
      <c r="AI255" s="217"/>
      <c r="AK255" s="29"/>
      <c r="AL255" s="27"/>
      <c r="AM255" s="218"/>
      <c r="AN255" s="28"/>
      <c r="AR255" s="28"/>
    </row>
    <row r="256" spans="1:44" ht="15.6">
      <c r="A256" s="214"/>
      <c r="B256" s="290">
        <f>+'Ark1'!C1955</f>
        <v>2024</v>
      </c>
      <c r="C256" s="234">
        <f>+'Ark1'!L1955</f>
        <v>9</v>
      </c>
      <c r="D256" s="234" t="str">
        <f>VLOOKUP(C256,Klasse!$C$10:$D$26,2)</f>
        <v>R+</v>
      </c>
      <c r="E256" s="234">
        <f>+'Ark1'!H1955</f>
        <v>2</v>
      </c>
      <c r="F256" s="234">
        <f>+'Ark1'!J1955</f>
        <v>470</v>
      </c>
      <c r="G256" s="234" t="str">
        <f>VLOOKUP(F256,RNR!$A$1:$B$25,2)</f>
        <v>Jens Eide</v>
      </c>
      <c r="H256" s="234">
        <f>+IF(I256=0,"",'Ark1'!Q1955)</f>
        <v>62</v>
      </c>
      <c r="I256" s="351">
        <f>+'Ark1'!R1955</f>
        <v>116</v>
      </c>
      <c r="J256" s="235">
        <f>+IF(I256=0,"",'Ark1'!AG1955)</f>
        <v>12.247512900376549</v>
      </c>
      <c r="K256" s="235"/>
      <c r="L256" s="235">
        <f>+IF(I256=0,"",'Ark1'!AH1955)</f>
        <v>11.206896551724139</v>
      </c>
      <c r="M256" s="95"/>
      <c r="N256" s="485">
        <f>+'Ark1'!AI1955</f>
        <v>113</v>
      </c>
      <c r="O256" s="73"/>
      <c r="P256" s="73"/>
      <c r="Q256" s="73"/>
      <c r="R256" s="32">
        <f>+IF(I256=0,"",'Ark1'!U1955)</f>
        <v>36.338793103448246</v>
      </c>
      <c r="S256" s="95"/>
      <c r="T256" s="486">
        <f>+IF(N256=0,"",'Ark1'!AJ1955)</f>
        <v>114.88053097345139</v>
      </c>
      <c r="U256" s="95"/>
      <c r="V256" s="486">
        <f>+IF(N256=0,"",'Ark1'!AK1955)</f>
        <v>23.706482693906526</v>
      </c>
      <c r="W256" s="95"/>
      <c r="X256" s="236">
        <f>+IF(I256=0,"",'Ark1'!T1955)</f>
        <v>9.6379310344827545</v>
      </c>
      <c r="Y256" s="237">
        <f>+IF(I256=0,"",'Ark1'!W1955)</f>
        <v>58.620689655172413</v>
      </c>
      <c r="Z256" s="237">
        <f>+IF(I256=0,"",'Ark1'!X1955)</f>
        <v>100</v>
      </c>
      <c r="AA256" s="237">
        <f>+IF(I256=0,"",'Ark1'!Y1955)</f>
        <v>95.689655172413822</v>
      </c>
      <c r="AB256" s="237">
        <f>+IF(I256=0,"",'Ark1'!Z1955)</f>
        <v>6.2157027448525479</v>
      </c>
      <c r="AC256" s="235">
        <f>+IF(I256=0,"",'Ark1'!AA1955)</f>
        <v>0</v>
      </c>
      <c r="AD256" s="236">
        <f>+IF(I256=0,"",'Ark1'!AC1955)</f>
        <v>0</v>
      </c>
      <c r="AE256" s="237">
        <f>+IF(I256=0,"",'Ark1'!AE1955)</f>
        <v>0</v>
      </c>
      <c r="AF256" s="235">
        <f t="shared" si="22"/>
        <v>4.037643678160916</v>
      </c>
      <c r="AG256" s="235">
        <f t="shared" si="24"/>
        <v>1.8709677419354838</v>
      </c>
      <c r="AH256" s="214"/>
      <c r="AI256" s="217"/>
      <c r="AK256" s="29"/>
      <c r="AL256" s="27"/>
      <c r="AM256" s="218"/>
      <c r="AN256" s="28"/>
      <c r="AR256" s="28"/>
    </row>
    <row r="257" spans="1:62" ht="15.6">
      <c r="A257" s="214"/>
      <c r="B257" s="290">
        <f>+'Ark1'!C1956</f>
        <v>2024</v>
      </c>
      <c r="C257" s="234">
        <f>+'Ark1'!L1956</f>
        <v>9</v>
      </c>
      <c r="D257" s="234" t="str">
        <f>VLOOKUP(C257,Klasse!$C$10:$D$26,2)</f>
        <v>R+</v>
      </c>
      <c r="E257" s="234">
        <f>+'Ark1'!H1956</f>
        <v>2</v>
      </c>
      <c r="F257" s="234">
        <f>+'Ark1'!J1956</f>
        <v>629</v>
      </c>
      <c r="G257" s="234" t="str">
        <f>VLOOKUP(F257,RNR!$A$1:$B$25,2)</f>
        <v>Bø</v>
      </c>
      <c r="H257" s="234" t="str">
        <f>+IF(I257=0,"",'Ark1'!Q1956)</f>
        <v/>
      </c>
      <c r="I257" s="351">
        <f>+'Ark1'!R1956</f>
        <v>0</v>
      </c>
      <c r="J257" s="235" t="str">
        <f>+IF(I257=0,"",'Ark1'!AG1956)</f>
        <v/>
      </c>
      <c r="K257" s="235"/>
      <c r="L257" s="235" t="str">
        <f>+IF(I257=0,"",'Ark1'!AH1956)</f>
        <v/>
      </c>
      <c r="M257" s="95"/>
      <c r="N257" s="485">
        <f>+'Ark1'!AI1956</f>
        <v>0</v>
      </c>
      <c r="O257" s="73"/>
      <c r="P257" s="73"/>
      <c r="Q257" s="73"/>
      <c r="R257" s="32" t="str">
        <f>+IF(I257=0,"",'Ark1'!U1956)</f>
        <v/>
      </c>
      <c r="S257" s="95"/>
      <c r="T257" s="486" t="str">
        <f>+IF(N257=0,"",'Ark1'!AJ1956)</f>
        <v/>
      </c>
      <c r="U257" s="95"/>
      <c r="V257" s="486" t="str">
        <f>+IF(N257=0,"",'Ark1'!AK1956)</f>
        <v/>
      </c>
      <c r="W257" s="95"/>
      <c r="X257" s="236" t="str">
        <f>+IF(I257=0,"",'Ark1'!T1956)</f>
        <v/>
      </c>
      <c r="Y257" s="237" t="str">
        <f>+IF(I257=0,"",'Ark1'!W1956)</f>
        <v/>
      </c>
      <c r="Z257" s="237" t="str">
        <f>+IF(I257=0,"",'Ark1'!X1956)</f>
        <v/>
      </c>
      <c r="AA257" s="237" t="str">
        <f>+IF(I257=0,"",'Ark1'!Y1956)</f>
        <v/>
      </c>
      <c r="AB257" s="237" t="str">
        <f>+IF(I257=0,"",'Ark1'!Z1956)</f>
        <v/>
      </c>
      <c r="AC257" s="235" t="str">
        <f>+IF(I257=0,"",'Ark1'!AA1956)</f>
        <v/>
      </c>
      <c r="AD257" s="236" t="str">
        <f>+IF(I257=0,"",'Ark1'!AC1956)</f>
        <v/>
      </c>
      <c r="AE257" s="237" t="str">
        <f>+IF(I257=0,"",'Ark1'!AE1956)</f>
        <v/>
      </c>
      <c r="AF257" s="235" t="str">
        <f t="shared" si="22"/>
        <v/>
      </c>
      <c r="AG257" s="235" t="str">
        <f t="shared" si="24"/>
        <v/>
      </c>
      <c r="AH257" s="214"/>
      <c r="AI257" s="217"/>
      <c r="AK257" s="29"/>
      <c r="AL257" s="27"/>
      <c r="AM257" s="218"/>
      <c r="AN257" s="28"/>
      <c r="AR257" s="28"/>
    </row>
    <row r="258" spans="1:62" ht="15.6">
      <c r="A258" s="214"/>
      <c r="B258" s="290">
        <f>+'Ark1'!C1957</f>
        <v>2024</v>
      </c>
      <c r="C258" s="234">
        <f>+'Ark1'!L1957</f>
        <v>9</v>
      </c>
      <c r="D258" s="234" t="str">
        <f>VLOOKUP(C258,Klasse!$C$10:$D$26,2)</f>
        <v>R+</v>
      </c>
      <c r="E258" s="234">
        <f>+'Ark1'!H1957</f>
        <v>1</v>
      </c>
      <c r="F258" s="234">
        <f>+'Ark1'!J1957</f>
        <v>643</v>
      </c>
      <c r="G258" s="234" t="str">
        <f>VLOOKUP(F258,RNR!$A$1:$B$25,2)</f>
        <v>Bjerka</v>
      </c>
      <c r="H258" s="234">
        <f>+IF(I258=0,"",'Ark1'!Q1957)</f>
        <v>221</v>
      </c>
      <c r="I258" s="351">
        <f>+'Ark1'!R1957</f>
        <v>677</v>
      </c>
      <c r="J258" s="235">
        <f>+IF(I258=0,"",'Ark1'!AG1957)</f>
        <v>17.481606700605624</v>
      </c>
      <c r="K258" s="235"/>
      <c r="L258" s="235">
        <f>+IF(I258=0,"",'Ark1'!AH1957)</f>
        <v>1.1816838995568688</v>
      </c>
      <c r="M258" s="95"/>
      <c r="N258" s="485">
        <f>+'Ark1'!AI1957</f>
        <v>504</v>
      </c>
      <c r="O258" s="73"/>
      <c r="P258" s="73"/>
      <c r="Q258" s="73"/>
      <c r="R258" s="32">
        <f>+IF(I258=0,"",'Ark1'!U1957)</f>
        <v>38.463072378138826</v>
      </c>
      <c r="S258" s="95"/>
      <c r="T258" s="486">
        <f>+IF(N258=0,"",'Ark1'!AJ1957)</f>
        <v>114.24702380952388</v>
      </c>
      <c r="U258" s="95"/>
      <c r="V258" s="486">
        <f>+IF(N258=0,"",'Ark1'!AK1957)</f>
        <v>24.988406371751957</v>
      </c>
      <c r="W258" s="95"/>
      <c r="X258" s="236">
        <f>+IF(I258=0,"",'Ark1'!T1957)</f>
        <v>8.2348596750369278</v>
      </c>
      <c r="Y258" s="237">
        <f>+IF(I258=0,"",'Ark1'!W1957)</f>
        <v>38.847858197932062</v>
      </c>
      <c r="Z258" s="237">
        <f>+IF(I258=0,"",'Ark1'!X1957)</f>
        <v>100</v>
      </c>
      <c r="AA258" s="237">
        <f>+IF(I258=0,"",'Ark1'!Y1957)</f>
        <v>99.704579025110789</v>
      </c>
      <c r="AB258" s="237">
        <f>+IF(I258=0,"",'Ark1'!Z1957)</f>
        <v>4.8577758722072817</v>
      </c>
      <c r="AC258" s="235">
        <f>+IF(I258=0,"",'Ark1'!AA1957)</f>
        <v>0</v>
      </c>
      <c r="AD258" s="236">
        <f>+IF(I258=0,"",'Ark1'!AC1957)</f>
        <v>0</v>
      </c>
      <c r="AE258" s="237">
        <f>+IF(I258=0,"",'Ark1'!AE1957)</f>
        <v>0</v>
      </c>
      <c r="AF258" s="235">
        <f t="shared" si="22"/>
        <v>4.2736747086820914</v>
      </c>
      <c r="AG258" s="235">
        <f t="shared" si="24"/>
        <v>3.063348416289593</v>
      </c>
      <c r="AH258" s="214"/>
      <c r="AI258" s="217"/>
      <c r="AK258" s="29"/>
      <c r="AL258" s="27"/>
      <c r="AM258" s="218"/>
      <c r="AN258" s="28"/>
      <c r="AR258" s="28"/>
    </row>
    <row r="259" spans="1:62" ht="15.6">
      <c r="A259" s="214"/>
      <c r="B259" s="290">
        <f>+'Ark1'!C1958</f>
        <v>2024</v>
      </c>
      <c r="C259" s="234">
        <f>+'Ark1'!L1958</f>
        <v>9</v>
      </c>
      <c r="D259" s="234" t="str">
        <f>VLOOKUP(C259,Klasse!$C$10:$D$26,2)</f>
        <v>R+</v>
      </c>
      <c r="E259" s="234">
        <f>+'Ark1'!H1958</f>
        <v>2</v>
      </c>
      <c r="F259" s="234">
        <f>+'Ark1'!J1958</f>
        <v>704</v>
      </c>
      <c r="G259" s="234" t="str">
        <f>VLOOKUP(F259,RNR!$A$1:$B$25,2)</f>
        <v>Øre Vilt</v>
      </c>
      <c r="H259" s="234" t="str">
        <f>+IF(I259=0,"",'Ark1'!Q1958)</f>
        <v/>
      </c>
      <c r="I259" s="351">
        <f>+'Ark1'!R1958</f>
        <v>0</v>
      </c>
      <c r="J259" s="235" t="str">
        <f>+IF(I259=0,"",'Ark1'!AG1958)</f>
        <v/>
      </c>
      <c r="K259" s="235"/>
      <c r="L259" s="235" t="str">
        <f>+IF(I259=0,"",'Ark1'!AH1958)</f>
        <v/>
      </c>
      <c r="M259" s="95"/>
      <c r="N259" s="485">
        <f>+'Ark1'!AI1958</f>
        <v>0</v>
      </c>
      <c r="O259" s="73"/>
      <c r="P259" s="73"/>
      <c r="Q259" s="73"/>
      <c r="R259" s="32" t="str">
        <f>+IF(I259=0,"",'Ark1'!U1958)</f>
        <v/>
      </c>
      <c r="S259" s="95"/>
      <c r="T259" s="486" t="str">
        <f>+IF(N259=0,"",'Ark1'!AJ1958)</f>
        <v/>
      </c>
      <c r="U259" s="95"/>
      <c r="V259" s="486" t="str">
        <f>+IF(N259=0,"",'Ark1'!AK1958)</f>
        <v/>
      </c>
      <c r="W259" s="95"/>
      <c r="X259" s="236" t="str">
        <f>+IF(I259=0,"",'Ark1'!T1958)</f>
        <v/>
      </c>
      <c r="Y259" s="237" t="str">
        <f>+IF(I259=0,"",'Ark1'!W1958)</f>
        <v/>
      </c>
      <c r="Z259" s="237" t="str">
        <f>+IF(I259=0,"",'Ark1'!X1958)</f>
        <v/>
      </c>
      <c r="AA259" s="237" t="str">
        <f>+IF(I259=0,"",'Ark1'!Y1958)</f>
        <v/>
      </c>
      <c r="AB259" s="237" t="str">
        <f>+IF(I259=0,"",'Ark1'!Z1958)</f>
        <v/>
      </c>
      <c r="AC259" s="235" t="str">
        <f>+IF(I259=0,"",'Ark1'!AA1958)</f>
        <v/>
      </c>
      <c r="AD259" s="236" t="str">
        <f>+IF(I259=0,"",'Ark1'!AC1958)</f>
        <v/>
      </c>
      <c r="AE259" s="237" t="str">
        <f>+IF(I259=0,"",'Ark1'!AE1958)</f>
        <v/>
      </c>
      <c r="AF259" s="235" t="str">
        <f t="shared" si="22"/>
        <v/>
      </c>
      <c r="AG259" s="235" t="str">
        <f t="shared" si="24"/>
        <v/>
      </c>
      <c r="AH259" s="214"/>
      <c r="AI259" s="217"/>
      <c r="AK259" s="29"/>
      <c r="AL259" s="27"/>
      <c r="AM259" s="218"/>
      <c r="AN259" s="28"/>
      <c r="AR259" s="28"/>
    </row>
    <row r="260" spans="1:62" ht="15.6">
      <c r="A260" s="214"/>
      <c r="B260" s="290">
        <f>+'Ark1'!C1959</f>
        <v>2024</v>
      </c>
      <c r="C260" s="234">
        <f>+'Ark1'!L1959</f>
        <v>9</v>
      </c>
      <c r="D260" s="234" t="str">
        <f>VLOOKUP(C260,Klasse!$C$10:$D$26,2)</f>
        <v>R+</v>
      </c>
      <c r="E260" s="234">
        <f>+'Ark1'!H1959</f>
        <v>1</v>
      </c>
      <c r="F260" s="234">
        <f>+'Ark1'!J1959</f>
        <v>802</v>
      </c>
      <c r="G260" s="234" t="str">
        <f>VLOOKUP(F260,RNR!$A$1:$B$25,2)</f>
        <v>Karasjok</v>
      </c>
      <c r="H260" s="234">
        <f>+IF(I260=0,"",'Ark1'!Q1959)</f>
        <v>43</v>
      </c>
      <c r="I260" s="351">
        <f>+'Ark1'!R1959</f>
        <v>138</v>
      </c>
      <c r="J260" s="235">
        <f>+IF(I260=0,"",'Ark1'!AG1959)</f>
        <v>17.962521364459779</v>
      </c>
      <c r="K260" s="235"/>
      <c r="L260" s="235">
        <f>+IF(I260=0,"",'Ark1'!AH1959)</f>
        <v>0</v>
      </c>
      <c r="M260" s="95"/>
      <c r="N260" s="485">
        <f>+'Ark1'!AI1959</f>
        <v>138</v>
      </c>
      <c r="O260" s="73"/>
      <c r="P260" s="73"/>
      <c r="Q260" s="73"/>
      <c r="R260" s="32">
        <f>+IF(I260=0,"",'Ark1'!U1959)</f>
        <v>38.154347826086962</v>
      </c>
      <c r="S260" s="95"/>
      <c r="T260" s="486">
        <f>+IF(N260=0,"",'Ark1'!AJ1959)</f>
        <v>116.1028985507246</v>
      </c>
      <c r="U260" s="95"/>
      <c r="V260" s="486">
        <f>+IF(N260=0,"",'Ark1'!AK1959)</f>
        <v>24.276910630363911</v>
      </c>
      <c r="W260" s="95"/>
      <c r="X260" s="236">
        <f>+IF(I260=0,"",'Ark1'!T1959)</f>
        <v>8.6811594202898554</v>
      </c>
      <c r="Y260" s="237">
        <f>+IF(I260=0,"",'Ark1'!W1959)</f>
        <v>51.449275362318843</v>
      </c>
      <c r="Z260" s="237">
        <f>+IF(I260=0,"",'Ark1'!X1959)</f>
        <v>100</v>
      </c>
      <c r="AA260" s="237">
        <f>+IF(I260=0,"",'Ark1'!Y1959)</f>
        <v>99.275362318840621</v>
      </c>
      <c r="AB260" s="237">
        <f>+IF(I260=0,"",'Ark1'!Z1959)</f>
        <v>4.6789246808291809</v>
      </c>
      <c r="AC260" s="235">
        <f>+IF(I260=0,"",'Ark1'!AA1959)</f>
        <v>0</v>
      </c>
      <c r="AD260" s="236">
        <f>+IF(I260=0,"",'Ark1'!AC1959)</f>
        <v>0</v>
      </c>
      <c r="AE260" s="237">
        <f>+IF(I260=0,"",'Ark1'!AE1959)</f>
        <v>0</v>
      </c>
      <c r="AF260" s="235">
        <f t="shared" si="22"/>
        <v>4.2393719806763288</v>
      </c>
      <c r="AG260" s="235">
        <f t="shared" si="24"/>
        <v>3.2093023255813953</v>
      </c>
      <c r="AH260" s="214"/>
      <c r="AI260" s="217"/>
      <c r="AK260" s="29"/>
      <c r="AL260" s="27"/>
      <c r="AM260" s="218"/>
      <c r="AN260" s="28"/>
      <c r="AR260" s="28"/>
    </row>
    <row r="261" spans="1:62" ht="19.8">
      <c r="A261" s="214"/>
      <c r="B261" s="214"/>
      <c r="C261" s="214"/>
      <c r="D261" s="214"/>
      <c r="E261" s="214"/>
      <c r="F261" s="214"/>
      <c r="G261" s="214"/>
      <c r="H261" s="214"/>
      <c r="I261" s="347"/>
      <c r="J261" s="215"/>
      <c r="K261" s="215"/>
      <c r="L261" s="215"/>
      <c r="M261" s="95"/>
      <c r="N261" s="95"/>
      <c r="O261" s="95"/>
      <c r="P261" s="95"/>
      <c r="Q261" s="95"/>
      <c r="R261" s="214"/>
      <c r="S261" s="95"/>
      <c r="T261" s="95"/>
      <c r="U261" s="95"/>
      <c r="V261" s="95"/>
      <c r="W261" s="95"/>
      <c r="X261" s="214"/>
      <c r="Y261" s="216"/>
      <c r="Z261" s="216"/>
      <c r="AA261" s="216"/>
      <c r="AB261" s="216"/>
      <c r="AC261" s="216"/>
      <c r="AD261" s="214"/>
      <c r="AE261" s="216"/>
      <c r="AF261" s="216"/>
      <c r="AG261" s="216"/>
      <c r="AH261" s="214"/>
      <c r="AI261" s="217"/>
      <c r="AK261" s="29"/>
      <c r="AL261" s="27"/>
      <c r="AM261" s="218"/>
      <c r="AN261" s="28"/>
      <c r="AR261" s="28"/>
      <c r="BJ261" s="230"/>
    </row>
    <row r="262" spans="1:62" ht="24.6">
      <c r="A262" s="214"/>
      <c r="B262" s="214"/>
      <c r="C262" s="306" t="str">
        <f>+D264</f>
        <v>U-</v>
      </c>
      <c r="D262" s="214"/>
      <c r="E262" s="214"/>
      <c r="F262" s="214"/>
      <c r="G262" s="214"/>
      <c r="H262" s="214"/>
      <c r="I262" s="336">
        <f>SUM(I264:I288)</f>
        <v>6407</v>
      </c>
      <c r="J262" s="260"/>
      <c r="K262" s="260"/>
      <c r="L262" s="260"/>
      <c r="M262" s="95"/>
      <c r="N262" s="154">
        <f>SUM(N264:N288)</f>
        <v>6254</v>
      </c>
      <c r="O262" s="95"/>
      <c r="P262" s="95"/>
      <c r="Q262" s="95"/>
      <c r="R262" s="262">
        <f>+Klasse!N19</f>
        <v>43.096597471515594</v>
      </c>
      <c r="S262" s="95"/>
      <c r="T262" s="95"/>
      <c r="U262" s="95"/>
      <c r="V262" s="95"/>
      <c r="W262" s="95"/>
      <c r="X262" s="261"/>
      <c r="Y262" s="216"/>
      <c r="Z262" s="216"/>
      <c r="AA262" s="216"/>
      <c r="AB262" s="216"/>
      <c r="AC262" s="216"/>
      <c r="AD262" s="214"/>
      <c r="AE262" s="216"/>
      <c r="AF262" s="216"/>
      <c r="AG262" s="216"/>
      <c r="AH262" s="216"/>
      <c r="AI262" s="217"/>
      <c r="AK262" s="29"/>
      <c r="AL262" s="27"/>
      <c r="AM262" s="218"/>
      <c r="AN262" s="28"/>
      <c r="AR262" s="28"/>
      <c r="BJ262" s="230"/>
    </row>
    <row r="263" spans="1:62" ht="19.8">
      <c r="A263" s="214"/>
      <c r="B263" s="214"/>
      <c r="C263" s="214"/>
      <c r="D263" s="214"/>
      <c r="E263" s="214"/>
      <c r="F263" s="214"/>
      <c r="G263" s="214"/>
      <c r="H263" s="232"/>
      <c r="I263" s="347"/>
      <c r="J263" s="215"/>
      <c r="K263" s="215"/>
      <c r="L263" s="215"/>
      <c r="M263" s="95"/>
      <c r="N263" s="95"/>
      <c r="O263" s="95"/>
      <c r="P263" s="95"/>
      <c r="Q263" s="95"/>
      <c r="R263" s="215"/>
      <c r="S263" s="215"/>
      <c r="T263" s="95"/>
      <c r="U263" s="95"/>
      <c r="V263" s="95"/>
      <c r="W263" s="95"/>
      <c r="X263" s="232"/>
      <c r="Y263" s="216"/>
      <c r="Z263" s="216"/>
      <c r="AA263" s="216"/>
      <c r="AB263" s="216"/>
      <c r="AC263" s="233"/>
      <c r="AD263" s="214"/>
      <c r="AE263" s="233"/>
      <c r="AF263" s="233"/>
      <c r="AG263" s="231"/>
      <c r="AH263" s="214"/>
      <c r="AI263" s="217"/>
      <c r="AK263" s="29"/>
      <c r="AL263" s="27"/>
      <c r="AM263" s="218"/>
      <c r="AN263" s="28"/>
      <c r="AR263" s="28"/>
      <c r="BJ263" s="230"/>
    </row>
    <row r="264" spans="1:62" ht="15.6">
      <c r="A264" s="214"/>
      <c r="B264" s="290">
        <f>+'Ark1'!C1960</f>
        <v>2024</v>
      </c>
      <c r="C264" s="234">
        <f>+'Ark1'!L1960</f>
        <v>10</v>
      </c>
      <c r="D264" s="234" t="str">
        <f>VLOOKUP(C264,Klasse!$C$10:$D$26,2)</f>
        <v>U-</v>
      </c>
      <c r="E264" s="28">
        <f>+'Ark1'!H1960</f>
        <v>1</v>
      </c>
      <c r="F264" s="28">
        <f>+'Ark1'!J1960</f>
        <v>103</v>
      </c>
      <c r="G264" s="28" t="str">
        <f>VLOOKUP(F264,RNR!$A$1:$B$25,2)</f>
        <v>Rudshøgda</v>
      </c>
      <c r="H264" s="28">
        <f>+IF(I264=0,"",'Ark1'!Q1960)</f>
        <v>4</v>
      </c>
      <c r="I264" s="335">
        <f>+'Ark1'!R1960</f>
        <v>4</v>
      </c>
      <c r="J264" s="29">
        <f>+IF(I264=0,"",'Ark1'!AG1960)</f>
        <v>8.0627042483660141</v>
      </c>
      <c r="L264" s="29">
        <f>+IF(I264=0,"",'Ark1'!AH1960)</f>
        <v>25</v>
      </c>
      <c r="M264" s="95"/>
      <c r="N264" s="485">
        <f>+'Ark1'!AI1960</f>
        <v>4</v>
      </c>
      <c r="O264" s="95"/>
      <c r="P264" s="95"/>
      <c r="Q264" s="95"/>
      <c r="R264" s="32">
        <f>+IF(I264=0,"",'Ark1'!U1960)</f>
        <v>39.475000000000001</v>
      </c>
      <c r="S264" s="32"/>
      <c r="T264" s="486">
        <f>+IF(N264=0,"",'Ark1'!AJ1960)</f>
        <v>113.8</v>
      </c>
      <c r="U264" s="215"/>
      <c r="V264" s="486">
        <f>+IF(N264=0,"",'Ark1'!AK1960)</f>
        <v>26.778080332189305</v>
      </c>
      <c r="W264" s="95"/>
      <c r="X264" s="27">
        <f>+IF(I264=0,"",'Ark1'!T1960)</f>
        <v>9.75</v>
      </c>
      <c r="Y264" s="34">
        <f>+IF(I264=0,"",'Ark1'!W1960)</f>
        <v>75</v>
      </c>
      <c r="Z264" s="34">
        <f>+IF(I264=0,"",'Ark1'!X1960)</f>
        <v>100</v>
      </c>
      <c r="AA264" s="34">
        <f>+IF(I264=0,"",'Ark1'!Y1960)</f>
        <v>100</v>
      </c>
      <c r="AB264" s="34">
        <f>+IF(I264=0,"",'Ark1'!Z1960)</f>
        <v>2.2297701675284225</v>
      </c>
      <c r="AC264" s="29">
        <f>+IF(I264=0,"",'Ark1'!AA1960)</f>
        <v>0</v>
      </c>
      <c r="AD264" s="27">
        <f>+IF(I264=0,"",'Ark1'!AC1960)</f>
        <v>0</v>
      </c>
      <c r="AE264" s="34">
        <f>+IF(I264=0,"",'Ark1'!AE1960)</f>
        <v>0</v>
      </c>
      <c r="AF264" s="29">
        <f t="shared" ref="AF264:AF288" si="25">IF(I264=0,"",R264/C264)</f>
        <v>3.9475000000000002</v>
      </c>
      <c r="AG264" s="29">
        <f t="shared" ref="AG264" si="26">IF(I264=0,"",I264/H264)</f>
        <v>1</v>
      </c>
      <c r="AH264" s="214"/>
      <c r="AI264" s="217"/>
      <c r="AK264" s="29"/>
      <c r="AL264" s="27"/>
      <c r="AM264" s="218"/>
      <c r="AN264" s="28"/>
      <c r="AR264" s="28"/>
    </row>
    <row r="265" spans="1:62" ht="15.6">
      <c r="A265" s="214"/>
      <c r="B265" s="290">
        <f>+'Ark1'!C1961</f>
        <v>2024</v>
      </c>
      <c r="C265" s="234">
        <f>+'Ark1'!L1961</f>
        <v>10</v>
      </c>
      <c r="D265" s="234" t="str">
        <f>VLOOKUP(C265,Klasse!$C$10:$D$26,2)</f>
        <v>U-</v>
      </c>
      <c r="E265" s="28">
        <f>+'Ark1'!H1961</f>
        <v>2</v>
      </c>
      <c r="F265" s="28">
        <f>+'Ark1'!J1961</f>
        <v>106</v>
      </c>
      <c r="G265" s="28" t="str">
        <f>VLOOKUP(F265,RNR!$A$1:$B$25,2)</f>
        <v>Furuseth</v>
      </c>
      <c r="H265" s="28">
        <f>+IF(I265=0,"",'Ark1'!Q1961)</f>
        <v>125</v>
      </c>
      <c r="I265" s="335">
        <f>+'Ark1'!R1961</f>
        <v>238</v>
      </c>
      <c r="J265" s="29">
        <f>+IF(I265=0,"",'Ark1'!AG1961)</f>
        <v>9.6103045437099368</v>
      </c>
      <c r="L265" s="29">
        <f>+IF(I265=0,"",'Ark1'!AH1961)</f>
        <v>0</v>
      </c>
      <c r="M265" s="95"/>
      <c r="N265" s="485">
        <f>+'Ark1'!AI1961</f>
        <v>235</v>
      </c>
      <c r="O265" s="95"/>
      <c r="P265" s="95"/>
      <c r="Q265" s="95"/>
      <c r="R265" s="32">
        <f>+IF(I265=0,"",'Ark1'!U1961)</f>
        <v>43.02941176470587</v>
      </c>
      <c r="S265" s="32"/>
      <c r="T265" s="486">
        <f>+IF(N265=0,"",'Ark1'!AJ1961)</f>
        <v>117.15276595744687</v>
      </c>
      <c r="U265" s="215"/>
      <c r="V265" s="486">
        <f>+IF(N265=0,"",'Ark1'!AK1961)</f>
        <v>26.756306380720215</v>
      </c>
      <c r="W265" s="95"/>
      <c r="X265" s="27">
        <f>+IF(I265=0,"",'Ark1'!T1961)</f>
        <v>9.8949579831932795</v>
      </c>
      <c r="Y265" s="34">
        <f>+IF(I265=0,"",'Ark1'!W1961)</f>
        <v>86.134453781512605</v>
      </c>
      <c r="Z265" s="34">
        <f>+IF(I265=0,"",'Ark1'!X1961)</f>
        <v>100</v>
      </c>
      <c r="AA265" s="34">
        <f>+IF(I265=0,"",'Ark1'!Y1961)</f>
        <v>100</v>
      </c>
      <c r="AB265" s="34">
        <f>+IF(I265=0,"",'Ark1'!Z1961)</f>
        <v>4.3499416192581295</v>
      </c>
      <c r="AC265" s="29">
        <f>+IF(I265=0,"",'Ark1'!AA1961)</f>
        <v>0</v>
      </c>
      <c r="AD265" s="27">
        <f>+IF(I265=0,"",'Ark1'!AC1961)</f>
        <v>0</v>
      </c>
      <c r="AE265" s="34">
        <f>+IF(I265=0,"",'Ark1'!AE1961)</f>
        <v>0</v>
      </c>
      <c r="AF265" s="29">
        <f t="shared" si="25"/>
        <v>4.3029411764705872</v>
      </c>
      <c r="AG265" s="29">
        <f t="shared" ref="AG265:AG288" si="27">IF(I265=0,"",I265/H265)</f>
        <v>1.9039999999999999</v>
      </c>
      <c r="AH265" s="214"/>
      <c r="AI265" s="217"/>
      <c r="AK265" s="29"/>
      <c r="AL265" s="27"/>
      <c r="AM265" s="218"/>
      <c r="AN265" s="28"/>
      <c r="AR265" s="28"/>
    </row>
    <row r="266" spans="1:62" ht="15.6">
      <c r="A266" s="214"/>
      <c r="B266" s="290">
        <f>+'Ark1'!C1962</f>
        <v>2024</v>
      </c>
      <c r="C266" s="234">
        <f>+'Ark1'!L1962</f>
        <v>10</v>
      </c>
      <c r="D266" s="234" t="str">
        <f>VLOOKUP(C266,Klasse!$C$10:$D$26,2)</f>
        <v>U-</v>
      </c>
      <c r="E266" s="28">
        <f>+'Ark1'!H1962</f>
        <v>1</v>
      </c>
      <c r="F266" s="28">
        <f>+'Ark1'!J1962</f>
        <v>110</v>
      </c>
      <c r="G266" s="28" t="str">
        <f>VLOOKUP(F266,RNR!$A$1:$B$25,2)</f>
        <v>Gol</v>
      </c>
      <c r="H266" s="28">
        <f>+IF(I266=0,"",'Ark1'!Q1962)</f>
        <v>373</v>
      </c>
      <c r="I266" s="335">
        <f>+'Ark1'!R1962</f>
        <v>564</v>
      </c>
      <c r="J266" s="29">
        <f>+IF(I266=0,"",'Ark1'!AG1962)</f>
        <v>6.6333884794787057</v>
      </c>
      <c r="L266" s="29">
        <f>+IF(I266=0,"",'Ark1'!AH1962)</f>
        <v>3.3687943262411353</v>
      </c>
      <c r="M266" s="95"/>
      <c r="N266" s="485">
        <f>+'Ark1'!AI1962</f>
        <v>564</v>
      </c>
      <c r="O266" s="95"/>
      <c r="P266" s="95"/>
      <c r="Q266" s="95"/>
      <c r="R266" s="32">
        <f>+IF(I266=0,"",'Ark1'!U1962)</f>
        <v>43.629078014184401</v>
      </c>
      <c r="S266" s="32"/>
      <c r="T266" s="486">
        <f>+IF(N266=0,"",'Ark1'!AJ1962)</f>
        <v>117.0308510638296</v>
      </c>
      <c r="U266" s="215"/>
      <c r="V266" s="486">
        <f>+IF(N266=0,"",'Ark1'!AK1962)</f>
        <v>27.173331287677975</v>
      </c>
      <c r="W266" s="95"/>
      <c r="X266" s="27">
        <f>+IF(I266=0,"",'Ark1'!T1962)</f>
        <v>9.5886524822695023</v>
      </c>
      <c r="Y266" s="34">
        <f>+IF(I266=0,"",'Ark1'!W1962)</f>
        <v>72.695035460992926</v>
      </c>
      <c r="Z266" s="34">
        <f>+IF(I266=0,"",'Ark1'!X1962)</f>
        <v>100</v>
      </c>
      <c r="AA266" s="34">
        <f>+IF(I266=0,"",'Ark1'!Y1962)</f>
        <v>100</v>
      </c>
      <c r="AB266" s="34">
        <f>+IF(I266=0,"",'Ark1'!Z1962)</f>
        <v>4.9802630168814508</v>
      </c>
      <c r="AC266" s="29">
        <f>+IF(I266=0,"",'Ark1'!AA1962)</f>
        <v>0</v>
      </c>
      <c r="AD266" s="27">
        <f>+IF(I266=0,"",'Ark1'!AC1962)</f>
        <v>0</v>
      </c>
      <c r="AE266" s="34">
        <f>+IF(I266=0,"",'Ark1'!AE1962)</f>
        <v>0</v>
      </c>
      <c r="AF266" s="29">
        <f t="shared" si="25"/>
        <v>4.3629078014184399</v>
      </c>
      <c r="AG266" s="29">
        <f t="shared" si="27"/>
        <v>1.5120643431635388</v>
      </c>
      <c r="AH266" s="214"/>
      <c r="AI266" s="27"/>
      <c r="AK266" s="29"/>
      <c r="AL266" s="27"/>
      <c r="AM266" s="28"/>
      <c r="AN266" s="28"/>
      <c r="AR266" s="28"/>
    </row>
    <row r="267" spans="1:62" ht="15.6">
      <c r="A267" s="214"/>
      <c r="B267" s="290">
        <f>+'Ark1'!C1963</f>
        <v>2024</v>
      </c>
      <c r="C267" s="234">
        <f>+'Ark1'!L1963</f>
        <v>10</v>
      </c>
      <c r="D267" s="234" t="str">
        <f>VLOOKUP(C267,Klasse!$C$10:$D$26,2)</f>
        <v>U-</v>
      </c>
      <c r="E267" s="28">
        <f>+'Ark1'!H1963</f>
        <v>1</v>
      </c>
      <c r="F267" s="28">
        <f>+'Ark1'!J1963</f>
        <v>111</v>
      </c>
      <c r="G267" s="28" t="str">
        <f>VLOOKUP(F267,RNR!$A$1:$B$25,2)</f>
        <v>Forus</v>
      </c>
      <c r="H267" s="28">
        <f>+IF(I267=0,"",'Ark1'!Q1963)</f>
        <v>497</v>
      </c>
      <c r="I267" s="335">
        <f>+'Ark1'!R1963</f>
        <v>1070</v>
      </c>
      <c r="J267" s="29">
        <f>+IF(I267=0,"",'Ark1'!AG1963)</f>
        <v>12.746829242446015</v>
      </c>
      <c r="L267" s="29">
        <f>+IF(I267=0,"",'Ark1'!AH1963)</f>
        <v>0.37383177570093445</v>
      </c>
      <c r="M267" s="95"/>
      <c r="N267" s="485">
        <f>+'Ark1'!AI1963</f>
        <v>1068</v>
      </c>
      <c r="O267" s="95"/>
      <c r="P267" s="95"/>
      <c r="Q267" s="95"/>
      <c r="R267" s="32">
        <f>+IF(I267=0,"",'Ark1'!U1963)</f>
        <v>44.067289719626096</v>
      </c>
      <c r="S267" s="32"/>
      <c r="T267" s="486">
        <f>+IF(N267=0,"",'Ark1'!AJ1963)</f>
        <v>116.94232209737829</v>
      </c>
      <c r="U267" s="215"/>
      <c r="V267" s="486">
        <f>+IF(N267=0,"",'Ark1'!AK1963)</f>
        <v>27.627854799611477</v>
      </c>
      <c r="W267" s="95"/>
      <c r="X267" s="27">
        <f>+IF(I267=0,"",'Ark1'!T1963)</f>
        <v>9.4981308411214975</v>
      </c>
      <c r="Y267" s="34">
        <f>+IF(I267=0,"",'Ark1'!W1963)</f>
        <v>72.803738317757009</v>
      </c>
      <c r="Z267" s="34">
        <f>+IF(I267=0,"",'Ark1'!X1963)</f>
        <v>100</v>
      </c>
      <c r="AA267" s="34">
        <f>+IF(I267=0,"",'Ark1'!Y1963)</f>
        <v>100</v>
      </c>
      <c r="AB267" s="34">
        <f>+IF(I267=0,"",'Ark1'!Z1963)</f>
        <v>6.2006598337607404</v>
      </c>
      <c r="AC267" s="29">
        <f>+IF(I267=0,"",'Ark1'!AA1963)</f>
        <v>0</v>
      </c>
      <c r="AD267" s="27">
        <f>+IF(I267=0,"",'Ark1'!AC1963)</f>
        <v>0</v>
      </c>
      <c r="AE267" s="34">
        <f>+IF(I267=0,"",'Ark1'!AE1963)</f>
        <v>0</v>
      </c>
      <c r="AF267" s="29">
        <f t="shared" si="25"/>
        <v>4.4067289719626093</v>
      </c>
      <c r="AG267" s="29">
        <f t="shared" si="27"/>
        <v>2.1529175050301812</v>
      </c>
      <c r="AH267" s="214"/>
      <c r="AI267" s="27"/>
      <c r="AK267" s="29"/>
      <c r="AL267" s="27"/>
      <c r="AM267" s="28"/>
      <c r="AN267" s="28"/>
      <c r="AR267" s="28"/>
    </row>
    <row r="268" spans="1:62" ht="15.6">
      <c r="A268" s="214"/>
      <c r="B268" s="290">
        <f>+'Ark1'!C1964</f>
        <v>2024</v>
      </c>
      <c r="C268" s="234">
        <f>+'Ark1'!L1964</f>
        <v>10</v>
      </c>
      <c r="D268" s="234" t="str">
        <f>VLOOKUP(C268,Klasse!$C$10:$D$26,2)</f>
        <v>U-</v>
      </c>
      <c r="E268" s="28">
        <f>+'Ark1'!H1964</f>
        <v>1</v>
      </c>
      <c r="F268" s="28">
        <f>+'Ark1'!J1964</f>
        <v>116</v>
      </c>
      <c r="G268" s="28" t="str">
        <f>VLOOKUP(F268,RNR!$A$1:$B$25,2)</f>
        <v>Sandeid</v>
      </c>
      <c r="H268" s="28">
        <f>+IF(I268=0,"",'Ark1'!Q1964)</f>
        <v>294</v>
      </c>
      <c r="I268" s="335">
        <f>+'Ark1'!R1964</f>
        <v>472</v>
      </c>
      <c r="J268" s="29">
        <f>+IF(I268=0,"",'Ark1'!AG1964)</f>
        <v>8.9165494775441889</v>
      </c>
      <c r="L268" s="29">
        <f>+IF(I268=0,"",'Ark1'!AH1964)</f>
        <v>0.4237288135593219</v>
      </c>
      <c r="M268" s="95"/>
      <c r="N268" s="485">
        <f>+'Ark1'!AI1964</f>
        <v>417</v>
      </c>
      <c r="O268" s="95"/>
      <c r="P268" s="95"/>
      <c r="Q268" s="95"/>
      <c r="R268" s="32">
        <f>+IF(I268=0,"",'Ark1'!U1964)</f>
        <v>42.449576271186402</v>
      </c>
      <c r="S268" s="32"/>
      <c r="T268" s="486">
        <f>+IF(N268=0,"",'Ark1'!AJ1964)</f>
        <v>115.77769784172656</v>
      </c>
      <c r="U268" s="215"/>
      <c r="V268" s="486">
        <f>+IF(N268=0,"",'Ark1'!AK1964)</f>
        <v>27.214639905104686</v>
      </c>
      <c r="W268" s="95"/>
      <c r="X268" s="27">
        <f>+IF(I268=0,"",'Ark1'!T1964)</f>
        <v>9.5148305084745761</v>
      </c>
      <c r="Y268" s="34">
        <f>+IF(I268=0,"",'Ark1'!W1964)</f>
        <v>74.36440677966101</v>
      </c>
      <c r="Z268" s="34">
        <f>+IF(I268=0,"",'Ark1'!X1964)</f>
        <v>100</v>
      </c>
      <c r="AA268" s="34">
        <f>+IF(I268=0,"",'Ark1'!Y1964)</f>
        <v>100</v>
      </c>
      <c r="AB268" s="34">
        <f>+IF(I268=0,"",'Ark1'!Z1964)</f>
        <v>5.6009154660416369</v>
      </c>
      <c r="AC268" s="29">
        <f>+IF(I268=0,"",'Ark1'!AA1964)</f>
        <v>0</v>
      </c>
      <c r="AD268" s="27">
        <f>+IF(I268=0,"",'Ark1'!AC1964)</f>
        <v>0</v>
      </c>
      <c r="AE268" s="34">
        <f>+IF(I268=0,"",'Ark1'!AE1964)</f>
        <v>0</v>
      </c>
      <c r="AF268" s="29">
        <f t="shared" si="25"/>
        <v>4.24495762711864</v>
      </c>
      <c r="AG268" s="29">
        <f t="shared" si="27"/>
        <v>1.6054421768707483</v>
      </c>
      <c r="AH268" s="214"/>
      <c r="AI268" s="27"/>
      <c r="AK268" s="29"/>
      <c r="AL268" s="27"/>
      <c r="AM268" s="28"/>
      <c r="AN268" s="28"/>
      <c r="AR268" s="28"/>
    </row>
    <row r="269" spans="1:62" ht="15.6">
      <c r="A269" s="214"/>
      <c r="B269" s="290">
        <f>+'Ark1'!C1965</f>
        <v>2024</v>
      </c>
      <c r="C269" s="234">
        <f>+'Ark1'!L1965</f>
        <v>10</v>
      </c>
      <c r="D269" s="234" t="str">
        <f>VLOOKUP(C269,Klasse!$C$10:$D$26,2)</f>
        <v>U-</v>
      </c>
      <c r="E269" s="28">
        <f>+'Ark1'!H1965</f>
        <v>2</v>
      </c>
      <c r="F269" s="28">
        <f>+'Ark1'!J1965</f>
        <v>117</v>
      </c>
      <c r="G269" s="28" t="str">
        <f>VLOOKUP(F269,RNR!$A$1:$B$25,2)</f>
        <v>Jæren</v>
      </c>
      <c r="H269" s="28">
        <f>+IF(I269=0,"",'Ark1'!Q1965)</f>
        <v>233</v>
      </c>
      <c r="I269" s="335">
        <f>+'Ark1'!R1965</f>
        <v>526</v>
      </c>
      <c r="J269" s="29">
        <f>+IF(I269=0,"",'Ark1'!AG1965)</f>
        <v>12.23199420145983</v>
      </c>
      <c r="L269" s="29">
        <f>+IF(I269=0,"",'Ark1'!AH1965)</f>
        <v>0.57034220532319413</v>
      </c>
      <c r="M269" s="95"/>
      <c r="N269" s="485">
        <f>+'Ark1'!AI1965</f>
        <v>526</v>
      </c>
      <c r="O269" s="95"/>
      <c r="P269" s="95"/>
      <c r="Q269" s="95"/>
      <c r="R269" s="32">
        <f>+IF(I269=0,"",'Ark1'!U1965)</f>
        <v>42.446577946768095</v>
      </c>
      <c r="S269" s="32"/>
      <c r="T269" s="486">
        <f>+IF(N269=0,"",'Ark1'!AJ1965)</f>
        <v>117.01939163498096</v>
      </c>
      <c r="U269" s="215"/>
      <c r="V269" s="486">
        <f>+IF(N269=0,"",'Ark1'!AK1965)</f>
        <v>26.456103763748576</v>
      </c>
      <c r="W269" s="95"/>
      <c r="X269" s="27">
        <f>+IF(I269=0,"",'Ark1'!T1965)</f>
        <v>10.391634980988593</v>
      </c>
      <c r="Y269" s="34">
        <f>+IF(I269=0,"",'Ark1'!W1965)</f>
        <v>89.353612167300383</v>
      </c>
      <c r="Z269" s="34">
        <f>+IF(I269=0,"",'Ark1'!X1965)</f>
        <v>100</v>
      </c>
      <c r="AA269" s="34">
        <f>+IF(I269=0,"",'Ark1'!Y1965)</f>
        <v>100</v>
      </c>
      <c r="AB269" s="34">
        <f>+IF(I269=0,"",'Ark1'!Z1965)</f>
        <v>4.6074845789281937</v>
      </c>
      <c r="AC269" s="29">
        <f>+IF(I269=0,"",'Ark1'!AA1965)</f>
        <v>0</v>
      </c>
      <c r="AD269" s="27">
        <f>+IF(I269=0,"",'Ark1'!AC1965)</f>
        <v>0</v>
      </c>
      <c r="AE269" s="34">
        <f>+IF(I269=0,"",'Ark1'!AE1965)</f>
        <v>0</v>
      </c>
      <c r="AF269" s="29">
        <f t="shared" si="25"/>
        <v>4.2446577946768098</v>
      </c>
      <c r="AG269" s="29">
        <f t="shared" si="27"/>
        <v>2.2575107296137338</v>
      </c>
      <c r="AH269" s="214"/>
      <c r="AI269" s="218"/>
      <c r="AK269" s="29"/>
      <c r="AL269" s="27"/>
      <c r="AM269" s="218"/>
      <c r="AN269" s="28"/>
      <c r="AR269" s="28"/>
    </row>
    <row r="270" spans="1:62" ht="15.6">
      <c r="A270" s="214"/>
      <c r="B270" s="290">
        <f>+'Ark1'!C1966</f>
        <v>2024</v>
      </c>
      <c r="C270" s="234">
        <f>+'Ark1'!L1966</f>
        <v>10</v>
      </c>
      <c r="D270" s="234" t="str">
        <f>VLOOKUP(C270,Klasse!$C$10:$D$26,2)</f>
        <v>U-</v>
      </c>
      <c r="E270" s="28">
        <f>+'Ark1'!H1966</f>
        <v>1</v>
      </c>
      <c r="F270" s="28">
        <f>+'Ark1'!J1966</f>
        <v>134</v>
      </c>
      <c r="G270" s="28" t="str">
        <f>VLOOKUP(F270,RNR!$A$1:$B$25,2)</f>
        <v>Førde</v>
      </c>
      <c r="H270" s="28">
        <f>+IF(I270=0,"",'Ark1'!Q1966)</f>
        <v>446</v>
      </c>
      <c r="I270" s="335">
        <f>+'Ark1'!R1966</f>
        <v>714</v>
      </c>
      <c r="J270" s="29">
        <f>+IF(I270=0,"",'Ark1'!AG1966)</f>
        <v>8.8944602016597276</v>
      </c>
      <c r="L270" s="29">
        <f>+IF(I270=0,"",'Ark1'!AH1966)</f>
        <v>0.98039215686274495</v>
      </c>
      <c r="M270" s="95"/>
      <c r="N270" s="485">
        <f>+'Ark1'!AI1966</f>
        <v>712</v>
      </c>
      <c r="O270" s="95"/>
      <c r="P270" s="95"/>
      <c r="Q270" s="95"/>
      <c r="R270" s="32">
        <f>+IF(I270=0,"",'Ark1'!U1966)</f>
        <v>42.418627450980424</v>
      </c>
      <c r="S270" s="32"/>
      <c r="T270" s="486">
        <f>+IF(N270=0,"",'Ark1'!AJ1966)</f>
        <v>115.53356741573027</v>
      </c>
      <c r="U270" s="215"/>
      <c r="V270" s="486">
        <f>+IF(N270=0,"",'Ark1'!AK1966)</f>
        <v>27.416927152650882</v>
      </c>
      <c r="W270" s="95"/>
      <c r="X270" s="27">
        <f>+IF(I270=0,"",'Ark1'!T1966)</f>
        <v>9.4411764705882373</v>
      </c>
      <c r="Y270" s="34">
        <f>+IF(I270=0,"",'Ark1'!W1966)</f>
        <v>64.00560224089638</v>
      </c>
      <c r="Z270" s="34">
        <f>+IF(I270=0,"",'Ark1'!X1966)</f>
        <v>100</v>
      </c>
      <c r="AA270" s="34">
        <f>+IF(I270=0,"",'Ark1'!Y1966)</f>
        <v>100</v>
      </c>
      <c r="AB270" s="34">
        <f>+IF(I270=0,"",'Ark1'!Z1966)</f>
        <v>4.8385592710212837</v>
      </c>
      <c r="AC270" s="29">
        <f>+IF(I270=0,"",'Ark1'!AA1966)</f>
        <v>0</v>
      </c>
      <c r="AD270" s="27">
        <f>+IF(I270=0,"",'Ark1'!AC1966)</f>
        <v>0</v>
      </c>
      <c r="AE270" s="34">
        <f>+IF(I270=0,"",'Ark1'!AE1966)</f>
        <v>0</v>
      </c>
      <c r="AF270" s="29">
        <f t="shared" si="25"/>
        <v>4.2418627450980422</v>
      </c>
      <c r="AG270" s="29">
        <f t="shared" si="27"/>
        <v>1.600896860986547</v>
      </c>
      <c r="AH270" s="214"/>
      <c r="AI270" s="218"/>
      <c r="AK270" s="29"/>
      <c r="AL270" s="27"/>
      <c r="AM270" s="218"/>
      <c r="AN270" s="28"/>
      <c r="AR270" s="28"/>
    </row>
    <row r="271" spans="1:62" ht="15.6">
      <c r="A271" s="214"/>
      <c r="B271" s="290">
        <f>+'Ark1'!C1967</f>
        <v>2024</v>
      </c>
      <c r="C271" s="234">
        <f>+'Ark1'!L1967</f>
        <v>10</v>
      </c>
      <c r="D271" s="234" t="str">
        <f>VLOOKUP(C271,Klasse!$C$10:$D$26,2)</f>
        <v>U-</v>
      </c>
      <c r="E271" s="28">
        <f>+'Ark1'!H1967</f>
        <v>2</v>
      </c>
      <c r="F271" s="28">
        <f>+'Ark1'!J1967</f>
        <v>141</v>
      </c>
      <c r="G271" s="28" t="str">
        <f>VLOOKUP(F271,RNR!$A$1:$B$25,2)</f>
        <v>Ølen</v>
      </c>
      <c r="H271" s="28">
        <f>+IF(I271=0,"",'Ark1'!Q1967)</f>
        <v>295</v>
      </c>
      <c r="I271" s="335">
        <f>+'Ark1'!R1967</f>
        <v>519</v>
      </c>
      <c r="J271" s="29">
        <f>+IF(I271=0,"",'Ark1'!AG1967)</f>
        <v>7.4377844559606308</v>
      </c>
      <c r="L271" s="29">
        <f>+IF(I271=0,"",'Ark1'!AH1967)</f>
        <v>0</v>
      </c>
      <c r="M271" s="95"/>
      <c r="N271" s="485">
        <f>+'Ark1'!AI1967</f>
        <v>519</v>
      </c>
      <c r="O271" s="95"/>
      <c r="P271" s="95"/>
      <c r="Q271" s="95"/>
      <c r="R271" s="32">
        <f>+IF(I271=0,"",'Ark1'!U1967)</f>
        <v>42.971290944123318</v>
      </c>
      <c r="S271" s="32"/>
      <c r="T271" s="486">
        <f>+IF(N271=0,"",'Ark1'!AJ1967)</f>
        <v>116.67052023121384</v>
      </c>
      <c r="U271" s="215"/>
      <c r="V271" s="486">
        <f>+IF(N271=0,"",'Ark1'!AK1967)</f>
        <v>26.884637871965861</v>
      </c>
      <c r="W271" s="95"/>
      <c r="X271" s="27">
        <f>+IF(I271=0,"",'Ark1'!T1967)</f>
        <v>9.9267822736030809</v>
      </c>
      <c r="Y271" s="34">
        <f>+IF(I271=0,"",'Ark1'!W1967)</f>
        <v>81.310211946050103</v>
      </c>
      <c r="Z271" s="34">
        <f>+IF(I271=0,"",'Ark1'!X1967)</f>
        <v>100</v>
      </c>
      <c r="AA271" s="34">
        <f>+IF(I271=0,"",'Ark1'!Y1967)</f>
        <v>100</v>
      </c>
      <c r="AB271" s="34">
        <f>+IF(I271=0,"",'Ark1'!Z1967)</f>
        <v>5.0386296258877001</v>
      </c>
      <c r="AC271" s="29">
        <f>+IF(I271=0,"",'Ark1'!AA1967)</f>
        <v>0</v>
      </c>
      <c r="AD271" s="27">
        <f>+IF(I271=0,"",'Ark1'!AC1967)</f>
        <v>0</v>
      </c>
      <c r="AE271" s="34">
        <f>+IF(I271=0,"",'Ark1'!AE1967)</f>
        <v>0</v>
      </c>
      <c r="AF271" s="29">
        <f t="shared" si="25"/>
        <v>4.2971290944123322</v>
      </c>
      <c r="AG271" s="29">
        <f t="shared" si="27"/>
        <v>1.7593220338983051</v>
      </c>
      <c r="AH271" s="214"/>
      <c r="AI271" s="218"/>
      <c r="AK271" s="29"/>
      <c r="AL271" s="27"/>
      <c r="AM271" s="218"/>
      <c r="AN271" s="28"/>
      <c r="AR271" s="28"/>
    </row>
    <row r="272" spans="1:62" ht="15.6">
      <c r="A272" s="214"/>
      <c r="B272" s="290">
        <f>+'Ark1'!C1968</f>
        <v>2024</v>
      </c>
      <c r="C272" s="234">
        <f>+'Ark1'!L1968</f>
        <v>10</v>
      </c>
      <c r="D272" s="234" t="str">
        <f>VLOOKUP(C272,Klasse!$C$10:$D$26,2)</f>
        <v>U-</v>
      </c>
      <c r="E272" s="28">
        <f>+'Ark1'!H1968</f>
        <v>2</v>
      </c>
      <c r="F272" s="28">
        <f>+'Ark1'!J1968</f>
        <v>143</v>
      </c>
      <c r="G272" s="28" t="str">
        <f>VLOOKUP(F272,RNR!$A$1:$B$25,2)</f>
        <v>Nordfjord</v>
      </c>
      <c r="H272" s="28" t="str">
        <f>+IF(I272=0,"",'Ark1'!Q1968)</f>
        <v/>
      </c>
      <c r="I272" s="335">
        <f>+'Ark1'!R1968</f>
        <v>0</v>
      </c>
      <c r="J272" s="29" t="str">
        <f>+IF(I272=0,"",'Ark1'!AG1968)</f>
        <v/>
      </c>
      <c r="L272" s="29" t="str">
        <f>+IF(I272=0,"",'Ark1'!AH1968)</f>
        <v/>
      </c>
      <c r="M272" s="95"/>
      <c r="N272" s="485">
        <f>+'Ark1'!AI1968</f>
        <v>0</v>
      </c>
      <c r="O272" s="95"/>
      <c r="P272" s="95"/>
      <c r="Q272" s="95"/>
      <c r="R272" s="32" t="str">
        <f>+IF(I272=0,"",'Ark1'!U1968)</f>
        <v/>
      </c>
      <c r="S272" s="32"/>
      <c r="T272" s="486" t="str">
        <f>+IF(N272=0,"",'Ark1'!AJ1968)</f>
        <v/>
      </c>
      <c r="U272" s="215"/>
      <c r="V272" s="486" t="str">
        <f>+IF(N272=0,"",'Ark1'!AK1968)</f>
        <v/>
      </c>
      <c r="W272" s="95"/>
      <c r="X272" s="27" t="str">
        <f>+IF(I272=0,"",'Ark1'!T1968)</f>
        <v/>
      </c>
      <c r="Y272" s="34" t="str">
        <f>+IF(I272=0,"",'Ark1'!W1968)</f>
        <v/>
      </c>
      <c r="Z272" s="34" t="str">
        <f>+IF(I272=0,"",'Ark1'!X1968)</f>
        <v/>
      </c>
      <c r="AA272" s="34" t="str">
        <f>+IF(I272=0,"",'Ark1'!Y1968)</f>
        <v/>
      </c>
      <c r="AB272" s="34" t="str">
        <f>+IF(I272=0,"",'Ark1'!Z1968)</f>
        <v/>
      </c>
      <c r="AC272" s="29" t="str">
        <f>+IF(I272=0,"",'Ark1'!AA1968)</f>
        <v/>
      </c>
      <c r="AD272" s="27" t="str">
        <f>+IF(I272=0,"",'Ark1'!AC1968)</f>
        <v/>
      </c>
      <c r="AE272" s="34" t="str">
        <f>+IF(I272=0,"",'Ark1'!AE1968)</f>
        <v/>
      </c>
      <c r="AF272" s="29" t="str">
        <f t="shared" si="25"/>
        <v/>
      </c>
      <c r="AG272" s="29" t="str">
        <f t="shared" si="27"/>
        <v/>
      </c>
      <c r="AH272" s="214"/>
      <c r="AI272" s="27"/>
      <c r="AK272" s="29"/>
      <c r="AL272" s="27"/>
      <c r="AM272" s="28"/>
      <c r="AN272" s="28"/>
      <c r="AR272" s="28"/>
    </row>
    <row r="273" spans="1:44" ht="15.6">
      <c r="A273" s="214"/>
      <c r="B273" s="290">
        <f>+'Ark1'!C1969</f>
        <v>2024</v>
      </c>
      <c r="C273" s="234">
        <f>+'Ark1'!L1969</f>
        <v>10</v>
      </c>
      <c r="D273" s="234" t="str">
        <f>VLOOKUP(C273,Klasse!$C$10:$D$26,2)</f>
        <v>U-</v>
      </c>
      <c r="E273" s="28">
        <f>+'Ark1'!H1969</f>
        <v>2</v>
      </c>
      <c r="F273" s="28">
        <f>+'Ark1'!J1969</f>
        <v>147</v>
      </c>
      <c r="G273" s="28" t="str">
        <f>VLOOKUP(F273,RNR!$A$1:$B$25,2)</f>
        <v>Midt-Norge</v>
      </c>
      <c r="H273" s="28">
        <f>+IF(I273=0,"",'Ark1'!Q1969)</f>
        <v>33</v>
      </c>
      <c r="I273" s="335">
        <f>+'Ark1'!R1969</f>
        <v>43</v>
      </c>
      <c r="J273" s="29">
        <f>+IF(I273=0,"",'Ark1'!AG1969)</f>
        <v>4.8952213055924716</v>
      </c>
      <c r="L273" s="29">
        <f>+IF(I273=0,"",'Ark1'!AH1969)</f>
        <v>0</v>
      </c>
      <c r="M273" s="95"/>
      <c r="N273" s="485">
        <f>+'Ark1'!AI1969</f>
        <v>43</v>
      </c>
      <c r="O273" s="95"/>
      <c r="P273" s="95"/>
      <c r="Q273" s="95"/>
      <c r="R273" s="32">
        <f>+IF(I273=0,"",'Ark1'!U1969)</f>
        <v>41.716279069767445</v>
      </c>
      <c r="S273" s="32"/>
      <c r="T273" s="486">
        <f>+IF(N273=0,"",'Ark1'!AJ1969)</f>
        <v>115.06976744186051</v>
      </c>
      <c r="U273" s="215"/>
      <c r="V273" s="486">
        <f>+IF(N273=0,"",'Ark1'!AK1969)</f>
        <v>27.290240649677401</v>
      </c>
      <c r="W273" s="95"/>
      <c r="X273" s="27">
        <f>+IF(I273=0,"",'Ark1'!T1969)</f>
        <v>9.6046511627906952</v>
      </c>
      <c r="Y273" s="34">
        <f>+IF(I273=0,"",'Ark1'!W1969)</f>
        <v>65.116279069767444</v>
      </c>
      <c r="Z273" s="34">
        <f>+IF(I273=0,"",'Ark1'!X1969)</f>
        <v>100</v>
      </c>
      <c r="AA273" s="34">
        <f>+IF(I273=0,"",'Ark1'!Y1969)</f>
        <v>100</v>
      </c>
      <c r="AB273" s="34">
        <f>+IF(I273=0,"",'Ark1'!Z1969)</f>
        <v>5.2337869358201843</v>
      </c>
      <c r="AC273" s="29">
        <f>+IF(I273=0,"",'Ark1'!AA1969)</f>
        <v>0</v>
      </c>
      <c r="AD273" s="27">
        <f>+IF(I273=0,"",'Ark1'!AC1969)</f>
        <v>0</v>
      </c>
      <c r="AE273" s="34">
        <f>+IF(I273=0,"",'Ark1'!AE1969)</f>
        <v>0</v>
      </c>
      <c r="AF273" s="29">
        <f t="shared" si="25"/>
        <v>4.1716279069767443</v>
      </c>
      <c r="AG273" s="29">
        <f t="shared" si="27"/>
        <v>1.303030303030303</v>
      </c>
      <c r="AH273" s="214"/>
      <c r="AI273" s="27"/>
      <c r="AK273" s="29"/>
      <c r="AL273" s="27"/>
      <c r="AM273" s="28"/>
      <c r="AN273" s="28"/>
      <c r="AR273" s="28"/>
    </row>
    <row r="274" spans="1:44" ht="15.6">
      <c r="A274" s="214"/>
      <c r="B274" s="290">
        <f>+'Ark1'!C1970</f>
        <v>2024</v>
      </c>
      <c r="C274" s="234">
        <f>+'Ark1'!L1970</f>
        <v>10</v>
      </c>
      <c r="D274" s="234" t="str">
        <f>VLOOKUP(C274,Klasse!$C$10:$D$26,2)</f>
        <v>U-</v>
      </c>
      <c r="E274" s="28">
        <f>+'Ark1'!H1970</f>
        <v>1</v>
      </c>
      <c r="F274" s="28">
        <f>+'Ark1'!J1970</f>
        <v>155</v>
      </c>
      <c r="G274" s="28" t="str">
        <f>VLOOKUP(F274,RNR!$A$1:$B$25,2)</f>
        <v>Målselv</v>
      </c>
      <c r="H274" s="28">
        <f>+IF(I274=0,"",'Ark1'!Q1970)</f>
        <v>183</v>
      </c>
      <c r="I274" s="335">
        <f>+'Ark1'!R1970</f>
        <v>459</v>
      </c>
      <c r="J274" s="29">
        <f>+IF(I274=0,"",'Ark1'!AG1970)</f>
        <v>11.65744300991736</v>
      </c>
      <c r="L274" s="29">
        <f>+IF(I274=0,"",'Ark1'!AH1970)</f>
        <v>1.0893246187363832</v>
      </c>
      <c r="M274" s="95"/>
      <c r="N274" s="485">
        <f>+'Ark1'!AI1970</f>
        <v>458</v>
      </c>
      <c r="O274" s="95"/>
      <c r="P274" s="95"/>
      <c r="Q274" s="95"/>
      <c r="R274" s="32">
        <f>+IF(I274=0,"",'Ark1'!U1970)</f>
        <v>42.762091503267975</v>
      </c>
      <c r="S274" s="32"/>
      <c r="T274" s="486">
        <f>+IF(N274=0,"",'Ark1'!AJ1970)</f>
        <v>116.44912663755451</v>
      </c>
      <c r="U274" s="215"/>
      <c r="V274" s="486">
        <f>+IF(N274=0,"",'Ark1'!AK1970)</f>
        <v>27.0901387299525</v>
      </c>
      <c r="W274" s="95"/>
      <c r="X274" s="27">
        <f>+IF(I274=0,"",'Ark1'!T1970)</f>
        <v>9.1002178649237475</v>
      </c>
      <c r="Y274" s="34">
        <f>+IF(I274=0,"",'Ark1'!W1970)</f>
        <v>61.22004357298475</v>
      </c>
      <c r="Z274" s="34">
        <f>+IF(I274=0,"",'Ark1'!X1970)</f>
        <v>100</v>
      </c>
      <c r="AA274" s="34">
        <f>+IF(I274=0,"",'Ark1'!Y1970)</f>
        <v>100</v>
      </c>
      <c r="AB274" s="34">
        <f>+IF(I274=0,"",'Ark1'!Z1970)</f>
        <v>4.434628144534531</v>
      </c>
      <c r="AC274" s="29">
        <f>+IF(I274=0,"",'Ark1'!AA1970)</f>
        <v>0</v>
      </c>
      <c r="AD274" s="27">
        <f>+IF(I274=0,"",'Ark1'!AC1970)</f>
        <v>0</v>
      </c>
      <c r="AE274" s="34">
        <f>+IF(I274=0,"",'Ark1'!AE1970)</f>
        <v>0</v>
      </c>
      <c r="AF274" s="29">
        <f t="shared" si="25"/>
        <v>4.2762091503267978</v>
      </c>
      <c r="AG274" s="29">
        <f t="shared" si="27"/>
        <v>2.5081967213114753</v>
      </c>
      <c r="AH274" s="214"/>
      <c r="AI274" s="27"/>
      <c r="AK274" s="29"/>
      <c r="AL274" s="27"/>
      <c r="AM274" s="28"/>
      <c r="AN274" s="28"/>
      <c r="AR274" s="28"/>
    </row>
    <row r="275" spans="1:44" ht="15.6">
      <c r="A275" s="214"/>
      <c r="B275" s="290">
        <f>+'Ark1'!C1971</f>
        <v>2024</v>
      </c>
      <c r="C275" s="234">
        <f>+'Ark1'!L1971</f>
        <v>10</v>
      </c>
      <c r="D275" s="234" t="str">
        <f>VLOOKUP(C275,Klasse!$C$10:$D$26,2)</f>
        <v>U-</v>
      </c>
      <c r="E275" s="28">
        <f>+'Ark1'!H1971</f>
        <v>2</v>
      </c>
      <c r="F275" s="28">
        <f>+'Ark1'!J1971</f>
        <v>160</v>
      </c>
      <c r="G275" s="28" t="str">
        <f>VLOOKUP(F275,RNR!$A$1:$B$25,2)</f>
        <v>Oslo</v>
      </c>
      <c r="H275" s="28">
        <f>+IF(I275=0,"",'Ark1'!Q1971)</f>
        <v>87</v>
      </c>
      <c r="I275" s="335">
        <f>+'Ark1'!R1971</f>
        <v>151</v>
      </c>
      <c r="J275" s="29">
        <f>+IF(I275=0,"",'Ark1'!AG1971)</f>
        <v>5.7128345495092949</v>
      </c>
      <c r="L275" s="29">
        <f>+IF(I275=0,"",'Ark1'!AH1971)</f>
        <v>12.582781456953642</v>
      </c>
      <c r="M275" s="95"/>
      <c r="N275" s="485">
        <f>+'Ark1'!AI1971</f>
        <v>151</v>
      </c>
      <c r="O275" s="95"/>
      <c r="P275" s="95"/>
      <c r="Q275" s="95"/>
      <c r="R275" s="32">
        <f>+IF(I275=0,"",'Ark1'!U1971)</f>
        <v>43.650331125827798</v>
      </c>
      <c r="S275" s="32"/>
      <c r="T275" s="486">
        <f>+IF(N275=0,"",'Ark1'!AJ1971)</f>
        <v>117.5324503311258</v>
      </c>
      <c r="U275" s="215"/>
      <c r="V275" s="486">
        <f>+IF(N275=0,"",'Ark1'!AK1971)</f>
        <v>26.806866697148152</v>
      </c>
      <c r="W275" s="95"/>
      <c r="X275" s="27">
        <f>+IF(I275=0,"",'Ark1'!T1971)</f>
        <v>9.9403973509933756</v>
      </c>
      <c r="Y275" s="34">
        <f>+IF(I275=0,"",'Ark1'!W1971)</f>
        <v>80.132450331125824</v>
      </c>
      <c r="Z275" s="34">
        <f>+IF(I275=0,"",'Ark1'!X1971)</f>
        <v>100</v>
      </c>
      <c r="AA275" s="34">
        <f>+IF(I275=0,"",'Ark1'!Y1971)</f>
        <v>100</v>
      </c>
      <c r="AB275" s="34">
        <f>+IF(I275=0,"",'Ark1'!Z1971)</f>
        <v>5.3379048668160278</v>
      </c>
      <c r="AC275" s="29">
        <f>+IF(I275=0,"",'Ark1'!AA1971)</f>
        <v>0</v>
      </c>
      <c r="AD275" s="27">
        <f>+IF(I275=0,"",'Ark1'!AC1971)</f>
        <v>0</v>
      </c>
      <c r="AE275" s="34">
        <f>+IF(I275=0,"",'Ark1'!AE1971)</f>
        <v>0</v>
      </c>
      <c r="AF275" s="29">
        <f t="shared" si="25"/>
        <v>4.3650331125827799</v>
      </c>
      <c r="AG275" s="29">
        <f t="shared" si="27"/>
        <v>1.735632183908046</v>
      </c>
      <c r="AH275" s="214"/>
      <c r="AI275" s="27"/>
      <c r="AK275" s="29"/>
      <c r="AL275" s="27"/>
      <c r="AM275" s="28"/>
      <c r="AN275" s="28"/>
      <c r="AR275" s="28"/>
    </row>
    <row r="276" spans="1:44" ht="15.6">
      <c r="A276" s="214"/>
      <c r="B276" s="290">
        <f>+'Ark1'!C1972</f>
        <v>2024</v>
      </c>
      <c r="C276" s="234">
        <f>+'Ark1'!L1972</f>
        <v>10</v>
      </c>
      <c r="D276" s="234" t="str">
        <f>VLOOKUP(C276,Klasse!$C$10:$D$26,2)</f>
        <v>U-</v>
      </c>
      <c r="E276" s="28">
        <f>+'Ark1'!H1972</f>
        <v>1</v>
      </c>
      <c r="F276" s="28">
        <f>+'Ark1'!J1972</f>
        <v>171</v>
      </c>
      <c r="G276" s="28" t="str">
        <f>VLOOKUP(F276,RNR!$A$1:$B$25,2)</f>
        <v>Prima</v>
      </c>
      <c r="H276" s="28">
        <f>+IF(I276=0,"",'Ark1'!Q1972)</f>
        <v>76</v>
      </c>
      <c r="I276" s="335">
        <f>+'Ark1'!R1972</f>
        <v>216</v>
      </c>
      <c r="J276" s="29">
        <f>+IF(I276=0,"",'Ark1'!AG1972)</f>
        <v>13.485373410222202</v>
      </c>
      <c r="L276" s="29">
        <f>+IF(I276=0,"",'Ark1'!AH1972)</f>
        <v>0</v>
      </c>
      <c r="M276" s="95"/>
      <c r="N276" s="485">
        <f>+'Ark1'!AI1972</f>
        <v>216</v>
      </c>
      <c r="O276" s="95"/>
      <c r="P276" s="95"/>
      <c r="Q276" s="95"/>
      <c r="R276" s="32">
        <f>+IF(I276=0,"",'Ark1'!U1972)</f>
        <v>44.312500000000007</v>
      </c>
      <c r="S276" s="32"/>
      <c r="T276" s="486">
        <f>+IF(N276=0,"",'Ark1'!AJ1972)</f>
        <v>117.2361111111111</v>
      </c>
      <c r="U276" s="215"/>
      <c r="V276" s="486">
        <f>+IF(N276=0,"",'Ark1'!AK1972)</f>
        <v>27.438706363629105</v>
      </c>
      <c r="W276" s="95"/>
      <c r="X276" s="27">
        <f>+IF(I276=0,"",'Ark1'!T1972)</f>
        <v>9.495370370370372</v>
      </c>
      <c r="Y276" s="34">
        <f>+IF(I276=0,"",'Ark1'!W1972)</f>
        <v>69.907407407407405</v>
      </c>
      <c r="Z276" s="34">
        <f>+IF(I276=0,"",'Ark1'!X1972)</f>
        <v>100</v>
      </c>
      <c r="AA276" s="34">
        <f>+IF(I276=0,"",'Ark1'!Y1972)</f>
        <v>100</v>
      </c>
      <c r="AB276" s="34">
        <f>+IF(I276=0,"",'Ark1'!Z1972)</f>
        <v>5.0072707552783511</v>
      </c>
      <c r="AC276" s="29">
        <f>+IF(I276=0,"",'Ark1'!AA1972)</f>
        <v>0</v>
      </c>
      <c r="AD276" s="27">
        <f>+IF(I276=0,"",'Ark1'!AC1972)</f>
        <v>0</v>
      </c>
      <c r="AE276" s="34">
        <f>+IF(I276=0,"",'Ark1'!AE1972)</f>
        <v>0</v>
      </c>
      <c r="AF276" s="29">
        <f t="shared" si="25"/>
        <v>4.4312500000000004</v>
      </c>
      <c r="AG276" s="29">
        <f t="shared" si="27"/>
        <v>2.8421052631578947</v>
      </c>
      <c r="AH276" s="214"/>
      <c r="AI276" s="27"/>
      <c r="AK276" s="29"/>
      <c r="AL276" s="27"/>
      <c r="AM276" s="28"/>
      <c r="AN276" s="28"/>
      <c r="AR276" s="28"/>
    </row>
    <row r="277" spans="1:44" ht="15.6">
      <c r="A277" s="214"/>
      <c r="B277" s="290">
        <f>+'Ark1'!C1973</f>
        <v>2024</v>
      </c>
      <c r="C277" s="234">
        <f>+'Ark1'!L1973</f>
        <v>10</v>
      </c>
      <c r="D277" s="234" t="str">
        <f>VLOOKUP(C277,Klasse!$C$10:$D$26,2)</f>
        <v>U-</v>
      </c>
      <c r="E277" s="28">
        <f>+'Ark1'!H1973</f>
        <v>2</v>
      </c>
      <c r="F277" s="28">
        <f>+'Ark1'!J1973</f>
        <v>175</v>
      </c>
      <c r="G277" s="28" t="str">
        <f>VLOOKUP(F277,RNR!$A$1:$B$25,2)</f>
        <v>Ole Ringdal</v>
      </c>
      <c r="H277" s="28">
        <f>+IF(I277=0,"",'Ark1'!Q1973)</f>
        <v>80</v>
      </c>
      <c r="I277" s="335">
        <f>+'Ark1'!R1973</f>
        <v>145</v>
      </c>
      <c r="J277" s="29">
        <f>+IF(I277=0,"",'Ark1'!AG1973)</f>
        <v>11.929211614535916</v>
      </c>
      <c r="L277" s="29">
        <f>+IF(I277=0,"",'Ark1'!AH1973)</f>
        <v>0.68965517241379304</v>
      </c>
      <c r="M277" s="95"/>
      <c r="N277" s="485">
        <f>+'Ark1'!AI1973</f>
        <v>104</v>
      </c>
      <c r="O277" s="95"/>
      <c r="P277" s="95"/>
      <c r="Q277" s="95"/>
      <c r="R277" s="32">
        <f>+IF(I277=0,"",'Ark1'!U1973)</f>
        <v>42.197241379310363</v>
      </c>
      <c r="S277" s="32"/>
      <c r="T277" s="486">
        <f>+IF(N277=0,"",'Ark1'!AJ1973)</f>
        <v>115.15096153846156</v>
      </c>
      <c r="U277" s="215"/>
      <c r="V277" s="486">
        <f>+IF(N277=0,"",'Ark1'!AK1973)</f>
        <v>27.490707441607125</v>
      </c>
      <c r="W277" s="95"/>
      <c r="X277" s="27">
        <f>+IF(I277=0,"",'Ark1'!T1973)</f>
        <v>9.7310344827586182</v>
      </c>
      <c r="Y277" s="34">
        <f>+IF(I277=0,"",'Ark1'!W1973)</f>
        <v>68.965517241379303</v>
      </c>
      <c r="Z277" s="34">
        <f>+IF(I277=0,"",'Ark1'!X1973)</f>
        <v>100</v>
      </c>
      <c r="AA277" s="34">
        <f>+IF(I277=0,"",'Ark1'!Y1973)</f>
        <v>100</v>
      </c>
      <c r="AB277" s="34">
        <f>+IF(I277=0,"",'Ark1'!Z1973)</f>
        <v>4.1605527621414327</v>
      </c>
      <c r="AC277" s="29">
        <f>+IF(I277=0,"",'Ark1'!AA1973)</f>
        <v>0</v>
      </c>
      <c r="AD277" s="27">
        <f>+IF(I277=0,"",'Ark1'!AC1973)</f>
        <v>0</v>
      </c>
      <c r="AE277" s="34">
        <f>+IF(I277=0,"",'Ark1'!AE1973)</f>
        <v>0</v>
      </c>
      <c r="AF277" s="29">
        <f t="shared" si="25"/>
        <v>4.2197241379310366</v>
      </c>
      <c r="AG277" s="29">
        <f t="shared" si="27"/>
        <v>1.8125</v>
      </c>
      <c r="AH277" s="214"/>
      <c r="AI277" s="27"/>
      <c r="AK277" s="29"/>
      <c r="AL277" s="27"/>
      <c r="AM277" s="28"/>
      <c r="AN277" s="28"/>
      <c r="AR277" s="28"/>
    </row>
    <row r="278" spans="1:44" ht="15.6">
      <c r="A278" s="214"/>
      <c r="B278" s="290">
        <f>+'Ark1'!C1974</f>
        <v>2024</v>
      </c>
      <c r="C278" s="234">
        <f>+'Ark1'!L1974</f>
        <v>10</v>
      </c>
      <c r="D278" s="234" t="str">
        <f>VLOOKUP(C278,Klasse!$C$10:$D$26,2)</f>
        <v>U-</v>
      </c>
      <c r="E278" s="28">
        <f>+'Ark1'!H1974</f>
        <v>2</v>
      </c>
      <c r="F278" s="28">
        <f>+'Ark1'!J1974</f>
        <v>177</v>
      </c>
      <c r="G278" s="28" t="str">
        <f>VLOOKUP(F278,RNR!$A$1:$B$25,2)</f>
        <v>Slakthuset</v>
      </c>
      <c r="H278" s="28">
        <f>+IF(I278=0,"",'Ark1'!Q1974)</f>
        <v>61</v>
      </c>
      <c r="I278" s="335">
        <f>+'Ark1'!R1974</f>
        <v>107</v>
      </c>
      <c r="J278" s="29">
        <f>+IF(I278=0,"",'Ark1'!AG1974)</f>
        <v>3.9804683722342808</v>
      </c>
      <c r="L278" s="29">
        <f>+IF(I278=0,"",'Ark1'!AH1974)</f>
        <v>0.93457943925233611</v>
      </c>
      <c r="M278" s="95"/>
      <c r="N278" s="485">
        <f>+'Ark1'!AI1974</f>
        <v>107</v>
      </c>
      <c r="O278" s="95"/>
      <c r="P278" s="95"/>
      <c r="Q278" s="95"/>
      <c r="R278" s="32">
        <f>+IF(I278=0,"",'Ark1'!U1974)</f>
        <v>43.852336448598145</v>
      </c>
      <c r="S278" s="32"/>
      <c r="T278" s="486">
        <f>+IF(N278=0,"",'Ark1'!AJ1974)</f>
        <v>117.85887850467284</v>
      </c>
      <c r="U278" s="215"/>
      <c r="V278" s="486">
        <f>+IF(N278=0,"",'Ark1'!AK1974)</f>
        <v>26.848536961047689</v>
      </c>
      <c r="W278" s="95"/>
      <c r="X278" s="27">
        <f>+IF(I278=0,"",'Ark1'!T1974)</f>
        <v>9.3738317757009355</v>
      </c>
      <c r="Y278" s="34">
        <f>+IF(I278=0,"",'Ark1'!W1974)</f>
        <v>76.635514018691595</v>
      </c>
      <c r="Z278" s="34">
        <f>+IF(I278=0,"",'Ark1'!X1974)</f>
        <v>100</v>
      </c>
      <c r="AA278" s="34">
        <f>+IF(I278=0,"",'Ark1'!Y1974)</f>
        <v>100</v>
      </c>
      <c r="AB278" s="34">
        <f>+IF(I278=0,"",'Ark1'!Z1974)</f>
        <v>4.2267140148625968</v>
      </c>
      <c r="AC278" s="29">
        <f>+IF(I278=0,"",'Ark1'!AA1974)</f>
        <v>0</v>
      </c>
      <c r="AD278" s="27">
        <f>+IF(I278=0,"",'Ark1'!AC1974)</f>
        <v>0</v>
      </c>
      <c r="AE278" s="34">
        <f>+IF(I278=0,"",'Ark1'!AE1974)</f>
        <v>0</v>
      </c>
      <c r="AF278" s="29">
        <f t="shared" si="25"/>
        <v>4.3852336448598148</v>
      </c>
      <c r="AG278" s="29">
        <f t="shared" si="27"/>
        <v>1.7540983606557377</v>
      </c>
      <c r="AH278" s="214"/>
      <c r="AI278" s="27"/>
      <c r="AK278" s="29"/>
      <c r="AL278" s="27"/>
      <c r="AM278" s="28"/>
      <c r="AN278" s="28"/>
      <c r="AR278" s="28"/>
    </row>
    <row r="279" spans="1:44" ht="15.6">
      <c r="A279" s="214"/>
      <c r="B279" s="290">
        <f>+'Ark1'!C1975</f>
        <v>2024</v>
      </c>
      <c r="C279" s="234">
        <f>+'Ark1'!L1975</f>
        <v>10</v>
      </c>
      <c r="D279" s="234" t="str">
        <f>VLOOKUP(C279,Klasse!$C$10:$D$26,2)</f>
        <v>U-</v>
      </c>
      <c r="E279" s="28">
        <f>+'Ark1'!H1975</f>
        <v>2</v>
      </c>
      <c r="F279" s="28">
        <f>+'Ark1'!J1975</f>
        <v>178</v>
      </c>
      <c r="G279" s="28" t="str">
        <f>VLOOKUP(F279,RNR!$A$1:$B$25,2)</f>
        <v>Røros</v>
      </c>
      <c r="H279" s="28">
        <f>+IF(I279=0,"",'Ark1'!Q1975)</f>
        <v>41</v>
      </c>
      <c r="I279" s="335">
        <f>+'Ark1'!R1975</f>
        <v>71</v>
      </c>
      <c r="J279" s="29">
        <f>+IF(I279=0,"",'Ark1'!AG1975)</f>
        <v>6.4525908842857538</v>
      </c>
      <c r="L279" s="29">
        <f>+IF(I279=0,"",'Ark1'!AH1975)</f>
        <v>2.8169014084507031</v>
      </c>
      <c r="M279" s="95"/>
      <c r="N279" s="485">
        <f>+'Ark1'!AI1975</f>
        <v>71</v>
      </c>
      <c r="O279" s="95"/>
      <c r="P279" s="95"/>
      <c r="Q279" s="95"/>
      <c r="R279" s="32">
        <f>+IF(I279=0,"",'Ark1'!U1975)</f>
        <v>43.466197183098593</v>
      </c>
      <c r="S279" s="32"/>
      <c r="T279" s="486">
        <f>+IF(N279=0,"",'Ark1'!AJ1975)</f>
        <v>118.95352112676052</v>
      </c>
      <c r="U279" s="215"/>
      <c r="V279" s="486">
        <f>+IF(N279=0,"",'Ark1'!AK1975)</f>
        <v>25.778631548528672</v>
      </c>
      <c r="W279" s="95"/>
      <c r="X279" s="27">
        <f>+IF(I279=0,"",'Ark1'!T1975)</f>
        <v>10.507042253521124</v>
      </c>
      <c r="Y279" s="34">
        <f>+IF(I279=0,"",'Ark1'!W1975)</f>
        <v>92.957746478873219</v>
      </c>
      <c r="Z279" s="34">
        <f>+IF(I279=0,"",'Ark1'!X1975)</f>
        <v>100</v>
      </c>
      <c r="AA279" s="34">
        <f>+IF(I279=0,"",'Ark1'!Y1975)</f>
        <v>100</v>
      </c>
      <c r="AB279" s="34">
        <f>+IF(I279=0,"",'Ark1'!Z1975)</f>
        <v>4.4505718468457696</v>
      </c>
      <c r="AC279" s="29">
        <f>+IF(I279=0,"",'Ark1'!AA1975)</f>
        <v>0</v>
      </c>
      <c r="AD279" s="27">
        <f>+IF(I279=0,"",'Ark1'!AC1975)</f>
        <v>0</v>
      </c>
      <c r="AE279" s="34">
        <f>+IF(I279=0,"",'Ark1'!AE1975)</f>
        <v>0</v>
      </c>
      <c r="AF279" s="29">
        <f t="shared" si="25"/>
        <v>4.3466197183098592</v>
      </c>
      <c r="AG279" s="29">
        <f t="shared" si="27"/>
        <v>1.7317073170731707</v>
      </c>
      <c r="AH279" s="214"/>
      <c r="AI279" s="27"/>
      <c r="AK279" s="29"/>
      <c r="AL279" s="27"/>
      <c r="AM279" s="28"/>
      <c r="AN279" s="28"/>
      <c r="AR279" s="28"/>
    </row>
    <row r="280" spans="1:44" ht="15.6">
      <c r="A280" s="214"/>
      <c r="B280" s="290">
        <f>+'Ark1'!C1976</f>
        <v>2024</v>
      </c>
      <c r="C280" s="234">
        <f>+'Ark1'!L1976</f>
        <v>10</v>
      </c>
      <c r="D280" s="234" t="str">
        <f>VLOOKUP(C280,Klasse!$C$10:$D$26,2)</f>
        <v>U-</v>
      </c>
      <c r="E280" s="28">
        <f>+'Ark1'!H1976</f>
        <v>2</v>
      </c>
      <c r="F280" s="28">
        <f>+'Ark1'!J1976</f>
        <v>181</v>
      </c>
      <c r="G280" s="28" t="str">
        <f>VLOOKUP(F280,RNR!$A$1:$B$25,2)</f>
        <v>Horns</v>
      </c>
      <c r="H280" s="28">
        <f>+IF(I280=0,"",'Ark1'!Q1976)</f>
        <v>100</v>
      </c>
      <c r="I280" s="335">
        <f>+'Ark1'!R1976</f>
        <v>178</v>
      </c>
      <c r="J280" s="29">
        <f>+IF(I280=0,"",'Ark1'!AG1976)</f>
        <v>9.2058092626247525</v>
      </c>
      <c r="L280" s="29">
        <f>+IF(I280=0,"",'Ark1'!AH1976)</f>
        <v>0.5617977528089888</v>
      </c>
      <c r="M280" s="95"/>
      <c r="N280" s="485">
        <f>+'Ark1'!AI1976</f>
        <v>163</v>
      </c>
      <c r="O280" s="95"/>
      <c r="P280" s="95"/>
      <c r="Q280" s="95"/>
      <c r="R280" s="32">
        <f>+IF(I280=0,"",'Ark1'!U1976)</f>
        <v>42.601123595505619</v>
      </c>
      <c r="S280" s="32"/>
      <c r="T280" s="486">
        <f>+IF(N280=0,"",'Ark1'!AJ1976)</f>
        <v>116.56012269938655</v>
      </c>
      <c r="U280" s="215"/>
      <c r="V280" s="486">
        <f>+IF(N280=0,"",'Ark1'!AK1976)</f>
        <v>26.714483265070559</v>
      </c>
      <c r="W280" s="95"/>
      <c r="X280" s="27">
        <f>+IF(I280=0,"",'Ark1'!T1976)</f>
        <v>9.9101123595505616</v>
      </c>
      <c r="Y280" s="34">
        <f>+IF(I280=0,"",'Ark1'!W1976)</f>
        <v>82.022471910112358</v>
      </c>
      <c r="Z280" s="34">
        <f>+IF(I280=0,"",'Ark1'!X1976)</f>
        <v>100</v>
      </c>
      <c r="AA280" s="34">
        <f>+IF(I280=0,"",'Ark1'!Y1976)</f>
        <v>99.438202247191029</v>
      </c>
      <c r="AB280" s="34">
        <f>+IF(I280=0,"",'Ark1'!Z1976)</f>
        <v>4.3649393313936109</v>
      </c>
      <c r="AC280" s="29">
        <f>+IF(I280=0,"",'Ark1'!AA1976)</f>
        <v>0</v>
      </c>
      <c r="AD280" s="27">
        <f>+IF(I280=0,"",'Ark1'!AC1976)</f>
        <v>0</v>
      </c>
      <c r="AE280" s="34">
        <f>+IF(I280=0,"",'Ark1'!AE1976)</f>
        <v>0</v>
      </c>
      <c r="AF280" s="29">
        <f t="shared" si="25"/>
        <v>4.2601123595505621</v>
      </c>
      <c r="AG280" s="29">
        <f t="shared" si="27"/>
        <v>1.78</v>
      </c>
      <c r="AH280" s="214"/>
      <c r="AI280" s="27"/>
      <c r="AK280" s="29"/>
      <c r="AL280" s="27"/>
      <c r="AM280" s="28"/>
      <c r="AN280" s="28"/>
      <c r="AR280" s="28"/>
    </row>
    <row r="281" spans="1:44" ht="15.6">
      <c r="A281" s="214"/>
      <c r="B281" s="290">
        <f>+'Ark1'!C1977</f>
        <v>2024</v>
      </c>
      <c r="C281" s="234">
        <f>+'Ark1'!L1977</f>
        <v>10</v>
      </c>
      <c r="D281" s="234" t="str">
        <f>VLOOKUP(C281,Klasse!$C$10:$D$26,2)</f>
        <v>U-</v>
      </c>
      <c r="E281" s="28">
        <f>+'Ark1'!H1977</f>
        <v>1</v>
      </c>
      <c r="F281" s="28">
        <f>+'Ark1'!J1977</f>
        <v>262</v>
      </c>
      <c r="G281" s="28" t="str">
        <f>VLOOKUP(F281,RNR!$A$1:$B$25,2)</f>
        <v>Strilalam</v>
      </c>
      <c r="H281" s="28" t="str">
        <f>+IF(I281=0,"",'Ark1'!Q1977)</f>
        <v/>
      </c>
      <c r="I281" s="335">
        <f>+'Ark1'!R1977</f>
        <v>0</v>
      </c>
      <c r="J281" s="29" t="str">
        <f>+IF(I281=0,"",'Ark1'!AG1977)</f>
        <v/>
      </c>
      <c r="L281" s="29" t="str">
        <f>+IF(I281=0,"",'Ark1'!AH1977)</f>
        <v/>
      </c>
      <c r="M281" s="95"/>
      <c r="N281" s="485">
        <f>+'Ark1'!AI1977</f>
        <v>0</v>
      </c>
      <c r="O281" s="95"/>
      <c r="P281" s="95"/>
      <c r="Q281" s="95"/>
      <c r="R281" s="32" t="str">
        <f>+IF(I281=0,"",'Ark1'!U1977)</f>
        <v/>
      </c>
      <c r="S281" s="32"/>
      <c r="T281" s="486" t="str">
        <f>+IF(N281=0,"",'Ark1'!AJ1977)</f>
        <v/>
      </c>
      <c r="U281" s="215"/>
      <c r="V281" s="486" t="str">
        <f>+IF(N281=0,"",'Ark1'!AK1977)</f>
        <v/>
      </c>
      <c r="W281" s="95"/>
      <c r="X281" s="27" t="str">
        <f>+IF(I281=0,"",'Ark1'!T1977)</f>
        <v/>
      </c>
      <c r="Y281" s="34" t="str">
        <f>+IF(I281=0,"",'Ark1'!W1977)</f>
        <v/>
      </c>
      <c r="Z281" s="34" t="str">
        <f>+IF(I281=0,"",'Ark1'!X1977)</f>
        <v/>
      </c>
      <c r="AA281" s="34" t="str">
        <f>+IF(I281=0,"",'Ark1'!Y1977)</f>
        <v/>
      </c>
      <c r="AB281" s="34" t="str">
        <f>+IF(I281=0,"",'Ark1'!Z1977)</f>
        <v/>
      </c>
      <c r="AC281" s="29" t="str">
        <f>+IF(I281=0,"",'Ark1'!AA1977)</f>
        <v/>
      </c>
      <c r="AD281" s="27" t="str">
        <f>+IF(I281=0,"",'Ark1'!AC1977)</f>
        <v/>
      </c>
      <c r="AE281" s="34" t="str">
        <f>+IF(I281=0,"",'Ark1'!AE1977)</f>
        <v/>
      </c>
      <c r="AF281" s="29" t="str">
        <f t="shared" si="25"/>
        <v/>
      </c>
      <c r="AG281" s="29" t="str">
        <f t="shared" si="27"/>
        <v/>
      </c>
      <c r="AH281" s="214"/>
      <c r="AI281" s="27"/>
      <c r="AK281" s="29"/>
      <c r="AL281" s="27"/>
      <c r="AM281" s="28"/>
      <c r="AN281" s="28"/>
      <c r="AR281" s="28"/>
    </row>
    <row r="282" spans="1:44" ht="15.6">
      <c r="A282" s="214"/>
      <c r="B282" s="290">
        <f>+'Ark1'!C1978</f>
        <v>2024</v>
      </c>
      <c r="C282" s="234">
        <f>+'Ark1'!L1978</f>
        <v>10</v>
      </c>
      <c r="D282" s="234" t="str">
        <f>VLOOKUP(C282,Klasse!$C$10:$D$26,2)</f>
        <v>U-</v>
      </c>
      <c r="E282" s="28">
        <f>+'Ark1'!H1978</f>
        <v>2</v>
      </c>
      <c r="F282" s="28">
        <f>+'Ark1'!J1978</f>
        <v>267</v>
      </c>
      <c r="G282" s="28" t="str">
        <f>VLOOKUP(F282,RNR!$A$1:$B$25,2)</f>
        <v>Dalpro</v>
      </c>
      <c r="H282" s="28" t="str">
        <f>+IF(I282=0,"",'Ark1'!Q1978)</f>
        <v/>
      </c>
      <c r="I282" s="335">
        <f>+'Ark1'!R1978</f>
        <v>0</v>
      </c>
      <c r="J282" s="29" t="str">
        <f>+IF(I282=0,"",'Ark1'!AG1978)</f>
        <v/>
      </c>
      <c r="L282" s="29" t="str">
        <f>+IF(I282=0,"",'Ark1'!AH1978)</f>
        <v/>
      </c>
      <c r="M282" s="95"/>
      <c r="N282" s="485">
        <f>+'Ark1'!AI1978</f>
        <v>0</v>
      </c>
      <c r="O282" s="95"/>
      <c r="P282" s="95"/>
      <c r="Q282" s="95"/>
      <c r="R282" s="32" t="str">
        <f>+IF(I282=0,"",'Ark1'!U1978)</f>
        <v/>
      </c>
      <c r="S282" s="32"/>
      <c r="T282" s="486" t="str">
        <f>+IF(N282=0,"",'Ark1'!AJ1978)</f>
        <v/>
      </c>
      <c r="U282" s="215"/>
      <c r="V282" s="486" t="str">
        <f>+IF(N282=0,"",'Ark1'!AK1978)</f>
        <v/>
      </c>
      <c r="W282" s="95"/>
      <c r="X282" s="27" t="str">
        <f>+IF(I282=0,"",'Ark1'!T1978)</f>
        <v/>
      </c>
      <c r="Y282" s="34" t="str">
        <f>+IF(I282=0,"",'Ark1'!W1978)</f>
        <v/>
      </c>
      <c r="Z282" s="34" t="str">
        <f>+IF(I282=0,"",'Ark1'!X1978)</f>
        <v/>
      </c>
      <c r="AA282" s="34" t="str">
        <f>+IF(I282=0,"",'Ark1'!Y1978)</f>
        <v/>
      </c>
      <c r="AB282" s="34" t="str">
        <f>+IF(I282=0,"",'Ark1'!Z1978)</f>
        <v/>
      </c>
      <c r="AC282" s="29" t="str">
        <f>+IF(I282=0,"",'Ark1'!AA1978)</f>
        <v/>
      </c>
      <c r="AD282" s="27" t="str">
        <f>+IF(I282=0,"",'Ark1'!AC1978)</f>
        <v/>
      </c>
      <c r="AE282" s="34" t="str">
        <f>+IF(I282=0,"",'Ark1'!AE1978)</f>
        <v/>
      </c>
      <c r="AF282" s="29" t="str">
        <f t="shared" si="25"/>
        <v/>
      </c>
      <c r="AG282" s="29" t="str">
        <f t="shared" si="27"/>
        <v/>
      </c>
      <c r="AH282" s="214"/>
      <c r="AI282" s="27"/>
      <c r="AK282" s="29"/>
      <c r="AL282" s="27"/>
      <c r="AM282" s="28"/>
      <c r="AN282" s="28"/>
      <c r="AR282" s="28"/>
    </row>
    <row r="283" spans="1:44" ht="15.6">
      <c r="A283" s="214"/>
      <c r="B283" s="290">
        <f>+'Ark1'!C1979</f>
        <v>2024</v>
      </c>
      <c r="C283" s="234">
        <f>+'Ark1'!L1979</f>
        <v>10</v>
      </c>
      <c r="D283" s="234" t="str">
        <f>VLOOKUP(C283,Klasse!$C$10:$D$26,2)</f>
        <v>U-</v>
      </c>
      <c r="E283" s="28">
        <f>+'Ark1'!H1979</f>
        <v>1</v>
      </c>
      <c r="F283" s="28">
        <f>+'Ark1'!J1979</f>
        <v>309</v>
      </c>
      <c r="G283" s="28" t="str">
        <f>VLOOKUP(F283,RNR!$A$1:$B$25,2)</f>
        <v>Malvik</v>
      </c>
      <c r="H283" s="28">
        <f>+IF(I283=0,"",'Ark1'!Q1979)</f>
        <v>297</v>
      </c>
      <c r="I283" s="335">
        <f>+'Ark1'!R1979</f>
        <v>564</v>
      </c>
      <c r="J283" s="29">
        <f>+IF(I283=0,"",'Ark1'!AG1979)</f>
        <v>8.4410823860501889</v>
      </c>
      <c r="L283" s="29">
        <f>+IF(I283=0,"",'Ark1'!AH1979)</f>
        <v>1.7730496453900704</v>
      </c>
      <c r="M283" s="95"/>
      <c r="N283" s="485">
        <f>+'Ark1'!AI1979</f>
        <v>564</v>
      </c>
      <c r="O283" s="95"/>
      <c r="P283" s="95"/>
      <c r="Q283" s="95"/>
      <c r="R283" s="32">
        <f>+IF(I283=0,"",'Ark1'!U1979)</f>
        <v>43.544326241134712</v>
      </c>
      <c r="S283" s="32"/>
      <c r="T283" s="486">
        <f>+IF(N283=0,"",'Ark1'!AJ1979)</f>
        <v>116.883865248227</v>
      </c>
      <c r="U283" s="215"/>
      <c r="V283" s="486">
        <f>+IF(N283=0,"",'Ark1'!AK1979)</f>
        <v>27.208761957576034</v>
      </c>
      <c r="W283" s="95"/>
      <c r="X283" s="27">
        <f>+IF(I283=0,"",'Ark1'!T1979)</f>
        <v>9.3936170212765937</v>
      </c>
      <c r="Y283" s="34">
        <f>+IF(I283=0,"",'Ark1'!W1979)</f>
        <v>73.581560283687978</v>
      </c>
      <c r="Z283" s="34">
        <f>+IF(I283=0,"",'Ark1'!X1979)</f>
        <v>100</v>
      </c>
      <c r="AA283" s="34">
        <f>+IF(I283=0,"",'Ark1'!Y1979)</f>
        <v>100</v>
      </c>
      <c r="AB283" s="34">
        <f>+IF(I283=0,"",'Ark1'!Z1979)</f>
        <v>4.9699757844305932</v>
      </c>
      <c r="AC283" s="29">
        <f>+IF(I283=0,"",'Ark1'!AA1979)</f>
        <v>0</v>
      </c>
      <c r="AD283" s="27">
        <f>+IF(I283=0,"",'Ark1'!AC1979)</f>
        <v>0</v>
      </c>
      <c r="AE283" s="34">
        <f>+IF(I283=0,"",'Ark1'!AE1979)</f>
        <v>0</v>
      </c>
      <c r="AF283" s="29">
        <f t="shared" si="25"/>
        <v>4.3544326241134712</v>
      </c>
      <c r="AG283" s="29">
        <f t="shared" si="27"/>
        <v>1.898989898989899</v>
      </c>
      <c r="AH283" s="214"/>
      <c r="AI283" s="27"/>
      <c r="AK283" s="29"/>
      <c r="AL283" s="27"/>
      <c r="AM283" s="28"/>
      <c r="AN283" s="28"/>
      <c r="AR283" s="28"/>
    </row>
    <row r="284" spans="1:44" ht="15.6">
      <c r="A284" s="214"/>
      <c r="B284" s="290">
        <f>+'Ark1'!C1980</f>
        <v>2024</v>
      </c>
      <c r="C284" s="234">
        <f>+'Ark1'!L1980</f>
        <v>10</v>
      </c>
      <c r="D284" s="234" t="str">
        <f>VLOOKUP(C284,Klasse!$C$10:$D$26,2)</f>
        <v>U-</v>
      </c>
      <c r="E284" s="28">
        <f>+'Ark1'!H1980</f>
        <v>2</v>
      </c>
      <c r="F284" s="28">
        <f>+'Ark1'!J1980</f>
        <v>470</v>
      </c>
      <c r="G284" s="28" t="str">
        <f>VLOOKUP(F284,RNR!$A$1:$B$25,2)</f>
        <v>Jens Eide</v>
      </c>
      <c r="H284" s="28">
        <f>+IF(I284=0,"",'Ark1'!Q1980)</f>
        <v>36</v>
      </c>
      <c r="I284" s="335">
        <f>+'Ark1'!R1980</f>
        <v>48</v>
      </c>
      <c r="J284" s="29">
        <f>+IF(I284=0,"",'Ark1'!AG1980)</f>
        <v>5.5401887406443215</v>
      </c>
      <c r="L284" s="29">
        <f>+IF(I284=0,"",'Ark1'!AH1980)</f>
        <v>18.75</v>
      </c>
      <c r="M284" s="95"/>
      <c r="N284" s="485">
        <f>+'Ark1'!AI1980</f>
        <v>47</v>
      </c>
      <c r="O284" s="95"/>
      <c r="P284" s="95"/>
      <c r="Q284" s="95"/>
      <c r="R284" s="32">
        <f>+IF(I284=0,"",'Ark1'!U1980)</f>
        <v>39.725000000000001</v>
      </c>
      <c r="S284" s="32"/>
      <c r="T284" s="486">
        <f>+IF(N284=0,"",'Ark1'!AJ1980)</f>
        <v>115.15531914893616</v>
      </c>
      <c r="U284" s="215"/>
      <c r="V284" s="486">
        <f>+IF(N284=0,"",'Ark1'!AK1980)</f>
        <v>25.833191857890224</v>
      </c>
      <c r="W284" s="95"/>
      <c r="X284" s="27">
        <f>+IF(I284=0,"",'Ark1'!T1980)</f>
        <v>11.5</v>
      </c>
      <c r="Y284" s="34">
        <f>+IF(I284=0,"",'Ark1'!W1980)</f>
        <v>85.416666666666686</v>
      </c>
      <c r="Z284" s="34">
        <f>+IF(I284=0,"",'Ark1'!X1980)</f>
        <v>100</v>
      </c>
      <c r="AA284" s="34">
        <f>+IF(I284=0,"",'Ark1'!Y1980)</f>
        <v>100</v>
      </c>
      <c r="AB284" s="34">
        <f>+IF(I284=0,"",'Ark1'!Z1980)</f>
        <v>7.5439407252885315</v>
      </c>
      <c r="AC284" s="29">
        <f>+IF(I284=0,"",'Ark1'!AA1980)</f>
        <v>0</v>
      </c>
      <c r="AD284" s="27">
        <f>+IF(I284=0,"",'Ark1'!AC1980)</f>
        <v>0</v>
      </c>
      <c r="AE284" s="34">
        <f>+IF(I284=0,"",'Ark1'!AE1980)</f>
        <v>0</v>
      </c>
      <c r="AF284" s="29">
        <f t="shared" si="25"/>
        <v>3.9725000000000001</v>
      </c>
      <c r="AG284" s="29">
        <f t="shared" si="27"/>
        <v>1.3333333333333333</v>
      </c>
      <c r="AH284" s="214"/>
      <c r="AI284" s="27"/>
      <c r="AK284" s="29"/>
      <c r="AL284" s="27"/>
      <c r="AM284" s="28"/>
      <c r="AN284" s="28"/>
      <c r="AR284" s="28"/>
    </row>
    <row r="285" spans="1:44" ht="15.6">
      <c r="A285" s="214"/>
      <c r="B285" s="290">
        <f>+'Ark1'!C1981</f>
        <v>2024</v>
      </c>
      <c r="C285" s="234">
        <f>+'Ark1'!L1981</f>
        <v>10</v>
      </c>
      <c r="D285" s="234" t="str">
        <f>VLOOKUP(C285,Klasse!$C$10:$D$26,2)</f>
        <v>U-</v>
      </c>
      <c r="E285" s="28">
        <f>+'Ark1'!H1981</f>
        <v>1</v>
      </c>
      <c r="F285" s="28">
        <f>+'Ark1'!J1981</f>
        <v>629</v>
      </c>
      <c r="G285" s="28" t="str">
        <f>VLOOKUP(F285,RNR!$A$1:$B$25,2)</f>
        <v>Bø</v>
      </c>
      <c r="H285" s="28" t="str">
        <f>+IF(I285=0,"",'Ark1'!Q1981)</f>
        <v/>
      </c>
      <c r="I285" s="335">
        <f>+'Ark1'!R1981</f>
        <v>0</v>
      </c>
      <c r="J285" s="29" t="str">
        <f>+IF(I285=0,"",'Ark1'!AG1981)</f>
        <v/>
      </c>
      <c r="L285" s="29" t="str">
        <f>+IF(I285=0,"",'Ark1'!AH1981)</f>
        <v/>
      </c>
      <c r="M285" s="95"/>
      <c r="N285" s="485">
        <f>+'Ark1'!AI1981</f>
        <v>0</v>
      </c>
      <c r="O285" s="95"/>
      <c r="P285" s="95"/>
      <c r="Q285" s="95"/>
      <c r="R285" s="32" t="str">
        <f>+IF(I285=0,"",'Ark1'!U1981)</f>
        <v/>
      </c>
      <c r="S285" s="32"/>
      <c r="T285" s="486" t="str">
        <f>+IF(N285=0,"",'Ark1'!AJ1981)</f>
        <v/>
      </c>
      <c r="U285" s="215"/>
      <c r="V285" s="486" t="str">
        <f>+IF(N285=0,"",'Ark1'!AK1981)</f>
        <v/>
      </c>
      <c r="W285" s="95"/>
      <c r="X285" s="27" t="str">
        <f>+IF(I285=0,"",'Ark1'!T1981)</f>
        <v/>
      </c>
      <c r="Y285" s="34" t="str">
        <f>+IF(I285=0,"",'Ark1'!W1981)</f>
        <v/>
      </c>
      <c r="Z285" s="34" t="str">
        <f>+IF(I285=0,"",'Ark1'!X1981)</f>
        <v/>
      </c>
      <c r="AA285" s="34" t="str">
        <f>+IF(I285=0,"",'Ark1'!Y1981)</f>
        <v/>
      </c>
      <c r="AB285" s="34" t="str">
        <f>+IF(I285=0,"",'Ark1'!Z1981)</f>
        <v/>
      </c>
      <c r="AC285" s="29" t="str">
        <f>+IF(I285=0,"",'Ark1'!AA1981)</f>
        <v/>
      </c>
      <c r="AD285" s="27" t="str">
        <f>+IF(I285=0,"",'Ark1'!AC1981)</f>
        <v/>
      </c>
      <c r="AE285" s="34" t="str">
        <f>+IF(I285=0,"",'Ark1'!AE1981)</f>
        <v/>
      </c>
      <c r="AF285" s="29" t="str">
        <f t="shared" si="25"/>
        <v/>
      </c>
      <c r="AG285" s="29" t="str">
        <f t="shared" si="27"/>
        <v/>
      </c>
      <c r="AH285" s="214"/>
      <c r="AI285" s="27"/>
      <c r="AK285" s="29"/>
      <c r="AL285" s="27"/>
      <c r="AM285" s="28"/>
      <c r="AN285" s="28"/>
      <c r="AR285" s="28"/>
    </row>
    <row r="286" spans="1:44" ht="15.6">
      <c r="A286" s="214"/>
      <c r="B286" s="290">
        <f>+'Ark1'!C1982</f>
        <v>2024</v>
      </c>
      <c r="C286" s="234">
        <f>+'Ark1'!L1982</f>
        <v>10</v>
      </c>
      <c r="D286" s="234" t="str">
        <f>VLOOKUP(C286,Klasse!$C$10:$D$26,2)</f>
        <v>U-</v>
      </c>
      <c r="E286" s="28">
        <f>+'Ark1'!H1982</f>
        <v>1</v>
      </c>
      <c r="F286" s="28">
        <f>+'Ark1'!J1982</f>
        <v>643</v>
      </c>
      <c r="G286" s="28" t="str">
        <f>VLOOKUP(F286,RNR!$A$1:$B$25,2)</f>
        <v>Bjerka</v>
      </c>
      <c r="H286" s="28">
        <f>+IF(I286=0,"",'Ark1'!Q1982)</f>
        <v>126</v>
      </c>
      <c r="I286" s="335">
        <f>+'Ark1'!R1982</f>
        <v>251</v>
      </c>
      <c r="J286" s="29">
        <f>+IF(I286=0,"",'Ark1'!AG1982)</f>
        <v>7.1210047148879152</v>
      </c>
      <c r="L286" s="29">
        <f>+IF(I286=0,"",'Ark1'!AH1982)</f>
        <v>0</v>
      </c>
      <c r="M286" s="95"/>
      <c r="N286" s="485">
        <f>+'Ark1'!AI1982</f>
        <v>218</v>
      </c>
      <c r="O286" s="95"/>
      <c r="P286" s="95"/>
      <c r="Q286" s="95"/>
      <c r="R286" s="32">
        <f>+IF(I286=0,"",'Ark1'!U1982)</f>
        <v>42.258964143426269</v>
      </c>
      <c r="S286" s="32"/>
      <c r="T286" s="486">
        <f>+IF(N286=0,"",'Ark1'!AJ1982)</f>
        <v>114.86284403669723</v>
      </c>
      <c r="U286" s="215"/>
      <c r="V286" s="486">
        <f>+IF(N286=0,"",'Ark1'!AK1982)</f>
        <v>27.466813900436215</v>
      </c>
      <c r="W286" s="95"/>
      <c r="X286" s="27">
        <f>+IF(I286=0,"",'Ark1'!T1982)</f>
        <v>9.5179282868525892</v>
      </c>
      <c r="Y286" s="34">
        <f>+IF(I286=0,"",'Ark1'!W1982)</f>
        <v>68.924302788844614</v>
      </c>
      <c r="Z286" s="34">
        <f>+IF(I286=0,"",'Ark1'!X1982)</f>
        <v>100</v>
      </c>
      <c r="AA286" s="34">
        <f>+IF(I286=0,"",'Ark1'!Y1982)</f>
        <v>100</v>
      </c>
      <c r="AB286" s="34">
        <f>+IF(I286=0,"",'Ark1'!Z1982)</f>
        <v>5.5029826503913526</v>
      </c>
      <c r="AC286" s="29">
        <f>+IF(I286=0,"",'Ark1'!AA1982)</f>
        <v>0</v>
      </c>
      <c r="AD286" s="27">
        <f>+IF(I286=0,"",'Ark1'!AC1982)</f>
        <v>0</v>
      </c>
      <c r="AE286" s="34">
        <f>+IF(I286=0,"",'Ark1'!AE1982)</f>
        <v>0</v>
      </c>
      <c r="AF286" s="29">
        <f t="shared" si="25"/>
        <v>4.2258964143426265</v>
      </c>
      <c r="AG286" s="29">
        <f t="shared" si="27"/>
        <v>1.9920634920634921</v>
      </c>
      <c r="AH286" s="214"/>
      <c r="AI286" s="27"/>
      <c r="AK286" s="29"/>
      <c r="AL286" s="27"/>
      <c r="AM286" s="28"/>
      <c r="AN286" s="28"/>
      <c r="AR286" s="28"/>
    </row>
    <row r="287" spans="1:44" ht="15.6">
      <c r="A287" s="214"/>
      <c r="B287" s="290">
        <f>+'Ark1'!C1983</f>
        <v>2024</v>
      </c>
      <c r="C287" s="234">
        <f>+'Ark1'!L1983</f>
        <v>10</v>
      </c>
      <c r="D287" s="234" t="str">
        <f>VLOOKUP(C287,Klasse!$C$10:$D$26,2)</f>
        <v>U-</v>
      </c>
      <c r="E287" s="28">
        <f>+'Ark1'!H1983</f>
        <v>2</v>
      </c>
      <c r="F287" s="28">
        <f>+'Ark1'!J1983</f>
        <v>704</v>
      </c>
      <c r="G287" s="28" t="str">
        <f>VLOOKUP(F287,RNR!$A$1:$B$25,2)</f>
        <v>Øre Vilt</v>
      </c>
      <c r="H287" s="28" t="str">
        <f>+IF(I287=0,"",'Ark1'!Q1983)</f>
        <v/>
      </c>
      <c r="I287" s="335">
        <f>+'Ark1'!R1983</f>
        <v>0</v>
      </c>
      <c r="J287" s="29" t="str">
        <f>+IF(I287=0,"",'Ark1'!AG1983)</f>
        <v/>
      </c>
      <c r="L287" s="29" t="str">
        <f>+IF(I287=0,"",'Ark1'!AH1983)</f>
        <v/>
      </c>
      <c r="M287" s="95"/>
      <c r="N287" s="485">
        <f>+'Ark1'!AI1983</f>
        <v>0</v>
      </c>
      <c r="O287" s="95"/>
      <c r="P287" s="95"/>
      <c r="Q287" s="95"/>
      <c r="R287" s="32" t="str">
        <f>+IF(I287=0,"",'Ark1'!U1983)</f>
        <v/>
      </c>
      <c r="S287" s="32"/>
      <c r="T287" s="486" t="str">
        <f>+IF(N287=0,"",'Ark1'!AJ1983)</f>
        <v/>
      </c>
      <c r="U287" s="215"/>
      <c r="V287" s="486" t="str">
        <f>+IF(N287=0,"",'Ark1'!AK1983)</f>
        <v/>
      </c>
      <c r="W287" s="95"/>
      <c r="X287" s="27" t="str">
        <f>+IF(I287=0,"",'Ark1'!T1983)</f>
        <v/>
      </c>
      <c r="Y287" s="34" t="str">
        <f>+IF(I287=0,"",'Ark1'!W1983)</f>
        <v/>
      </c>
      <c r="Z287" s="34" t="str">
        <f>+IF(I287=0,"",'Ark1'!X1983)</f>
        <v/>
      </c>
      <c r="AA287" s="34" t="str">
        <f>+IF(I287=0,"",'Ark1'!Y1983)</f>
        <v/>
      </c>
      <c r="AB287" s="34" t="str">
        <f>+IF(I287=0,"",'Ark1'!Z1983)</f>
        <v/>
      </c>
      <c r="AC287" s="29" t="str">
        <f>+IF(I287=0,"",'Ark1'!AA1983)</f>
        <v/>
      </c>
      <c r="AD287" s="27" t="str">
        <f>+IF(I287=0,"",'Ark1'!AC1983)</f>
        <v/>
      </c>
      <c r="AE287" s="34" t="str">
        <f>+IF(I287=0,"",'Ark1'!AE1983)</f>
        <v/>
      </c>
      <c r="AF287" s="29" t="str">
        <f t="shared" si="25"/>
        <v/>
      </c>
      <c r="AG287" s="29" t="str">
        <f t="shared" si="27"/>
        <v/>
      </c>
      <c r="AH287" s="214"/>
      <c r="AI287" s="27"/>
      <c r="AK287" s="29"/>
      <c r="AL287" s="27"/>
      <c r="AM287" s="28"/>
      <c r="AN287" s="28"/>
      <c r="AR287" s="28"/>
    </row>
    <row r="288" spans="1:44" ht="15.6">
      <c r="A288" s="214"/>
      <c r="B288" s="290">
        <f>+'Ark1'!C1984</f>
        <v>2024</v>
      </c>
      <c r="C288" s="234">
        <f>+'Ark1'!L1984</f>
        <v>10</v>
      </c>
      <c r="D288" s="234" t="str">
        <f>VLOOKUP(C288,Klasse!$C$10:$D$26,2)</f>
        <v>U-</v>
      </c>
      <c r="E288" s="28">
        <f>+'Ark1'!H1984</f>
        <v>1</v>
      </c>
      <c r="F288" s="28">
        <f>+'Ark1'!J1984</f>
        <v>802</v>
      </c>
      <c r="G288" s="28" t="str">
        <f>VLOOKUP(F288,RNR!$A$1:$B$25,2)</f>
        <v>Karasjok</v>
      </c>
      <c r="H288" s="28">
        <f>+IF(I288=0,"",'Ark1'!Q1984)</f>
        <v>38</v>
      </c>
      <c r="I288" s="335">
        <f>+'Ark1'!R1984</f>
        <v>67</v>
      </c>
      <c r="J288" s="29">
        <f>+IF(I288=0,"",'Ark1'!AG1984)</f>
        <v>9.8015535928113025</v>
      </c>
      <c r="L288" s="29">
        <f>+IF(I288=0,"",'Ark1'!AH1984)</f>
        <v>0</v>
      </c>
      <c r="M288" s="95"/>
      <c r="N288" s="485">
        <f>+'Ark1'!AI1984</f>
        <v>67</v>
      </c>
      <c r="O288" s="95"/>
      <c r="P288" s="95"/>
      <c r="Q288" s="95"/>
      <c r="R288" s="32">
        <f>+IF(I288=0,"",'Ark1'!U1984)</f>
        <v>42.88208955223876</v>
      </c>
      <c r="S288" s="32"/>
      <c r="T288" s="486">
        <f>+IF(N288=0,"",'Ark1'!AJ1984)</f>
        <v>116.6626865671642</v>
      </c>
      <c r="U288" s="215"/>
      <c r="V288" s="486">
        <f>+IF(N288=0,"",'Ark1'!AK1984)</f>
        <v>26.977670638842049</v>
      </c>
      <c r="W288" s="95"/>
      <c r="X288" s="27">
        <f>+IF(I288=0,"",'Ark1'!T1984)</f>
        <v>10.194029850746272</v>
      </c>
      <c r="Y288" s="34">
        <f>+IF(I288=0,"",'Ark1'!W1984)</f>
        <v>89.552238805970148</v>
      </c>
      <c r="Z288" s="34">
        <f>+IF(I288=0,"",'Ark1'!X1984)</f>
        <v>100</v>
      </c>
      <c r="AA288" s="34">
        <f>+IF(I288=0,"",'Ark1'!Y1984)</f>
        <v>100</v>
      </c>
      <c r="AB288" s="34">
        <f>+IF(I288=0,"",'Ark1'!Z1984)</f>
        <v>6.0126465073072897</v>
      </c>
      <c r="AC288" s="29">
        <f>+IF(I288=0,"",'Ark1'!AA1984)</f>
        <v>0</v>
      </c>
      <c r="AD288" s="27">
        <f>+IF(I288=0,"",'Ark1'!AC1984)</f>
        <v>0</v>
      </c>
      <c r="AE288" s="34">
        <f>+IF(I288=0,"",'Ark1'!AE1984)</f>
        <v>0</v>
      </c>
      <c r="AF288" s="29">
        <f t="shared" si="25"/>
        <v>4.288208955223876</v>
      </c>
      <c r="AG288" s="29">
        <f t="shared" si="27"/>
        <v>1.763157894736842</v>
      </c>
      <c r="AH288" s="214"/>
      <c r="AI288" s="27"/>
      <c r="AK288" s="29"/>
      <c r="AL288" s="27"/>
      <c r="AM288" s="28"/>
      <c r="AN288" s="28"/>
      <c r="AR288" s="28"/>
    </row>
    <row r="289" spans="1:62" ht="19.8">
      <c r="A289" s="214"/>
      <c r="B289" s="214"/>
      <c r="C289" s="214"/>
      <c r="D289" s="214"/>
      <c r="E289" s="214"/>
      <c r="F289" s="214"/>
      <c r="G289" s="214"/>
      <c r="H289" s="214"/>
      <c r="I289" s="347"/>
      <c r="J289" s="215"/>
      <c r="K289" s="215"/>
      <c r="L289" s="215"/>
      <c r="M289" s="95"/>
      <c r="N289" s="95"/>
      <c r="O289" s="95"/>
      <c r="P289" s="95"/>
      <c r="Q289" s="95"/>
      <c r="R289" s="214"/>
      <c r="S289" s="214"/>
      <c r="T289" s="95"/>
      <c r="U289" s="95"/>
      <c r="V289" s="95"/>
      <c r="W289" s="95"/>
      <c r="X289" s="214"/>
      <c r="Y289" s="216"/>
      <c r="Z289" s="216"/>
      <c r="AA289" s="216"/>
      <c r="AB289" s="216"/>
      <c r="AC289" s="216"/>
      <c r="AD289" s="214"/>
      <c r="AE289" s="216"/>
      <c r="AF289" s="216"/>
      <c r="AG289" s="216"/>
      <c r="AH289" s="214"/>
      <c r="AI289" s="217"/>
      <c r="AK289" s="29"/>
      <c r="AL289" s="27"/>
      <c r="AM289" s="218"/>
      <c r="AN289" s="28"/>
      <c r="AR289" s="28"/>
      <c r="BJ289" s="230"/>
    </row>
    <row r="290" spans="1:62" ht="24.6">
      <c r="A290" s="214"/>
      <c r="B290" s="214"/>
      <c r="C290" s="306" t="str">
        <f>+D292</f>
        <v>U</v>
      </c>
      <c r="D290" s="214"/>
      <c r="E290" s="214"/>
      <c r="F290" s="214"/>
      <c r="G290" s="214"/>
      <c r="H290" s="214"/>
      <c r="I290" s="336">
        <f>SUM(I292:I316)</f>
        <v>2274</v>
      </c>
      <c r="J290" s="260"/>
      <c r="K290" s="260"/>
      <c r="L290" s="260"/>
      <c r="M290" s="95"/>
      <c r="N290" s="154">
        <f>SUM(N292:N316)</f>
        <v>2211</v>
      </c>
      <c r="O290" s="95"/>
      <c r="P290" s="95"/>
      <c r="Q290" s="95"/>
      <c r="R290" s="262">
        <f>+Klasse!N20</f>
        <v>47.729727352682531</v>
      </c>
      <c r="S290" s="214"/>
      <c r="T290" s="95"/>
      <c r="U290" s="95"/>
      <c r="V290" s="95"/>
      <c r="W290" s="95"/>
      <c r="X290" s="261"/>
      <c r="Y290" s="216"/>
      <c r="Z290" s="216"/>
      <c r="AA290" s="216"/>
      <c r="AB290" s="216"/>
      <c r="AC290" s="216"/>
      <c r="AD290" s="214"/>
      <c r="AE290" s="214"/>
      <c r="AF290" s="214"/>
      <c r="AG290" s="214"/>
      <c r="AH290" s="214"/>
      <c r="AI290" s="217"/>
      <c r="AK290" s="29"/>
      <c r="AL290" s="27"/>
      <c r="AM290" s="218"/>
      <c r="AN290" s="28"/>
      <c r="AR290" s="28"/>
      <c r="BJ290" s="230"/>
    </row>
    <row r="291" spans="1:62" ht="19.8">
      <c r="A291" s="214"/>
      <c r="B291" s="214"/>
      <c r="C291" s="214"/>
      <c r="D291" s="214"/>
      <c r="E291" s="214"/>
      <c r="F291" s="214"/>
      <c r="G291" s="214"/>
      <c r="H291" s="232"/>
      <c r="I291" s="347"/>
      <c r="J291" s="215"/>
      <c r="K291" s="215"/>
      <c r="L291" s="215"/>
      <c r="M291" s="95"/>
      <c r="N291" s="95"/>
      <c r="O291" s="95"/>
      <c r="P291" s="95"/>
      <c r="Q291" s="95"/>
      <c r="R291" s="215"/>
      <c r="S291" s="214"/>
      <c r="T291" s="95"/>
      <c r="U291" s="95"/>
      <c r="V291" s="95"/>
      <c r="W291" s="95"/>
      <c r="X291" s="232"/>
      <c r="Y291" s="216"/>
      <c r="Z291" s="216"/>
      <c r="AA291" s="216"/>
      <c r="AB291" s="216"/>
      <c r="AC291" s="233"/>
      <c r="AD291" s="214"/>
      <c r="AE291" s="233"/>
      <c r="AF291" s="233"/>
      <c r="AG291" s="231"/>
      <c r="AH291" s="214"/>
      <c r="AI291" s="217"/>
      <c r="AK291" s="29"/>
      <c r="AL291" s="27"/>
      <c r="AM291" s="218"/>
      <c r="AN291" s="28"/>
      <c r="AR291" s="28"/>
      <c r="BJ291" s="230"/>
    </row>
    <row r="292" spans="1:62" ht="15.6">
      <c r="A292" s="214"/>
      <c r="B292" s="290">
        <f>+'Ark1'!C1985</f>
        <v>2024</v>
      </c>
      <c r="C292" s="234">
        <f>+'Ark1'!L1985</f>
        <v>11</v>
      </c>
      <c r="D292" s="234" t="str">
        <f>VLOOKUP(C292,Klasse!$C$10:$D$26,2)</f>
        <v>U</v>
      </c>
      <c r="E292" s="234">
        <f>+'Ark1'!H1985</f>
        <v>1</v>
      </c>
      <c r="F292" s="234">
        <f>+'Ark1'!J1985</f>
        <v>103</v>
      </c>
      <c r="G292" s="234" t="str">
        <f>VLOOKUP(F292,RNR!$A$1:$B$25,2)</f>
        <v>Rudshøgda</v>
      </c>
      <c r="H292" s="234">
        <f>+IF(I292=0,"",'Ark1'!Q1985)</f>
        <v>3</v>
      </c>
      <c r="I292" s="351">
        <f>+'Ark1'!R1985</f>
        <v>4</v>
      </c>
      <c r="J292" s="235">
        <f>+IF(I292=0,"",'Ark1'!AG1985)</f>
        <v>9.8090277777777768</v>
      </c>
      <c r="K292" s="235"/>
      <c r="L292" s="235">
        <f>+IF(I292=0,"",'Ark1'!AH1985)</f>
        <v>50</v>
      </c>
      <c r="M292" s="95"/>
      <c r="N292" s="485">
        <f>+'Ark1'!AI1985</f>
        <v>4</v>
      </c>
      <c r="O292" s="95"/>
      <c r="P292" s="95"/>
      <c r="Q292" s="95"/>
      <c r="R292" s="32">
        <f>+IF(I292=0,"",'Ark1'!U1985)</f>
        <v>48.025000000000006</v>
      </c>
      <c r="S292" s="214"/>
      <c r="T292" s="486">
        <f>+IF(N292=0,"",'Ark1'!AJ1985)</f>
        <v>115.4</v>
      </c>
      <c r="U292" s="95"/>
      <c r="V292" s="486">
        <f>+IF(N292=0,"",'Ark1'!AK1985)</f>
        <v>31.344223002420723</v>
      </c>
      <c r="W292" s="95"/>
      <c r="X292" s="236">
        <f>+IF(I292=0,"",'Ark1'!T1985)</f>
        <v>11.25</v>
      </c>
      <c r="Y292" s="237">
        <f>+IF(I292=0,"",'Ark1'!W1985)</f>
        <v>100</v>
      </c>
      <c r="Z292" s="237">
        <f>+IF(I292=0,"",'Ark1'!X1985)</f>
        <v>100</v>
      </c>
      <c r="AA292" s="237">
        <f>+IF(I292=0,"",'Ark1'!Y1985)</f>
        <v>100</v>
      </c>
      <c r="AB292" s="237">
        <f>+IF(I292=0,"",'Ark1'!Z1985)</f>
        <v>1.8538810641460843</v>
      </c>
      <c r="AC292" s="235">
        <f>+IF(I292=0,"",'Ark1'!AA1985)</f>
        <v>0</v>
      </c>
      <c r="AD292" s="236">
        <f>+IF(I292=0,"",'Ark1'!AC1985)</f>
        <v>0</v>
      </c>
      <c r="AE292" s="237">
        <f>+IF(I292=0,"",'Ark1'!AE1985)</f>
        <v>0</v>
      </c>
      <c r="AF292" s="235">
        <f t="shared" ref="AF292:AF316" si="28">IF(I292=0,"",R292/C292)</f>
        <v>4.3659090909090912</v>
      </c>
      <c r="AG292" s="235">
        <f t="shared" ref="AG292" si="29">IF(I292=0,"",I292/H292)</f>
        <v>1.3333333333333333</v>
      </c>
      <c r="AH292" s="214"/>
      <c r="AI292" s="27"/>
      <c r="AK292" s="29"/>
      <c r="AL292" s="27"/>
      <c r="AM292" s="28"/>
      <c r="AN292" s="28"/>
      <c r="AR292" s="28"/>
    </row>
    <row r="293" spans="1:62" ht="15.6">
      <c r="A293" s="214"/>
      <c r="B293" s="290">
        <f>+'Ark1'!C1986</f>
        <v>2024</v>
      </c>
      <c r="C293" s="234">
        <f>+'Ark1'!L1986</f>
        <v>11</v>
      </c>
      <c r="D293" s="234" t="str">
        <f>VLOOKUP(C293,Klasse!$C$10:$D$26,2)</f>
        <v>U</v>
      </c>
      <c r="E293" s="234">
        <f>+'Ark1'!H1986</f>
        <v>2</v>
      </c>
      <c r="F293" s="234">
        <f>+'Ark1'!J1986</f>
        <v>106</v>
      </c>
      <c r="G293" s="234" t="str">
        <f>VLOOKUP(F293,RNR!$A$1:$B$25,2)</f>
        <v>Furuseth</v>
      </c>
      <c r="H293" s="234">
        <f>+IF(I293=0,"",'Ark1'!Q1986)</f>
        <v>48</v>
      </c>
      <c r="I293" s="351">
        <f>+'Ark1'!R1986</f>
        <v>69</v>
      </c>
      <c r="J293" s="235">
        <f>+IF(I293=0,"",'Ark1'!AG1986)</f>
        <v>3.0904810032028074</v>
      </c>
      <c r="K293" s="235"/>
      <c r="L293" s="235">
        <f>+IF(I293=0,"",'Ark1'!AH1986)</f>
        <v>0</v>
      </c>
      <c r="M293" s="95"/>
      <c r="N293" s="485">
        <f>+'Ark1'!AI1986</f>
        <v>69</v>
      </c>
      <c r="O293" s="95"/>
      <c r="P293" s="95"/>
      <c r="Q293" s="95"/>
      <c r="R293" s="32">
        <f>+IF(I293=0,"",'Ark1'!U1986)</f>
        <v>47.728985507246371</v>
      </c>
      <c r="S293" s="214"/>
      <c r="T293" s="486">
        <f>+IF(N293=0,"",'Ark1'!AJ1986)</f>
        <v>117.76376811594201</v>
      </c>
      <c r="U293" s="95"/>
      <c r="V293" s="486">
        <f>+IF(N293=0,"",'Ark1'!AK1986)</f>
        <v>29.167343341554599</v>
      </c>
      <c r="W293" s="95"/>
      <c r="X293" s="236">
        <f>+IF(I293=0,"",'Ark1'!T1986)</f>
        <v>10.782608695652172</v>
      </c>
      <c r="Y293" s="237">
        <f>+IF(I293=0,"",'Ark1'!W1986)</f>
        <v>94.202898550724626</v>
      </c>
      <c r="Z293" s="237">
        <f>+IF(I293=0,"",'Ark1'!X1986)</f>
        <v>100</v>
      </c>
      <c r="AA293" s="237">
        <f>+IF(I293=0,"",'Ark1'!Y1986)</f>
        <v>100</v>
      </c>
      <c r="AB293" s="237">
        <f>+IF(I293=0,"",'Ark1'!Z1986)</f>
        <v>5.1228983375236625</v>
      </c>
      <c r="AC293" s="235">
        <f>+IF(I293=0,"",'Ark1'!AA1986)</f>
        <v>0</v>
      </c>
      <c r="AD293" s="236">
        <f>+IF(I293=0,"",'Ark1'!AC1986)</f>
        <v>0</v>
      </c>
      <c r="AE293" s="237">
        <f>+IF(I293=0,"",'Ark1'!AE1986)</f>
        <v>0</v>
      </c>
      <c r="AF293" s="235">
        <f t="shared" si="28"/>
        <v>4.3389986824769426</v>
      </c>
      <c r="AG293" s="235">
        <f t="shared" ref="AG293:AG316" si="30">IF(I293=0,"",I293/H293)</f>
        <v>1.4375</v>
      </c>
      <c r="AH293" s="214"/>
      <c r="AI293" s="27"/>
      <c r="AK293" s="29"/>
      <c r="AL293" s="27"/>
      <c r="AM293" s="28"/>
      <c r="AN293" s="28"/>
      <c r="AR293" s="28"/>
    </row>
    <row r="294" spans="1:62" ht="15.6">
      <c r="A294" s="214"/>
      <c r="B294" s="290">
        <f>+'Ark1'!C1987</f>
        <v>2024</v>
      </c>
      <c r="C294" s="234">
        <f>+'Ark1'!L1987</f>
        <v>11</v>
      </c>
      <c r="D294" s="234" t="str">
        <f>VLOOKUP(C294,Klasse!$C$10:$D$26,2)</f>
        <v>U</v>
      </c>
      <c r="E294" s="234">
        <f>+'Ark1'!H1987</f>
        <v>1</v>
      </c>
      <c r="F294" s="234">
        <f>+'Ark1'!J1987</f>
        <v>110</v>
      </c>
      <c r="G294" s="234" t="str">
        <f>VLOOKUP(F294,RNR!$A$1:$B$25,2)</f>
        <v>Gol</v>
      </c>
      <c r="H294" s="234">
        <f>+IF(I294=0,"",'Ark1'!Q1987)</f>
        <v>144</v>
      </c>
      <c r="I294" s="351">
        <f>+'Ark1'!R1987</f>
        <v>193</v>
      </c>
      <c r="J294" s="235">
        <f>+IF(I294=0,"",'Ark1'!AG1987)</f>
        <v>2.4879385217076959</v>
      </c>
      <c r="K294" s="235"/>
      <c r="L294" s="235">
        <f>+IF(I294=0,"",'Ark1'!AH1987)</f>
        <v>6.2176165803108816</v>
      </c>
      <c r="M294" s="95"/>
      <c r="N294" s="485">
        <f>+'Ark1'!AI1987</f>
        <v>193</v>
      </c>
      <c r="O294" s="95"/>
      <c r="P294" s="95"/>
      <c r="Q294" s="95"/>
      <c r="R294" s="32">
        <f>+IF(I294=0,"",'Ark1'!U1987)</f>
        <v>47.819170984455994</v>
      </c>
      <c r="S294" s="214"/>
      <c r="T294" s="486">
        <f>+IF(N294=0,"",'Ark1'!AJ1987)</f>
        <v>117.42072538860096</v>
      </c>
      <c r="U294" s="95"/>
      <c r="V294" s="486">
        <f>+IF(N294=0,"",'Ark1'!AK1987)</f>
        <v>29.454829952237446</v>
      </c>
      <c r="W294" s="95"/>
      <c r="X294" s="236">
        <f>+IF(I294=0,"",'Ark1'!T1987)</f>
        <v>11.181347150259072</v>
      </c>
      <c r="Y294" s="237">
        <f>+IF(I294=0,"",'Ark1'!W1987)</f>
        <v>97.409326424870486</v>
      </c>
      <c r="Z294" s="237">
        <f>+IF(I294=0,"",'Ark1'!X1987)</f>
        <v>100</v>
      </c>
      <c r="AA294" s="237">
        <f>+IF(I294=0,"",'Ark1'!Y1987)</f>
        <v>100</v>
      </c>
      <c r="AB294" s="237">
        <f>+IF(I294=0,"",'Ark1'!Z1987)</f>
        <v>5.7616109700986318</v>
      </c>
      <c r="AC294" s="235">
        <f>+IF(I294=0,"",'Ark1'!AA1987)</f>
        <v>0</v>
      </c>
      <c r="AD294" s="236">
        <f>+IF(I294=0,"",'Ark1'!AC1987)</f>
        <v>0</v>
      </c>
      <c r="AE294" s="237">
        <f>+IF(I294=0,"",'Ark1'!AE1987)</f>
        <v>0</v>
      </c>
      <c r="AF294" s="235">
        <f t="shared" si="28"/>
        <v>4.3471973622232722</v>
      </c>
      <c r="AG294" s="235">
        <f t="shared" si="30"/>
        <v>1.3402777777777777</v>
      </c>
      <c r="AH294" s="214"/>
      <c r="AI294" s="27"/>
      <c r="AK294" s="29"/>
      <c r="AL294" s="27"/>
      <c r="AM294" s="28"/>
      <c r="AN294" s="28"/>
      <c r="AR294" s="28"/>
    </row>
    <row r="295" spans="1:62" ht="15.6">
      <c r="A295" s="214"/>
      <c r="B295" s="290">
        <f>+'Ark1'!C1988</f>
        <v>2024</v>
      </c>
      <c r="C295" s="234">
        <f>+'Ark1'!L1988</f>
        <v>11</v>
      </c>
      <c r="D295" s="234" t="str">
        <f>VLOOKUP(C295,Klasse!$C$10:$D$26,2)</f>
        <v>U</v>
      </c>
      <c r="E295" s="234">
        <f>+'Ark1'!H1988</f>
        <v>1</v>
      </c>
      <c r="F295" s="234">
        <f>+'Ark1'!J1988</f>
        <v>111</v>
      </c>
      <c r="G295" s="234" t="str">
        <f>VLOOKUP(F295,RNR!$A$1:$B$25,2)</f>
        <v>Forus</v>
      </c>
      <c r="H295" s="234">
        <f>+IF(I295=0,"",'Ark1'!Q1988)</f>
        <v>229</v>
      </c>
      <c r="I295" s="351">
        <f>+'Ark1'!R1988</f>
        <v>401</v>
      </c>
      <c r="J295" s="235">
        <f>+IF(I295=0,"",'Ark1'!AG1988)</f>
        <v>5.2858574859506966</v>
      </c>
      <c r="K295" s="235"/>
      <c r="L295" s="235">
        <f>+IF(I295=0,"",'Ark1'!AH1988)</f>
        <v>0</v>
      </c>
      <c r="M295" s="95"/>
      <c r="N295" s="485">
        <f>+'Ark1'!AI1988</f>
        <v>398</v>
      </c>
      <c r="O295" s="95"/>
      <c r="P295" s="95"/>
      <c r="Q295" s="95"/>
      <c r="R295" s="32">
        <f>+IF(I295=0,"",'Ark1'!U1988)</f>
        <v>48.760598503740653</v>
      </c>
      <c r="S295" s="214"/>
      <c r="T295" s="486">
        <f>+IF(N295=0,"",'Ark1'!AJ1988)</f>
        <v>116.99648241206025</v>
      </c>
      <c r="U295" s="95"/>
      <c r="V295" s="486">
        <f>+IF(N295=0,"",'Ark1'!AK1988)</f>
        <v>30.559359537902999</v>
      </c>
      <c r="W295" s="95"/>
      <c r="X295" s="236">
        <f>+IF(I295=0,"",'Ark1'!T1988)</f>
        <v>10.897755610972569</v>
      </c>
      <c r="Y295" s="237">
        <f>+IF(I295=0,"",'Ark1'!W1988)</f>
        <v>94.763092269326634</v>
      </c>
      <c r="Z295" s="237">
        <f>+IF(I295=0,"",'Ark1'!X1988)</f>
        <v>100</v>
      </c>
      <c r="AA295" s="237">
        <f>+IF(I295=0,"",'Ark1'!Y1988)</f>
        <v>100</v>
      </c>
      <c r="AB295" s="237">
        <f>+IF(I295=0,"",'Ark1'!Z1988)</f>
        <v>6.8665035835017445</v>
      </c>
      <c r="AC295" s="235">
        <f>+IF(I295=0,"",'Ark1'!AA1988)</f>
        <v>0</v>
      </c>
      <c r="AD295" s="236">
        <f>+IF(I295=0,"",'Ark1'!AC1988)</f>
        <v>0</v>
      </c>
      <c r="AE295" s="237">
        <f>+IF(I295=0,"",'Ark1'!AE1988)</f>
        <v>0</v>
      </c>
      <c r="AF295" s="235">
        <f t="shared" si="28"/>
        <v>4.4327816821582413</v>
      </c>
      <c r="AG295" s="235">
        <f t="shared" si="30"/>
        <v>1.7510917030567685</v>
      </c>
      <c r="AH295" s="214"/>
      <c r="AI295" s="27"/>
      <c r="AK295" s="29"/>
      <c r="AL295" s="27"/>
      <c r="AM295" s="28"/>
      <c r="AN295" s="28"/>
      <c r="AR295" s="28"/>
    </row>
    <row r="296" spans="1:62" ht="15.6">
      <c r="A296" s="214"/>
      <c r="B296" s="290">
        <f>+'Ark1'!C1989</f>
        <v>2024</v>
      </c>
      <c r="C296" s="234">
        <f>+'Ark1'!L1989</f>
        <v>11</v>
      </c>
      <c r="D296" s="234" t="str">
        <f>VLOOKUP(C296,Klasse!$C$10:$D$26,2)</f>
        <v>U</v>
      </c>
      <c r="E296" s="234">
        <f>+'Ark1'!H1989</f>
        <v>1</v>
      </c>
      <c r="F296" s="234">
        <f>+'Ark1'!J1989</f>
        <v>116</v>
      </c>
      <c r="G296" s="234" t="str">
        <f>VLOOKUP(F296,RNR!$A$1:$B$25,2)</f>
        <v>Sandeid</v>
      </c>
      <c r="H296" s="234">
        <f>+IF(I296=0,"",'Ark1'!Q1989)</f>
        <v>128</v>
      </c>
      <c r="I296" s="351">
        <f>+'Ark1'!R1989</f>
        <v>168</v>
      </c>
      <c r="J296" s="235">
        <f>+IF(I296=0,"",'Ark1'!AG1989)</f>
        <v>3.4904409277818345</v>
      </c>
      <c r="K296" s="235"/>
      <c r="L296" s="235">
        <f>+IF(I296=0,"",'Ark1'!AH1989)</f>
        <v>0</v>
      </c>
      <c r="M296" s="95"/>
      <c r="N296" s="485">
        <f>+'Ark1'!AI1989</f>
        <v>130</v>
      </c>
      <c r="O296" s="95"/>
      <c r="P296" s="95"/>
      <c r="Q296" s="95"/>
      <c r="R296" s="32">
        <f>+IF(I296=0,"",'Ark1'!U1989)</f>
        <v>46.686309523809513</v>
      </c>
      <c r="S296" s="214"/>
      <c r="T296" s="486">
        <f>+IF(N296=0,"",'Ark1'!AJ1989)</f>
        <v>115.83153846153849</v>
      </c>
      <c r="U296" s="95"/>
      <c r="V296" s="486">
        <f>+IF(N296=0,"",'Ark1'!AK1989)</f>
        <v>29.663994566418182</v>
      </c>
      <c r="W296" s="95"/>
      <c r="X296" s="236">
        <f>+IF(I296=0,"",'Ark1'!T1989)</f>
        <v>11</v>
      </c>
      <c r="Y296" s="237">
        <f>+IF(I296=0,"",'Ark1'!W1989)</f>
        <v>92.857142857142875</v>
      </c>
      <c r="Z296" s="237">
        <f>+IF(I296=0,"",'Ark1'!X1989)</f>
        <v>100</v>
      </c>
      <c r="AA296" s="237">
        <f>+IF(I296=0,"",'Ark1'!Y1989)</f>
        <v>99.404761904761884</v>
      </c>
      <c r="AB296" s="237">
        <f>+IF(I296=0,"",'Ark1'!Z1989)</f>
        <v>7.2581557213678254</v>
      </c>
      <c r="AC296" s="235">
        <f>+IF(I296=0,"",'Ark1'!AA1989)</f>
        <v>0</v>
      </c>
      <c r="AD296" s="236">
        <f>+IF(I296=0,"",'Ark1'!AC1989)</f>
        <v>0</v>
      </c>
      <c r="AE296" s="237">
        <f>+IF(I296=0,"",'Ark1'!AE1989)</f>
        <v>0</v>
      </c>
      <c r="AF296" s="235">
        <f t="shared" si="28"/>
        <v>4.2442099567099554</v>
      </c>
      <c r="AG296" s="235">
        <f t="shared" si="30"/>
        <v>1.3125</v>
      </c>
      <c r="AH296" s="214"/>
      <c r="AI296" s="27"/>
      <c r="AK296" s="29"/>
      <c r="AL296" s="27"/>
      <c r="AM296" s="28"/>
      <c r="AN296" s="28"/>
      <c r="AR296" s="28"/>
    </row>
    <row r="297" spans="1:62" ht="15.6">
      <c r="A297" s="214"/>
      <c r="B297" s="290">
        <f>+'Ark1'!C1990</f>
        <v>2024</v>
      </c>
      <c r="C297" s="234">
        <f>+'Ark1'!L1990</f>
        <v>11</v>
      </c>
      <c r="D297" s="234" t="str">
        <f>VLOOKUP(C297,Klasse!$C$10:$D$26,2)</f>
        <v>U</v>
      </c>
      <c r="E297" s="234">
        <f>+'Ark1'!H1990</f>
        <v>2</v>
      </c>
      <c r="F297" s="234">
        <f>+'Ark1'!J1990</f>
        <v>117</v>
      </c>
      <c r="G297" s="234" t="str">
        <f>VLOOKUP(F297,RNR!$A$1:$B$25,2)</f>
        <v>Jæren</v>
      </c>
      <c r="H297" s="234">
        <f>+IF(I297=0,"",'Ark1'!Q1990)</f>
        <v>150</v>
      </c>
      <c r="I297" s="351">
        <f>+'Ark1'!R1990</f>
        <v>258</v>
      </c>
      <c r="J297" s="235">
        <f>+IF(I297=0,"",'Ark1'!AG1990)</f>
        <v>6.7678124042958698</v>
      </c>
      <c r="K297" s="235"/>
      <c r="L297" s="235">
        <f>+IF(I297=0,"",'Ark1'!AH1990)</f>
        <v>0</v>
      </c>
      <c r="M297" s="95"/>
      <c r="N297" s="485">
        <f>+'Ark1'!AI1990</f>
        <v>258</v>
      </c>
      <c r="O297" s="95"/>
      <c r="P297" s="95"/>
      <c r="Q297" s="95"/>
      <c r="R297" s="32">
        <f>+IF(I297=0,"",'Ark1'!U1990)</f>
        <v>47.880620155038748</v>
      </c>
      <c r="S297" s="214"/>
      <c r="T297" s="486">
        <f>+IF(N297=0,"",'Ark1'!AJ1990)</f>
        <v>118.26007751937983</v>
      </c>
      <c r="U297" s="95"/>
      <c r="V297" s="486">
        <f>+IF(N297=0,"",'Ark1'!AK1990)</f>
        <v>28.907428985408902</v>
      </c>
      <c r="W297" s="95"/>
      <c r="X297" s="236">
        <f>+IF(I297=0,"",'Ark1'!T1990)</f>
        <v>11.565891472868216</v>
      </c>
      <c r="Y297" s="237">
        <f>+IF(I297=0,"",'Ark1'!W1990)</f>
        <v>97.67441860465118</v>
      </c>
      <c r="Z297" s="237">
        <f>+IF(I297=0,"",'Ark1'!X1990)</f>
        <v>100</v>
      </c>
      <c r="AA297" s="237">
        <f>+IF(I297=0,"",'Ark1'!Y1990)</f>
        <v>100</v>
      </c>
      <c r="AB297" s="237">
        <f>+IF(I297=0,"",'Ark1'!Z1990)</f>
        <v>5.4556858544586611</v>
      </c>
      <c r="AC297" s="235">
        <f>+IF(I297=0,"",'Ark1'!AA1990)</f>
        <v>0</v>
      </c>
      <c r="AD297" s="236">
        <f>+IF(I297=0,"",'Ark1'!AC1990)</f>
        <v>0</v>
      </c>
      <c r="AE297" s="237">
        <f>+IF(I297=0,"",'Ark1'!AE1990)</f>
        <v>0</v>
      </c>
      <c r="AF297" s="235">
        <f t="shared" si="28"/>
        <v>4.3527836504580684</v>
      </c>
      <c r="AG297" s="235">
        <f t="shared" si="30"/>
        <v>1.72</v>
      </c>
      <c r="AH297" s="214"/>
      <c r="AI297" s="27"/>
      <c r="AK297" s="29"/>
      <c r="AL297" s="27"/>
      <c r="AM297" s="28"/>
      <c r="AN297" s="28"/>
      <c r="AR297" s="28"/>
    </row>
    <row r="298" spans="1:62" ht="15.6">
      <c r="A298" s="214"/>
      <c r="B298" s="290">
        <f>+'Ark1'!C1991</f>
        <v>2024</v>
      </c>
      <c r="C298" s="234">
        <f>+'Ark1'!L1991</f>
        <v>11</v>
      </c>
      <c r="D298" s="234" t="str">
        <f>VLOOKUP(C298,Klasse!$C$10:$D$26,2)</f>
        <v>U</v>
      </c>
      <c r="E298" s="234">
        <f>+'Ark1'!H1991</f>
        <v>1</v>
      </c>
      <c r="F298" s="234">
        <f>+'Ark1'!J1991</f>
        <v>134</v>
      </c>
      <c r="G298" s="234" t="str">
        <f>VLOOKUP(F298,RNR!$A$1:$B$25,2)</f>
        <v>Førde</v>
      </c>
      <c r="H298" s="234">
        <f>+IF(I298=0,"",'Ark1'!Q1991)</f>
        <v>187</v>
      </c>
      <c r="I298" s="351">
        <f>+'Ark1'!R1991</f>
        <v>243</v>
      </c>
      <c r="J298" s="235">
        <f>+IF(I298=0,"",'Ark1'!AG1991)</f>
        <v>3.3828251509041301</v>
      </c>
      <c r="K298" s="235"/>
      <c r="L298" s="235">
        <f>+IF(I298=0,"",'Ark1'!AH1991)</f>
        <v>0.41152263374485593</v>
      </c>
      <c r="M298" s="95"/>
      <c r="N298" s="485">
        <f>+'Ark1'!AI1991</f>
        <v>243</v>
      </c>
      <c r="O298" s="95"/>
      <c r="P298" s="95"/>
      <c r="Q298" s="95"/>
      <c r="R298" s="32">
        <f>+IF(I298=0,"",'Ark1'!U1991)</f>
        <v>47.403292181069951</v>
      </c>
      <c r="S298" s="214"/>
      <c r="T298" s="486">
        <f>+IF(N298=0,"",'Ark1'!AJ1991)</f>
        <v>116.46008230452679</v>
      </c>
      <c r="U298" s="95"/>
      <c r="V298" s="486">
        <f>+IF(N298=0,"",'Ark1'!AK1991)</f>
        <v>29.969098833693305</v>
      </c>
      <c r="W298" s="95"/>
      <c r="X298" s="236">
        <f>+IF(I298=0,"",'Ark1'!T1991)</f>
        <v>10.580246913580249</v>
      </c>
      <c r="Y298" s="237">
        <f>+IF(I298=0,"",'Ark1'!W1991)</f>
        <v>93.004115226337476</v>
      </c>
      <c r="Z298" s="237">
        <f>+IF(I298=0,"",'Ark1'!X1991)</f>
        <v>100</v>
      </c>
      <c r="AA298" s="237">
        <f>+IF(I298=0,"",'Ark1'!Y1991)</f>
        <v>100</v>
      </c>
      <c r="AB298" s="237">
        <f>+IF(I298=0,"",'Ark1'!Z1991)</f>
        <v>4.6487386519946527</v>
      </c>
      <c r="AC298" s="235">
        <f>+IF(I298=0,"",'Ark1'!AA1991)</f>
        <v>0</v>
      </c>
      <c r="AD298" s="236">
        <f>+IF(I298=0,"",'Ark1'!AC1991)</f>
        <v>0</v>
      </c>
      <c r="AE298" s="237">
        <f>+IF(I298=0,"",'Ark1'!AE1991)</f>
        <v>0</v>
      </c>
      <c r="AF298" s="235">
        <f t="shared" si="28"/>
        <v>4.3093901982790861</v>
      </c>
      <c r="AG298" s="235">
        <f t="shared" si="30"/>
        <v>1.2994652406417113</v>
      </c>
      <c r="AH298" s="214"/>
      <c r="AI298" s="27"/>
      <c r="AK298" s="29"/>
      <c r="AL298" s="27"/>
      <c r="AM298" s="28"/>
      <c r="AN298" s="28"/>
      <c r="AR298" s="28"/>
    </row>
    <row r="299" spans="1:62" ht="15.6">
      <c r="A299" s="214"/>
      <c r="B299" s="290">
        <f>+'Ark1'!C1992</f>
        <v>2024</v>
      </c>
      <c r="C299" s="234">
        <f>+'Ark1'!L1992</f>
        <v>11</v>
      </c>
      <c r="D299" s="234" t="str">
        <f>VLOOKUP(C299,Klasse!$C$10:$D$26,2)</f>
        <v>U</v>
      </c>
      <c r="E299" s="234">
        <f>+'Ark1'!H1992</f>
        <v>2</v>
      </c>
      <c r="F299" s="234">
        <f>+'Ark1'!J1992</f>
        <v>141</v>
      </c>
      <c r="G299" s="234" t="str">
        <f>VLOOKUP(F299,RNR!$A$1:$B$25,2)</f>
        <v>Ølen</v>
      </c>
      <c r="H299" s="234">
        <f>+IF(I299=0,"",'Ark1'!Q1992)</f>
        <v>134</v>
      </c>
      <c r="I299" s="351">
        <f>+'Ark1'!R1992</f>
        <v>198</v>
      </c>
      <c r="J299" s="235">
        <f>+IF(I299=0,"",'Ark1'!AG1992)</f>
        <v>3.120974011226334</v>
      </c>
      <c r="K299" s="235"/>
      <c r="L299" s="235">
        <f>+IF(I299=0,"",'Ark1'!AH1992)</f>
        <v>0</v>
      </c>
      <c r="M299" s="95"/>
      <c r="N299" s="485">
        <f>+'Ark1'!AI1992</f>
        <v>198</v>
      </c>
      <c r="O299" s="95"/>
      <c r="P299" s="95"/>
      <c r="Q299" s="95"/>
      <c r="R299" s="32">
        <f>+IF(I299=0,"",'Ark1'!U1992)</f>
        <v>47.263636363636394</v>
      </c>
      <c r="S299" s="214"/>
      <c r="T299" s="486">
        <f>+IF(N299=0,"",'Ark1'!AJ1992)</f>
        <v>116.87020202020202</v>
      </c>
      <c r="U299" s="95"/>
      <c r="V299" s="486">
        <f>+IF(N299=0,"",'Ark1'!AK1992)</f>
        <v>29.400982191848641</v>
      </c>
      <c r="W299" s="95"/>
      <c r="X299" s="236">
        <f>+IF(I299=0,"",'Ark1'!T1992)</f>
        <v>11.404040404040401</v>
      </c>
      <c r="Y299" s="237">
        <f>+IF(I299=0,"",'Ark1'!W1992)</f>
        <v>98.484848484848484</v>
      </c>
      <c r="Z299" s="237">
        <f>+IF(I299=0,"",'Ark1'!X1992)</f>
        <v>100</v>
      </c>
      <c r="AA299" s="237">
        <f>+IF(I299=0,"",'Ark1'!Y1992)</f>
        <v>100</v>
      </c>
      <c r="AB299" s="237">
        <f>+IF(I299=0,"",'Ark1'!Z1992)</f>
        <v>6.1494510643649392</v>
      </c>
      <c r="AC299" s="235">
        <f>+IF(I299=0,"",'Ark1'!AA1992)</f>
        <v>0</v>
      </c>
      <c r="AD299" s="236">
        <f>+IF(I299=0,"",'Ark1'!AC1992)</f>
        <v>0</v>
      </c>
      <c r="AE299" s="237">
        <f>+IF(I299=0,"",'Ark1'!AE1992)</f>
        <v>0</v>
      </c>
      <c r="AF299" s="235">
        <f t="shared" si="28"/>
        <v>4.2966942148760356</v>
      </c>
      <c r="AG299" s="235">
        <f t="shared" si="30"/>
        <v>1.4776119402985075</v>
      </c>
      <c r="AH299" s="214"/>
      <c r="AI299" s="27"/>
      <c r="AK299" s="29"/>
      <c r="AL299" s="27"/>
      <c r="AM299" s="28"/>
      <c r="AN299" s="28"/>
      <c r="AR299" s="28"/>
    </row>
    <row r="300" spans="1:62" ht="15.6">
      <c r="A300" s="214"/>
      <c r="B300" s="290">
        <f>+'Ark1'!C1993</f>
        <v>2024</v>
      </c>
      <c r="C300" s="234">
        <f>+'Ark1'!L1993</f>
        <v>11</v>
      </c>
      <c r="D300" s="234" t="str">
        <f>VLOOKUP(C300,Klasse!$C$10:$D$26,2)</f>
        <v>U</v>
      </c>
      <c r="E300" s="234">
        <f>+'Ark1'!H1993</f>
        <v>2</v>
      </c>
      <c r="F300" s="234">
        <f>+'Ark1'!J1993</f>
        <v>143</v>
      </c>
      <c r="G300" s="234" t="str">
        <f>VLOOKUP(F300,RNR!$A$1:$B$25,2)</f>
        <v>Nordfjord</v>
      </c>
      <c r="H300" s="234" t="str">
        <f>+IF(I300=0,"",'Ark1'!Q1993)</f>
        <v/>
      </c>
      <c r="I300" s="351">
        <f>+'Ark1'!R1993</f>
        <v>0</v>
      </c>
      <c r="J300" s="235" t="str">
        <f>+IF(I300=0,"",'Ark1'!AG1993)</f>
        <v/>
      </c>
      <c r="K300" s="235"/>
      <c r="L300" s="235" t="str">
        <f>+IF(I300=0,"",'Ark1'!AH1993)</f>
        <v/>
      </c>
      <c r="M300" s="95"/>
      <c r="N300" s="485">
        <f>+'Ark1'!AI1993</f>
        <v>0</v>
      </c>
      <c r="O300" s="95"/>
      <c r="P300" s="95"/>
      <c r="Q300" s="95"/>
      <c r="R300" s="32" t="str">
        <f>+IF(I300=0,"",'Ark1'!U1993)</f>
        <v/>
      </c>
      <c r="S300" s="214"/>
      <c r="T300" s="486" t="str">
        <f>+IF(N300=0,"",'Ark1'!AJ1993)</f>
        <v/>
      </c>
      <c r="U300" s="95"/>
      <c r="V300" s="486" t="str">
        <f>+IF(N300=0,"",'Ark1'!AK1993)</f>
        <v/>
      </c>
      <c r="W300" s="95"/>
      <c r="X300" s="236" t="str">
        <f>+IF(I300=0,"",'Ark1'!T1993)</f>
        <v/>
      </c>
      <c r="Y300" s="237" t="str">
        <f>+IF(I300=0,"",'Ark1'!W1993)</f>
        <v/>
      </c>
      <c r="Z300" s="237" t="str">
        <f>+IF(I300=0,"",'Ark1'!X1993)</f>
        <v/>
      </c>
      <c r="AA300" s="237" t="str">
        <f>+IF(I300=0,"",'Ark1'!Y1993)</f>
        <v/>
      </c>
      <c r="AB300" s="237" t="str">
        <f>+IF(I300=0,"",'Ark1'!Z1993)</f>
        <v/>
      </c>
      <c r="AC300" s="235" t="str">
        <f>+IF(I300=0,"",'Ark1'!AA1993)</f>
        <v/>
      </c>
      <c r="AD300" s="236" t="str">
        <f>+IF(I300=0,"",'Ark1'!AC1993)</f>
        <v/>
      </c>
      <c r="AE300" s="237" t="str">
        <f>+IF(I300=0,"",'Ark1'!AE1993)</f>
        <v/>
      </c>
      <c r="AF300" s="235" t="str">
        <f t="shared" si="28"/>
        <v/>
      </c>
      <c r="AG300" s="235" t="str">
        <f t="shared" si="30"/>
        <v/>
      </c>
      <c r="AH300" s="214"/>
      <c r="AI300" s="27"/>
      <c r="AK300" s="29"/>
      <c r="AL300" s="27"/>
      <c r="AM300" s="28"/>
      <c r="AN300" s="28"/>
      <c r="AR300" s="28"/>
    </row>
    <row r="301" spans="1:62" ht="15.6">
      <c r="A301" s="214"/>
      <c r="B301" s="290">
        <f>+'Ark1'!C1994</f>
        <v>2024</v>
      </c>
      <c r="C301" s="234">
        <f>+'Ark1'!L1994</f>
        <v>11</v>
      </c>
      <c r="D301" s="234" t="str">
        <f>VLOOKUP(C301,Klasse!$C$10:$D$26,2)</f>
        <v>U</v>
      </c>
      <c r="E301" s="234">
        <f>+'Ark1'!H1994</f>
        <v>2</v>
      </c>
      <c r="F301" s="234">
        <f>+'Ark1'!J1994</f>
        <v>147</v>
      </c>
      <c r="G301" s="234" t="str">
        <f>VLOOKUP(F301,RNR!$A$1:$B$25,2)</f>
        <v>Midt-Norge</v>
      </c>
      <c r="H301" s="234">
        <f>+IF(I301=0,"",'Ark1'!Q1994)</f>
        <v>9</v>
      </c>
      <c r="I301" s="351">
        <f>+'Ark1'!R1994</f>
        <v>10</v>
      </c>
      <c r="J301" s="235">
        <f>+IF(I301=0,"",'Ark1'!AG1994)</f>
        <v>1.2004726571134623</v>
      </c>
      <c r="K301" s="235"/>
      <c r="L301" s="235">
        <f>+IF(I301=0,"",'Ark1'!AH1994)</f>
        <v>0</v>
      </c>
      <c r="M301" s="95"/>
      <c r="N301" s="485">
        <f>+'Ark1'!AI1994</f>
        <v>10</v>
      </c>
      <c r="O301" s="95"/>
      <c r="P301" s="95"/>
      <c r="Q301" s="95"/>
      <c r="R301" s="32">
        <f>+IF(I301=0,"",'Ark1'!U1994)</f>
        <v>43.99</v>
      </c>
      <c r="S301" s="214"/>
      <c r="T301" s="486">
        <f>+IF(N301=0,"",'Ark1'!AJ1994)</f>
        <v>113.62</v>
      </c>
      <c r="U301" s="95"/>
      <c r="V301" s="486">
        <f>+IF(N301=0,"",'Ark1'!AK1994)</f>
        <v>29.939641105087961</v>
      </c>
      <c r="W301" s="95"/>
      <c r="X301" s="236">
        <f>+IF(I301=0,"",'Ark1'!T1994)</f>
        <v>10.8</v>
      </c>
      <c r="Y301" s="237">
        <f>+IF(I301=0,"",'Ark1'!W1994)</f>
        <v>100</v>
      </c>
      <c r="Z301" s="237">
        <f>+IF(I301=0,"",'Ark1'!X1994)</f>
        <v>100</v>
      </c>
      <c r="AA301" s="237">
        <f>+IF(I301=0,"",'Ark1'!Y1994)</f>
        <v>100</v>
      </c>
      <c r="AB301" s="237">
        <f>+IF(I301=0,"",'Ark1'!Z1994)</f>
        <v>4.3452157598904222</v>
      </c>
      <c r="AC301" s="235">
        <f>+IF(I301=0,"",'Ark1'!AA1994)</f>
        <v>0</v>
      </c>
      <c r="AD301" s="236">
        <f>+IF(I301=0,"",'Ark1'!AC1994)</f>
        <v>0</v>
      </c>
      <c r="AE301" s="237">
        <f>+IF(I301=0,"",'Ark1'!AE1994)</f>
        <v>0</v>
      </c>
      <c r="AF301" s="235">
        <f t="shared" si="28"/>
        <v>3.9990909090909095</v>
      </c>
      <c r="AG301" s="235">
        <f t="shared" si="30"/>
        <v>1.1111111111111112</v>
      </c>
      <c r="AH301" s="214"/>
      <c r="AI301" s="27"/>
      <c r="AK301" s="29"/>
      <c r="AL301" s="27"/>
      <c r="AM301" s="28"/>
      <c r="AN301" s="28"/>
      <c r="AR301" s="28"/>
    </row>
    <row r="302" spans="1:62" ht="15.6">
      <c r="A302" s="214"/>
      <c r="B302" s="290">
        <f>+'Ark1'!C1995</f>
        <v>2024</v>
      </c>
      <c r="C302" s="234">
        <f>+'Ark1'!L1995</f>
        <v>11</v>
      </c>
      <c r="D302" s="234" t="str">
        <f>VLOOKUP(C302,Klasse!$C$10:$D$26,2)</f>
        <v>U</v>
      </c>
      <c r="E302" s="234">
        <f>+'Ark1'!H1995</f>
        <v>1</v>
      </c>
      <c r="F302" s="234">
        <f>+'Ark1'!J1995</f>
        <v>155</v>
      </c>
      <c r="G302" s="234" t="str">
        <f>VLOOKUP(F302,RNR!$A$1:$B$25,2)</f>
        <v>Målselv</v>
      </c>
      <c r="H302" s="234">
        <f>+IF(I302=0,"",'Ark1'!Q1995)</f>
        <v>107</v>
      </c>
      <c r="I302" s="351">
        <f>+'Ark1'!R1995</f>
        <v>183</v>
      </c>
      <c r="J302" s="235">
        <f>+IF(I302=0,"",'Ark1'!AG1995)</f>
        <v>5.0781189679482406</v>
      </c>
      <c r="K302" s="235"/>
      <c r="L302" s="235">
        <f>+IF(I302=0,"",'Ark1'!AH1995)</f>
        <v>2.7322404371584703</v>
      </c>
      <c r="M302" s="95"/>
      <c r="N302" s="485">
        <f>+'Ark1'!AI1995</f>
        <v>180</v>
      </c>
      <c r="O302" s="95"/>
      <c r="P302" s="95"/>
      <c r="Q302" s="95"/>
      <c r="R302" s="32">
        <f>+IF(I302=0,"",'Ark1'!U1995)</f>
        <v>46.721857923497282</v>
      </c>
      <c r="S302" s="214"/>
      <c r="T302" s="486">
        <f>+IF(N302=0,"",'Ark1'!AJ1995)</f>
        <v>117.05611111111102</v>
      </c>
      <c r="U302" s="95"/>
      <c r="V302" s="486">
        <f>+IF(N302=0,"",'Ark1'!AK1995)</f>
        <v>29.171812941255464</v>
      </c>
      <c r="W302" s="95"/>
      <c r="X302" s="236">
        <f>+IF(I302=0,"",'Ark1'!T1995)</f>
        <v>10.557377049180328</v>
      </c>
      <c r="Y302" s="237">
        <f>+IF(I302=0,"",'Ark1'!W1995)</f>
        <v>89.617486338797789</v>
      </c>
      <c r="Z302" s="237">
        <f>+IF(I302=0,"",'Ark1'!X1995)</f>
        <v>100</v>
      </c>
      <c r="AA302" s="237">
        <f>+IF(I302=0,"",'Ark1'!Y1995)</f>
        <v>100</v>
      </c>
      <c r="AB302" s="237">
        <f>+IF(I302=0,"",'Ark1'!Z1995)</f>
        <v>4.9775630837828082</v>
      </c>
      <c r="AC302" s="235">
        <f>+IF(I302=0,"",'Ark1'!AA1995)</f>
        <v>0</v>
      </c>
      <c r="AD302" s="236">
        <f>+IF(I302=0,"",'Ark1'!AC1995)</f>
        <v>0</v>
      </c>
      <c r="AE302" s="237">
        <f>+IF(I302=0,"",'Ark1'!AE1995)</f>
        <v>0</v>
      </c>
      <c r="AF302" s="235">
        <f t="shared" si="28"/>
        <v>4.2474416294088435</v>
      </c>
      <c r="AG302" s="235">
        <f t="shared" si="30"/>
        <v>1.7102803738317758</v>
      </c>
      <c r="AH302" s="214"/>
      <c r="AI302" s="27"/>
      <c r="AK302" s="29"/>
      <c r="AL302" s="27"/>
      <c r="AM302" s="28"/>
      <c r="AN302" s="28"/>
      <c r="AR302" s="28"/>
    </row>
    <row r="303" spans="1:62" ht="15.6">
      <c r="A303" s="214"/>
      <c r="B303" s="290">
        <f>+'Ark1'!C1996</f>
        <v>2024</v>
      </c>
      <c r="C303" s="234">
        <f>+'Ark1'!L1996</f>
        <v>11</v>
      </c>
      <c r="D303" s="234" t="str">
        <f>VLOOKUP(C303,Klasse!$C$10:$D$26,2)</f>
        <v>U</v>
      </c>
      <c r="E303" s="234">
        <f>+'Ark1'!H1996</f>
        <v>2</v>
      </c>
      <c r="F303" s="234">
        <f>+'Ark1'!J1996</f>
        <v>160</v>
      </c>
      <c r="G303" s="234" t="str">
        <f>VLOOKUP(F303,RNR!$A$1:$B$25,2)</f>
        <v>Oslo</v>
      </c>
      <c r="H303" s="234">
        <f>+IF(I303=0,"",'Ark1'!Q1996)</f>
        <v>35</v>
      </c>
      <c r="I303" s="351">
        <f>+'Ark1'!R1996</f>
        <v>50</v>
      </c>
      <c r="J303" s="235">
        <f>+IF(I303=0,"",'Ark1'!AG1996)</f>
        <v>2.0734073930902004</v>
      </c>
      <c r="K303" s="235"/>
      <c r="L303" s="235">
        <f>+IF(I303=0,"",'Ark1'!AH1996)</f>
        <v>18</v>
      </c>
      <c r="M303" s="95"/>
      <c r="N303" s="485">
        <f>+'Ark1'!AI1996</f>
        <v>50</v>
      </c>
      <c r="O303" s="95"/>
      <c r="P303" s="95"/>
      <c r="Q303" s="95"/>
      <c r="R303" s="32">
        <f>+IF(I303=0,"",'Ark1'!U1996)</f>
        <v>47.843999999999994</v>
      </c>
      <c r="S303" s="214"/>
      <c r="T303" s="486">
        <f>+IF(N303=0,"",'Ark1'!AJ1996)</f>
        <v>117.61999999999998</v>
      </c>
      <c r="U303" s="95"/>
      <c r="V303" s="486">
        <f>+IF(N303=0,"",'Ark1'!AK1996)</f>
        <v>29.385434524139946</v>
      </c>
      <c r="W303" s="95"/>
      <c r="X303" s="236">
        <f>+IF(I303=0,"",'Ark1'!T1996)</f>
        <v>11.24</v>
      </c>
      <c r="Y303" s="237">
        <f>+IF(I303=0,"",'Ark1'!W1996)</f>
        <v>96</v>
      </c>
      <c r="Z303" s="237">
        <f>+IF(I303=0,"",'Ark1'!X1996)</f>
        <v>100</v>
      </c>
      <c r="AA303" s="237">
        <f>+IF(I303=0,"",'Ark1'!Y1996)</f>
        <v>100</v>
      </c>
      <c r="AB303" s="237">
        <f>+IF(I303=0,"",'Ark1'!Z1996)</f>
        <v>4.657259279877092</v>
      </c>
      <c r="AC303" s="235">
        <f>+IF(I303=0,"",'Ark1'!AA1996)</f>
        <v>0</v>
      </c>
      <c r="AD303" s="236">
        <f>+IF(I303=0,"",'Ark1'!AC1996)</f>
        <v>0</v>
      </c>
      <c r="AE303" s="237">
        <f>+IF(I303=0,"",'Ark1'!AE1996)</f>
        <v>0</v>
      </c>
      <c r="AF303" s="235">
        <f t="shared" si="28"/>
        <v>4.3494545454545452</v>
      </c>
      <c r="AG303" s="235">
        <f t="shared" si="30"/>
        <v>1.4285714285714286</v>
      </c>
      <c r="AH303" s="214"/>
      <c r="AK303" s="29"/>
      <c r="AL303" s="27"/>
      <c r="AO303" s="27"/>
      <c r="AP303" s="27"/>
      <c r="AQ303" s="27"/>
      <c r="AS303" s="27"/>
      <c r="AT303" s="239"/>
      <c r="AU303" s="27"/>
      <c r="AV303" s="27"/>
    </row>
    <row r="304" spans="1:62" ht="15.6">
      <c r="A304" s="214"/>
      <c r="B304" s="290">
        <f>+'Ark1'!C1997</f>
        <v>2024</v>
      </c>
      <c r="C304" s="234">
        <f>+'Ark1'!L1997</f>
        <v>11</v>
      </c>
      <c r="D304" s="234" t="str">
        <f>VLOOKUP(C304,Klasse!$C$10:$D$26,2)</f>
        <v>U</v>
      </c>
      <c r="E304" s="234">
        <f>+'Ark1'!H1997</f>
        <v>1</v>
      </c>
      <c r="F304" s="234">
        <f>+'Ark1'!J1997</f>
        <v>171</v>
      </c>
      <c r="G304" s="234" t="str">
        <f>VLOOKUP(F304,RNR!$A$1:$B$25,2)</f>
        <v>Prima</v>
      </c>
      <c r="H304" s="234">
        <f>+IF(I304=0,"",'Ark1'!Q1997)</f>
        <v>38</v>
      </c>
      <c r="I304" s="351">
        <f>+'Ark1'!R1997</f>
        <v>78</v>
      </c>
      <c r="J304" s="235">
        <f>+IF(I304=0,"",'Ark1'!AG1997)</f>
        <v>5.4872782553196879</v>
      </c>
      <c r="K304" s="235"/>
      <c r="L304" s="235">
        <f>+IF(I304=0,"",'Ark1'!AH1997)</f>
        <v>0</v>
      </c>
      <c r="M304" s="95"/>
      <c r="N304" s="485">
        <f>+'Ark1'!AI1997</f>
        <v>78</v>
      </c>
      <c r="O304" s="95"/>
      <c r="P304" s="95"/>
      <c r="Q304" s="95"/>
      <c r="R304" s="32">
        <f>+IF(I304=0,"",'Ark1'!U1997)</f>
        <v>49.932051282051283</v>
      </c>
      <c r="S304" s="214"/>
      <c r="T304" s="486">
        <f>+IF(N304=0,"",'Ark1'!AJ1997)</f>
        <v>118.55769230769236</v>
      </c>
      <c r="U304" s="95"/>
      <c r="V304" s="486">
        <f>+IF(N304=0,"",'Ark1'!AK1997)</f>
        <v>29.953143638032873</v>
      </c>
      <c r="W304" s="95"/>
      <c r="X304" s="236">
        <f>+IF(I304=0,"",'Ark1'!T1997)</f>
        <v>11.025641025641024</v>
      </c>
      <c r="Y304" s="237">
        <f>+IF(I304=0,"",'Ark1'!W1997)</f>
        <v>97.435897435897445</v>
      </c>
      <c r="Z304" s="237">
        <f>+IF(I304=0,"",'Ark1'!X1997)</f>
        <v>100</v>
      </c>
      <c r="AA304" s="237">
        <f>+IF(I304=0,"",'Ark1'!Y1997)</f>
        <v>100</v>
      </c>
      <c r="AB304" s="237">
        <f>+IF(I304=0,"",'Ark1'!Z1997)</f>
        <v>4.2022122863955929</v>
      </c>
      <c r="AC304" s="235">
        <f>+IF(I304=0,"",'Ark1'!AA1997)</f>
        <v>0</v>
      </c>
      <c r="AD304" s="236">
        <f>+IF(I304=0,"",'Ark1'!AC1997)</f>
        <v>0</v>
      </c>
      <c r="AE304" s="237">
        <f>+IF(I304=0,"",'Ark1'!AE1997)</f>
        <v>0</v>
      </c>
      <c r="AF304" s="235">
        <f t="shared" si="28"/>
        <v>4.5392773892773892</v>
      </c>
      <c r="AG304" s="235">
        <f t="shared" si="30"/>
        <v>2.0526315789473686</v>
      </c>
      <c r="AH304" s="214"/>
      <c r="AK304" s="29"/>
      <c r="AL304" s="27"/>
      <c r="AO304" s="27"/>
      <c r="AP304" s="27"/>
      <c r="AQ304" s="27"/>
      <c r="AS304" s="27"/>
      <c r="AT304" s="239"/>
      <c r="AU304" s="27"/>
      <c r="AV304" s="27"/>
    </row>
    <row r="305" spans="1:62" ht="15.6">
      <c r="A305" s="214"/>
      <c r="B305" s="290">
        <f>+'Ark1'!C1998</f>
        <v>2024</v>
      </c>
      <c r="C305" s="234">
        <f>+'Ark1'!L1998</f>
        <v>11</v>
      </c>
      <c r="D305" s="234" t="str">
        <f>VLOOKUP(C305,Klasse!$C$10:$D$26,2)</f>
        <v>U</v>
      </c>
      <c r="E305" s="234">
        <f>+'Ark1'!H1998</f>
        <v>2</v>
      </c>
      <c r="F305" s="234">
        <f>+'Ark1'!J1998</f>
        <v>175</v>
      </c>
      <c r="G305" s="234" t="str">
        <f>VLOOKUP(F305,RNR!$A$1:$B$25,2)</f>
        <v>Ole Ringdal</v>
      </c>
      <c r="H305" s="234">
        <f>+IF(I305=0,"",'Ark1'!Q1998)</f>
        <v>35</v>
      </c>
      <c r="I305" s="351">
        <f>+'Ark1'!R1998</f>
        <v>47</v>
      </c>
      <c r="J305" s="235">
        <f>+IF(I305=0,"",'Ark1'!AG1998)</f>
        <v>4.3432655695259799</v>
      </c>
      <c r="K305" s="235"/>
      <c r="L305" s="235">
        <f>+IF(I305=0,"",'Ark1'!AH1998)</f>
        <v>0</v>
      </c>
      <c r="M305" s="95"/>
      <c r="N305" s="485">
        <f>+'Ark1'!AI1998</f>
        <v>35</v>
      </c>
      <c r="O305" s="95"/>
      <c r="P305" s="95"/>
      <c r="Q305" s="95"/>
      <c r="R305" s="32">
        <f>+IF(I305=0,"",'Ark1'!U1998)</f>
        <v>47.397872340425536</v>
      </c>
      <c r="S305" s="214"/>
      <c r="T305" s="486">
        <f>+IF(N305=0,"",'Ark1'!AJ1998)</f>
        <v>114.80285714285721</v>
      </c>
      <c r="U305" s="95"/>
      <c r="V305" s="486">
        <f>+IF(N305=0,"",'Ark1'!AK1998)</f>
        <v>31.116161578530409</v>
      </c>
      <c r="W305" s="95"/>
      <c r="X305" s="236">
        <f>+IF(I305=0,"",'Ark1'!T1998)</f>
        <v>11.446808510638299</v>
      </c>
      <c r="Y305" s="237">
        <f>+IF(I305=0,"",'Ark1'!W1998)</f>
        <v>95.744680851063833</v>
      </c>
      <c r="Z305" s="237">
        <f>+IF(I305=0,"",'Ark1'!X1998)</f>
        <v>100</v>
      </c>
      <c r="AA305" s="237">
        <f>+IF(I305=0,"",'Ark1'!Y1998)</f>
        <v>100</v>
      </c>
      <c r="AB305" s="237">
        <f>+IF(I305=0,"",'Ark1'!Z1998)</f>
        <v>6.1622905855126895</v>
      </c>
      <c r="AC305" s="235">
        <f>+IF(I305=0,"",'Ark1'!AA1998)</f>
        <v>0</v>
      </c>
      <c r="AD305" s="236">
        <f>+IF(I305=0,"",'Ark1'!AC1998)</f>
        <v>0</v>
      </c>
      <c r="AE305" s="237">
        <f>+IF(I305=0,"",'Ark1'!AE1998)</f>
        <v>0</v>
      </c>
      <c r="AF305" s="235">
        <f t="shared" si="28"/>
        <v>4.3088974854932305</v>
      </c>
      <c r="AG305" s="235">
        <f t="shared" si="30"/>
        <v>1.3428571428571427</v>
      </c>
      <c r="AH305" s="214"/>
      <c r="AK305" s="29"/>
      <c r="AL305" s="27"/>
      <c r="AO305" s="27"/>
      <c r="AP305" s="27"/>
      <c r="AQ305" s="27"/>
      <c r="AS305" s="27"/>
      <c r="AT305" s="239"/>
      <c r="AU305" s="27"/>
      <c r="AV305" s="27"/>
    </row>
    <row r="306" spans="1:62" ht="15.6">
      <c r="A306" s="214"/>
      <c r="B306" s="290">
        <f>+'Ark1'!C1999</f>
        <v>2024</v>
      </c>
      <c r="C306" s="234">
        <f>+'Ark1'!L1999</f>
        <v>11</v>
      </c>
      <c r="D306" s="234" t="str">
        <f>VLOOKUP(C306,Klasse!$C$10:$D$26,2)</f>
        <v>U</v>
      </c>
      <c r="E306" s="234">
        <f>+'Ark1'!H1999</f>
        <v>2</v>
      </c>
      <c r="F306" s="234">
        <f>+'Ark1'!J1999</f>
        <v>177</v>
      </c>
      <c r="G306" s="234" t="str">
        <f>VLOOKUP(F306,RNR!$A$1:$B$25,2)</f>
        <v>Slakthuset</v>
      </c>
      <c r="H306" s="234">
        <f>+IF(I306=0,"",'Ark1'!Q1999)</f>
        <v>17</v>
      </c>
      <c r="I306" s="351">
        <f>+'Ark1'!R1999</f>
        <v>23</v>
      </c>
      <c r="J306" s="235">
        <f>+IF(I306=0,"",'Ark1'!AG1999)</f>
        <v>0.90829194965074844</v>
      </c>
      <c r="K306" s="235"/>
      <c r="L306" s="235">
        <f>+IF(I306=0,"",'Ark1'!AH1999)</f>
        <v>0</v>
      </c>
      <c r="M306" s="95"/>
      <c r="N306" s="485">
        <f>+'Ark1'!AI1999</f>
        <v>23</v>
      </c>
      <c r="O306" s="95"/>
      <c r="P306" s="95"/>
      <c r="Q306" s="95"/>
      <c r="R306" s="32">
        <f>+IF(I306=0,"",'Ark1'!U1999)</f>
        <v>46.552173913043482</v>
      </c>
      <c r="S306" s="214"/>
      <c r="T306" s="486">
        <f>+IF(N306=0,"",'Ark1'!AJ1999)</f>
        <v>116.5739130434783</v>
      </c>
      <c r="U306" s="95"/>
      <c r="V306" s="486">
        <f>+IF(N306=0,"",'Ark1'!AK1999)</f>
        <v>29.363356991125624</v>
      </c>
      <c r="W306" s="95"/>
      <c r="X306" s="236">
        <f>+IF(I306=0,"",'Ark1'!T1999)</f>
        <v>10</v>
      </c>
      <c r="Y306" s="237">
        <f>+IF(I306=0,"",'Ark1'!W1999)</f>
        <v>82.608695652173907</v>
      </c>
      <c r="Z306" s="237">
        <f>+IF(I306=0,"",'Ark1'!X1999)</f>
        <v>100</v>
      </c>
      <c r="AA306" s="237">
        <f>+IF(I306=0,"",'Ark1'!Y1999)</f>
        <v>100</v>
      </c>
      <c r="AB306" s="237">
        <f>+IF(I306=0,"",'Ark1'!Z1999)</f>
        <v>5.5612689797748844</v>
      </c>
      <c r="AC306" s="235">
        <f>+IF(I306=0,"",'Ark1'!AA1999)</f>
        <v>0</v>
      </c>
      <c r="AD306" s="236">
        <f>+IF(I306=0,"",'Ark1'!AC1999)</f>
        <v>0</v>
      </c>
      <c r="AE306" s="237">
        <f>+IF(I306=0,"",'Ark1'!AE1999)</f>
        <v>0</v>
      </c>
      <c r="AF306" s="235">
        <f t="shared" si="28"/>
        <v>4.2320158102766801</v>
      </c>
      <c r="AG306" s="235">
        <f t="shared" si="30"/>
        <v>1.3529411764705883</v>
      </c>
      <c r="AH306" s="214"/>
      <c r="AK306" s="29"/>
      <c r="AL306" s="27"/>
      <c r="AO306" s="27"/>
      <c r="AP306" s="27"/>
      <c r="AQ306" s="27"/>
      <c r="AS306" s="27"/>
      <c r="AT306" s="239"/>
      <c r="AU306" s="27"/>
      <c r="AV306" s="27"/>
    </row>
    <row r="307" spans="1:62" ht="15.6">
      <c r="A307" s="214"/>
      <c r="B307" s="290">
        <f>+'Ark1'!C2000</f>
        <v>2024</v>
      </c>
      <c r="C307" s="234">
        <f>+'Ark1'!L2000</f>
        <v>11</v>
      </c>
      <c r="D307" s="234" t="str">
        <f>VLOOKUP(C307,Klasse!$C$10:$D$26,2)</f>
        <v>U</v>
      </c>
      <c r="E307" s="234">
        <f>+'Ark1'!H2000</f>
        <v>2</v>
      </c>
      <c r="F307" s="234">
        <f>+'Ark1'!J2000</f>
        <v>178</v>
      </c>
      <c r="G307" s="234" t="str">
        <f>VLOOKUP(F307,RNR!$A$1:$B$25,2)</f>
        <v>Røros</v>
      </c>
      <c r="H307" s="234">
        <f>+IF(I307=0,"",'Ark1'!Q2000)</f>
        <v>20</v>
      </c>
      <c r="I307" s="351">
        <f>+'Ark1'!R2000</f>
        <v>29</v>
      </c>
      <c r="J307" s="235">
        <f>+IF(I307=0,"",'Ark1'!AG2000)</f>
        <v>2.9692246896646912</v>
      </c>
      <c r="K307" s="235"/>
      <c r="L307" s="235">
        <f>+IF(I307=0,"",'Ark1'!AH2000)</f>
        <v>6.8965517241379306</v>
      </c>
      <c r="M307" s="95"/>
      <c r="N307" s="485">
        <f>+'Ark1'!AI2000</f>
        <v>29</v>
      </c>
      <c r="O307" s="95"/>
      <c r="P307" s="95"/>
      <c r="Q307" s="95"/>
      <c r="R307" s="32">
        <f>+IF(I307=0,"",'Ark1'!U2000)</f>
        <v>48.968965517241401</v>
      </c>
      <c r="S307" s="214"/>
      <c r="T307" s="486">
        <f>+IF(N307=0,"",'Ark1'!AJ2000)</f>
        <v>119.76896551724138</v>
      </c>
      <c r="U307" s="95"/>
      <c r="V307" s="486">
        <f>+IF(N307=0,"",'Ark1'!AK2000)</f>
        <v>28.485127812554008</v>
      </c>
      <c r="W307" s="95"/>
      <c r="X307" s="236">
        <f>+IF(I307=0,"",'Ark1'!T2000)</f>
        <v>11.310344827586203</v>
      </c>
      <c r="Y307" s="237">
        <f>+IF(I307=0,"",'Ark1'!W2000)</f>
        <v>96.551724137931018</v>
      </c>
      <c r="Z307" s="237">
        <f>+IF(I307=0,"",'Ark1'!X2000)</f>
        <v>100</v>
      </c>
      <c r="AA307" s="237">
        <f>+IF(I307=0,"",'Ark1'!Y2000)</f>
        <v>100</v>
      </c>
      <c r="AB307" s="237">
        <f>+IF(I307=0,"",'Ark1'!Z2000)</f>
        <v>3.7747896445867126</v>
      </c>
      <c r="AC307" s="235">
        <f>+IF(I307=0,"",'Ark1'!AA2000)</f>
        <v>0</v>
      </c>
      <c r="AD307" s="236">
        <f>+IF(I307=0,"",'Ark1'!AC2000)</f>
        <v>0</v>
      </c>
      <c r="AE307" s="237">
        <f>+IF(I307=0,"",'Ark1'!AE2000)</f>
        <v>0</v>
      </c>
      <c r="AF307" s="235">
        <f t="shared" si="28"/>
        <v>4.4517241379310368</v>
      </c>
      <c r="AG307" s="235">
        <f t="shared" si="30"/>
        <v>1.45</v>
      </c>
      <c r="AH307" s="214"/>
      <c r="AK307" s="29"/>
      <c r="AL307" s="27"/>
      <c r="AO307" s="27"/>
      <c r="AP307" s="27"/>
      <c r="AQ307" s="27"/>
      <c r="AS307" s="27"/>
      <c r="AT307" s="239"/>
      <c r="AU307" s="27"/>
      <c r="AV307" s="27"/>
    </row>
    <row r="308" spans="1:62" ht="15.6">
      <c r="A308" s="214"/>
      <c r="B308" s="290">
        <f>+'Ark1'!C2001</f>
        <v>2024</v>
      </c>
      <c r="C308" s="234">
        <f>+'Ark1'!L2001</f>
        <v>11</v>
      </c>
      <c r="D308" s="234" t="str">
        <f>VLOOKUP(C308,Klasse!$C$10:$D$26,2)</f>
        <v>U</v>
      </c>
      <c r="E308" s="234">
        <f>+'Ark1'!H2001</f>
        <v>2</v>
      </c>
      <c r="F308" s="234">
        <f>+'Ark1'!J2001</f>
        <v>181</v>
      </c>
      <c r="G308" s="234" t="str">
        <f>VLOOKUP(F308,RNR!$A$1:$B$25,2)</f>
        <v>Horns</v>
      </c>
      <c r="H308" s="234">
        <f>+IF(I308=0,"",'Ark1'!Q2001)</f>
        <v>40</v>
      </c>
      <c r="I308" s="351">
        <f>+'Ark1'!R2001</f>
        <v>48</v>
      </c>
      <c r="J308" s="235">
        <f>+IF(I308=0,"",'Ark1'!AG2001)</f>
        <v>2.8052042019183729</v>
      </c>
      <c r="K308" s="235"/>
      <c r="L308" s="235">
        <f>+IF(I308=0,"",'Ark1'!AH2001)</f>
        <v>0</v>
      </c>
      <c r="M308" s="95"/>
      <c r="N308" s="485">
        <f>+'Ark1'!AI2001</f>
        <v>43</v>
      </c>
      <c r="O308" s="95"/>
      <c r="P308" s="95"/>
      <c r="Q308" s="95"/>
      <c r="R308" s="32">
        <f>+IF(I308=0,"",'Ark1'!U2001)</f>
        <v>48.13958333333332</v>
      </c>
      <c r="S308" s="214"/>
      <c r="T308" s="486">
        <f>+IF(N308=0,"",'Ark1'!AJ2001)</f>
        <v>117.5976744186046</v>
      </c>
      <c r="U308" s="95"/>
      <c r="V308" s="486">
        <f>+IF(N308=0,"",'Ark1'!AK2001)</f>
        <v>29.368511372152199</v>
      </c>
      <c r="W308" s="95"/>
      <c r="X308" s="236">
        <f>+IF(I308=0,"",'Ark1'!T2001)</f>
        <v>11.229166666666664</v>
      </c>
      <c r="Y308" s="237">
        <f>+IF(I308=0,"",'Ark1'!W2001)</f>
        <v>97.916666666666686</v>
      </c>
      <c r="Z308" s="237">
        <f>+IF(I308=0,"",'Ark1'!X2001)</f>
        <v>100</v>
      </c>
      <c r="AA308" s="237">
        <f>+IF(I308=0,"",'Ark1'!Y2001)</f>
        <v>100</v>
      </c>
      <c r="AB308" s="237">
        <f>+IF(I308=0,"",'Ark1'!Z2001)</f>
        <v>4.960037784774312</v>
      </c>
      <c r="AC308" s="235">
        <f>+IF(I308=0,"",'Ark1'!AA2001)</f>
        <v>0</v>
      </c>
      <c r="AD308" s="236">
        <f>+IF(I308=0,"",'Ark1'!AC2001)</f>
        <v>0</v>
      </c>
      <c r="AE308" s="237">
        <f>+IF(I308=0,"",'Ark1'!AE2001)</f>
        <v>0</v>
      </c>
      <c r="AF308" s="235">
        <f t="shared" si="28"/>
        <v>4.3763257575757564</v>
      </c>
      <c r="AG308" s="235">
        <f t="shared" si="30"/>
        <v>1.2</v>
      </c>
      <c r="AH308" s="214"/>
      <c r="AK308" s="29"/>
      <c r="AL308" s="27"/>
      <c r="AO308" s="27"/>
      <c r="AP308" s="27"/>
      <c r="AQ308" s="27"/>
      <c r="AS308" s="27"/>
      <c r="AT308" s="239"/>
      <c r="AU308" s="27"/>
      <c r="AV308" s="27"/>
    </row>
    <row r="309" spans="1:62" ht="15.6">
      <c r="A309" s="214"/>
      <c r="B309" s="290">
        <f>+'Ark1'!C2002</f>
        <v>2024</v>
      </c>
      <c r="C309" s="234">
        <f>+'Ark1'!L2002</f>
        <v>11</v>
      </c>
      <c r="D309" s="234" t="str">
        <f>VLOOKUP(C309,Klasse!$C$10:$D$26,2)</f>
        <v>U</v>
      </c>
      <c r="E309" s="234">
        <f>+'Ark1'!H2002</f>
        <v>1</v>
      </c>
      <c r="F309" s="234">
        <f>+'Ark1'!J2002</f>
        <v>262</v>
      </c>
      <c r="G309" s="234" t="str">
        <f>VLOOKUP(F309,RNR!$A$1:$B$25,2)</f>
        <v>Strilalam</v>
      </c>
      <c r="H309" s="234" t="str">
        <f>+IF(I309=0,"",'Ark1'!Q2002)</f>
        <v/>
      </c>
      <c r="I309" s="351">
        <f>+'Ark1'!R2002</f>
        <v>0</v>
      </c>
      <c r="J309" s="235" t="str">
        <f>+IF(I309=0,"",'Ark1'!AG2002)</f>
        <v/>
      </c>
      <c r="K309" s="235"/>
      <c r="L309" s="235" t="str">
        <f>+IF(I309=0,"",'Ark1'!AH2002)</f>
        <v/>
      </c>
      <c r="M309" s="95"/>
      <c r="N309" s="485">
        <f>+'Ark1'!AI2002</f>
        <v>0</v>
      </c>
      <c r="O309" s="95"/>
      <c r="P309" s="95"/>
      <c r="Q309" s="95"/>
      <c r="R309" s="32" t="str">
        <f>+IF(I309=0,"",'Ark1'!U2002)</f>
        <v/>
      </c>
      <c r="S309" s="214"/>
      <c r="T309" s="486" t="str">
        <f>+IF(N309=0,"",'Ark1'!AJ2002)</f>
        <v/>
      </c>
      <c r="U309" s="95"/>
      <c r="V309" s="486" t="str">
        <f>+IF(N309=0,"",'Ark1'!AK2002)</f>
        <v/>
      </c>
      <c r="W309" s="95"/>
      <c r="X309" s="236" t="str">
        <f>+IF(I309=0,"",'Ark1'!T2002)</f>
        <v/>
      </c>
      <c r="Y309" s="237" t="str">
        <f>+IF(I309=0,"",'Ark1'!W2002)</f>
        <v/>
      </c>
      <c r="Z309" s="237" t="str">
        <f>+IF(I309=0,"",'Ark1'!X2002)</f>
        <v/>
      </c>
      <c r="AA309" s="237" t="str">
        <f>+IF(I309=0,"",'Ark1'!Y2002)</f>
        <v/>
      </c>
      <c r="AB309" s="237" t="str">
        <f>+IF(I309=0,"",'Ark1'!Z2002)</f>
        <v/>
      </c>
      <c r="AC309" s="235" t="str">
        <f>+IF(I309=0,"",'Ark1'!AA2002)</f>
        <v/>
      </c>
      <c r="AD309" s="236" t="str">
        <f>+IF(I309=0,"",'Ark1'!AC2002)</f>
        <v/>
      </c>
      <c r="AE309" s="237" t="str">
        <f>+IF(I309=0,"",'Ark1'!AE2002)</f>
        <v/>
      </c>
      <c r="AF309" s="235" t="str">
        <f t="shared" si="28"/>
        <v/>
      </c>
      <c r="AG309" s="235" t="str">
        <f t="shared" si="30"/>
        <v/>
      </c>
      <c r="AH309" s="214"/>
      <c r="AK309" s="29"/>
      <c r="AL309" s="27"/>
      <c r="AO309" s="27"/>
      <c r="AP309" s="27"/>
      <c r="AQ309" s="27"/>
      <c r="AS309" s="27"/>
      <c r="AT309" s="239"/>
      <c r="AU309" s="27"/>
      <c r="AV309" s="27"/>
    </row>
    <row r="310" spans="1:62" ht="15.6">
      <c r="A310" s="214"/>
      <c r="B310" s="290">
        <f>+'Ark1'!C2003</f>
        <v>2024</v>
      </c>
      <c r="C310" s="234">
        <f>+'Ark1'!L2003</f>
        <v>11</v>
      </c>
      <c r="D310" s="234" t="str">
        <f>VLOOKUP(C310,Klasse!$C$10:$D$26,2)</f>
        <v>U</v>
      </c>
      <c r="E310" s="234">
        <f>+'Ark1'!H2003</f>
        <v>2</v>
      </c>
      <c r="F310" s="234">
        <f>+'Ark1'!J2003</f>
        <v>267</v>
      </c>
      <c r="G310" s="234" t="str">
        <f>VLOOKUP(F310,RNR!$A$1:$B$25,2)</f>
        <v>Dalpro</v>
      </c>
      <c r="H310" s="234" t="str">
        <f>+IF(I310=0,"",'Ark1'!Q2003)</f>
        <v/>
      </c>
      <c r="I310" s="351">
        <f>+'Ark1'!R2003</f>
        <v>0</v>
      </c>
      <c r="J310" s="235" t="str">
        <f>+IF(I310=0,"",'Ark1'!AG2003)</f>
        <v/>
      </c>
      <c r="K310" s="235"/>
      <c r="L310" s="235" t="str">
        <f>+IF(I310=0,"",'Ark1'!AH2003)</f>
        <v/>
      </c>
      <c r="M310" s="95"/>
      <c r="N310" s="485">
        <f>+'Ark1'!AI2003</f>
        <v>0</v>
      </c>
      <c r="O310" s="95"/>
      <c r="P310" s="95"/>
      <c r="Q310" s="95"/>
      <c r="R310" s="32" t="str">
        <f>+IF(I310=0,"",'Ark1'!U2003)</f>
        <v/>
      </c>
      <c r="S310" s="214"/>
      <c r="T310" s="486" t="str">
        <f>+IF(N310=0,"",'Ark1'!AJ2003)</f>
        <v/>
      </c>
      <c r="U310" s="95"/>
      <c r="V310" s="486" t="str">
        <f>+IF(N310=0,"",'Ark1'!AK2003)</f>
        <v/>
      </c>
      <c r="W310" s="95"/>
      <c r="X310" s="236" t="str">
        <f>+IF(I310=0,"",'Ark1'!T2003)</f>
        <v/>
      </c>
      <c r="Y310" s="237" t="str">
        <f>+IF(I310=0,"",'Ark1'!W2003)</f>
        <v/>
      </c>
      <c r="Z310" s="237" t="str">
        <f>+IF(I310=0,"",'Ark1'!X2003)</f>
        <v/>
      </c>
      <c r="AA310" s="237" t="str">
        <f>+IF(I310=0,"",'Ark1'!Y2003)</f>
        <v/>
      </c>
      <c r="AB310" s="237" t="str">
        <f>+IF(I310=0,"",'Ark1'!Z2003)</f>
        <v/>
      </c>
      <c r="AC310" s="235" t="str">
        <f>+IF(I310=0,"",'Ark1'!AA2003)</f>
        <v/>
      </c>
      <c r="AD310" s="236" t="str">
        <f>+IF(I310=0,"",'Ark1'!AC2003)</f>
        <v/>
      </c>
      <c r="AE310" s="237" t="str">
        <f>+IF(I310=0,"",'Ark1'!AE2003)</f>
        <v/>
      </c>
      <c r="AF310" s="235" t="str">
        <f t="shared" si="28"/>
        <v/>
      </c>
      <c r="AG310" s="235" t="str">
        <f t="shared" si="30"/>
        <v/>
      </c>
      <c r="AH310" s="214"/>
      <c r="AK310" s="29"/>
      <c r="AL310" s="27"/>
      <c r="AO310" s="27"/>
      <c r="AP310" s="27"/>
      <c r="AQ310" s="27"/>
      <c r="AS310" s="27"/>
      <c r="AT310" s="239"/>
      <c r="AU310" s="27"/>
      <c r="AV310" s="27"/>
    </row>
    <row r="311" spans="1:62" ht="15.6">
      <c r="A311" s="214"/>
      <c r="B311" s="290">
        <f>+'Ark1'!C2004</f>
        <v>2024</v>
      </c>
      <c r="C311" s="234">
        <f>+'Ark1'!L2004</f>
        <v>11</v>
      </c>
      <c r="D311" s="234" t="str">
        <f>VLOOKUP(C311,Klasse!$C$10:$D$26,2)</f>
        <v>U</v>
      </c>
      <c r="E311" s="234">
        <f>+'Ark1'!H2004</f>
        <v>1</v>
      </c>
      <c r="F311" s="234">
        <f>+'Ark1'!J2004</f>
        <v>309</v>
      </c>
      <c r="G311" s="234" t="str">
        <f>VLOOKUP(F311,RNR!$A$1:$B$25,2)</f>
        <v>Malvik</v>
      </c>
      <c r="H311" s="234">
        <f>+IF(I311=0,"",'Ark1'!Q2004)</f>
        <v>112</v>
      </c>
      <c r="I311" s="351">
        <f>+'Ark1'!R2004</f>
        <v>155</v>
      </c>
      <c r="J311" s="235">
        <f>+IF(I311=0,"",'Ark1'!AG2004)</f>
        <v>2.550781742735166</v>
      </c>
      <c r="K311" s="235"/>
      <c r="L311" s="235">
        <f>+IF(I311=0,"",'Ark1'!AH2004)</f>
        <v>1.290322580645161</v>
      </c>
      <c r="M311" s="95"/>
      <c r="N311" s="485">
        <f>+'Ark1'!AI2004</f>
        <v>155</v>
      </c>
      <c r="O311" s="95"/>
      <c r="P311" s="95"/>
      <c r="Q311" s="95"/>
      <c r="R311" s="32">
        <f>+IF(I311=0,"",'Ark1'!U2004)</f>
        <v>47.88000000000001</v>
      </c>
      <c r="S311" s="214"/>
      <c r="T311" s="486">
        <f>+IF(N311=0,"",'Ark1'!AJ2004)</f>
        <v>117.17161290322581</v>
      </c>
      <c r="U311" s="95"/>
      <c r="V311" s="486">
        <f>+IF(N311=0,"",'Ark1'!AK2004)</f>
        <v>29.74212129908847</v>
      </c>
      <c r="W311" s="95"/>
      <c r="X311" s="236">
        <f>+IF(I311=0,"",'Ark1'!T2004)</f>
        <v>10.348387096774196</v>
      </c>
      <c r="Y311" s="237">
        <f>+IF(I311=0,"",'Ark1'!W2004)</f>
        <v>96.774193548387117</v>
      </c>
      <c r="Z311" s="237">
        <f>+IF(I311=0,"",'Ark1'!X2004)</f>
        <v>100</v>
      </c>
      <c r="AA311" s="237">
        <f>+IF(I311=0,"",'Ark1'!Y2004)</f>
        <v>100</v>
      </c>
      <c r="AB311" s="237">
        <f>+IF(I311=0,"",'Ark1'!Z2004)</f>
        <v>4.8312210438142529</v>
      </c>
      <c r="AC311" s="235">
        <f>+IF(I311=0,"",'Ark1'!AA2004)</f>
        <v>0</v>
      </c>
      <c r="AD311" s="236">
        <f>+IF(I311=0,"",'Ark1'!AC2004)</f>
        <v>0</v>
      </c>
      <c r="AE311" s="237">
        <f>+IF(I311=0,"",'Ark1'!AE2004)</f>
        <v>0</v>
      </c>
      <c r="AF311" s="235">
        <f t="shared" si="28"/>
        <v>4.3527272727272734</v>
      </c>
      <c r="AG311" s="235">
        <f t="shared" si="30"/>
        <v>1.3839285714285714</v>
      </c>
      <c r="AH311" s="214"/>
      <c r="AK311" s="29"/>
      <c r="AL311" s="27"/>
      <c r="AO311" s="27"/>
      <c r="AP311" s="27"/>
      <c r="AQ311" s="27"/>
      <c r="AS311" s="27"/>
      <c r="AT311" s="239"/>
      <c r="AU311" s="27"/>
      <c r="AV311" s="27"/>
    </row>
    <row r="312" spans="1:62" ht="15.6">
      <c r="A312" s="214"/>
      <c r="B312" s="290">
        <f>+'Ark1'!C2005</f>
        <v>2024</v>
      </c>
      <c r="C312" s="234">
        <f>+'Ark1'!L2005</f>
        <v>11</v>
      </c>
      <c r="D312" s="234" t="str">
        <f>VLOOKUP(C312,Klasse!$C$10:$D$26,2)</f>
        <v>U</v>
      </c>
      <c r="E312" s="234">
        <f>+'Ark1'!H2005</f>
        <v>2</v>
      </c>
      <c r="F312" s="234">
        <f>+'Ark1'!J2005</f>
        <v>470</v>
      </c>
      <c r="G312" s="234" t="str">
        <f>VLOOKUP(F312,RNR!$A$1:$B$25,2)</f>
        <v>Jens Eide</v>
      </c>
      <c r="H312" s="234">
        <f>+IF(I312=0,"",'Ark1'!Q2005)</f>
        <v>20</v>
      </c>
      <c r="I312" s="351">
        <f>+'Ark1'!R2005</f>
        <v>27</v>
      </c>
      <c r="J312" s="235">
        <f>+IF(I312=0,"",'Ark1'!AG2005)</f>
        <v>3.4723513551206366</v>
      </c>
      <c r="K312" s="235"/>
      <c r="L312" s="235">
        <f>+IF(I312=0,"",'Ark1'!AH2005)</f>
        <v>25.925925925925927</v>
      </c>
      <c r="M312" s="95"/>
      <c r="N312" s="485">
        <f>+'Ark1'!AI2005</f>
        <v>27</v>
      </c>
      <c r="O312" s="95"/>
      <c r="P312" s="95"/>
      <c r="Q312" s="95"/>
      <c r="R312" s="32">
        <f>+IF(I312=0,"",'Ark1'!U2005)</f>
        <v>44.262962962962973</v>
      </c>
      <c r="S312" s="214"/>
      <c r="T312" s="486">
        <f>+IF(N312=0,"",'Ark1'!AJ2005)</f>
        <v>116.71481481481484</v>
      </c>
      <c r="U312" s="95"/>
      <c r="V312" s="486">
        <f>+IF(N312=0,"",'Ark1'!AK2005)</f>
        <v>27.539878132859823</v>
      </c>
      <c r="W312" s="95"/>
      <c r="X312" s="236">
        <f>+IF(I312=0,"",'Ark1'!T2005)</f>
        <v>14.037037037037033</v>
      </c>
      <c r="Y312" s="237">
        <f>+IF(I312=0,"",'Ark1'!W2005)</f>
        <v>100</v>
      </c>
      <c r="Z312" s="237">
        <f>+IF(I312=0,"",'Ark1'!X2005)</f>
        <v>100</v>
      </c>
      <c r="AA312" s="237">
        <f>+IF(I312=0,"",'Ark1'!Y2005)</f>
        <v>100</v>
      </c>
      <c r="AB312" s="237">
        <f>+IF(I312=0,"",'Ark1'!Z2005)</f>
        <v>8.4326590924214351</v>
      </c>
      <c r="AC312" s="235">
        <f>+IF(I312=0,"",'Ark1'!AA2005)</f>
        <v>0</v>
      </c>
      <c r="AD312" s="236">
        <f>+IF(I312=0,"",'Ark1'!AC2005)</f>
        <v>0</v>
      </c>
      <c r="AE312" s="237">
        <f>+IF(I312=0,"",'Ark1'!AE2005)</f>
        <v>0</v>
      </c>
      <c r="AF312" s="235">
        <f t="shared" si="28"/>
        <v>4.0239057239057248</v>
      </c>
      <c r="AG312" s="235">
        <f t="shared" si="30"/>
        <v>1.35</v>
      </c>
      <c r="AH312" s="214"/>
      <c r="AK312" s="29"/>
      <c r="AL312" s="27"/>
      <c r="AO312" s="27"/>
      <c r="AP312" s="27"/>
      <c r="AQ312" s="27"/>
      <c r="AS312" s="27"/>
      <c r="AT312" s="239"/>
      <c r="AU312" s="27"/>
      <c r="AV312" s="27"/>
    </row>
    <row r="313" spans="1:62" ht="15.6">
      <c r="A313" s="214"/>
      <c r="B313" s="290">
        <f>+'Ark1'!C2006</f>
        <v>2024</v>
      </c>
      <c r="C313" s="234">
        <f>+'Ark1'!L2006</f>
        <v>11</v>
      </c>
      <c r="D313" s="234" t="str">
        <f>VLOOKUP(C313,Klasse!$C$10:$D$26,2)</f>
        <v>U</v>
      </c>
      <c r="E313" s="234">
        <f>+'Ark1'!H2006</f>
        <v>2</v>
      </c>
      <c r="F313" s="234">
        <f>+'Ark1'!J2006</f>
        <v>629</v>
      </c>
      <c r="G313" s="234" t="str">
        <f>VLOOKUP(F313,RNR!$A$1:$B$25,2)</f>
        <v>Bø</v>
      </c>
      <c r="H313" s="234" t="str">
        <f>+IF(I313=0,"",'Ark1'!Q2006)</f>
        <v/>
      </c>
      <c r="I313" s="351">
        <f>+'Ark1'!R2006</f>
        <v>0</v>
      </c>
      <c r="J313" s="235" t="str">
        <f>+IF(I313=0,"",'Ark1'!AG2006)</f>
        <v/>
      </c>
      <c r="K313" s="235"/>
      <c r="L313" s="235" t="str">
        <f>+IF(I313=0,"",'Ark1'!AH2006)</f>
        <v/>
      </c>
      <c r="M313" s="95"/>
      <c r="N313" s="485">
        <f>+'Ark1'!AI2006</f>
        <v>0</v>
      </c>
      <c r="O313" s="95"/>
      <c r="P313" s="95"/>
      <c r="Q313" s="95"/>
      <c r="R313" s="32" t="str">
        <f>+IF(I313=0,"",'Ark1'!U2006)</f>
        <v/>
      </c>
      <c r="S313" s="214"/>
      <c r="T313" s="486" t="str">
        <f>+IF(N313=0,"",'Ark1'!AJ2006)</f>
        <v/>
      </c>
      <c r="U313" s="95"/>
      <c r="V313" s="486" t="str">
        <f>+IF(N313=0,"",'Ark1'!AK2006)</f>
        <v/>
      </c>
      <c r="W313" s="95"/>
      <c r="X313" s="236" t="str">
        <f>+IF(I313=0,"",'Ark1'!T2006)</f>
        <v/>
      </c>
      <c r="Y313" s="237" t="str">
        <f>+IF(I313=0,"",'Ark1'!W2006)</f>
        <v/>
      </c>
      <c r="Z313" s="237" t="str">
        <f>+IF(I313=0,"",'Ark1'!X2006)</f>
        <v/>
      </c>
      <c r="AA313" s="237" t="str">
        <f>+IF(I313=0,"",'Ark1'!Y2006)</f>
        <v/>
      </c>
      <c r="AB313" s="237" t="str">
        <f>+IF(I313=0,"",'Ark1'!Z2006)</f>
        <v/>
      </c>
      <c r="AC313" s="235" t="str">
        <f>+IF(I313=0,"",'Ark1'!AA2006)</f>
        <v/>
      </c>
      <c r="AD313" s="236" t="str">
        <f>+IF(I313=0,"",'Ark1'!AC2006)</f>
        <v/>
      </c>
      <c r="AE313" s="237" t="str">
        <f>+IF(I313=0,"",'Ark1'!AE2006)</f>
        <v/>
      </c>
      <c r="AF313" s="235" t="str">
        <f t="shared" si="28"/>
        <v/>
      </c>
      <c r="AG313" s="235" t="str">
        <f t="shared" si="30"/>
        <v/>
      </c>
      <c r="AH313" s="214"/>
      <c r="AK313" s="29"/>
      <c r="AL313" s="27"/>
      <c r="AO313" s="27"/>
      <c r="AP313" s="27"/>
      <c r="AQ313" s="27"/>
      <c r="AS313" s="27"/>
      <c r="AT313" s="239"/>
      <c r="AU313" s="27"/>
      <c r="AV313" s="27"/>
    </row>
    <row r="314" spans="1:62" ht="15.6">
      <c r="A314" s="214"/>
      <c r="B314" s="290">
        <f>+'Ark1'!C2007</f>
        <v>2024</v>
      </c>
      <c r="C314" s="234">
        <f>+'Ark1'!L2007</f>
        <v>11</v>
      </c>
      <c r="D314" s="234" t="str">
        <f>VLOOKUP(C314,Klasse!$C$10:$D$26,2)</f>
        <v>U</v>
      </c>
      <c r="E314" s="234">
        <f>+'Ark1'!H2007</f>
        <v>1</v>
      </c>
      <c r="F314" s="234">
        <f>+'Ark1'!J2007</f>
        <v>643</v>
      </c>
      <c r="G314" s="234" t="str">
        <f>VLOOKUP(F314,RNR!$A$1:$B$25,2)</f>
        <v>Bjerka</v>
      </c>
      <c r="H314" s="234">
        <f>+IF(I314=0,"",'Ark1'!Q2007)</f>
        <v>46</v>
      </c>
      <c r="I314" s="351">
        <f>+'Ark1'!R2007</f>
        <v>68</v>
      </c>
      <c r="J314" s="235">
        <f>+IF(I314=0,"",'Ark1'!AG2007)</f>
        <v>2.163826746163406</v>
      </c>
      <c r="K314" s="235"/>
      <c r="L314" s="235">
        <f>+IF(I314=0,"",'Ark1'!AH2007)</f>
        <v>0</v>
      </c>
      <c r="M314" s="95"/>
      <c r="N314" s="485">
        <f>+'Ark1'!AI2007</f>
        <v>66</v>
      </c>
      <c r="O314" s="95"/>
      <c r="P314" s="95"/>
      <c r="Q314" s="95"/>
      <c r="R314" s="32">
        <f>+IF(I314=0,"",'Ark1'!U2007)</f>
        <v>47.398529411764706</v>
      </c>
      <c r="S314" s="214"/>
      <c r="T314" s="486">
        <f>+IF(N314=0,"",'Ark1'!AJ2007)</f>
        <v>116.72575757575763</v>
      </c>
      <c r="U314" s="95"/>
      <c r="V314" s="486">
        <f>+IF(N314=0,"",'Ark1'!AK2007)</f>
        <v>29.612553306244084</v>
      </c>
      <c r="W314" s="95"/>
      <c r="X314" s="236">
        <f>+IF(I314=0,"",'Ark1'!T2007)</f>
        <v>11.25</v>
      </c>
      <c r="Y314" s="237">
        <f>+IF(I314=0,"",'Ark1'!W2007)</f>
        <v>97.058823529411754</v>
      </c>
      <c r="Z314" s="237">
        <f>+IF(I314=0,"",'Ark1'!X2007)</f>
        <v>100</v>
      </c>
      <c r="AA314" s="237">
        <f>+IF(I314=0,"",'Ark1'!Y2007)</f>
        <v>100</v>
      </c>
      <c r="AB314" s="237">
        <f>+IF(I314=0,"",'Ark1'!Z2007)</f>
        <v>6.2848906735556236</v>
      </c>
      <c r="AC314" s="235">
        <f>+IF(I314=0,"",'Ark1'!AA2007)</f>
        <v>0</v>
      </c>
      <c r="AD314" s="236">
        <f>+IF(I314=0,"",'Ark1'!AC2007)</f>
        <v>0</v>
      </c>
      <c r="AE314" s="237">
        <f>+IF(I314=0,"",'Ark1'!AE2007)</f>
        <v>0</v>
      </c>
      <c r="AF314" s="235">
        <f t="shared" si="28"/>
        <v>4.3089572192513366</v>
      </c>
      <c r="AG314" s="235">
        <f t="shared" si="30"/>
        <v>1.4782608695652173</v>
      </c>
      <c r="AH314" s="214"/>
      <c r="AK314" s="29"/>
      <c r="AL314" s="27"/>
      <c r="AO314" s="27"/>
      <c r="AP314" s="27"/>
      <c r="AQ314" s="27"/>
      <c r="AS314" s="27"/>
      <c r="AT314" s="239"/>
      <c r="AU314" s="27"/>
      <c r="AV314" s="27"/>
    </row>
    <row r="315" spans="1:62" ht="15.6">
      <c r="A315" s="214"/>
      <c r="B315" s="290">
        <f>+'Ark1'!C2008</f>
        <v>2024</v>
      </c>
      <c r="C315" s="234">
        <f>+'Ark1'!L2008</f>
        <v>11</v>
      </c>
      <c r="D315" s="234" t="str">
        <f>VLOOKUP(C315,Klasse!$C$10:$D$26,2)</f>
        <v>U</v>
      </c>
      <c r="E315" s="234">
        <f>+'Ark1'!H2008</f>
        <v>2</v>
      </c>
      <c r="F315" s="234">
        <f>+'Ark1'!J2008</f>
        <v>704</v>
      </c>
      <c r="G315" s="234" t="str">
        <f>VLOOKUP(F315,RNR!$A$1:$B$25,2)</f>
        <v>Øre Vilt</v>
      </c>
      <c r="H315" s="234" t="str">
        <f>+IF(I315=0,"",'Ark1'!Q2008)</f>
        <v/>
      </c>
      <c r="I315" s="351">
        <f>+'Ark1'!R2008</f>
        <v>0</v>
      </c>
      <c r="J315" s="235" t="str">
        <f>+IF(I315=0,"",'Ark1'!AG2008)</f>
        <v/>
      </c>
      <c r="K315" s="235"/>
      <c r="L315" s="235" t="str">
        <f>+IF(I315=0,"",'Ark1'!AH2008)</f>
        <v/>
      </c>
      <c r="M315" s="95"/>
      <c r="N315" s="485">
        <f>+'Ark1'!AI2008</f>
        <v>0</v>
      </c>
      <c r="O315" s="95"/>
      <c r="P315" s="95"/>
      <c r="Q315" s="95"/>
      <c r="R315" s="32" t="str">
        <f>+IF(I315=0,"",'Ark1'!U2008)</f>
        <v/>
      </c>
      <c r="S315" s="214"/>
      <c r="T315" s="486" t="str">
        <f>+IF(N315=0,"",'Ark1'!AJ2008)</f>
        <v/>
      </c>
      <c r="U315" s="95"/>
      <c r="V315" s="486" t="str">
        <f>+IF(N315=0,"",'Ark1'!AK2008)</f>
        <v/>
      </c>
      <c r="W315" s="95"/>
      <c r="X315" s="236" t="str">
        <f>+IF(I315=0,"",'Ark1'!T2008)</f>
        <v/>
      </c>
      <c r="Y315" s="237" t="str">
        <f>+IF(I315=0,"",'Ark1'!W2008)</f>
        <v/>
      </c>
      <c r="Z315" s="237" t="str">
        <f>+IF(I315=0,"",'Ark1'!X2008)</f>
        <v/>
      </c>
      <c r="AA315" s="237" t="str">
        <f>+IF(I315=0,"",'Ark1'!Y2008)</f>
        <v/>
      </c>
      <c r="AB315" s="237" t="str">
        <f>+IF(I315=0,"",'Ark1'!Z2008)</f>
        <v/>
      </c>
      <c r="AC315" s="235" t="str">
        <f>+IF(I315=0,"",'Ark1'!AA2008)</f>
        <v/>
      </c>
      <c r="AD315" s="236" t="str">
        <f>+IF(I315=0,"",'Ark1'!AC2008)</f>
        <v/>
      </c>
      <c r="AE315" s="237" t="str">
        <f>+IF(I315=0,"",'Ark1'!AE2008)</f>
        <v/>
      </c>
      <c r="AF315" s="235" t="str">
        <f t="shared" si="28"/>
        <v/>
      </c>
      <c r="AG315" s="235" t="str">
        <f t="shared" si="30"/>
        <v/>
      </c>
      <c r="AH315" s="214"/>
      <c r="AK315" s="29"/>
      <c r="AL315" s="27"/>
      <c r="AO315" s="27"/>
      <c r="AP315" s="27"/>
      <c r="AQ315" s="27"/>
      <c r="AS315" s="27"/>
      <c r="AT315" s="239"/>
      <c r="AU315" s="27"/>
      <c r="AV315" s="27"/>
    </row>
    <row r="316" spans="1:62" ht="15.6">
      <c r="A316" s="214"/>
      <c r="B316" s="290">
        <f>+'Ark1'!C2009</f>
        <v>2024</v>
      </c>
      <c r="C316" s="234">
        <f>+'Ark1'!L2009</f>
        <v>11</v>
      </c>
      <c r="D316" s="234" t="str">
        <f>VLOOKUP(C316,Klasse!$C$10:$D$26,2)</f>
        <v>U</v>
      </c>
      <c r="E316" s="234">
        <f>+'Ark1'!H2009</f>
        <v>1</v>
      </c>
      <c r="F316" s="234">
        <f>+'Ark1'!J2009</f>
        <v>802</v>
      </c>
      <c r="G316" s="234" t="str">
        <f>VLOOKUP(F316,RNR!$A$1:$B$25,2)</f>
        <v>Karasjok</v>
      </c>
      <c r="H316" s="234">
        <f>+IF(I316=0,"",'Ark1'!Q2009)</f>
        <v>15</v>
      </c>
      <c r="I316" s="351">
        <f>+'Ark1'!R2009</f>
        <v>22</v>
      </c>
      <c r="J316" s="235">
        <f>+IF(I316=0,"",'Ark1'!AG2009)</f>
        <v>3.5837708570005504</v>
      </c>
      <c r="K316" s="235"/>
      <c r="L316" s="235">
        <f>+IF(I316=0,"",'Ark1'!AH2009)</f>
        <v>0</v>
      </c>
      <c r="M316" s="95"/>
      <c r="N316" s="485">
        <f>+'Ark1'!AI2009</f>
        <v>22</v>
      </c>
      <c r="O316" s="95"/>
      <c r="P316" s="95"/>
      <c r="Q316" s="95"/>
      <c r="R316" s="32">
        <f>+IF(I316=0,"",'Ark1'!U2009)</f>
        <v>47.750000000000007</v>
      </c>
      <c r="S316" s="214"/>
      <c r="T316" s="486">
        <f>+IF(N316=0,"",'Ark1'!AJ2009)</f>
        <v>118.12272727272725</v>
      </c>
      <c r="U316" s="95"/>
      <c r="V316" s="486">
        <f>+IF(N316=0,"",'Ark1'!AK2009)</f>
        <v>28.828275651939958</v>
      </c>
      <c r="W316" s="95"/>
      <c r="X316" s="236">
        <f>+IF(I316=0,"",'Ark1'!T2009)</f>
        <v>12.045454545454543</v>
      </c>
      <c r="Y316" s="237">
        <f>+IF(I316=0,"",'Ark1'!W2009)</f>
        <v>100</v>
      </c>
      <c r="Z316" s="237">
        <f>+IF(I316=0,"",'Ark1'!X2009)</f>
        <v>100</v>
      </c>
      <c r="AA316" s="237">
        <f>+IF(I316=0,"",'Ark1'!Y2009)</f>
        <v>100</v>
      </c>
      <c r="AB316" s="237">
        <f>+IF(I316=0,"",'Ark1'!Z2009)</f>
        <v>7.4741220220170064</v>
      </c>
      <c r="AC316" s="235">
        <f>+IF(I316=0,"",'Ark1'!AA2009)</f>
        <v>0</v>
      </c>
      <c r="AD316" s="236">
        <f>+IF(I316=0,"",'Ark1'!AC2009)</f>
        <v>0</v>
      </c>
      <c r="AE316" s="237">
        <f>+IF(I316=0,"",'Ark1'!AE2009)</f>
        <v>0</v>
      </c>
      <c r="AF316" s="235">
        <f t="shared" si="28"/>
        <v>4.3409090909090917</v>
      </c>
      <c r="AG316" s="235">
        <f t="shared" si="30"/>
        <v>1.4666666666666666</v>
      </c>
      <c r="AH316" s="214"/>
      <c r="AK316" s="29"/>
      <c r="AL316" s="27"/>
      <c r="AO316" s="27"/>
      <c r="AP316" s="27"/>
      <c r="AQ316" s="27"/>
      <c r="AS316" s="27"/>
      <c r="AT316" s="239"/>
      <c r="AU316" s="27"/>
      <c r="AV316" s="27"/>
    </row>
    <row r="317" spans="1:62" ht="19.8">
      <c r="A317" s="214"/>
      <c r="B317" s="214"/>
      <c r="C317" s="214"/>
      <c r="D317" s="214"/>
      <c r="E317" s="214"/>
      <c r="F317" s="214"/>
      <c r="G317" s="214"/>
      <c r="H317" s="214"/>
      <c r="I317" s="347"/>
      <c r="J317" s="215"/>
      <c r="K317" s="215"/>
      <c r="L317" s="215"/>
      <c r="M317" s="95"/>
      <c r="N317" s="95"/>
      <c r="O317" s="95"/>
      <c r="P317" s="95"/>
      <c r="Q317" s="95"/>
      <c r="R317" s="214"/>
      <c r="S317" s="214"/>
      <c r="T317" s="95"/>
      <c r="U317" s="95"/>
      <c r="V317" s="95"/>
      <c r="W317" s="95"/>
      <c r="X317" s="214"/>
      <c r="Y317" s="216"/>
      <c r="Z317" s="216"/>
      <c r="AA317" s="216"/>
      <c r="AB317" s="216"/>
      <c r="AC317" s="216"/>
      <c r="AD317" s="214"/>
      <c r="AE317" s="216"/>
      <c r="AF317" s="216"/>
      <c r="AG317" s="216"/>
      <c r="AH317" s="214"/>
      <c r="AI317" s="217"/>
      <c r="AK317" s="29"/>
      <c r="AL317" s="27"/>
      <c r="AM317" s="218"/>
      <c r="AN317" s="28"/>
      <c r="AR317" s="28"/>
      <c r="BJ317" s="230"/>
    </row>
    <row r="318" spans="1:62" ht="21">
      <c r="A318" s="214"/>
      <c r="B318" s="214"/>
      <c r="C318" s="214"/>
      <c r="D318" s="263" t="s">
        <v>38</v>
      </c>
      <c r="E318" s="214"/>
      <c r="F318" s="214"/>
      <c r="G318" s="214"/>
      <c r="H318" s="214"/>
      <c r="I318" s="336">
        <f>SUM(I320:I344)</f>
        <v>393</v>
      </c>
      <c r="J318" s="260"/>
      <c r="K318" s="260"/>
      <c r="L318" s="260"/>
      <c r="M318" s="95"/>
      <c r="N318" s="90">
        <f>SUM(N320:N344)</f>
        <v>384</v>
      </c>
      <c r="O318" s="95"/>
      <c r="P318" s="95"/>
      <c r="Q318" s="95"/>
      <c r="R318" s="262">
        <f>+Klasse!N21</f>
        <v>50.287022900763397</v>
      </c>
      <c r="S318" s="214"/>
      <c r="T318" s="95"/>
      <c r="U318" s="95"/>
      <c r="V318" s="95"/>
      <c r="W318" s="95"/>
      <c r="X318" s="261"/>
      <c r="Y318" s="216"/>
      <c r="Z318" s="216"/>
      <c r="AA318" s="216"/>
      <c r="AB318" s="216"/>
      <c r="AC318" s="216"/>
      <c r="AD318" s="214"/>
      <c r="AE318" s="214"/>
      <c r="AF318" s="214"/>
      <c r="AG318" s="214"/>
      <c r="AH318" s="214"/>
      <c r="AI318" s="217"/>
      <c r="AK318" s="29"/>
      <c r="AL318" s="27"/>
      <c r="AM318" s="218"/>
      <c r="AN318" s="28"/>
      <c r="AR318" s="28"/>
      <c r="BJ318" s="230"/>
    </row>
    <row r="319" spans="1:62" ht="19.8">
      <c r="A319" s="578"/>
      <c r="B319" s="579"/>
      <c r="C319" s="578"/>
      <c r="D319" s="579"/>
      <c r="E319" s="578"/>
      <c r="F319" s="579"/>
      <c r="G319" s="214"/>
      <c r="H319" s="232"/>
      <c r="I319" s="347"/>
      <c r="J319" s="215"/>
      <c r="K319" s="215"/>
      <c r="L319" s="215"/>
      <c r="M319" s="95"/>
      <c r="N319" s="95"/>
      <c r="O319" s="95"/>
      <c r="P319" s="95"/>
      <c r="Q319" s="95"/>
      <c r="R319" s="215"/>
      <c r="S319" s="214"/>
      <c r="T319" s="95"/>
      <c r="U319" s="95"/>
      <c r="V319" s="95"/>
      <c r="W319" s="95"/>
      <c r="X319" s="232"/>
      <c r="Y319" s="216"/>
      <c r="Z319" s="216"/>
      <c r="AA319" s="216"/>
      <c r="AB319" s="216"/>
      <c r="AC319" s="233"/>
      <c r="AD319" s="214"/>
      <c r="AE319" s="233"/>
      <c r="AF319" s="233"/>
      <c r="AG319" s="231"/>
      <c r="AH319" s="214"/>
      <c r="AI319" s="217"/>
      <c r="AK319" s="29"/>
      <c r="AL319" s="27"/>
      <c r="AM319" s="218"/>
      <c r="AN319" s="28"/>
      <c r="AR319" s="28"/>
      <c r="BJ319" s="230"/>
    </row>
    <row r="320" spans="1:62" ht="15.6">
      <c r="A320" s="214"/>
      <c r="B320" s="290">
        <f>+'Ark1'!C2010</f>
        <v>2024</v>
      </c>
      <c r="C320" s="234">
        <f>+'Ark1'!L2010</f>
        <v>12</v>
      </c>
      <c r="D320" s="234" t="str">
        <f>VLOOKUP(C320,Klasse!$C$10:$D$26,2)</f>
        <v>U+</v>
      </c>
      <c r="E320" s="28">
        <f>+'Ark1'!H2010</f>
        <v>1</v>
      </c>
      <c r="F320" s="28">
        <f>+'Ark1'!J2010</f>
        <v>103</v>
      </c>
      <c r="G320" s="28" t="str">
        <f>VLOOKUP(F320,RNR!$A$1:$B$25,2)</f>
        <v>Rudshøgda</v>
      </c>
      <c r="H320" s="28">
        <f>+IF(I320=0,"",'Ark1'!Q2010)</f>
        <v>1</v>
      </c>
      <c r="I320" s="335">
        <f>+'Ark1'!R2010</f>
        <v>1</v>
      </c>
      <c r="J320" s="29">
        <f>+IF(I320=0,"",'Ark1'!AG2010)</f>
        <v>2.2314133986928102</v>
      </c>
      <c r="L320" s="29">
        <f>+IF(I320=0,"",'Ark1'!AH2010)</f>
        <v>0</v>
      </c>
      <c r="M320" s="95"/>
      <c r="N320" s="485">
        <f>+'Ark1'!AI2010</f>
        <v>1</v>
      </c>
      <c r="O320" s="73"/>
      <c r="P320" s="73"/>
      <c r="Q320" s="73"/>
      <c r="R320" s="32">
        <f>+IF(I320=0,"",'Ark1'!U2010)</f>
        <v>43.7</v>
      </c>
      <c r="S320" s="214"/>
      <c r="T320" s="486">
        <f>+IF(N320=0,"",'Ark1'!AJ2010)</f>
        <v>112.4</v>
      </c>
      <c r="U320" s="95"/>
      <c r="V320" s="486">
        <f>+IF(N320=0,"",'Ark1'!AK2010)</f>
        <v>30.773897524346552</v>
      </c>
      <c r="W320" s="95"/>
      <c r="X320" s="27">
        <f>+IF(I320=0,"",'Ark1'!T2010)</f>
        <v>13</v>
      </c>
      <c r="Y320" s="34">
        <f>+IF(I320=0,"",'Ark1'!W2010)</f>
        <v>100</v>
      </c>
      <c r="Z320" s="34">
        <f>+IF(I320=0,"",'Ark1'!X2010)</f>
        <v>100</v>
      </c>
      <c r="AA320" s="34">
        <f>+IF(I320=0,"",'Ark1'!Y2010)</f>
        <v>100</v>
      </c>
      <c r="AB320" s="34">
        <f>+IF(I320=0,"",'Ark1'!Z2010)</f>
        <v>0</v>
      </c>
      <c r="AC320" s="29">
        <f>+IF(I320=0,"",'Ark1'!AA2010)</f>
        <v>0</v>
      </c>
      <c r="AD320" s="27">
        <f>+IF(I320=0,"",'Ark1'!AC2010)</f>
        <v>0</v>
      </c>
      <c r="AE320" s="34">
        <f>+IF(I320=0,"",'Ark1'!AE2010)</f>
        <v>0</v>
      </c>
      <c r="AF320" s="29">
        <f t="shared" ref="AF320:AF344" si="31">IF(I320=0,"",R320/C320)</f>
        <v>3.6416666666666671</v>
      </c>
      <c r="AG320" s="29">
        <f t="shared" ref="AG320" si="32">IF(I320=0,"",I320/H320)</f>
        <v>1</v>
      </c>
      <c r="AH320" s="214"/>
      <c r="AK320" s="29"/>
      <c r="AL320" s="27"/>
      <c r="AO320" s="27"/>
      <c r="AP320" s="27"/>
      <c r="AQ320" s="27"/>
      <c r="AS320" s="27"/>
      <c r="AU320" s="27"/>
      <c r="AV320" s="27"/>
    </row>
    <row r="321" spans="1:48" ht="15.6">
      <c r="A321" s="214"/>
      <c r="B321" s="290">
        <f>+'Ark1'!C2011</f>
        <v>2024</v>
      </c>
      <c r="C321" s="234">
        <f>+'Ark1'!L2011</f>
        <v>12</v>
      </c>
      <c r="D321" s="234" t="str">
        <f>VLOOKUP(C321,Klasse!$C$10:$D$26,2)</f>
        <v>U+</v>
      </c>
      <c r="E321" s="28">
        <f>+'Ark1'!H2011</f>
        <v>2</v>
      </c>
      <c r="F321" s="28">
        <f>+'Ark1'!J2011</f>
        <v>106</v>
      </c>
      <c r="G321" s="28" t="str">
        <f>VLOOKUP(F321,RNR!$A$1:$B$25,2)</f>
        <v>Furuseth</v>
      </c>
      <c r="H321" s="28">
        <f>+IF(I321=0,"",'Ark1'!Q2011)</f>
        <v>8</v>
      </c>
      <c r="I321" s="335">
        <f>+'Ark1'!R2011</f>
        <v>11</v>
      </c>
      <c r="J321" s="29">
        <f>+IF(I321=0,"",'Ark1'!AG2011)</f>
        <v>0.52138318567378628</v>
      </c>
      <c r="L321" s="29">
        <f>+IF(I321=0,"",'Ark1'!AH2011)</f>
        <v>0</v>
      </c>
      <c r="M321" s="95"/>
      <c r="N321" s="485">
        <f>+'Ark1'!AI2011</f>
        <v>11</v>
      </c>
      <c r="O321" s="73"/>
      <c r="P321" s="73"/>
      <c r="Q321" s="73"/>
      <c r="R321" s="32">
        <f>+IF(I321=0,"",'Ark1'!U2011)</f>
        <v>50.509090909090915</v>
      </c>
      <c r="S321" s="214"/>
      <c r="T321" s="486">
        <f>+IF(N321=0,"",'Ark1'!AJ2011)</f>
        <v>116.75454545454548</v>
      </c>
      <c r="U321" s="95"/>
      <c r="V321" s="486">
        <f>+IF(N321=0,"",'Ark1'!AK2011)</f>
        <v>31.642584626070004</v>
      </c>
      <c r="W321" s="95"/>
      <c r="X321" s="27">
        <f>+IF(I321=0,"",'Ark1'!T2011)</f>
        <v>11.909090909090908</v>
      </c>
      <c r="Y321" s="34">
        <f>+IF(I321=0,"",'Ark1'!W2011)</f>
        <v>90.909090909090892</v>
      </c>
      <c r="Z321" s="34">
        <f>+IF(I321=0,"",'Ark1'!X2011)</f>
        <v>100</v>
      </c>
      <c r="AA321" s="34">
        <f>+IF(I321=0,"",'Ark1'!Y2011)</f>
        <v>100</v>
      </c>
      <c r="AB321" s="34">
        <f>+IF(I321=0,"",'Ark1'!Z2011)</f>
        <v>5.4743126667695563</v>
      </c>
      <c r="AC321" s="29">
        <f>+IF(I321=0,"",'Ark1'!AA2011)</f>
        <v>0</v>
      </c>
      <c r="AD321" s="27">
        <f>+IF(I321=0,"",'Ark1'!AC2011)</f>
        <v>0</v>
      </c>
      <c r="AE321" s="34">
        <f>+IF(I321=0,"",'Ark1'!AE2011)</f>
        <v>0</v>
      </c>
      <c r="AF321" s="29">
        <f t="shared" si="31"/>
        <v>4.2090909090909099</v>
      </c>
      <c r="AG321" s="29">
        <f t="shared" ref="AG321:AG344" si="33">IF(I321=0,"",I321/H321)</f>
        <v>1.375</v>
      </c>
      <c r="AH321" s="214"/>
      <c r="AK321" s="29"/>
      <c r="AL321" s="27"/>
      <c r="AO321" s="27"/>
      <c r="AP321" s="27"/>
      <c r="AQ321" s="27"/>
      <c r="AS321" s="27"/>
      <c r="AU321" s="27"/>
      <c r="AV321" s="27"/>
    </row>
    <row r="322" spans="1:48" ht="15.6">
      <c r="A322" s="214"/>
      <c r="B322" s="290">
        <f>+'Ark1'!C2012</f>
        <v>2024</v>
      </c>
      <c r="C322" s="234">
        <f>+'Ark1'!L2012</f>
        <v>12</v>
      </c>
      <c r="D322" s="234" t="str">
        <f>VLOOKUP(C322,Klasse!$C$10:$D$26,2)</f>
        <v>U+</v>
      </c>
      <c r="E322" s="28">
        <f>+'Ark1'!H2012</f>
        <v>1</v>
      </c>
      <c r="F322" s="28">
        <f>+'Ark1'!J2012</f>
        <v>110</v>
      </c>
      <c r="G322" s="28" t="str">
        <f>VLOOKUP(F322,RNR!$A$1:$B$25,2)</f>
        <v>Gol</v>
      </c>
      <c r="H322" s="28">
        <f>+IF(I322=0,"",'Ark1'!Q2012)</f>
        <v>24</v>
      </c>
      <c r="I322" s="335">
        <f>+'Ark1'!R2012</f>
        <v>31</v>
      </c>
      <c r="J322" s="29">
        <f>+IF(I322=0,"",'Ark1'!AG2012)</f>
        <v>0.43420513126031607</v>
      </c>
      <c r="L322" s="29">
        <f>+IF(I322=0,"",'Ark1'!AH2012)</f>
        <v>3.2258064516129026</v>
      </c>
      <c r="M322" s="95"/>
      <c r="N322" s="485">
        <f>+'Ark1'!AI2012</f>
        <v>31</v>
      </c>
      <c r="O322" s="73"/>
      <c r="P322" s="73"/>
      <c r="Q322" s="73"/>
      <c r="R322" s="32">
        <f>+IF(I322=0,"",'Ark1'!U2012)</f>
        <v>51.958064516129056</v>
      </c>
      <c r="S322" s="214"/>
      <c r="T322" s="486">
        <f>+IF(N322=0,"",'Ark1'!AJ2012)</f>
        <v>118.92258064516128</v>
      </c>
      <c r="U322" s="95"/>
      <c r="V322" s="486">
        <f>+IF(N322=0,"",'Ark1'!AK2012)</f>
        <v>30.764915550779911</v>
      </c>
      <c r="W322" s="95"/>
      <c r="X322" s="27">
        <f>+IF(I322=0,"",'Ark1'!T2012)</f>
        <v>13.09677419354839</v>
      </c>
      <c r="Y322" s="34">
        <f>+IF(I322=0,"",'Ark1'!W2012)</f>
        <v>100</v>
      </c>
      <c r="Z322" s="34">
        <f>+IF(I322=0,"",'Ark1'!X2012)</f>
        <v>100</v>
      </c>
      <c r="AA322" s="34">
        <f>+IF(I322=0,"",'Ark1'!Y2012)</f>
        <v>100</v>
      </c>
      <c r="AB322" s="34">
        <f>+IF(I322=0,"",'Ark1'!Z2012)</f>
        <v>7.4921367034333501</v>
      </c>
      <c r="AC322" s="29">
        <f>+IF(I322=0,"",'Ark1'!AA2012)</f>
        <v>0</v>
      </c>
      <c r="AD322" s="27">
        <f>+IF(I322=0,"",'Ark1'!AC2012)</f>
        <v>0</v>
      </c>
      <c r="AE322" s="34">
        <f>+IF(I322=0,"",'Ark1'!AE2012)</f>
        <v>0</v>
      </c>
      <c r="AF322" s="29">
        <f t="shared" si="31"/>
        <v>4.3298387096774213</v>
      </c>
      <c r="AG322" s="29">
        <f t="shared" si="33"/>
        <v>1.2916666666666667</v>
      </c>
      <c r="AH322" s="214"/>
      <c r="AK322" s="29"/>
      <c r="AL322" s="27"/>
      <c r="AO322" s="27"/>
      <c r="AP322" s="27"/>
      <c r="AQ322" s="27"/>
      <c r="AS322" s="27"/>
      <c r="AU322" s="27"/>
      <c r="AV322" s="27"/>
    </row>
    <row r="323" spans="1:48" ht="15.6">
      <c r="A323" s="214"/>
      <c r="B323" s="290">
        <f>+'Ark1'!C2013</f>
        <v>2024</v>
      </c>
      <c r="C323" s="234">
        <f>+'Ark1'!L2013</f>
        <v>12</v>
      </c>
      <c r="D323" s="234" t="str">
        <f>VLOOKUP(C323,Klasse!$C$10:$D$26,2)</f>
        <v>U+</v>
      </c>
      <c r="E323" s="28">
        <f>+'Ark1'!H2013</f>
        <v>1</v>
      </c>
      <c r="F323" s="28">
        <f>+'Ark1'!J2013</f>
        <v>111</v>
      </c>
      <c r="G323" s="28" t="str">
        <f>VLOOKUP(F323,RNR!$A$1:$B$25,2)</f>
        <v>Forus</v>
      </c>
      <c r="H323" s="28">
        <f>+IF(I323=0,"",'Ark1'!Q2013)</f>
        <v>41</v>
      </c>
      <c r="I323" s="335">
        <f>+'Ark1'!R2013</f>
        <v>46</v>
      </c>
      <c r="J323" s="29">
        <f>+IF(I323=0,"",'Ark1'!AG2013)</f>
        <v>0.64815485645759696</v>
      </c>
      <c r="L323" s="29">
        <f>+IF(I323=0,"",'Ark1'!AH2013)</f>
        <v>2.1739130434782608</v>
      </c>
      <c r="M323" s="95"/>
      <c r="N323" s="485">
        <f>+'Ark1'!AI2013</f>
        <v>46</v>
      </c>
      <c r="O323" s="73"/>
      <c r="P323" s="73"/>
      <c r="Q323" s="73"/>
      <c r="R323" s="32">
        <f>+IF(I323=0,"",'Ark1'!U2013)</f>
        <v>52.121739130434783</v>
      </c>
      <c r="S323" s="214"/>
      <c r="T323" s="486">
        <f>+IF(N323=0,"",'Ark1'!AJ2013)</f>
        <v>117.69347826086955</v>
      </c>
      <c r="U323" s="95"/>
      <c r="V323" s="486">
        <f>+IF(N323=0,"",'Ark1'!AK2013)</f>
        <v>31.981605361359321</v>
      </c>
      <c r="W323" s="95"/>
      <c r="X323" s="27">
        <f>+IF(I323=0,"",'Ark1'!T2013)</f>
        <v>12.326086956521738</v>
      </c>
      <c r="Y323" s="34">
        <f>+IF(I323=0,"",'Ark1'!W2013)</f>
        <v>97.826086956521749</v>
      </c>
      <c r="Z323" s="34">
        <f>+IF(I323=0,"",'Ark1'!X2013)</f>
        <v>100</v>
      </c>
      <c r="AA323" s="34">
        <f>+IF(I323=0,"",'Ark1'!Y2013)</f>
        <v>100</v>
      </c>
      <c r="AB323" s="34">
        <f>+IF(I323=0,"",'Ark1'!Z2013)</f>
        <v>5.6457722945148356</v>
      </c>
      <c r="AC323" s="29">
        <f>+IF(I323=0,"",'Ark1'!AA2013)</f>
        <v>0</v>
      </c>
      <c r="AD323" s="27">
        <f>+IF(I323=0,"",'Ark1'!AC2013)</f>
        <v>0</v>
      </c>
      <c r="AE323" s="34">
        <f>+IF(I323=0,"",'Ark1'!AE2013)</f>
        <v>0</v>
      </c>
      <c r="AF323" s="29">
        <f t="shared" si="31"/>
        <v>4.3434782608695652</v>
      </c>
      <c r="AG323" s="29">
        <f t="shared" si="33"/>
        <v>1.1219512195121952</v>
      </c>
      <c r="AH323" s="214"/>
      <c r="AK323" s="29"/>
      <c r="AL323" s="27"/>
      <c r="AO323" s="27"/>
      <c r="AP323" s="27"/>
      <c r="AQ323" s="27"/>
      <c r="AS323" s="27"/>
      <c r="AU323" s="27"/>
      <c r="AV323" s="27"/>
    </row>
    <row r="324" spans="1:48" ht="15.6">
      <c r="A324" s="214"/>
      <c r="B324" s="290">
        <f>+'Ark1'!C2014</f>
        <v>2024</v>
      </c>
      <c r="C324" s="234">
        <f>+'Ark1'!L2014</f>
        <v>12</v>
      </c>
      <c r="D324" s="234" t="str">
        <f>VLOOKUP(C324,Klasse!$C$10:$D$26,2)</f>
        <v>U+</v>
      </c>
      <c r="E324" s="28">
        <f>+'Ark1'!H2014</f>
        <v>1</v>
      </c>
      <c r="F324" s="28">
        <f>+'Ark1'!J2014</f>
        <v>116</v>
      </c>
      <c r="G324" s="28" t="str">
        <f>VLOOKUP(F324,RNR!$A$1:$B$25,2)</f>
        <v>Sandeid</v>
      </c>
      <c r="H324" s="28">
        <f>+IF(I324=0,"",'Ark1'!Q2014)</f>
        <v>28</v>
      </c>
      <c r="I324" s="335">
        <f>+'Ark1'!R2014</f>
        <v>31</v>
      </c>
      <c r="J324" s="29">
        <f>+IF(I324=0,"",'Ark1'!AG2014)</f>
        <v>0.66726596293856943</v>
      </c>
      <c r="L324" s="29">
        <f>+IF(I324=0,"",'Ark1'!AH2014)</f>
        <v>0</v>
      </c>
      <c r="M324" s="95"/>
      <c r="N324" s="485">
        <f>+'Ark1'!AI2014</f>
        <v>25</v>
      </c>
      <c r="O324" s="73"/>
      <c r="P324" s="73"/>
      <c r="Q324" s="73"/>
      <c r="R324" s="32">
        <f>+IF(I324=0,"",'Ark1'!U2014)</f>
        <v>48.367741935483878</v>
      </c>
      <c r="S324" s="214"/>
      <c r="T324" s="486">
        <f>+IF(N324=0,"",'Ark1'!AJ2014)</f>
        <v>115.312</v>
      </c>
      <c r="U324" s="95"/>
      <c r="V324" s="486">
        <f>+IF(N324=0,"",'Ark1'!AK2014)</f>
        <v>31.061618015166303</v>
      </c>
      <c r="W324" s="95"/>
      <c r="X324" s="27">
        <f>+IF(I324=0,"",'Ark1'!T2014)</f>
        <v>12.67741935483871</v>
      </c>
      <c r="Y324" s="34">
        <f>+IF(I324=0,"",'Ark1'!W2014)</f>
        <v>96.774193548387117</v>
      </c>
      <c r="Z324" s="34">
        <f>+IF(I324=0,"",'Ark1'!X2014)</f>
        <v>100</v>
      </c>
      <c r="AA324" s="34">
        <f>+IF(I324=0,"",'Ark1'!Y2014)</f>
        <v>100</v>
      </c>
      <c r="AB324" s="34">
        <f>+IF(I324=0,"",'Ark1'!Z2014)</f>
        <v>6.2459476977541932</v>
      </c>
      <c r="AC324" s="29">
        <f>+IF(I324=0,"",'Ark1'!AA2014)</f>
        <v>0</v>
      </c>
      <c r="AD324" s="27">
        <f>+IF(I324=0,"",'Ark1'!AC2014)</f>
        <v>0</v>
      </c>
      <c r="AE324" s="34">
        <f>+IF(I324=0,"",'Ark1'!AE2014)</f>
        <v>0</v>
      </c>
      <c r="AF324" s="29">
        <f t="shared" si="31"/>
        <v>4.0306451612903231</v>
      </c>
      <c r="AG324" s="29">
        <f t="shared" si="33"/>
        <v>1.1071428571428572</v>
      </c>
      <c r="AH324" s="214"/>
      <c r="AK324" s="29"/>
      <c r="AL324" s="27"/>
      <c r="AO324" s="27"/>
      <c r="AP324" s="27"/>
      <c r="AQ324" s="27"/>
      <c r="AS324" s="27"/>
      <c r="AU324" s="27"/>
      <c r="AV324" s="27"/>
    </row>
    <row r="325" spans="1:48" ht="15.6">
      <c r="A325" s="214"/>
      <c r="B325" s="290">
        <f>+'Ark1'!C2015</f>
        <v>2024</v>
      </c>
      <c r="C325" s="234">
        <f>+'Ark1'!L2015</f>
        <v>12</v>
      </c>
      <c r="D325" s="234" t="str">
        <f>VLOOKUP(C325,Klasse!$C$10:$D$26,2)</f>
        <v>U+</v>
      </c>
      <c r="E325" s="28">
        <f>+'Ark1'!H2015</f>
        <v>2</v>
      </c>
      <c r="F325" s="28">
        <f>+'Ark1'!J2015</f>
        <v>117</v>
      </c>
      <c r="G325" s="28" t="str">
        <f>VLOOKUP(F325,RNR!$A$1:$B$25,2)</f>
        <v>Jæren</v>
      </c>
      <c r="H325" s="28">
        <f>+IF(I325=0,"",'Ark1'!Q2015)</f>
        <v>52</v>
      </c>
      <c r="I325" s="335">
        <f>+'Ark1'!R2015</f>
        <v>73</v>
      </c>
      <c r="J325" s="29">
        <f>+IF(I325=0,"",'Ark1'!AG2015)</f>
        <v>1.9729500073139177</v>
      </c>
      <c r="L325" s="29">
        <f>+IF(I325=0,"",'Ark1'!AH2015)</f>
        <v>0</v>
      </c>
      <c r="M325" s="95"/>
      <c r="N325" s="485">
        <f>+'Ark1'!AI2015</f>
        <v>73</v>
      </c>
      <c r="O325" s="73"/>
      <c r="P325" s="73"/>
      <c r="Q325" s="73"/>
      <c r="R325" s="32">
        <f>+IF(I325=0,"",'Ark1'!U2015)</f>
        <v>49.331506849315048</v>
      </c>
      <c r="S325" s="214"/>
      <c r="T325" s="486">
        <f>+IF(N325=0,"",'Ark1'!AJ2015)</f>
        <v>116.213698630137</v>
      </c>
      <c r="U325" s="95"/>
      <c r="V325" s="486">
        <f>+IF(N325=0,"",'Ark1'!AK2015)</f>
        <v>31.372817726665481</v>
      </c>
      <c r="W325" s="95"/>
      <c r="X325" s="27">
        <f>+IF(I325=0,"",'Ark1'!T2015)</f>
        <v>12.739726027397262</v>
      </c>
      <c r="Y325" s="34">
        <f>+IF(I325=0,"",'Ark1'!W2015)</f>
        <v>95.890410958904098</v>
      </c>
      <c r="Z325" s="34">
        <f>+IF(I325=0,"",'Ark1'!X2015)</f>
        <v>100</v>
      </c>
      <c r="AA325" s="34">
        <f>+IF(I325=0,"",'Ark1'!Y2015)</f>
        <v>100</v>
      </c>
      <c r="AB325" s="34">
        <f>+IF(I325=0,"",'Ark1'!Z2015)</f>
        <v>6.4130619428500353</v>
      </c>
      <c r="AC325" s="29">
        <f>+IF(I325=0,"",'Ark1'!AA2015)</f>
        <v>0</v>
      </c>
      <c r="AD325" s="27">
        <f>+IF(I325=0,"",'Ark1'!AC2015)</f>
        <v>0</v>
      </c>
      <c r="AE325" s="34">
        <f>+IF(I325=0,"",'Ark1'!AE2015)</f>
        <v>0</v>
      </c>
      <c r="AF325" s="29">
        <f t="shared" si="31"/>
        <v>4.1109589041095873</v>
      </c>
      <c r="AG325" s="29">
        <f t="shared" si="33"/>
        <v>1.4038461538461537</v>
      </c>
      <c r="AH325" s="214"/>
      <c r="AK325" s="29"/>
      <c r="AL325" s="27"/>
      <c r="AO325" s="27"/>
      <c r="AP325" s="27"/>
      <c r="AQ325" s="27"/>
      <c r="AS325" s="27"/>
      <c r="AU325" s="27"/>
      <c r="AV325" s="27"/>
    </row>
    <row r="326" spans="1:48" ht="15.6">
      <c r="A326" s="214"/>
      <c r="B326" s="290">
        <f>+'Ark1'!C2016</f>
        <v>2024</v>
      </c>
      <c r="C326" s="234">
        <f>+'Ark1'!L2016</f>
        <v>12</v>
      </c>
      <c r="D326" s="234" t="str">
        <f>VLOOKUP(C326,Klasse!$C$10:$D$26,2)</f>
        <v>U+</v>
      </c>
      <c r="E326" s="28">
        <f>+'Ark1'!H2016</f>
        <v>1</v>
      </c>
      <c r="F326" s="28">
        <f>+'Ark1'!J2016</f>
        <v>134</v>
      </c>
      <c r="G326" s="28" t="str">
        <f>VLOOKUP(F326,RNR!$A$1:$B$25,2)</f>
        <v>Førde</v>
      </c>
      <c r="H326" s="28">
        <f>+IF(I326=0,"",'Ark1'!Q2016)</f>
        <v>32</v>
      </c>
      <c r="I326" s="335">
        <f>+'Ark1'!R2016</f>
        <v>37</v>
      </c>
      <c r="J326" s="29">
        <f>+IF(I326=0,"",'Ark1'!AG2016)</f>
        <v>0.5343389497413028</v>
      </c>
      <c r="L326" s="29">
        <f>+IF(I326=0,"",'Ark1'!AH2016)</f>
        <v>0</v>
      </c>
      <c r="M326" s="95"/>
      <c r="N326" s="485">
        <f>+'Ark1'!AI2016</f>
        <v>36</v>
      </c>
      <c r="O326" s="73"/>
      <c r="P326" s="73"/>
      <c r="Q326" s="73"/>
      <c r="R326" s="32">
        <f>+IF(I326=0,"",'Ark1'!U2016)</f>
        <v>49.175675675675677</v>
      </c>
      <c r="S326" s="214"/>
      <c r="T326" s="486">
        <f>+IF(N326=0,"",'Ark1'!AJ2016)</f>
        <v>116.0638888888889</v>
      </c>
      <c r="U326" s="95"/>
      <c r="V326" s="486">
        <f>+IF(N326=0,"",'Ark1'!AK2016)</f>
        <v>31.637127709848361</v>
      </c>
      <c r="W326" s="95"/>
      <c r="X326" s="27">
        <f>+IF(I326=0,"",'Ark1'!T2016)</f>
        <v>11.594594594594598</v>
      </c>
      <c r="Y326" s="34">
        <f>+IF(I326=0,"",'Ark1'!W2016)</f>
        <v>89.189189189189179</v>
      </c>
      <c r="Z326" s="34">
        <f>+IF(I326=0,"",'Ark1'!X2016)</f>
        <v>100</v>
      </c>
      <c r="AA326" s="34">
        <f>+IF(I326=0,"",'Ark1'!Y2016)</f>
        <v>100</v>
      </c>
      <c r="AB326" s="34">
        <f>+IF(I326=0,"",'Ark1'!Z2016)</f>
        <v>5.6578290844517918</v>
      </c>
      <c r="AC326" s="29">
        <f>+IF(I326=0,"",'Ark1'!AA2016)</f>
        <v>0</v>
      </c>
      <c r="AD326" s="27">
        <f>+IF(I326=0,"",'Ark1'!AC2016)</f>
        <v>0</v>
      </c>
      <c r="AE326" s="34">
        <f>+IF(I326=0,"",'Ark1'!AE2016)</f>
        <v>0</v>
      </c>
      <c r="AF326" s="29">
        <f t="shared" si="31"/>
        <v>4.0979729729729728</v>
      </c>
      <c r="AG326" s="29">
        <f t="shared" si="33"/>
        <v>1.15625</v>
      </c>
      <c r="AH326" s="214"/>
      <c r="AK326" s="29"/>
      <c r="AL326" s="27"/>
      <c r="AO326" s="27"/>
      <c r="AP326" s="27"/>
      <c r="AQ326" s="27"/>
      <c r="AS326" s="27"/>
      <c r="AU326" s="27"/>
      <c r="AV326" s="27"/>
    </row>
    <row r="327" spans="1:48" ht="15.6">
      <c r="A327" s="214"/>
      <c r="B327" s="290">
        <f>+'Ark1'!C2017</f>
        <v>2024</v>
      </c>
      <c r="C327" s="234">
        <f>+'Ark1'!L2017</f>
        <v>12</v>
      </c>
      <c r="D327" s="234" t="str">
        <f>VLOOKUP(C327,Klasse!$C$10:$D$26,2)</f>
        <v>U+</v>
      </c>
      <c r="E327" s="28">
        <f>+'Ark1'!H2017</f>
        <v>2</v>
      </c>
      <c r="F327" s="28">
        <f>+'Ark1'!J2017</f>
        <v>141</v>
      </c>
      <c r="G327" s="28" t="str">
        <f>VLOOKUP(F327,RNR!$A$1:$B$25,2)</f>
        <v>Ølen</v>
      </c>
      <c r="H327" s="28">
        <f>+IF(I327=0,"",'Ark1'!Q2017)</f>
        <v>37</v>
      </c>
      <c r="I327" s="335">
        <f>+'Ark1'!R2017</f>
        <v>49</v>
      </c>
      <c r="J327" s="29">
        <f>+IF(I327=0,"",'Ark1'!AG2017)</f>
        <v>0.81227632469308764</v>
      </c>
      <c r="L327" s="29">
        <f>+IF(I327=0,"",'Ark1'!AH2017)</f>
        <v>0</v>
      </c>
      <c r="M327" s="95"/>
      <c r="N327" s="485">
        <f>+'Ark1'!AI2017</f>
        <v>49</v>
      </c>
      <c r="O327" s="73"/>
      <c r="P327" s="73"/>
      <c r="Q327" s="73"/>
      <c r="R327" s="32">
        <f>+IF(I327=0,"",'Ark1'!U2017)</f>
        <v>49.706122448979585</v>
      </c>
      <c r="S327" s="214"/>
      <c r="T327" s="486">
        <f>+IF(N327=0,"",'Ark1'!AJ2017)</f>
        <v>115.44897959183672</v>
      </c>
      <c r="U327" s="95"/>
      <c r="V327" s="486">
        <f>+IF(N327=0,"",'Ark1'!AK2017)</f>
        <v>32.019933243356697</v>
      </c>
      <c r="W327" s="95"/>
      <c r="X327" s="27">
        <f>+IF(I327=0,"",'Ark1'!T2017)</f>
        <v>12.73469387755102</v>
      </c>
      <c r="Y327" s="34">
        <f>+IF(I327=0,"",'Ark1'!W2017)</f>
        <v>97.959183673469383</v>
      </c>
      <c r="Z327" s="34">
        <f>+IF(I327=0,"",'Ark1'!X2017)</f>
        <v>100</v>
      </c>
      <c r="AA327" s="34">
        <f>+IF(I327=0,"",'Ark1'!Y2017)</f>
        <v>100</v>
      </c>
      <c r="AB327" s="34">
        <f>+IF(I327=0,"",'Ark1'!Z2017)</f>
        <v>7.9903362081767648</v>
      </c>
      <c r="AC327" s="29">
        <f>+IF(I327=0,"",'Ark1'!AA2017)</f>
        <v>0</v>
      </c>
      <c r="AD327" s="27">
        <f>+IF(I327=0,"",'Ark1'!AC2017)</f>
        <v>0</v>
      </c>
      <c r="AE327" s="34">
        <f>+IF(I327=0,"",'Ark1'!AE2017)</f>
        <v>0</v>
      </c>
      <c r="AF327" s="29">
        <f t="shared" si="31"/>
        <v>4.1421768707482984</v>
      </c>
      <c r="AG327" s="29">
        <f t="shared" si="33"/>
        <v>1.3243243243243243</v>
      </c>
      <c r="AH327" s="214"/>
      <c r="AK327" s="29"/>
      <c r="AL327" s="27"/>
      <c r="AO327" s="27"/>
      <c r="AP327" s="27"/>
      <c r="AQ327" s="27"/>
      <c r="AS327" s="27"/>
      <c r="AU327" s="27"/>
      <c r="AV327" s="27"/>
    </row>
    <row r="328" spans="1:48" ht="15.6">
      <c r="A328" s="214"/>
      <c r="B328" s="290">
        <f>+'Ark1'!C2018</f>
        <v>2024</v>
      </c>
      <c r="C328" s="234">
        <f>+'Ark1'!L2018</f>
        <v>12</v>
      </c>
      <c r="D328" s="234" t="str">
        <f>VLOOKUP(C328,Klasse!$C$10:$D$26,2)</f>
        <v>U+</v>
      </c>
      <c r="E328" s="28">
        <f>+'Ark1'!H2018</f>
        <v>2</v>
      </c>
      <c r="F328" s="28">
        <f>+'Ark1'!J2018</f>
        <v>143</v>
      </c>
      <c r="G328" s="28" t="str">
        <f>VLOOKUP(F328,RNR!$A$1:$B$25,2)</f>
        <v>Nordfjord</v>
      </c>
      <c r="H328" s="28" t="str">
        <f>+IF(I328=0,"",'Ark1'!Q2018)</f>
        <v/>
      </c>
      <c r="I328" s="335">
        <f>+'Ark1'!R2018</f>
        <v>0</v>
      </c>
      <c r="J328" s="29" t="str">
        <f>+IF(I328=0,"",'Ark1'!AG2018)</f>
        <v/>
      </c>
      <c r="L328" s="29" t="str">
        <f>+IF(I328=0,"",'Ark1'!AH2018)</f>
        <v/>
      </c>
      <c r="M328" s="95"/>
      <c r="N328" s="485">
        <f>+'Ark1'!AI2018</f>
        <v>0</v>
      </c>
      <c r="O328" s="73"/>
      <c r="P328" s="73"/>
      <c r="Q328" s="73"/>
      <c r="R328" s="32" t="str">
        <f>+IF(I328=0,"",'Ark1'!U2018)</f>
        <v/>
      </c>
      <c r="S328" s="214"/>
      <c r="T328" s="486" t="str">
        <f>+IF(N328=0,"",'Ark1'!AJ2018)</f>
        <v/>
      </c>
      <c r="U328" s="95"/>
      <c r="V328" s="486" t="str">
        <f>+IF(N328=0,"",'Ark1'!AK2018)</f>
        <v/>
      </c>
      <c r="W328" s="95"/>
      <c r="X328" s="27" t="str">
        <f>+IF(I328=0,"",'Ark1'!T2018)</f>
        <v/>
      </c>
      <c r="Y328" s="34" t="str">
        <f>+IF(I328=0,"",'Ark1'!W2018)</f>
        <v/>
      </c>
      <c r="Z328" s="34" t="str">
        <f>+IF(I328=0,"",'Ark1'!X2018)</f>
        <v/>
      </c>
      <c r="AA328" s="34" t="str">
        <f>+IF(I328=0,"",'Ark1'!Y2018)</f>
        <v/>
      </c>
      <c r="AB328" s="34" t="str">
        <f>+IF(I328=0,"",'Ark1'!Z2018)</f>
        <v/>
      </c>
      <c r="AC328" s="29" t="str">
        <f>+IF(I328=0,"",'Ark1'!AA2018)</f>
        <v/>
      </c>
      <c r="AD328" s="27" t="str">
        <f>+IF(I328=0,"",'Ark1'!AC2018)</f>
        <v/>
      </c>
      <c r="AE328" s="34" t="str">
        <f>+IF(I328=0,"",'Ark1'!AE2018)</f>
        <v/>
      </c>
      <c r="AF328" s="29" t="str">
        <f t="shared" si="31"/>
        <v/>
      </c>
      <c r="AG328" s="29" t="str">
        <f t="shared" si="33"/>
        <v/>
      </c>
      <c r="AH328" s="214"/>
      <c r="AK328" s="29"/>
      <c r="AL328" s="27"/>
      <c r="AO328" s="27"/>
      <c r="AP328" s="27"/>
      <c r="AQ328" s="27"/>
      <c r="AS328" s="27"/>
      <c r="AU328" s="27"/>
      <c r="AV328" s="27"/>
    </row>
    <row r="329" spans="1:48" ht="15.6">
      <c r="A329" s="214"/>
      <c r="B329" s="290">
        <f>+'Ark1'!C2019</f>
        <v>2024</v>
      </c>
      <c r="C329" s="234">
        <f>+'Ark1'!L2019</f>
        <v>12</v>
      </c>
      <c r="D329" s="234" t="str">
        <f>VLOOKUP(C329,Klasse!$C$10:$D$26,2)</f>
        <v>U+</v>
      </c>
      <c r="E329" s="28">
        <f>+'Ark1'!H2019</f>
        <v>2</v>
      </c>
      <c r="F329" s="28">
        <f>+'Ark1'!J2019</f>
        <v>147</v>
      </c>
      <c r="G329" s="28" t="str">
        <f>VLOOKUP(F329,RNR!$A$1:$B$25,2)</f>
        <v>Midt-Norge</v>
      </c>
      <c r="H329" s="28">
        <f>+IF(I329=0,"",'Ark1'!Q2019)</f>
        <v>2</v>
      </c>
      <c r="I329" s="335">
        <f>+'Ark1'!R2019</f>
        <v>2</v>
      </c>
      <c r="J329" s="29">
        <f>+IF(I329=0,"",'Ark1'!AG2019)</f>
        <v>0.29827611144010324</v>
      </c>
      <c r="L329" s="29">
        <f>+IF(I329=0,"",'Ark1'!AH2019)</f>
        <v>0</v>
      </c>
      <c r="M329" s="95"/>
      <c r="N329" s="485">
        <f>+'Ark1'!AI2019</f>
        <v>2</v>
      </c>
      <c r="O329" s="73"/>
      <c r="P329" s="73"/>
      <c r="Q329" s="73"/>
      <c r="R329" s="32">
        <f>+IF(I329=0,"",'Ark1'!U2019)</f>
        <v>54.65</v>
      </c>
      <c r="S329" s="214"/>
      <c r="T329" s="486">
        <f>+IF(N329=0,"",'Ark1'!AJ2019)</f>
        <v>121.25</v>
      </c>
      <c r="U329" s="95"/>
      <c r="V329" s="486">
        <f>+IF(N329=0,"",'Ark1'!AK2019)</f>
        <v>30.619976422945044</v>
      </c>
      <c r="W329" s="95"/>
      <c r="X329" s="27">
        <f>+IF(I329=0,"",'Ark1'!T2019)</f>
        <v>12</v>
      </c>
      <c r="Y329" s="34">
        <f>+IF(I329=0,"",'Ark1'!W2019)</f>
        <v>100</v>
      </c>
      <c r="Z329" s="34">
        <f>+IF(I329=0,"",'Ark1'!X2019)</f>
        <v>100</v>
      </c>
      <c r="AA329" s="34">
        <f>+IF(I329=0,"",'Ark1'!Y2019)</f>
        <v>100</v>
      </c>
      <c r="AB329" s="34">
        <f>+IF(I329=0,"",'Ark1'!Z2019)</f>
        <v>3.1499999999999488</v>
      </c>
      <c r="AC329" s="29">
        <f>+IF(I329=0,"",'Ark1'!AA2019)</f>
        <v>0</v>
      </c>
      <c r="AD329" s="27">
        <f>+IF(I329=0,"",'Ark1'!AC2019)</f>
        <v>0</v>
      </c>
      <c r="AE329" s="34">
        <f>+IF(I329=0,"",'Ark1'!AE2019)</f>
        <v>0</v>
      </c>
      <c r="AF329" s="29">
        <f t="shared" si="31"/>
        <v>4.5541666666666663</v>
      </c>
      <c r="AG329" s="29">
        <f t="shared" si="33"/>
        <v>1</v>
      </c>
      <c r="AH329" s="214"/>
      <c r="AK329" s="29"/>
      <c r="AL329" s="27"/>
      <c r="AO329" s="27"/>
      <c r="AP329" s="27"/>
      <c r="AQ329" s="27"/>
      <c r="AS329" s="27"/>
      <c r="AU329" s="27"/>
      <c r="AV329" s="27"/>
    </row>
    <row r="330" spans="1:48" ht="15.6">
      <c r="A330" s="214"/>
      <c r="B330" s="290">
        <f>+'Ark1'!C2020</f>
        <v>2024</v>
      </c>
      <c r="C330" s="234">
        <f>+'Ark1'!L2020</f>
        <v>12</v>
      </c>
      <c r="D330" s="234" t="str">
        <f>VLOOKUP(C330,Klasse!$C$10:$D$26,2)</f>
        <v>U+</v>
      </c>
      <c r="E330" s="28">
        <f>+'Ark1'!H2020</f>
        <v>1</v>
      </c>
      <c r="F330" s="28">
        <f>+'Ark1'!J2020</f>
        <v>155</v>
      </c>
      <c r="G330" s="28" t="str">
        <f>VLOOKUP(F330,RNR!$A$1:$B$25,2)</f>
        <v>Målselv</v>
      </c>
      <c r="H330" s="28">
        <f>+IF(I330=0,"",'Ark1'!Q2020)</f>
        <v>25</v>
      </c>
      <c r="I330" s="335">
        <f>+'Ark1'!R2020</f>
        <v>25</v>
      </c>
      <c r="J330" s="29">
        <f>+IF(I330=0,"",'Ark1'!AG2020)</f>
        <v>0.73611076465480496</v>
      </c>
      <c r="L330" s="29">
        <f>+IF(I330=0,"",'Ark1'!AH2020)</f>
        <v>0</v>
      </c>
      <c r="M330" s="95"/>
      <c r="N330" s="485">
        <f>+'Ark1'!AI2020</f>
        <v>25</v>
      </c>
      <c r="O330" s="73"/>
      <c r="P330" s="73"/>
      <c r="Q330" s="73"/>
      <c r="R330" s="32">
        <f>+IF(I330=0,"",'Ark1'!U2020)</f>
        <v>49.576000000000008</v>
      </c>
      <c r="S330" s="214"/>
      <c r="T330" s="486">
        <f>+IF(N330=0,"",'Ark1'!AJ2020)</f>
        <v>116.81599999999997</v>
      </c>
      <c r="U330" s="95"/>
      <c r="V330" s="486">
        <f>+IF(N330=0,"",'Ark1'!AK2020)</f>
        <v>31.063089733808599</v>
      </c>
      <c r="W330" s="95"/>
      <c r="X330" s="27">
        <f>+IF(I330=0,"",'Ark1'!T2020)</f>
        <v>11.64</v>
      </c>
      <c r="Y330" s="34">
        <f>+IF(I330=0,"",'Ark1'!W2020)</f>
        <v>92</v>
      </c>
      <c r="Z330" s="34">
        <f>+IF(I330=0,"",'Ark1'!X2020)</f>
        <v>100</v>
      </c>
      <c r="AA330" s="34">
        <f>+IF(I330=0,"",'Ark1'!Y2020)</f>
        <v>100</v>
      </c>
      <c r="AB330" s="34">
        <f>+IF(I330=0,"",'Ark1'!Z2020)</f>
        <v>4.8911577361600989</v>
      </c>
      <c r="AC330" s="29">
        <f>+IF(I330=0,"",'Ark1'!AA2020)</f>
        <v>0</v>
      </c>
      <c r="AD330" s="27">
        <f>+IF(I330=0,"",'Ark1'!AC2020)</f>
        <v>0</v>
      </c>
      <c r="AE330" s="34">
        <f>+IF(I330=0,"",'Ark1'!AE2020)</f>
        <v>0</v>
      </c>
      <c r="AF330" s="29">
        <f t="shared" si="31"/>
        <v>4.131333333333334</v>
      </c>
      <c r="AG330" s="29">
        <f t="shared" si="33"/>
        <v>1</v>
      </c>
      <c r="AH330" s="214"/>
      <c r="AK330" s="29"/>
      <c r="AL330" s="27"/>
      <c r="AO330" s="27"/>
      <c r="AP330" s="27"/>
      <c r="AQ330" s="27"/>
      <c r="AS330" s="27"/>
      <c r="AU330" s="27"/>
      <c r="AV330" s="27"/>
    </row>
    <row r="331" spans="1:48" ht="15.6">
      <c r="A331" s="214"/>
      <c r="B331" s="290">
        <f>+'Ark1'!C2021</f>
        <v>2024</v>
      </c>
      <c r="C331" s="234">
        <f>+'Ark1'!L2021</f>
        <v>12</v>
      </c>
      <c r="D331" s="234" t="str">
        <f>VLOOKUP(C331,Klasse!$C$10:$D$26,2)</f>
        <v>U+</v>
      </c>
      <c r="E331" s="28">
        <f>+'Ark1'!H2021</f>
        <v>2</v>
      </c>
      <c r="F331" s="28">
        <f>+'Ark1'!J2021</f>
        <v>160</v>
      </c>
      <c r="G331" s="28" t="str">
        <f>VLOOKUP(F331,RNR!$A$1:$B$25,2)</f>
        <v>Oslo</v>
      </c>
      <c r="H331" s="28">
        <f>+IF(I331=0,"",'Ark1'!Q2021)</f>
        <v>4</v>
      </c>
      <c r="I331" s="335">
        <f>+'Ark1'!R2021</f>
        <v>4</v>
      </c>
      <c r="J331" s="29">
        <f>+IF(I331=0,"",'Ark1'!AG2021)</f>
        <v>0.17794103243935216</v>
      </c>
      <c r="L331" s="29">
        <f>+IF(I331=0,"",'Ark1'!AH2021)</f>
        <v>75</v>
      </c>
      <c r="M331" s="95"/>
      <c r="N331" s="485">
        <f>+'Ark1'!AI2021</f>
        <v>4</v>
      </c>
      <c r="O331" s="73"/>
      <c r="P331" s="73"/>
      <c r="Q331" s="73"/>
      <c r="R331" s="32">
        <f>+IF(I331=0,"",'Ark1'!U2021)</f>
        <v>51.325000000000003</v>
      </c>
      <c r="S331" s="214"/>
      <c r="T331" s="486">
        <f>+IF(N331=0,"",'Ark1'!AJ2021)</f>
        <v>116.02500000000001</v>
      </c>
      <c r="U331" s="95"/>
      <c r="V331" s="486">
        <f>+IF(N331=0,"",'Ark1'!AK2021)</f>
        <v>32.691871906325574</v>
      </c>
      <c r="W331" s="95"/>
      <c r="X331" s="27">
        <f>+IF(I331=0,"",'Ark1'!T2021)</f>
        <v>13.5</v>
      </c>
      <c r="Y331" s="34">
        <f>+IF(I331=0,"",'Ark1'!W2021)</f>
        <v>100</v>
      </c>
      <c r="Z331" s="34">
        <f>+IF(I331=0,"",'Ark1'!X2021)</f>
        <v>100</v>
      </c>
      <c r="AA331" s="34">
        <f>+IF(I331=0,"",'Ark1'!Y2021)</f>
        <v>100</v>
      </c>
      <c r="AB331" s="34">
        <f>+IF(I331=0,"",'Ark1'!Z2021)</f>
        <v>6.2806747249001935</v>
      </c>
      <c r="AC331" s="29">
        <f>+IF(I331=0,"",'Ark1'!AA2021)</f>
        <v>0</v>
      </c>
      <c r="AD331" s="27">
        <f>+IF(I331=0,"",'Ark1'!AC2021)</f>
        <v>0</v>
      </c>
      <c r="AE331" s="34">
        <f>+IF(I331=0,"",'Ark1'!AE2021)</f>
        <v>0</v>
      </c>
      <c r="AF331" s="29">
        <f t="shared" si="31"/>
        <v>4.2770833333333336</v>
      </c>
      <c r="AG331" s="29">
        <f t="shared" si="33"/>
        <v>1</v>
      </c>
      <c r="AH331" s="214"/>
      <c r="AK331" s="29"/>
      <c r="AL331" s="27"/>
      <c r="AO331" s="27"/>
      <c r="AP331" s="27"/>
      <c r="AQ331" s="27"/>
      <c r="AS331" s="27"/>
      <c r="AU331" s="27"/>
      <c r="AV331" s="27"/>
    </row>
    <row r="332" spans="1:48" ht="15.6">
      <c r="A332" s="214"/>
      <c r="B332" s="290">
        <f>+'Ark1'!C2022</f>
        <v>2024</v>
      </c>
      <c r="C332" s="234">
        <f>+'Ark1'!L2022</f>
        <v>12</v>
      </c>
      <c r="D332" s="234" t="str">
        <f>VLOOKUP(C332,Klasse!$C$10:$D$26,2)</f>
        <v>U+</v>
      </c>
      <c r="E332" s="28">
        <f>+'Ark1'!H2022</f>
        <v>1</v>
      </c>
      <c r="F332" s="28">
        <f>+'Ark1'!J2022</f>
        <v>171</v>
      </c>
      <c r="G332" s="28" t="str">
        <f>VLOOKUP(F332,RNR!$A$1:$B$25,2)</f>
        <v>Prima</v>
      </c>
      <c r="H332" s="28">
        <f>+IF(I332=0,"",'Ark1'!Q2022)</f>
        <v>10</v>
      </c>
      <c r="I332" s="335">
        <f>+'Ark1'!R2022</f>
        <v>14</v>
      </c>
      <c r="J332" s="29">
        <f>+IF(I332=0,"",'Ark1'!AG2022)</f>
        <v>1.0468194581617398</v>
      </c>
      <c r="L332" s="29">
        <f>+IF(I332=0,"",'Ark1'!AH2022)</f>
        <v>0</v>
      </c>
      <c r="M332" s="95"/>
      <c r="N332" s="485">
        <f>+'Ark1'!AI2022</f>
        <v>14</v>
      </c>
      <c r="O332" s="73"/>
      <c r="P332" s="73"/>
      <c r="Q332" s="73"/>
      <c r="R332" s="32">
        <f>+IF(I332=0,"",'Ark1'!U2022)</f>
        <v>53.071428571428562</v>
      </c>
      <c r="S332" s="214"/>
      <c r="T332" s="486">
        <f>+IF(N332=0,"",'Ark1'!AJ2022)</f>
        <v>119.58571428571425</v>
      </c>
      <c r="U332" s="95"/>
      <c r="V332" s="486">
        <f>+IF(N332=0,"",'Ark1'!AK2022)</f>
        <v>30.912939987222199</v>
      </c>
      <c r="W332" s="95"/>
      <c r="X332" s="27">
        <f>+IF(I332=0,"",'Ark1'!T2022)</f>
        <v>12.714285714285712</v>
      </c>
      <c r="Y332" s="34">
        <f>+IF(I332=0,"",'Ark1'!W2022)</f>
        <v>100</v>
      </c>
      <c r="Z332" s="34">
        <f>+IF(I332=0,"",'Ark1'!X2022)</f>
        <v>100</v>
      </c>
      <c r="AA332" s="34">
        <f>+IF(I332=0,"",'Ark1'!Y2022)</f>
        <v>100</v>
      </c>
      <c r="AB332" s="34">
        <f>+IF(I332=0,"",'Ark1'!Z2022)</f>
        <v>6.5185919350981019</v>
      </c>
      <c r="AC332" s="29">
        <f>+IF(I332=0,"",'Ark1'!AA2022)</f>
        <v>0</v>
      </c>
      <c r="AD332" s="27">
        <f>+IF(I332=0,"",'Ark1'!AC2022)</f>
        <v>0</v>
      </c>
      <c r="AE332" s="34">
        <f>+IF(I332=0,"",'Ark1'!AE2022)</f>
        <v>0</v>
      </c>
      <c r="AF332" s="29">
        <f t="shared" si="31"/>
        <v>4.4226190476190466</v>
      </c>
      <c r="AG332" s="29">
        <f t="shared" si="33"/>
        <v>1.4</v>
      </c>
      <c r="AH332" s="214"/>
      <c r="AK332" s="29"/>
      <c r="AL332" s="27"/>
      <c r="AO332" s="27"/>
      <c r="AP332" s="27"/>
      <c r="AQ332" s="27"/>
      <c r="AS332" s="27"/>
      <c r="AU332" s="27"/>
      <c r="AV332" s="27"/>
    </row>
    <row r="333" spans="1:48" ht="15.6">
      <c r="A333" s="214"/>
      <c r="B333" s="290">
        <f>+'Ark1'!C2023</f>
        <v>2024</v>
      </c>
      <c r="C333" s="234">
        <f>+'Ark1'!L2023</f>
        <v>12</v>
      </c>
      <c r="D333" s="234" t="str">
        <f>VLOOKUP(C333,Klasse!$C$10:$D$26,2)</f>
        <v>U+</v>
      </c>
      <c r="E333" s="28">
        <f>+'Ark1'!H2023</f>
        <v>2</v>
      </c>
      <c r="F333" s="28">
        <f>+'Ark1'!J2023</f>
        <v>175</v>
      </c>
      <c r="G333" s="28" t="str">
        <f>VLOOKUP(F333,RNR!$A$1:$B$25,2)</f>
        <v>Ole Ringdal</v>
      </c>
      <c r="H333" s="28">
        <f>+IF(I333=0,"",'Ark1'!Q2023)</f>
        <v>12</v>
      </c>
      <c r="I333" s="335">
        <f>+'Ark1'!R2023</f>
        <v>12</v>
      </c>
      <c r="J333" s="29">
        <f>+IF(I333=0,"",'Ark1'!AG2023)</f>
        <v>1.1916343834871297</v>
      </c>
      <c r="L333" s="29">
        <f>+IF(I333=0,"",'Ark1'!AH2023)</f>
        <v>0</v>
      </c>
      <c r="M333" s="95"/>
      <c r="N333" s="485">
        <f>+'Ark1'!AI2023</f>
        <v>11</v>
      </c>
      <c r="O333" s="73"/>
      <c r="P333" s="73"/>
      <c r="Q333" s="73"/>
      <c r="R333" s="32">
        <f>+IF(I333=0,"",'Ark1'!U2023)</f>
        <v>50.933333333333344</v>
      </c>
      <c r="S333" s="214"/>
      <c r="T333" s="486">
        <f>+IF(N333=0,"",'Ark1'!AJ2023)</f>
        <v>116.54545454545452</v>
      </c>
      <c r="U333" s="95"/>
      <c r="V333" s="486">
        <f>+IF(N333=0,"",'Ark1'!AK2023)</f>
        <v>32.470077146434676</v>
      </c>
      <c r="W333" s="95"/>
      <c r="X333" s="27">
        <f>+IF(I333=0,"",'Ark1'!T2023)</f>
        <v>11.833333333333336</v>
      </c>
      <c r="Y333" s="34">
        <f>+IF(I333=0,"",'Ark1'!W2023)</f>
        <v>91.666666666666686</v>
      </c>
      <c r="Z333" s="34">
        <f>+IF(I333=0,"",'Ark1'!X2023)</f>
        <v>100</v>
      </c>
      <c r="AA333" s="34">
        <f>+IF(I333=0,"",'Ark1'!Y2023)</f>
        <v>100</v>
      </c>
      <c r="AB333" s="34">
        <f>+IF(I333=0,"",'Ark1'!Z2023)</f>
        <v>6.4118813325124817</v>
      </c>
      <c r="AC333" s="29">
        <f>+IF(I333=0,"",'Ark1'!AA2023)</f>
        <v>0</v>
      </c>
      <c r="AD333" s="27">
        <f>+IF(I333=0,"",'Ark1'!AC2023)</f>
        <v>0</v>
      </c>
      <c r="AE333" s="34">
        <f>+IF(I333=0,"",'Ark1'!AE2023)</f>
        <v>0</v>
      </c>
      <c r="AF333" s="29">
        <f t="shared" si="31"/>
        <v>4.2444444444444454</v>
      </c>
      <c r="AG333" s="29">
        <f t="shared" si="33"/>
        <v>1</v>
      </c>
      <c r="AH333" s="214"/>
      <c r="AK333" s="29"/>
      <c r="AL333" s="27"/>
      <c r="AO333" s="27"/>
      <c r="AP333" s="27"/>
      <c r="AQ333" s="27"/>
      <c r="AS333" s="27"/>
      <c r="AU333" s="27"/>
      <c r="AV333" s="27"/>
    </row>
    <row r="334" spans="1:48" ht="15.6">
      <c r="A334" s="214"/>
      <c r="B334" s="290">
        <f>+'Ark1'!C2024</f>
        <v>2024</v>
      </c>
      <c r="C334" s="234">
        <f>+'Ark1'!L2024</f>
        <v>12</v>
      </c>
      <c r="D334" s="234" t="str">
        <f>VLOOKUP(C334,Klasse!$C$10:$D$26,2)</f>
        <v>U+</v>
      </c>
      <c r="E334" s="28">
        <f>+'Ark1'!H2024</f>
        <v>2</v>
      </c>
      <c r="F334" s="28">
        <f>+'Ark1'!J2024</f>
        <v>177</v>
      </c>
      <c r="G334" s="28" t="str">
        <f>VLOOKUP(F334,RNR!$A$1:$B$25,2)</f>
        <v>Slakthuset</v>
      </c>
      <c r="H334" s="28">
        <f>+IF(I334=0,"",'Ark1'!Q2024)</f>
        <v>1</v>
      </c>
      <c r="I334" s="335">
        <f>+'Ark1'!R2024</f>
        <v>1</v>
      </c>
      <c r="J334" s="29">
        <f>+IF(I334=0,"",'Ark1'!AG2024)</f>
        <v>4.9117496856989198E-2</v>
      </c>
      <c r="L334" s="29">
        <f>+IF(I334=0,"",'Ark1'!AH2024)</f>
        <v>0</v>
      </c>
      <c r="M334" s="95"/>
      <c r="N334" s="485">
        <f>+'Ark1'!AI2024</f>
        <v>1</v>
      </c>
      <c r="O334" s="73"/>
      <c r="P334" s="73"/>
      <c r="Q334" s="73"/>
      <c r="R334" s="32">
        <f>+IF(I334=0,"",'Ark1'!U2024)</f>
        <v>57.9</v>
      </c>
      <c r="S334" s="214"/>
      <c r="T334" s="486">
        <f>+IF(N334=0,"",'Ark1'!AJ2024)</f>
        <v>120.2</v>
      </c>
      <c r="U334" s="95"/>
      <c r="V334" s="486">
        <f>+IF(N334=0,"",'Ark1'!AK2024)</f>
        <v>33.33996662391796</v>
      </c>
      <c r="W334" s="95"/>
      <c r="X334" s="27">
        <f>+IF(I334=0,"",'Ark1'!T2024)</f>
        <v>10</v>
      </c>
      <c r="Y334" s="34">
        <f>+IF(I334=0,"",'Ark1'!W2024)</f>
        <v>100</v>
      </c>
      <c r="Z334" s="34">
        <f>+IF(I334=0,"",'Ark1'!X2024)</f>
        <v>100</v>
      </c>
      <c r="AA334" s="34">
        <f>+IF(I334=0,"",'Ark1'!Y2024)</f>
        <v>100</v>
      </c>
      <c r="AB334" s="34">
        <f>+IF(I334=0,"",'Ark1'!Z2024)</f>
        <v>0</v>
      </c>
      <c r="AC334" s="29">
        <f>+IF(I334=0,"",'Ark1'!AA2024)</f>
        <v>0</v>
      </c>
      <c r="AD334" s="27">
        <f>+IF(I334=0,"",'Ark1'!AC2024)</f>
        <v>0</v>
      </c>
      <c r="AE334" s="34">
        <f>+IF(I334=0,"",'Ark1'!AE2024)</f>
        <v>0</v>
      </c>
      <c r="AF334" s="29">
        <f t="shared" si="31"/>
        <v>4.8250000000000002</v>
      </c>
      <c r="AG334" s="29">
        <f t="shared" si="33"/>
        <v>1</v>
      </c>
      <c r="AH334" s="214"/>
      <c r="AK334" s="29"/>
      <c r="AL334" s="27"/>
      <c r="AO334" s="27"/>
      <c r="AP334" s="27"/>
      <c r="AQ334" s="27"/>
      <c r="AS334" s="27"/>
      <c r="AU334" s="27"/>
      <c r="AV334" s="27"/>
    </row>
    <row r="335" spans="1:48" ht="15.6">
      <c r="A335" s="214"/>
      <c r="B335" s="290">
        <f>+'Ark1'!C2025</f>
        <v>2024</v>
      </c>
      <c r="C335" s="234">
        <f>+'Ark1'!L2025</f>
        <v>12</v>
      </c>
      <c r="D335" s="234" t="str">
        <f>VLOOKUP(C335,Klasse!$C$10:$D$26,2)</f>
        <v>U+</v>
      </c>
      <c r="E335" s="28">
        <f>+'Ark1'!H2025</f>
        <v>2</v>
      </c>
      <c r="F335" s="28">
        <f>+'Ark1'!J2025</f>
        <v>178</v>
      </c>
      <c r="G335" s="28" t="str">
        <f>VLOOKUP(F335,RNR!$A$1:$B$25,2)</f>
        <v>Røros</v>
      </c>
      <c r="H335" s="28">
        <f>+IF(I335=0,"",'Ark1'!Q2025)</f>
        <v>5</v>
      </c>
      <c r="I335" s="335">
        <f>+'Ark1'!R2025</f>
        <v>5</v>
      </c>
      <c r="J335" s="29">
        <f>+IF(I335=0,"",'Ark1'!AG2025)</f>
        <v>0.52355035722275789</v>
      </c>
      <c r="L335" s="29">
        <f>+IF(I335=0,"",'Ark1'!AH2025)</f>
        <v>0</v>
      </c>
      <c r="M335" s="95"/>
      <c r="N335" s="485">
        <f>+'Ark1'!AI2025</f>
        <v>5</v>
      </c>
      <c r="O335" s="73"/>
      <c r="P335" s="73"/>
      <c r="Q335" s="73"/>
      <c r="R335" s="32">
        <f>+IF(I335=0,"",'Ark1'!U2025)</f>
        <v>50.08</v>
      </c>
      <c r="S335" s="214"/>
      <c r="T335" s="486">
        <f>+IF(N335=0,"",'Ark1'!AJ2025)</f>
        <v>119.38000000000002</v>
      </c>
      <c r="U335" s="95"/>
      <c r="V335" s="486">
        <f>+IF(N335=0,"",'Ark1'!AK2025)</f>
        <v>29.346888985561911</v>
      </c>
      <c r="W335" s="95"/>
      <c r="X335" s="27">
        <f>+IF(I335=0,"",'Ark1'!T2025)</f>
        <v>12</v>
      </c>
      <c r="Y335" s="34">
        <f>+IF(I335=0,"",'Ark1'!W2025)</f>
        <v>100</v>
      </c>
      <c r="Z335" s="34">
        <f>+IF(I335=0,"",'Ark1'!X2025)</f>
        <v>100</v>
      </c>
      <c r="AA335" s="34">
        <f>+IF(I335=0,"",'Ark1'!Y2025)</f>
        <v>100</v>
      </c>
      <c r="AB335" s="34">
        <f>+IF(I335=0,"",'Ark1'!Z2025)</f>
        <v>6.4278767878670706</v>
      </c>
      <c r="AC335" s="29">
        <f>+IF(I335=0,"",'Ark1'!AA2025)</f>
        <v>0</v>
      </c>
      <c r="AD335" s="27">
        <f>+IF(I335=0,"",'Ark1'!AC2025)</f>
        <v>0</v>
      </c>
      <c r="AE335" s="34">
        <f>+IF(I335=0,"",'Ark1'!AE2025)</f>
        <v>0</v>
      </c>
      <c r="AF335" s="29">
        <f t="shared" si="31"/>
        <v>4.1733333333333329</v>
      </c>
      <c r="AG335" s="29">
        <f t="shared" si="33"/>
        <v>1</v>
      </c>
      <c r="AH335" s="214"/>
      <c r="AK335" s="29"/>
      <c r="AL335" s="27"/>
      <c r="AO335" s="27"/>
      <c r="AP335" s="27"/>
      <c r="AQ335" s="27"/>
      <c r="AS335" s="27"/>
      <c r="AU335" s="27"/>
      <c r="AV335" s="27"/>
    </row>
    <row r="336" spans="1:48" ht="15.6">
      <c r="A336" s="214"/>
      <c r="B336" s="290">
        <f>+'Ark1'!C2026</f>
        <v>2024</v>
      </c>
      <c r="C336" s="234">
        <f>+'Ark1'!L2026</f>
        <v>12</v>
      </c>
      <c r="D336" s="234" t="str">
        <f>VLOOKUP(C336,Klasse!$C$10:$D$26,2)</f>
        <v>U+</v>
      </c>
      <c r="E336" s="28">
        <f>+'Ark1'!H2026</f>
        <v>2</v>
      </c>
      <c r="F336" s="28">
        <f>+'Ark1'!J2026</f>
        <v>181</v>
      </c>
      <c r="G336" s="28" t="str">
        <f>VLOOKUP(F336,RNR!$A$1:$B$25,2)</f>
        <v>Horns</v>
      </c>
      <c r="H336" s="28">
        <f>+IF(I336=0,"",'Ark1'!Q2026)</f>
        <v>3</v>
      </c>
      <c r="I336" s="335">
        <f>+'Ark1'!R2026</f>
        <v>3</v>
      </c>
      <c r="J336" s="29">
        <f>+IF(I336=0,"",'Ark1'!AG2026)</f>
        <v>0.21087288262137935</v>
      </c>
      <c r="L336" s="29">
        <f>+IF(I336=0,"",'Ark1'!AH2026)</f>
        <v>0</v>
      </c>
      <c r="M336" s="95"/>
      <c r="N336" s="485">
        <f>+'Ark1'!AI2026</f>
        <v>3</v>
      </c>
      <c r="O336" s="73"/>
      <c r="P336" s="73"/>
      <c r="Q336" s="73"/>
      <c r="R336" s="32">
        <f>+IF(I336=0,"",'Ark1'!U2026)</f>
        <v>57.9</v>
      </c>
      <c r="S336" s="214"/>
      <c r="T336" s="486">
        <f>+IF(N336=0,"",'Ark1'!AJ2026)</f>
        <v>120.93333333333329</v>
      </c>
      <c r="U336" s="95"/>
      <c r="V336" s="486">
        <f>+IF(N336=0,"",'Ark1'!AK2026)</f>
        <v>32.843357707053705</v>
      </c>
      <c r="W336" s="95"/>
      <c r="X336" s="27">
        <f>+IF(I336=0,"",'Ark1'!T2026)</f>
        <v>12</v>
      </c>
      <c r="Y336" s="34">
        <f>+IF(I336=0,"",'Ark1'!W2026)</f>
        <v>100</v>
      </c>
      <c r="Z336" s="34">
        <f>+IF(I336=0,"",'Ark1'!X2026)</f>
        <v>100</v>
      </c>
      <c r="AA336" s="34">
        <f>+IF(I336=0,"",'Ark1'!Y2026)</f>
        <v>100</v>
      </c>
      <c r="AB336" s="34">
        <f>+IF(I336=0,"",'Ark1'!Z2026)</f>
        <v>2.5664502073227022</v>
      </c>
      <c r="AC336" s="29">
        <f>+IF(I336=0,"",'Ark1'!AA2026)</f>
        <v>0</v>
      </c>
      <c r="AD336" s="27">
        <f>+IF(I336=0,"",'Ark1'!AC2026)</f>
        <v>0</v>
      </c>
      <c r="AE336" s="34">
        <f>+IF(I336=0,"",'Ark1'!AE2026)</f>
        <v>0</v>
      </c>
      <c r="AF336" s="29">
        <f t="shared" si="31"/>
        <v>4.8250000000000002</v>
      </c>
      <c r="AG336" s="29">
        <f t="shared" si="33"/>
        <v>1</v>
      </c>
      <c r="AH336" s="214"/>
      <c r="AK336" s="29"/>
      <c r="AL336" s="27"/>
      <c r="AO336" s="27"/>
      <c r="AP336" s="27"/>
      <c r="AQ336" s="27"/>
      <c r="AS336" s="27"/>
      <c r="AU336" s="27"/>
      <c r="AV336" s="27"/>
    </row>
    <row r="337" spans="1:62" ht="15.6">
      <c r="A337" s="214"/>
      <c r="B337" s="290">
        <f>+'Ark1'!C2027</f>
        <v>2024</v>
      </c>
      <c r="C337" s="234">
        <f>+'Ark1'!L2027</f>
        <v>12</v>
      </c>
      <c r="D337" s="234" t="str">
        <f>VLOOKUP(C337,Klasse!$C$10:$D$26,2)</f>
        <v>U+</v>
      </c>
      <c r="E337" s="28">
        <f>+'Ark1'!H2027</f>
        <v>1</v>
      </c>
      <c r="F337" s="28">
        <f>+'Ark1'!J2027</f>
        <v>262</v>
      </c>
      <c r="G337" s="28" t="str">
        <f>VLOOKUP(F337,RNR!$A$1:$B$25,2)</f>
        <v>Strilalam</v>
      </c>
      <c r="H337" s="28" t="str">
        <f>+IF(I337=0,"",'Ark1'!Q2027)</f>
        <v/>
      </c>
      <c r="I337" s="335">
        <f>+'Ark1'!R2027</f>
        <v>0</v>
      </c>
      <c r="J337" s="29" t="str">
        <f>+IF(I337=0,"",'Ark1'!AG2027)</f>
        <v/>
      </c>
      <c r="L337" s="29" t="str">
        <f>+IF(I337=0,"",'Ark1'!AH2027)</f>
        <v/>
      </c>
      <c r="M337" s="95"/>
      <c r="N337" s="485">
        <f>+'Ark1'!AI2027</f>
        <v>0</v>
      </c>
      <c r="O337" s="73"/>
      <c r="P337" s="73"/>
      <c r="Q337" s="73"/>
      <c r="R337" s="32" t="str">
        <f>+IF(I337=0,"",'Ark1'!U2027)</f>
        <v/>
      </c>
      <c r="S337" s="214"/>
      <c r="T337" s="486" t="str">
        <f>+IF(N337=0,"",'Ark1'!AJ2027)</f>
        <v/>
      </c>
      <c r="U337" s="95"/>
      <c r="V337" s="486" t="str">
        <f>+IF(N337=0,"",'Ark1'!AK2027)</f>
        <v/>
      </c>
      <c r="W337" s="95"/>
      <c r="X337" s="27" t="str">
        <f>+IF(I337=0,"",'Ark1'!T2027)</f>
        <v/>
      </c>
      <c r="Y337" s="34" t="str">
        <f>+IF(I337=0,"",'Ark1'!W2027)</f>
        <v/>
      </c>
      <c r="Z337" s="34" t="str">
        <f>+IF(I337=0,"",'Ark1'!X2027)</f>
        <v/>
      </c>
      <c r="AA337" s="34" t="str">
        <f>+IF(I337=0,"",'Ark1'!Y2027)</f>
        <v/>
      </c>
      <c r="AB337" s="34" t="str">
        <f>+IF(I337=0,"",'Ark1'!Z2027)</f>
        <v/>
      </c>
      <c r="AC337" s="29" t="str">
        <f>+IF(I337=0,"",'Ark1'!AA2027)</f>
        <v/>
      </c>
      <c r="AD337" s="27" t="str">
        <f>+IF(I337=0,"",'Ark1'!AC2027)</f>
        <v/>
      </c>
      <c r="AE337" s="34" t="str">
        <f>+IF(I337=0,"",'Ark1'!AE2027)</f>
        <v/>
      </c>
      <c r="AF337" s="29" t="str">
        <f t="shared" si="31"/>
        <v/>
      </c>
      <c r="AG337" s="29" t="str">
        <f t="shared" si="33"/>
        <v/>
      </c>
      <c r="AH337" s="214"/>
      <c r="AK337" s="29"/>
      <c r="AL337" s="27"/>
      <c r="AO337" s="27"/>
      <c r="AP337" s="27"/>
      <c r="AQ337" s="27"/>
      <c r="AS337" s="27"/>
      <c r="AU337" s="27"/>
      <c r="AV337" s="27"/>
    </row>
    <row r="338" spans="1:62" ht="15.6">
      <c r="A338" s="214"/>
      <c r="B338" s="290">
        <f>+'Ark1'!C2028</f>
        <v>2024</v>
      </c>
      <c r="C338" s="234">
        <f>+'Ark1'!L2028</f>
        <v>12</v>
      </c>
      <c r="D338" s="234" t="str">
        <f>VLOOKUP(C338,Klasse!$C$10:$D$26,2)</f>
        <v>U+</v>
      </c>
      <c r="E338" s="28">
        <f>+'Ark1'!H2028</f>
        <v>2</v>
      </c>
      <c r="F338" s="28">
        <f>+'Ark1'!J2028</f>
        <v>267</v>
      </c>
      <c r="G338" s="28" t="str">
        <f>VLOOKUP(F338,RNR!$A$1:$B$25,2)</f>
        <v>Dalpro</v>
      </c>
      <c r="H338" s="28" t="str">
        <f>+IF(I338=0,"",'Ark1'!Q2028)</f>
        <v/>
      </c>
      <c r="I338" s="335">
        <f>+'Ark1'!R2028</f>
        <v>0</v>
      </c>
      <c r="J338" s="29" t="str">
        <f>+IF(I338=0,"",'Ark1'!AG2028)</f>
        <v/>
      </c>
      <c r="L338" s="29" t="str">
        <f>+IF(I338=0,"",'Ark1'!AH2028)</f>
        <v/>
      </c>
      <c r="M338" s="95"/>
      <c r="N338" s="485">
        <f>+'Ark1'!AI2028</f>
        <v>0</v>
      </c>
      <c r="O338" s="73"/>
      <c r="P338" s="73"/>
      <c r="Q338" s="73"/>
      <c r="R338" s="32" t="str">
        <f>+IF(I338=0,"",'Ark1'!U2028)</f>
        <v/>
      </c>
      <c r="S338" s="214"/>
      <c r="T338" s="486" t="str">
        <f>+IF(N338=0,"",'Ark1'!AJ2028)</f>
        <v/>
      </c>
      <c r="U338" s="95"/>
      <c r="V338" s="486" t="str">
        <f>+IF(N338=0,"",'Ark1'!AK2028)</f>
        <v/>
      </c>
      <c r="W338" s="95"/>
      <c r="X338" s="27" t="str">
        <f>+IF(I338=0,"",'Ark1'!T2028)</f>
        <v/>
      </c>
      <c r="Y338" s="34" t="str">
        <f>+IF(I338=0,"",'Ark1'!W2028)</f>
        <v/>
      </c>
      <c r="Z338" s="34" t="str">
        <f>+IF(I338=0,"",'Ark1'!X2028)</f>
        <v/>
      </c>
      <c r="AA338" s="34" t="str">
        <f>+IF(I338=0,"",'Ark1'!Y2028)</f>
        <v/>
      </c>
      <c r="AB338" s="34" t="str">
        <f>+IF(I338=0,"",'Ark1'!Z2028)</f>
        <v/>
      </c>
      <c r="AC338" s="29" t="str">
        <f>+IF(I338=0,"",'Ark1'!AA2028)</f>
        <v/>
      </c>
      <c r="AD338" s="27" t="str">
        <f>+IF(I338=0,"",'Ark1'!AC2028)</f>
        <v/>
      </c>
      <c r="AE338" s="34" t="str">
        <f>+IF(I338=0,"",'Ark1'!AE2028)</f>
        <v/>
      </c>
      <c r="AF338" s="29" t="str">
        <f t="shared" si="31"/>
        <v/>
      </c>
      <c r="AG338" s="29" t="str">
        <f t="shared" si="33"/>
        <v/>
      </c>
      <c r="AH338" s="214"/>
      <c r="AK338" s="29"/>
      <c r="AL338" s="27"/>
      <c r="AO338" s="27"/>
      <c r="AP338" s="27"/>
      <c r="AQ338" s="27"/>
      <c r="AS338" s="27"/>
      <c r="AU338" s="27"/>
      <c r="AV338" s="27"/>
    </row>
    <row r="339" spans="1:62" ht="15.6">
      <c r="A339" s="214"/>
      <c r="B339" s="290">
        <f>+'Ark1'!C2029</f>
        <v>2024</v>
      </c>
      <c r="C339" s="234">
        <f>+'Ark1'!L2029</f>
        <v>12</v>
      </c>
      <c r="D339" s="234" t="str">
        <f>VLOOKUP(C339,Klasse!$C$10:$D$26,2)</f>
        <v>U+</v>
      </c>
      <c r="E339" s="28">
        <f>+'Ark1'!H2029</f>
        <v>1</v>
      </c>
      <c r="F339" s="28">
        <f>+'Ark1'!J2029</f>
        <v>309</v>
      </c>
      <c r="G339" s="28" t="str">
        <f>VLOOKUP(F339,RNR!$A$1:$B$25,2)</f>
        <v>Malvik</v>
      </c>
      <c r="H339" s="28">
        <f>+IF(I339=0,"",'Ark1'!Q2029)</f>
        <v>26</v>
      </c>
      <c r="I339" s="335">
        <f>+'Ark1'!R2029</f>
        <v>30</v>
      </c>
      <c r="J339" s="29">
        <f>+IF(I339=0,"",'Ark1'!AG2029)</f>
        <v>0.53040752221803278</v>
      </c>
      <c r="L339" s="29">
        <f>+IF(I339=0,"",'Ark1'!AH2029)</f>
        <v>3.3333333333333344</v>
      </c>
      <c r="M339" s="95"/>
      <c r="N339" s="485">
        <f>+'Ark1'!AI2029</f>
        <v>30</v>
      </c>
      <c r="O339" s="73"/>
      <c r="P339" s="73"/>
      <c r="Q339" s="73"/>
      <c r="R339" s="32">
        <f>+IF(I339=0,"",'Ark1'!U2029)</f>
        <v>51.440000000000005</v>
      </c>
      <c r="S339" s="214"/>
      <c r="T339" s="486">
        <f>+IF(N339=0,"",'Ark1'!AJ2029)</f>
        <v>116.64666666666662</v>
      </c>
      <c r="U339" s="95"/>
      <c r="V339" s="486">
        <f>+IF(N339=0,"",'Ark1'!AK2029)</f>
        <v>32.300045741140408</v>
      </c>
      <c r="W339" s="95"/>
      <c r="X339" s="27">
        <f>+IF(I339=0,"",'Ark1'!T2029)</f>
        <v>11.266666666666669</v>
      </c>
      <c r="Y339" s="34">
        <f>+IF(I339=0,"",'Ark1'!W2029)</f>
        <v>96.666666666666686</v>
      </c>
      <c r="Z339" s="34">
        <f>+IF(I339=0,"",'Ark1'!X2029)</f>
        <v>100</v>
      </c>
      <c r="AA339" s="34">
        <f>+IF(I339=0,"",'Ark1'!Y2029)</f>
        <v>100</v>
      </c>
      <c r="AB339" s="34">
        <f>+IF(I339=0,"",'Ark1'!Z2029)</f>
        <v>6.0653441781979343</v>
      </c>
      <c r="AC339" s="29">
        <f>+IF(I339=0,"",'Ark1'!AA2029)</f>
        <v>0</v>
      </c>
      <c r="AD339" s="27">
        <f>+IF(I339=0,"",'Ark1'!AC2029)</f>
        <v>0</v>
      </c>
      <c r="AE339" s="34">
        <f>+IF(I339=0,"",'Ark1'!AE2029)</f>
        <v>0</v>
      </c>
      <c r="AF339" s="29">
        <f t="shared" si="31"/>
        <v>4.2866666666666671</v>
      </c>
      <c r="AG339" s="29">
        <f t="shared" si="33"/>
        <v>1.1538461538461537</v>
      </c>
      <c r="AH339" s="214"/>
      <c r="AK339" s="29"/>
      <c r="AL339" s="27"/>
      <c r="AO339" s="27"/>
      <c r="AP339" s="27"/>
      <c r="AQ339" s="27"/>
      <c r="AS339" s="27"/>
      <c r="AU339" s="27"/>
      <c r="AV339" s="27"/>
    </row>
    <row r="340" spans="1:62" ht="15.6">
      <c r="A340" s="214"/>
      <c r="B340" s="290">
        <f>+'Ark1'!C2030</f>
        <v>2024</v>
      </c>
      <c r="C340" s="234">
        <f>+'Ark1'!L2030</f>
        <v>12</v>
      </c>
      <c r="D340" s="234" t="str">
        <f>VLOOKUP(C340,Klasse!$C$10:$D$26,2)</f>
        <v>U+</v>
      </c>
      <c r="E340" s="28">
        <f>+'Ark1'!H2030</f>
        <v>2</v>
      </c>
      <c r="F340" s="28">
        <f>+'Ark1'!J2030</f>
        <v>470</v>
      </c>
      <c r="G340" s="28" t="str">
        <f>VLOOKUP(F340,RNR!$A$1:$B$25,2)</f>
        <v>Jens Eide</v>
      </c>
      <c r="H340" s="28">
        <f>+IF(I340=0,"",'Ark1'!Q2030)</f>
        <v>5</v>
      </c>
      <c r="I340" s="335">
        <f>+'Ark1'!R2030</f>
        <v>6</v>
      </c>
      <c r="J340" s="29">
        <f>+IF(I340=0,"",'Ark1'!AG2030)</f>
        <v>0.90418855469294757</v>
      </c>
      <c r="L340" s="29">
        <f>+IF(I340=0,"",'Ark1'!AH2030)</f>
        <v>33.333333333333343</v>
      </c>
      <c r="M340" s="95"/>
      <c r="N340" s="485">
        <f>+'Ark1'!AI2030</f>
        <v>6</v>
      </c>
      <c r="O340" s="73"/>
      <c r="P340" s="73"/>
      <c r="Q340" s="73"/>
      <c r="R340" s="32">
        <f>+IF(I340=0,"",'Ark1'!U2030)</f>
        <v>51.866666666666653</v>
      </c>
      <c r="S340" s="214"/>
      <c r="T340" s="486">
        <f>+IF(N340=0,"",'Ark1'!AJ2030)</f>
        <v>120.1</v>
      </c>
      <c r="U340" s="95"/>
      <c r="V340" s="486">
        <f>+IF(N340=0,"",'Ark1'!AK2030)</f>
        <v>29.876362780204104</v>
      </c>
      <c r="W340" s="95"/>
      <c r="X340" s="27">
        <f>+IF(I340=0,"",'Ark1'!T2030)</f>
        <v>14.5</v>
      </c>
      <c r="Y340" s="34">
        <f>+IF(I340=0,"",'Ark1'!W2030)</f>
        <v>100</v>
      </c>
      <c r="Z340" s="34">
        <f>+IF(I340=0,"",'Ark1'!X2030)</f>
        <v>100</v>
      </c>
      <c r="AA340" s="34">
        <f>+IF(I340=0,"",'Ark1'!Y2030)</f>
        <v>100</v>
      </c>
      <c r="AB340" s="34">
        <f>+IF(I340=0,"",'Ark1'!Z2030)</f>
        <v>4.658206617238954</v>
      </c>
      <c r="AC340" s="29">
        <f>+IF(I340=0,"",'Ark1'!AA2030)</f>
        <v>0</v>
      </c>
      <c r="AD340" s="27">
        <f>+IF(I340=0,"",'Ark1'!AC2030)</f>
        <v>0</v>
      </c>
      <c r="AE340" s="34">
        <f>+IF(I340=0,"",'Ark1'!AE2030)</f>
        <v>0</v>
      </c>
      <c r="AF340" s="29">
        <f t="shared" si="31"/>
        <v>4.3222222222222211</v>
      </c>
      <c r="AG340" s="29">
        <f t="shared" si="33"/>
        <v>1.2</v>
      </c>
      <c r="AH340" s="214"/>
      <c r="AK340" s="29"/>
      <c r="AL340" s="27"/>
      <c r="AO340" s="27"/>
      <c r="AP340" s="27"/>
      <c r="AQ340" s="27"/>
      <c r="AS340" s="27"/>
      <c r="AU340" s="27"/>
      <c r="AV340" s="27"/>
    </row>
    <row r="341" spans="1:62" ht="15.6">
      <c r="A341" s="214"/>
      <c r="B341" s="290">
        <f>+'Ark1'!C2031</f>
        <v>2024</v>
      </c>
      <c r="C341" s="234">
        <f>+'Ark1'!L2031</f>
        <v>12</v>
      </c>
      <c r="D341" s="234" t="str">
        <f>VLOOKUP(C341,Klasse!$C$10:$D$26,2)</f>
        <v>U+</v>
      </c>
      <c r="E341" s="28">
        <f>+'Ark1'!H2031</f>
        <v>2</v>
      </c>
      <c r="F341" s="28">
        <f>+'Ark1'!J2031</f>
        <v>629</v>
      </c>
      <c r="G341" s="28" t="str">
        <f>VLOOKUP(F341,RNR!$A$1:$B$25,2)</f>
        <v>Bø</v>
      </c>
      <c r="H341" s="28" t="str">
        <f>+IF(I341=0,"",'Ark1'!Q2031)</f>
        <v/>
      </c>
      <c r="I341" s="335">
        <f>+'Ark1'!R2031</f>
        <v>0</v>
      </c>
      <c r="J341" s="29" t="str">
        <f>+IF(I341=0,"",'Ark1'!AG2031)</f>
        <v/>
      </c>
      <c r="L341" s="29" t="str">
        <f>+IF(I341=0,"",'Ark1'!AH2031)</f>
        <v/>
      </c>
      <c r="M341" s="95"/>
      <c r="N341" s="485">
        <f>+'Ark1'!AI2031</f>
        <v>0</v>
      </c>
      <c r="O341" s="73"/>
      <c r="P341" s="73"/>
      <c r="Q341" s="73"/>
      <c r="R341" s="32" t="str">
        <f>+IF(I341=0,"",'Ark1'!U2031)</f>
        <v/>
      </c>
      <c r="S341" s="214"/>
      <c r="T341" s="486" t="str">
        <f>+IF(N341=0,"",'Ark1'!AJ2031)</f>
        <v/>
      </c>
      <c r="U341" s="95"/>
      <c r="V341" s="486" t="str">
        <f>+IF(N341=0,"",'Ark1'!AK2031)</f>
        <v/>
      </c>
      <c r="W341" s="95"/>
      <c r="X341" s="27" t="str">
        <f>+IF(I341=0,"",'Ark1'!T2031)</f>
        <v/>
      </c>
      <c r="Y341" s="34" t="str">
        <f>+IF(I341=0,"",'Ark1'!W2031)</f>
        <v/>
      </c>
      <c r="Z341" s="34" t="str">
        <f>+IF(I341=0,"",'Ark1'!X2031)</f>
        <v/>
      </c>
      <c r="AA341" s="34" t="str">
        <f>+IF(I341=0,"",'Ark1'!Y2031)</f>
        <v/>
      </c>
      <c r="AB341" s="34" t="str">
        <f>+IF(I341=0,"",'Ark1'!Z2031)</f>
        <v/>
      </c>
      <c r="AC341" s="29" t="str">
        <f>+IF(I341=0,"",'Ark1'!AA2031)</f>
        <v/>
      </c>
      <c r="AD341" s="27" t="str">
        <f>+IF(I341=0,"",'Ark1'!AC2031)</f>
        <v/>
      </c>
      <c r="AE341" s="34" t="str">
        <f>+IF(I341=0,"",'Ark1'!AE2031)</f>
        <v/>
      </c>
      <c r="AF341" s="29" t="str">
        <f t="shared" si="31"/>
        <v/>
      </c>
      <c r="AG341" s="29" t="str">
        <f t="shared" si="33"/>
        <v/>
      </c>
      <c r="AH341" s="214"/>
      <c r="AK341" s="29"/>
      <c r="AL341" s="27"/>
      <c r="AO341" s="27"/>
      <c r="AP341" s="27"/>
      <c r="AQ341" s="27"/>
      <c r="AS341" s="27"/>
      <c r="AU341" s="27"/>
      <c r="AV341" s="27"/>
    </row>
    <row r="342" spans="1:62" ht="15.6">
      <c r="A342" s="214"/>
      <c r="B342" s="290">
        <f>+'Ark1'!C2032</f>
        <v>2024</v>
      </c>
      <c r="C342" s="234">
        <f>+'Ark1'!L2032</f>
        <v>12</v>
      </c>
      <c r="D342" s="234" t="str">
        <f>VLOOKUP(C342,Klasse!$C$10:$D$26,2)</f>
        <v>U+</v>
      </c>
      <c r="E342" s="28">
        <f>+'Ark1'!H2032</f>
        <v>1</v>
      </c>
      <c r="F342" s="28">
        <f>+'Ark1'!J2032</f>
        <v>643</v>
      </c>
      <c r="G342" s="28" t="str">
        <f>VLOOKUP(F342,RNR!$A$1:$B$25,2)</f>
        <v>Bjerka</v>
      </c>
      <c r="H342" s="28">
        <f>+IF(I342=0,"",'Ark1'!Q2032)</f>
        <v>7</v>
      </c>
      <c r="I342" s="335">
        <f>+'Ark1'!R2032</f>
        <v>7</v>
      </c>
      <c r="J342" s="29">
        <f>+IF(I342=0,"",'Ark1'!AG2032)</f>
        <v>0.20576863817414404</v>
      </c>
      <c r="L342" s="29">
        <f>+IF(I342=0,"",'Ark1'!AH2032)</f>
        <v>0</v>
      </c>
      <c r="M342" s="95"/>
      <c r="N342" s="485">
        <f>+'Ark1'!AI2032</f>
        <v>6</v>
      </c>
      <c r="O342" s="73"/>
      <c r="P342" s="73"/>
      <c r="Q342" s="73"/>
      <c r="R342" s="32">
        <f>+IF(I342=0,"",'Ark1'!U2032)</f>
        <v>43.785714285714278</v>
      </c>
      <c r="S342" s="214"/>
      <c r="T342" s="486">
        <f>+IF(N342=0,"",'Ark1'!AJ2032)</f>
        <v>111.81666666666663</v>
      </c>
      <c r="U342" s="95"/>
      <c r="V342" s="486">
        <f>+IF(N342=0,"",'Ark1'!AK2032)</f>
        <v>31.977831846015565</v>
      </c>
      <c r="W342" s="95"/>
      <c r="X342" s="27">
        <f>+IF(I342=0,"",'Ark1'!T2032)</f>
        <v>12.571428571428569</v>
      </c>
      <c r="Y342" s="34">
        <f>+IF(I342=0,"",'Ark1'!W2032)</f>
        <v>85.714285714285694</v>
      </c>
      <c r="Z342" s="34">
        <f>+IF(I342=0,"",'Ark1'!X2032)</f>
        <v>100</v>
      </c>
      <c r="AA342" s="34">
        <f>+IF(I342=0,"",'Ark1'!Y2032)</f>
        <v>100</v>
      </c>
      <c r="AB342" s="34">
        <f>+IF(I342=0,"",'Ark1'!Z2032)</f>
        <v>4.748361693838234</v>
      </c>
      <c r="AC342" s="29">
        <f>+IF(I342=0,"",'Ark1'!AA2032)</f>
        <v>0</v>
      </c>
      <c r="AD342" s="27">
        <f>+IF(I342=0,"",'Ark1'!AC2032)</f>
        <v>0</v>
      </c>
      <c r="AE342" s="34">
        <f>+IF(I342=0,"",'Ark1'!AE2032)</f>
        <v>0</v>
      </c>
      <c r="AF342" s="29">
        <f t="shared" si="31"/>
        <v>3.6488095238095233</v>
      </c>
      <c r="AG342" s="29">
        <f t="shared" si="33"/>
        <v>1</v>
      </c>
      <c r="AH342" s="214"/>
      <c r="AK342" s="29"/>
      <c r="AL342" s="27"/>
      <c r="AO342" s="27"/>
      <c r="AP342" s="27"/>
      <c r="AQ342" s="27"/>
      <c r="AS342" s="27"/>
      <c r="AU342" s="27"/>
      <c r="AV342" s="27"/>
    </row>
    <row r="343" spans="1:62" ht="15.6">
      <c r="A343" s="214"/>
      <c r="B343" s="290">
        <f>+'Ark1'!C2033</f>
        <v>2024</v>
      </c>
      <c r="C343" s="234">
        <f>+'Ark1'!L2033</f>
        <v>12</v>
      </c>
      <c r="D343" s="234" t="str">
        <f>VLOOKUP(C343,Klasse!$C$10:$D$26,2)</f>
        <v>U+</v>
      </c>
      <c r="E343" s="28">
        <f>+'Ark1'!H2033</f>
        <v>2</v>
      </c>
      <c r="F343" s="28">
        <f>+'Ark1'!J2033</f>
        <v>704</v>
      </c>
      <c r="G343" s="28" t="str">
        <f>VLOOKUP(F343,RNR!$A$1:$B$25,2)</f>
        <v>Øre Vilt</v>
      </c>
      <c r="H343" s="28" t="str">
        <f>+IF(I343=0,"",'Ark1'!Q2033)</f>
        <v/>
      </c>
      <c r="I343" s="335">
        <f>+'Ark1'!R2033</f>
        <v>0</v>
      </c>
      <c r="J343" s="29" t="str">
        <f>+IF(I343=0,"",'Ark1'!AG2033)</f>
        <v/>
      </c>
      <c r="L343" s="29" t="str">
        <f>+IF(I343=0,"",'Ark1'!AH2033)</f>
        <v/>
      </c>
      <c r="M343" s="95"/>
      <c r="N343" s="485">
        <f>+'Ark1'!AI2033</f>
        <v>0</v>
      </c>
      <c r="O343" s="73"/>
      <c r="P343" s="73"/>
      <c r="Q343" s="73"/>
      <c r="R343" s="32" t="str">
        <f>+IF(I343=0,"",'Ark1'!U2033)</f>
        <v/>
      </c>
      <c r="S343" s="214"/>
      <c r="T343" s="486" t="str">
        <f>+IF(N343=0,"",'Ark1'!AJ2033)</f>
        <v/>
      </c>
      <c r="U343" s="95"/>
      <c r="V343" s="486" t="str">
        <f>+IF(N343=0,"",'Ark1'!AK2033)</f>
        <v/>
      </c>
      <c r="W343" s="95"/>
      <c r="X343" s="27" t="str">
        <f>+IF(I343=0,"",'Ark1'!T2033)</f>
        <v/>
      </c>
      <c r="Y343" s="34" t="str">
        <f>+IF(I343=0,"",'Ark1'!W2033)</f>
        <v/>
      </c>
      <c r="Z343" s="34" t="str">
        <f>+IF(I343=0,"",'Ark1'!X2033)</f>
        <v/>
      </c>
      <c r="AA343" s="34" t="str">
        <f>+IF(I343=0,"",'Ark1'!Y2033)</f>
        <v/>
      </c>
      <c r="AB343" s="34" t="str">
        <f>+IF(I343=0,"",'Ark1'!Z2033)</f>
        <v/>
      </c>
      <c r="AC343" s="29" t="str">
        <f>+IF(I343=0,"",'Ark1'!AA2033)</f>
        <v/>
      </c>
      <c r="AD343" s="27" t="str">
        <f>+IF(I343=0,"",'Ark1'!AC2033)</f>
        <v/>
      </c>
      <c r="AE343" s="34" t="str">
        <f>+IF(I343=0,"",'Ark1'!AE2033)</f>
        <v/>
      </c>
      <c r="AF343" s="29" t="str">
        <f t="shared" si="31"/>
        <v/>
      </c>
      <c r="AG343" s="29" t="str">
        <f t="shared" si="33"/>
        <v/>
      </c>
      <c r="AH343" s="214"/>
      <c r="AK343" s="29"/>
      <c r="AL343" s="27"/>
      <c r="AO343" s="27"/>
      <c r="AP343" s="27"/>
      <c r="AQ343" s="27"/>
      <c r="AS343" s="27"/>
      <c r="AU343" s="27"/>
      <c r="AV343" s="27"/>
    </row>
    <row r="344" spans="1:62" ht="15.6">
      <c r="A344" s="214"/>
      <c r="B344" s="290">
        <f>+'Ark1'!C2034</f>
        <v>2024</v>
      </c>
      <c r="C344" s="234">
        <f>+'Ark1'!L2034</f>
        <v>12</v>
      </c>
      <c r="D344" s="234" t="str">
        <f>VLOOKUP(C344,Klasse!$C$10:$D$26,2)</f>
        <v>U+</v>
      </c>
      <c r="E344" s="28">
        <f>+'Ark1'!H2034</f>
        <v>1</v>
      </c>
      <c r="F344" s="28">
        <f>+'Ark1'!J2034</f>
        <v>802</v>
      </c>
      <c r="G344" s="28" t="str">
        <f>VLOOKUP(F344,RNR!$A$1:$B$25,2)</f>
        <v>Karasjok</v>
      </c>
      <c r="H344" s="28">
        <f>+IF(I344=0,"",'Ark1'!Q2034)</f>
        <v>5</v>
      </c>
      <c r="I344" s="335">
        <f>+'Ark1'!R2034</f>
        <v>5</v>
      </c>
      <c r="J344" s="29">
        <f>+IF(I344=0,"",'Ark1'!AG2034)</f>
        <v>0.84741426071293346</v>
      </c>
      <c r="L344" s="29">
        <f>+IF(I344=0,"",'Ark1'!AH2034)</f>
        <v>0</v>
      </c>
      <c r="M344" s="95"/>
      <c r="N344" s="485">
        <f>+'Ark1'!AI2034</f>
        <v>5</v>
      </c>
      <c r="O344" s="73"/>
      <c r="P344" s="73"/>
      <c r="Q344" s="73"/>
      <c r="R344" s="32">
        <f>+IF(I344=0,"",'Ark1'!U2034)</f>
        <v>49.68</v>
      </c>
      <c r="S344" s="32"/>
      <c r="T344" s="486">
        <f>+IF(N344=0,"",'Ark1'!AJ2034)</f>
        <v>116.2</v>
      </c>
      <c r="U344" s="95"/>
      <c r="V344" s="486">
        <f>+IF(N344=0,"",'Ark1'!AK2034)</f>
        <v>31.576724737326344</v>
      </c>
      <c r="W344" s="95"/>
      <c r="X344" s="27">
        <f>+IF(I344=0,"",'Ark1'!T2034)</f>
        <v>13</v>
      </c>
      <c r="Y344" s="34">
        <f>+IF(I344=0,"",'Ark1'!W2034)</f>
        <v>100</v>
      </c>
      <c r="Z344" s="34">
        <f>+IF(I344=0,"",'Ark1'!X2034)</f>
        <v>100</v>
      </c>
      <c r="AA344" s="34">
        <f>+IF(I344=0,"",'Ark1'!Y2034)</f>
        <v>100</v>
      </c>
      <c r="AB344" s="34">
        <f>+IF(I344=0,"",'Ark1'!Z2034)</f>
        <v>5.0077539875677317</v>
      </c>
      <c r="AC344" s="29">
        <f>+IF(I344=0,"",'Ark1'!AA2034)</f>
        <v>0</v>
      </c>
      <c r="AD344" s="27">
        <f>+IF(I344=0,"",'Ark1'!AC2034)</f>
        <v>0</v>
      </c>
      <c r="AE344" s="34">
        <f>+IF(I344=0,"",'Ark1'!AE2034)</f>
        <v>0</v>
      </c>
      <c r="AF344" s="29">
        <f t="shared" si="31"/>
        <v>4.1399999999999997</v>
      </c>
      <c r="AG344" s="29">
        <f t="shared" si="33"/>
        <v>1</v>
      </c>
      <c r="AH344" s="214"/>
      <c r="AK344" s="29"/>
      <c r="AL344" s="27"/>
      <c r="AO344" s="27"/>
      <c r="AP344" s="27"/>
      <c r="AQ344" s="27"/>
      <c r="AS344" s="27"/>
      <c r="AU344" s="27"/>
      <c r="AV344" s="27"/>
    </row>
    <row r="345" spans="1:62" ht="19.8">
      <c r="A345" s="214"/>
      <c r="B345" s="214"/>
      <c r="C345" s="214"/>
      <c r="D345" s="214"/>
      <c r="E345" s="214"/>
      <c r="F345" s="214"/>
      <c r="G345" s="214"/>
      <c r="H345" s="214"/>
      <c r="I345" s="347"/>
      <c r="J345" s="215"/>
      <c r="K345" s="215"/>
      <c r="L345" s="215"/>
      <c r="M345" s="95"/>
      <c r="N345" s="95"/>
      <c r="O345" s="95"/>
      <c r="P345" s="95"/>
      <c r="Q345" s="95"/>
      <c r="R345" s="214"/>
      <c r="S345" s="214"/>
      <c r="T345" s="95"/>
      <c r="U345" s="95"/>
      <c r="V345" s="95"/>
      <c r="W345" s="95"/>
      <c r="X345" s="214"/>
      <c r="Y345" s="216"/>
      <c r="Z345" s="216"/>
      <c r="AA345" s="216"/>
      <c r="AB345" s="216"/>
      <c r="AC345" s="216"/>
      <c r="AD345" s="214"/>
      <c r="AE345" s="216"/>
      <c r="AF345" s="216"/>
      <c r="AG345" s="216"/>
      <c r="AH345" s="214"/>
      <c r="AI345" s="217"/>
      <c r="AK345" s="29"/>
      <c r="AL345" s="27"/>
      <c r="AM345" s="218"/>
      <c r="AN345" s="28"/>
      <c r="AR345" s="28"/>
      <c r="BJ345" s="230"/>
    </row>
    <row r="346" spans="1:62" ht="21">
      <c r="A346" s="214"/>
      <c r="B346" s="214"/>
      <c r="C346" s="214"/>
      <c r="D346" s="263" t="str">
        <f>+D348</f>
        <v>E-</v>
      </c>
      <c r="E346" s="214"/>
      <c r="F346" s="214"/>
      <c r="G346" s="214"/>
      <c r="H346" s="214"/>
      <c r="I346" s="336">
        <f>SUM(I348:I372)</f>
        <v>126</v>
      </c>
      <c r="J346" s="260"/>
      <c r="K346" s="260"/>
      <c r="L346" s="260"/>
      <c r="M346" s="95"/>
      <c r="N346" s="154">
        <f>SUM(N348:N372)</f>
        <v>124</v>
      </c>
      <c r="O346" s="95"/>
      <c r="P346" s="95"/>
      <c r="Q346" s="95"/>
      <c r="R346" s="262">
        <f>+Klasse!N22</f>
        <v>55.222222222222221</v>
      </c>
      <c r="S346" s="214"/>
      <c r="T346" s="95"/>
      <c r="U346" s="95"/>
      <c r="V346" s="95"/>
      <c r="W346" s="95"/>
      <c r="X346" s="261"/>
      <c r="Y346" s="216"/>
      <c r="Z346" s="216"/>
      <c r="AA346" s="216"/>
      <c r="AB346" s="216"/>
      <c r="AC346" s="216"/>
      <c r="AD346" s="214"/>
      <c r="AE346" s="216"/>
      <c r="AF346" s="216"/>
      <c r="AG346" s="216"/>
      <c r="AH346" s="214"/>
      <c r="AI346" s="217"/>
      <c r="AK346" s="29"/>
      <c r="AL346" s="27"/>
      <c r="AM346" s="218"/>
      <c r="AN346" s="28"/>
      <c r="AR346" s="28"/>
      <c r="BJ346" s="230"/>
    </row>
    <row r="347" spans="1:62" ht="19.8">
      <c r="A347" s="578"/>
      <c r="B347" s="579"/>
      <c r="C347" s="578"/>
      <c r="D347" s="579"/>
      <c r="E347" s="578"/>
      <c r="F347" s="579"/>
      <c r="G347" s="214"/>
      <c r="H347" s="232"/>
      <c r="I347" s="347"/>
      <c r="J347" s="215"/>
      <c r="K347" s="215"/>
      <c r="L347" s="215"/>
      <c r="M347" s="95"/>
      <c r="N347" s="95"/>
      <c r="O347" s="95"/>
      <c r="P347" s="95"/>
      <c r="Q347" s="95"/>
      <c r="R347" s="215"/>
      <c r="S347" s="214"/>
      <c r="T347" s="95"/>
      <c r="U347" s="95"/>
      <c r="V347" s="95"/>
      <c r="W347" s="95"/>
      <c r="X347" s="232"/>
      <c r="Y347" s="216"/>
      <c r="Z347" s="216"/>
      <c r="AA347" s="216"/>
      <c r="AB347" s="216"/>
      <c r="AC347" s="233"/>
      <c r="AD347" s="214"/>
      <c r="AE347" s="233"/>
      <c r="AF347" s="233"/>
      <c r="AG347" s="231"/>
      <c r="AH347" s="214"/>
      <c r="AI347" s="217"/>
      <c r="AK347" s="29"/>
      <c r="AL347" s="27"/>
      <c r="AM347" s="218"/>
      <c r="AN347" s="28"/>
      <c r="AR347" s="28"/>
      <c r="BJ347" s="230"/>
    </row>
    <row r="348" spans="1:62" ht="15.6">
      <c r="A348" s="214"/>
      <c r="B348" s="290">
        <f>+'Ark1'!C2035</f>
        <v>2024</v>
      </c>
      <c r="C348" s="234">
        <f>+'Ark1'!L2035</f>
        <v>13</v>
      </c>
      <c r="D348" s="234" t="str">
        <f>VLOOKUP(C348,Klasse!$C$10:$D$26,2)</f>
        <v>E-</v>
      </c>
      <c r="E348" s="234">
        <f>+'Ark1'!H2035</f>
        <v>1</v>
      </c>
      <c r="F348" s="234">
        <f>+'Ark1'!J2035</f>
        <v>103</v>
      </c>
      <c r="G348" s="234" t="str">
        <f>VLOOKUP(F348,RNR!$A$1:$B$25,2)</f>
        <v>Rudshøgda</v>
      </c>
      <c r="H348" s="234" t="str">
        <f>+IF(I348=0,"",'Ark1'!Q2035)</f>
        <v/>
      </c>
      <c r="I348" s="351">
        <f>+'Ark1'!R2035</f>
        <v>0</v>
      </c>
      <c r="J348" s="235" t="str">
        <f>+IF(I348=0,"",'Ark1'!AG2035)</f>
        <v/>
      </c>
      <c r="K348" s="235"/>
      <c r="L348" s="235" t="str">
        <f>+IF(I348=0,"",'Ark1'!AH2035)</f>
        <v/>
      </c>
      <c r="M348" s="95"/>
      <c r="N348" s="485">
        <f>+'Ark1'!AI2035</f>
        <v>0</v>
      </c>
      <c r="O348" s="73"/>
      <c r="P348" s="73"/>
      <c r="Q348" s="73"/>
      <c r="R348" s="32" t="str">
        <f>+IF(I348=0,"",'Ark1'!U2035)</f>
        <v/>
      </c>
      <c r="S348" s="214"/>
      <c r="T348" s="486" t="str">
        <f>+IF(N348=0,"",'Ark1'!AJ2035)</f>
        <v/>
      </c>
      <c r="U348" s="95"/>
      <c r="V348" s="486" t="str">
        <f>+IF(N348=0,"",'Ark1'!AK2035)</f>
        <v/>
      </c>
      <c r="W348" s="95"/>
      <c r="X348" s="236" t="str">
        <f>+IF(I348=0,"",'Ark1'!T2035)</f>
        <v/>
      </c>
      <c r="Y348" s="237" t="str">
        <f>+IF(I348=0,"",'Ark1'!W2035)</f>
        <v/>
      </c>
      <c r="Z348" s="237" t="str">
        <f>+IF(I348=0,"",'Ark1'!X2035)</f>
        <v/>
      </c>
      <c r="AA348" s="237" t="str">
        <f>+IF(I348=0,"",'Ark1'!Y2035)</f>
        <v/>
      </c>
      <c r="AB348" s="237" t="str">
        <f>+IF(I348=0,"",'Ark1'!Z2035)</f>
        <v/>
      </c>
      <c r="AC348" s="235" t="str">
        <f>+IF(I348=0,"",'Ark1'!AA2035)</f>
        <v/>
      </c>
      <c r="AD348" s="236" t="str">
        <f>+IF(I348=0,"",'Ark1'!AC2035)</f>
        <v/>
      </c>
      <c r="AE348" s="237" t="str">
        <f>+IF(I348=0,"",'Ark1'!AE2035)</f>
        <v/>
      </c>
      <c r="AF348" s="235" t="str">
        <f t="shared" ref="AF348:AF372" si="34">IF(I348=0,"",R348/C348)</f>
        <v/>
      </c>
      <c r="AG348" s="235" t="str">
        <f t="shared" ref="AG348" si="35">IF(I348=0,"",I348/H348)</f>
        <v/>
      </c>
      <c r="AH348" s="214"/>
      <c r="AK348" s="29"/>
      <c r="AL348" s="27"/>
      <c r="AO348" s="27"/>
      <c r="AP348" s="27"/>
      <c r="AQ348" s="27"/>
      <c r="AS348" s="27"/>
    </row>
    <row r="349" spans="1:62" ht="15.6">
      <c r="A349" s="214"/>
      <c r="B349" s="290">
        <f>+'Ark1'!C2036</f>
        <v>2024</v>
      </c>
      <c r="C349" s="234">
        <f>+'Ark1'!L2036</f>
        <v>13</v>
      </c>
      <c r="D349" s="234" t="str">
        <f>VLOOKUP(C349,Klasse!$C$10:$D$26,2)</f>
        <v>E-</v>
      </c>
      <c r="E349" s="234">
        <f>+'Ark1'!H2036</f>
        <v>2</v>
      </c>
      <c r="F349" s="234">
        <f>+'Ark1'!J2036</f>
        <v>106</v>
      </c>
      <c r="G349" s="234" t="str">
        <f>VLOOKUP(F349,RNR!$A$1:$B$25,2)</f>
        <v>Furuseth</v>
      </c>
      <c r="H349" s="234">
        <f>+IF(I349=0,"",'Ark1'!Q2036)</f>
        <v>2</v>
      </c>
      <c r="I349" s="351">
        <f>+'Ark1'!R2036</f>
        <v>2</v>
      </c>
      <c r="J349" s="235">
        <f>+IF(I349=0,"",'Ark1'!AG2036)</f>
        <v>0.10557164936699236</v>
      </c>
      <c r="K349" s="235"/>
      <c r="L349" s="235">
        <f>+IF(I349=0,"",'Ark1'!AH2036)</f>
        <v>0</v>
      </c>
      <c r="M349" s="95"/>
      <c r="N349" s="485">
        <f>+'Ark1'!AI2036</f>
        <v>2</v>
      </c>
      <c r="O349" s="73"/>
      <c r="P349" s="73"/>
      <c r="Q349" s="73"/>
      <c r="R349" s="32">
        <f>+IF(I349=0,"",'Ark1'!U2036)</f>
        <v>56.25</v>
      </c>
      <c r="S349" s="214"/>
      <c r="T349" s="486">
        <f>+IF(N349=0,"",'Ark1'!AJ2036)</f>
        <v>121.45</v>
      </c>
      <c r="U349" s="95"/>
      <c r="V349" s="486">
        <f>+IF(N349=0,"",'Ark1'!AK2036)</f>
        <v>31.382689780715488</v>
      </c>
      <c r="W349" s="95"/>
      <c r="X349" s="236">
        <f>+IF(I349=0,"",'Ark1'!T2036)</f>
        <v>12</v>
      </c>
      <c r="Y349" s="237">
        <f>+IF(I349=0,"",'Ark1'!W2036)</f>
        <v>100</v>
      </c>
      <c r="Z349" s="237">
        <f>+IF(I349=0,"",'Ark1'!X2036)</f>
        <v>100</v>
      </c>
      <c r="AA349" s="237">
        <f>+IF(I349=0,"",'Ark1'!Y2036)</f>
        <v>100</v>
      </c>
      <c r="AB349" s="237">
        <f>+IF(I349=0,"",'Ark1'!Z2036)</f>
        <v>2.4500000000001045</v>
      </c>
      <c r="AC349" s="235">
        <f>+IF(I349=0,"",'Ark1'!AA2036)</f>
        <v>0</v>
      </c>
      <c r="AD349" s="236">
        <f>+IF(I349=0,"",'Ark1'!AC2036)</f>
        <v>0</v>
      </c>
      <c r="AE349" s="237">
        <f>+IF(I349=0,"",'Ark1'!AE2036)</f>
        <v>0</v>
      </c>
      <c r="AF349" s="235">
        <f t="shared" si="34"/>
        <v>4.3269230769230766</v>
      </c>
      <c r="AG349" s="235">
        <f t="shared" ref="AG349:AG372" si="36">IF(I349=0,"",I349/H349)</f>
        <v>1</v>
      </c>
      <c r="AH349" s="214"/>
      <c r="AK349" s="29"/>
      <c r="AL349" s="27"/>
      <c r="AO349" s="27"/>
      <c r="AP349" s="27"/>
      <c r="AQ349" s="27"/>
      <c r="AS349" s="27"/>
    </row>
    <row r="350" spans="1:62" ht="15.6">
      <c r="A350" s="214"/>
      <c r="B350" s="290">
        <f>+'Ark1'!C2037</f>
        <v>2024</v>
      </c>
      <c r="C350" s="234">
        <f>+'Ark1'!L2037</f>
        <v>13</v>
      </c>
      <c r="D350" s="234" t="str">
        <f>VLOOKUP(C350,Klasse!$C$10:$D$26,2)</f>
        <v>E-</v>
      </c>
      <c r="E350" s="234">
        <f>+'Ark1'!H2037</f>
        <v>1</v>
      </c>
      <c r="F350" s="234">
        <f>+'Ark1'!J2037</f>
        <v>110</v>
      </c>
      <c r="G350" s="234" t="str">
        <f>VLOOKUP(F350,RNR!$A$1:$B$25,2)</f>
        <v>Gol</v>
      </c>
      <c r="H350" s="234">
        <f>+IF(I350=0,"",'Ark1'!Q2037)</f>
        <v>11</v>
      </c>
      <c r="I350" s="351">
        <f>+'Ark1'!R2037</f>
        <v>12</v>
      </c>
      <c r="J350" s="235">
        <f>+IF(I350=0,"",'Ark1'!AG2037)</f>
        <v>0.17729975465940889</v>
      </c>
      <c r="K350" s="235"/>
      <c r="L350" s="235">
        <f>+IF(I350=0,"",'Ark1'!AH2037)</f>
        <v>0</v>
      </c>
      <c r="M350" s="95"/>
      <c r="N350" s="485">
        <f>+'Ark1'!AI2037</f>
        <v>12</v>
      </c>
      <c r="O350" s="73"/>
      <c r="P350" s="73"/>
      <c r="Q350" s="73"/>
      <c r="R350" s="32">
        <f>+IF(I350=0,"",'Ark1'!U2037)</f>
        <v>54.808333333333351</v>
      </c>
      <c r="S350" s="214"/>
      <c r="T350" s="486">
        <f>+IF(N350=0,"",'Ark1'!AJ2037)</f>
        <v>117.81666666666671</v>
      </c>
      <c r="U350" s="95"/>
      <c r="V350" s="486">
        <f>+IF(N350=0,"",'Ark1'!AK2037)</f>
        <v>33.52295219893179</v>
      </c>
      <c r="W350" s="95"/>
      <c r="X350" s="236">
        <f>+IF(I350=0,"",'Ark1'!T2037)</f>
        <v>13.666666666666663</v>
      </c>
      <c r="Y350" s="237">
        <f>+IF(I350=0,"",'Ark1'!W2037)</f>
        <v>100</v>
      </c>
      <c r="Z350" s="237">
        <f>+IF(I350=0,"",'Ark1'!X2037)</f>
        <v>100</v>
      </c>
      <c r="AA350" s="237">
        <f>+IF(I350=0,"",'Ark1'!Y2037)</f>
        <v>100</v>
      </c>
      <c r="AB350" s="237">
        <f>+IF(I350=0,"",'Ark1'!Z2037)</f>
        <v>3.0114941843247673</v>
      </c>
      <c r="AC350" s="235">
        <f>+IF(I350=0,"",'Ark1'!AA2037)</f>
        <v>0</v>
      </c>
      <c r="AD350" s="236">
        <f>+IF(I350=0,"",'Ark1'!AC2037)</f>
        <v>0</v>
      </c>
      <c r="AE350" s="237">
        <f>+IF(I350=0,"",'Ark1'!AE2037)</f>
        <v>0</v>
      </c>
      <c r="AF350" s="235">
        <f t="shared" si="34"/>
        <v>4.2160256410256425</v>
      </c>
      <c r="AG350" s="235">
        <f t="shared" si="36"/>
        <v>1.0909090909090908</v>
      </c>
      <c r="AH350" s="214"/>
      <c r="AK350" s="29"/>
      <c r="AL350" s="27"/>
      <c r="AO350" s="27"/>
      <c r="AP350" s="27"/>
      <c r="AQ350" s="27"/>
      <c r="AS350" s="27"/>
    </row>
    <row r="351" spans="1:62" ht="15.6">
      <c r="A351" s="214"/>
      <c r="B351" s="290">
        <f>+'Ark1'!C2038</f>
        <v>2024</v>
      </c>
      <c r="C351" s="234">
        <f>+'Ark1'!L2038</f>
        <v>13</v>
      </c>
      <c r="D351" s="234" t="str">
        <f>VLOOKUP(C351,Klasse!$C$10:$D$26,2)</f>
        <v>E-</v>
      </c>
      <c r="E351" s="234">
        <f>+'Ark1'!H2038</f>
        <v>1</v>
      </c>
      <c r="F351" s="234">
        <f>+'Ark1'!J2038</f>
        <v>111</v>
      </c>
      <c r="G351" s="234" t="str">
        <f>VLOOKUP(F351,RNR!$A$1:$B$25,2)</f>
        <v>Forus</v>
      </c>
      <c r="H351" s="234">
        <f>+IF(I351=0,"",'Ark1'!Q2038)</f>
        <v>20</v>
      </c>
      <c r="I351" s="351">
        <f>+'Ark1'!R2038</f>
        <v>23</v>
      </c>
      <c r="J351" s="235">
        <f>+IF(I351=0,"",'Ark1'!AG2038)</f>
        <v>0.36111330382718448</v>
      </c>
      <c r="K351" s="235"/>
      <c r="L351" s="235">
        <f>+IF(I351=0,"",'Ark1'!AH2038)</f>
        <v>0</v>
      </c>
      <c r="M351" s="95"/>
      <c r="N351" s="485">
        <f>+'Ark1'!AI2038</f>
        <v>23</v>
      </c>
      <c r="O351" s="73"/>
      <c r="P351" s="73"/>
      <c r="Q351" s="73"/>
      <c r="R351" s="32">
        <f>+IF(I351=0,"",'Ark1'!U2038)</f>
        <v>58.078260869565206</v>
      </c>
      <c r="S351" s="214"/>
      <c r="T351" s="486">
        <f>+IF(N351=0,"",'Ark1'!AJ2038)</f>
        <v>117.60434782608696</v>
      </c>
      <c r="U351" s="95"/>
      <c r="V351" s="486">
        <f>+IF(N351=0,"",'Ark1'!AK2038)</f>
        <v>35.670402145934887</v>
      </c>
      <c r="W351" s="95"/>
      <c r="X351" s="236">
        <f>+IF(I351=0,"",'Ark1'!T2038)</f>
        <v>13.521739130434783</v>
      </c>
      <c r="Y351" s="237">
        <f>+IF(I351=0,"",'Ark1'!W2038)</f>
        <v>100</v>
      </c>
      <c r="Z351" s="237">
        <f>+IF(I351=0,"",'Ark1'!X2038)</f>
        <v>100</v>
      </c>
      <c r="AA351" s="237">
        <f>+IF(I351=0,"",'Ark1'!Y2038)</f>
        <v>100</v>
      </c>
      <c r="AB351" s="237">
        <f>+IF(I351=0,"",'Ark1'!Z2038)</f>
        <v>6.3341007063382255</v>
      </c>
      <c r="AC351" s="235">
        <f>+IF(I351=0,"",'Ark1'!AA2038)</f>
        <v>0</v>
      </c>
      <c r="AD351" s="236">
        <f>+IF(I351=0,"",'Ark1'!AC2038)</f>
        <v>0</v>
      </c>
      <c r="AE351" s="237">
        <f>+IF(I351=0,"",'Ark1'!AE2038)</f>
        <v>0</v>
      </c>
      <c r="AF351" s="235">
        <f t="shared" si="34"/>
        <v>4.4675585284280928</v>
      </c>
      <c r="AG351" s="235">
        <f t="shared" si="36"/>
        <v>1.1499999999999999</v>
      </c>
      <c r="AH351" s="214"/>
      <c r="AK351" s="29"/>
      <c r="AL351" s="27"/>
      <c r="AO351" s="27"/>
      <c r="AP351" s="27"/>
      <c r="AQ351" s="27"/>
      <c r="AS351" s="27"/>
    </row>
    <row r="352" spans="1:62" ht="15.6">
      <c r="A352" s="214"/>
      <c r="B352" s="290">
        <f>+'Ark1'!C2039</f>
        <v>2024</v>
      </c>
      <c r="C352" s="234">
        <f>+'Ark1'!L2039</f>
        <v>13</v>
      </c>
      <c r="D352" s="234" t="str">
        <f>VLOOKUP(C352,Klasse!$C$10:$D$26,2)</f>
        <v>E-</v>
      </c>
      <c r="E352" s="234">
        <f>+'Ark1'!H2039</f>
        <v>1</v>
      </c>
      <c r="F352" s="234">
        <f>+'Ark1'!J2039</f>
        <v>116</v>
      </c>
      <c r="G352" s="234" t="str">
        <f>VLOOKUP(F352,RNR!$A$1:$B$25,2)</f>
        <v>Sandeid</v>
      </c>
      <c r="H352" s="234">
        <f>+IF(I352=0,"",'Ark1'!Q2039)</f>
        <v>14</v>
      </c>
      <c r="I352" s="351">
        <f>+'Ark1'!R2039</f>
        <v>16</v>
      </c>
      <c r="J352" s="235">
        <f>+IF(I352=0,"",'Ark1'!AG2039)</f>
        <v>0.37742314470334865</v>
      </c>
      <c r="K352" s="235"/>
      <c r="L352" s="235">
        <f>+IF(I352=0,"",'Ark1'!AH2039)</f>
        <v>0</v>
      </c>
      <c r="M352" s="95"/>
      <c r="N352" s="485">
        <f>+'Ark1'!AI2039</f>
        <v>14</v>
      </c>
      <c r="O352" s="73"/>
      <c r="P352" s="73"/>
      <c r="Q352" s="73"/>
      <c r="R352" s="32">
        <f>+IF(I352=0,"",'Ark1'!U2039)</f>
        <v>53.006249999999994</v>
      </c>
      <c r="S352" s="214"/>
      <c r="T352" s="486">
        <f>+IF(N352=0,"",'Ark1'!AJ2039)</f>
        <v>112.9357142857143</v>
      </c>
      <c r="U352" s="95"/>
      <c r="V352" s="486">
        <f>+IF(N352=0,"",'Ark1'!AK2039)</f>
        <v>36.471791997748952</v>
      </c>
      <c r="W352" s="95"/>
      <c r="X352" s="236">
        <f>+IF(I352=0,"",'Ark1'!T2039)</f>
        <v>13.5625</v>
      </c>
      <c r="Y352" s="237">
        <f>+IF(I352=0,"",'Ark1'!W2039)</f>
        <v>100</v>
      </c>
      <c r="Z352" s="237">
        <f>+IF(I352=0,"",'Ark1'!X2039)</f>
        <v>100</v>
      </c>
      <c r="AA352" s="237">
        <f>+IF(I352=0,"",'Ark1'!Y2039)</f>
        <v>100</v>
      </c>
      <c r="AB352" s="237">
        <f>+IF(I352=0,"",'Ark1'!Z2039)</f>
        <v>5.3767402706009078</v>
      </c>
      <c r="AC352" s="235">
        <f>+IF(I352=0,"",'Ark1'!AA2039)</f>
        <v>0</v>
      </c>
      <c r="AD352" s="236">
        <f>+IF(I352=0,"",'Ark1'!AC2039)</f>
        <v>0</v>
      </c>
      <c r="AE352" s="237">
        <f>+IF(I352=0,"",'Ark1'!AE2039)</f>
        <v>0</v>
      </c>
      <c r="AF352" s="235">
        <f t="shared" si="34"/>
        <v>4.077403846153846</v>
      </c>
      <c r="AG352" s="235">
        <f t="shared" si="36"/>
        <v>1.1428571428571428</v>
      </c>
      <c r="AH352" s="214"/>
      <c r="AK352" s="29"/>
      <c r="AL352" s="27"/>
      <c r="AO352" s="27"/>
      <c r="AP352" s="27"/>
      <c r="AQ352" s="27"/>
      <c r="AS352" s="27"/>
    </row>
    <row r="353" spans="1:45" ht="15.6">
      <c r="A353" s="214"/>
      <c r="B353" s="290">
        <f>+'Ark1'!C2040</f>
        <v>2024</v>
      </c>
      <c r="C353" s="234">
        <f>+'Ark1'!L2040</f>
        <v>13</v>
      </c>
      <c r="D353" s="234" t="str">
        <f>VLOOKUP(C353,Klasse!$C$10:$D$26,2)</f>
        <v>E-</v>
      </c>
      <c r="E353" s="234">
        <f>+'Ark1'!H2040</f>
        <v>2</v>
      </c>
      <c r="F353" s="234">
        <f>+'Ark1'!J2040</f>
        <v>117</v>
      </c>
      <c r="G353" s="234" t="str">
        <f>VLOOKUP(F353,RNR!$A$1:$B$25,2)</f>
        <v>Jæren</v>
      </c>
      <c r="H353" s="234">
        <f>+IF(I353=0,"",'Ark1'!Q2040)</f>
        <v>14</v>
      </c>
      <c r="I353" s="351">
        <f>+'Ark1'!R2040</f>
        <v>18</v>
      </c>
      <c r="J353" s="235">
        <f>+IF(I353=0,"",'Ark1'!AG2040)</f>
        <v>0.53366949964580901</v>
      </c>
      <c r="K353" s="235"/>
      <c r="L353" s="235">
        <f>+IF(I353=0,"",'Ark1'!AH2040)</f>
        <v>0</v>
      </c>
      <c r="M353" s="95"/>
      <c r="N353" s="485">
        <f>+'Ark1'!AI2040</f>
        <v>18</v>
      </c>
      <c r="O353" s="73"/>
      <c r="P353" s="73"/>
      <c r="Q353" s="73"/>
      <c r="R353" s="32">
        <f>+IF(I353=0,"",'Ark1'!U2040)</f>
        <v>54.116666666666646</v>
      </c>
      <c r="S353" s="214"/>
      <c r="T353" s="486">
        <f>+IF(N353=0,"",'Ark1'!AJ2040)</f>
        <v>114.83333333333336</v>
      </c>
      <c r="U353" s="95"/>
      <c r="V353" s="486">
        <f>+IF(N353=0,"",'Ark1'!AK2040)</f>
        <v>35.701610887194391</v>
      </c>
      <c r="W353" s="95"/>
      <c r="X353" s="236">
        <f>+IF(I353=0,"",'Ark1'!T2040)</f>
        <v>14.277777777777779</v>
      </c>
      <c r="Y353" s="237">
        <f>+IF(I353=0,"",'Ark1'!W2040)</f>
        <v>100</v>
      </c>
      <c r="Z353" s="237">
        <f>+IF(I353=0,"",'Ark1'!X2040)</f>
        <v>100</v>
      </c>
      <c r="AA353" s="237">
        <f>+IF(I353=0,"",'Ark1'!Y2040)</f>
        <v>100</v>
      </c>
      <c r="AB353" s="237">
        <f>+IF(I353=0,"",'Ark1'!Z2040)</f>
        <v>6.6967861280202303</v>
      </c>
      <c r="AC353" s="235">
        <f>+IF(I353=0,"",'Ark1'!AA2040)</f>
        <v>0</v>
      </c>
      <c r="AD353" s="236">
        <f>+IF(I353=0,"",'Ark1'!AC2040)</f>
        <v>0</v>
      </c>
      <c r="AE353" s="237">
        <f>+IF(I353=0,"",'Ark1'!AE2040)</f>
        <v>0</v>
      </c>
      <c r="AF353" s="235">
        <f t="shared" si="34"/>
        <v>4.1628205128205114</v>
      </c>
      <c r="AG353" s="235">
        <f t="shared" si="36"/>
        <v>1.2857142857142858</v>
      </c>
      <c r="AH353" s="214"/>
      <c r="AK353" s="29"/>
      <c r="AL353" s="27"/>
      <c r="AO353" s="27"/>
      <c r="AP353" s="27"/>
      <c r="AQ353" s="27"/>
      <c r="AS353" s="27"/>
    </row>
    <row r="354" spans="1:45" ht="15.6">
      <c r="A354" s="214"/>
      <c r="B354" s="290">
        <f>+'Ark1'!C2041</f>
        <v>2024</v>
      </c>
      <c r="C354" s="234">
        <f>+'Ark1'!L2041</f>
        <v>13</v>
      </c>
      <c r="D354" s="234" t="str">
        <f>VLOOKUP(C354,Klasse!$C$10:$D$26,2)</f>
        <v>E-</v>
      </c>
      <c r="E354" s="234">
        <f>+'Ark1'!H2041</f>
        <v>1</v>
      </c>
      <c r="F354" s="234">
        <f>+'Ark1'!J2041</f>
        <v>134</v>
      </c>
      <c r="G354" s="234" t="str">
        <f>VLOOKUP(F354,RNR!$A$1:$B$25,2)</f>
        <v>Førde</v>
      </c>
      <c r="H354" s="234">
        <f>+IF(I354=0,"",'Ark1'!Q2041)</f>
        <v>16</v>
      </c>
      <c r="I354" s="351">
        <f>+'Ark1'!R2041</f>
        <v>17</v>
      </c>
      <c r="J354" s="235">
        <f>+IF(I354=0,"",'Ark1'!AG2041)</f>
        <v>0.26559832159716096</v>
      </c>
      <c r="K354" s="235"/>
      <c r="L354" s="235">
        <f>+IF(I354=0,"",'Ark1'!AH2041)</f>
        <v>0</v>
      </c>
      <c r="M354" s="95"/>
      <c r="N354" s="485">
        <f>+'Ark1'!AI2041</f>
        <v>17</v>
      </c>
      <c r="O354" s="73"/>
      <c r="P354" s="73"/>
      <c r="Q354" s="73"/>
      <c r="R354" s="32">
        <f>+IF(I354=0,"",'Ark1'!U2041)</f>
        <v>53.2</v>
      </c>
      <c r="S354" s="214"/>
      <c r="T354" s="486">
        <f>+IF(N354=0,"",'Ark1'!AJ2041)</f>
        <v>115.80588235294118</v>
      </c>
      <c r="U354" s="95"/>
      <c r="V354" s="486">
        <f>+IF(N354=0,"",'Ark1'!AK2041)</f>
        <v>34.21660627379817</v>
      </c>
      <c r="W354" s="95"/>
      <c r="X354" s="236">
        <f>+IF(I354=0,"",'Ark1'!T2041)</f>
        <v>13.294117647058824</v>
      </c>
      <c r="Y354" s="237">
        <f>+IF(I354=0,"",'Ark1'!W2041)</f>
        <v>100</v>
      </c>
      <c r="Z354" s="237">
        <f>+IF(I354=0,"",'Ark1'!X2041)</f>
        <v>100</v>
      </c>
      <c r="AA354" s="237">
        <f>+IF(I354=0,"",'Ark1'!Y2041)</f>
        <v>100</v>
      </c>
      <c r="AB354" s="237">
        <f>+IF(I354=0,"",'Ark1'!Z2041)</f>
        <v>5.049752469181124</v>
      </c>
      <c r="AC354" s="235">
        <f>+IF(I354=0,"",'Ark1'!AA2041)</f>
        <v>0</v>
      </c>
      <c r="AD354" s="236">
        <f>+IF(I354=0,"",'Ark1'!AC2041)</f>
        <v>0</v>
      </c>
      <c r="AE354" s="237">
        <f>+IF(I354=0,"",'Ark1'!AE2041)</f>
        <v>0</v>
      </c>
      <c r="AF354" s="235">
        <f t="shared" si="34"/>
        <v>4.0923076923076929</v>
      </c>
      <c r="AG354" s="235">
        <f t="shared" si="36"/>
        <v>1.0625</v>
      </c>
      <c r="AH354" s="214"/>
      <c r="AK354" s="29"/>
      <c r="AL354" s="27"/>
      <c r="AO354" s="27"/>
      <c r="AP354" s="27"/>
      <c r="AQ354" s="27"/>
      <c r="AS354" s="27"/>
    </row>
    <row r="355" spans="1:45" ht="15.6">
      <c r="A355" s="214"/>
      <c r="B355" s="290">
        <f>+'Ark1'!C2042</f>
        <v>2024</v>
      </c>
      <c r="C355" s="234">
        <f>+'Ark1'!L2042</f>
        <v>13</v>
      </c>
      <c r="D355" s="234" t="str">
        <f>VLOOKUP(C355,Klasse!$C$10:$D$26,2)</f>
        <v>E-</v>
      </c>
      <c r="E355" s="234">
        <f>+'Ark1'!H2042</f>
        <v>2</v>
      </c>
      <c r="F355" s="234">
        <f>+'Ark1'!J2042</f>
        <v>141</v>
      </c>
      <c r="G355" s="234" t="str">
        <f>VLOOKUP(F355,RNR!$A$1:$B$25,2)</f>
        <v>Ølen</v>
      </c>
      <c r="H355" s="234">
        <f>+IF(I355=0,"",'Ark1'!Q2042)</f>
        <v>8</v>
      </c>
      <c r="I355" s="351">
        <f>+'Ark1'!R2042</f>
        <v>11</v>
      </c>
      <c r="J355" s="235">
        <f>+IF(I355=0,"",'Ark1'!AG2042)</f>
        <v>0.20253547872643796</v>
      </c>
      <c r="K355" s="235"/>
      <c r="L355" s="235">
        <f>+IF(I355=0,"",'Ark1'!AH2042)</f>
        <v>0</v>
      </c>
      <c r="M355" s="95"/>
      <c r="N355" s="485">
        <f>+'Ark1'!AI2042</f>
        <v>11</v>
      </c>
      <c r="O355" s="73"/>
      <c r="P355" s="73"/>
      <c r="Q355" s="73"/>
      <c r="R355" s="32">
        <f>+IF(I355=0,"",'Ark1'!U2042)</f>
        <v>55.209090909090918</v>
      </c>
      <c r="S355" s="214"/>
      <c r="T355" s="486">
        <f>+IF(N355=0,"",'Ark1'!AJ2042)</f>
        <v>117.25454545454544</v>
      </c>
      <c r="U355" s="95"/>
      <c r="V355" s="486">
        <f>+IF(N355=0,"",'Ark1'!AK2042)</f>
        <v>34.167695123198747</v>
      </c>
      <c r="W355" s="95"/>
      <c r="X355" s="236">
        <f>+IF(I355=0,"",'Ark1'!T2042)</f>
        <v>13.363636363636362</v>
      </c>
      <c r="Y355" s="237">
        <f>+IF(I355=0,"",'Ark1'!W2042)</f>
        <v>100</v>
      </c>
      <c r="Z355" s="237">
        <f>+IF(I355=0,"",'Ark1'!X2042)</f>
        <v>100</v>
      </c>
      <c r="AA355" s="237">
        <f>+IF(I355=0,"",'Ark1'!Y2042)</f>
        <v>100</v>
      </c>
      <c r="AB355" s="237">
        <f>+IF(I355=0,"",'Ark1'!Z2042)</f>
        <v>6.2677318712526748</v>
      </c>
      <c r="AC355" s="235">
        <f>+IF(I355=0,"",'Ark1'!AA2042)</f>
        <v>0</v>
      </c>
      <c r="AD355" s="236">
        <f>+IF(I355=0,"",'Ark1'!AC2042)</f>
        <v>0</v>
      </c>
      <c r="AE355" s="237">
        <f>+IF(I355=0,"",'Ark1'!AE2042)</f>
        <v>0</v>
      </c>
      <c r="AF355" s="235">
        <f t="shared" si="34"/>
        <v>4.2468531468531472</v>
      </c>
      <c r="AG355" s="235">
        <f t="shared" si="36"/>
        <v>1.375</v>
      </c>
      <c r="AH355" s="214"/>
      <c r="AK355" s="29"/>
      <c r="AL355" s="27"/>
      <c r="AO355" s="27"/>
      <c r="AP355" s="27"/>
      <c r="AQ355" s="27"/>
      <c r="AS355" s="27"/>
    </row>
    <row r="356" spans="1:45" ht="15.6">
      <c r="A356" s="214"/>
      <c r="B356" s="290">
        <f>+'Ark1'!C2043</f>
        <v>2024</v>
      </c>
      <c r="C356" s="234">
        <f>+'Ark1'!L2043</f>
        <v>13</v>
      </c>
      <c r="D356" s="234" t="str">
        <f>VLOOKUP(C356,Klasse!$C$10:$D$26,2)</f>
        <v>E-</v>
      </c>
      <c r="E356" s="234">
        <f>+'Ark1'!H2043</f>
        <v>2</v>
      </c>
      <c r="F356" s="234">
        <f>+'Ark1'!J2043</f>
        <v>143</v>
      </c>
      <c r="G356" s="234" t="str">
        <f>VLOOKUP(F356,RNR!$A$1:$B$25,2)</f>
        <v>Nordfjord</v>
      </c>
      <c r="H356" s="234" t="str">
        <f>+IF(I356=0,"",'Ark1'!Q2043)</f>
        <v/>
      </c>
      <c r="I356" s="351">
        <f>+'Ark1'!R2043</f>
        <v>0</v>
      </c>
      <c r="J356" s="235" t="str">
        <f>+IF(I356=0,"",'Ark1'!AG2043)</f>
        <v/>
      </c>
      <c r="K356" s="235"/>
      <c r="L356" s="235" t="str">
        <f>+IF(I356=0,"",'Ark1'!AH2043)</f>
        <v/>
      </c>
      <c r="M356" s="95"/>
      <c r="N356" s="485">
        <f>+'Ark1'!AI2043</f>
        <v>0</v>
      </c>
      <c r="O356" s="73"/>
      <c r="P356" s="73"/>
      <c r="Q356" s="73"/>
      <c r="R356" s="32" t="str">
        <f>+IF(I356=0,"",'Ark1'!U2043)</f>
        <v/>
      </c>
      <c r="S356" s="214"/>
      <c r="T356" s="486" t="str">
        <f>+IF(N356=0,"",'Ark1'!AJ2043)</f>
        <v/>
      </c>
      <c r="U356" s="95"/>
      <c r="V356" s="486" t="str">
        <f>+IF(N356=0,"",'Ark1'!AK2043)</f>
        <v/>
      </c>
      <c r="W356" s="95"/>
      <c r="X356" s="236" t="str">
        <f>+IF(I356=0,"",'Ark1'!T2043)</f>
        <v/>
      </c>
      <c r="Y356" s="237" t="str">
        <f>+IF(I356=0,"",'Ark1'!W2043)</f>
        <v/>
      </c>
      <c r="Z356" s="237" t="str">
        <f>+IF(I356=0,"",'Ark1'!X2043)</f>
        <v/>
      </c>
      <c r="AA356" s="237" t="str">
        <f>+IF(I356=0,"",'Ark1'!Y2043)</f>
        <v/>
      </c>
      <c r="AB356" s="237" t="str">
        <f>+IF(I356=0,"",'Ark1'!Z2043)</f>
        <v/>
      </c>
      <c r="AC356" s="235" t="str">
        <f>+IF(I356=0,"",'Ark1'!AA2043)</f>
        <v/>
      </c>
      <c r="AD356" s="236" t="str">
        <f>+IF(I356=0,"",'Ark1'!AC2043)</f>
        <v/>
      </c>
      <c r="AE356" s="237" t="str">
        <f>+IF(I356=0,"",'Ark1'!AE2043)</f>
        <v/>
      </c>
      <c r="AF356" s="235" t="str">
        <f t="shared" si="34"/>
        <v/>
      </c>
      <c r="AG356" s="235" t="str">
        <f t="shared" si="36"/>
        <v/>
      </c>
      <c r="AH356" s="214"/>
      <c r="AK356" s="29"/>
      <c r="AL356" s="27"/>
      <c r="AO356" s="27"/>
      <c r="AP356" s="27"/>
      <c r="AQ356" s="27"/>
      <c r="AS356" s="27"/>
    </row>
    <row r="357" spans="1:45" ht="15.6">
      <c r="A357" s="214"/>
      <c r="B357" s="290">
        <f>+'Ark1'!C2044</f>
        <v>2024</v>
      </c>
      <c r="C357" s="234">
        <f>+'Ark1'!L2044</f>
        <v>13</v>
      </c>
      <c r="D357" s="234" t="str">
        <f>VLOOKUP(C357,Klasse!$C$10:$D$26,2)</f>
        <v>E-</v>
      </c>
      <c r="E357" s="234">
        <f>+'Ark1'!H2044</f>
        <v>2</v>
      </c>
      <c r="F357" s="234">
        <f>+'Ark1'!J2044</f>
        <v>147</v>
      </c>
      <c r="G357" s="234" t="str">
        <f>VLOOKUP(F357,RNR!$A$1:$B$25,2)</f>
        <v>Midt-Norge</v>
      </c>
      <c r="H357" s="234" t="str">
        <f>+IF(I357=0,"",'Ark1'!Q2044)</f>
        <v/>
      </c>
      <c r="I357" s="351">
        <f>+'Ark1'!R2044</f>
        <v>0</v>
      </c>
      <c r="J357" s="235" t="str">
        <f>+IF(I357=0,"",'Ark1'!AG2044)</f>
        <v/>
      </c>
      <c r="K357" s="235"/>
      <c r="L357" s="235" t="str">
        <f>+IF(I357=0,"",'Ark1'!AH2044)</f>
        <v/>
      </c>
      <c r="M357" s="95"/>
      <c r="N357" s="485">
        <f>+'Ark1'!AI2044</f>
        <v>0</v>
      </c>
      <c r="O357" s="73"/>
      <c r="P357" s="73"/>
      <c r="Q357" s="73"/>
      <c r="R357" s="32" t="str">
        <f>+IF(I357=0,"",'Ark1'!U2044)</f>
        <v/>
      </c>
      <c r="S357" s="214"/>
      <c r="T357" s="486" t="str">
        <f>+IF(N357=0,"",'Ark1'!AJ2044)</f>
        <v/>
      </c>
      <c r="U357" s="95"/>
      <c r="V357" s="486" t="str">
        <f>+IF(N357=0,"",'Ark1'!AK2044)</f>
        <v/>
      </c>
      <c r="W357" s="95"/>
      <c r="X357" s="236" t="str">
        <f>+IF(I357=0,"",'Ark1'!T2044)</f>
        <v/>
      </c>
      <c r="Y357" s="237" t="str">
        <f>+IF(I357=0,"",'Ark1'!W2044)</f>
        <v/>
      </c>
      <c r="Z357" s="237" t="str">
        <f>+IF(I357=0,"",'Ark1'!X2044)</f>
        <v/>
      </c>
      <c r="AA357" s="237" t="str">
        <f>+IF(I357=0,"",'Ark1'!Y2044)</f>
        <v/>
      </c>
      <c r="AB357" s="237" t="str">
        <f>+IF(I357=0,"",'Ark1'!Z2044)</f>
        <v/>
      </c>
      <c r="AC357" s="235" t="str">
        <f>+IF(I357=0,"",'Ark1'!AA2044)</f>
        <v/>
      </c>
      <c r="AD357" s="236" t="str">
        <f>+IF(I357=0,"",'Ark1'!AC2044)</f>
        <v/>
      </c>
      <c r="AE357" s="237" t="str">
        <f>+IF(I357=0,"",'Ark1'!AE2044)</f>
        <v/>
      </c>
      <c r="AF357" s="235" t="str">
        <f t="shared" si="34"/>
        <v/>
      </c>
      <c r="AG357" s="235" t="str">
        <f t="shared" si="36"/>
        <v/>
      </c>
      <c r="AH357" s="214"/>
      <c r="AK357" s="29"/>
      <c r="AL357" s="27"/>
      <c r="AO357" s="27"/>
      <c r="AP357" s="27"/>
      <c r="AQ357" s="27"/>
      <c r="AS357" s="27"/>
    </row>
    <row r="358" spans="1:45" ht="15.6">
      <c r="A358" s="214"/>
      <c r="B358" s="290">
        <f>+'Ark1'!C2045</f>
        <v>2024</v>
      </c>
      <c r="C358" s="234">
        <f>+'Ark1'!L2045</f>
        <v>13</v>
      </c>
      <c r="D358" s="234" t="str">
        <f>VLOOKUP(C358,Klasse!$C$10:$D$26,2)</f>
        <v>E-</v>
      </c>
      <c r="E358" s="234">
        <f>+'Ark1'!H2045</f>
        <v>1</v>
      </c>
      <c r="F358" s="234">
        <f>+'Ark1'!J2045</f>
        <v>155</v>
      </c>
      <c r="G358" s="234" t="str">
        <f>VLOOKUP(F358,RNR!$A$1:$B$25,2)</f>
        <v>Målselv</v>
      </c>
      <c r="H358" s="234">
        <f>+IF(I358=0,"",'Ark1'!Q2045)</f>
        <v>6</v>
      </c>
      <c r="I358" s="351">
        <f>+'Ark1'!R2045</f>
        <v>7</v>
      </c>
      <c r="J358" s="235">
        <f>+IF(I358=0,"",'Ark1'!AG2045)</f>
        <v>0.2308586850260794</v>
      </c>
      <c r="K358" s="235"/>
      <c r="L358" s="235">
        <f>+IF(I358=0,"",'Ark1'!AH2045)</f>
        <v>0</v>
      </c>
      <c r="M358" s="95"/>
      <c r="N358" s="485">
        <f>+'Ark1'!AI2045</f>
        <v>7</v>
      </c>
      <c r="O358" s="73"/>
      <c r="P358" s="73"/>
      <c r="Q358" s="73"/>
      <c r="R358" s="32">
        <f>+IF(I358=0,"",'Ark1'!U2045)</f>
        <v>55.528571428571439</v>
      </c>
      <c r="S358" s="214"/>
      <c r="T358" s="486">
        <f>+IF(N358=0,"",'Ark1'!AJ2045)</f>
        <v>118.3857142857143</v>
      </c>
      <c r="U358" s="95"/>
      <c r="V358" s="486">
        <f>+IF(N358=0,"",'Ark1'!AK2045)</f>
        <v>33.465749829278373</v>
      </c>
      <c r="W358" s="95"/>
      <c r="X358" s="236">
        <f>+IF(I358=0,"",'Ark1'!T2045)</f>
        <v>12.714285714285712</v>
      </c>
      <c r="Y358" s="237">
        <f>+IF(I358=0,"",'Ark1'!W2045)</f>
        <v>100</v>
      </c>
      <c r="Z358" s="237">
        <f>+IF(I358=0,"",'Ark1'!X2045)</f>
        <v>100</v>
      </c>
      <c r="AA358" s="237">
        <f>+IF(I358=0,"",'Ark1'!Y2045)</f>
        <v>100</v>
      </c>
      <c r="AB358" s="237">
        <f>+IF(I358=0,"",'Ark1'!Z2045)</f>
        <v>4.095542624336276</v>
      </c>
      <c r="AC358" s="235">
        <f>+IF(I358=0,"",'Ark1'!AA2045)</f>
        <v>0</v>
      </c>
      <c r="AD358" s="236">
        <f>+IF(I358=0,"",'Ark1'!AC2045)</f>
        <v>0</v>
      </c>
      <c r="AE358" s="237">
        <f>+IF(I358=0,"",'Ark1'!AE2045)</f>
        <v>0</v>
      </c>
      <c r="AF358" s="235">
        <f t="shared" si="34"/>
        <v>4.2714285714285722</v>
      </c>
      <c r="AG358" s="235">
        <f t="shared" si="36"/>
        <v>1.1666666666666667</v>
      </c>
      <c r="AH358" s="214"/>
      <c r="AK358" s="29"/>
      <c r="AL358" s="27"/>
      <c r="AO358" s="27"/>
      <c r="AP358" s="27"/>
      <c r="AQ358" s="27"/>
      <c r="AS358" s="27"/>
    </row>
    <row r="359" spans="1:45" ht="15.6">
      <c r="A359" s="214"/>
      <c r="B359" s="290">
        <f>+'Ark1'!C2046</f>
        <v>2024</v>
      </c>
      <c r="C359" s="234">
        <f>+'Ark1'!L2046</f>
        <v>13</v>
      </c>
      <c r="D359" s="234" t="str">
        <f>VLOOKUP(C359,Klasse!$C$10:$D$26,2)</f>
        <v>E-</v>
      </c>
      <c r="E359" s="234">
        <f>+'Ark1'!H2046</f>
        <v>2</v>
      </c>
      <c r="F359" s="234">
        <f>+'Ark1'!J2046</f>
        <v>160</v>
      </c>
      <c r="G359" s="234" t="str">
        <f>VLOOKUP(F359,RNR!$A$1:$B$25,2)</f>
        <v>Oslo</v>
      </c>
      <c r="H359" s="234">
        <f>+IF(I359=0,"",'Ark1'!Q2046)</f>
        <v>2</v>
      </c>
      <c r="I359" s="351">
        <f>+'Ark1'!R2046</f>
        <v>2</v>
      </c>
      <c r="J359" s="235">
        <f>+IF(I359=0,"",'Ark1'!AG2046)</f>
        <v>8.7193706105206173E-2</v>
      </c>
      <c r="K359" s="235"/>
      <c r="L359" s="235">
        <f>+IF(I359=0,"",'Ark1'!AH2046)</f>
        <v>0</v>
      </c>
      <c r="M359" s="95"/>
      <c r="N359" s="485">
        <f>+'Ark1'!AI2046</f>
        <v>2</v>
      </c>
      <c r="O359" s="73"/>
      <c r="P359" s="73"/>
      <c r="Q359" s="73"/>
      <c r="R359" s="32">
        <f>+IF(I359=0,"",'Ark1'!U2046)</f>
        <v>50.3</v>
      </c>
      <c r="S359" s="214"/>
      <c r="T359" s="486">
        <f>+IF(N359=0,"",'Ark1'!AJ2046)</f>
        <v>112.1</v>
      </c>
      <c r="U359" s="95"/>
      <c r="V359" s="486">
        <f>+IF(N359=0,"",'Ark1'!AK2046)</f>
        <v>35.73084647525463</v>
      </c>
      <c r="W359" s="95"/>
      <c r="X359" s="236">
        <f>+IF(I359=0,"",'Ark1'!T2046)</f>
        <v>14.5</v>
      </c>
      <c r="Y359" s="237">
        <f>+IF(I359=0,"",'Ark1'!W2046)</f>
        <v>100</v>
      </c>
      <c r="Z359" s="237">
        <f>+IF(I359=0,"",'Ark1'!X2046)</f>
        <v>100</v>
      </c>
      <c r="AA359" s="237">
        <f>+IF(I359=0,"",'Ark1'!Y2046)</f>
        <v>100</v>
      </c>
      <c r="AB359" s="237">
        <f>+IF(I359=0,"",'Ark1'!Z2046)</f>
        <v>5.9000000000000385</v>
      </c>
      <c r="AC359" s="235">
        <f>+IF(I359=0,"",'Ark1'!AA2046)</f>
        <v>0</v>
      </c>
      <c r="AD359" s="236">
        <f>+IF(I359=0,"",'Ark1'!AC2046)</f>
        <v>0</v>
      </c>
      <c r="AE359" s="237">
        <f>+IF(I359=0,"",'Ark1'!AE2046)</f>
        <v>0</v>
      </c>
      <c r="AF359" s="235">
        <f t="shared" si="34"/>
        <v>3.8692307692307688</v>
      </c>
      <c r="AG359" s="235">
        <f t="shared" si="36"/>
        <v>1</v>
      </c>
      <c r="AH359" s="214"/>
      <c r="AK359" s="29"/>
      <c r="AL359" s="27"/>
      <c r="AO359" s="27"/>
      <c r="AP359" s="27"/>
      <c r="AQ359" s="27"/>
      <c r="AS359" s="27"/>
    </row>
    <row r="360" spans="1:45" ht="15.6">
      <c r="A360" s="214"/>
      <c r="B360" s="290">
        <f>+'Ark1'!C2047</f>
        <v>2024</v>
      </c>
      <c r="C360" s="234">
        <f>+'Ark1'!L2047</f>
        <v>13</v>
      </c>
      <c r="D360" s="234" t="str">
        <f>VLOOKUP(C360,Klasse!$C$10:$D$26,2)</f>
        <v>E-</v>
      </c>
      <c r="E360" s="234">
        <f>+'Ark1'!H2047</f>
        <v>1</v>
      </c>
      <c r="F360" s="234">
        <f>+'Ark1'!J2047</f>
        <v>171</v>
      </c>
      <c r="G360" s="234" t="str">
        <f>VLOOKUP(F360,RNR!$A$1:$B$25,2)</f>
        <v>Prima</v>
      </c>
      <c r="H360" s="234">
        <f>+IF(I360=0,"",'Ark1'!Q2047)</f>
        <v>3</v>
      </c>
      <c r="I360" s="351">
        <f>+'Ark1'!R2047</f>
        <v>6</v>
      </c>
      <c r="J360" s="235">
        <f>+IF(I360=0,"",'Ark1'!AG2047)</f>
        <v>0.50298054719211471</v>
      </c>
      <c r="K360" s="235"/>
      <c r="L360" s="235">
        <f>+IF(I360=0,"",'Ark1'!AH2047)</f>
        <v>0</v>
      </c>
      <c r="M360" s="95"/>
      <c r="N360" s="485">
        <f>+'Ark1'!AI2047</f>
        <v>6</v>
      </c>
      <c r="O360" s="73"/>
      <c r="P360" s="73"/>
      <c r="Q360" s="73"/>
      <c r="R360" s="32">
        <f>+IF(I360=0,"",'Ark1'!U2047)</f>
        <v>59.5</v>
      </c>
      <c r="S360" s="214"/>
      <c r="T360" s="486">
        <f>+IF(N360=0,"",'Ark1'!AJ2047)</f>
        <v>121.51666666666669</v>
      </c>
      <c r="U360" s="95"/>
      <c r="V360" s="486">
        <f>+IF(N360=0,"",'Ark1'!AK2047)</f>
        <v>33.152547368087426</v>
      </c>
      <c r="W360" s="95"/>
      <c r="X360" s="236">
        <f>+IF(I360=0,"",'Ark1'!T2047)</f>
        <v>14</v>
      </c>
      <c r="Y360" s="237">
        <f>+IF(I360=0,"",'Ark1'!W2047)</f>
        <v>100</v>
      </c>
      <c r="Z360" s="237">
        <f>+IF(I360=0,"",'Ark1'!X2047)</f>
        <v>100</v>
      </c>
      <c r="AA360" s="237">
        <f>+IF(I360=0,"",'Ark1'!Y2047)</f>
        <v>100</v>
      </c>
      <c r="AB360" s="237">
        <f>+IF(I360=0,"",'Ark1'!Z2047)</f>
        <v>6.45419760052844</v>
      </c>
      <c r="AC360" s="235">
        <f>+IF(I360=0,"",'Ark1'!AA2047)</f>
        <v>0</v>
      </c>
      <c r="AD360" s="236">
        <f>+IF(I360=0,"",'Ark1'!AC2047)</f>
        <v>0</v>
      </c>
      <c r="AE360" s="237">
        <f>+IF(I360=0,"",'Ark1'!AE2047)</f>
        <v>0</v>
      </c>
      <c r="AF360" s="235">
        <f t="shared" si="34"/>
        <v>4.5769230769230766</v>
      </c>
      <c r="AG360" s="235">
        <f t="shared" si="36"/>
        <v>2</v>
      </c>
      <c r="AH360" s="214"/>
      <c r="AK360" s="29"/>
      <c r="AL360" s="27"/>
      <c r="AO360" s="27"/>
      <c r="AP360" s="27"/>
      <c r="AQ360" s="27"/>
      <c r="AS360" s="27"/>
    </row>
    <row r="361" spans="1:45" ht="15.6">
      <c r="A361" s="214"/>
      <c r="B361" s="290">
        <f>+'Ark1'!C2048</f>
        <v>2024</v>
      </c>
      <c r="C361" s="234">
        <f>+'Ark1'!L2048</f>
        <v>13</v>
      </c>
      <c r="D361" s="234" t="str">
        <f>VLOOKUP(C361,Klasse!$C$10:$D$26,2)</f>
        <v>E-</v>
      </c>
      <c r="E361" s="234">
        <f>+'Ark1'!H2048</f>
        <v>2</v>
      </c>
      <c r="F361" s="234">
        <f>+'Ark1'!J2048</f>
        <v>175</v>
      </c>
      <c r="G361" s="234" t="str">
        <f>VLOOKUP(F361,RNR!$A$1:$B$25,2)</f>
        <v>Ole Ringdal</v>
      </c>
      <c r="H361" s="234">
        <f>+IF(I361=0,"",'Ark1'!Q2048)</f>
        <v>2</v>
      </c>
      <c r="I361" s="351">
        <f>+'Ark1'!R2048</f>
        <v>2</v>
      </c>
      <c r="J361" s="235">
        <f>+IF(I361=0,"",'Ark1'!AG2048)</f>
        <v>0.21231836446621136</v>
      </c>
      <c r="K361" s="235"/>
      <c r="L361" s="235">
        <f>+IF(I361=0,"",'Ark1'!AH2048)</f>
        <v>0</v>
      </c>
      <c r="M361" s="95"/>
      <c r="N361" s="485">
        <f>+'Ark1'!AI2048</f>
        <v>2</v>
      </c>
      <c r="O361" s="73"/>
      <c r="P361" s="73"/>
      <c r="Q361" s="73"/>
      <c r="R361" s="32">
        <f>+IF(I361=0,"",'Ark1'!U2048)</f>
        <v>54.45</v>
      </c>
      <c r="S361" s="214"/>
      <c r="T361" s="486">
        <f>+IF(N361=0,"",'Ark1'!AJ2048)</f>
        <v>118.5</v>
      </c>
      <c r="U361" s="95"/>
      <c r="V361" s="486">
        <f>+IF(N361=0,"",'Ark1'!AK2048)</f>
        <v>32.744311590425639</v>
      </c>
      <c r="W361" s="95"/>
      <c r="X361" s="236">
        <f>+IF(I361=0,"",'Ark1'!T2048)</f>
        <v>14</v>
      </c>
      <c r="Y361" s="237">
        <f>+IF(I361=0,"",'Ark1'!W2048)</f>
        <v>100</v>
      </c>
      <c r="Z361" s="237">
        <f>+IF(I361=0,"",'Ark1'!X2048)</f>
        <v>100</v>
      </c>
      <c r="AA361" s="237">
        <f>+IF(I361=0,"",'Ark1'!Y2048)</f>
        <v>100</v>
      </c>
      <c r="AB361" s="237">
        <f>+IF(I361=0,"",'Ark1'!Z2048)</f>
        <v>0.25</v>
      </c>
      <c r="AC361" s="235">
        <f>+IF(I361=0,"",'Ark1'!AA2048)</f>
        <v>0</v>
      </c>
      <c r="AD361" s="236">
        <f>+IF(I361=0,"",'Ark1'!AC2048)</f>
        <v>0</v>
      </c>
      <c r="AE361" s="237">
        <f>+IF(I361=0,"",'Ark1'!AE2048)</f>
        <v>0</v>
      </c>
      <c r="AF361" s="235">
        <f t="shared" si="34"/>
        <v>4.1884615384615387</v>
      </c>
      <c r="AG361" s="235">
        <f t="shared" si="36"/>
        <v>1</v>
      </c>
      <c r="AH361" s="214"/>
      <c r="AK361" s="29"/>
      <c r="AL361" s="27"/>
      <c r="AO361" s="27"/>
      <c r="AP361" s="27"/>
      <c r="AQ361" s="27"/>
      <c r="AS361" s="27"/>
    </row>
    <row r="362" spans="1:45" ht="15.6">
      <c r="A362" s="214"/>
      <c r="B362" s="290">
        <f>+'Ark1'!C2049</f>
        <v>2024</v>
      </c>
      <c r="C362" s="234">
        <f>+'Ark1'!L2049</f>
        <v>13</v>
      </c>
      <c r="D362" s="234" t="str">
        <f>VLOOKUP(C362,Klasse!$C$10:$D$26,2)</f>
        <v>E-</v>
      </c>
      <c r="E362" s="234">
        <f>+'Ark1'!H2049</f>
        <v>2</v>
      </c>
      <c r="F362" s="234">
        <f>+'Ark1'!J2049</f>
        <v>177</v>
      </c>
      <c r="G362" s="234" t="str">
        <f>VLOOKUP(F362,RNR!$A$1:$B$25,2)</f>
        <v>Slakthuset</v>
      </c>
      <c r="H362" s="234" t="str">
        <f>+IF(I362=0,"",'Ark1'!Q2049)</f>
        <v/>
      </c>
      <c r="I362" s="351">
        <f>+'Ark1'!R2049</f>
        <v>0</v>
      </c>
      <c r="J362" s="235" t="str">
        <f>+IF(I362=0,"",'Ark1'!AG2049)</f>
        <v/>
      </c>
      <c r="K362" s="235"/>
      <c r="L362" s="235" t="str">
        <f>+IF(I362=0,"",'Ark1'!AH2049)</f>
        <v/>
      </c>
      <c r="M362" s="95"/>
      <c r="N362" s="485">
        <f>+'Ark1'!AI2049</f>
        <v>0</v>
      </c>
      <c r="O362" s="73"/>
      <c r="P362" s="73"/>
      <c r="Q362" s="73"/>
      <c r="R362" s="32" t="str">
        <f>+IF(I362=0,"",'Ark1'!U2049)</f>
        <v/>
      </c>
      <c r="S362" s="214"/>
      <c r="T362" s="486" t="str">
        <f>+IF(N362=0,"",'Ark1'!AJ2049)</f>
        <v/>
      </c>
      <c r="U362" s="95"/>
      <c r="V362" s="486" t="str">
        <f>+IF(N362=0,"",'Ark1'!AK2049)</f>
        <v/>
      </c>
      <c r="W362" s="95"/>
      <c r="X362" s="236" t="str">
        <f>+IF(I362=0,"",'Ark1'!T2049)</f>
        <v/>
      </c>
      <c r="Y362" s="237" t="str">
        <f>+IF(I362=0,"",'Ark1'!W2049)</f>
        <v/>
      </c>
      <c r="Z362" s="237" t="str">
        <f>+IF(I362=0,"",'Ark1'!X2049)</f>
        <v/>
      </c>
      <c r="AA362" s="237" t="str">
        <f>+IF(I362=0,"",'Ark1'!Y2049)</f>
        <v/>
      </c>
      <c r="AB362" s="237" t="str">
        <f>+IF(I362=0,"",'Ark1'!Z2049)</f>
        <v/>
      </c>
      <c r="AC362" s="235" t="str">
        <f>+IF(I362=0,"",'Ark1'!AA2049)</f>
        <v/>
      </c>
      <c r="AD362" s="236" t="str">
        <f>+IF(I362=0,"",'Ark1'!AC2049)</f>
        <v/>
      </c>
      <c r="AE362" s="237" t="str">
        <f>+IF(I362=0,"",'Ark1'!AE2049)</f>
        <v/>
      </c>
      <c r="AF362" s="235" t="str">
        <f t="shared" si="34"/>
        <v/>
      </c>
      <c r="AG362" s="235" t="str">
        <f t="shared" si="36"/>
        <v/>
      </c>
      <c r="AH362" s="214"/>
      <c r="AK362" s="29"/>
      <c r="AL362" s="27"/>
      <c r="AO362" s="27"/>
      <c r="AP362" s="27"/>
      <c r="AQ362" s="27"/>
      <c r="AS362" s="27"/>
    </row>
    <row r="363" spans="1:45" ht="15.6">
      <c r="A363" s="214"/>
      <c r="B363" s="290">
        <f>+'Ark1'!C2050</f>
        <v>2024</v>
      </c>
      <c r="C363" s="234">
        <f>+'Ark1'!L2050</f>
        <v>13</v>
      </c>
      <c r="D363" s="234" t="str">
        <f>VLOOKUP(C363,Klasse!$C$10:$D$26,2)</f>
        <v>E-</v>
      </c>
      <c r="E363" s="234">
        <f>+'Ark1'!H2050</f>
        <v>2</v>
      </c>
      <c r="F363" s="234">
        <f>+'Ark1'!J2050</f>
        <v>178</v>
      </c>
      <c r="G363" s="234" t="str">
        <f>VLOOKUP(F363,RNR!$A$1:$B$25,2)</f>
        <v>Røros</v>
      </c>
      <c r="H363" s="234">
        <f>+IF(I363=0,"",'Ark1'!Q2050)</f>
        <v>1</v>
      </c>
      <c r="I363" s="351">
        <f>+'Ark1'!R2050</f>
        <v>2</v>
      </c>
      <c r="J363" s="235">
        <f>+IF(I363=0,"",'Ark1'!AG2050)</f>
        <v>0.23250319378263043</v>
      </c>
      <c r="K363" s="235"/>
      <c r="L363" s="235">
        <f>+IF(I363=0,"",'Ark1'!AH2050)</f>
        <v>0</v>
      </c>
      <c r="M363" s="95"/>
      <c r="N363" s="485">
        <f>+'Ark1'!AI2050</f>
        <v>2</v>
      </c>
      <c r="O363" s="73"/>
      <c r="P363" s="73"/>
      <c r="Q363" s="73"/>
      <c r="R363" s="32">
        <f>+IF(I363=0,"",'Ark1'!U2050)</f>
        <v>55.6</v>
      </c>
      <c r="S363" s="214"/>
      <c r="T363" s="486">
        <f>+IF(N363=0,"",'Ark1'!AJ2050)</f>
        <v>115.1</v>
      </c>
      <c r="U363" s="95"/>
      <c r="V363" s="486">
        <f>+IF(N363=0,"",'Ark1'!AK2050)</f>
        <v>36.620912305625886</v>
      </c>
      <c r="W363" s="95"/>
      <c r="X363" s="236">
        <f>+IF(I363=0,"",'Ark1'!T2050)</f>
        <v>14</v>
      </c>
      <c r="Y363" s="237">
        <f>+IF(I363=0,"",'Ark1'!W2050)</f>
        <v>100</v>
      </c>
      <c r="Z363" s="237">
        <f>+IF(I363=0,"",'Ark1'!X2050)</f>
        <v>100</v>
      </c>
      <c r="AA363" s="237">
        <f>+IF(I363=0,"",'Ark1'!Y2050)</f>
        <v>100</v>
      </c>
      <c r="AB363" s="237">
        <f>+IF(I363=0,"",'Ark1'!Z2050)</f>
        <v>1.4000000000000132</v>
      </c>
      <c r="AC363" s="235">
        <f>+IF(I363=0,"",'Ark1'!AA2050)</f>
        <v>0</v>
      </c>
      <c r="AD363" s="236">
        <f>+IF(I363=0,"",'Ark1'!AC2050)</f>
        <v>0</v>
      </c>
      <c r="AE363" s="237">
        <f>+IF(I363=0,"",'Ark1'!AE2050)</f>
        <v>0</v>
      </c>
      <c r="AF363" s="235">
        <f t="shared" si="34"/>
        <v>4.2769230769230768</v>
      </c>
      <c r="AG363" s="235">
        <f t="shared" si="36"/>
        <v>2</v>
      </c>
      <c r="AH363" s="214"/>
      <c r="AK363" s="29"/>
      <c r="AL363" s="27"/>
      <c r="AO363" s="27"/>
      <c r="AP363" s="27"/>
      <c r="AQ363" s="27"/>
      <c r="AS363" s="27"/>
    </row>
    <row r="364" spans="1:45" ht="15.6">
      <c r="A364" s="214"/>
      <c r="B364" s="290">
        <f>+'Ark1'!C2051</f>
        <v>2024</v>
      </c>
      <c r="C364" s="234">
        <f>+'Ark1'!L2051</f>
        <v>13</v>
      </c>
      <c r="D364" s="234" t="str">
        <f>VLOOKUP(C364,Klasse!$C$10:$D$26,2)</f>
        <v>E-</v>
      </c>
      <c r="E364" s="234">
        <f>+'Ark1'!H2051</f>
        <v>2</v>
      </c>
      <c r="F364" s="234">
        <f>+'Ark1'!J2051</f>
        <v>181</v>
      </c>
      <c r="G364" s="234" t="str">
        <f>VLOOKUP(F364,RNR!$A$1:$B$25,2)</f>
        <v>Horns</v>
      </c>
      <c r="H364" s="234">
        <f>+IF(I364=0,"",'Ark1'!Q2051)</f>
        <v>1</v>
      </c>
      <c r="I364" s="351">
        <f>+'Ark1'!R2051</f>
        <v>1</v>
      </c>
      <c r="J364" s="235">
        <f>+IF(I364=0,"",'Ark1'!AG2051)</f>
        <v>7.0776563366876308E-2</v>
      </c>
      <c r="K364" s="235"/>
      <c r="L364" s="235">
        <f>+IF(I364=0,"",'Ark1'!AH2051)</f>
        <v>0</v>
      </c>
      <c r="M364" s="95"/>
      <c r="N364" s="485">
        <f>+'Ark1'!AI2051</f>
        <v>1</v>
      </c>
      <c r="O364" s="73"/>
      <c r="P364" s="73"/>
      <c r="Q364" s="73"/>
      <c r="R364" s="32">
        <f>+IF(I364=0,"",'Ark1'!U2051)</f>
        <v>58.3</v>
      </c>
      <c r="S364" s="214"/>
      <c r="T364" s="486">
        <f>+IF(N364=0,"",'Ark1'!AJ2051)</f>
        <v>118.8</v>
      </c>
      <c r="U364" s="95"/>
      <c r="V364" s="486">
        <f>+IF(N364=0,"",'Ark1'!AK2051)</f>
        <v>34.771164276090083</v>
      </c>
      <c r="W364" s="95"/>
      <c r="X364" s="236">
        <f>+IF(I364=0,"",'Ark1'!T2051)</f>
        <v>13</v>
      </c>
      <c r="Y364" s="237">
        <f>+IF(I364=0,"",'Ark1'!W2051)</f>
        <v>100</v>
      </c>
      <c r="Z364" s="237">
        <f>+IF(I364=0,"",'Ark1'!X2051)</f>
        <v>100</v>
      </c>
      <c r="AA364" s="237">
        <f>+IF(I364=0,"",'Ark1'!Y2051)</f>
        <v>100</v>
      </c>
      <c r="AB364" s="237">
        <f>+IF(I364=0,"",'Ark1'!Z2051)</f>
        <v>0</v>
      </c>
      <c r="AC364" s="235">
        <f>+IF(I364=0,"",'Ark1'!AA2051)</f>
        <v>0</v>
      </c>
      <c r="AD364" s="236">
        <f>+IF(I364=0,"",'Ark1'!AC2051)</f>
        <v>0</v>
      </c>
      <c r="AE364" s="237">
        <f>+IF(I364=0,"",'Ark1'!AE2051)</f>
        <v>0</v>
      </c>
      <c r="AF364" s="235">
        <f t="shared" si="34"/>
        <v>4.4846153846153847</v>
      </c>
      <c r="AG364" s="235">
        <f t="shared" si="36"/>
        <v>1</v>
      </c>
      <c r="AH364" s="214"/>
      <c r="AK364" s="29"/>
      <c r="AL364" s="27"/>
      <c r="AO364" s="27"/>
      <c r="AP364" s="27"/>
      <c r="AQ364" s="27"/>
      <c r="AS364" s="27"/>
    </row>
    <row r="365" spans="1:45" ht="15.6">
      <c r="A365" s="214"/>
      <c r="B365" s="290">
        <f>+'Ark1'!C2052</f>
        <v>2024</v>
      </c>
      <c r="C365" s="234">
        <f>+'Ark1'!L2052</f>
        <v>13</v>
      </c>
      <c r="D365" s="234" t="str">
        <f>VLOOKUP(C365,Klasse!$C$10:$D$26,2)</f>
        <v>E-</v>
      </c>
      <c r="E365" s="234">
        <f>+'Ark1'!H2052</f>
        <v>1</v>
      </c>
      <c r="F365" s="234">
        <f>+'Ark1'!J2052</f>
        <v>262</v>
      </c>
      <c r="G365" s="234" t="str">
        <f>VLOOKUP(F365,RNR!$A$1:$B$25,2)</f>
        <v>Strilalam</v>
      </c>
      <c r="H365" s="234" t="str">
        <f>+IF(I365=0,"",'Ark1'!Q2052)</f>
        <v/>
      </c>
      <c r="I365" s="351">
        <f>+'Ark1'!R2052</f>
        <v>0</v>
      </c>
      <c r="J365" s="235" t="str">
        <f>+IF(I365=0,"",'Ark1'!AG2052)</f>
        <v/>
      </c>
      <c r="K365" s="235"/>
      <c r="L365" s="235" t="str">
        <f>+IF(I365=0,"",'Ark1'!AH2052)</f>
        <v/>
      </c>
      <c r="M365" s="95"/>
      <c r="N365" s="485">
        <f>+'Ark1'!AI2052</f>
        <v>0</v>
      </c>
      <c r="O365" s="73"/>
      <c r="P365" s="73"/>
      <c r="Q365" s="73"/>
      <c r="R365" s="32" t="str">
        <f>+IF(I365=0,"",'Ark1'!U2052)</f>
        <v/>
      </c>
      <c r="S365" s="214"/>
      <c r="T365" s="486" t="str">
        <f>+IF(N365=0,"",'Ark1'!AJ2052)</f>
        <v/>
      </c>
      <c r="U365" s="95"/>
      <c r="V365" s="486" t="str">
        <f>+IF(N365=0,"",'Ark1'!AK2052)</f>
        <v/>
      </c>
      <c r="W365" s="95"/>
      <c r="X365" s="236" t="str">
        <f>+IF(I365=0,"",'Ark1'!T2052)</f>
        <v/>
      </c>
      <c r="Y365" s="237" t="str">
        <f>+IF(I365=0,"",'Ark1'!W2052)</f>
        <v/>
      </c>
      <c r="Z365" s="237" t="str">
        <f>+IF(I365=0,"",'Ark1'!X2052)</f>
        <v/>
      </c>
      <c r="AA365" s="237" t="str">
        <f>+IF(I365=0,"",'Ark1'!Y2052)</f>
        <v/>
      </c>
      <c r="AB365" s="237" t="str">
        <f>+IF(I365=0,"",'Ark1'!Z2052)</f>
        <v/>
      </c>
      <c r="AC365" s="235" t="str">
        <f>+IF(I365=0,"",'Ark1'!AA2052)</f>
        <v/>
      </c>
      <c r="AD365" s="236" t="str">
        <f>+IF(I365=0,"",'Ark1'!AC2052)</f>
        <v/>
      </c>
      <c r="AE365" s="237" t="str">
        <f>+IF(I365=0,"",'Ark1'!AE2052)</f>
        <v/>
      </c>
      <c r="AF365" s="235" t="str">
        <f t="shared" si="34"/>
        <v/>
      </c>
      <c r="AG365" s="235" t="str">
        <f t="shared" si="36"/>
        <v/>
      </c>
      <c r="AH365" s="214"/>
      <c r="AK365" s="29"/>
      <c r="AL365" s="27"/>
      <c r="AO365" s="27"/>
      <c r="AP365" s="27"/>
      <c r="AQ365" s="27"/>
      <c r="AS365" s="27"/>
    </row>
    <row r="366" spans="1:45" ht="15.6">
      <c r="A366" s="214"/>
      <c r="B366" s="290">
        <f>+'Ark1'!C2053</f>
        <v>2024</v>
      </c>
      <c r="C366" s="234">
        <f>+'Ark1'!L2053</f>
        <v>13</v>
      </c>
      <c r="D366" s="234" t="str">
        <f>VLOOKUP(C366,Klasse!$C$10:$D$26,2)</f>
        <v>E-</v>
      </c>
      <c r="E366" s="234">
        <f>+'Ark1'!H2053</f>
        <v>2</v>
      </c>
      <c r="F366" s="234">
        <f>+'Ark1'!J2053</f>
        <v>267</v>
      </c>
      <c r="G366" s="234" t="str">
        <f>VLOOKUP(F366,RNR!$A$1:$B$25,2)</f>
        <v>Dalpro</v>
      </c>
      <c r="H366" s="234" t="str">
        <f>+IF(I366=0,"",'Ark1'!Q2053)</f>
        <v/>
      </c>
      <c r="I366" s="351">
        <f>+'Ark1'!R2053</f>
        <v>0</v>
      </c>
      <c r="J366" s="235" t="str">
        <f>+IF(I366=0,"",'Ark1'!AG2053)</f>
        <v/>
      </c>
      <c r="K366" s="235"/>
      <c r="L366" s="235" t="str">
        <f>+IF(I366=0,"",'Ark1'!AH2053)</f>
        <v/>
      </c>
      <c r="M366" s="95"/>
      <c r="N366" s="485">
        <f>+'Ark1'!AI2053</f>
        <v>0</v>
      </c>
      <c r="O366" s="73"/>
      <c r="P366" s="73"/>
      <c r="Q366" s="73"/>
      <c r="R366" s="32" t="str">
        <f>+IF(I366=0,"",'Ark1'!U2053)</f>
        <v/>
      </c>
      <c r="S366" s="214"/>
      <c r="T366" s="486" t="str">
        <f>+IF(N366=0,"",'Ark1'!AJ2053)</f>
        <v/>
      </c>
      <c r="U366" s="95"/>
      <c r="V366" s="486" t="str">
        <f>+IF(N366=0,"",'Ark1'!AK2053)</f>
        <v/>
      </c>
      <c r="W366" s="95"/>
      <c r="X366" s="236" t="str">
        <f>+IF(I366=0,"",'Ark1'!T2053)</f>
        <v/>
      </c>
      <c r="Y366" s="237" t="str">
        <f>+IF(I366=0,"",'Ark1'!W2053)</f>
        <v/>
      </c>
      <c r="Z366" s="237" t="str">
        <f>+IF(I366=0,"",'Ark1'!X2053)</f>
        <v/>
      </c>
      <c r="AA366" s="237" t="str">
        <f>+IF(I366=0,"",'Ark1'!Y2053)</f>
        <v/>
      </c>
      <c r="AB366" s="237" t="str">
        <f>+IF(I366=0,"",'Ark1'!Z2053)</f>
        <v/>
      </c>
      <c r="AC366" s="235" t="str">
        <f>+IF(I366=0,"",'Ark1'!AA2053)</f>
        <v/>
      </c>
      <c r="AD366" s="236" t="str">
        <f>+IF(I366=0,"",'Ark1'!AC2053)</f>
        <v/>
      </c>
      <c r="AE366" s="237" t="str">
        <f>+IF(I366=0,"",'Ark1'!AE2053)</f>
        <v/>
      </c>
      <c r="AF366" s="235" t="str">
        <f t="shared" si="34"/>
        <v/>
      </c>
      <c r="AG366" s="235" t="str">
        <f t="shared" si="36"/>
        <v/>
      </c>
      <c r="AH366" s="214"/>
      <c r="AK366" s="29"/>
      <c r="AL366" s="27"/>
      <c r="AO366" s="27"/>
      <c r="AP366" s="27"/>
      <c r="AQ366" s="27"/>
      <c r="AS366" s="27"/>
    </row>
    <row r="367" spans="1:45" ht="15.6">
      <c r="A367" s="214"/>
      <c r="B367" s="290">
        <f>+'Ark1'!C2054</f>
        <v>2024</v>
      </c>
      <c r="C367" s="234">
        <f>+'Ark1'!L2054</f>
        <v>13</v>
      </c>
      <c r="D367" s="234" t="str">
        <f>VLOOKUP(C367,Klasse!$C$10:$D$26,2)</f>
        <v>E-</v>
      </c>
      <c r="E367" s="234">
        <f>+'Ark1'!H2054</f>
        <v>1</v>
      </c>
      <c r="F367" s="234">
        <f>+'Ark1'!J2054</f>
        <v>309</v>
      </c>
      <c r="G367" s="234" t="str">
        <f>VLOOKUP(F367,RNR!$A$1:$B$25,2)</f>
        <v>Malvik</v>
      </c>
      <c r="H367" s="234">
        <f>+IF(I367=0,"",'Ark1'!Q2054)</f>
        <v>5</v>
      </c>
      <c r="I367" s="351">
        <f>+'Ark1'!R2054</f>
        <v>5</v>
      </c>
      <c r="J367" s="235">
        <f>+IF(I367=0,"",'Ark1'!AG2054)</f>
        <v>0.10139335086464464</v>
      </c>
      <c r="K367" s="235"/>
      <c r="L367" s="235">
        <f>+IF(I367=0,"",'Ark1'!AH2054)</f>
        <v>0</v>
      </c>
      <c r="M367" s="95"/>
      <c r="N367" s="485">
        <f>+'Ark1'!AI2054</f>
        <v>5</v>
      </c>
      <c r="O367" s="73"/>
      <c r="P367" s="73"/>
      <c r="Q367" s="73"/>
      <c r="R367" s="32">
        <f>+IF(I367=0,"",'Ark1'!U2054)</f>
        <v>59</v>
      </c>
      <c r="S367" s="214"/>
      <c r="T367" s="486">
        <f>+IF(N367=0,"",'Ark1'!AJ2054)</f>
        <v>121.11999999999998</v>
      </c>
      <c r="U367" s="95"/>
      <c r="V367" s="486">
        <f>+IF(N367=0,"",'Ark1'!AK2054)</f>
        <v>33.555569125978167</v>
      </c>
      <c r="W367" s="95"/>
      <c r="X367" s="236">
        <f>+IF(I367=0,"",'Ark1'!T2054)</f>
        <v>13.8</v>
      </c>
      <c r="Y367" s="237">
        <f>+IF(I367=0,"",'Ark1'!W2054)</f>
        <v>100</v>
      </c>
      <c r="Z367" s="237">
        <f>+IF(I367=0,"",'Ark1'!X2054)</f>
        <v>100</v>
      </c>
      <c r="AA367" s="237">
        <f>+IF(I367=0,"",'Ark1'!Y2054)</f>
        <v>100</v>
      </c>
      <c r="AB367" s="237">
        <f>+IF(I367=0,"",'Ark1'!Z2054)</f>
        <v>2.6389391808074447</v>
      </c>
      <c r="AC367" s="235">
        <f>+IF(I367=0,"",'Ark1'!AA2054)</f>
        <v>0</v>
      </c>
      <c r="AD367" s="236">
        <f>+IF(I367=0,"",'Ark1'!AC2054)</f>
        <v>0</v>
      </c>
      <c r="AE367" s="237">
        <f>+IF(I367=0,"",'Ark1'!AE2054)</f>
        <v>0</v>
      </c>
      <c r="AF367" s="235">
        <f t="shared" si="34"/>
        <v>4.5384615384615383</v>
      </c>
      <c r="AG367" s="235">
        <f t="shared" si="36"/>
        <v>1</v>
      </c>
      <c r="AH367" s="214"/>
      <c r="AK367" s="29"/>
      <c r="AL367" s="27"/>
      <c r="AO367" s="27"/>
      <c r="AP367" s="27"/>
      <c r="AQ367" s="27"/>
      <c r="AS367" s="27"/>
    </row>
    <row r="368" spans="1:45" ht="15.6">
      <c r="A368" s="214"/>
      <c r="B368" s="290">
        <f>+'Ark1'!C2055</f>
        <v>2024</v>
      </c>
      <c r="C368" s="234">
        <f>+'Ark1'!L2055</f>
        <v>13</v>
      </c>
      <c r="D368" s="234" t="str">
        <f>VLOOKUP(C368,Klasse!$C$10:$D$26,2)</f>
        <v>E-</v>
      </c>
      <c r="E368" s="234">
        <f>+'Ark1'!H2055</f>
        <v>2</v>
      </c>
      <c r="F368" s="234">
        <f>+'Ark1'!J2055</f>
        <v>470</v>
      </c>
      <c r="G368" s="234" t="str">
        <f>VLOOKUP(F368,RNR!$A$1:$B$25,2)</f>
        <v>Jens Eide</v>
      </c>
      <c r="H368" s="234">
        <f>+IF(I368=0,"",'Ark1'!Q2055)</f>
        <v>1</v>
      </c>
      <c r="I368" s="351">
        <f>+'Ark1'!R2055</f>
        <v>1</v>
      </c>
      <c r="J368" s="235">
        <f>+IF(I368=0,"",'Ark1'!AG2055)</f>
        <v>0.1356863930082283</v>
      </c>
      <c r="K368" s="235"/>
      <c r="L368" s="235">
        <f>+IF(I368=0,"",'Ark1'!AH2055)</f>
        <v>0</v>
      </c>
      <c r="M368" s="95"/>
      <c r="N368" s="485">
        <f>+'Ark1'!AI2055</f>
        <v>1</v>
      </c>
      <c r="O368" s="73"/>
      <c r="P368" s="73"/>
      <c r="Q368" s="73"/>
      <c r="R368" s="32">
        <f>+IF(I368=0,"",'Ark1'!U2055)</f>
        <v>46.7</v>
      </c>
      <c r="S368" s="214"/>
      <c r="T368" s="486">
        <f>+IF(N368=0,"",'Ark1'!AJ2055)</f>
        <v>105.2</v>
      </c>
      <c r="U368" s="95"/>
      <c r="V368" s="486">
        <f>+IF(N368=0,"",'Ark1'!AK2055)</f>
        <v>40.111570014194037</v>
      </c>
      <c r="W368" s="95"/>
      <c r="X368" s="236">
        <f>+IF(I368=0,"",'Ark1'!T2055)</f>
        <v>15</v>
      </c>
      <c r="Y368" s="237">
        <f>+IF(I368=0,"",'Ark1'!W2055)</f>
        <v>100</v>
      </c>
      <c r="Z368" s="237">
        <f>+IF(I368=0,"",'Ark1'!X2055)</f>
        <v>100</v>
      </c>
      <c r="AA368" s="237">
        <f>+IF(I368=0,"",'Ark1'!Y2055)</f>
        <v>100</v>
      </c>
      <c r="AB368" s="237">
        <f>+IF(I368=0,"",'Ark1'!Z2055)</f>
        <v>0</v>
      </c>
      <c r="AC368" s="235">
        <f>+IF(I368=0,"",'Ark1'!AA2055)</f>
        <v>0</v>
      </c>
      <c r="AD368" s="236">
        <f>+IF(I368=0,"",'Ark1'!AC2055)</f>
        <v>0</v>
      </c>
      <c r="AE368" s="237">
        <f>+IF(I368=0,"",'Ark1'!AE2055)</f>
        <v>0</v>
      </c>
      <c r="AF368" s="235">
        <f t="shared" si="34"/>
        <v>3.5923076923076924</v>
      </c>
      <c r="AG368" s="235">
        <f t="shared" si="36"/>
        <v>1</v>
      </c>
      <c r="AH368" s="214"/>
      <c r="AK368" s="29"/>
      <c r="AL368" s="27"/>
      <c r="AO368" s="27"/>
      <c r="AP368" s="27"/>
      <c r="AQ368" s="27"/>
      <c r="AS368" s="27"/>
    </row>
    <row r="369" spans="1:62" ht="15.6">
      <c r="A369" s="214"/>
      <c r="B369" s="290">
        <f>+'Ark1'!C2056</f>
        <v>2024</v>
      </c>
      <c r="C369" s="234">
        <f>+'Ark1'!L2056</f>
        <v>13</v>
      </c>
      <c r="D369" s="234" t="str">
        <f>VLOOKUP(C369,Klasse!$C$10:$D$26,2)</f>
        <v>E-</v>
      </c>
      <c r="E369" s="234">
        <f>+'Ark1'!H2056</f>
        <v>2</v>
      </c>
      <c r="F369" s="234">
        <f>+'Ark1'!J2056</f>
        <v>629</v>
      </c>
      <c r="G369" s="234" t="str">
        <f>VLOOKUP(F369,RNR!$A$1:$B$25,2)</f>
        <v>Bø</v>
      </c>
      <c r="H369" s="234" t="str">
        <f>+IF(I369=0,"",'Ark1'!Q2056)</f>
        <v/>
      </c>
      <c r="I369" s="351">
        <f>+'Ark1'!R2056</f>
        <v>0</v>
      </c>
      <c r="J369" s="235" t="str">
        <f>+IF(I369=0,"",'Ark1'!AG2056)</f>
        <v/>
      </c>
      <c r="K369" s="235"/>
      <c r="L369" s="235" t="str">
        <f>+IF(I369=0,"",'Ark1'!AH2056)</f>
        <v/>
      </c>
      <c r="M369" s="95"/>
      <c r="N369" s="485">
        <f>+'Ark1'!AI2056</f>
        <v>0</v>
      </c>
      <c r="O369" s="73"/>
      <c r="P369" s="73"/>
      <c r="Q369" s="73"/>
      <c r="R369" s="32" t="str">
        <f>+IF(I369=0,"",'Ark1'!U2056)</f>
        <v/>
      </c>
      <c r="S369" s="214"/>
      <c r="T369" s="486" t="str">
        <f>+IF(N369=0,"",'Ark1'!AJ2056)</f>
        <v/>
      </c>
      <c r="U369" s="95"/>
      <c r="V369" s="486" t="str">
        <f>+IF(N369=0,"",'Ark1'!AK2056)</f>
        <v/>
      </c>
      <c r="W369" s="95"/>
      <c r="X369" s="236" t="str">
        <f>+IF(I369=0,"",'Ark1'!T2056)</f>
        <v/>
      </c>
      <c r="Y369" s="237" t="str">
        <f>+IF(I369=0,"",'Ark1'!W2056)</f>
        <v/>
      </c>
      <c r="Z369" s="237" t="str">
        <f>+IF(I369=0,"",'Ark1'!X2056)</f>
        <v/>
      </c>
      <c r="AA369" s="237" t="str">
        <f>+IF(I369=0,"",'Ark1'!Y2056)</f>
        <v/>
      </c>
      <c r="AB369" s="237" t="str">
        <f>+IF(I369=0,"",'Ark1'!Z2056)</f>
        <v/>
      </c>
      <c r="AC369" s="235" t="str">
        <f>+IF(I369=0,"",'Ark1'!AA2056)</f>
        <v/>
      </c>
      <c r="AD369" s="236" t="str">
        <f>+IF(I369=0,"",'Ark1'!AC2056)</f>
        <v/>
      </c>
      <c r="AE369" s="237" t="str">
        <f>+IF(I369=0,"",'Ark1'!AE2056)</f>
        <v/>
      </c>
      <c r="AF369" s="235" t="str">
        <f t="shared" si="34"/>
        <v/>
      </c>
      <c r="AG369" s="235" t="str">
        <f t="shared" si="36"/>
        <v/>
      </c>
      <c r="AH369" s="214"/>
      <c r="AK369" s="29"/>
      <c r="AL369" s="27"/>
      <c r="AO369" s="27"/>
      <c r="AP369" s="27"/>
      <c r="AQ369" s="27"/>
      <c r="AS369" s="27"/>
    </row>
    <row r="370" spans="1:62" ht="15.6">
      <c r="A370" s="214"/>
      <c r="B370" s="290">
        <f>+'Ark1'!C2057</f>
        <v>2024</v>
      </c>
      <c r="C370" s="234">
        <f>+'Ark1'!L2057</f>
        <v>13</v>
      </c>
      <c r="D370" s="234" t="str">
        <f>VLOOKUP(C370,Klasse!$C$10:$D$26,2)</f>
        <v>E-</v>
      </c>
      <c r="E370" s="234">
        <f>+'Ark1'!H2057</f>
        <v>1</v>
      </c>
      <c r="F370" s="234">
        <f>+'Ark1'!J2057</f>
        <v>643</v>
      </c>
      <c r="G370" s="234" t="str">
        <f>VLOOKUP(F370,RNR!$A$1:$B$25,2)</f>
        <v>Bjerka</v>
      </c>
      <c r="H370" s="234">
        <f>+IF(I370=0,"",'Ark1'!Q2057)</f>
        <v>1</v>
      </c>
      <c r="I370" s="351">
        <f>+'Ark1'!R2057</f>
        <v>1</v>
      </c>
      <c r="J370" s="235">
        <f>+IF(I370=0,"",'Ark1'!AG2057)</f>
        <v>3.4708771920402115E-2</v>
      </c>
      <c r="K370" s="235"/>
      <c r="L370" s="235">
        <f>+IF(I370=0,"",'Ark1'!AH2057)</f>
        <v>0</v>
      </c>
      <c r="M370" s="95"/>
      <c r="N370" s="485">
        <f>+'Ark1'!AI2057</f>
        <v>1</v>
      </c>
      <c r="O370" s="73"/>
      <c r="P370" s="73"/>
      <c r="Q370" s="73"/>
      <c r="R370" s="32">
        <f>+IF(I370=0,"",'Ark1'!U2057)</f>
        <v>51.7</v>
      </c>
      <c r="S370" s="214"/>
      <c r="T370" s="486">
        <f>+IF(N370=0,"",'Ark1'!AJ2057)</f>
        <v>115.8</v>
      </c>
      <c r="U370" s="95"/>
      <c r="V370" s="486">
        <f>+IF(N370=0,"",'Ark1'!AK2057)</f>
        <v>33.293914883669999</v>
      </c>
      <c r="W370" s="95"/>
      <c r="X370" s="236">
        <f>+IF(I370=0,"",'Ark1'!T2057)</f>
        <v>13</v>
      </c>
      <c r="Y370" s="237">
        <f>+IF(I370=0,"",'Ark1'!W2057)</f>
        <v>100</v>
      </c>
      <c r="Z370" s="237">
        <f>+IF(I370=0,"",'Ark1'!X2057)</f>
        <v>100</v>
      </c>
      <c r="AA370" s="237">
        <f>+IF(I370=0,"",'Ark1'!Y2057)</f>
        <v>100</v>
      </c>
      <c r="AB370" s="237">
        <f>+IF(I370=0,"",'Ark1'!Z2057)</f>
        <v>0</v>
      </c>
      <c r="AC370" s="235">
        <f>+IF(I370=0,"",'Ark1'!AA2057)</f>
        <v>0</v>
      </c>
      <c r="AD370" s="236">
        <f>+IF(I370=0,"",'Ark1'!AC2057)</f>
        <v>0</v>
      </c>
      <c r="AE370" s="237">
        <f>+IF(I370=0,"",'Ark1'!AE2057)</f>
        <v>0</v>
      </c>
      <c r="AF370" s="235">
        <f t="shared" si="34"/>
        <v>3.976923076923077</v>
      </c>
      <c r="AG370" s="235">
        <f t="shared" si="36"/>
        <v>1</v>
      </c>
      <c r="AH370" s="214"/>
      <c r="AK370" s="29"/>
      <c r="AL370" s="27"/>
      <c r="AO370" s="27"/>
      <c r="AP370" s="27"/>
      <c r="AQ370" s="27"/>
      <c r="AS370" s="27"/>
    </row>
    <row r="371" spans="1:62" ht="15.6">
      <c r="A371" s="214"/>
      <c r="B371" s="290">
        <f>+'Ark1'!C2058</f>
        <v>2024</v>
      </c>
      <c r="C371" s="234">
        <f>+'Ark1'!L2058</f>
        <v>13</v>
      </c>
      <c r="D371" s="234" t="str">
        <f>VLOOKUP(C371,Klasse!$C$10:$D$26,2)</f>
        <v>E-</v>
      </c>
      <c r="E371" s="234">
        <f>+'Ark1'!H2058</f>
        <v>2</v>
      </c>
      <c r="F371" s="234">
        <f>+'Ark1'!J2058</f>
        <v>704</v>
      </c>
      <c r="G371" s="234" t="str">
        <f>VLOOKUP(F371,RNR!$A$1:$B$25,2)</f>
        <v>Øre Vilt</v>
      </c>
      <c r="H371" s="234" t="str">
        <f>+IF(I371=0,"",'Ark1'!Q2058)</f>
        <v/>
      </c>
      <c r="I371" s="351">
        <f>+'Ark1'!R2058</f>
        <v>0</v>
      </c>
      <c r="J371" s="235" t="str">
        <f>+IF(I371=0,"",'Ark1'!AG2058)</f>
        <v/>
      </c>
      <c r="K371" s="235"/>
      <c r="L371" s="235" t="str">
        <f>+IF(I371=0,"",'Ark1'!AH2058)</f>
        <v/>
      </c>
      <c r="M371" s="95"/>
      <c r="N371" s="485">
        <f>+'Ark1'!AI2058</f>
        <v>0</v>
      </c>
      <c r="O371" s="73"/>
      <c r="P371" s="73"/>
      <c r="Q371" s="73"/>
      <c r="R371" s="32" t="str">
        <f>+IF(I371=0,"",'Ark1'!U2058)</f>
        <v/>
      </c>
      <c r="S371" s="214"/>
      <c r="T371" s="486" t="str">
        <f>+IF(N371=0,"",'Ark1'!AJ2058)</f>
        <v/>
      </c>
      <c r="U371" s="95"/>
      <c r="V371" s="486" t="str">
        <f>+IF(N371=0,"",'Ark1'!AK2058)</f>
        <v/>
      </c>
      <c r="W371" s="95"/>
      <c r="X371" s="236" t="str">
        <f>+IF(I371=0,"",'Ark1'!T2058)</f>
        <v/>
      </c>
      <c r="Y371" s="237" t="str">
        <f>+IF(I371=0,"",'Ark1'!W2058)</f>
        <v/>
      </c>
      <c r="Z371" s="237" t="str">
        <f>+IF(I371=0,"",'Ark1'!X2058)</f>
        <v/>
      </c>
      <c r="AA371" s="237" t="str">
        <f>+IF(I371=0,"",'Ark1'!Y2058)</f>
        <v/>
      </c>
      <c r="AB371" s="237" t="str">
        <f>+IF(I371=0,"",'Ark1'!Z2058)</f>
        <v/>
      </c>
      <c r="AC371" s="235" t="str">
        <f>+IF(I371=0,"",'Ark1'!AA2058)</f>
        <v/>
      </c>
      <c r="AD371" s="236" t="str">
        <f>+IF(I371=0,"",'Ark1'!AC2058)</f>
        <v/>
      </c>
      <c r="AE371" s="237" t="str">
        <f>+IF(I371=0,"",'Ark1'!AE2058)</f>
        <v/>
      </c>
      <c r="AF371" s="235" t="str">
        <f t="shared" si="34"/>
        <v/>
      </c>
      <c r="AG371" s="235" t="str">
        <f t="shared" si="36"/>
        <v/>
      </c>
      <c r="AH371" s="214"/>
      <c r="AK371" s="29"/>
      <c r="AL371" s="27"/>
      <c r="AO371" s="27"/>
      <c r="AP371" s="27"/>
      <c r="AQ371" s="27"/>
      <c r="AS371" s="27"/>
    </row>
    <row r="372" spans="1:62" ht="15.6">
      <c r="A372" s="214"/>
      <c r="B372" s="290">
        <f>+'Ark1'!C2059</f>
        <v>2024</v>
      </c>
      <c r="C372" s="234">
        <f>+'Ark1'!L2059</f>
        <v>13</v>
      </c>
      <c r="D372" s="234" t="str">
        <f>VLOOKUP(C372,Klasse!$C$10:$D$26,2)</f>
        <v>E-</v>
      </c>
      <c r="E372" s="234">
        <f>+'Ark1'!H2059</f>
        <v>1</v>
      </c>
      <c r="F372" s="234">
        <f>+'Ark1'!J2059</f>
        <v>802</v>
      </c>
      <c r="G372" s="234" t="str">
        <f>VLOOKUP(F372,RNR!$A$1:$B$25,2)</f>
        <v>Karasjok</v>
      </c>
      <c r="H372" s="234" t="str">
        <f>+IF(I372=0,"",'Ark1'!Q2059)</f>
        <v/>
      </c>
      <c r="I372" s="351">
        <f>+'Ark1'!R2059</f>
        <v>0</v>
      </c>
      <c r="J372" s="235" t="str">
        <f>+IF(I372=0,"",'Ark1'!AG2059)</f>
        <v/>
      </c>
      <c r="K372" s="235"/>
      <c r="L372" s="235" t="str">
        <f>+IF(I372=0,"",'Ark1'!AH2059)</f>
        <v/>
      </c>
      <c r="M372" s="95"/>
      <c r="N372" s="485">
        <f>+'Ark1'!AI2059</f>
        <v>0</v>
      </c>
      <c r="O372" s="73"/>
      <c r="P372" s="73"/>
      <c r="Q372" s="73"/>
      <c r="R372" s="32" t="str">
        <f>+IF(I372=0,"",'Ark1'!U2059)</f>
        <v/>
      </c>
      <c r="S372" s="214"/>
      <c r="T372" s="486" t="str">
        <f>+IF(N372=0,"",'Ark1'!AJ2059)</f>
        <v/>
      </c>
      <c r="U372" s="95"/>
      <c r="V372" s="486" t="str">
        <f>+IF(N372=0,"",'Ark1'!AK2059)</f>
        <v/>
      </c>
      <c r="W372" s="95"/>
      <c r="X372" s="236" t="str">
        <f>+IF(I372=0,"",'Ark1'!T2059)</f>
        <v/>
      </c>
      <c r="Y372" s="237" t="str">
        <f>+IF(I372=0,"",'Ark1'!W2059)</f>
        <v/>
      </c>
      <c r="Z372" s="237" t="str">
        <f>+IF(I372=0,"",'Ark1'!X2059)</f>
        <v/>
      </c>
      <c r="AA372" s="237" t="str">
        <f>+IF(I372=0,"",'Ark1'!Y2059)</f>
        <v/>
      </c>
      <c r="AB372" s="237" t="str">
        <f>+IF(I372=0,"",'Ark1'!Z2059)</f>
        <v/>
      </c>
      <c r="AC372" s="235" t="str">
        <f>+IF(I372=0,"",'Ark1'!AA2059)</f>
        <v/>
      </c>
      <c r="AD372" s="236" t="str">
        <f>+IF(I372=0,"",'Ark1'!AC2059)</f>
        <v/>
      </c>
      <c r="AE372" s="237" t="str">
        <f>+IF(I372=0,"",'Ark1'!AE2059)</f>
        <v/>
      </c>
      <c r="AF372" s="235" t="str">
        <f t="shared" si="34"/>
        <v/>
      </c>
      <c r="AG372" s="235" t="str">
        <f t="shared" si="36"/>
        <v/>
      </c>
      <c r="AH372" s="214"/>
      <c r="AK372" s="29"/>
      <c r="AL372" s="27"/>
      <c r="AO372" s="27"/>
      <c r="AP372" s="27"/>
      <c r="AQ372" s="27"/>
      <c r="AS372" s="27"/>
    </row>
    <row r="373" spans="1:62" ht="19.8">
      <c r="A373" s="214"/>
      <c r="B373" s="214"/>
      <c r="C373" s="214"/>
      <c r="D373" s="214"/>
      <c r="E373" s="214"/>
      <c r="F373" s="214"/>
      <c r="G373" s="214"/>
      <c r="H373" s="214"/>
      <c r="I373" s="347"/>
      <c r="J373" s="215"/>
      <c r="K373" s="215"/>
      <c r="L373" s="215"/>
      <c r="M373" s="95"/>
      <c r="N373" s="95"/>
      <c r="O373" s="95"/>
      <c r="P373" s="95"/>
      <c r="Q373" s="95"/>
      <c r="R373" s="214"/>
      <c r="S373" s="214"/>
      <c r="T373" s="95"/>
      <c r="U373" s="95"/>
      <c r="V373" s="95"/>
      <c r="W373" s="95"/>
      <c r="X373" s="214"/>
      <c r="Y373" s="216"/>
      <c r="Z373" s="216"/>
      <c r="AA373" s="216"/>
      <c r="AB373" s="216"/>
      <c r="AC373" s="216"/>
      <c r="AD373" s="214"/>
      <c r="AE373" s="216"/>
      <c r="AF373" s="216"/>
      <c r="AG373" s="216"/>
      <c r="AH373" s="214"/>
      <c r="AI373" s="217"/>
      <c r="AK373" s="29"/>
      <c r="AL373" s="27"/>
      <c r="AM373" s="218"/>
      <c r="AN373" s="28"/>
      <c r="AR373" s="28"/>
      <c r="BJ373" s="230"/>
    </row>
    <row r="374" spans="1:62" ht="21">
      <c r="A374" s="214"/>
      <c r="B374" s="214"/>
      <c r="C374" s="214"/>
      <c r="D374" s="263" t="str">
        <f>+D376</f>
        <v>E</v>
      </c>
      <c r="E374" s="214"/>
      <c r="F374" s="214"/>
      <c r="G374" s="214"/>
      <c r="H374" s="214"/>
      <c r="I374" s="336">
        <f>SUM(I376:I400)</f>
        <v>3</v>
      </c>
      <c r="J374" s="215"/>
      <c r="K374" s="215"/>
      <c r="L374" s="215"/>
      <c r="M374" s="95"/>
      <c r="N374" s="487">
        <f>SUM(N376:N400)</f>
        <v>2</v>
      </c>
      <c r="O374" s="95"/>
      <c r="P374" s="95"/>
      <c r="Q374" s="95"/>
      <c r="R374" s="262">
        <f>+Klasse!N23</f>
        <v>55.866666666666646</v>
      </c>
      <c r="S374" s="215"/>
      <c r="T374" s="95"/>
      <c r="U374" s="95"/>
      <c r="V374" s="95"/>
      <c r="W374" s="95"/>
      <c r="X374" s="214"/>
      <c r="Y374" s="216"/>
      <c r="Z374" s="216"/>
      <c r="AA374" s="216"/>
      <c r="AB374" s="216"/>
      <c r="AC374" s="216"/>
      <c r="AD374" s="214"/>
      <c r="AE374" s="216"/>
      <c r="AF374" s="216"/>
      <c r="AG374" s="216"/>
      <c r="AH374" s="216"/>
      <c r="AI374" s="217"/>
      <c r="AK374" s="29"/>
      <c r="AL374" s="27"/>
      <c r="AM374" s="218"/>
      <c r="AN374" s="28"/>
      <c r="AR374" s="28"/>
      <c r="BJ374" s="230"/>
    </row>
    <row r="375" spans="1:62" ht="19.5" customHeight="1">
      <c r="A375" s="578"/>
      <c r="B375" s="579"/>
      <c r="C375" s="578"/>
      <c r="D375" s="579"/>
      <c r="E375" s="578"/>
      <c r="F375" s="579"/>
      <c r="G375" s="214"/>
      <c r="H375" s="232"/>
      <c r="I375" s="347"/>
      <c r="J375" s="215"/>
      <c r="K375" s="215"/>
      <c r="L375" s="215"/>
      <c r="M375" s="95"/>
      <c r="N375" s="95"/>
      <c r="O375" s="73"/>
      <c r="P375" s="73"/>
      <c r="Q375" s="73"/>
      <c r="R375" s="215"/>
      <c r="S375" s="215"/>
      <c r="T375" s="95"/>
      <c r="U375" s="95"/>
      <c r="V375" s="95"/>
      <c r="W375" s="95"/>
      <c r="X375" s="232"/>
      <c r="Y375" s="216"/>
      <c r="Z375" s="216"/>
      <c r="AA375" s="216"/>
      <c r="AB375" s="216"/>
      <c r="AC375" s="233"/>
      <c r="AD375" s="214"/>
      <c r="AE375" s="233"/>
      <c r="AF375" s="233"/>
      <c r="AG375" s="231"/>
      <c r="AH375" s="214"/>
      <c r="AI375" s="217"/>
      <c r="AK375" s="29"/>
      <c r="AL375" s="27"/>
      <c r="AM375" s="218"/>
      <c r="AN375" s="28"/>
      <c r="AR375" s="28"/>
      <c r="BJ375" s="230"/>
    </row>
    <row r="376" spans="1:62" s="242" customFormat="1" ht="15.6">
      <c r="A376" s="214"/>
      <c r="B376" s="290">
        <f>+'Ark1'!C2060</f>
        <v>2024</v>
      </c>
      <c r="C376" s="234">
        <f>+'Ark1'!L2060</f>
        <v>14</v>
      </c>
      <c r="D376" s="234" t="str">
        <f>VLOOKUP(C376,Klasse!$C$10:$D$26,2)</f>
        <v>E</v>
      </c>
      <c r="E376" s="28">
        <f>+'Ark1'!H2060</f>
        <v>1</v>
      </c>
      <c r="F376" s="28">
        <f>+'Ark1'!J2060</f>
        <v>103</v>
      </c>
      <c r="G376" s="28" t="str">
        <f>VLOOKUP(F376,RNR!$A$1:$B$25,2)</f>
        <v>Rudshøgda</v>
      </c>
      <c r="H376" s="28" t="str">
        <f>+IF(I376=0,"",'Ark1'!Q2060)</f>
        <v/>
      </c>
      <c r="I376" s="335">
        <f>+'Ark1'!R2060</f>
        <v>0</v>
      </c>
      <c r="J376" s="29" t="str">
        <f>+IF(I376=0,"",'Ark1'!AG2060)</f>
        <v/>
      </c>
      <c r="K376" s="29"/>
      <c r="L376" s="29" t="str">
        <f>+IF(I376=0,"",'Ark1'!AH2060)</f>
        <v/>
      </c>
      <c r="M376" s="95"/>
      <c r="N376" s="485">
        <f>+'Ark1'!AI2060</f>
        <v>0</v>
      </c>
      <c r="O376" s="73"/>
      <c r="P376" s="73"/>
      <c r="Q376" s="73"/>
      <c r="R376" s="32" t="str">
        <f>+IF(I376=0,"",'Ark1'!U2060)</f>
        <v/>
      </c>
      <c r="S376" s="215"/>
      <c r="T376" s="486" t="str">
        <f>+IF(N376=0,"",'Ark1'!AJ2060)</f>
        <v/>
      </c>
      <c r="U376" s="95"/>
      <c r="V376" s="486" t="str">
        <f>+IF(N376=0,"",'Ark1'!AK2060)</f>
        <v/>
      </c>
      <c r="W376" s="95"/>
      <c r="X376" s="27" t="str">
        <f>+IF(I376=0,"",'Ark1'!T2060)</f>
        <v/>
      </c>
      <c r="Y376" s="34" t="str">
        <f>+IF(I376=0,"",'Ark1'!W2060)</f>
        <v/>
      </c>
      <c r="Z376" s="34" t="str">
        <f>+IF(I376=0,"",'Ark1'!X2060)</f>
        <v/>
      </c>
      <c r="AA376" s="34" t="str">
        <f>+IF(I376=0,"",'Ark1'!Y2060)</f>
        <v/>
      </c>
      <c r="AB376" s="34" t="str">
        <f>+IF(I376=0,"",'Ark1'!Z2060)</f>
        <v/>
      </c>
      <c r="AC376" s="29" t="str">
        <f>+IF(I376=0,"",'Ark1'!AA2060)</f>
        <v/>
      </c>
      <c r="AD376" s="27" t="str">
        <f>+IF(I376=0,"",'Ark1'!AC2060)</f>
        <v/>
      </c>
      <c r="AE376" s="34" t="str">
        <f>+IF(I376=0,"",'Ark1'!AE2060)</f>
        <v/>
      </c>
      <c r="AF376" s="29" t="str">
        <f t="shared" ref="AF376:AF400" si="37">IF(I376=0,"",R376/C376)</f>
        <v/>
      </c>
      <c r="AG376" s="29"/>
      <c r="AH376" s="214"/>
      <c r="AI376" s="29"/>
      <c r="AJ376" s="29"/>
      <c r="AK376" s="29"/>
      <c r="AL376" s="27"/>
      <c r="AM376" s="29"/>
      <c r="AN376" s="29"/>
      <c r="AO376" s="28"/>
      <c r="AP376" s="28"/>
      <c r="AQ376" s="28"/>
      <c r="AR376" s="29"/>
      <c r="AS376" s="28"/>
      <c r="AT376" s="28"/>
    </row>
    <row r="377" spans="1:62" s="242" customFormat="1" ht="15.6">
      <c r="A377" s="214"/>
      <c r="B377" s="290">
        <f>+'Ark1'!C2061</f>
        <v>2024</v>
      </c>
      <c r="C377" s="234">
        <f>+'Ark1'!L2061</f>
        <v>14</v>
      </c>
      <c r="D377" s="234" t="str">
        <f>VLOOKUP(C377,Klasse!$C$10:$D$26,2)</f>
        <v>E</v>
      </c>
      <c r="E377" s="28">
        <f>+'Ark1'!H2061</f>
        <v>2</v>
      </c>
      <c r="F377" s="28">
        <f>+'Ark1'!J2061</f>
        <v>106</v>
      </c>
      <c r="G377" s="28" t="str">
        <f>VLOOKUP(F377,RNR!$A$1:$B$25,2)</f>
        <v>Furuseth</v>
      </c>
      <c r="H377" s="28" t="str">
        <f>+IF(I377=0,"",'Ark1'!Q2061)</f>
        <v/>
      </c>
      <c r="I377" s="335">
        <f>+'Ark1'!R2061</f>
        <v>0</v>
      </c>
      <c r="J377" s="29" t="str">
        <f>+IF(I377=0,"",'Ark1'!AG2061)</f>
        <v/>
      </c>
      <c r="K377" s="29"/>
      <c r="L377" s="29" t="str">
        <f>+IF(I377=0,"",'Ark1'!AH2061)</f>
        <v/>
      </c>
      <c r="M377" s="95"/>
      <c r="N377" s="485">
        <f>+'Ark1'!AI2061</f>
        <v>0</v>
      </c>
      <c r="O377" s="73"/>
      <c r="P377" s="73"/>
      <c r="Q377" s="73"/>
      <c r="R377" s="32" t="str">
        <f>+IF(I377=0,"",'Ark1'!U2061)</f>
        <v/>
      </c>
      <c r="S377" s="215"/>
      <c r="T377" s="486" t="str">
        <f>+IF(N377=0,"",'Ark1'!AJ2061)</f>
        <v/>
      </c>
      <c r="U377" s="95"/>
      <c r="V377" s="486" t="str">
        <f>+IF(N377=0,"",'Ark1'!AK2061)</f>
        <v/>
      </c>
      <c r="W377" s="95"/>
      <c r="X377" s="27" t="str">
        <f>+IF(I377=0,"",'Ark1'!T2061)</f>
        <v/>
      </c>
      <c r="Y377" s="34" t="str">
        <f>+IF(I377=0,"",'Ark1'!W2061)</f>
        <v/>
      </c>
      <c r="Z377" s="34" t="str">
        <f>+IF(I377=0,"",'Ark1'!X2061)</f>
        <v/>
      </c>
      <c r="AA377" s="34" t="str">
        <f>+IF(I377=0,"",'Ark1'!Y2061)</f>
        <v/>
      </c>
      <c r="AB377" s="34" t="str">
        <f>+IF(I377=0,"",'Ark1'!Z2061)</f>
        <v/>
      </c>
      <c r="AC377" s="29" t="str">
        <f>+IF(I377=0,"",'Ark1'!AA2061)</f>
        <v/>
      </c>
      <c r="AD377" s="27" t="str">
        <f>+IF(I377=0,"",'Ark1'!AC2061)</f>
        <v/>
      </c>
      <c r="AE377" s="34" t="str">
        <f>+IF(I377=0,"",'Ark1'!AE2061)</f>
        <v/>
      </c>
      <c r="AF377" s="29" t="str">
        <f t="shared" si="37"/>
        <v/>
      </c>
      <c r="AG377" s="29"/>
      <c r="AH377" s="214"/>
      <c r="AI377" s="29"/>
      <c r="AJ377" s="29"/>
      <c r="AK377" s="29"/>
      <c r="AL377" s="27"/>
      <c r="AM377" s="29"/>
      <c r="AN377" s="29"/>
      <c r="AO377" s="28"/>
      <c r="AP377" s="28"/>
      <c r="AQ377" s="28"/>
      <c r="AR377" s="29"/>
      <c r="AS377" s="28"/>
      <c r="AT377" s="28"/>
    </row>
    <row r="378" spans="1:62" s="242" customFormat="1" ht="15.6">
      <c r="A378" s="214"/>
      <c r="B378" s="290">
        <f>+'Ark1'!C2062</f>
        <v>2024</v>
      </c>
      <c r="C378" s="234">
        <f>+'Ark1'!L2062</f>
        <v>14</v>
      </c>
      <c r="D378" s="234" t="str">
        <f>VLOOKUP(C378,Klasse!$C$10:$D$26,2)</f>
        <v>E</v>
      </c>
      <c r="E378" s="28">
        <f>+'Ark1'!H2062</f>
        <v>1</v>
      </c>
      <c r="F378" s="28">
        <f>+'Ark1'!J2062</f>
        <v>110</v>
      </c>
      <c r="G378" s="28" t="str">
        <f>VLOOKUP(F378,RNR!$A$1:$B$25,2)</f>
        <v>Gol</v>
      </c>
      <c r="H378" s="28" t="str">
        <f>+IF(I378=0,"",'Ark1'!Q2062)</f>
        <v/>
      </c>
      <c r="I378" s="335">
        <f>+'Ark1'!R2062</f>
        <v>0</v>
      </c>
      <c r="J378" s="29" t="str">
        <f>+IF(I378=0,"",'Ark1'!AG2062)</f>
        <v/>
      </c>
      <c r="K378" s="29"/>
      <c r="L378" s="29" t="str">
        <f>+IF(I378=0,"",'Ark1'!AH2062)</f>
        <v/>
      </c>
      <c r="M378" s="95"/>
      <c r="N378" s="485">
        <f>+'Ark1'!AI2062</f>
        <v>0</v>
      </c>
      <c r="O378" s="73"/>
      <c r="P378" s="73"/>
      <c r="Q378" s="73"/>
      <c r="R378" s="32" t="str">
        <f>+IF(I378=0,"",'Ark1'!U2062)</f>
        <v/>
      </c>
      <c r="S378" s="215"/>
      <c r="T378" s="486" t="str">
        <f>+IF(N378=0,"",'Ark1'!AJ2062)</f>
        <v/>
      </c>
      <c r="U378" s="95"/>
      <c r="V378" s="486" t="str">
        <f>+IF(N378=0,"",'Ark1'!AK2062)</f>
        <v/>
      </c>
      <c r="W378" s="95"/>
      <c r="X378" s="27" t="str">
        <f>+IF(I378=0,"",'Ark1'!T2062)</f>
        <v/>
      </c>
      <c r="Y378" s="34" t="str">
        <f>+IF(I378=0,"",'Ark1'!W2062)</f>
        <v/>
      </c>
      <c r="Z378" s="34" t="str">
        <f>+IF(I378=0,"",'Ark1'!X2062)</f>
        <v/>
      </c>
      <c r="AA378" s="34" t="str">
        <f>+IF(I378=0,"",'Ark1'!Y2062)</f>
        <v/>
      </c>
      <c r="AB378" s="34" t="str">
        <f>+IF(I378=0,"",'Ark1'!Z2062)</f>
        <v/>
      </c>
      <c r="AC378" s="29" t="str">
        <f>+IF(I378=0,"",'Ark1'!AA2062)</f>
        <v/>
      </c>
      <c r="AD378" s="27" t="str">
        <f>+IF(I378=0,"",'Ark1'!AC2062)</f>
        <v/>
      </c>
      <c r="AE378" s="34" t="str">
        <f>+IF(I378=0,"",'Ark1'!AE2062)</f>
        <v/>
      </c>
      <c r="AF378" s="29" t="str">
        <f t="shared" si="37"/>
        <v/>
      </c>
      <c r="AG378" s="29"/>
      <c r="AH378" s="214"/>
      <c r="AI378" s="29"/>
      <c r="AJ378" s="29"/>
      <c r="AK378" s="29"/>
      <c r="AL378" s="27"/>
      <c r="AM378" s="29"/>
      <c r="AN378" s="29"/>
      <c r="AO378" s="28"/>
      <c r="AP378" s="28"/>
      <c r="AQ378" s="28"/>
      <c r="AR378" s="29"/>
      <c r="AS378" s="28"/>
      <c r="AT378" s="28"/>
    </row>
    <row r="379" spans="1:62" s="242" customFormat="1" ht="15.6">
      <c r="A379" s="214"/>
      <c r="B379" s="290">
        <f>+'Ark1'!C2063</f>
        <v>2024</v>
      </c>
      <c r="C379" s="234">
        <f>+'Ark1'!L2063</f>
        <v>14</v>
      </c>
      <c r="D379" s="234" t="str">
        <f>VLOOKUP(C379,Klasse!$C$10:$D$26,2)</f>
        <v>E</v>
      </c>
      <c r="E379" s="28">
        <f>+'Ark1'!H2063</f>
        <v>1</v>
      </c>
      <c r="F379" s="28">
        <f>+'Ark1'!J2063</f>
        <v>111</v>
      </c>
      <c r="G379" s="28" t="str">
        <f>VLOOKUP(F379,RNR!$A$1:$B$25,2)</f>
        <v>Forus</v>
      </c>
      <c r="H379" s="28" t="str">
        <f>+IF(I379=0,"",'Ark1'!Q2063)</f>
        <v/>
      </c>
      <c r="I379" s="335">
        <f>+'Ark1'!R2063</f>
        <v>0</v>
      </c>
      <c r="J379" s="29" t="str">
        <f>+IF(I379=0,"",'Ark1'!AG2063)</f>
        <v/>
      </c>
      <c r="K379" s="29"/>
      <c r="L379" s="29" t="str">
        <f>+IF(I379=0,"",'Ark1'!AH2063)</f>
        <v/>
      </c>
      <c r="M379" s="95"/>
      <c r="N379" s="485">
        <f>+'Ark1'!AI2063</f>
        <v>0</v>
      </c>
      <c r="O379" s="73"/>
      <c r="P379" s="73"/>
      <c r="Q379" s="73"/>
      <c r="R379" s="32" t="str">
        <f>+IF(I379=0,"",'Ark1'!U2063)</f>
        <v/>
      </c>
      <c r="S379" s="215"/>
      <c r="T379" s="486" t="str">
        <f>+IF(N379=0,"",'Ark1'!AJ2063)</f>
        <v/>
      </c>
      <c r="U379" s="95"/>
      <c r="V379" s="486" t="str">
        <f>+IF(N379=0,"",'Ark1'!AK2063)</f>
        <v/>
      </c>
      <c r="W379" s="95"/>
      <c r="X379" s="27" t="str">
        <f>+IF(I379=0,"",'Ark1'!T2063)</f>
        <v/>
      </c>
      <c r="Y379" s="34" t="str">
        <f>+IF(I379=0,"",'Ark1'!W2063)</f>
        <v/>
      </c>
      <c r="Z379" s="34" t="str">
        <f>+IF(I379=0,"",'Ark1'!X2063)</f>
        <v/>
      </c>
      <c r="AA379" s="34" t="str">
        <f>+IF(I379=0,"",'Ark1'!Y2063)</f>
        <v/>
      </c>
      <c r="AB379" s="34" t="str">
        <f>+IF(I379=0,"",'Ark1'!Z2063)</f>
        <v/>
      </c>
      <c r="AC379" s="29" t="str">
        <f>+IF(I379=0,"",'Ark1'!AA2063)</f>
        <v/>
      </c>
      <c r="AD379" s="27" t="str">
        <f>+IF(I379=0,"",'Ark1'!AC2063)</f>
        <v/>
      </c>
      <c r="AE379" s="34" t="str">
        <f>+IF(I379=0,"",'Ark1'!AE2063)</f>
        <v/>
      </c>
      <c r="AF379" s="29" t="str">
        <f t="shared" si="37"/>
        <v/>
      </c>
      <c r="AG379" s="29"/>
      <c r="AH379" s="214"/>
      <c r="AI379" s="29"/>
      <c r="AJ379" s="29"/>
      <c r="AK379" s="29"/>
      <c r="AL379" s="27"/>
      <c r="AM379" s="29"/>
      <c r="AN379" s="29"/>
      <c r="AO379" s="28"/>
      <c r="AP379" s="28"/>
      <c r="AQ379" s="28"/>
      <c r="AR379" s="29"/>
      <c r="AS379" s="28"/>
      <c r="AT379" s="28"/>
    </row>
    <row r="380" spans="1:62" ht="15.6">
      <c r="A380" s="214"/>
      <c r="B380" s="290">
        <f>+'Ark1'!C2064</f>
        <v>2024</v>
      </c>
      <c r="C380" s="234">
        <f>+'Ark1'!L2064</f>
        <v>14</v>
      </c>
      <c r="D380" s="234" t="str">
        <f>VLOOKUP(C380,Klasse!$C$10:$D$26,2)</f>
        <v>E</v>
      </c>
      <c r="E380" s="28">
        <f>+'Ark1'!H2064</f>
        <v>1</v>
      </c>
      <c r="F380" s="28">
        <f>+'Ark1'!J2064</f>
        <v>116</v>
      </c>
      <c r="G380" s="28" t="str">
        <f>VLOOKUP(F380,RNR!$A$1:$B$25,2)</f>
        <v>Sandeid</v>
      </c>
      <c r="H380" s="28" t="str">
        <f>+IF(I380=0,"",'Ark1'!Q2064)</f>
        <v/>
      </c>
      <c r="I380" s="335">
        <f>+'Ark1'!R2064</f>
        <v>0</v>
      </c>
      <c r="J380" s="29" t="str">
        <f>+IF(I380=0,"",'Ark1'!AG2064)</f>
        <v/>
      </c>
      <c r="L380" s="29" t="str">
        <f>+IF(I380=0,"",'Ark1'!AH2064)</f>
        <v/>
      </c>
      <c r="M380" s="95"/>
      <c r="N380" s="485">
        <f>+'Ark1'!AI2064</f>
        <v>0</v>
      </c>
      <c r="O380" s="73"/>
      <c r="P380" s="73"/>
      <c r="Q380" s="73"/>
      <c r="R380" s="32" t="str">
        <f>+IF(I380=0,"",'Ark1'!U2064)</f>
        <v/>
      </c>
      <c r="S380" s="215"/>
      <c r="T380" s="486" t="str">
        <f>+IF(N380=0,"",'Ark1'!AJ2064)</f>
        <v/>
      </c>
      <c r="U380" s="95"/>
      <c r="V380" s="486" t="str">
        <f>+IF(N380=0,"",'Ark1'!AK2064)</f>
        <v/>
      </c>
      <c r="W380" s="95"/>
      <c r="X380" s="27" t="str">
        <f>+IF(I380=0,"",'Ark1'!T2064)</f>
        <v/>
      </c>
      <c r="Y380" s="34" t="str">
        <f>+IF(I380=0,"",'Ark1'!W2064)</f>
        <v/>
      </c>
      <c r="Z380" s="34" t="str">
        <f>+IF(I380=0,"",'Ark1'!X2064)</f>
        <v/>
      </c>
      <c r="AA380" s="34" t="str">
        <f>+IF(I380=0,"",'Ark1'!Y2064)</f>
        <v/>
      </c>
      <c r="AB380" s="34" t="str">
        <f>+IF(I380=0,"",'Ark1'!Z2064)</f>
        <v/>
      </c>
      <c r="AC380" s="29" t="str">
        <f>+IF(I380=0,"",'Ark1'!AA2064)</f>
        <v/>
      </c>
      <c r="AD380" s="27" t="str">
        <f>+IF(I380=0,"",'Ark1'!AC2064)</f>
        <v/>
      </c>
      <c r="AE380" s="34" t="str">
        <f>+IF(I380=0,"",'Ark1'!AE2064)</f>
        <v/>
      </c>
      <c r="AF380" s="29" t="str">
        <f t="shared" si="37"/>
        <v/>
      </c>
      <c r="AH380" s="214"/>
      <c r="AK380" s="29"/>
      <c r="AL380" s="27"/>
    </row>
    <row r="381" spans="1:62" ht="15.6">
      <c r="A381" s="214"/>
      <c r="B381" s="290">
        <f>+'Ark1'!C2065</f>
        <v>2024</v>
      </c>
      <c r="C381" s="234">
        <f>+'Ark1'!L2065</f>
        <v>14</v>
      </c>
      <c r="D381" s="234" t="str">
        <f>VLOOKUP(C381,Klasse!$C$10:$D$26,2)</f>
        <v>E</v>
      </c>
      <c r="E381" s="28">
        <f>+'Ark1'!H2065</f>
        <v>2</v>
      </c>
      <c r="F381" s="28">
        <f>+'Ark1'!J2065</f>
        <v>117</v>
      </c>
      <c r="G381" s="28" t="str">
        <f>VLOOKUP(F381,RNR!$A$1:$B$25,2)</f>
        <v>Jæren</v>
      </c>
      <c r="H381" s="28">
        <f>+IF(I381=0,"",'Ark1'!Q2065)</f>
        <v>1</v>
      </c>
      <c r="I381" s="335">
        <f>+'Ark1'!R2065</f>
        <v>1</v>
      </c>
      <c r="J381" s="29">
        <f>+IF(I381=0,"",'Ark1'!AG2065)</f>
        <v>2.4434513586082625E-2</v>
      </c>
      <c r="L381" s="29">
        <f>+IF(I381=0,"",'Ark1'!AH2065)</f>
        <v>0</v>
      </c>
      <c r="M381" s="95"/>
      <c r="N381" s="485">
        <f>+'Ark1'!AI2065</f>
        <v>1</v>
      </c>
      <c r="O381" s="73"/>
      <c r="P381" s="73"/>
      <c r="Q381" s="73"/>
      <c r="R381" s="32">
        <f>+IF(I381=0,"",'Ark1'!U2065)</f>
        <v>44.6</v>
      </c>
      <c r="S381" s="215"/>
      <c r="T381" s="486">
        <f>+IF(N381=0,"",'Ark1'!AJ2065)</f>
        <v>111.1</v>
      </c>
      <c r="U381" s="95"/>
      <c r="V381" s="486">
        <f>+IF(N381=0,"",'Ark1'!AK2065)</f>
        <v>32.523155971129192</v>
      </c>
      <c r="W381" s="95"/>
      <c r="X381" s="27">
        <f>+IF(I381=0,"",'Ark1'!T2065)</f>
        <v>15</v>
      </c>
      <c r="Y381" s="34">
        <f>+IF(I381=0,"",'Ark1'!W2065)</f>
        <v>100</v>
      </c>
      <c r="Z381" s="34">
        <f>+IF(I381=0,"",'Ark1'!X2065)</f>
        <v>100</v>
      </c>
      <c r="AA381" s="34">
        <f>+IF(I381=0,"",'Ark1'!Y2065)</f>
        <v>100</v>
      </c>
      <c r="AB381" s="34">
        <f>+IF(I381=0,"",'Ark1'!Z2065)</f>
        <v>0</v>
      </c>
      <c r="AC381" s="29">
        <f>+IF(I381=0,"",'Ark1'!AA2065)</f>
        <v>0</v>
      </c>
      <c r="AD381" s="27">
        <f>+IF(I381=0,"",'Ark1'!AC2065)</f>
        <v>0</v>
      </c>
      <c r="AE381" s="34">
        <f>+IF(I381=0,"",'Ark1'!AE2065)</f>
        <v>0</v>
      </c>
      <c r="AF381" s="29">
        <f t="shared" si="37"/>
        <v>3.1857142857142859</v>
      </c>
      <c r="AH381" s="214"/>
      <c r="AK381" s="29"/>
      <c r="AL381" s="27"/>
    </row>
    <row r="382" spans="1:62" ht="15.6">
      <c r="A382" s="214"/>
      <c r="B382" s="290">
        <f>+'Ark1'!C2066</f>
        <v>2024</v>
      </c>
      <c r="C382" s="234">
        <f>+'Ark1'!L2066</f>
        <v>14</v>
      </c>
      <c r="D382" s="234" t="str">
        <f>VLOOKUP(C382,Klasse!$C$10:$D$26,2)</f>
        <v>E</v>
      </c>
      <c r="E382" s="28">
        <f>+'Ark1'!H2066</f>
        <v>1</v>
      </c>
      <c r="F382" s="28">
        <f>+'Ark1'!J2066</f>
        <v>134</v>
      </c>
      <c r="G382" s="28" t="str">
        <f>VLOOKUP(F382,RNR!$A$1:$B$25,2)</f>
        <v>Førde</v>
      </c>
      <c r="H382" s="28" t="str">
        <f>+IF(I382=0,"",'Ark1'!Q2066)</f>
        <v/>
      </c>
      <c r="I382" s="335">
        <f>+'Ark1'!R2066</f>
        <v>0</v>
      </c>
      <c r="J382" s="29" t="str">
        <f>+IF(I382=0,"",'Ark1'!AG2066)</f>
        <v/>
      </c>
      <c r="L382" s="29" t="str">
        <f>+IF(I382=0,"",'Ark1'!AH2066)</f>
        <v/>
      </c>
      <c r="M382" s="95"/>
      <c r="N382" s="485">
        <f>+'Ark1'!AI2066</f>
        <v>0</v>
      </c>
      <c r="O382" s="73"/>
      <c r="P382" s="73"/>
      <c r="Q382" s="73"/>
      <c r="R382" s="32" t="str">
        <f>+IF(I382=0,"",'Ark1'!U2066)</f>
        <v/>
      </c>
      <c r="S382" s="215"/>
      <c r="T382" s="486" t="str">
        <f>+IF(N382=0,"",'Ark1'!AJ2066)</f>
        <v/>
      </c>
      <c r="U382" s="95"/>
      <c r="V382" s="486" t="str">
        <f>+IF(N382=0,"",'Ark1'!AK2066)</f>
        <v/>
      </c>
      <c r="W382" s="95"/>
      <c r="X382" s="27" t="str">
        <f>+IF(I382=0,"",'Ark1'!T2066)</f>
        <v/>
      </c>
      <c r="Y382" s="34" t="str">
        <f>+IF(I382=0,"",'Ark1'!W2066)</f>
        <v/>
      </c>
      <c r="Z382" s="34" t="str">
        <f>+IF(I382=0,"",'Ark1'!X2066)</f>
        <v/>
      </c>
      <c r="AA382" s="34" t="str">
        <f>+IF(I382=0,"",'Ark1'!Y2066)</f>
        <v/>
      </c>
      <c r="AB382" s="34" t="str">
        <f>+IF(I382=0,"",'Ark1'!Z2066)</f>
        <v/>
      </c>
      <c r="AC382" s="29" t="str">
        <f>+IF(I382=0,"",'Ark1'!AA2066)</f>
        <v/>
      </c>
      <c r="AD382" s="27" t="str">
        <f>+IF(I382=0,"",'Ark1'!AC2066)</f>
        <v/>
      </c>
      <c r="AE382" s="34" t="str">
        <f>+IF(I382=0,"",'Ark1'!AE2066)</f>
        <v/>
      </c>
      <c r="AF382" s="29" t="str">
        <f t="shared" si="37"/>
        <v/>
      </c>
      <c r="AH382" s="214"/>
      <c r="AK382" s="29"/>
      <c r="AL382" s="27"/>
    </row>
    <row r="383" spans="1:62" ht="15.6">
      <c r="A383" s="214"/>
      <c r="B383" s="290">
        <f>+'Ark1'!C2067</f>
        <v>2024</v>
      </c>
      <c r="C383" s="234">
        <f>+'Ark1'!L2067</f>
        <v>14</v>
      </c>
      <c r="D383" s="234" t="str">
        <f>VLOOKUP(C383,Klasse!$C$10:$D$26,2)</f>
        <v>E</v>
      </c>
      <c r="E383" s="28">
        <f>+'Ark1'!H2067</f>
        <v>2</v>
      </c>
      <c r="F383" s="28">
        <f>+'Ark1'!J2067</f>
        <v>141</v>
      </c>
      <c r="G383" s="28" t="str">
        <f>VLOOKUP(F383,RNR!$A$1:$B$25,2)</f>
        <v>Ølen</v>
      </c>
      <c r="H383" s="28" t="str">
        <f>+IF(I383=0,"",'Ark1'!Q2067)</f>
        <v/>
      </c>
      <c r="I383" s="335">
        <f>+'Ark1'!R2067</f>
        <v>0</v>
      </c>
      <c r="J383" s="29" t="str">
        <f>+IF(I383=0,"",'Ark1'!AG2067)</f>
        <v/>
      </c>
      <c r="L383" s="29" t="str">
        <f>+IF(I383=0,"",'Ark1'!AH2067)</f>
        <v/>
      </c>
      <c r="M383" s="95"/>
      <c r="N383" s="485">
        <f>+'Ark1'!AI2067</f>
        <v>0</v>
      </c>
      <c r="O383" s="73"/>
      <c r="P383" s="73"/>
      <c r="Q383" s="73"/>
      <c r="R383" s="32" t="str">
        <f>+IF(I383=0,"",'Ark1'!U2067)</f>
        <v/>
      </c>
      <c r="S383" s="215"/>
      <c r="T383" s="486" t="str">
        <f>+IF(N383=0,"",'Ark1'!AJ2067)</f>
        <v/>
      </c>
      <c r="U383" s="95"/>
      <c r="V383" s="486" t="str">
        <f>+IF(N383=0,"",'Ark1'!AK2067)</f>
        <v/>
      </c>
      <c r="W383" s="95"/>
      <c r="X383" s="27" t="str">
        <f>+IF(I383=0,"",'Ark1'!T2067)</f>
        <v/>
      </c>
      <c r="Y383" s="34" t="str">
        <f>+IF(I383=0,"",'Ark1'!W2067)</f>
        <v/>
      </c>
      <c r="Z383" s="34" t="str">
        <f>+IF(I383=0,"",'Ark1'!X2067)</f>
        <v/>
      </c>
      <c r="AA383" s="34" t="str">
        <f>+IF(I383=0,"",'Ark1'!Y2067)</f>
        <v/>
      </c>
      <c r="AB383" s="34" t="str">
        <f>+IF(I383=0,"",'Ark1'!Z2067)</f>
        <v/>
      </c>
      <c r="AC383" s="29" t="str">
        <f>+IF(I383=0,"",'Ark1'!AA2067)</f>
        <v/>
      </c>
      <c r="AD383" s="27" t="str">
        <f>+IF(I383=0,"",'Ark1'!AC2067)</f>
        <v/>
      </c>
      <c r="AE383" s="34" t="str">
        <f>+IF(I383=0,"",'Ark1'!AE2067)</f>
        <v/>
      </c>
      <c r="AF383" s="29" t="str">
        <f t="shared" si="37"/>
        <v/>
      </c>
      <c r="AH383" s="214"/>
      <c r="AK383" s="29"/>
      <c r="AL383" s="27"/>
    </row>
    <row r="384" spans="1:62" ht="15.6">
      <c r="A384" s="214"/>
      <c r="B384" s="290">
        <f>+'Ark1'!C2068</f>
        <v>2024</v>
      </c>
      <c r="C384" s="234">
        <f>+'Ark1'!L2068</f>
        <v>14</v>
      </c>
      <c r="D384" s="234" t="str">
        <f>VLOOKUP(C384,Klasse!$C$10:$D$26,2)</f>
        <v>E</v>
      </c>
      <c r="E384" s="28">
        <f>+'Ark1'!H2068</f>
        <v>2</v>
      </c>
      <c r="F384" s="28">
        <f>+'Ark1'!J2068</f>
        <v>143</v>
      </c>
      <c r="G384" s="28" t="str">
        <f>VLOOKUP(F384,RNR!$A$1:$B$25,2)</f>
        <v>Nordfjord</v>
      </c>
      <c r="H384" s="28" t="str">
        <f>+IF(I384=0,"",'Ark1'!Q2068)</f>
        <v/>
      </c>
      <c r="I384" s="335">
        <f>+'Ark1'!R2068</f>
        <v>0</v>
      </c>
      <c r="J384" s="29" t="str">
        <f>+IF(I384=0,"",'Ark1'!AG2068)</f>
        <v/>
      </c>
      <c r="L384" s="29" t="str">
        <f>+IF(I384=0,"",'Ark1'!AH2068)</f>
        <v/>
      </c>
      <c r="M384" s="95"/>
      <c r="N384" s="485">
        <f>+'Ark1'!AI2068</f>
        <v>0</v>
      </c>
      <c r="O384" s="73"/>
      <c r="P384" s="73"/>
      <c r="Q384" s="73"/>
      <c r="R384" s="32" t="str">
        <f>+IF(I384=0,"",'Ark1'!U2068)</f>
        <v/>
      </c>
      <c r="S384" s="215"/>
      <c r="T384" s="486" t="str">
        <f>+IF(N384=0,"",'Ark1'!AJ2068)</f>
        <v/>
      </c>
      <c r="U384" s="95"/>
      <c r="V384" s="486" t="str">
        <f>+IF(N384=0,"",'Ark1'!AK2068)</f>
        <v/>
      </c>
      <c r="W384" s="95"/>
      <c r="X384" s="27" t="str">
        <f>+IF(I384=0,"",'Ark1'!T2068)</f>
        <v/>
      </c>
      <c r="Y384" s="34" t="str">
        <f>+IF(I384=0,"",'Ark1'!W2068)</f>
        <v/>
      </c>
      <c r="Z384" s="34" t="str">
        <f>+IF(I384=0,"",'Ark1'!X2068)</f>
        <v/>
      </c>
      <c r="AA384" s="34" t="str">
        <f>+IF(I384=0,"",'Ark1'!Y2068)</f>
        <v/>
      </c>
      <c r="AB384" s="34" t="str">
        <f>+IF(I384=0,"",'Ark1'!Z2068)</f>
        <v/>
      </c>
      <c r="AC384" s="29" t="str">
        <f>+IF(I384=0,"",'Ark1'!AA2068)</f>
        <v/>
      </c>
      <c r="AD384" s="27" t="str">
        <f>+IF(I384=0,"",'Ark1'!AC2068)</f>
        <v/>
      </c>
      <c r="AE384" s="34" t="str">
        <f>+IF(I384=0,"",'Ark1'!AE2068)</f>
        <v/>
      </c>
      <c r="AF384" s="29" t="str">
        <f t="shared" si="37"/>
        <v/>
      </c>
      <c r="AH384" s="214"/>
      <c r="AK384" s="29"/>
      <c r="AL384" s="27"/>
    </row>
    <row r="385" spans="1:74" ht="15.6">
      <c r="A385" s="214"/>
      <c r="B385" s="290">
        <f>+'Ark1'!C2069</f>
        <v>2024</v>
      </c>
      <c r="C385" s="234">
        <f>+'Ark1'!L2069</f>
        <v>14</v>
      </c>
      <c r="D385" s="234" t="str">
        <f>VLOOKUP(C385,Klasse!$C$10:$D$26,2)</f>
        <v>E</v>
      </c>
      <c r="E385" s="28">
        <f>+'Ark1'!H2069</f>
        <v>2</v>
      </c>
      <c r="F385" s="28">
        <f>+'Ark1'!J2069</f>
        <v>147</v>
      </c>
      <c r="G385" s="28" t="str">
        <f>VLOOKUP(F385,RNR!$A$1:$B$25,2)</f>
        <v>Midt-Norge</v>
      </c>
      <c r="H385" s="28" t="str">
        <f>+IF(I385=0,"",'Ark1'!Q2069)</f>
        <v/>
      </c>
      <c r="I385" s="335">
        <f>+'Ark1'!R2069</f>
        <v>0</v>
      </c>
      <c r="J385" s="29" t="str">
        <f>+IF(I385=0,"",'Ark1'!AG2069)</f>
        <v/>
      </c>
      <c r="L385" s="29" t="str">
        <f>+IF(I385=0,"",'Ark1'!AH2069)</f>
        <v/>
      </c>
      <c r="M385" s="95"/>
      <c r="N385" s="485">
        <f>+'Ark1'!AI2069</f>
        <v>0</v>
      </c>
      <c r="O385" s="73"/>
      <c r="P385" s="73"/>
      <c r="Q385" s="73"/>
      <c r="R385" s="32" t="str">
        <f>+IF(I385=0,"",'Ark1'!U2069)</f>
        <v/>
      </c>
      <c r="S385" s="215"/>
      <c r="T385" s="486" t="str">
        <f>+IF(N385=0,"",'Ark1'!AJ2069)</f>
        <v/>
      </c>
      <c r="U385" s="95"/>
      <c r="V385" s="486" t="str">
        <f>+IF(N385=0,"",'Ark1'!AK2069)</f>
        <v/>
      </c>
      <c r="W385" s="95"/>
      <c r="X385" s="27" t="str">
        <f>+IF(I385=0,"",'Ark1'!T2069)</f>
        <v/>
      </c>
      <c r="Y385" s="34" t="str">
        <f>+IF(I385=0,"",'Ark1'!W2069)</f>
        <v/>
      </c>
      <c r="Z385" s="34" t="str">
        <f>+IF(I385=0,"",'Ark1'!X2069)</f>
        <v/>
      </c>
      <c r="AA385" s="34" t="str">
        <f>+IF(I385=0,"",'Ark1'!Y2069)</f>
        <v/>
      </c>
      <c r="AB385" s="34" t="str">
        <f>+IF(I385=0,"",'Ark1'!Z2069)</f>
        <v/>
      </c>
      <c r="AC385" s="29" t="str">
        <f>+IF(I385=0,"",'Ark1'!AA2069)</f>
        <v/>
      </c>
      <c r="AD385" s="27" t="str">
        <f>+IF(I385=0,"",'Ark1'!AC2069)</f>
        <v/>
      </c>
      <c r="AE385" s="34" t="str">
        <f>+IF(I385=0,"",'Ark1'!AE2069)</f>
        <v/>
      </c>
      <c r="AF385" s="29" t="str">
        <f t="shared" si="37"/>
        <v/>
      </c>
      <c r="AH385" s="214"/>
      <c r="AK385" s="29"/>
      <c r="AL385" s="27"/>
    </row>
    <row r="386" spans="1:74" ht="15.6">
      <c r="A386" s="214"/>
      <c r="B386" s="290">
        <f>+'Ark1'!C2070</f>
        <v>2024</v>
      </c>
      <c r="C386" s="234">
        <f>+'Ark1'!L2070</f>
        <v>14</v>
      </c>
      <c r="D386" s="234" t="str">
        <f>VLOOKUP(C386,Klasse!$C$10:$D$26,2)</f>
        <v>E</v>
      </c>
      <c r="E386" s="28">
        <f>+'Ark1'!H2070</f>
        <v>1</v>
      </c>
      <c r="F386" s="28">
        <f>+'Ark1'!J2070</f>
        <v>155</v>
      </c>
      <c r="G386" s="28" t="str">
        <f>VLOOKUP(F386,RNR!$A$1:$B$25,2)</f>
        <v>Målselv</v>
      </c>
      <c r="H386" s="28">
        <f>+IF(I386=0,"",'Ark1'!Q2070)</f>
        <v>2</v>
      </c>
      <c r="I386" s="335">
        <f>+'Ark1'!R2070</f>
        <v>2</v>
      </c>
      <c r="J386" s="29">
        <f>+IF(I386=0,"",'Ark1'!AG2070)</f>
        <v>7.3052786874730491E-2</v>
      </c>
      <c r="L386" s="29">
        <f>+IF(I386=0,"",'Ark1'!AH2070)</f>
        <v>0</v>
      </c>
      <c r="M386" s="95"/>
      <c r="N386" s="485">
        <f>+'Ark1'!AI2070</f>
        <v>1</v>
      </c>
      <c r="O386" s="73"/>
      <c r="P386" s="73"/>
      <c r="Q386" s="73"/>
      <c r="R386" s="32">
        <f>+IF(I386=0,"",'Ark1'!U2070)</f>
        <v>61.5</v>
      </c>
      <c r="S386" s="215"/>
      <c r="T386" s="486">
        <f>+IF(N386=0,"",'Ark1'!AJ2070)</f>
        <v>123.2</v>
      </c>
      <c r="U386" s="95"/>
      <c r="V386" s="486">
        <f>+IF(N386=0,"",'Ark1'!AK2070)</f>
        <v>35.080979907257507</v>
      </c>
      <c r="W386" s="95"/>
      <c r="X386" s="27">
        <f>+IF(I386=0,"",'Ark1'!T2070)</f>
        <v>13</v>
      </c>
      <c r="Y386" s="34">
        <f>+IF(I386=0,"",'Ark1'!W2070)</f>
        <v>100</v>
      </c>
      <c r="Z386" s="34">
        <f>+IF(I386=0,"",'Ark1'!X2070)</f>
        <v>100</v>
      </c>
      <c r="AA386" s="34">
        <f>+IF(I386=0,"",'Ark1'!Y2070)</f>
        <v>100</v>
      </c>
      <c r="AB386" s="34">
        <f>+IF(I386=0,"",'Ark1'!Z2070)</f>
        <v>4.0999999999999375</v>
      </c>
      <c r="AC386" s="29">
        <f>+IF(I386=0,"",'Ark1'!AA2070)</f>
        <v>0</v>
      </c>
      <c r="AD386" s="27">
        <f>+IF(I386=0,"",'Ark1'!AC2070)</f>
        <v>0</v>
      </c>
      <c r="AE386" s="34">
        <f>+IF(I386=0,"",'Ark1'!AE2070)</f>
        <v>0</v>
      </c>
      <c r="AF386" s="29">
        <f t="shared" si="37"/>
        <v>4.3928571428571432</v>
      </c>
      <c r="AH386" s="214"/>
      <c r="AK386" s="29"/>
      <c r="AL386" s="27"/>
    </row>
    <row r="387" spans="1:74" ht="15.6">
      <c r="A387" s="214"/>
      <c r="B387" s="290">
        <f>+'Ark1'!C2071</f>
        <v>2024</v>
      </c>
      <c r="C387" s="234">
        <f>+'Ark1'!L2071</f>
        <v>14</v>
      </c>
      <c r="D387" s="234" t="str">
        <f>VLOOKUP(C387,Klasse!$C$10:$D$26,2)</f>
        <v>E</v>
      </c>
      <c r="E387" s="28">
        <f>+'Ark1'!H2071</f>
        <v>2</v>
      </c>
      <c r="F387" s="28">
        <f>+'Ark1'!J2071</f>
        <v>160</v>
      </c>
      <c r="G387" s="28" t="str">
        <f>VLOOKUP(F387,RNR!$A$1:$B$25,2)</f>
        <v>Oslo</v>
      </c>
      <c r="H387" s="28" t="str">
        <f>+IF(I387=0,"",'Ark1'!Q2071)</f>
        <v/>
      </c>
      <c r="I387" s="335">
        <f>+'Ark1'!R2071</f>
        <v>0</v>
      </c>
      <c r="J387" s="29" t="str">
        <f>+IF(I387=0,"",'Ark1'!AG2071)</f>
        <v/>
      </c>
      <c r="L387" s="29" t="str">
        <f>+IF(I387=0,"",'Ark1'!AH2071)</f>
        <v/>
      </c>
      <c r="M387" s="95"/>
      <c r="N387" s="485">
        <f>+'Ark1'!AI2071</f>
        <v>0</v>
      </c>
      <c r="O387" s="73"/>
      <c r="P387" s="73"/>
      <c r="Q387" s="73"/>
      <c r="R387" s="32" t="str">
        <f>+IF(I387=0,"",'Ark1'!U2071)</f>
        <v/>
      </c>
      <c r="S387" s="215"/>
      <c r="T387" s="486" t="str">
        <f>+IF(N387=0,"",'Ark1'!AJ2071)</f>
        <v/>
      </c>
      <c r="U387" s="95"/>
      <c r="V387" s="486" t="str">
        <f>+IF(N387=0,"",'Ark1'!AK2071)</f>
        <v/>
      </c>
      <c r="W387" s="95"/>
      <c r="X387" s="27" t="str">
        <f>+IF(I387=0,"",'Ark1'!T2071)</f>
        <v/>
      </c>
      <c r="Y387" s="34" t="str">
        <f>+IF(I387=0,"",'Ark1'!W2071)</f>
        <v/>
      </c>
      <c r="Z387" s="34" t="str">
        <f>+IF(I387=0,"",'Ark1'!X2071)</f>
        <v/>
      </c>
      <c r="AA387" s="34" t="str">
        <f>+IF(I387=0,"",'Ark1'!Y2071)</f>
        <v/>
      </c>
      <c r="AB387" s="34" t="str">
        <f>+IF(I387=0,"",'Ark1'!Z2071)</f>
        <v/>
      </c>
      <c r="AC387" s="29" t="str">
        <f>+IF(I387=0,"",'Ark1'!AA2071)</f>
        <v/>
      </c>
      <c r="AD387" s="27" t="str">
        <f>+IF(I387=0,"",'Ark1'!AC2071)</f>
        <v/>
      </c>
      <c r="AE387" s="34" t="str">
        <f>+IF(I387=0,"",'Ark1'!AE2071)</f>
        <v/>
      </c>
      <c r="AF387" s="29" t="str">
        <f t="shared" si="37"/>
        <v/>
      </c>
      <c r="AH387" s="214"/>
      <c r="AK387" s="29"/>
      <c r="AL387" s="27"/>
    </row>
    <row r="388" spans="1:74" ht="15.6">
      <c r="A388" s="214"/>
      <c r="B388" s="290">
        <f>+'Ark1'!C2072</f>
        <v>2024</v>
      </c>
      <c r="C388" s="234">
        <f>+'Ark1'!L2072</f>
        <v>14</v>
      </c>
      <c r="D388" s="234" t="str">
        <f>VLOOKUP(C388,Klasse!$C$10:$D$26,2)</f>
        <v>E</v>
      </c>
      <c r="E388" s="28">
        <f>+'Ark1'!H2072</f>
        <v>1</v>
      </c>
      <c r="F388" s="28">
        <f>+'Ark1'!J2072</f>
        <v>171</v>
      </c>
      <c r="G388" s="28" t="str">
        <f>VLOOKUP(F388,RNR!$A$1:$B$25,2)</f>
        <v>Prima</v>
      </c>
      <c r="H388" s="28" t="str">
        <f>+IF(I388=0,"",'Ark1'!Q2072)</f>
        <v/>
      </c>
      <c r="I388" s="335">
        <f>+'Ark1'!R2072</f>
        <v>0</v>
      </c>
      <c r="J388" s="29" t="str">
        <f>+IF(I388=0,"",'Ark1'!AG2072)</f>
        <v/>
      </c>
      <c r="L388" s="29" t="str">
        <f>+IF(I388=0,"",'Ark1'!AH2072)</f>
        <v/>
      </c>
      <c r="M388" s="95"/>
      <c r="N388" s="485">
        <f>+'Ark1'!AI2072</f>
        <v>0</v>
      </c>
      <c r="O388" s="73"/>
      <c r="P388" s="73"/>
      <c r="Q388" s="73"/>
      <c r="R388" s="32" t="str">
        <f>+IF(I388=0,"",'Ark1'!U2072)</f>
        <v/>
      </c>
      <c r="S388" s="215"/>
      <c r="T388" s="486" t="str">
        <f>+IF(N388=0,"",'Ark1'!AJ2072)</f>
        <v/>
      </c>
      <c r="U388" s="95"/>
      <c r="V388" s="486" t="str">
        <f>+IF(N388=0,"",'Ark1'!AK2072)</f>
        <v/>
      </c>
      <c r="W388" s="95"/>
      <c r="X388" s="27" t="str">
        <f>+IF(I388=0,"",'Ark1'!T2072)</f>
        <v/>
      </c>
      <c r="Y388" s="34" t="str">
        <f>+IF(I388=0,"",'Ark1'!W2072)</f>
        <v/>
      </c>
      <c r="Z388" s="34" t="str">
        <f>+IF(I388=0,"",'Ark1'!X2072)</f>
        <v/>
      </c>
      <c r="AA388" s="34" t="str">
        <f>+IF(I388=0,"",'Ark1'!Y2072)</f>
        <v/>
      </c>
      <c r="AB388" s="34" t="str">
        <f>+IF(I388=0,"",'Ark1'!Z2072)</f>
        <v/>
      </c>
      <c r="AC388" s="29" t="str">
        <f>+IF(I388=0,"",'Ark1'!AA2072)</f>
        <v/>
      </c>
      <c r="AD388" s="27" t="str">
        <f>+IF(I388=0,"",'Ark1'!AC2072)</f>
        <v/>
      </c>
      <c r="AE388" s="34" t="str">
        <f>+IF(I388=0,"",'Ark1'!AE2072)</f>
        <v/>
      </c>
      <c r="AF388" s="29" t="str">
        <f t="shared" si="37"/>
        <v/>
      </c>
      <c r="AH388" s="214"/>
      <c r="AK388" s="29"/>
      <c r="AL388" s="27"/>
    </row>
    <row r="389" spans="1:74" ht="15.6">
      <c r="A389" s="214"/>
      <c r="B389" s="290">
        <f>+'Ark1'!C2073</f>
        <v>2024</v>
      </c>
      <c r="C389" s="234">
        <f>+'Ark1'!L2073</f>
        <v>14</v>
      </c>
      <c r="D389" s="234" t="str">
        <f>VLOOKUP(C389,Klasse!$C$10:$D$26,2)</f>
        <v>E</v>
      </c>
      <c r="E389" s="28">
        <f>+'Ark1'!H2073</f>
        <v>2</v>
      </c>
      <c r="F389" s="28">
        <f>+'Ark1'!J2073</f>
        <v>175</v>
      </c>
      <c r="G389" s="28" t="str">
        <f>VLOOKUP(F389,RNR!$A$1:$B$25,2)</f>
        <v>Ole Ringdal</v>
      </c>
      <c r="H389" s="28" t="str">
        <f>+IF(I389=0,"",'Ark1'!Q2073)</f>
        <v/>
      </c>
      <c r="I389" s="335">
        <f>+'Ark1'!R2073</f>
        <v>0</v>
      </c>
      <c r="J389" s="29" t="str">
        <f>+IF(I389=0,"",'Ark1'!AG2073)</f>
        <v/>
      </c>
      <c r="L389" s="29" t="str">
        <f>+IF(I389=0,"",'Ark1'!AH2073)</f>
        <v/>
      </c>
      <c r="M389" s="95"/>
      <c r="N389" s="485">
        <f>+'Ark1'!AI2073</f>
        <v>0</v>
      </c>
      <c r="O389" s="73"/>
      <c r="P389" s="73"/>
      <c r="Q389" s="73"/>
      <c r="R389" s="32" t="str">
        <f>+IF(I389=0,"",'Ark1'!U2073)</f>
        <v/>
      </c>
      <c r="S389" s="215"/>
      <c r="T389" s="486" t="str">
        <f>+IF(N389=0,"",'Ark1'!AJ2073)</f>
        <v/>
      </c>
      <c r="U389" s="95"/>
      <c r="V389" s="486" t="str">
        <f>+IF(N389=0,"",'Ark1'!AK2073)</f>
        <v/>
      </c>
      <c r="W389" s="95"/>
      <c r="X389" s="27" t="str">
        <f>+IF(I389=0,"",'Ark1'!T2073)</f>
        <v/>
      </c>
      <c r="Y389" s="34" t="str">
        <f>+IF(I389=0,"",'Ark1'!W2073)</f>
        <v/>
      </c>
      <c r="Z389" s="34" t="str">
        <f>+IF(I389=0,"",'Ark1'!X2073)</f>
        <v/>
      </c>
      <c r="AA389" s="34" t="str">
        <f>+IF(I389=0,"",'Ark1'!Y2073)</f>
        <v/>
      </c>
      <c r="AB389" s="34" t="str">
        <f>+IF(I389=0,"",'Ark1'!Z2073)</f>
        <v/>
      </c>
      <c r="AC389" s="29" t="str">
        <f>+IF(I389=0,"",'Ark1'!AA2073)</f>
        <v/>
      </c>
      <c r="AD389" s="27" t="str">
        <f>+IF(I389=0,"",'Ark1'!AC2073)</f>
        <v/>
      </c>
      <c r="AE389" s="34" t="str">
        <f>+IF(I389=0,"",'Ark1'!AE2073)</f>
        <v/>
      </c>
      <c r="AF389" s="29" t="str">
        <f t="shared" si="37"/>
        <v/>
      </c>
      <c r="AH389" s="214"/>
      <c r="AK389" s="29"/>
      <c r="AL389" s="27"/>
    </row>
    <row r="390" spans="1:74" ht="15.6">
      <c r="A390" s="214"/>
      <c r="B390" s="290">
        <f>+'Ark1'!C2074</f>
        <v>2024</v>
      </c>
      <c r="C390" s="234">
        <f>+'Ark1'!L2074</f>
        <v>14</v>
      </c>
      <c r="D390" s="234" t="str">
        <f>VLOOKUP(C390,Klasse!$C$10:$D$26,2)</f>
        <v>E</v>
      </c>
      <c r="E390" s="28">
        <f>+'Ark1'!H2074</f>
        <v>2</v>
      </c>
      <c r="F390" s="28">
        <f>+'Ark1'!J2074</f>
        <v>177</v>
      </c>
      <c r="G390" s="28" t="str">
        <f>VLOOKUP(F390,RNR!$A$1:$B$25,2)</f>
        <v>Slakthuset</v>
      </c>
      <c r="H390" s="28" t="str">
        <f>+IF(I390=0,"",'Ark1'!Q2074)</f>
        <v/>
      </c>
      <c r="I390" s="335">
        <f>+'Ark1'!R2074</f>
        <v>0</v>
      </c>
      <c r="J390" s="29" t="str">
        <f>+IF(I390=0,"",'Ark1'!AG2074)</f>
        <v/>
      </c>
      <c r="L390" s="29" t="str">
        <f>+IF(I390=0,"",'Ark1'!AH2074)</f>
        <v/>
      </c>
      <c r="M390" s="95"/>
      <c r="N390" s="485">
        <f>+'Ark1'!AI2074</f>
        <v>0</v>
      </c>
      <c r="O390" s="73"/>
      <c r="P390" s="73"/>
      <c r="Q390" s="73"/>
      <c r="R390" s="32" t="str">
        <f>+IF(I390=0,"",'Ark1'!U2074)</f>
        <v/>
      </c>
      <c r="S390" s="215"/>
      <c r="T390" s="486" t="str">
        <f>+IF(N390=0,"",'Ark1'!AJ2074)</f>
        <v/>
      </c>
      <c r="U390" s="95"/>
      <c r="V390" s="486" t="str">
        <f>+IF(N390=0,"",'Ark1'!AK2074)</f>
        <v/>
      </c>
      <c r="W390" s="95"/>
      <c r="X390" s="27" t="str">
        <f>+IF(I390=0,"",'Ark1'!T2074)</f>
        <v/>
      </c>
      <c r="Y390" s="34" t="str">
        <f>+IF(I390=0,"",'Ark1'!W2074)</f>
        <v/>
      </c>
      <c r="Z390" s="34" t="str">
        <f>+IF(I390=0,"",'Ark1'!X2074)</f>
        <v/>
      </c>
      <c r="AA390" s="34" t="str">
        <f>+IF(I390=0,"",'Ark1'!Y2074)</f>
        <v/>
      </c>
      <c r="AB390" s="34" t="str">
        <f>+IF(I390=0,"",'Ark1'!Z2074)</f>
        <v/>
      </c>
      <c r="AC390" s="29" t="str">
        <f>+IF(I390=0,"",'Ark1'!AA2074)</f>
        <v/>
      </c>
      <c r="AD390" s="27" t="str">
        <f>+IF(I390=0,"",'Ark1'!AC2074)</f>
        <v/>
      </c>
      <c r="AE390" s="34" t="str">
        <f>+IF(I390=0,"",'Ark1'!AE2074)</f>
        <v/>
      </c>
      <c r="AF390" s="29" t="str">
        <f t="shared" si="37"/>
        <v/>
      </c>
      <c r="AH390" s="214"/>
      <c r="AK390" s="29"/>
      <c r="AL390" s="27"/>
    </row>
    <row r="391" spans="1:74" ht="15.6">
      <c r="A391" s="214"/>
      <c r="B391" s="290">
        <f>+'Ark1'!C2075</f>
        <v>2024</v>
      </c>
      <c r="C391" s="234">
        <f>+'Ark1'!L2075</f>
        <v>14</v>
      </c>
      <c r="D391" s="234" t="str">
        <f>VLOOKUP(C391,Klasse!$C$10:$D$26,2)</f>
        <v>E</v>
      </c>
      <c r="E391" s="28">
        <f>+'Ark1'!H2075</f>
        <v>2</v>
      </c>
      <c r="F391" s="28">
        <f>+'Ark1'!J2075</f>
        <v>178</v>
      </c>
      <c r="G391" s="28" t="str">
        <f>VLOOKUP(F391,RNR!$A$1:$B$25,2)</f>
        <v>Røros</v>
      </c>
      <c r="H391" s="28" t="str">
        <f>+IF(I391=0,"",'Ark1'!Q2075)</f>
        <v/>
      </c>
      <c r="I391" s="335">
        <f>+'Ark1'!R2075</f>
        <v>0</v>
      </c>
      <c r="J391" s="29" t="str">
        <f>+IF(I391=0,"",'Ark1'!AG2075)</f>
        <v/>
      </c>
      <c r="L391" s="29" t="str">
        <f>+IF(I391=0,"",'Ark1'!AH2075)</f>
        <v/>
      </c>
      <c r="M391" s="95"/>
      <c r="N391" s="485">
        <f>+'Ark1'!AI2075</f>
        <v>0</v>
      </c>
      <c r="O391" s="73"/>
      <c r="P391" s="73"/>
      <c r="Q391" s="73"/>
      <c r="R391" s="32" t="str">
        <f>+IF(I391=0,"",'Ark1'!U2075)</f>
        <v/>
      </c>
      <c r="S391" s="215"/>
      <c r="T391" s="486" t="str">
        <f>+IF(N391=0,"",'Ark1'!AJ2075)</f>
        <v/>
      </c>
      <c r="U391" s="95"/>
      <c r="V391" s="486" t="str">
        <f>+IF(N391=0,"",'Ark1'!AK2075)</f>
        <v/>
      </c>
      <c r="W391" s="95"/>
      <c r="X391" s="27" t="str">
        <f>+IF(I391=0,"",'Ark1'!T2075)</f>
        <v/>
      </c>
      <c r="Y391" s="34" t="str">
        <f>+IF(I391=0,"",'Ark1'!W2075)</f>
        <v/>
      </c>
      <c r="Z391" s="34" t="str">
        <f>+IF(I391=0,"",'Ark1'!X2075)</f>
        <v/>
      </c>
      <c r="AA391" s="34" t="str">
        <f>+IF(I391=0,"",'Ark1'!Y2075)</f>
        <v/>
      </c>
      <c r="AB391" s="34" t="str">
        <f>+IF(I391=0,"",'Ark1'!Z2075)</f>
        <v/>
      </c>
      <c r="AC391" s="29" t="str">
        <f>+IF(I391=0,"",'Ark1'!AA2075)</f>
        <v/>
      </c>
      <c r="AD391" s="27" t="str">
        <f>+IF(I391=0,"",'Ark1'!AC2075)</f>
        <v/>
      </c>
      <c r="AE391" s="34" t="str">
        <f>+IF(I391=0,"",'Ark1'!AE2075)</f>
        <v/>
      </c>
      <c r="AF391" s="29" t="str">
        <f t="shared" si="37"/>
        <v/>
      </c>
      <c r="AH391" s="214"/>
      <c r="AK391" s="29"/>
      <c r="AL391" s="27"/>
    </row>
    <row r="392" spans="1:74" ht="15.6">
      <c r="A392" s="214"/>
      <c r="B392" s="290">
        <f>+'Ark1'!C2076</f>
        <v>2024</v>
      </c>
      <c r="C392" s="234">
        <f>+'Ark1'!L2076</f>
        <v>14</v>
      </c>
      <c r="D392" s="234" t="str">
        <f>VLOOKUP(C392,Klasse!$C$10:$D$26,2)</f>
        <v>E</v>
      </c>
      <c r="E392" s="28">
        <f>+'Ark1'!H2076</f>
        <v>2</v>
      </c>
      <c r="F392" s="28">
        <f>+'Ark1'!J2076</f>
        <v>181</v>
      </c>
      <c r="G392" s="28" t="str">
        <f>VLOOKUP(F392,RNR!$A$1:$B$25,2)</f>
        <v>Horns</v>
      </c>
      <c r="H392" s="28" t="str">
        <f>+IF(I392=0,"",'Ark1'!Q2076)</f>
        <v/>
      </c>
      <c r="I392" s="335">
        <f>+'Ark1'!R2076</f>
        <v>0</v>
      </c>
      <c r="J392" s="29" t="str">
        <f>+IF(I392=0,"",'Ark1'!AG2076)</f>
        <v/>
      </c>
      <c r="L392" s="29" t="str">
        <f>+IF(I392=0,"",'Ark1'!AH2076)</f>
        <v/>
      </c>
      <c r="M392" s="95"/>
      <c r="N392" s="485">
        <f>+'Ark1'!AI2076</f>
        <v>0</v>
      </c>
      <c r="O392" s="73"/>
      <c r="P392" s="73"/>
      <c r="Q392" s="73"/>
      <c r="R392" s="32" t="str">
        <f>+IF(I392=0,"",'Ark1'!U2076)</f>
        <v/>
      </c>
      <c r="S392" s="215"/>
      <c r="T392" s="486" t="str">
        <f>+IF(N392=0,"",'Ark1'!AJ2076)</f>
        <v/>
      </c>
      <c r="U392" s="95"/>
      <c r="V392" s="486" t="str">
        <f>+IF(N392=0,"",'Ark1'!AK2076)</f>
        <v/>
      </c>
      <c r="W392" s="95"/>
      <c r="X392" s="27" t="str">
        <f>+IF(I392=0,"",'Ark1'!T2076)</f>
        <v/>
      </c>
      <c r="Y392" s="34" t="str">
        <f>+IF(I392=0,"",'Ark1'!W2076)</f>
        <v/>
      </c>
      <c r="Z392" s="34" t="str">
        <f>+IF(I392=0,"",'Ark1'!X2076)</f>
        <v/>
      </c>
      <c r="AA392" s="34" t="str">
        <f>+IF(I392=0,"",'Ark1'!Y2076)</f>
        <v/>
      </c>
      <c r="AB392" s="34" t="str">
        <f>+IF(I392=0,"",'Ark1'!Z2076)</f>
        <v/>
      </c>
      <c r="AC392" s="29" t="str">
        <f>+IF(I392=0,"",'Ark1'!AA2076)</f>
        <v/>
      </c>
      <c r="AD392" s="27" t="str">
        <f>+IF(I392=0,"",'Ark1'!AC2076)</f>
        <v/>
      </c>
      <c r="AE392" s="34" t="str">
        <f>+IF(I392=0,"",'Ark1'!AE2076)</f>
        <v/>
      </c>
      <c r="AF392" s="29" t="str">
        <f t="shared" si="37"/>
        <v/>
      </c>
      <c r="AH392" s="214"/>
      <c r="AK392" s="29"/>
      <c r="AL392" s="27"/>
    </row>
    <row r="393" spans="1:74" ht="15.6">
      <c r="A393" s="214"/>
      <c r="B393" s="290">
        <f>+'Ark1'!C2077</f>
        <v>2024</v>
      </c>
      <c r="C393" s="234">
        <f>+'Ark1'!L2077</f>
        <v>14</v>
      </c>
      <c r="D393" s="234" t="str">
        <f>VLOOKUP(C393,Klasse!$C$10:$D$26,2)</f>
        <v>E</v>
      </c>
      <c r="E393" s="28">
        <f>+'Ark1'!H2077</f>
        <v>1</v>
      </c>
      <c r="F393" s="28">
        <f>+'Ark1'!J2077</f>
        <v>262</v>
      </c>
      <c r="G393" s="28" t="str">
        <f>VLOOKUP(F393,RNR!$A$1:$B$25,2)</f>
        <v>Strilalam</v>
      </c>
      <c r="H393" s="28" t="str">
        <f>+IF(I393=0,"",'Ark1'!Q2077)</f>
        <v/>
      </c>
      <c r="I393" s="335">
        <f>+'Ark1'!R2077</f>
        <v>0</v>
      </c>
      <c r="J393" s="29" t="str">
        <f>+IF(I393=0,"",'Ark1'!AG2077)</f>
        <v/>
      </c>
      <c r="L393" s="29" t="str">
        <f>+IF(I393=0,"",'Ark1'!AH2077)</f>
        <v/>
      </c>
      <c r="M393" s="95"/>
      <c r="N393" s="485">
        <f>+'Ark1'!AI2077</f>
        <v>0</v>
      </c>
      <c r="O393" s="73"/>
      <c r="P393" s="73"/>
      <c r="Q393" s="73"/>
      <c r="R393" s="32" t="str">
        <f>+IF(I393=0,"",'Ark1'!U2077)</f>
        <v/>
      </c>
      <c r="S393" s="215"/>
      <c r="T393" s="486" t="str">
        <f>+IF(N393=0,"",'Ark1'!AJ2077)</f>
        <v/>
      </c>
      <c r="U393" s="95"/>
      <c r="V393" s="486" t="str">
        <f>+IF(N393=0,"",'Ark1'!AK2077)</f>
        <v/>
      </c>
      <c r="W393" s="95"/>
      <c r="X393" s="27" t="str">
        <f>+IF(I393=0,"",'Ark1'!T2077)</f>
        <v/>
      </c>
      <c r="Y393" s="34" t="str">
        <f>+IF(I393=0,"",'Ark1'!W2077)</f>
        <v/>
      </c>
      <c r="Z393" s="34" t="str">
        <f>+IF(I393=0,"",'Ark1'!X2077)</f>
        <v/>
      </c>
      <c r="AA393" s="34" t="str">
        <f>+IF(I393=0,"",'Ark1'!Y2077)</f>
        <v/>
      </c>
      <c r="AB393" s="34" t="str">
        <f>+IF(I393=0,"",'Ark1'!Z2077)</f>
        <v/>
      </c>
      <c r="AC393" s="29" t="str">
        <f>+IF(I393=0,"",'Ark1'!AA2077)</f>
        <v/>
      </c>
      <c r="AD393" s="27" t="str">
        <f>+IF(I393=0,"",'Ark1'!AC2077)</f>
        <v/>
      </c>
      <c r="AE393" s="34" t="str">
        <f>+IF(I393=0,"",'Ark1'!AE2077)</f>
        <v/>
      </c>
      <c r="AF393" s="29" t="str">
        <f t="shared" si="37"/>
        <v/>
      </c>
      <c r="AH393" s="214"/>
      <c r="AK393" s="29"/>
      <c r="AL393" s="27"/>
    </row>
    <row r="394" spans="1:74" ht="15.6">
      <c r="A394" s="214"/>
      <c r="B394" s="290">
        <f>+'Ark1'!C2078</f>
        <v>2024</v>
      </c>
      <c r="C394" s="234">
        <f>+'Ark1'!L2078</f>
        <v>14</v>
      </c>
      <c r="D394" s="234" t="str">
        <f>VLOOKUP(C394,Klasse!$C$10:$D$26,2)</f>
        <v>E</v>
      </c>
      <c r="E394" s="28">
        <f>+'Ark1'!H2078</f>
        <v>2</v>
      </c>
      <c r="F394" s="28">
        <f>+'Ark1'!J2078</f>
        <v>267</v>
      </c>
      <c r="G394" s="28" t="str">
        <f>VLOOKUP(F394,RNR!$A$1:$B$25,2)</f>
        <v>Dalpro</v>
      </c>
      <c r="H394" s="28" t="str">
        <f>+IF(I394=0,"",'Ark1'!Q2078)</f>
        <v/>
      </c>
      <c r="I394" s="335">
        <f>+'Ark1'!R2078</f>
        <v>0</v>
      </c>
      <c r="J394" s="29" t="str">
        <f>+IF(I394=0,"",'Ark1'!AG2078)</f>
        <v/>
      </c>
      <c r="L394" s="29" t="str">
        <f>+IF(I394=0,"",'Ark1'!AH2078)</f>
        <v/>
      </c>
      <c r="M394" s="95"/>
      <c r="N394" s="485">
        <f>+'Ark1'!AI2078</f>
        <v>0</v>
      </c>
      <c r="O394" s="73"/>
      <c r="P394" s="73"/>
      <c r="Q394" s="73"/>
      <c r="R394" s="32" t="str">
        <f>+IF(I394=0,"",'Ark1'!U2078)</f>
        <v/>
      </c>
      <c r="S394" s="215"/>
      <c r="T394" s="486" t="str">
        <f>+IF(N394=0,"",'Ark1'!AJ2078)</f>
        <v/>
      </c>
      <c r="U394" s="95"/>
      <c r="V394" s="486" t="str">
        <f>+IF(N394=0,"",'Ark1'!AK2078)</f>
        <v/>
      </c>
      <c r="W394" s="95"/>
      <c r="X394" s="27" t="str">
        <f>+IF(I394=0,"",'Ark1'!T2078)</f>
        <v/>
      </c>
      <c r="Y394" s="34" t="str">
        <f>+IF(I394=0,"",'Ark1'!W2078)</f>
        <v/>
      </c>
      <c r="Z394" s="34" t="str">
        <f>+IF(I394=0,"",'Ark1'!X2078)</f>
        <v/>
      </c>
      <c r="AA394" s="34" t="str">
        <f>+IF(I394=0,"",'Ark1'!Y2078)</f>
        <v/>
      </c>
      <c r="AB394" s="34" t="str">
        <f>+IF(I394=0,"",'Ark1'!Z2078)</f>
        <v/>
      </c>
      <c r="AC394" s="29" t="str">
        <f>+IF(I394=0,"",'Ark1'!AA2078)</f>
        <v/>
      </c>
      <c r="AD394" s="27" t="str">
        <f>+IF(I394=0,"",'Ark1'!AC2078)</f>
        <v/>
      </c>
      <c r="AE394" s="34" t="str">
        <f>+IF(I394=0,"",'Ark1'!AE2078)</f>
        <v/>
      </c>
      <c r="AF394" s="29" t="str">
        <f t="shared" si="37"/>
        <v/>
      </c>
      <c r="AH394" s="214"/>
      <c r="AK394" s="29"/>
      <c r="AL394" s="27"/>
    </row>
    <row r="395" spans="1:74" s="29" customFormat="1" ht="15.6">
      <c r="A395" s="214"/>
      <c r="B395" s="290">
        <f>+'Ark1'!C2079</f>
        <v>2024</v>
      </c>
      <c r="C395" s="234">
        <f>+'Ark1'!L2079</f>
        <v>14</v>
      </c>
      <c r="D395" s="234" t="str">
        <f>VLOOKUP(C395,Klasse!$C$10:$D$26,2)</f>
        <v>E</v>
      </c>
      <c r="E395" s="28">
        <f>+'Ark1'!H2079</f>
        <v>1</v>
      </c>
      <c r="F395" s="28">
        <f>+'Ark1'!J2079</f>
        <v>309</v>
      </c>
      <c r="G395" s="28" t="str">
        <f>VLOOKUP(F395,RNR!$A$1:$B$25,2)</f>
        <v>Malvik</v>
      </c>
      <c r="H395" s="28" t="str">
        <f>+IF(I395=0,"",'Ark1'!Q2079)</f>
        <v/>
      </c>
      <c r="I395" s="335">
        <f>+'Ark1'!R2079</f>
        <v>0</v>
      </c>
      <c r="J395" s="29" t="str">
        <f>+IF(I395=0,"",'Ark1'!AG2079)</f>
        <v/>
      </c>
      <c r="L395" s="29" t="str">
        <f>+IF(I395=0,"",'Ark1'!AH2079)</f>
        <v/>
      </c>
      <c r="M395" s="95"/>
      <c r="N395" s="485">
        <f>+'Ark1'!AI2079</f>
        <v>0</v>
      </c>
      <c r="O395" s="73"/>
      <c r="P395" s="73"/>
      <c r="Q395" s="73"/>
      <c r="R395" s="32" t="str">
        <f>+IF(I395=0,"",'Ark1'!U2079)</f>
        <v/>
      </c>
      <c r="S395" s="215"/>
      <c r="T395" s="486" t="str">
        <f>+IF(N395=0,"",'Ark1'!AJ2079)</f>
        <v/>
      </c>
      <c r="U395" s="95"/>
      <c r="V395" s="486" t="str">
        <f>+IF(N395=0,"",'Ark1'!AK2079)</f>
        <v/>
      </c>
      <c r="W395" s="95"/>
      <c r="X395" s="27" t="str">
        <f>+IF(I395=0,"",'Ark1'!T2079)</f>
        <v/>
      </c>
      <c r="Y395" s="34" t="str">
        <f>+IF(I395=0,"",'Ark1'!W2079)</f>
        <v/>
      </c>
      <c r="Z395" s="34" t="str">
        <f>+IF(I395=0,"",'Ark1'!X2079)</f>
        <v/>
      </c>
      <c r="AA395" s="34" t="str">
        <f>+IF(I395=0,"",'Ark1'!Y2079)</f>
        <v/>
      </c>
      <c r="AB395" s="34" t="str">
        <f>+IF(I395=0,"",'Ark1'!Z2079)</f>
        <v/>
      </c>
      <c r="AC395" s="29" t="str">
        <f>+IF(I395=0,"",'Ark1'!AA2079)</f>
        <v/>
      </c>
      <c r="AD395" s="27" t="str">
        <f>+IF(I395=0,"",'Ark1'!AC2079)</f>
        <v/>
      </c>
      <c r="AE395" s="34" t="str">
        <f>+IF(I395=0,"",'Ark1'!AE2079)</f>
        <v/>
      </c>
      <c r="AF395" s="29" t="str">
        <f t="shared" si="37"/>
        <v/>
      </c>
      <c r="AH395" s="214"/>
      <c r="AL395" s="27"/>
      <c r="AO395" s="28"/>
      <c r="AP395" s="28"/>
      <c r="AQ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</row>
    <row r="396" spans="1:74" s="29" customFormat="1" ht="15.6">
      <c r="A396" s="214"/>
      <c r="B396" s="290">
        <f>+'Ark1'!C2080</f>
        <v>2024</v>
      </c>
      <c r="C396" s="234">
        <f>+'Ark1'!L2080</f>
        <v>14</v>
      </c>
      <c r="D396" s="234" t="str">
        <f>VLOOKUP(C396,Klasse!$C$10:$D$26,2)</f>
        <v>E</v>
      </c>
      <c r="E396" s="28">
        <f>+'Ark1'!H2080</f>
        <v>2</v>
      </c>
      <c r="F396" s="28">
        <f>+'Ark1'!J2080</f>
        <v>470</v>
      </c>
      <c r="G396" s="28" t="str">
        <f>VLOOKUP(F396,RNR!$A$1:$B$25,2)</f>
        <v>Jens Eide</v>
      </c>
      <c r="H396" s="28" t="str">
        <f>+IF(I396=0,"",'Ark1'!Q2080)</f>
        <v/>
      </c>
      <c r="I396" s="335">
        <f>+'Ark1'!R2080</f>
        <v>0</v>
      </c>
      <c r="J396" s="29" t="str">
        <f>+IF(I396=0,"",'Ark1'!AG2080)</f>
        <v/>
      </c>
      <c r="L396" s="29" t="str">
        <f>+IF(I396=0,"",'Ark1'!AH2080)</f>
        <v/>
      </c>
      <c r="M396" s="95"/>
      <c r="N396" s="485">
        <f>+'Ark1'!AI2080</f>
        <v>0</v>
      </c>
      <c r="O396" s="73"/>
      <c r="P396" s="73"/>
      <c r="Q396" s="73"/>
      <c r="R396" s="32" t="str">
        <f>+IF(I396=0,"",'Ark1'!U2080)</f>
        <v/>
      </c>
      <c r="S396" s="215"/>
      <c r="T396" s="486" t="str">
        <f>+IF(N396=0,"",'Ark1'!AJ2080)</f>
        <v/>
      </c>
      <c r="U396" s="95"/>
      <c r="V396" s="486" t="str">
        <f>+IF(N396=0,"",'Ark1'!AK2080)</f>
        <v/>
      </c>
      <c r="W396" s="95"/>
      <c r="X396" s="27" t="str">
        <f>+IF(I396=0,"",'Ark1'!T2080)</f>
        <v/>
      </c>
      <c r="Y396" s="34" t="str">
        <f>+IF(I396=0,"",'Ark1'!W2080)</f>
        <v/>
      </c>
      <c r="Z396" s="34" t="str">
        <f>+IF(I396=0,"",'Ark1'!X2080)</f>
        <v/>
      </c>
      <c r="AA396" s="34" t="str">
        <f>+IF(I396=0,"",'Ark1'!Y2080)</f>
        <v/>
      </c>
      <c r="AB396" s="34" t="str">
        <f>+IF(I396=0,"",'Ark1'!Z2080)</f>
        <v/>
      </c>
      <c r="AC396" s="29" t="str">
        <f>+IF(I396=0,"",'Ark1'!AA2080)</f>
        <v/>
      </c>
      <c r="AD396" s="27" t="str">
        <f>+IF(I396=0,"",'Ark1'!AC2080)</f>
        <v/>
      </c>
      <c r="AE396" s="34" t="str">
        <f>+IF(I396=0,"",'Ark1'!AE2080)</f>
        <v/>
      </c>
      <c r="AF396" s="29" t="str">
        <f t="shared" si="37"/>
        <v/>
      </c>
      <c r="AH396" s="214"/>
      <c r="AL396" s="27"/>
      <c r="AO396" s="28"/>
      <c r="AP396" s="28"/>
      <c r="AQ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</row>
    <row r="397" spans="1:74" s="29" customFormat="1" ht="15.6">
      <c r="A397" s="214"/>
      <c r="B397" s="290">
        <f>+'Ark1'!C2081</f>
        <v>2024</v>
      </c>
      <c r="C397" s="234">
        <f>+'Ark1'!L2081</f>
        <v>14</v>
      </c>
      <c r="D397" s="234" t="str">
        <f>VLOOKUP(C397,Klasse!$C$10:$D$26,2)</f>
        <v>E</v>
      </c>
      <c r="E397" s="28">
        <f>+'Ark1'!H2081</f>
        <v>2</v>
      </c>
      <c r="F397" s="28">
        <f>+'Ark1'!J2081</f>
        <v>629</v>
      </c>
      <c r="G397" s="28" t="str">
        <f>VLOOKUP(F397,RNR!$A$1:$B$25,2)</f>
        <v>Bø</v>
      </c>
      <c r="H397" s="28" t="str">
        <f>+IF(I397=0,"",'Ark1'!Q2081)</f>
        <v/>
      </c>
      <c r="I397" s="335">
        <f>+'Ark1'!R2081</f>
        <v>0</v>
      </c>
      <c r="J397" s="29" t="str">
        <f>+IF(I397=0,"",'Ark1'!AG2081)</f>
        <v/>
      </c>
      <c r="L397" s="29" t="str">
        <f>+IF(I397=0,"",'Ark1'!AH2081)</f>
        <v/>
      </c>
      <c r="M397" s="95"/>
      <c r="N397" s="485">
        <f>+'Ark1'!AI2081</f>
        <v>0</v>
      </c>
      <c r="O397" s="73"/>
      <c r="P397" s="73"/>
      <c r="Q397" s="73"/>
      <c r="R397" s="32" t="str">
        <f>+IF(I397=0,"",'Ark1'!U2081)</f>
        <v/>
      </c>
      <c r="S397" s="215"/>
      <c r="T397" s="486" t="str">
        <f>+IF(N397=0,"",'Ark1'!AJ2081)</f>
        <v/>
      </c>
      <c r="U397" s="95"/>
      <c r="V397" s="486" t="str">
        <f>+IF(N397=0,"",'Ark1'!AK2081)</f>
        <v/>
      </c>
      <c r="W397" s="95"/>
      <c r="X397" s="27" t="str">
        <f>+IF(I397=0,"",'Ark1'!T2081)</f>
        <v/>
      </c>
      <c r="Y397" s="34" t="str">
        <f>+IF(I397=0,"",'Ark1'!W2081)</f>
        <v/>
      </c>
      <c r="Z397" s="34" t="str">
        <f>+IF(I397=0,"",'Ark1'!X2081)</f>
        <v/>
      </c>
      <c r="AA397" s="34" t="str">
        <f>+IF(I397=0,"",'Ark1'!Y2081)</f>
        <v/>
      </c>
      <c r="AB397" s="34" t="str">
        <f>+IF(I397=0,"",'Ark1'!Z2081)</f>
        <v/>
      </c>
      <c r="AC397" s="29" t="str">
        <f>+IF(I397=0,"",'Ark1'!AA2081)</f>
        <v/>
      </c>
      <c r="AD397" s="27" t="str">
        <f>+IF(I397=0,"",'Ark1'!AC2081)</f>
        <v/>
      </c>
      <c r="AE397" s="34" t="str">
        <f>+IF(I397=0,"",'Ark1'!AE2081)</f>
        <v/>
      </c>
      <c r="AF397" s="29" t="str">
        <f t="shared" si="37"/>
        <v/>
      </c>
      <c r="AH397" s="214"/>
      <c r="AL397" s="27"/>
      <c r="AO397" s="28"/>
      <c r="AP397" s="28"/>
      <c r="AQ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</row>
    <row r="398" spans="1:74" s="29" customFormat="1" ht="15.6">
      <c r="A398" s="214"/>
      <c r="B398" s="290">
        <f>+'Ark1'!C2082</f>
        <v>2024</v>
      </c>
      <c r="C398" s="234">
        <f>+'Ark1'!L2082</f>
        <v>14</v>
      </c>
      <c r="D398" s="234" t="str">
        <f>VLOOKUP(C398,Klasse!$C$10:$D$26,2)</f>
        <v>E</v>
      </c>
      <c r="E398" s="28">
        <f>+'Ark1'!H2082</f>
        <v>1</v>
      </c>
      <c r="F398" s="28">
        <f>+'Ark1'!J2082</f>
        <v>643</v>
      </c>
      <c r="G398" s="28" t="str">
        <f>VLOOKUP(F398,RNR!$A$1:$B$25,2)</f>
        <v>Bjerka</v>
      </c>
      <c r="H398" s="28" t="str">
        <f>+IF(I398=0,"",'Ark1'!Q2082)</f>
        <v/>
      </c>
      <c r="I398" s="335">
        <f>+'Ark1'!R2082</f>
        <v>0</v>
      </c>
      <c r="J398" s="29" t="str">
        <f>+IF(I398=0,"",'Ark1'!AG2082)</f>
        <v/>
      </c>
      <c r="L398" s="29" t="str">
        <f>+IF(I398=0,"",'Ark1'!AH2082)</f>
        <v/>
      </c>
      <c r="M398" s="95"/>
      <c r="N398" s="485">
        <f>+'Ark1'!AI2082</f>
        <v>0</v>
      </c>
      <c r="O398" s="73"/>
      <c r="P398" s="73"/>
      <c r="Q398" s="73"/>
      <c r="R398" s="32" t="str">
        <f>+IF(I398=0,"",'Ark1'!U2082)</f>
        <v/>
      </c>
      <c r="S398" s="215"/>
      <c r="T398" s="486" t="str">
        <f>+IF(N398=0,"",'Ark1'!AJ2082)</f>
        <v/>
      </c>
      <c r="U398" s="95"/>
      <c r="V398" s="486" t="str">
        <f>+IF(N398=0,"",'Ark1'!AK2082)</f>
        <v/>
      </c>
      <c r="W398" s="95"/>
      <c r="X398" s="27" t="str">
        <f>+IF(I398=0,"",'Ark1'!T2082)</f>
        <v/>
      </c>
      <c r="Y398" s="34" t="str">
        <f>+IF(I398=0,"",'Ark1'!W2082)</f>
        <v/>
      </c>
      <c r="Z398" s="34" t="str">
        <f>+IF(I398=0,"",'Ark1'!X2082)</f>
        <v/>
      </c>
      <c r="AA398" s="34" t="str">
        <f>+IF(I398=0,"",'Ark1'!Y2082)</f>
        <v/>
      </c>
      <c r="AB398" s="34" t="str">
        <f>+IF(I398=0,"",'Ark1'!Z2082)</f>
        <v/>
      </c>
      <c r="AC398" s="29" t="str">
        <f>+IF(I398=0,"",'Ark1'!AA2082)</f>
        <v/>
      </c>
      <c r="AD398" s="27" t="str">
        <f>+IF(I398=0,"",'Ark1'!AC2082)</f>
        <v/>
      </c>
      <c r="AE398" s="34" t="str">
        <f>+IF(I398=0,"",'Ark1'!AE2082)</f>
        <v/>
      </c>
      <c r="AF398" s="29" t="str">
        <f t="shared" si="37"/>
        <v/>
      </c>
      <c r="AH398" s="214"/>
      <c r="AL398" s="27"/>
      <c r="AO398" s="28"/>
      <c r="AP398" s="28"/>
      <c r="AQ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</row>
    <row r="399" spans="1:74" s="29" customFormat="1" ht="15.6">
      <c r="A399" s="214"/>
      <c r="B399" s="290">
        <f>+'Ark1'!C2083</f>
        <v>2024</v>
      </c>
      <c r="C399" s="234">
        <f>+'Ark1'!L2083</f>
        <v>14</v>
      </c>
      <c r="D399" s="234" t="str">
        <f>VLOOKUP(C399,Klasse!$C$10:$D$26,2)</f>
        <v>E</v>
      </c>
      <c r="E399" s="28">
        <f>+'Ark1'!H2083</f>
        <v>2</v>
      </c>
      <c r="F399" s="28">
        <f>+'Ark1'!J2083</f>
        <v>704</v>
      </c>
      <c r="G399" s="28" t="str">
        <f>VLOOKUP(F399,RNR!$A$1:$B$25,2)</f>
        <v>Øre Vilt</v>
      </c>
      <c r="H399" s="28" t="str">
        <f>+IF(I399=0,"",'Ark1'!Q2083)</f>
        <v/>
      </c>
      <c r="I399" s="335">
        <f>+'Ark1'!R2083</f>
        <v>0</v>
      </c>
      <c r="J399" s="29" t="str">
        <f>+IF(I399=0,"",'Ark1'!AG2083)</f>
        <v/>
      </c>
      <c r="L399" s="29" t="str">
        <f>+IF(I399=0,"",'Ark1'!AH2083)</f>
        <v/>
      </c>
      <c r="M399" s="95"/>
      <c r="N399" s="485">
        <f>+'Ark1'!AI2083</f>
        <v>0</v>
      </c>
      <c r="O399" s="73"/>
      <c r="P399" s="73"/>
      <c r="Q399" s="73"/>
      <c r="R399" s="32" t="str">
        <f>+IF(I399=0,"",'Ark1'!U2083)</f>
        <v/>
      </c>
      <c r="S399" s="215"/>
      <c r="T399" s="486" t="str">
        <f>+IF(N399=0,"",'Ark1'!AJ2083)</f>
        <v/>
      </c>
      <c r="U399" s="95"/>
      <c r="V399" s="486" t="str">
        <f>+IF(N399=0,"",'Ark1'!AK2083)</f>
        <v/>
      </c>
      <c r="W399" s="95"/>
      <c r="X399" s="27" t="str">
        <f>+IF(I399=0,"",'Ark1'!T2083)</f>
        <v/>
      </c>
      <c r="Y399" s="34" t="str">
        <f>+IF(I399=0,"",'Ark1'!W2083)</f>
        <v/>
      </c>
      <c r="Z399" s="34" t="str">
        <f>+IF(I399=0,"",'Ark1'!X2083)</f>
        <v/>
      </c>
      <c r="AA399" s="34" t="str">
        <f>+IF(I399=0,"",'Ark1'!Y2083)</f>
        <v/>
      </c>
      <c r="AB399" s="34" t="str">
        <f>+IF(I399=0,"",'Ark1'!Z2083)</f>
        <v/>
      </c>
      <c r="AC399" s="29" t="str">
        <f>+IF(I399=0,"",'Ark1'!AA2083)</f>
        <v/>
      </c>
      <c r="AD399" s="27" t="str">
        <f>+IF(I399=0,"",'Ark1'!AC2083)</f>
        <v/>
      </c>
      <c r="AE399" s="34" t="str">
        <f>+IF(I399=0,"",'Ark1'!AE2083)</f>
        <v/>
      </c>
      <c r="AF399" s="29" t="str">
        <f t="shared" si="37"/>
        <v/>
      </c>
      <c r="AH399" s="214"/>
      <c r="AL399" s="27"/>
      <c r="AO399" s="28"/>
      <c r="AP399" s="28"/>
      <c r="AQ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</row>
    <row r="400" spans="1:74" s="29" customFormat="1" ht="15.6">
      <c r="A400" s="214"/>
      <c r="B400" s="290">
        <f>+'Ark1'!C2084</f>
        <v>2024</v>
      </c>
      <c r="C400" s="234">
        <f>+'Ark1'!L2084</f>
        <v>14</v>
      </c>
      <c r="D400" s="234" t="str">
        <f>VLOOKUP(C400,Klasse!$C$10:$D$26,2)</f>
        <v>E</v>
      </c>
      <c r="E400" s="28">
        <f>+'Ark1'!H2084</f>
        <v>1</v>
      </c>
      <c r="F400" s="28">
        <f>+'Ark1'!J2084</f>
        <v>802</v>
      </c>
      <c r="G400" s="28" t="str">
        <f>VLOOKUP(F400,RNR!$A$1:$B$25,2)</f>
        <v>Karasjok</v>
      </c>
      <c r="H400" s="28" t="str">
        <f>+IF(I400=0,"",'Ark1'!Q2084)</f>
        <v/>
      </c>
      <c r="I400" s="335">
        <f>+'Ark1'!R2084</f>
        <v>0</v>
      </c>
      <c r="J400" s="29" t="str">
        <f>+IF(I400=0,"",'Ark1'!AG2084)</f>
        <v/>
      </c>
      <c r="L400" s="29" t="str">
        <f>+IF(I400=0,"",'Ark1'!AH2084)</f>
        <v/>
      </c>
      <c r="M400" s="95"/>
      <c r="N400" s="485">
        <f>+'Ark1'!AI2084</f>
        <v>0</v>
      </c>
      <c r="O400" s="73"/>
      <c r="P400" s="73"/>
      <c r="Q400" s="73"/>
      <c r="R400" s="32" t="str">
        <f>+IF(I400=0,"",'Ark1'!U2084)</f>
        <v/>
      </c>
      <c r="S400" s="215"/>
      <c r="T400" s="486" t="str">
        <f>+IF(N400=0,"",'Ark1'!AJ2084)</f>
        <v/>
      </c>
      <c r="U400" s="95"/>
      <c r="V400" s="486" t="str">
        <f>+IF(N400=0,"",'Ark1'!AK2084)</f>
        <v/>
      </c>
      <c r="W400" s="95"/>
      <c r="X400" s="27" t="str">
        <f>+IF(I400=0,"",'Ark1'!T2084)</f>
        <v/>
      </c>
      <c r="Y400" s="34" t="str">
        <f>+IF(I400=0,"",'Ark1'!W2084)</f>
        <v/>
      </c>
      <c r="Z400" s="34" t="str">
        <f>+IF(I400=0,"",'Ark1'!X2084)</f>
        <v/>
      </c>
      <c r="AA400" s="34" t="str">
        <f>+IF(I400=0,"",'Ark1'!Y2084)</f>
        <v/>
      </c>
      <c r="AB400" s="34" t="str">
        <f>+IF(I400=0,"",'Ark1'!Z2084)</f>
        <v/>
      </c>
      <c r="AC400" s="29" t="str">
        <f>+IF(I400=0,"",'Ark1'!AA2084)</f>
        <v/>
      </c>
      <c r="AD400" s="27" t="str">
        <f>+IF(I400=0,"",'Ark1'!AC2084)</f>
        <v/>
      </c>
      <c r="AE400" s="34" t="str">
        <f>+IF(I400=0,"",'Ark1'!AE2084)</f>
        <v/>
      </c>
      <c r="AF400" s="29" t="str">
        <f t="shared" si="37"/>
        <v/>
      </c>
      <c r="AH400" s="214"/>
      <c r="AL400" s="27"/>
      <c r="AO400" s="28"/>
      <c r="AP400" s="28"/>
      <c r="AQ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</row>
    <row r="401" spans="1:74" ht="19.8">
      <c r="A401" s="214"/>
      <c r="B401" s="214"/>
      <c r="C401" s="214"/>
      <c r="D401" s="214"/>
      <c r="E401" s="214"/>
      <c r="F401" s="214"/>
      <c r="G401" s="214"/>
      <c r="H401" s="214"/>
      <c r="I401" s="347"/>
      <c r="J401" s="215"/>
      <c r="K401" s="215"/>
      <c r="L401" s="215"/>
      <c r="M401" s="95"/>
      <c r="N401" s="95"/>
      <c r="O401" s="95"/>
      <c r="P401" s="95"/>
      <c r="Q401" s="95"/>
      <c r="R401" s="214"/>
      <c r="S401" s="215"/>
      <c r="T401" s="95"/>
      <c r="U401" s="95"/>
      <c r="V401" s="95"/>
      <c r="W401" s="95"/>
      <c r="X401" s="95"/>
      <c r="Y401" s="216"/>
      <c r="Z401" s="216"/>
      <c r="AA401" s="216"/>
      <c r="AB401" s="216"/>
      <c r="AC401" s="216"/>
      <c r="AD401" s="214"/>
      <c r="AE401" s="216"/>
      <c r="AF401" s="233"/>
      <c r="AG401" s="231"/>
      <c r="AH401" s="214"/>
      <c r="AI401" s="217"/>
      <c r="AK401" s="29"/>
      <c r="AL401" s="27"/>
      <c r="AM401" s="218"/>
      <c r="AN401" s="28"/>
      <c r="AR401" s="28"/>
      <c r="BJ401" s="230"/>
    </row>
    <row r="402" spans="1:74" ht="21">
      <c r="A402" s="214"/>
      <c r="B402" s="214"/>
      <c r="C402" s="214"/>
      <c r="D402" s="263" t="str">
        <f>+D404</f>
        <v>E+</v>
      </c>
      <c r="E402" s="214"/>
      <c r="F402" s="214"/>
      <c r="G402" s="214"/>
      <c r="H402" s="214"/>
      <c r="I402" s="336">
        <f>SUM(I404:I428)</f>
        <v>0</v>
      </c>
      <c r="J402" s="260"/>
      <c r="K402" s="260"/>
      <c r="L402" s="260"/>
      <c r="M402" s="95"/>
      <c r="N402" s="487">
        <f>SUM(N404:N428)</f>
        <v>0</v>
      </c>
      <c r="O402" s="95"/>
      <c r="P402" s="95"/>
      <c r="Q402" s="95"/>
      <c r="R402" s="262">
        <f>+Klasse!N26</f>
        <v>24.602000000000004</v>
      </c>
      <c r="S402" s="215"/>
      <c r="T402" s="95"/>
      <c r="U402" s="95"/>
      <c r="V402" s="95"/>
      <c r="W402" s="95"/>
      <c r="X402" s="95"/>
      <c r="Y402" s="216"/>
      <c r="Z402" s="216"/>
      <c r="AA402" s="216"/>
      <c r="AB402" s="216"/>
      <c r="AC402" s="216"/>
      <c r="AD402" s="214"/>
      <c r="AE402" s="216"/>
      <c r="AF402" s="216"/>
      <c r="AG402" s="216"/>
      <c r="AH402" s="216"/>
      <c r="AI402" s="217"/>
      <c r="AK402" s="29"/>
      <c r="AL402" s="27"/>
      <c r="AM402" s="218"/>
      <c r="AN402" s="28"/>
      <c r="AR402" s="28"/>
      <c r="BJ402" s="230"/>
    </row>
    <row r="403" spans="1:74" ht="19.8">
      <c r="A403" s="578"/>
      <c r="B403" s="579"/>
      <c r="C403" s="578"/>
      <c r="D403" s="579"/>
      <c r="E403" s="578"/>
      <c r="F403" s="579"/>
      <c r="G403" s="214"/>
      <c r="H403" s="232"/>
      <c r="I403" s="347"/>
      <c r="J403" s="215"/>
      <c r="K403" s="215"/>
      <c r="L403" s="215"/>
      <c r="M403" s="95"/>
      <c r="N403" s="95"/>
      <c r="O403" s="95"/>
      <c r="P403" s="95"/>
      <c r="Q403" s="95"/>
      <c r="R403" s="215"/>
      <c r="S403" s="215"/>
      <c r="T403" s="95"/>
      <c r="U403" s="95"/>
      <c r="V403" s="95"/>
      <c r="W403" s="95"/>
      <c r="X403" s="95"/>
      <c r="Y403" s="216"/>
      <c r="Z403" s="216"/>
      <c r="AA403" s="216"/>
      <c r="AB403" s="216"/>
      <c r="AC403" s="233"/>
      <c r="AD403" s="214"/>
      <c r="AE403" s="233"/>
      <c r="AF403" s="233"/>
      <c r="AG403" s="231"/>
      <c r="AH403" s="214"/>
      <c r="AI403" s="217"/>
      <c r="AK403" s="29"/>
      <c r="AL403" s="27"/>
      <c r="AM403" s="218"/>
      <c r="AN403" s="28"/>
      <c r="AR403" s="28"/>
      <c r="BJ403" s="230"/>
    </row>
    <row r="404" spans="1:74" s="29" customFormat="1" ht="15.6">
      <c r="A404" s="214"/>
      <c r="B404" s="290">
        <f>+'Ark1'!C2085</f>
        <v>2024</v>
      </c>
      <c r="C404" s="234">
        <f>+'Ark1'!L2085</f>
        <v>15</v>
      </c>
      <c r="D404" s="234" t="str">
        <f>VLOOKUP(C404,Klasse!$C$10:$D$26,2)</f>
        <v>E+</v>
      </c>
      <c r="E404" s="234">
        <f>+'Ark1'!H2085</f>
        <v>1</v>
      </c>
      <c r="F404" s="234">
        <f>+'Ark1'!J2085</f>
        <v>103</v>
      </c>
      <c r="G404" s="234" t="str">
        <f>VLOOKUP(F404,RNR!$A$1:$B$25,2)</f>
        <v>Rudshøgda</v>
      </c>
      <c r="H404" s="234" t="str">
        <f>+IF(I404=0,"",'Ark1'!Q2085)</f>
        <v/>
      </c>
      <c r="I404" s="351">
        <f>+'Ark1'!R2085</f>
        <v>0</v>
      </c>
      <c r="J404" s="235" t="str">
        <f>+IF(I404=0,"",'Ark1'!AG2085)</f>
        <v/>
      </c>
      <c r="K404" s="235"/>
      <c r="L404" s="235" t="str">
        <f>+IF(I404=0,"",'Ark1'!AH2085)</f>
        <v/>
      </c>
      <c r="M404" s="95"/>
      <c r="N404" s="483">
        <f>+'Ark1'!AI2085</f>
        <v>0</v>
      </c>
      <c r="O404" s="214"/>
      <c r="P404" s="531"/>
      <c r="Q404" s="531"/>
      <c r="R404" s="32" t="str">
        <f>+IF(I404=0,"",'Ark1'!U2085)</f>
        <v/>
      </c>
      <c r="S404" s="32"/>
      <c r="T404" s="484" t="str">
        <f>+IF(N404=0,"",'Ark1'!AJ2085)</f>
        <v/>
      </c>
      <c r="U404" s="95"/>
      <c r="V404" s="484" t="str">
        <f>+IF(N404=0,"",'Ark1'!AK2085)</f>
        <v/>
      </c>
      <c r="W404" s="95"/>
      <c r="X404" s="236" t="str">
        <f>+IF(I404=0,"",'Ark1'!T2085)</f>
        <v/>
      </c>
      <c r="Y404" s="237" t="str">
        <f>+IF(I404=0,"",'Ark1'!W2085)</f>
        <v/>
      </c>
      <c r="Z404" s="237" t="str">
        <f>+IF(I404=0,"",'Ark1'!X2085)</f>
        <v/>
      </c>
      <c r="AA404" s="237" t="str">
        <f>+IF(I404=0,"",'Ark1'!Y2085)</f>
        <v/>
      </c>
      <c r="AB404" s="237" t="str">
        <f>+IF(I404=0,"",'Ark1'!Z2085)</f>
        <v/>
      </c>
      <c r="AC404" s="235" t="str">
        <f>+IF(I404=0,"",'Ark1'!AA2085)</f>
        <v/>
      </c>
      <c r="AD404" s="236" t="str">
        <f>+IF(I404=0,"",'Ark1'!AC2085)</f>
        <v/>
      </c>
      <c r="AE404" s="237" t="str">
        <f>+IF(I404=0,"",'Ark1'!AE2085)</f>
        <v/>
      </c>
      <c r="AF404" s="235" t="str">
        <f t="shared" ref="AF404:AF428" si="38">IF(I404=0,"",R404/C404)</f>
        <v/>
      </c>
      <c r="AG404" s="235" t="str">
        <f t="shared" ref="AG404" si="39">IF(I404=0,"",I404/H404)</f>
        <v/>
      </c>
      <c r="AH404" s="214"/>
      <c r="AL404" s="27"/>
      <c r="AO404" s="28"/>
      <c r="AP404" s="28"/>
      <c r="AQ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</row>
    <row r="405" spans="1:74" s="29" customFormat="1" ht="15.6">
      <c r="A405" s="214"/>
      <c r="B405" s="290">
        <f>+'Ark1'!C2086</f>
        <v>2024</v>
      </c>
      <c r="C405" s="234">
        <f>+'Ark1'!L2086</f>
        <v>15</v>
      </c>
      <c r="D405" s="234" t="str">
        <f>VLOOKUP(C405,Klasse!$C$10:$D$26,2)</f>
        <v>E+</v>
      </c>
      <c r="E405" s="234">
        <f>+'Ark1'!H2086</f>
        <v>2</v>
      </c>
      <c r="F405" s="234">
        <f>+'Ark1'!J2086</f>
        <v>106</v>
      </c>
      <c r="G405" s="234" t="str">
        <f>VLOOKUP(F405,RNR!$A$1:$B$25,2)</f>
        <v>Furuseth</v>
      </c>
      <c r="H405" s="234" t="str">
        <f>+IF(I405=0,"",'Ark1'!Q2086)</f>
        <v/>
      </c>
      <c r="I405" s="351">
        <f>+'Ark1'!R2086</f>
        <v>0</v>
      </c>
      <c r="J405" s="235" t="str">
        <f>+IF(I405=0,"",'Ark1'!AG2086)</f>
        <v/>
      </c>
      <c r="K405" s="235"/>
      <c r="L405" s="235" t="str">
        <f>+IF(I405=0,"",'Ark1'!AH2086)</f>
        <v/>
      </c>
      <c r="M405" s="95"/>
      <c r="N405" s="483">
        <f>+'Ark1'!AI2086</f>
        <v>0</v>
      </c>
      <c r="O405" s="214"/>
      <c r="P405" s="531"/>
      <c r="Q405" s="531"/>
      <c r="R405" s="32" t="str">
        <f>+IF(I405=0,"",'Ark1'!U2086)</f>
        <v/>
      </c>
      <c r="S405" s="32"/>
      <c r="T405" s="484" t="str">
        <f>+IF(N405=0,"",'Ark1'!AJ2086)</f>
        <v/>
      </c>
      <c r="U405" s="95"/>
      <c r="V405" s="484" t="str">
        <f>+IF(N405=0,"",'Ark1'!AK2086)</f>
        <v/>
      </c>
      <c r="W405" s="95"/>
      <c r="X405" s="236" t="str">
        <f>+IF(I405=0,"",'Ark1'!T2086)</f>
        <v/>
      </c>
      <c r="Y405" s="237" t="str">
        <f>+IF(I405=0,"",'Ark1'!W2086)</f>
        <v/>
      </c>
      <c r="Z405" s="237" t="str">
        <f>+IF(I405=0,"",'Ark1'!X2086)</f>
        <v/>
      </c>
      <c r="AA405" s="237" t="str">
        <f>+IF(I405=0,"",'Ark1'!Y2086)</f>
        <v/>
      </c>
      <c r="AB405" s="237" t="str">
        <f>+IF(I405=0,"",'Ark1'!Z2086)</f>
        <v/>
      </c>
      <c r="AC405" s="235" t="str">
        <f>+IF(I405=0,"",'Ark1'!AA2086)</f>
        <v/>
      </c>
      <c r="AD405" s="236" t="str">
        <f>+IF(I405=0,"",'Ark1'!AC2086)</f>
        <v/>
      </c>
      <c r="AE405" s="237" t="str">
        <f>+IF(I405=0,"",'Ark1'!AE2086)</f>
        <v/>
      </c>
      <c r="AF405" s="235" t="str">
        <f t="shared" si="38"/>
        <v/>
      </c>
      <c r="AG405" s="235" t="str">
        <f t="shared" ref="AG405:AG428" si="40">IF(I405=0,"",I405/H405)</f>
        <v/>
      </c>
      <c r="AH405" s="214"/>
      <c r="AL405" s="27"/>
      <c r="AO405" s="28"/>
      <c r="AP405" s="28"/>
      <c r="AQ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</row>
    <row r="406" spans="1:74" s="29" customFormat="1" ht="15.6">
      <c r="A406" s="214"/>
      <c r="B406" s="290">
        <f>+'Ark1'!C2087</f>
        <v>2024</v>
      </c>
      <c r="C406" s="234">
        <f>+'Ark1'!L2087</f>
        <v>15</v>
      </c>
      <c r="D406" s="234" t="str">
        <f>VLOOKUP(C406,Klasse!$C$10:$D$26,2)</f>
        <v>E+</v>
      </c>
      <c r="E406" s="234">
        <f>+'Ark1'!H2087</f>
        <v>1</v>
      </c>
      <c r="F406" s="234">
        <f>+'Ark1'!J2087</f>
        <v>110</v>
      </c>
      <c r="G406" s="234" t="str">
        <f>VLOOKUP(F406,RNR!$A$1:$B$25,2)</f>
        <v>Gol</v>
      </c>
      <c r="H406" s="234" t="str">
        <f>+IF(I406=0,"",'Ark1'!Q2087)</f>
        <v/>
      </c>
      <c r="I406" s="351">
        <f>+'Ark1'!R2087</f>
        <v>0</v>
      </c>
      <c r="J406" s="235" t="str">
        <f>+IF(I406=0,"",'Ark1'!AG2087)</f>
        <v/>
      </c>
      <c r="K406" s="235"/>
      <c r="L406" s="235" t="str">
        <f>+IF(I406=0,"",'Ark1'!AH2087)</f>
        <v/>
      </c>
      <c r="M406" s="95"/>
      <c r="N406" s="483">
        <f>+'Ark1'!AI2087</f>
        <v>0</v>
      </c>
      <c r="O406" s="214"/>
      <c r="P406" s="531"/>
      <c r="Q406" s="531"/>
      <c r="R406" s="32" t="str">
        <f>+IF(I406=0,"",'Ark1'!U2087)</f>
        <v/>
      </c>
      <c r="S406" s="32"/>
      <c r="T406" s="484" t="str">
        <f>+IF(N406=0,"",'Ark1'!AJ2087)</f>
        <v/>
      </c>
      <c r="U406" s="95"/>
      <c r="V406" s="484" t="str">
        <f>+IF(N406=0,"",'Ark1'!AK2087)</f>
        <v/>
      </c>
      <c r="W406" s="95"/>
      <c r="X406" s="236" t="str">
        <f>+IF(I406=0,"",'Ark1'!T2087)</f>
        <v/>
      </c>
      <c r="Y406" s="237" t="str">
        <f>+IF(I406=0,"",'Ark1'!W2087)</f>
        <v/>
      </c>
      <c r="Z406" s="237" t="str">
        <f>+IF(I406=0,"",'Ark1'!X2087)</f>
        <v/>
      </c>
      <c r="AA406" s="237" t="str">
        <f>+IF(I406=0,"",'Ark1'!Y2087)</f>
        <v/>
      </c>
      <c r="AB406" s="237" t="str">
        <f>+IF(I406=0,"",'Ark1'!Z2087)</f>
        <v/>
      </c>
      <c r="AC406" s="235" t="str">
        <f>+IF(I406=0,"",'Ark1'!AA2087)</f>
        <v/>
      </c>
      <c r="AD406" s="236" t="str">
        <f>+IF(I406=0,"",'Ark1'!AC2087)</f>
        <v/>
      </c>
      <c r="AE406" s="237" t="str">
        <f>+IF(I406=0,"",'Ark1'!AE2087)</f>
        <v/>
      </c>
      <c r="AF406" s="235" t="str">
        <f t="shared" si="38"/>
        <v/>
      </c>
      <c r="AG406" s="235" t="str">
        <f t="shared" si="40"/>
        <v/>
      </c>
      <c r="AH406" s="214"/>
      <c r="AL406" s="27"/>
      <c r="AO406" s="28"/>
      <c r="AP406" s="28"/>
      <c r="AQ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</row>
    <row r="407" spans="1:74" s="29" customFormat="1" ht="15.6">
      <c r="A407" s="214"/>
      <c r="B407" s="290">
        <f>+'Ark1'!C2088</f>
        <v>2024</v>
      </c>
      <c r="C407" s="234">
        <f>+'Ark1'!L2088</f>
        <v>15</v>
      </c>
      <c r="D407" s="234" t="str">
        <f>VLOOKUP(C407,Klasse!$C$10:$D$26,2)</f>
        <v>E+</v>
      </c>
      <c r="E407" s="234">
        <f>+'Ark1'!H2088</f>
        <v>1</v>
      </c>
      <c r="F407" s="234">
        <f>+'Ark1'!J2088</f>
        <v>111</v>
      </c>
      <c r="G407" s="234" t="str">
        <f>VLOOKUP(F407,RNR!$A$1:$B$25,2)</f>
        <v>Forus</v>
      </c>
      <c r="H407" s="234" t="str">
        <f>+IF(I407=0,"",'Ark1'!Q2088)</f>
        <v/>
      </c>
      <c r="I407" s="351">
        <f>+'Ark1'!R2088</f>
        <v>0</v>
      </c>
      <c r="J407" s="235" t="str">
        <f>+IF(I407=0,"",'Ark1'!AG2088)</f>
        <v/>
      </c>
      <c r="K407" s="235"/>
      <c r="L407" s="235" t="str">
        <f>+IF(I407=0,"",'Ark1'!AH2088)</f>
        <v/>
      </c>
      <c r="M407" s="95"/>
      <c r="N407" s="483">
        <f>+'Ark1'!AI2088</f>
        <v>0</v>
      </c>
      <c r="O407" s="214"/>
      <c r="P407" s="531"/>
      <c r="Q407" s="531"/>
      <c r="R407" s="32" t="str">
        <f>+IF(I407=0,"",'Ark1'!U2088)</f>
        <v/>
      </c>
      <c r="S407" s="32"/>
      <c r="T407" s="484" t="str">
        <f>+IF(N407=0,"",'Ark1'!AJ2088)</f>
        <v/>
      </c>
      <c r="U407" s="95"/>
      <c r="V407" s="484" t="str">
        <f>+IF(N407=0,"",'Ark1'!AK2088)</f>
        <v/>
      </c>
      <c r="W407" s="95"/>
      <c r="X407" s="236" t="str">
        <f>+IF(I407=0,"",'Ark1'!T2088)</f>
        <v/>
      </c>
      <c r="Y407" s="237" t="str">
        <f>+IF(I407=0,"",'Ark1'!W2088)</f>
        <v/>
      </c>
      <c r="Z407" s="237" t="str">
        <f>+IF(I407=0,"",'Ark1'!X2088)</f>
        <v/>
      </c>
      <c r="AA407" s="237" t="str">
        <f>+IF(I407=0,"",'Ark1'!Y2088)</f>
        <v/>
      </c>
      <c r="AB407" s="237" t="str">
        <f>+IF(I407=0,"",'Ark1'!Z2088)</f>
        <v/>
      </c>
      <c r="AC407" s="235" t="str">
        <f>+IF(I407=0,"",'Ark1'!AA2088)</f>
        <v/>
      </c>
      <c r="AD407" s="236" t="str">
        <f>+IF(I407=0,"",'Ark1'!AC2088)</f>
        <v/>
      </c>
      <c r="AE407" s="237" t="str">
        <f>+IF(I407=0,"",'Ark1'!AE2088)</f>
        <v/>
      </c>
      <c r="AF407" s="235" t="str">
        <f t="shared" si="38"/>
        <v/>
      </c>
      <c r="AG407" s="235" t="str">
        <f t="shared" si="40"/>
        <v/>
      </c>
      <c r="AH407" s="214"/>
      <c r="AL407" s="27"/>
      <c r="AO407" s="28"/>
      <c r="AP407" s="28"/>
      <c r="AQ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</row>
    <row r="408" spans="1:74" s="29" customFormat="1" ht="15.6">
      <c r="A408" s="214"/>
      <c r="B408" s="290">
        <f>+'Ark1'!C2089</f>
        <v>2024</v>
      </c>
      <c r="C408" s="234">
        <f>+'Ark1'!L2089</f>
        <v>15</v>
      </c>
      <c r="D408" s="234" t="str">
        <f>VLOOKUP(C408,Klasse!$C$10:$D$26,2)</f>
        <v>E+</v>
      </c>
      <c r="E408" s="234">
        <f>+'Ark1'!H2089</f>
        <v>1</v>
      </c>
      <c r="F408" s="234">
        <f>+'Ark1'!J2089</f>
        <v>116</v>
      </c>
      <c r="G408" s="234" t="str">
        <f>VLOOKUP(F408,RNR!$A$1:$B$25,2)</f>
        <v>Sandeid</v>
      </c>
      <c r="H408" s="234" t="str">
        <f>+IF(I408=0,"",'Ark1'!Q2089)</f>
        <v/>
      </c>
      <c r="I408" s="351">
        <f>+'Ark1'!R2089</f>
        <v>0</v>
      </c>
      <c r="J408" s="235" t="str">
        <f>+IF(I408=0,"",'Ark1'!AG2089)</f>
        <v/>
      </c>
      <c r="K408" s="235"/>
      <c r="L408" s="235" t="str">
        <f>+IF(I408=0,"",'Ark1'!AH2089)</f>
        <v/>
      </c>
      <c r="M408" s="95"/>
      <c r="N408" s="483">
        <f>+'Ark1'!AI2089</f>
        <v>0</v>
      </c>
      <c r="O408" s="214"/>
      <c r="P408" s="531"/>
      <c r="Q408" s="531"/>
      <c r="R408" s="32" t="str">
        <f>+IF(I408=0,"",'Ark1'!U2089)</f>
        <v/>
      </c>
      <c r="S408" s="32"/>
      <c r="T408" s="484" t="str">
        <f>+IF(N408=0,"",'Ark1'!AJ2089)</f>
        <v/>
      </c>
      <c r="U408" s="95"/>
      <c r="V408" s="484" t="str">
        <f>+IF(N408=0,"",'Ark1'!AK2089)</f>
        <v/>
      </c>
      <c r="W408" s="95"/>
      <c r="X408" s="236" t="str">
        <f>+IF(I408=0,"",'Ark1'!T2089)</f>
        <v/>
      </c>
      <c r="Y408" s="237" t="str">
        <f>+IF(I408=0,"",'Ark1'!W2089)</f>
        <v/>
      </c>
      <c r="Z408" s="237" t="str">
        <f>+IF(I408=0,"",'Ark1'!X2089)</f>
        <v/>
      </c>
      <c r="AA408" s="237" t="str">
        <f>+IF(I408=0,"",'Ark1'!Y2089)</f>
        <v/>
      </c>
      <c r="AB408" s="237" t="str">
        <f>+IF(I408=0,"",'Ark1'!Z2089)</f>
        <v/>
      </c>
      <c r="AC408" s="235" t="str">
        <f>+IF(I408=0,"",'Ark1'!AA2089)</f>
        <v/>
      </c>
      <c r="AD408" s="236" t="str">
        <f>+IF(I408=0,"",'Ark1'!AC2089)</f>
        <v/>
      </c>
      <c r="AE408" s="237" t="str">
        <f>+IF(I408=0,"",'Ark1'!AE2089)</f>
        <v/>
      </c>
      <c r="AF408" s="235" t="str">
        <f t="shared" si="38"/>
        <v/>
      </c>
      <c r="AG408" s="235" t="str">
        <f t="shared" si="40"/>
        <v/>
      </c>
      <c r="AH408" s="214"/>
      <c r="AL408" s="27"/>
      <c r="AO408" s="28"/>
      <c r="AP408" s="28"/>
      <c r="AQ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</row>
    <row r="409" spans="1:74" s="29" customFormat="1" ht="15.6">
      <c r="A409" s="214"/>
      <c r="B409" s="290">
        <f>+'Ark1'!C2090</f>
        <v>2024</v>
      </c>
      <c r="C409" s="234">
        <f>+'Ark1'!L2090</f>
        <v>15</v>
      </c>
      <c r="D409" s="234" t="str">
        <f>VLOOKUP(C409,Klasse!$C$10:$D$26,2)</f>
        <v>E+</v>
      </c>
      <c r="E409" s="234">
        <f>+'Ark1'!H2090</f>
        <v>2</v>
      </c>
      <c r="F409" s="234">
        <f>+'Ark1'!J2090</f>
        <v>117</v>
      </c>
      <c r="G409" s="234" t="str">
        <f>VLOOKUP(F409,RNR!$A$1:$B$25,2)</f>
        <v>Jæren</v>
      </c>
      <c r="H409" s="234" t="str">
        <f>+IF(I409=0,"",'Ark1'!Q2090)</f>
        <v/>
      </c>
      <c r="I409" s="351">
        <f>+'Ark1'!R2090</f>
        <v>0</v>
      </c>
      <c r="J409" s="235" t="str">
        <f>+IF(I409=0,"",'Ark1'!AG2090)</f>
        <v/>
      </c>
      <c r="K409" s="235"/>
      <c r="L409" s="235" t="str">
        <f>+IF(I409=0,"",'Ark1'!AH2090)</f>
        <v/>
      </c>
      <c r="M409" s="95"/>
      <c r="N409" s="483">
        <f>+'Ark1'!AI2090</f>
        <v>0</v>
      </c>
      <c r="O409" s="214"/>
      <c r="P409" s="531"/>
      <c r="Q409" s="531"/>
      <c r="R409" s="32" t="str">
        <f>+IF(I409=0,"",'Ark1'!U2090)</f>
        <v/>
      </c>
      <c r="S409" s="32"/>
      <c r="T409" s="484" t="str">
        <f>+IF(N409=0,"",'Ark1'!AJ2090)</f>
        <v/>
      </c>
      <c r="U409" s="95"/>
      <c r="V409" s="484" t="str">
        <f>+IF(N409=0,"",'Ark1'!AK2090)</f>
        <v/>
      </c>
      <c r="W409" s="95"/>
      <c r="X409" s="236" t="str">
        <f>+IF(I409=0,"",'Ark1'!T2090)</f>
        <v/>
      </c>
      <c r="Y409" s="237" t="str">
        <f>+IF(I409=0,"",'Ark1'!W2090)</f>
        <v/>
      </c>
      <c r="Z409" s="237" t="str">
        <f>+IF(I409=0,"",'Ark1'!X2090)</f>
        <v/>
      </c>
      <c r="AA409" s="237" t="str">
        <f>+IF(I409=0,"",'Ark1'!Y2090)</f>
        <v/>
      </c>
      <c r="AB409" s="237" t="str">
        <f>+IF(I409=0,"",'Ark1'!Z2090)</f>
        <v/>
      </c>
      <c r="AC409" s="235" t="str">
        <f>+IF(I409=0,"",'Ark1'!AA2090)</f>
        <v/>
      </c>
      <c r="AD409" s="236" t="str">
        <f>+IF(I409=0,"",'Ark1'!AC2090)</f>
        <v/>
      </c>
      <c r="AE409" s="237" t="str">
        <f>+IF(I409=0,"",'Ark1'!AE2090)</f>
        <v/>
      </c>
      <c r="AF409" s="235" t="str">
        <f t="shared" si="38"/>
        <v/>
      </c>
      <c r="AG409" s="235" t="str">
        <f t="shared" si="40"/>
        <v/>
      </c>
      <c r="AH409" s="214"/>
      <c r="AL409" s="27"/>
      <c r="AO409" s="28"/>
      <c r="AP409" s="28"/>
      <c r="AQ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</row>
    <row r="410" spans="1:74" s="29" customFormat="1" ht="15.6">
      <c r="A410" s="214"/>
      <c r="B410" s="290">
        <f>+'Ark1'!C2091</f>
        <v>2024</v>
      </c>
      <c r="C410" s="234">
        <f>+'Ark1'!L2091</f>
        <v>15</v>
      </c>
      <c r="D410" s="234" t="str">
        <f>VLOOKUP(C410,Klasse!$C$10:$D$26,2)</f>
        <v>E+</v>
      </c>
      <c r="E410" s="234">
        <f>+'Ark1'!H2091</f>
        <v>1</v>
      </c>
      <c r="F410" s="234">
        <f>+'Ark1'!J2091</f>
        <v>134</v>
      </c>
      <c r="G410" s="234" t="str">
        <f>VLOOKUP(F410,RNR!$A$1:$B$25,2)</f>
        <v>Førde</v>
      </c>
      <c r="H410" s="234" t="str">
        <f>+IF(I410=0,"",'Ark1'!Q2091)</f>
        <v/>
      </c>
      <c r="I410" s="351">
        <f>+'Ark1'!R2091</f>
        <v>0</v>
      </c>
      <c r="J410" s="235" t="str">
        <f>+IF(I410=0,"",'Ark1'!AG2091)</f>
        <v/>
      </c>
      <c r="K410" s="235"/>
      <c r="L410" s="235" t="str">
        <f>+IF(I410=0,"",'Ark1'!AH2091)</f>
        <v/>
      </c>
      <c r="M410" s="95"/>
      <c r="N410" s="483">
        <f>+'Ark1'!AI2091</f>
        <v>0</v>
      </c>
      <c r="O410" s="214"/>
      <c r="P410" s="531"/>
      <c r="Q410" s="531"/>
      <c r="R410" s="32" t="str">
        <f>+IF(I410=0,"",'Ark1'!U2091)</f>
        <v/>
      </c>
      <c r="S410" s="32"/>
      <c r="T410" s="484" t="str">
        <f>+IF(N410=0,"",'Ark1'!AJ2091)</f>
        <v/>
      </c>
      <c r="U410" s="95"/>
      <c r="V410" s="484" t="str">
        <f>+IF(N410=0,"",'Ark1'!AK2091)</f>
        <v/>
      </c>
      <c r="W410" s="95"/>
      <c r="X410" s="236" t="str">
        <f>+IF(I410=0,"",'Ark1'!T2091)</f>
        <v/>
      </c>
      <c r="Y410" s="237" t="str">
        <f>+IF(I410=0,"",'Ark1'!W2091)</f>
        <v/>
      </c>
      <c r="Z410" s="237" t="str">
        <f>+IF(I410=0,"",'Ark1'!X2091)</f>
        <v/>
      </c>
      <c r="AA410" s="237" t="str">
        <f>+IF(I410=0,"",'Ark1'!Y2091)</f>
        <v/>
      </c>
      <c r="AB410" s="237" t="str">
        <f>+IF(I410=0,"",'Ark1'!Z2091)</f>
        <v/>
      </c>
      <c r="AC410" s="235" t="str">
        <f>+IF(I410=0,"",'Ark1'!AA2091)</f>
        <v/>
      </c>
      <c r="AD410" s="236" t="str">
        <f>+IF(I410=0,"",'Ark1'!AC2091)</f>
        <v/>
      </c>
      <c r="AE410" s="237" t="str">
        <f>+IF(I410=0,"",'Ark1'!AE2091)</f>
        <v/>
      </c>
      <c r="AF410" s="235" t="str">
        <f t="shared" si="38"/>
        <v/>
      </c>
      <c r="AG410" s="235" t="str">
        <f t="shared" si="40"/>
        <v/>
      </c>
      <c r="AH410" s="214"/>
      <c r="AL410" s="27"/>
      <c r="AO410" s="28"/>
      <c r="AP410" s="28"/>
      <c r="AQ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</row>
    <row r="411" spans="1:74" s="29" customFormat="1" ht="15.6">
      <c r="A411" s="214"/>
      <c r="B411" s="290">
        <f>+'Ark1'!C2092</f>
        <v>2024</v>
      </c>
      <c r="C411" s="234">
        <f>+'Ark1'!L2092</f>
        <v>15</v>
      </c>
      <c r="D411" s="234" t="str">
        <f>VLOOKUP(C411,Klasse!$C$10:$D$26,2)</f>
        <v>E+</v>
      </c>
      <c r="E411" s="234">
        <f>+'Ark1'!H2092</f>
        <v>2</v>
      </c>
      <c r="F411" s="234">
        <f>+'Ark1'!J2092</f>
        <v>141</v>
      </c>
      <c r="G411" s="234" t="str">
        <f>VLOOKUP(F411,RNR!$A$1:$B$25,2)</f>
        <v>Ølen</v>
      </c>
      <c r="H411" s="234" t="str">
        <f>+IF(I411=0,"",'Ark1'!Q2092)</f>
        <v/>
      </c>
      <c r="I411" s="351">
        <f>+'Ark1'!R2092</f>
        <v>0</v>
      </c>
      <c r="J411" s="235" t="str">
        <f>+IF(I411=0,"",'Ark1'!AG2092)</f>
        <v/>
      </c>
      <c r="K411" s="235"/>
      <c r="L411" s="235" t="str">
        <f>+IF(I411=0,"",'Ark1'!AH2092)</f>
        <v/>
      </c>
      <c r="M411" s="95"/>
      <c r="N411" s="483">
        <f>+'Ark1'!AI2092</f>
        <v>0</v>
      </c>
      <c r="O411" s="214"/>
      <c r="P411" s="531"/>
      <c r="Q411" s="531"/>
      <c r="R411" s="32" t="str">
        <f>+IF(I411=0,"",'Ark1'!U2092)</f>
        <v/>
      </c>
      <c r="S411" s="32"/>
      <c r="T411" s="484" t="str">
        <f>+IF(N411=0,"",'Ark1'!AJ2092)</f>
        <v/>
      </c>
      <c r="U411" s="95"/>
      <c r="V411" s="484" t="str">
        <f>+IF(N411=0,"",'Ark1'!AK2092)</f>
        <v/>
      </c>
      <c r="W411" s="95"/>
      <c r="X411" s="236" t="str">
        <f>+IF(I411=0,"",'Ark1'!T2092)</f>
        <v/>
      </c>
      <c r="Y411" s="237" t="str">
        <f>+IF(I411=0,"",'Ark1'!W2092)</f>
        <v/>
      </c>
      <c r="Z411" s="237" t="str">
        <f>+IF(I411=0,"",'Ark1'!X2092)</f>
        <v/>
      </c>
      <c r="AA411" s="237" t="str">
        <f>+IF(I411=0,"",'Ark1'!Y2092)</f>
        <v/>
      </c>
      <c r="AB411" s="237" t="str">
        <f>+IF(I411=0,"",'Ark1'!Z2092)</f>
        <v/>
      </c>
      <c r="AC411" s="235" t="str">
        <f>+IF(I411=0,"",'Ark1'!AA2092)</f>
        <v/>
      </c>
      <c r="AD411" s="236" t="str">
        <f>+IF(I411=0,"",'Ark1'!AC2092)</f>
        <v/>
      </c>
      <c r="AE411" s="237" t="str">
        <f>+IF(I411=0,"",'Ark1'!AE2092)</f>
        <v/>
      </c>
      <c r="AF411" s="235" t="str">
        <f t="shared" si="38"/>
        <v/>
      </c>
      <c r="AG411" s="235" t="str">
        <f t="shared" si="40"/>
        <v/>
      </c>
      <c r="AH411" s="214"/>
      <c r="AL411" s="27"/>
      <c r="AO411" s="28"/>
      <c r="AP411" s="28"/>
      <c r="AQ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</row>
    <row r="412" spans="1:74" s="29" customFormat="1" ht="15.6">
      <c r="A412" s="214"/>
      <c r="B412" s="290">
        <f>+'Ark1'!C2093</f>
        <v>2024</v>
      </c>
      <c r="C412" s="234">
        <f>+'Ark1'!L2093</f>
        <v>15</v>
      </c>
      <c r="D412" s="234" t="str">
        <f>VLOOKUP(C412,Klasse!$C$10:$D$26,2)</f>
        <v>E+</v>
      </c>
      <c r="E412" s="234">
        <f>+'Ark1'!H2093</f>
        <v>2</v>
      </c>
      <c r="F412" s="234">
        <f>+'Ark1'!J2093</f>
        <v>143</v>
      </c>
      <c r="G412" s="234" t="str">
        <f>VLOOKUP(F412,RNR!$A$1:$B$25,2)</f>
        <v>Nordfjord</v>
      </c>
      <c r="H412" s="234" t="str">
        <f>+IF(I412=0,"",'Ark1'!Q2093)</f>
        <v/>
      </c>
      <c r="I412" s="351">
        <f>+'Ark1'!R2093</f>
        <v>0</v>
      </c>
      <c r="J412" s="235" t="str">
        <f>+IF(I412=0,"",'Ark1'!AG2093)</f>
        <v/>
      </c>
      <c r="K412" s="235"/>
      <c r="L412" s="235" t="str">
        <f>+IF(I412=0,"",'Ark1'!AH2093)</f>
        <v/>
      </c>
      <c r="M412" s="95"/>
      <c r="N412" s="483">
        <f>+'Ark1'!AI2093</f>
        <v>0</v>
      </c>
      <c r="O412" s="214"/>
      <c r="P412" s="531"/>
      <c r="Q412" s="531"/>
      <c r="R412" s="32" t="str">
        <f>+IF(I412=0,"",'Ark1'!U2093)</f>
        <v/>
      </c>
      <c r="S412" s="32"/>
      <c r="T412" s="484" t="str">
        <f>+IF(N412=0,"",'Ark1'!AJ2093)</f>
        <v/>
      </c>
      <c r="U412" s="95"/>
      <c r="V412" s="484" t="str">
        <f>+IF(N412=0,"",'Ark1'!AK2093)</f>
        <v/>
      </c>
      <c r="W412" s="95"/>
      <c r="X412" s="236" t="str">
        <f>+IF(I412=0,"",'Ark1'!T2093)</f>
        <v/>
      </c>
      <c r="Y412" s="237" t="str">
        <f>+IF(I412=0,"",'Ark1'!W2093)</f>
        <v/>
      </c>
      <c r="Z412" s="237" t="str">
        <f>+IF(I412=0,"",'Ark1'!X2093)</f>
        <v/>
      </c>
      <c r="AA412" s="237" t="str">
        <f>+IF(I412=0,"",'Ark1'!Y2093)</f>
        <v/>
      </c>
      <c r="AB412" s="237" t="str">
        <f>+IF(I412=0,"",'Ark1'!Z2093)</f>
        <v/>
      </c>
      <c r="AC412" s="235" t="str">
        <f>+IF(I412=0,"",'Ark1'!AA2093)</f>
        <v/>
      </c>
      <c r="AD412" s="236" t="str">
        <f>+IF(I412=0,"",'Ark1'!AC2093)</f>
        <v/>
      </c>
      <c r="AE412" s="237" t="str">
        <f>+IF(I412=0,"",'Ark1'!AE2093)</f>
        <v/>
      </c>
      <c r="AF412" s="235" t="str">
        <f t="shared" si="38"/>
        <v/>
      </c>
      <c r="AG412" s="235" t="str">
        <f t="shared" si="40"/>
        <v/>
      </c>
      <c r="AH412" s="214"/>
      <c r="AL412" s="27"/>
      <c r="AO412" s="28"/>
      <c r="AP412" s="28"/>
      <c r="AQ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</row>
    <row r="413" spans="1:74" s="29" customFormat="1" ht="15.6">
      <c r="A413" s="214"/>
      <c r="B413" s="290">
        <f>+'Ark1'!C2094</f>
        <v>2024</v>
      </c>
      <c r="C413" s="234">
        <f>+'Ark1'!L2094</f>
        <v>15</v>
      </c>
      <c r="D413" s="234" t="str">
        <f>VLOOKUP(C413,Klasse!$C$10:$D$26,2)</f>
        <v>E+</v>
      </c>
      <c r="E413" s="234">
        <f>+'Ark1'!H2094</f>
        <v>2</v>
      </c>
      <c r="F413" s="234">
        <f>+'Ark1'!J2094</f>
        <v>147</v>
      </c>
      <c r="G413" s="234" t="str">
        <f>VLOOKUP(F413,RNR!$A$1:$B$25,2)</f>
        <v>Midt-Norge</v>
      </c>
      <c r="H413" s="234" t="str">
        <f>+IF(I413=0,"",'Ark1'!Q2094)</f>
        <v/>
      </c>
      <c r="I413" s="351">
        <f>+'Ark1'!R2094</f>
        <v>0</v>
      </c>
      <c r="J413" s="235" t="str">
        <f>+IF(I413=0,"",'Ark1'!AG2094)</f>
        <v/>
      </c>
      <c r="K413" s="235"/>
      <c r="L413" s="235" t="str">
        <f>+IF(I413=0,"",'Ark1'!AH2094)</f>
        <v/>
      </c>
      <c r="M413" s="95"/>
      <c r="N413" s="483">
        <f>+'Ark1'!AI2094</f>
        <v>0</v>
      </c>
      <c r="O413" s="214"/>
      <c r="P413" s="531"/>
      <c r="Q413" s="531"/>
      <c r="R413" s="32" t="str">
        <f>+IF(I413=0,"",'Ark1'!U2094)</f>
        <v/>
      </c>
      <c r="S413" s="32"/>
      <c r="T413" s="484" t="str">
        <f>+IF(N413=0,"",'Ark1'!AJ2094)</f>
        <v/>
      </c>
      <c r="U413" s="95"/>
      <c r="V413" s="484" t="str">
        <f>+IF(N413=0,"",'Ark1'!AK2094)</f>
        <v/>
      </c>
      <c r="W413" s="95"/>
      <c r="X413" s="236" t="str">
        <f>+IF(I413=0,"",'Ark1'!T2094)</f>
        <v/>
      </c>
      <c r="Y413" s="237" t="str">
        <f>+IF(I413=0,"",'Ark1'!W2094)</f>
        <v/>
      </c>
      <c r="Z413" s="237" t="str">
        <f>+IF(I413=0,"",'Ark1'!X2094)</f>
        <v/>
      </c>
      <c r="AA413" s="237" t="str">
        <f>+IF(I413=0,"",'Ark1'!Y2094)</f>
        <v/>
      </c>
      <c r="AB413" s="237" t="str">
        <f>+IF(I413=0,"",'Ark1'!Z2094)</f>
        <v/>
      </c>
      <c r="AC413" s="235" t="str">
        <f>+IF(I413=0,"",'Ark1'!AA2094)</f>
        <v/>
      </c>
      <c r="AD413" s="236" t="str">
        <f>+IF(I413=0,"",'Ark1'!AC2094)</f>
        <v/>
      </c>
      <c r="AE413" s="237" t="str">
        <f>+IF(I413=0,"",'Ark1'!AE2094)</f>
        <v/>
      </c>
      <c r="AF413" s="235" t="str">
        <f t="shared" si="38"/>
        <v/>
      </c>
      <c r="AG413" s="235" t="str">
        <f t="shared" si="40"/>
        <v/>
      </c>
      <c r="AH413" s="214"/>
      <c r="AL413" s="27"/>
      <c r="AO413" s="28"/>
      <c r="AP413" s="28"/>
      <c r="AQ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</row>
    <row r="414" spans="1:74" s="29" customFormat="1" ht="15.6">
      <c r="A414" s="214"/>
      <c r="B414" s="290">
        <f>+'Ark1'!C2095</f>
        <v>2024</v>
      </c>
      <c r="C414" s="234">
        <f>+'Ark1'!L2095</f>
        <v>15</v>
      </c>
      <c r="D414" s="234" t="str">
        <f>VLOOKUP(C414,Klasse!$C$10:$D$26,2)</f>
        <v>E+</v>
      </c>
      <c r="E414" s="234">
        <f>+'Ark1'!H2095</f>
        <v>1</v>
      </c>
      <c r="F414" s="234">
        <f>+'Ark1'!J2095</f>
        <v>155</v>
      </c>
      <c r="G414" s="234" t="str">
        <f>VLOOKUP(F414,RNR!$A$1:$B$25,2)</f>
        <v>Målselv</v>
      </c>
      <c r="H414" s="234" t="str">
        <f>+IF(I414=0,"",'Ark1'!Q2095)</f>
        <v/>
      </c>
      <c r="I414" s="351">
        <f>+'Ark1'!R2095</f>
        <v>0</v>
      </c>
      <c r="J414" s="235" t="str">
        <f>+IF(I414=0,"",'Ark1'!AG2095)</f>
        <v/>
      </c>
      <c r="K414" s="235"/>
      <c r="L414" s="235" t="str">
        <f>+IF(I414=0,"",'Ark1'!AH2095)</f>
        <v/>
      </c>
      <c r="M414" s="95"/>
      <c r="N414" s="483">
        <f>+'Ark1'!AI2095</f>
        <v>0</v>
      </c>
      <c r="O414" s="214"/>
      <c r="P414" s="531"/>
      <c r="Q414" s="531"/>
      <c r="R414" s="32" t="str">
        <f>+IF(I414=0,"",'Ark1'!U2095)</f>
        <v/>
      </c>
      <c r="S414" s="32"/>
      <c r="T414" s="484" t="str">
        <f>+IF(N414=0,"",'Ark1'!AJ2095)</f>
        <v/>
      </c>
      <c r="U414" s="95"/>
      <c r="V414" s="484" t="str">
        <f>+IF(N414=0,"",'Ark1'!AK2095)</f>
        <v/>
      </c>
      <c r="W414" s="95"/>
      <c r="X414" s="236" t="str">
        <f>+IF(I414=0,"",'Ark1'!T2095)</f>
        <v/>
      </c>
      <c r="Y414" s="237" t="str">
        <f>+IF(I414=0,"",'Ark1'!W2095)</f>
        <v/>
      </c>
      <c r="Z414" s="237" t="str">
        <f>+IF(I414=0,"",'Ark1'!X2095)</f>
        <v/>
      </c>
      <c r="AA414" s="237" t="str">
        <f>+IF(I414=0,"",'Ark1'!Y2095)</f>
        <v/>
      </c>
      <c r="AB414" s="237" t="str">
        <f>+IF(I414=0,"",'Ark1'!Z2095)</f>
        <v/>
      </c>
      <c r="AC414" s="235" t="str">
        <f>+IF(I414=0,"",'Ark1'!AA2095)</f>
        <v/>
      </c>
      <c r="AD414" s="236" t="str">
        <f>+IF(I414=0,"",'Ark1'!AC2095)</f>
        <v/>
      </c>
      <c r="AE414" s="237" t="str">
        <f>+IF(I414=0,"",'Ark1'!AE2095)</f>
        <v/>
      </c>
      <c r="AF414" s="235" t="str">
        <f t="shared" si="38"/>
        <v/>
      </c>
      <c r="AG414" s="235" t="str">
        <f t="shared" si="40"/>
        <v/>
      </c>
      <c r="AH414" s="214"/>
      <c r="AL414" s="27"/>
      <c r="AO414" s="28"/>
      <c r="AP414" s="28"/>
      <c r="AQ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</row>
    <row r="415" spans="1:74" s="29" customFormat="1" ht="15.6">
      <c r="A415" s="214"/>
      <c r="B415" s="290">
        <f>+'Ark1'!C2096</f>
        <v>2024</v>
      </c>
      <c r="C415" s="234">
        <f>+'Ark1'!L2096</f>
        <v>15</v>
      </c>
      <c r="D415" s="234" t="str">
        <f>VLOOKUP(C415,Klasse!$C$10:$D$26,2)</f>
        <v>E+</v>
      </c>
      <c r="E415" s="234">
        <f>+'Ark1'!H2096</f>
        <v>2</v>
      </c>
      <c r="F415" s="234">
        <f>+'Ark1'!J2096</f>
        <v>160</v>
      </c>
      <c r="G415" s="234" t="str">
        <f>VLOOKUP(F415,RNR!$A$1:$B$25,2)</f>
        <v>Oslo</v>
      </c>
      <c r="H415" s="234" t="str">
        <f>+IF(I415=0,"",'Ark1'!Q2096)</f>
        <v/>
      </c>
      <c r="I415" s="351">
        <f>+'Ark1'!R2096</f>
        <v>0</v>
      </c>
      <c r="J415" s="235" t="str">
        <f>+IF(I415=0,"",'Ark1'!AG2096)</f>
        <v/>
      </c>
      <c r="K415" s="235"/>
      <c r="L415" s="235" t="str">
        <f>+IF(I415=0,"",'Ark1'!AH2096)</f>
        <v/>
      </c>
      <c r="M415" s="95"/>
      <c r="N415" s="483">
        <f>+'Ark1'!AI2096</f>
        <v>0</v>
      </c>
      <c r="O415" s="214"/>
      <c r="P415" s="531"/>
      <c r="Q415" s="531"/>
      <c r="R415" s="32" t="str">
        <f>+IF(I415=0,"",'Ark1'!U2096)</f>
        <v/>
      </c>
      <c r="S415" s="32"/>
      <c r="T415" s="484" t="str">
        <f>+IF(N415=0,"",'Ark1'!AJ2096)</f>
        <v/>
      </c>
      <c r="U415" s="95"/>
      <c r="V415" s="484" t="str">
        <f>+IF(N415=0,"",'Ark1'!AK2096)</f>
        <v/>
      </c>
      <c r="W415" s="95"/>
      <c r="X415" s="236" t="str">
        <f>+IF(I415=0,"",'Ark1'!T2096)</f>
        <v/>
      </c>
      <c r="Y415" s="237" t="str">
        <f>+IF(I415=0,"",'Ark1'!W2096)</f>
        <v/>
      </c>
      <c r="Z415" s="237" t="str">
        <f>+IF(I415=0,"",'Ark1'!X2096)</f>
        <v/>
      </c>
      <c r="AA415" s="237" t="str">
        <f>+IF(I415=0,"",'Ark1'!Y2096)</f>
        <v/>
      </c>
      <c r="AB415" s="237" t="str">
        <f>+IF(I415=0,"",'Ark1'!Z2096)</f>
        <v/>
      </c>
      <c r="AC415" s="235" t="str">
        <f>+IF(I415=0,"",'Ark1'!AA2096)</f>
        <v/>
      </c>
      <c r="AD415" s="236" t="str">
        <f>+IF(I415=0,"",'Ark1'!AC2096)</f>
        <v/>
      </c>
      <c r="AE415" s="237" t="str">
        <f>+IF(I415=0,"",'Ark1'!AE2096)</f>
        <v/>
      </c>
      <c r="AF415" s="235" t="str">
        <f t="shared" si="38"/>
        <v/>
      </c>
      <c r="AG415" s="235" t="str">
        <f t="shared" si="40"/>
        <v/>
      </c>
      <c r="AH415" s="214"/>
      <c r="AL415" s="27"/>
      <c r="AO415" s="28"/>
      <c r="AP415" s="28"/>
      <c r="AQ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</row>
    <row r="416" spans="1:74" s="29" customFormat="1" ht="15.6">
      <c r="A416" s="214"/>
      <c r="B416" s="290">
        <f>+'Ark1'!C2097</f>
        <v>2024</v>
      </c>
      <c r="C416" s="234">
        <f>+'Ark1'!L2097</f>
        <v>15</v>
      </c>
      <c r="D416" s="234" t="str">
        <f>VLOOKUP(C416,Klasse!$C$10:$D$26,2)</f>
        <v>E+</v>
      </c>
      <c r="E416" s="234">
        <f>+'Ark1'!H2097</f>
        <v>1</v>
      </c>
      <c r="F416" s="234">
        <f>+'Ark1'!J2097</f>
        <v>171</v>
      </c>
      <c r="G416" s="234" t="str">
        <f>VLOOKUP(F416,RNR!$A$1:$B$25,2)</f>
        <v>Prima</v>
      </c>
      <c r="H416" s="234" t="str">
        <f>+IF(I416=0,"",'Ark1'!Q2097)</f>
        <v/>
      </c>
      <c r="I416" s="351">
        <f>+'Ark1'!R2097</f>
        <v>0</v>
      </c>
      <c r="J416" s="235" t="str">
        <f>+IF(I416=0,"",'Ark1'!AG2097)</f>
        <v/>
      </c>
      <c r="K416" s="235"/>
      <c r="L416" s="235" t="str">
        <f>+IF(I416=0,"",'Ark1'!AH2097)</f>
        <v/>
      </c>
      <c r="M416" s="95"/>
      <c r="N416" s="483">
        <f>+'Ark1'!AI2097</f>
        <v>0</v>
      </c>
      <c r="O416" s="214"/>
      <c r="P416" s="531"/>
      <c r="Q416" s="531"/>
      <c r="R416" s="32" t="str">
        <f>+IF(I416=0,"",'Ark1'!U2097)</f>
        <v/>
      </c>
      <c r="S416" s="32"/>
      <c r="T416" s="484" t="str">
        <f>+IF(N416=0,"",'Ark1'!AJ2097)</f>
        <v/>
      </c>
      <c r="U416" s="95"/>
      <c r="V416" s="484" t="str">
        <f>+IF(N416=0,"",'Ark1'!AK2097)</f>
        <v/>
      </c>
      <c r="W416" s="95"/>
      <c r="X416" s="236" t="str">
        <f>+IF(I416=0,"",'Ark1'!T2097)</f>
        <v/>
      </c>
      <c r="Y416" s="237" t="str">
        <f>+IF(I416=0,"",'Ark1'!W2097)</f>
        <v/>
      </c>
      <c r="Z416" s="237" t="str">
        <f>+IF(I416=0,"",'Ark1'!X2097)</f>
        <v/>
      </c>
      <c r="AA416" s="237" t="str">
        <f>+IF(I416=0,"",'Ark1'!Y2097)</f>
        <v/>
      </c>
      <c r="AB416" s="237" t="str">
        <f>+IF(I416=0,"",'Ark1'!Z2097)</f>
        <v/>
      </c>
      <c r="AC416" s="235" t="str">
        <f>+IF(I416=0,"",'Ark1'!AA2097)</f>
        <v/>
      </c>
      <c r="AD416" s="236" t="str">
        <f>+IF(I416=0,"",'Ark1'!AC2097)</f>
        <v/>
      </c>
      <c r="AE416" s="237" t="str">
        <f>+IF(I416=0,"",'Ark1'!AE2097)</f>
        <v/>
      </c>
      <c r="AF416" s="235" t="str">
        <f t="shared" si="38"/>
        <v/>
      </c>
      <c r="AG416" s="235" t="str">
        <f t="shared" si="40"/>
        <v/>
      </c>
      <c r="AH416" s="214"/>
      <c r="AL416" s="27"/>
      <c r="AO416" s="28"/>
      <c r="AP416" s="28"/>
      <c r="AQ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</row>
    <row r="417" spans="1:74" s="29" customFormat="1" ht="15.6">
      <c r="A417" s="214"/>
      <c r="B417" s="290">
        <f>+'Ark1'!C2098</f>
        <v>2024</v>
      </c>
      <c r="C417" s="234">
        <f>+'Ark1'!L2098</f>
        <v>15</v>
      </c>
      <c r="D417" s="234" t="str">
        <f>VLOOKUP(C417,Klasse!$C$10:$D$26,2)</f>
        <v>E+</v>
      </c>
      <c r="E417" s="234">
        <f>+'Ark1'!H2098</f>
        <v>2</v>
      </c>
      <c r="F417" s="234">
        <f>+'Ark1'!J2098</f>
        <v>175</v>
      </c>
      <c r="G417" s="234" t="str">
        <f>VLOOKUP(F417,RNR!$A$1:$B$25,2)</f>
        <v>Ole Ringdal</v>
      </c>
      <c r="H417" s="234" t="str">
        <f>+IF(I417=0,"",'Ark1'!Q2098)</f>
        <v/>
      </c>
      <c r="I417" s="351">
        <f>+'Ark1'!R2098</f>
        <v>0</v>
      </c>
      <c r="J417" s="235" t="str">
        <f>+IF(I417=0,"",'Ark1'!AG2098)</f>
        <v/>
      </c>
      <c r="K417" s="235"/>
      <c r="L417" s="235" t="str">
        <f>+IF(I417=0,"",'Ark1'!AH2098)</f>
        <v/>
      </c>
      <c r="M417" s="95"/>
      <c r="N417" s="483">
        <f>+'Ark1'!AI2098</f>
        <v>0</v>
      </c>
      <c r="O417" s="214"/>
      <c r="P417" s="531"/>
      <c r="Q417" s="531"/>
      <c r="R417" s="32" t="str">
        <f>+IF(I417=0,"",'Ark1'!U2098)</f>
        <v/>
      </c>
      <c r="S417" s="32"/>
      <c r="T417" s="484" t="str">
        <f>+IF(N417=0,"",'Ark1'!AJ2098)</f>
        <v/>
      </c>
      <c r="U417" s="95"/>
      <c r="V417" s="484" t="str">
        <f>+IF(N417=0,"",'Ark1'!AK2098)</f>
        <v/>
      </c>
      <c r="W417" s="95"/>
      <c r="X417" s="236" t="str">
        <f>+IF(I417=0,"",'Ark1'!T2098)</f>
        <v/>
      </c>
      <c r="Y417" s="237" t="str">
        <f>+IF(I417=0,"",'Ark1'!W2098)</f>
        <v/>
      </c>
      <c r="Z417" s="237" t="str">
        <f>+IF(I417=0,"",'Ark1'!X2098)</f>
        <v/>
      </c>
      <c r="AA417" s="237" t="str">
        <f>+IF(I417=0,"",'Ark1'!Y2098)</f>
        <v/>
      </c>
      <c r="AB417" s="237" t="str">
        <f>+IF(I417=0,"",'Ark1'!Z2098)</f>
        <v/>
      </c>
      <c r="AC417" s="235" t="str">
        <f>+IF(I417=0,"",'Ark1'!AA2098)</f>
        <v/>
      </c>
      <c r="AD417" s="236" t="str">
        <f>+IF(I417=0,"",'Ark1'!AC2098)</f>
        <v/>
      </c>
      <c r="AE417" s="237" t="str">
        <f>+IF(I417=0,"",'Ark1'!AE2098)</f>
        <v/>
      </c>
      <c r="AF417" s="235" t="str">
        <f t="shared" si="38"/>
        <v/>
      </c>
      <c r="AG417" s="235" t="str">
        <f t="shared" si="40"/>
        <v/>
      </c>
      <c r="AH417" s="214"/>
      <c r="AL417" s="27"/>
      <c r="AO417" s="28"/>
      <c r="AP417" s="28"/>
      <c r="AQ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</row>
    <row r="418" spans="1:74" s="29" customFormat="1" ht="15.6">
      <c r="A418" s="214"/>
      <c r="B418" s="290">
        <f>+'Ark1'!C2099</f>
        <v>2024</v>
      </c>
      <c r="C418" s="234">
        <f>+'Ark1'!L2099</f>
        <v>15</v>
      </c>
      <c r="D418" s="234" t="str">
        <f>VLOOKUP(C418,Klasse!$C$10:$D$26,2)</f>
        <v>E+</v>
      </c>
      <c r="E418" s="234">
        <f>+'Ark1'!H2099</f>
        <v>2</v>
      </c>
      <c r="F418" s="234">
        <f>+'Ark1'!J2099</f>
        <v>177</v>
      </c>
      <c r="G418" s="234" t="str">
        <f>VLOOKUP(F418,RNR!$A$1:$B$25,2)</f>
        <v>Slakthuset</v>
      </c>
      <c r="H418" s="234" t="str">
        <f>+IF(I418=0,"",'Ark1'!Q2099)</f>
        <v/>
      </c>
      <c r="I418" s="351">
        <f>+'Ark1'!R2099</f>
        <v>0</v>
      </c>
      <c r="J418" s="235" t="str">
        <f>+IF(I418=0,"",'Ark1'!AG2099)</f>
        <v/>
      </c>
      <c r="K418" s="235"/>
      <c r="L418" s="235" t="str">
        <f>+IF(I418=0,"",'Ark1'!AH2099)</f>
        <v/>
      </c>
      <c r="M418" s="95"/>
      <c r="N418" s="483">
        <f>+'Ark1'!AI2099</f>
        <v>0</v>
      </c>
      <c r="O418" s="214"/>
      <c r="P418" s="531"/>
      <c r="Q418" s="531"/>
      <c r="R418" s="32" t="str">
        <f>+IF(I418=0,"",'Ark1'!U2099)</f>
        <v/>
      </c>
      <c r="S418" s="32"/>
      <c r="T418" s="484" t="str">
        <f>+IF(N418=0,"",'Ark1'!AJ2099)</f>
        <v/>
      </c>
      <c r="U418" s="95"/>
      <c r="V418" s="484" t="str">
        <f>+IF(N418=0,"",'Ark1'!AK2099)</f>
        <v/>
      </c>
      <c r="W418" s="95"/>
      <c r="X418" s="236" t="str">
        <f>+IF(I418=0,"",'Ark1'!T2099)</f>
        <v/>
      </c>
      <c r="Y418" s="237" t="str">
        <f>+IF(I418=0,"",'Ark1'!W2099)</f>
        <v/>
      </c>
      <c r="Z418" s="237" t="str">
        <f>+IF(I418=0,"",'Ark1'!X2099)</f>
        <v/>
      </c>
      <c r="AA418" s="237" t="str">
        <f>+IF(I418=0,"",'Ark1'!Y2099)</f>
        <v/>
      </c>
      <c r="AB418" s="237" t="str">
        <f>+IF(I418=0,"",'Ark1'!Z2099)</f>
        <v/>
      </c>
      <c r="AC418" s="235" t="str">
        <f>+IF(I418=0,"",'Ark1'!AA2099)</f>
        <v/>
      </c>
      <c r="AD418" s="236" t="str">
        <f>+IF(I418=0,"",'Ark1'!AC2099)</f>
        <v/>
      </c>
      <c r="AE418" s="237" t="str">
        <f>+IF(I418=0,"",'Ark1'!AE2099)</f>
        <v/>
      </c>
      <c r="AF418" s="235" t="str">
        <f t="shared" si="38"/>
        <v/>
      </c>
      <c r="AG418" s="235" t="str">
        <f t="shared" si="40"/>
        <v/>
      </c>
      <c r="AH418" s="214"/>
      <c r="AL418" s="27"/>
      <c r="AO418" s="28"/>
      <c r="AP418" s="28"/>
      <c r="AQ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</row>
    <row r="419" spans="1:74" s="29" customFormat="1" ht="15.6">
      <c r="A419" s="214"/>
      <c r="B419" s="290">
        <f>+'Ark1'!C2100</f>
        <v>2024</v>
      </c>
      <c r="C419" s="234">
        <f>+'Ark1'!L2100</f>
        <v>15</v>
      </c>
      <c r="D419" s="234" t="str">
        <f>VLOOKUP(C419,Klasse!$C$10:$D$26,2)</f>
        <v>E+</v>
      </c>
      <c r="E419" s="234">
        <f>+'Ark1'!H2100</f>
        <v>2</v>
      </c>
      <c r="F419" s="234">
        <f>+'Ark1'!J2100</f>
        <v>178</v>
      </c>
      <c r="G419" s="234" t="str">
        <f>VLOOKUP(F419,RNR!$A$1:$B$25,2)</f>
        <v>Røros</v>
      </c>
      <c r="H419" s="234" t="str">
        <f>+IF(I419=0,"",'Ark1'!Q2100)</f>
        <v/>
      </c>
      <c r="I419" s="351">
        <f>+'Ark1'!R2100</f>
        <v>0</v>
      </c>
      <c r="J419" s="235" t="str">
        <f>+IF(I419=0,"",'Ark1'!AG2100)</f>
        <v/>
      </c>
      <c r="K419" s="235"/>
      <c r="L419" s="235" t="str">
        <f>+IF(I419=0,"",'Ark1'!AH2100)</f>
        <v/>
      </c>
      <c r="M419" s="95"/>
      <c r="N419" s="483">
        <f>+'Ark1'!AI2100</f>
        <v>0</v>
      </c>
      <c r="O419" s="214"/>
      <c r="P419" s="531"/>
      <c r="Q419" s="531"/>
      <c r="R419" s="32" t="str">
        <f>+IF(I419=0,"",'Ark1'!U2100)</f>
        <v/>
      </c>
      <c r="S419" s="32"/>
      <c r="T419" s="484" t="str">
        <f>+IF(N419=0,"",'Ark1'!AJ2100)</f>
        <v/>
      </c>
      <c r="U419" s="95"/>
      <c r="V419" s="484" t="str">
        <f>+IF(N419=0,"",'Ark1'!AK2100)</f>
        <v/>
      </c>
      <c r="W419" s="95"/>
      <c r="X419" s="236" t="str">
        <f>+IF(I419=0,"",'Ark1'!T2100)</f>
        <v/>
      </c>
      <c r="Y419" s="237" t="str">
        <f>+IF(I419=0,"",'Ark1'!W2100)</f>
        <v/>
      </c>
      <c r="Z419" s="237" t="str">
        <f>+IF(I419=0,"",'Ark1'!X2100)</f>
        <v/>
      </c>
      <c r="AA419" s="237" t="str">
        <f>+IF(I419=0,"",'Ark1'!Y2100)</f>
        <v/>
      </c>
      <c r="AB419" s="237" t="str">
        <f>+IF(I419=0,"",'Ark1'!Z2100)</f>
        <v/>
      </c>
      <c r="AC419" s="235" t="str">
        <f>+IF(I419=0,"",'Ark1'!AA2100)</f>
        <v/>
      </c>
      <c r="AD419" s="236" t="str">
        <f>+IF(I419=0,"",'Ark1'!AC2100)</f>
        <v/>
      </c>
      <c r="AE419" s="237" t="str">
        <f>+IF(I419=0,"",'Ark1'!AE2100)</f>
        <v/>
      </c>
      <c r="AF419" s="235" t="str">
        <f t="shared" si="38"/>
        <v/>
      </c>
      <c r="AG419" s="235" t="str">
        <f t="shared" si="40"/>
        <v/>
      </c>
      <c r="AH419" s="214"/>
      <c r="AL419" s="27"/>
      <c r="AO419" s="28"/>
      <c r="AP419" s="28"/>
      <c r="AQ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</row>
    <row r="420" spans="1:74" s="29" customFormat="1" ht="15.6">
      <c r="A420" s="214"/>
      <c r="B420" s="290">
        <f>+'Ark1'!C2101</f>
        <v>2024</v>
      </c>
      <c r="C420" s="234">
        <f>+'Ark1'!L2101</f>
        <v>15</v>
      </c>
      <c r="D420" s="234" t="str">
        <f>VLOOKUP(C420,Klasse!$C$10:$D$26,2)</f>
        <v>E+</v>
      </c>
      <c r="E420" s="234">
        <f>+'Ark1'!H2101</f>
        <v>2</v>
      </c>
      <c r="F420" s="234">
        <f>+'Ark1'!J2101</f>
        <v>181</v>
      </c>
      <c r="G420" s="234" t="str">
        <f>VLOOKUP(F420,RNR!$A$1:$B$25,2)</f>
        <v>Horns</v>
      </c>
      <c r="H420" s="234" t="str">
        <f>+IF(I420=0,"",'Ark1'!Q2101)</f>
        <v/>
      </c>
      <c r="I420" s="351">
        <f>+'Ark1'!R2101</f>
        <v>0</v>
      </c>
      <c r="J420" s="235" t="str">
        <f>+IF(I420=0,"",'Ark1'!AG2101)</f>
        <v/>
      </c>
      <c r="K420" s="235"/>
      <c r="L420" s="235" t="str">
        <f>+IF(I420=0,"",'Ark1'!AH2101)</f>
        <v/>
      </c>
      <c r="M420" s="95"/>
      <c r="N420" s="483">
        <f>+'Ark1'!AI2101</f>
        <v>0</v>
      </c>
      <c r="O420" s="214"/>
      <c r="P420" s="531"/>
      <c r="Q420" s="531"/>
      <c r="R420" s="32" t="str">
        <f>+IF(I420=0,"",'Ark1'!U2101)</f>
        <v/>
      </c>
      <c r="S420" s="32"/>
      <c r="T420" s="484" t="str">
        <f>+IF(N420=0,"",'Ark1'!AJ2101)</f>
        <v/>
      </c>
      <c r="U420" s="95"/>
      <c r="V420" s="484" t="str">
        <f>+IF(N420=0,"",'Ark1'!AK2101)</f>
        <v/>
      </c>
      <c r="W420" s="95"/>
      <c r="X420" s="236" t="str">
        <f>+IF(I420=0,"",'Ark1'!T2101)</f>
        <v/>
      </c>
      <c r="Y420" s="237" t="str">
        <f>+IF(I420=0,"",'Ark1'!W2101)</f>
        <v/>
      </c>
      <c r="Z420" s="237" t="str">
        <f>+IF(I420=0,"",'Ark1'!X2101)</f>
        <v/>
      </c>
      <c r="AA420" s="237" t="str">
        <f>+IF(I420=0,"",'Ark1'!Y2101)</f>
        <v/>
      </c>
      <c r="AB420" s="237" t="str">
        <f>+IF(I420=0,"",'Ark1'!Z2101)</f>
        <v/>
      </c>
      <c r="AC420" s="235" t="str">
        <f>+IF(I420=0,"",'Ark1'!AA2101)</f>
        <v/>
      </c>
      <c r="AD420" s="236" t="str">
        <f>+IF(I420=0,"",'Ark1'!AC2101)</f>
        <v/>
      </c>
      <c r="AE420" s="237" t="str">
        <f>+IF(I420=0,"",'Ark1'!AE2101)</f>
        <v/>
      </c>
      <c r="AF420" s="235" t="str">
        <f t="shared" si="38"/>
        <v/>
      </c>
      <c r="AG420" s="235" t="str">
        <f t="shared" si="40"/>
        <v/>
      </c>
      <c r="AH420" s="214"/>
      <c r="AL420" s="27"/>
      <c r="AO420" s="28"/>
      <c r="AP420" s="28"/>
      <c r="AQ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</row>
    <row r="421" spans="1:74" s="29" customFormat="1" ht="15.6">
      <c r="A421" s="214"/>
      <c r="B421" s="290">
        <f>+'Ark1'!C2102</f>
        <v>2024</v>
      </c>
      <c r="C421" s="234">
        <f>+'Ark1'!L2102</f>
        <v>15</v>
      </c>
      <c r="D421" s="234" t="str">
        <f>VLOOKUP(C421,Klasse!$C$10:$D$26,2)</f>
        <v>E+</v>
      </c>
      <c r="E421" s="234">
        <f>+'Ark1'!H2102</f>
        <v>1</v>
      </c>
      <c r="F421" s="234">
        <f>+'Ark1'!J2102</f>
        <v>262</v>
      </c>
      <c r="G421" s="234" t="str">
        <f>VLOOKUP(F421,RNR!$A$1:$B$25,2)</f>
        <v>Strilalam</v>
      </c>
      <c r="H421" s="234" t="str">
        <f>+IF(I421=0,"",'Ark1'!Q2102)</f>
        <v/>
      </c>
      <c r="I421" s="351">
        <f>+'Ark1'!R2102</f>
        <v>0</v>
      </c>
      <c r="J421" s="235" t="str">
        <f>+IF(I421=0,"",'Ark1'!AG2102)</f>
        <v/>
      </c>
      <c r="K421" s="235"/>
      <c r="L421" s="235" t="str">
        <f>+IF(I421=0,"",'Ark1'!AH2102)</f>
        <v/>
      </c>
      <c r="M421" s="95"/>
      <c r="N421" s="483">
        <f>+'Ark1'!AI2102</f>
        <v>0</v>
      </c>
      <c r="O421" s="214"/>
      <c r="P421" s="531"/>
      <c r="Q421" s="531"/>
      <c r="R421" s="32" t="str">
        <f>+IF(I421=0,"",'Ark1'!U2102)</f>
        <v/>
      </c>
      <c r="S421" s="32"/>
      <c r="T421" s="484" t="str">
        <f>+IF(N421=0,"",'Ark1'!AJ2102)</f>
        <v/>
      </c>
      <c r="U421" s="95"/>
      <c r="V421" s="484" t="str">
        <f>+IF(N421=0,"",'Ark1'!AK2102)</f>
        <v/>
      </c>
      <c r="W421" s="95"/>
      <c r="X421" s="236" t="str">
        <f>+IF(I421=0,"",'Ark1'!T2102)</f>
        <v/>
      </c>
      <c r="Y421" s="237" t="str">
        <f>+IF(I421=0,"",'Ark1'!W2102)</f>
        <v/>
      </c>
      <c r="Z421" s="237" t="str">
        <f>+IF(I421=0,"",'Ark1'!X2102)</f>
        <v/>
      </c>
      <c r="AA421" s="237" t="str">
        <f>+IF(I421=0,"",'Ark1'!Y2102)</f>
        <v/>
      </c>
      <c r="AB421" s="237" t="str">
        <f>+IF(I421=0,"",'Ark1'!Z2102)</f>
        <v/>
      </c>
      <c r="AC421" s="235" t="str">
        <f>+IF(I421=0,"",'Ark1'!AA2102)</f>
        <v/>
      </c>
      <c r="AD421" s="236" t="str">
        <f>+IF(I421=0,"",'Ark1'!AC2102)</f>
        <v/>
      </c>
      <c r="AE421" s="237" t="str">
        <f>+IF(I421=0,"",'Ark1'!AE2102)</f>
        <v/>
      </c>
      <c r="AF421" s="235" t="str">
        <f t="shared" si="38"/>
        <v/>
      </c>
      <c r="AG421" s="235" t="str">
        <f t="shared" si="40"/>
        <v/>
      </c>
      <c r="AH421" s="214"/>
      <c r="AL421" s="27"/>
      <c r="AO421" s="28"/>
      <c r="AP421" s="28"/>
      <c r="AQ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</row>
    <row r="422" spans="1:74" s="29" customFormat="1" ht="15.6">
      <c r="A422" s="214"/>
      <c r="B422" s="290">
        <f>+'Ark1'!C2103</f>
        <v>2024</v>
      </c>
      <c r="C422" s="234">
        <f>+'Ark1'!L2103</f>
        <v>15</v>
      </c>
      <c r="D422" s="234" t="str">
        <f>VLOOKUP(C422,Klasse!$C$10:$D$26,2)</f>
        <v>E+</v>
      </c>
      <c r="E422" s="234">
        <f>+'Ark1'!H2103</f>
        <v>2</v>
      </c>
      <c r="F422" s="234">
        <f>+'Ark1'!J2103</f>
        <v>267</v>
      </c>
      <c r="G422" s="234" t="str">
        <f>VLOOKUP(F422,RNR!$A$1:$B$25,2)</f>
        <v>Dalpro</v>
      </c>
      <c r="H422" s="234" t="str">
        <f>+IF(I422=0,"",'Ark1'!Q2103)</f>
        <v/>
      </c>
      <c r="I422" s="351">
        <f>+'Ark1'!R2103</f>
        <v>0</v>
      </c>
      <c r="J422" s="235" t="str">
        <f>+IF(I422=0,"",'Ark1'!AG2103)</f>
        <v/>
      </c>
      <c r="K422" s="235"/>
      <c r="L422" s="235" t="str">
        <f>+IF(I422=0,"",'Ark1'!AH2103)</f>
        <v/>
      </c>
      <c r="M422" s="95"/>
      <c r="N422" s="483">
        <f>+'Ark1'!AI2103</f>
        <v>0</v>
      </c>
      <c r="O422" s="214"/>
      <c r="P422" s="531"/>
      <c r="Q422" s="531"/>
      <c r="R422" s="32" t="str">
        <f>+IF(I422=0,"",'Ark1'!U2103)</f>
        <v/>
      </c>
      <c r="S422" s="32"/>
      <c r="T422" s="484" t="str">
        <f>+IF(N422=0,"",'Ark1'!AJ2103)</f>
        <v/>
      </c>
      <c r="U422" s="95"/>
      <c r="V422" s="484" t="str">
        <f>+IF(N422=0,"",'Ark1'!AK2103)</f>
        <v/>
      </c>
      <c r="W422" s="95"/>
      <c r="X422" s="236" t="str">
        <f>+IF(I422=0,"",'Ark1'!T2103)</f>
        <v/>
      </c>
      <c r="Y422" s="237" t="str">
        <f>+IF(I422=0,"",'Ark1'!W2103)</f>
        <v/>
      </c>
      <c r="Z422" s="237" t="str">
        <f>+IF(I422=0,"",'Ark1'!X2103)</f>
        <v/>
      </c>
      <c r="AA422" s="237" t="str">
        <f>+IF(I422=0,"",'Ark1'!Y2103)</f>
        <v/>
      </c>
      <c r="AB422" s="237" t="str">
        <f>+IF(I422=0,"",'Ark1'!Z2103)</f>
        <v/>
      </c>
      <c r="AC422" s="235" t="str">
        <f>+IF(I422=0,"",'Ark1'!AA2103)</f>
        <v/>
      </c>
      <c r="AD422" s="236" t="str">
        <f>+IF(I422=0,"",'Ark1'!AC2103)</f>
        <v/>
      </c>
      <c r="AE422" s="237" t="str">
        <f>+IF(I422=0,"",'Ark1'!AE2103)</f>
        <v/>
      </c>
      <c r="AF422" s="235" t="str">
        <f t="shared" si="38"/>
        <v/>
      </c>
      <c r="AG422" s="235" t="str">
        <f t="shared" si="40"/>
        <v/>
      </c>
      <c r="AH422" s="214"/>
      <c r="AL422" s="27"/>
      <c r="AO422" s="28"/>
      <c r="AP422" s="28"/>
      <c r="AQ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</row>
    <row r="423" spans="1:74" s="29" customFormat="1" ht="15.6">
      <c r="A423" s="214"/>
      <c r="B423" s="290">
        <f>+'Ark1'!C2104</f>
        <v>2024</v>
      </c>
      <c r="C423" s="234">
        <f>+'Ark1'!L2104</f>
        <v>15</v>
      </c>
      <c r="D423" s="234" t="str">
        <f>VLOOKUP(C423,Klasse!$C$10:$D$26,2)</f>
        <v>E+</v>
      </c>
      <c r="E423" s="234">
        <f>+'Ark1'!H2104</f>
        <v>1</v>
      </c>
      <c r="F423" s="234">
        <f>+'Ark1'!J2104</f>
        <v>309</v>
      </c>
      <c r="G423" s="234" t="str">
        <f>VLOOKUP(F423,RNR!$A$1:$B$25,2)</f>
        <v>Malvik</v>
      </c>
      <c r="H423" s="234" t="str">
        <f>+IF(I423=0,"",'Ark1'!Q2104)</f>
        <v/>
      </c>
      <c r="I423" s="351">
        <f>+'Ark1'!R2104</f>
        <v>0</v>
      </c>
      <c r="J423" s="235" t="str">
        <f>+IF(I423=0,"",'Ark1'!AG2104)</f>
        <v/>
      </c>
      <c r="K423" s="235"/>
      <c r="L423" s="235" t="str">
        <f>+IF(I423=0,"",'Ark1'!AH2104)</f>
        <v/>
      </c>
      <c r="M423" s="95"/>
      <c r="N423" s="483">
        <f>+'Ark1'!AI2104</f>
        <v>0</v>
      </c>
      <c r="O423" s="214"/>
      <c r="P423" s="531"/>
      <c r="Q423" s="531"/>
      <c r="R423" s="32" t="str">
        <f>+IF(I423=0,"",'Ark1'!U2104)</f>
        <v/>
      </c>
      <c r="S423" s="32"/>
      <c r="T423" s="484" t="str">
        <f>+IF(N423=0,"",'Ark1'!AJ2104)</f>
        <v/>
      </c>
      <c r="U423" s="95"/>
      <c r="V423" s="484" t="str">
        <f>+IF(N423=0,"",'Ark1'!AK2104)</f>
        <v/>
      </c>
      <c r="W423" s="95"/>
      <c r="X423" s="236" t="str">
        <f>+IF(I423=0,"",'Ark1'!T2104)</f>
        <v/>
      </c>
      <c r="Y423" s="237" t="str">
        <f>+IF(I423=0,"",'Ark1'!W2104)</f>
        <v/>
      </c>
      <c r="Z423" s="237" t="str">
        <f>+IF(I423=0,"",'Ark1'!X2104)</f>
        <v/>
      </c>
      <c r="AA423" s="237" t="str">
        <f>+IF(I423=0,"",'Ark1'!Y2104)</f>
        <v/>
      </c>
      <c r="AB423" s="237" t="str">
        <f>+IF(I423=0,"",'Ark1'!Z2104)</f>
        <v/>
      </c>
      <c r="AC423" s="235" t="str">
        <f>+IF(I423=0,"",'Ark1'!AA2104)</f>
        <v/>
      </c>
      <c r="AD423" s="236" t="str">
        <f>+IF(I423=0,"",'Ark1'!AC2104)</f>
        <v/>
      </c>
      <c r="AE423" s="237" t="str">
        <f>+IF(I423=0,"",'Ark1'!AE2104)</f>
        <v/>
      </c>
      <c r="AF423" s="235" t="str">
        <f t="shared" si="38"/>
        <v/>
      </c>
      <c r="AG423" s="235" t="str">
        <f t="shared" si="40"/>
        <v/>
      </c>
      <c r="AH423" s="214"/>
      <c r="AL423" s="27"/>
      <c r="AO423" s="28"/>
      <c r="AP423" s="28"/>
      <c r="AQ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</row>
    <row r="424" spans="1:74" s="29" customFormat="1" ht="15.6">
      <c r="A424" s="214"/>
      <c r="B424" s="290">
        <f>+'Ark1'!C2105</f>
        <v>2024</v>
      </c>
      <c r="C424" s="234">
        <f>+'Ark1'!L2105</f>
        <v>15</v>
      </c>
      <c r="D424" s="234" t="str">
        <f>VLOOKUP(C424,Klasse!$C$10:$D$26,2)</f>
        <v>E+</v>
      </c>
      <c r="E424" s="234">
        <f>+'Ark1'!H2105</f>
        <v>2</v>
      </c>
      <c r="F424" s="234">
        <f>+'Ark1'!J2105</f>
        <v>470</v>
      </c>
      <c r="G424" s="234" t="str">
        <f>VLOOKUP(F424,RNR!$A$1:$B$25,2)</f>
        <v>Jens Eide</v>
      </c>
      <c r="H424" s="234" t="str">
        <f>+IF(I424=0,"",'Ark1'!Q2105)</f>
        <v/>
      </c>
      <c r="I424" s="351">
        <f>+'Ark1'!R2105</f>
        <v>0</v>
      </c>
      <c r="J424" s="235" t="str">
        <f>+IF(I424=0,"",'Ark1'!AG2105)</f>
        <v/>
      </c>
      <c r="K424" s="235"/>
      <c r="L424" s="235" t="str">
        <f>+IF(I424=0,"",'Ark1'!AH2105)</f>
        <v/>
      </c>
      <c r="M424" s="95"/>
      <c r="N424" s="483">
        <f>+'Ark1'!AI2105</f>
        <v>0</v>
      </c>
      <c r="O424" s="214"/>
      <c r="P424" s="531"/>
      <c r="Q424" s="531"/>
      <c r="R424" s="32" t="str">
        <f>+IF(I424=0,"",'Ark1'!U2105)</f>
        <v/>
      </c>
      <c r="S424" s="32"/>
      <c r="T424" s="484" t="str">
        <f>+IF(N424=0,"",'Ark1'!AJ2105)</f>
        <v/>
      </c>
      <c r="U424" s="95"/>
      <c r="V424" s="484" t="str">
        <f>+IF(N424=0,"",'Ark1'!AK2105)</f>
        <v/>
      </c>
      <c r="W424" s="95"/>
      <c r="X424" s="236" t="str">
        <f>+IF(I424=0,"",'Ark1'!T2105)</f>
        <v/>
      </c>
      <c r="Y424" s="237" t="str">
        <f>+IF(I424=0,"",'Ark1'!W2105)</f>
        <v/>
      </c>
      <c r="Z424" s="237" t="str">
        <f>+IF(I424=0,"",'Ark1'!X2105)</f>
        <v/>
      </c>
      <c r="AA424" s="237" t="str">
        <f>+IF(I424=0,"",'Ark1'!Y2105)</f>
        <v/>
      </c>
      <c r="AB424" s="237" t="str">
        <f>+IF(I424=0,"",'Ark1'!Z2105)</f>
        <v/>
      </c>
      <c r="AC424" s="235" t="str">
        <f>+IF(I424=0,"",'Ark1'!AA2105)</f>
        <v/>
      </c>
      <c r="AD424" s="236" t="str">
        <f>+IF(I424=0,"",'Ark1'!AC2105)</f>
        <v/>
      </c>
      <c r="AE424" s="237" t="str">
        <f>+IF(I424=0,"",'Ark1'!AE2105)</f>
        <v/>
      </c>
      <c r="AF424" s="235" t="str">
        <f t="shared" si="38"/>
        <v/>
      </c>
      <c r="AG424" s="235" t="str">
        <f t="shared" si="40"/>
        <v/>
      </c>
      <c r="AH424" s="214"/>
      <c r="AL424" s="27"/>
      <c r="AO424" s="28"/>
      <c r="AP424" s="28"/>
      <c r="AQ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</row>
    <row r="425" spans="1:74" s="29" customFormat="1" ht="15.6">
      <c r="A425" s="214"/>
      <c r="B425" s="290">
        <f>+'Ark1'!C2106</f>
        <v>2024</v>
      </c>
      <c r="C425" s="234">
        <f>+'Ark1'!L2106</f>
        <v>15</v>
      </c>
      <c r="D425" s="234" t="str">
        <f>VLOOKUP(C425,Klasse!$C$10:$D$26,2)</f>
        <v>E+</v>
      </c>
      <c r="E425" s="234">
        <f>+'Ark1'!H2106</f>
        <v>2</v>
      </c>
      <c r="F425" s="234">
        <f>+'Ark1'!J2106</f>
        <v>629</v>
      </c>
      <c r="G425" s="234" t="str">
        <f>VLOOKUP(F425,RNR!$A$1:$B$25,2)</f>
        <v>Bø</v>
      </c>
      <c r="H425" s="234" t="str">
        <f>+IF(I425=0,"",'Ark1'!Q2106)</f>
        <v/>
      </c>
      <c r="I425" s="351">
        <f>+'Ark1'!R2106</f>
        <v>0</v>
      </c>
      <c r="J425" s="235" t="str">
        <f>+IF(I425=0,"",'Ark1'!AG2106)</f>
        <v/>
      </c>
      <c r="K425" s="235"/>
      <c r="L425" s="235" t="str">
        <f>+IF(I425=0,"",'Ark1'!AH2106)</f>
        <v/>
      </c>
      <c r="M425" s="95"/>
      <c r="N425" s="483">
        <f>+'Ark1'!AI2106</f>
        <v>0</v>
      </c>
      <c r="O425" s="214"/>
      <c r="P425" s="531"/>
      <c r="Q425" s="531"/>
      <c r="R425" s="32" t="str">
        <f>+IF(I425=0,"",'Ark1'!U2106)</f>
        <v/>
      </c>
      <c r="S425" s="32"/>
      <c r="T425" s="484" t="str">
        <f>+IF(N425=0,"",'Ark1'!AJ2106)</f>
        <v/>
      </c>
      <c r="U425" s="95"/>
      <c r="V425" s="484" t="str">
        <f>+IF(N425=0,"",'Ark1'!AK2106)</f>
        <v/>
      </c>
      <c r="W425" s="95"/>
      <c r="X425" s="236" t="str">
        <f>+IF(I425=0,"",'Ark1'!T2106)</f>
        <v/>
      </c>
      <c r="Y425" s="237" t="str">
        <f>+IF(I425=0,"",'Ark1'!W2106)</f>
        <v/>
      </c>
      <c r="Z425" s="237" t="str">
        <f>+IF(I425=0,"",'Ark1'!X2106)</f>
        <v/>
      </c>
      <c r="AA425" s="237" t="str">
        <f>+IF(I425=0,"",'Ark1'!Y2106)</f>
        <v/>
      </c>
      <c r="AB425" s="237" t="str">
        <f>+IF(I425=0,"",'Ark1'!Z2106)</f>
        <v/>
      </c>
      <c r="AC425" s="235" t="str">
        <f>+IF(I425=0,"",'Ark1'!AA2106)</f>
        <v/>
      </c>
      <c r="AD425" s="236" t="str">
        <f>+IF(I425=0,"",'Ark1'!AC2106)</f>
        <v/>
      </c>
      <c r="AE425" s="237" t="str">
        <f>+IF(I425=0,"",'Ark1'!AE2106)</f>
        <v/>
      </c>
      <c r="AF425" s="235" t="str">
        <f t="shared" si="38"/>
        <v/>
      </c>
      <c r="AG425" s="235" t="str">
        <f t="shared" si="40"/>
        <v/>
      </c>
      <c r="AH425" s="214"/>
      <c r="AL425" s="27"/>
      <c r="AO425" s="28"/>
      <c r="AP425" s="28"/>
      <c r="AQ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</row>
    <row r="426" spans="1:74" s="29" customFormat="1" ht="15.6">
      <c r="A426" s="214"/>
      <c r="B426" s="290">
        <f>+'Ark1'!C2107</f>
        <v>2024</v>
      </c>
      <c r="C426" s="234">
        <f>+'Ark1'!L2107</f>
        <v>15</v>
      </c>
      <c r="D426" s="234" t="str">
        <f>VLOOKUP(C426,Klasse!$C$10:$D$26,2)</f>
        <v>E+</v>
      </c>
      <c r="E426" s="234">
        <f>+'Ark1'!H2107</f>
        <v>1</v>
      </c>
      <c r="F426" s="234">
        <f>+'Ark1'!J2107</f>
        <v>643</v>
      </c>
      <c r="G426" s="234" t="str">
        <f>VLOOKUP(F426,RNR!$A$1:$B$25,2)</f>
        <v>Bjerka</v>
      </c>
      <c r="H426" s="234" t="str">
        <f>+IF(I426=0,"",'Ark1'!Q2107)</f>
        <v/>
      </c>
      <c r="I426" s="351">
        <f>+'Ark1'!R2107</f>
        <v>0</v>
      </c>
      <c r="J426" s="235" t="str">
        <f>+IF(I426=0,"",'Ark1'!AG2107)</f>
        <v/>
      </c>
      <c r="K426" s="235"/>
      <c r="L426" s="235" t="str">
        <f>+IF(I426=0,"",'Ark1'!AH2107)</f>
        <v/>
      </c>
      <c r="M426" s="95"/>
      <c r="N426" s="483">
        <f>+'Ark1'!AI2107</f>
        <v>0</v>
      </c>
      <c r="O426" s="214"/>
      <c r="P426" s="531"/>
      <c r="Q426" s="531"/>
      <c r="R426" s="32" t="str">
        <f>+IF(I426=0,"",'Ark1'!U2107)</f>
        <v/>
      </c>
      <c r="S426" s="32"/>
      <c r="T426" s="484" t="str">
        <f>+IF(N426=0,"",'Ark1'!AJ2107)</f>
        <v/>
      </c>
      <c r="U426" s="95"/>
      <c r="V426" s="484" t="str">
        <f>+IF(N426=0,"",'Ark1'!AK2107)</f>
        <v/>
      </c>
      <c r="W426" s="95"/>
      <c r="X426" s="236" t="str">
        <f>+IF(I426=0,"",'Ark1'!T2107)</f>
        <v/>
      </c>
      <c r="Y426" s="237" t="str">
        <f>+IF(I426=0,"",'Ark1'!W2107)</f>
        <v/>
      </c>
      <c r="Z426" s="237" t="str">
        <f>+IF(I426=0,"",'Ark1'!X2107)</f>
        <v/>
      </c>
      <c r="AA426" s="237" t="str">
        <f>+IF(I426=0,"",'Ark1'!Y2107)</f>
        <v/>
      </c>
      <c r="AB426" s="237" t="str">
        <f>+IF(I426=0,"",'Ark1'!Z2107)</f>
        <v/>
      </c>
      <c r="AC426" s="235" t="str">
        <f>+IF(I426=0,"",'Ark1'!AA2107)</f>
        <v/>
      </c>
      <c r="AD426" s="236" t="str">
        <f>+IF(I426=0,"",'Ark1'!AC2107)</f>
        <v/>
      </c>
      <c r="AE426" s="237" t="str">
        <f>+IF(I426=0,"",'Ark1'!AE2107)</f>
        <v/>
      </c>
      <c r="AF426" s="235" t="str">
        <f t="shared" si="38"/>
        <v/>
      </c>
      <c r="AG426" s="235" t="str">
        <f t="shared" si="40"/>
        <v/>
      </c>
      <c r="AH426" s="214"/>
      <c r="AL426" s="27"/>
      <c r="AO426" s="28"/>
      <c r="AP426" s="28"/>
      <c r="AQ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</row>
    <row r="427" spans="1:74" s="29" customFormat="1" ht="15.6">
      <c r="A427" s="214"/>
      <c r="B427" s="290">
        <f>+'Ark1'!C2108</f>
        <v>2024</v>
      </c>
      <c r="C427" s="234">
        <f>+'Ark1'!L2108</f>
        <v>15</v>
      </c>
      <c r="D427" s="234" t="str">
        <f>VLOOKUP(C427,Klasse!$C$10:$D$26,2)</f>
        <v>E+</v>
      </c>
      <c r="E427" s="234">
        <f>+'Ark1'!H2108</f>
        <v>2</v>
      </c>
      <c r="F427" s="234">
        <f>+'Ark1'!J2108</f>
        <v>704</v>
      </c>
      <c r="G427" s="234" t="str">
        <f>VLOOKUP(F427,RNR!$A$1:$B$25,2)</f>
        <v>Øre Vilt</v>
      </c>
      <c r="H427" s="234" t="str">
        <f>+IF(I427=0,"",'Ark1'!Q2108)</f>
        <v/>
      </c>
      <c r="I427" s="351">
        <f>+'Ark1'!R2108</f>
        <v>0</v>
      </c>
      <c r="J427" s="235" t="str">
        <f>+IF(I427=0,"",'Ark1'!AG2108)</f>
        <v/>
      </c>
      <c r="K427" s="235"/>
      <c r="L427" s="235" t="str">
        <f>+IF(I427=0,"",'Ark1'!AH2108)</f>
        <v/>
      </c>
      <c r="M427" s="95"/>
      <c r="N427" s="483">
        <f>+'Ark1'!AI2108</f>
        <v>0</v>
      </c>
      <c r="O427" s="214"/>
      <c r="P427" s="531"/>
      <c r="Q427" s="531"/>
      <c r="R427" s="32" t="str">
        <f>+IF(I427=0,"",'Ark1'!U2108)</f>
        <v/>
      </c>
      <c r="S427" s="32"/>
      <c r="T427" s="484" t="str">
        <f>+IF(N427=0,"",'Ark1'!AJ2108)</f>
        <v/>
      </c>
      <c r="U427" s="95"/>
      <c r="V427" s="484" t="str">
        <f>+IF(N427=0,"",'Ark1'!AK2108)</f>
        <v/>
      </c>
      <c r="W427" s="95"/>
      <c r="X427" s="236" t="str">
        <f>+IF(I427=0,"",'Ark1'!T2108)</f>
        <v/>
      </c>
      <c r="Y427" s="237" t="str">
        <f>+IF(I427=0,"",'Ark1'!W2108)</f>
        <v/>
      </c>
      <c r="Z427" s="237" t="str">
        <f>+IF(I427=0,"",'Ark1'!X2108)</f>
        <v/>
      </c>
      <c r="AA427" s="237" t="str">
        <f>+IF(I427=0,"",'Ark1'!Y2108)</f>
        <v/>
      </c>
      <c r="AB427" s="237" t="str">
        <f>+IF(I427=0,"",'Ark1'!Z2108)</f>
        <v/>
      </c>
      <c r="AC427" s="235" t="str">
        <f>+IF(I427=0,"",'Ark1'!AA2108)</f>
        <v/>
      </c>
      <c r="AD427" s="236" t="str">
        <f>+IF(I427=0,"",'Ark1'!AC2108)</f>
        <v/>
      </c>
      <c r="AE427" s="237" t="str">
        <f>+IF(I427=0,"",'Ark1'!AE2108)</f>
        <v/>
      </c>
      <c r="AF427" s="235" t="str">
        <f t="shared" si="38"/>
        <v/>
      </c>
      <c r="AG427" s="235" t="str">
        <f t="shared" si="40"/>
        <v/>
      </c>
      <c r="AH427" s="214"/>
      <c r="AL427" s="27"/>
      <c r="AO427" s="28"/>
      <c r="AP427" s="28"/>
      <c r="AQ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</row>
    <row r="428" spans="1:74" s="29" customFormat="1" ht="15.6">
      <c r="A428" s="214"/>
      <c r="B428" s="290">
        <f>+'Ark1'!C2109</f>
        <v>2024</v>
      </c>
      <c r="C428" s="234">
        <f>+'Ark1'!L2109</f>
        <v>15</v>
      </c>
      <c r="D428" s="234" t="str">
        <f>VLOOKUP(C428,Klasse!$C$10:$D$26,2)</f>
        <v>E+</v>
      </c>
      <c r="E428" s="234">
        <f>+'Ark1'!H2109</f>
        <v>1</v>
      </c>
      <c r="F428" s="234">
        <f>+'Ark1'!J2109</f>
        <v>802</v>
      </c>
      <c r="G428" s="234" t="str">
        <f>VLOOKUP(F428,RNR!$A$1:$B$25,2)</f>
        <v>Karasjok</v>
      </c>
      <c r="H428" s="234" t="str">
        <f>+IF(I428=0,"",'Ark1'!Q2109)</f>
        <v/>
      </c>
      <c r="I428" s="351">
        <f>+'Ark1'!R2109</f>
        <v>0</v>
      </c>
      <c r="J428" s="235" t="str">
        <f>+IF(I428=0,"",'Ark1'!AG2109)</f>
        <v/>
      </c>
      <c r="K428" s="235"/>
      <c r="L428" s="235" t="str">
        <f>+IF(I428=0,"",'Ark1'!AH2109)</f>
        <v/>
      </c>
      <c r="M428" s="95"/>
      <c r="N428" s="483">
        <f>+'Ark1'!AI2109</f>
        <v>0</v>
      </c>
      <c r="O428" s="214"/>
      <c r="P428" s="531"/>
      <c r="Q428" s="531"/>
      <c r="R428" s="32" t="str">
        <f>+IF(I428=0,"",'Ark1'!U2109)</f>
        <v/>
      </c>
      <c r="S428" s="32"/>
      <c r="T428" s="484" t="str">
        <f>+IF(N428=0,"",'Ark1'!AJ2109)</f>
        <v/>
      </c>
      <c r="U428" s="95"/>
      <c r="V428" s="484" t="str">
        <f>+IF(N428=0,"",'Ark1'!AK2109)</f>
        <v/>
      </c>
      <c r="W428" s="95"/>
      <c r="X428" s="236" t="str">
        <f>+IF(I428=0,"",'Ark1'!T2109)</f>
        <v/>
      </c>
      <c r="Y428" s="237" t="str">
        <f>+IF(I428=0,"",'Ark1'!W2109)</f>
        <v/>
      </c>
      <c r="Z428" s="237" t="str">
        <f>+IF(I428=0,"",'Ark1'!X2109)</f>
        <v/>
      </c>
      <c r="AA428" s="237" t="str">
        <f>+IF(I428=0,"",'Ark1'!Y2109)</f>
        <v/>
      </c>
      <c r="AB428" s="237" t="str">
        <f>+IF(I428=0,"",'Ark1'!Z2109)</f>
        <v/>
      </c>
      <c r="AC428" s="235" t="str">
        <f>+IF(I428=0,"",'Ark1'!AA2109)</f>
        <v/>
      </c>
      <c r="AD428" s="236" t="str">
        <f>+IF(I428=0,"",'Ark1'!AC2109)</f>
        <v/>
      </c>
      <c r="AE428" s="237" t="str">
        <f>+IF(I428=0,"",'Ark1'!AE2109)</f>
        <v/>
      </c>
      <c r="AF428" s="235" t="str">
        <f t="shared" si="38"/>
        <v/>
      </c>
      <c r="AG428" s="235" t="str">
        <f t="shared" si="40"/>
        <v/>
      </c>
      <c r="AH428" s="214"/>
      <c r="AL428" s="27"/>
      <c r="AO428" s="28"/>
      <c r="AP428" s="28"/>
      <c r="AQ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</row>
    <row r="429" spans="1:74" s="29" customFormat="1" ht="15.6">
      <c r="A429" s="214"/>
      <c r="B429" s="214"/>
      <c r="C429" s="214"/>
      <c r="D429" s="214"/>
      <c r="E429" s="214"/>
      <c r="F429" s="214"/>
      <c r="G429" s="214"/>
      <c r="H429" s="214"/>
      <c r="I429" s="347"/>
      <c r="J429" s="214"/>
      <c r="K429" s="214"/>
      <c r="L429" s="214"/>
      <c r="M429" s="95"/>
      <c r="N429" s="214"/>
      <c r="O429" s="214"/>
      <c r="P429" s="531"/>
      <c r="Q429" s="531"/>
      <c r="R429" s="214"/>
      <c r="S429" s="214"/>
      <c r="T429" s="214"/>
      <c r="U429" s="215"/>
      <c r="V429" s="214"/>
      <c r="W429" s="95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L429" s="27"/>
      <c r="AO429" s="28"/>
      <c r="AP429" s="28"/>
      <c r="AQ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</row>
    <row r="430" spans="1:74" ht="19.8">
      <c r="A430" s="305"/>
      <c r="B430" s="305"/>
      <c r="C430" s="305"/>
      <c r="D430" s="305"/>
      <c r="E430" s="305"/>
      <c r="F430" s="305"/>
      <c r="G430" s="305"/>
      <c r="H430" s="305"/>
      <c r="I430" s="352"/>
      <c r="J430" s="328"/>
      <c r="K430" s="328"/>
      <c r="L430" s="328"/>
      <c r="M430" s="328"/>
      <c r="N430" s="328"/>
      <c r="O430" s="328"/>
      <c r="P430" s="328"/>
      <c r="Q430" s="328"/>
      <c r="R430" s="305"/>
      <c r="S430" s="305"/>
      <c r="T430" s="328"/>
      <c r="U430" s="328"/>
      <c r="V430" s="328"/>
      <c r="W430" s="328"/>
      <c r="X430" s="305"/>
      <c r="Y430" s="329"/>
      <c r="Z430" s="329"/>
      <c r="AA430" s="329"/>
      <c r="AB430" s="329"/>
      <c r="AC430" s="329"/>
      <c r="AD430" s="305"/>
      <c r="AE430" s="329"/>
      <c r="AF430" s="330"/>
      <c r="AG430" s="331"/>
      <c r="AH430" s="305"/>
      <c r="AI430" s="217"/>
      <c r="AK430" s="29"/>
      <c r="AL430" s="27"/>
      <c r="AM430" s="218"/>
      <c r="AN430" s="28"/>
      <c r="AR430" s="28"/>
      <c r="BJ430" s="230"/>
    </row>
    <row r="431" spans="1:74" ht="19.8">
      <c r="A431" s="305"/>
      <c r="B431" s="305" t="s">
        <v>648</v>
      </c>
      <c r="C431" s="305"/>
      <c r="D431" s="259" t="e">
        <f>+D433</f>
        <v>#REF!</v>
      </c>
      <c r="E431" s="305"/>
      <c r="F431" s="305"/>
      <c r="G431" s="305"/>
      <c r="H431" s="305"/>
      <c r="I431" s="336" t="e">
        <f>SUM(I433:I457)</f>
        <v>#REF!</v>
      </c>
      <c r="J431" s="332"/>
      <c r="K431" s="332"/>
      <c r="L431" s="332"/>
      <c r="M431" s="332"/>
      <c r="N431" s="482" t="e">
        <f>SUM(N433:N457)</f>
        <v>#REF!</v>
      </c>
      <c r="O431" s="332"/>
      <c r="P431" s="332"/>
      <c r="Q431" s="332"/>
      <c r="R431" s="262">
        <f>+Klasse!N28</f>
        <v>16.042901234567911</v>
      </c>
      <c r="S431" s="305"/>
      <c r="T431" s="332"/>
      <c r="U431" s="328"/>
      <c r="V431" s="332"/>
      <c r="W431" s="332"/>
      <c r="X431" s="333"/>
      <c r="Y431" s="329"/>
      <c r="Z431" s="329"/>
      <c r="AA431" s="329"/>
      <c r="AB431" s="329"/>
      <c r="AC431" s="329"/>
      <c r="AD431" s="305"/>
      <c r="AE431" s="329"/>
      <c r="AF431" s="329"/>
      <c r="AG431" s="329"/>
      <c r="AH431" s="329"/>
      <c r="AI431" s="217"/>
      <c r="AK431" s="29"/>
      <c r="AL431" s="27"/>
      <c r="AM431" s="218"/>
      <c r="AN431" s="28"/>
      <c r="AR431" s="28"/>
      <c r="BJ431" s="230"/>
    </row>
    <row r="432" spans="1:74" ht="19.8">
      <c r="A432" s="580"/>
      <c r="B432" s="580"/>
      <c r="C432" s="580"/>
      <c r="D432" s="580"/>
      <c r="E432" s="580"/>
      <c r="F432" s="580"/>
      <c r="G432" s="305"/>
      <c r="H432" s="334"/>
      <c r="I432" s="352"/>
      <c r="J432" s="328"/>
      <c r="K432" s="328"/>
      <c r="L432" s="328"/>
      <c r="M432" s="328"/>
      <c r="N432" s="328"/>
      <c r="O432" s="328"/>
      <c r="P432" s="328"/>
      <c r="Q432" s="328"/>
      <c r="R432" s="328"/>
      <c r="S432" s="305"/>
      <c r="T432" s="328"/>
      <c r="U432" s="328"/>
      <c r="V432" s="328"/>
      <c r="W432" s="328"/>
      <c r="X432" s="334"/>
      <c r="Y432" s="329"/>
      <c r="Z432" s="329"/>
      <c r="AA432" s="329"/>
      <c r="AB432" s="329"/>
      <c r="AC432" s="330"/>
      <c r="AD432" s="305"/>
      <c r="AE432" s="330"/>
      <c r="AF432" s="330"/>
      <c r="AG432" s="331"/>
      <c r="AH432" s="305"/>
      <c r="AI432" s="217"/>
      <c r="AK432" s="29"/>
      <c r="AL432" s="27"/>
      <c r="AM432" s="218"/>
      <c r="AN432" s="28"/>
      <c r="AR432" s="28"/>
      <c r="BJ432" s="230"/>
    </row>
    <row r="433" spans="1:74" s="29" customFormat="1" ht="15.6">
      <c r="A433" s="305"/>
      <c r="B433" s="305" t="e">
        <f>+'Ark1'!#REF!</f>
        <v>#REF!</v>
      </c>
      <c r="C433" s="234" t="e">
        <f>+'Ark1'!#REF!</f>
        <v>#REF!</v>
      </c>
      <c r="D433" s="234" t="e">
        <f>VLOOKUP(C433,Klasse!$C$10:$D$26,2)</f>
        <v>#REF!</v>
      </c>
      <c r="E433" s="234" t="e">
        <f>+'Ark1'!#REF!</f>
        <v>#REF!</v>
      </c>
      <c r="F433" s="234" t="e">
        <f>+'Ark1'!#REF!</f>
        <v>#REF!</v>
      </c>
      <c r="G433" s="234" t="e">
        <f>VLOOKUP(F433,RNR!$A$1:$B$25,2)</f>
        <v>#REF!</v>
      </c>
      <c r="H433" s="234" t="e">
        <f>+IF(I433=0,"",'Ark1'!#REF!)</f>
        <v>#REF!</v>
      </c>
      <c r="I433" s="351" t="e">
        <f>+'Ark1'!#REF!</f>
        <v>#REF!</v>
      </c>
      <c r="J433" s="235" t="e">
        <f>+IF(I433=0,"",'Ark1'!#REF!)</f>
        <v>#REF!</v>
      </c>
      <c r="K433" s="235"/>
      <c r="L433" s="235" t="e">
        <f>+IF(I433=0,"",'Ark1'!#REF!)</f>
        <v>#REF!</v>
      </c>
      <c r="M433" s="328"/>
      <c r="N433" s="485" t="e">
        <f>+'Ark1'!#REF!</f>
        <v>#REF!</v>
      </c>
      <c r="O433" s="328"/>
      <c r="P433" s="328"/>
      <c r="Q433" s="328"/>
      <c r="R433" s="32" t="e">
        <f>+IF(I433=0,"",'Ark1'!#REF!)</f>
        <v>#REF!</v>
      </c>
      <c r="S433" s="305"/>
      <c r="T433" s="486" t="e">
        <f>+IF(N433=0,"",'Ark1'!#REF!)</f>
        <v>#REF!</v>
      </c>
      <c r="U433" s="328"/>
      <c r="V433" s="486" t="e">
        <f>+IF(N433=0,"",'Ark1'!#REF!)</f>
        <v>#REF!</v>
      </c>
      <c r="W433" s="328"/>
      <c r="X433" s="236" t="e">
        <f>+IF(I433=0,"",'Ark1'!#REF!)</f>
        <v>#REF!</v>
      </c>
      <c r="Y433" s="237" t="e">
        <f>+IF(I433=0,"",'Ark1'!#REF!)</f>
        <v>#REF!</v>
      </c>
      <c r="Z433" s="237" t="e">
        <f>+IF(I433=0,"",'Ark1'!#REF!)</f>
        <v>#REF!</v>
      </c>
      <c r="AA433" s="237" t="e">
        <f>+IF(I433=0,"",'Ark1'!#REF!)</f>
        <v>#REF!</v>
      </c>
      <c r="AB433" s="237" t="e">
        <f>+IF(I433=0,"",'Ark1'!#REF!)</f>
        <v>#REF!</v>
      </c>
      <c r="AC433" s="235" t="e">
        <f>+IF(I433=0,"",'Ark1'!#REF!)</f>
        <v>#REF!</v>
      </c>
      <c r="AD433" s="236" t="e">
        <f>+IF(I433=0,"",'Ark1'!#REF!)</f>
        <v>#REF!</v>
      </c>
      <c r="AE433" s="237" t="e">
        <f>+IF(I433=0,"",'Ark1'!#REF!)</f>
        <v>#REF!</v>
      </c>
      <c r="AF433" s="235" t="e">
        <f t="shared" ref="AF433:AF457" si="41">IF(I433=0,"",R433/C433)</f>
        <v>#REF!</v>
      </c>
      <c r="AG433" s="235" t="e">
        <f t="shared" ref="AG433" si="42">IF(I433=0,"",I433/H433)</f>
        <v>#REF!</v>
      </c>
      <c r="AH433" s="305"/>
      <c r="AL433" s="27"/>
      <c r="AO433" s="28"/>
      <c r="AP433" s="28"/>
      <c r="AQ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</row>
    <row r="434" spans="1:74" s="29" customFormat="1" ht="15.6">
      <c r="A434" s="305"/>
      <c r="B434" s="305" t="e">
        <f>+'Ark1'!#REF!</f>
        <v>#REF!</v>
      </c>
      <c r="C434" s="234" t="e">
        <f>+'Ark1'!#REF!</f>
        <v>#REF!</v>
      </c>
      <c r="D434" s="234" t="e">
        <f>VLOOKUP(C434,Klasse!$C$10:$D$26,2)</f>
        <v>#REF!</v>
      </c>
      <c r="E434" s="234" t="e">
        <f>+'Ark1'!#REF!</f>
        <v>#REF!</v>
      </c>
      <c r="F434" s="234" t="e">
        <f>+'Ark1'!#REF!</f>
        <v>#REF!</v>
      </c>
      <c r="G434" s="234" t="e">
        <f>VLOOKUP(F434,RNR!$A$1:$B$25,2)</f>
        <v>#REF!</v>
      </c>
      <c r="H434" s="234" t="e">
        <f>+IF(I434=0,"",'Ark1'!#REF!)</f>
        <v>#REF!</v>
      </c>
      <c r="I434" s="351" t="e">
        <f>+'Ark1'!#REF!</f>
        <v>#REF!</v>
      </c>
      <c r="J434" s="235" t="e">
        <f>+IF(I434=0,"",'Ark1'!#REF!)</f>
        <v>#REF!</v>
      </c>
      <c r="K434" s="235"/>
      <c r="L434" s="235" t="e">
        <f>+IF(I434=0,"",'Ark1'!#REF!)</f>
        <v>#REF!</v>
      </c>
      <c r="M434" s="328"/>
      <c r="N434" s="485" t="e">
        <f>+'Ark1'!#REF!</f>
        <v>#REF!</v>
      </c>
      <c r="O434" s="328"/>
      <c r="P434" s="328"/>
      <c r="Q434" s="328"/>
      <c r="R434" s="32" t="e">
        <f>+IF(I434=0,"",'Ark1'!#REF!)</f>
        <v>#REF!</v>
      </c>
      <c r="S434" s="305"/>
      <c r="T434" s="486" t="e">
        <f>+IF(N434=0,"",'Ark1'!#REF!)</f>
        <v>#REF!</v>
      </c>
      <c r="U434" s="328"/>
      <c r="V434" s="486" t="e">
        <f>+IF(N434=0,"",'Ark1'!#REF!)</f>
        <v>#REF!</v>
      </c>
      <c r="W434" s="328"/>
      <c r="X434" s="236" t="e">
        <f>+IF(I434=0,"",'Ark1'!#REF!)</f>
        <v>#REF!</v>
      </c>
      <c r="Y434" s="237" t="e">
        <f>+IF(I434=0,"",'Ark1'!#REF!)</f>
        <v>#REF!</v>
      </c>
      <c r="Z434" s="237" t="e">
        <f>+IF(I434=0,"",'Ark1'!#REF!)</f>
        <v>#REF!</v>
      </c>
      <c r="AA434" s="237" t="e">
        <f>+IF(I434=0,"",'Ark1'!#REF!)</f>
        <v>#REF!</v>
      </c>
      <c r="AB434" s="237" t="e">
        <f>+IF(I434=0,"",'Ark1'!#REF!)</f>
        <v>#REF!</v>
      </c>
      <c r="AC434" s="235" t="e">
        <f>+IF(I434=0,"",'Ark1'!#REF!)</f>
        <v>#REF!</v>
      </c>
      <c r="AD434" s="236" t="e">
        <f>+IF(I434=0,"",'Ark1'!#REF!)</f>
        <v>#REF!</v>
      </c>
      <c r="AE434" s="237" t="e">
        <f>+IF(I434=0,"",'Ark1'!#REF!)</f>
        <v>#REF!</v>
      </c>
      <c r="AF434" s="235" t="e">
        <f t="shared" si="41"/>
        <v>#REF!</v>
      </c>
      <c r="AG434" s="235" t="e">
        <f t="shared" ref="AG434:AG457" si="43">IF(I434=0,"",I434/H434)</f>
        <v>#REF!</v>
      </c>
      <c r="AH434" s="305"/>
      <c r="AL434" s="27"/>
      <c r="AO434" s="28"/>
      <c r="AP434" s="28"/>
      <c r="AQ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</row>
    <row r="435" spans="1:74" s="29" customFormat="1" ht="15.6">
      <c r="A435" s="305"/>
      <c r="B435" s="305" t="e">
        <f>+'Ark1'!#REF!</f>
        <v>#REF!</v>
      </c>
      <c r="C435" s="234" t="e">
        <f>+'Ark1'!#REF!</f>
        <v>#REF!</v>
      </c>
      <c r="D435" s="234" t="e">
        <f>VLOOKUP(C435,Klasse!$C$10:$D$26,2)</f>
        <v>#REF!</v>
      </c>
      <c r="E435" s="234" t="e">
        <f>+'Ark1'!#REF!</f>
        <v>#REF!</v>
      </c>
      <c r="F435" s="234" t="e">
        <f>+'Ark1'!#REF!</f>
        <v>#REF!</v>
      </c>
      <c r="G435" s="234" t="e">
        <f>VLOOKUP(F435,RNR!$A$1:$B$25,2)</f>
        <v>#REF!</v>
      </c>
      <c r="H435" s="234" t="e">
        <f>+IF(I435=0,"",'Ark1'!#REF!)</f>
        <v>#REF!</v>
      </c>
      <c r="I435" s="351" t="e">
        <f>+'Ark1'!#REF!</f>
        <v>#REF!</v>
      </c>
      <c r="J435" s="235" t="e">
        <f>+IF(I435=0,"",'Ark1'!#REF!)</f>
        <v>#REF!</v>
      </c>
      <c r="K435" s="235"/>
      <c r="L435" s="235" t="e">
        <f>+IF(I435=0,"",'Ark1'!#REF!)</f>
        <v>#REF!</v>
      </c>
      <c r="M435" s="328"/>
      <c r="N435" s="485" t="e">
        <f>+'Ark1'!#REF!</f>
        <v>#REF!</v>
      </c>
      <c r="O435" s="328"/>
      <c r="P435" s="328"/>
      <c r="Q435" s="328"/>
      <c r="R435" s="32" t="e">
        <f>+IF(I435=0,"",'Ark1'!#REF!)</f>
        <v>#REF!</v>
      </c>
      <c r="S435" s="305"/>
      <c r="T435" s="486" t="e">
        <f>+IF(N435=0,"",'Ark1'!#REF!)</f>
        <v>#REF!</v>
      </c>
      <c r="U435" s="328"/>
      <c r="V435" s="486" t="e">
        <f>+IF(N435=0,"",'Ark1'!#REF!)</f>
        <v>#REF!</v>
      </c>
      <c r="W435" s="328"/>
      <c r="X435" s="236" t="e">
        <f>+IF(I435=0,"",'Ark1'!#REF!)</f>
        <v>#REF!</v>
      </c>
      <c r="Y435" s="237" t="e">
        <f>+IF(I435=0,"",'Ark1'!#REF!)</f>
        <v>#REF!</v>
      </c>
      <c r="Z435" s="237" t="e">
        <f>+IF(I435=0,"",'Ark1'!#REF!)</f>
        <v>#REF!</v>
      </c>
      <c r="AA435" s="237" t="e">
        <f>+IF(I435=0,"",'Ark1'!#REF!)</f>
        <v>#REF!</v>
      </c>
      <c r="AB435" s="237" t="e">
        <f>+IF(I435=0,"",'Ark1'!#REF!)</f>
        <v>#REF!</v>
      </c>
      <c r="AC435" s="235" t="e">
        <f>+IF(I435=0,"",'Ark1'!#REF!)</f>
        <v>#REF!</v>
      </c>
      <c r="AD435" s="236" t="e">
        <f>+IF(I435=0,"",'Ark1'!#REF!)</f>
        <v>#REF!</v>
      </c>
      <c r="AE435" s="237" t="e">
        <f>+IF(I435=0,"",'Ark1'!#REF!)</f>
        <v>#REF!</v>
      </c>
      <c r="AF435" s="235" t="e">
        <f t="shared" si="41"/>
        <v>#REF!</v>
      </c>
      <c r="AG435" s="235" t="e">
        <f t="shared" si="43"/>
        <v>#REF!</v>
      </c>
      <c r="AH435" s="305"/>
      <c r="AL435" s="27"/>
      <c r="AO435" s="28"/>
      <c r="AP435" s="28"/>
      <c r="AQ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</row>
    <row r="436" spans="1:74" s="29" customFormat="1" ht="15.6">
      <c r="A436" s="305"/>
      <c r="B436" s="305" t="e">
        <f>+'Ark1'!#REF!</f>
        <v>#REF!</v>
      </c>
      <c r="C436" s="234" t="e">
        <f>+'Ark1'!#REF!</f>
        <v>#REF!</v>
      </c>
      <c r="D436" s="234" t="e">
        <f>VLOOKUP(C436,Klasse!$C$10:$D$26,2)</f>
        <v>#REF!</v>
      </c>
      <c r="E436" s="234" t="e">
        <f>+'Ark1'!#REF!</f>
        <v>#REF!</v>
      </c>
      <c r="F436" s="234" t="e">
        <f>+'Ark1'!#REF!</f>
        <v>#REF!</v>
      </c>
      <c r="G436" s="234" t="e">
        <f>VLOOKUP(F436,RNR!$A$1:$B$25,2)</f>
        <v>#REF!</v>
      </c>
      <c r="H436" s="234" t="e">
        <f>+IF(I436=0,"",'Ark1'!#REF!)</f>
        <v>#REF!</v>
      </c>
      <c r="I436" s="351" t="e">
        <f>+'Ark1'!#REF!</f>
        <v>#REF!</v>
      </c>
      <c r="J436" s="235" t="e">
        <f>+IF(I436=0,"",'Ark1'!#REF!)</f>
        <v>#REF!</v>
      </c>
      <c r="K436" s="235"/>
      <c r="L436" s="235" t="e">
        <f>+IF(I436=0,"",'Ark1'!#REF!)</f>
        <v>#REF!</v>
      </c>
      <c r="M436" s="328"/>
      <c r="N436" s="485" t="e">
        <f>+'Ark1'!#REF!</f>
        <v>#REF!</v>
      </c>
      <c r="O436" s="328"/>
      <c r="P436" s="328"/>
      <c r="Q436" s="328"/>
      <c r="R436" s="32" t="e">
        <f>+IF(I436=0,"",'Ark1'!#REF!)</f>
        <v>#REF!</v>
      </c>
      <c r="S436" s="305"/>
      <c r="T436" s="486" t="e">
        <f>+IF(N436=0,"",'Ark1'!#REF!)</f>
        <v>#REF!</v>
      </c>
      <c r="U436" s="328"/>
      <c r="V436" s="486" t="e">
        <f>+IF(N436=0,"",'Ark1'!#REF!)</f>
        <v>#REF!</v>
      </c>
      <c r="W436" s="328"/>
      <c r="X436" s="236" t="e">
        <f>+IF(I436=0,"",'Ark1'!#REF!)</f>
        <v>#REF!</v>
      </c>
      <c r="Y436" s="237" t="e">
        <f>+IF(I436=0,"",'Ark1'!#REF!)</f>
        <v>#REF!</v>
      </c>
      <c r="Z436" s="237" t="e">
        <f>+IF(I436=0,"",'Ark1'!#REF!)</f>
        <v>#REF!</v>
      </c>
      <c r="AA436" s="237" t="e">
        <f>+IF(I436=0,"",'Ark1'!#REF!)</f>
        <v>#REF!</v>
      </c>
      <c r="AB436" s="237" t="e">
        <f>+IF(I436=0,"",'Ark1'!#REF!)</f>
        <v>#REF!</v>
      </c>
      <c r="AC436" s="235" t="e">
        <f>+IF(I436=0,"",'Ark1'!#REF!)</f>
        <v>#REF!</v>
      </c>
      <c r="AD436" s="236" t="e">
        <f>+IF(I436=0,"",'Ark1'!#REF!)</f>
        <v>#REF!</v>
      </c>
      <c r="AE436" s="237" t="e">
        <f>+IF(I436=0,"",'Ark1'!#REF!)</f>
        <v>#REF!</v>
      </c>
      <c r="AF436" s="235" t="e">
        <f t="shared" si="41"/>
        <v>#REF!</v>
      </c>
      <c r="AG436" s="235" t="e">
        <f t="shared" si="43"/>
        <v>#REF!</v>
      </c>
      <c r="AH436" s="305"/>
      <c r="AL436" s="27"/>
      <c r="AO436" s="28"/>
      <c r="AP436" s="28"/>
      <c r="AQ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</row>
    <row r="437" spans="1:74" s="29" customFormat="1" ht="15.6">
      <c r="A437" s="305"/>
      <c r="B437" s="305" t="e">
        <f>+'Ark1'!#REF!</f>
        <v>#REF!</v>
      </c>
      <c r="C437" s="234" t="e">
        <f>+'Ark1'!#REF!</f>
        <v>#REF!</v>
      </c>
      <c r="D437" s="234" t="e">
        <f>VLOOKUP(C437,Klasse!$C$10:$D$26,2)</f>
        <v>#REF!</v>
      </c>
      <c r="E437" s="234" t="e">
        <f>+'Ark1'!#REF!</f>
        <v>#REF!</v>
      </c>
      <c r="F437" s="234" t="e">
        <f>+'Ark1'!#REF!</f>
        <v>#REF!</v>
      </c>
      <c r="G437" s="234" t="e">
        <f>VLOOKUP(F437,RNR!$A$1:$B$25,2)</f>
        <v>#REF!</v>
      </c>
      <c r="H437" s="234" t="e">
        <f>+IF(I437=0,"",'Ark1'!#REF!)</f>
        <v>#REF!</v>
      </c>
      <c r="I437" s="351" t="e">
        <f>+'Ark1'!#REF!</f>
        <v>#REF!</v>
      </c>
      <c r="J437" s="235" t="e">
        <f>+IF(I437=0,"",'Ark1'!#REF!)</f>
        <v>#REF!</v>
      </c>
      <c r="K437" s="235"/>
      <c r="L437" s="235" t="e">
        <f>+IF(I437=0,"",'Ark1'!#REF!)</f>
        <v>#REF!</v>
      </c>
      <c r="M437" s="328"/>
      <c r="N437" s="485" t="e">
        <f>+'Ark1'!#REF!</f>
        <v>#REF!</v>
      </c>
      <c r="O437" s="328"/>
      <c r="P437" s="328"/>
      <c r="Q437" s="328"/>
      <c r="R437" s="32" t="e">
        <f>+IF(I437=0,"",'Ark1'!#REF!)</f>
        <v>#REF!</v>
      </c>
      <c r="S437" s="305"/>
      <c r="T437" s="486" t="e">
        <f>+IF(N437=0,"",'Ark1'!#REF!)</f>
        <v>#REF!</v>
      </c>
      <c r="U437" s="328"/>
      <c r="V437" s="486" t="e">
        <f>+IF(N437=0,"",'Ark1'!#REF!)</f>
        <v>#REF!</v>
      </c>
      <c r="W437" s="328"/>
      <c r="X437" s="236" t="e">
        <f>+IF(I437=0,"",'Ark1'!#REF!)</f>
        <v>#REF!</v>
      </c>
      <c r="Y437" s="237" t="e">
        <f>+IF(I437=0,"",'Ark1'!#REF!)</f>
        <v>#REF!</v>
      </c>
      <c r="Z437" s="237" t="e">
        <f>+IF(I437=0,"",'Ark1'!#REF!)</f>
        <v>#REF!</v>
      </c>
      <c r="AA437" s="237" t="e">
        <f>+IF(I437=0,"",'Ark1'!#REF!)</f>
        <v>#REF!</v>
      </c>
      <c r="AB437" s="237" t="e">
        <f>+IF(I437=0,"",'Ark1'!#REF!)</f>
        <v>#REF!</v>
      </c>
      <c r="AC437" s="235" t="e">
        <f>+IF(I437=0,"",'Ark1'!#REF!)</f>
        <v>#REF!</v>
      </c>
      <c r="AD437" s="236" t="e">
        <f>+IF(I437=0,"",'Ark1'!#REF!)</f>
        <v>#REF!</v>
      </c>
      <c r="AE437" s="237" t="e">
        <f>+IF(I437=0,"",'Ark1'!#REF!)</f>
        <v>#REF!</v>
      </c>
      <c r="AF437" s="235" t="e">
        <f t="shared" si="41"/>
        <v>#REF!</v>
      </c>
      <c r="AG437" s="235" t="e">
        <f t="shared" si="43"/>
        <v>#REF!</v>
      </c>
      <c r="AH437" s="305"/>
      <c r="AL437" s="27"/>
      <c r="AO437" s="28"/>
      <c r="AP437" s="28"/>
      <c r="AQ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</row>
    <row r="438" spans="1:74" s="29" customFormat="1" ht="15.6">
      <c r="A438" s="305"/>
      <c r="B438" s="305" t="e">
        <f>+'Ark1'!#REF!</f>
        <v>#REF!</v>
      </c>
      <c r="C438" s="234" t="e">
        <f>+'Ark1'!#REF!</f>
        <v>#REF!</v>
      </c>
      <c r="D438" s="234" t="e">
        <f>VLOOKUP(C438,Klasse!$C$10:$D$26,2)</f>
        <v>#REF!</v>
      </c>
      <c r="E438" s="234" t="e">
        <f>+'Ark1'!#REF!</f>
        <v>#REF!</v>
      </c>
      <c r="F438" s="234" t="e">
        <f>+'Ark1'!#REF!</f>
        <v>#REF!</v>
      </c>
      <c r="G438" s="234" t="e">
        <f>VLOOKUP(F438,RNR!$A$1:$B$25,2)</f>
        <v>#REF!</v>
      </c>
      <c r="H438" s="234" t="e">
        <f>+IF(I438=0,"",'Ark1'!#REF!)</f>
        <v>#REF!</v>
      </c>
      <c r="I438" s="351" t="e">
        <f>+'Ark1'!#REF!</f>
        <v>#REF!</v>
      </c>
      <c r="J438" s="235" t="e">
        <f>+IF(I438=0,"",'Ark1'!#REF!)</f>
        <v>#REF!</v>
      </c>
      <c r="K438" s="235"/>
      <c r="L438" s="235" t="e">
        <f>+IF(I438=0,"",'Ark1'!#REF!)</f>
        <v>#REF!</v>
      </c>
      <c r="M438" s="328"/>
      <c r="N438" s="485" t="e">
        <f>+'Ark1'!#REF!</f>
        <v>#REF!</v>
      </c>
      <c r="O438" s="328"/>
      <c r="P438" s="328"/>
      <c r="Q438" s="328"/>
      <c r="R438" s="32" t="e">
        <f>+IF(I438=0,"",'Ark1'!#REF!)</f>
        <v>#REF!</v>
      </c>
      <c r="S438" s="305"/>
      <c r="T438" s="486" t="e">
        <f>+IF(N438=0,"",'Ark1'!#REF!)</f>
        <v>#REF!</v>
      </c>
      <c r="U438" s="328"/>
      <c r="V438" s="486" t="e">
        <f>+IF(N438=0,"",'Ark1'!#REF!)</f>
        <v>#REF!</v>
      </c>
      <c r="W438" s="328"/>
      <c r="X438" s="236" t="e">
        <f>+IF(I438=0,"",'Ark1'!#REF!)</f>
        <v>#REF!</v>
      </c>
      <c r="Y438" s="237" t="e">
        <f>+IF(I438=0,"",'Ark1'!#REF!)</f>
        <v>#REF!</v>
      </c>
      <c r="Z438" s="237" t="e">
        <f>+IF(I438=0,"",'Ark1'!#REF!)</f>
        <v>#REF!</v>
      </c>
      <c r="AA438" s="237" t="e">
        <f>+IF(I438=0,"",'Ark1'!#REF!)</f>
        <v>#REF!</v>
      </c>
      <c r="AB438" s="237" t="e">
        <f>+IF(I438=0,"",'Ark1'!#REF!)</f>
        <v>#REF!</v>
      </c>
      <c r="AC438" s="235" t="e">
        <f>+IF(I438=0,"",'Ark1'!#REF!)</f>
        <v>#REF!</v>
      </c>
      <c r="AD438" s="236" t="e">
        <f>+IF(I438=0,"",'Ark1'!#REF!)</f>
        <v>#REF!</v>
      </c>
      <c r="AE438" s="237" t="e">
        <f>+IF(I438=0,"",'Ark1'!#REF!)</f>
        <v>#REF!</v>
      </c>
      <c r="AF438" s="235" t="e">
        <f t="shared" si="41"/>
        <v>#REF!</v>
      </c>
      <c r="AG438" s="235" t="e">
        <f t="shared" si="43"/>
        <v>#REF!</v>
      </c>
      <c r="AH438" s="305"/>
      <c r="AL438" s="27"/>
      <c r="AO438" s="28"/>
      <c r="AP438" s="28"/>
      <c r="AQ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</row>
    <row r="439" spans="1:74" s="29" customFormat="1" ht="15.6">
      <c r="A439" s="305"/>
      <c r="B439" s="305" t="e">
        <f>+'Ark1'!#REF!</f>
        <v>#REF!</v>
      </c>
      <c r="C439" s="234" t="e">
        <f>+'Ark1'!#REF!</f>
        <v>#REF!</v>
      </c>
      <c r="D439" s="234" t="e">
        <f>VLOOKUP(C439,Klasse!$C$10:$D$26,2)</f>
        <v>#REF!</v>
      </c>
      <c r="E439" s="234" t="e">
        <f>+'Ark1'!#REF!</f>
        <v>#REF!</v>
      </c>
      <c r="F439" s="234" t="e">
        <f>+'Ark1'!#REF!</f>
        <v>#REF!</v>
      </c>
      <c r="G439" s="234" t="e">
        <f>VLOOKUP(F439,RNR!$A$1:$B$25,2)</f>
        <v>#REF!</v>
      </c>
      <c r="H439" s="234" t="e">
        <f>+IF(I439=0,"",'Ark1'!#REF!)</f>
        <v>#REF!</v>
      </c>
      <c r="I439" s="351" t="e">
        <f>+'Ark1'!#REF!</f>
        <v>#REF!</v>
      </c>
      <c r="J439" s="235" t="e">
        <f>+IF(I439=0,"",'Ark1'!#REF!)</f>
        <v>#REF!</v>
      </c>
      <c r="K439" s="235"/>
      <c r="L439" s="235" t="e">
        <f>+IF(I439=0,"",'Ark1'!#REF!)</f>
        <v>#REF!</v>
      </c>
      <c r="M439" s="328"/>
      <c r="N439" s="485" t="e">
        <f>+'Ark1'!#REF!</f>
        <v>#REF!</v>
      </c>
      <c r="O439" s="328"/>
      <c r="P439" s="328"/>
      <c r="Q439" s="328"/>
      <c r="R439" s="32" t="e">
        <f>+IF(I439=0,"",'Ark1'!#REF!)</f>
        <v>#REF!</v>
      </c>
      <c r="S439" s="305"/>
      <c r="T439" s="486" t="e">
        <f>+IF(N439=0,"",'Ark1'!#REF!)</f>
        <v>#REF!</v>
      </c>
      <c r="U439" s="328"/>
      <c r="V439" s="486" t="e">
        <f>+IF(N439=0,"",'Ark1'!#REF!)</f>
        <v>#REF!</v>
      </c>
      <c r="W439" s="328"/>
      <c r="X439" s="236" t="e">
        <f>+IF(I439=0,"",'Ark1'!#REF!)</f>
        <v>#REF!</v>
      </c>
      <c r="Y439" s="237" t="e">
        <f>+IF(I439=0,"",'Ark1'!#REF!)</f>
        <v>#REF!</v>
      </c>
      <c r="Z439" s="237" t="e">
        <f>+IF(I439=0,"",'Ark1'!#REF!)</f>
        <v>#REF!</v>
      </c>
      <c r="AA439" s="237" t="e">
        <f>+IF(I439=0,"",'Ark1'!#REF!)</f>
        <v>#REF!</v>
      </c>
      <c r="AB439" s="237" t="e">
        <f>+IF(I439=0,"",'Ark1'!#REF!)</f>
        <v>#REF!</v>
      </c>
      <c r="AC439" s="235" t="e">
        <f>+IF(I439=0,"",'Ark1'!#REF!)</f>
        <v>#REF!</v>
      </c>
      <c r="AD439" s="236" t="e">
        <f>+IF(I439=0,"",'Ark1'!#REF!)</f>
        <v>#REF!</v>
      </c>
      <c r="AE439" s="237" t="e">
        <f>+IF(I439=0,"",'Ark1'!#REF!)</f>
        <v>#REF!</v>
      </c>
      <c r="AF439" s="235" t="e">
        <f t="shared" si="41"/>
        <v>#REF!</v>
      </c>
      <c r="AG439" s="235" t="e">
        <f t="shared" si="43"/>
        <v>#REF!</v>
      </c>
      <c r="AH439" s="305"/>
      <c r="AL439" s="27"/>
      <c r="AO439" s="28"/>
      <c r="AP439" s="28"/>
      <c r="AQ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</row>
    <row r="440" spans="1:74" s="29" customFormat="1" ht="15.6">
      <c r="A440" s="305"/>
      <c r="B440" s="305" t="e">
        <f>+'Ark1'!#REF!</f>
        <v>#REF!</v>
      </c>
      <c r="C440" s="234" t="e">
        <f>+'Ark1'!#REF!</f>
        <v>#REF!</v>
      </c>
      <c r="D440" s="234" t="e">
        <f>VLOOKUP(C440,Klasse!$C$10:$D$26,2)</f>
        <v>#REF!</v>
      </c>
      <c r="E440" s="234" t="e">
        <f>+'Ark1'!#REF!</f>
        <v>#REF!</v>
      </c>
      <c r="F440" s="234" t="e">
        <f>+'Ark1'!#REF!</f>
        <v>#REF!</v>
      </c>
      <c r="G440" s="234" t="e">
        <f>VLOOKUP(F440,RNR!$A$1:$B$25,2)</f>
        <v>#REF!</v>
      </c>
      <c r="H440" s="234" t="e">
        <f>+IF(I440=0,"",'Ark1'!#REF!)</f>
        <v>#REF!</v>
      </c>
      <c r="I440" s="351" t="e">
        <f>+'Ark1'!#REF!</f>
        <v>#REF!</v>
      </c>
      <c r="J440" s="235" t="e">
        <f>+IF(I440=0,"",'Ark1'!#REF!)</f>
        <v>#REF!</v>
      </c>
      <c r="K440" s="235"/>
      <c r="L440" s="235" t="e">
        <f>+IF(I440=0,"",'Ark1'!#REF!)</f>
        <v>#REF!</v>
      </c>
      <c r="M440" s="328"/>
      <c r="N440" s="485" t="e">
        <f>+'Ark1'!#REF!</f>
        <v>#REF!</v>
      </c>
      <c r="O440" s="328"/>
      <c r="P440" s="328"/>
      <c r="Q440" s="328"/>
      <c r="R440" s="32" t="e">
        <f>+IF(I440=0,"",'Ark1'!#REF!)</f>
        <v>#REF!</v>
      </c>
      <c r="S440" s="305"/>
      <c r="T440" s="486" t="e">
        <f>+IF(N440=0,"",'Ark1'!#REF!)</f>
        <v>#REF!</v>
      </c>
      <c r="U440" s="328"/>
      <c r="V440" s="486" t="e">
        <f>+IF(N440=0,"",'Ark1'!#REF!)</f>
        <v>#REF!</v>
      </c>
      <c r="W440" s="328"/>
      <c r="X440" s="236" t="e">
        <f>+IF(I440=0,"",'Ark1'!#REF!)</f>
        <v>#REF!</v>
      </c>
      <c r="Y440" s="237" t="e">
        <f>+IF(I440=0,"",'Ark1'!#REF!)</f>
        <v>#REF!</v>
      </c>
      <c r="Z440" s="237" t="e">
        <f>+IF(I440=0,"",'Ark1'!#REF!)</f>
        <v>#REF!</v>
      </c>
      <c r="AA440" s="237" t="e">
        <f>+IF(I440=0,"",'Ark1'!#REF!)</f>
        <v>#REF!</v>
      </c>
      <c r="AB440" s="237" t="e">
        <f>+IF(I440=0,"",'Ark1'!#REF!)</f>
        <v>#REF!</v>
      </c>
      <c r="AC440" s="235" t="e">
        <f>+IF(I440=0,"",'Ark1'!#REF!)</f>
        <v>#REF!</v>
      </c>
      <c r="AD440" s="236" t="e">
        <f>+IF(I440=0,"",'Ark1'!#REF!)</f>
        <v>#REF!</v>
      </c>
      <c r="AE440" s="237" t="e">
        <f>+IF(I440=0,"",'Ark1'!#REF!)</f>
        <v>#REF!</v>
      </c>
      <c r="AF440" s="235" t="e">
        <f t="shared" si="41"/>
        <v>#REF!</v>
      </c>
      <c r="AG440" s="235" t="e">
        <f t="shared" si="43"/>
        <v>#REF!</v>
      </c>
      <c r="AH440" s="305"/>
      <c r="AL440" s="27"/>
      <c r="AO440" s="28"/>
      <c r="AP440" s="28"/>
      <c r="AQ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</row>
    <row r="441" spans="1:74" s="29" customFormat="1" ht="15.6">
      <c r="A441" s="305"/>
      <c r="B441" s="305" t="e">
        <f>+'Ark1'!#REF!</f>
        <v>#REF!</v>
      </c>
      <c r="C441" s="234" t="e">
        <f>+'Ark1'!#REF!</f>
        <v>#REF!</v>
      </c>
      <c r="D441" s="234" t="e">
        <f>VLOOKUP(C441,Klasse!$C$10:$D$26,2)</f>
        <v>#REF!</v>
      </c>
      <c r="E441" s="234" t="e">
        <f>+'Ark1'!#REF!</f>
        <v>#REF!</v>
      </c>
      <c r="F441" s="234" t="e">
        <f>+'Ark1'!#REF!</f>
        <v>#REF!</v>
      </c>
      <c r="G441" s="234" t="e">
        <f>VLOOKUP(F441,RNR!$A$1:$B$25,2)</f>
        <v>#REF!</v>
      </c>
      <c r="H441" s="234" t="e">
        <f>+IF(I441=0,"",'Ark1'!#REF!)</f>
        <v>#REF!</v>
      </c>
      <c r="I441" s="351" t="e">
        <f>+'Ark1'!#REF!</f>
        <v>#REF!</v>
      </c>
      <c r="J441" s="235" t="e">
        <f>+IF(I441=0,"",'Ark1'!#REF!)</f>
        <v>#REF!</v>
      </c>
      <c r="K441" s="235"/>
      <c r="L441" s="235" t="e">
        <f>+IF(I441=0,"",'Ark1'!#REF!)</f>
        <v>#REF!</v>
      </c>
      <c r="M441" s="328"/>
      <c r="N441" s="485" t="e">
        <f>+'Ark1'!#REF!</f>
        <v>#REF!</v>
      </c>
      <c r="O441" s="328"/>
      <c r="P441" s="328"/>
      <c r="Q441" s="328"/>
      <c r="R441" s="32" t="e">
        <f>+IF(I441=0,"",'Ark1'!#REF!)</f>
        <v>#REF!</v>
      </c>
      <c r="S441" s="305"/>
      <c r="T441" s="486" t="e">
        <f>+IF(N441=0,"",'Ark1'!#REF!)</f>
        <v>#REF!</v>
      </c>
      <c r="U441" s="328"/>
      <c r="V441" s="486" t="e">
        <f>+IF(N441=0,"",'Ark1'!#REF!)</f>
        <v>#REF!</v>
      </c>
      <c r="W441" s="328"/>
      <c r="X441" s="236" t="e">
        <f>+IF(I441=0,"",'Ark1'!#REF!)</f>
        <v>#REF!</v>
      </c>
      <c r="Y441" s="237" t="e">
        <f>+IF(I441=0,"",'Ark1'!#REF!)</f>
        <v>#REF!</v>
      </c>
      <c r="Z441" s="237" t="e">
        <f>+IF(I441=0,"",'Ark1'!#REF!)</f>
        <v>#REF!</v>
      </c>
      <c r="AA441" s="237" t="e">
        <f>+IF(I441=0,"",'Ark1'!#REF!)</f>
        <v>#REF!</v>
      </c>
      <c r="AB441" s="237" t="e">
        <f>+IF(I441=0,"",'Ark1'!#REF!)</f>
        <v>#REF!</v>
      </c>
      <c r="AC441" s="235" t="e">
        <f>+IF(I441=0,"",'Ark1'!#REF!)</f>
        <v>#REF!</v>
      </c>
      <c r="AD441" s="236" t="e">
        <f>+IF(I441=0,"",'Ark1'!#REF!)</f>
        <v>#REF!</v>
      </c>
      <c r="AE441" s="237" t="e">
        <f>+IF(I441=0,"",'Ark1'!#REF!)</f>
        <v>#REF!</v>
      </c>
      <c r="AF441" s="235" t="e">
        <f t="shared" si="41"/>
        <v>#REF!</v>
      </c>
      <c r="AG441" s="235" t="e">
        <f t="shared" si="43"/>
        <v>#REF!</v>
      </c>
      <c r="AH441" s="305"/>
      <c r="AL441" s="27"/>
      <c r="AO441" s="28"/>
      <c r="AP441" s="28"/>
      <c r="AQ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</row>
    <row r="442" spans="1:74" s="29" customFormat="1" ht="15.6">
      <c r="A442" s="305"/>
      <c r="B442" s="305" t="e">
        <f>+'Ark1'!#REF!</f>
        <v>#REF!</v>
      </c>
      <c r="C442" s="234" t="e">
        <f>+'Ark1'!#REF!</f>
        <v>#REF!</v>
      </c>
      <c r="D442" s="234" t="e">
        <f>VLOOKUP(C442,Klasse!$C$10:$D$26,2)</f>
        <v>#REF!</v>
      </c>
      <c r="E442" s="234" t="e">
        <f>+'Ark1'!#REF!</f>
        <v>#REF!</v>
      </c>
      <c r="F442" s="234" t="e">
        <f>+'Ark1'!#REF!</f>
        <v>#REF!</v>
      </c>
      <c r="G442" s="234" t="e">
        <f>VLOOKUP(F442,RNR!$A$1:$B$25,2)</f>
        <v>#REF!</v>
      </c>
      <c r="H442" s="234" t="e">
        <f>+IF(I442=0,"",'Ark1'!#REF!)</f>
        <v>#REF!</v>
      </c>
      <c r="I442" s="351" t="e">
        <f>+'Ark1'!#REF!</f>
        <v>#REF!</v>
      </c>
      <c r="J442" s="235" t="e">
        <f>+IF(I442=0,"",'Ark1'!#REF!)</f>
        <v>#REF!</v>
      </c>
      <c r="K442" s="235"/>
      <c r="L442" s="235" t="e">
        <f>+IF(I442=0,"",'Ark1'!#REF!)</f>
        <v>#REF!</v>
      </c>
      <c r="M442" s="328"/>
      <c r="N442" s="485" t="e">
        <f>+'Ark1'!#REF!</f>
        <v>#REF!</v>
      </c>
      <c r="O442" s="328"/>
      <c r="P442" s="328"/>
      <c r="Q442" s="328"/>
      <c r="R442" s="32" t="e">
        <f>+IF(I442=0,"",'Ark1'!#REF!)</f>
        <v>#REF!</v>
      </c>
      <c r="S442" s="305"/>
      <c r="T442" s="486" t="e">
        <f>+IF(N442=0,"",'Ark1'!#REF!)</f>
        <v>#REF!</v>
      </c>
      <c r="U442" s="328"/>
      <c r="V442" s="486" t="e">
        <f>+IF(N442=0,"",'Ark1'!#REF!)</f>
        <v>#REF!</v>
      </c>
      <c r="W442" s="328"/>
      <c r="X442" s="236" t="e">
        <f>+IF(I442=0,"",'Ark1'!#REF!)</f>
        <v>#REF!</v>
      </c>
      <c r="Y442" s="237" t="e">
        <f>+IF(I442=0,"",'Ark1'!#REF!)</f>
        <v>#REF!</v>
      </c>
      <c r="Z442" s="237" t="e">
        <f>+IF(I442=0,"",'Ark1'!#REF!)</f>
        <v>#REF!</v>
      </c>
      <c r="AA442" s="237" t="e">
        <f>+IF(I442=0,"",'Ark1'!#REF!)</f>
        <v>#REF!</v>
      </c>
      <c r="AB442" s="237" t="e">
        <f>+IF(I442=0,"",'Ark1'!#REF!)</f>
        <v>#REF!</v>
      </c>
      <c r="AC442" s="235" t="e">
        <f>+IF(I442=0,"",'Ark1'!#REF!)</f>
        <v>#REF!</v>
      </c>
      <c r="AD442" s="236" t="e">
        <f>+IF(I442=0,"",'Ark1'!#REF!)</f>
        <v>#REF!</v>
      </c>
      <c r="AE442" s="237" t="e">
        <f>+IF(I442=0,"",'Ark1'!#REF!)</f>
        <v>#REF!</v>
      </c>
      <c r="AF442" s="235" t="e">
        <f t="shared" si="41"/>
        <v>#REF!</v>
      </c>
      <c r="AG442" s="235" t="e">
        <f t="shared" si="43"/>
        <v>#REF!</v>
      </c>
      <c r="AH442" s="305"/>
      <c r="AL442" s="27"/>
      <c r="AO442" s="28"/>
      <c r="AP442" s="28"/>
      <c r="AQ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</row>
    <row r="443" spans="1:74" s="29" customFormat="1" ht="15.6">
      <c r="A443" s="305"/>
      <c r="B443" s="305" t="e">
        <f>+'Ark1'!#REF!</f>
        <v>#REF!</v>
      </c>
      <c r="C443" s="234" t="e">
        <f>+'Ark1'!#REF!</f>
        <v>#REF!</v>
      </c>
      <c r="D443" s="234" t="e">
        <f>VLOOKUP(C443,Klasse!$C$10:$D$26,2)</f>
        <v>#REF!</v>
      </c>
      <c r="E443" s="234" t="e">
        <f>+'Ark1'!#REF!</f>
        <v>#REF!</v>
      </c>
      <c r="F443" s="234" t="e">
        <f>+'Ark1'!#REF!</f>
        <v>#REF!</v>
      </c>
      <c r="G443" s="234" t="e">
        <f>VLOOKUP(F443,RNR!$A$1:$B$25,2)</f>
        <v>#REF!</v>
      </c>
      <c r="H443" s="234" t="e">
        <f>+IF(I443=0,"",'Ark1'!#REF!)</f>
        <v>#REF!</v>
      </c>
      <c r="I443" s="351" t="e">
        <f>+'Ark1'!#REF!</f>
        <v>#REF!</v>
      </c>
      <c r="J443" s="235" t="e">
        <f>+IF(I443=0,"",'Ark1'!#REF!)</f>
        <v>#REF!</v>
      </c>
      <c r="K443" s="235"/>
      <c r="L443" s="235" t="e">
        <f>+IF(I443=0,"",'Ark1'!#REF!)</f>
        <v>#REF!</v>
      </c>
      <c r="M443" s="328"/>
      <c r="N443" s="485" t="e">
        <f>+'Ark1'!#REF!</f>
        <v>#REF!</v>
      </c>
      <c r="O443" s="328"/>
      <c r="P443" s="328"/>
      <c r="Q443" s="328"/>
      <c r="R443" s="32" t="e">
        <f>+IF(I443=0,"",'Ark1'!#REF!)</f>
        <v>#REF!</v>
      </c>
      <c r="S443" s="305"/>
      <c r="T443" s="486" t="e">
        <f>+IF(N443=0,"",'Ark1'!#REF!)</f>
        <v>#REF!</v>
      </c>
      <c r="U443" s="328"/>
      <c r="V443" s="486" t="e">
        <f>+IF(N443=0,"",'Ark1'!#REF!)</f>
        <v>#REF!</v>
      </c>
      <c r="W443" s="328"/>
      <c r="X443" s="236" t="e">
        <f>+IF(I443=0,"",'Ark1'!#REF!)</f>
        <v>#REF!</v>
      </c>
      <c r="Y443" s="237" t="e">
        <f>+IF(I443=0,"",'Ark1'!#REF!)</f>
        <v>#REF!</v>
      </c>
      <c r="Z443" s="237" t="e">
        <f>+IF(I443=0,"",'Ark1'!#REF!)</f>
        <v>#REF!</v>
      </c>
      <c r="AA443" s="237" t="e">
        <f>+IF(I443=0,"",'Ark1'!#REF!)</f>
        <v>#REF!</v>
      </c>
      <c r="AB443" s="237" t="e">
        <f>+IF(I443=0,"",'Ark1'!#REF!)</f>
        <v>#REF!</v>
      </c>
      <c r="AC443" s="235" t="e">
        <f>+IF(I443=0,"",'Ark1'!#REF!)</f>
        <v>#REF!</v>
      </c>
      <c r="AD443" s="236" t="e">
        <f>+IF(I443=0,"",'Ark1'!#REF!)</f>
        <v>#REF!</v>
      </c>
      <c r="AE443" s="237" t="e">
        <f>+IF(I443=0,"",'Ark1'!#REF!)</f>
        <v>#REF!</v>
      </c>
      <c r="AF443" s="235" t="e">
        <f t="shared" si="41"/>
        <v>#REF!</v>
      </c>
      <c r="AG443" s="235" t="e">
        <f t="shared" si="43"/>
        <v>#REF!</v>
      </c>
      <c r="AH443" s="305"/>
      <c r="AL443" s="27"/>
      <c r="AO443" s="28"/>
      <c r="AP443" s="28"/>
      <c r="AQ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</row>
    <row r="444" spans="1:74" s="29" customFormat="1" ht="15.6">
      <c r="A444" s="305"/>
      <c r="B444" s="305" t="e">
        <f>+'Ark1'!#REF!</f>
        <v>#REF!</v>
      </c>
      <c r="C444" s="234" t="e">
        <f>+'Ark1'!#REF!</f>
        <v>#REF!</v>
      </c>
      <c r="D444" s="234" t="e">
        <f>VLOOKUP(C444,Klasse!$C$10:$D$26,2)</f>
        <v>#REF!</v>
      </c>
      <c r="E444" s="234" t="e">
        <f>+'Ark1'!#REF!</f>
        <v>#REF!</v>
      </c>
      <c r="F444" s="234" t="e">
        <f>+'Ark1'!#REF!</f>
        <v>#REF!</v>
      </c>
      <c r="G444" s="234" t="e">
        <f>VLOOKUP(F444,RNR!$A$1:$B$25,2)</f>
        <v>#REF!</v>
      </c>
      <c r="H444" s="234" t="e">
        <f>+IF(I444=0,"",'Ark1'!#REF!)</f>
        <v>#REF!</v>
      </c>
      <c r="I444" s="351" t="e">
        <f>+'Ark1'!#REF!</f>
        <v>#REF!</v>
      </c>
      <c r="J444" s="235" t="e">
        <f>+IF(I444=0,"",'Ark1'!#REF!)</f>
        <v>#REF!</v>
      </c>
      <c r="K444" s="235"/>
      <c r="L444" s="235" t="e">
        <f>+IF(I444=0,"",'Ark1'!#REF!)</f>
        <v>#REF!</v>
      </c>
      <c r="M444" s="328"/>
      <c r="N444" s="485" t="e">
        <f>+'Ark1'!#REF!</f>
        <v>#REF!</v>
      </c>
      <c r="O444" s="328"/>
      <c r="P444" s="328"/>
      <c r="Q444" s="328"/>
      <c r="R444" s="32" t="e">
        <f>+IF(I444=0,"",'Ark1'!#REF!)</f>
        <v>#REF!</v>
      </c>
      <c r="S444" s="305"/>
      <c r="T444" s="486" t="e">
        <f>+IF(N444=0,"",'Ark1'!#REF!)</f>
        <v>#REF!</v>
      </c>
      <c r="U444" s="328"/>
      <c r="V444" s="486" t="e">
        <f>+IF(N444=0,"",'Ark1'!#REF!)</f>
        <v>#REF!</v>
      </c>
      <c r="W444" s="328"/>
      <c r="X444" s="236" t="e">
        <f>+IF(I444=0,"",'Ark1'!#REF!)</f>
        <v>#REF!</v>
      </c>
      <c r="Y444" s="237" t="e">
        <f>+IF(I444=0,"",'Ark1'!#REF!)</f>
        <v>#REF!</v>
      </c>
      <c r="Z444" s="237" t="e">
        <f>+IF(I444=0,"",'Ark1'!#REF!)</f>
        <v>#REF!</v>
      </c>
      <c r="AA444" s="237" t="e">
        <f>+IF(I444=0,"",'Ark1'!#REF!)</f>
        <v>#REF!</v>
      </c>
      <c r="AB444" s="237" t="e">
        <f>+IF(I444=0,"",'Ark1'!#REF!)</f>
        <v>#REF!</v>
      </c>
      <c r="AC444" s="235" t="e">
        <f>+IF(I444=0,"",'Ark1'!#REF!)</f>
        <v>#REF!</v>
      </c>
      <c r="AD444" s="236" t="e">
        <f>+IF(I444=0,"",'Ark1'!#REF!)</f>
        <v>#REF!</v>
      </c>
      <c r="AE444" s="237" t="e">
        <f>+IF(I444=0,"",'Ark1'!#REF!)</f>
        <v>#REF!</v>
      </c>
      <c r="AF444" s="235" t="e">
        <f t="shared" si="41"/>
        <v>#REF!</v>
      </c>
      <c r="AG444" s="235" t="e">
        <f t="shared" si="43"/>
        <v>#REF!</v>
      </c>
      <c r="AH444" s="305"/>
      <c r="AL444" s="27"/>
      <c r="AO444" s="28"/>
      <c r="AP444" s="28"/>
      <c r="AQ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</row>
    <row r="445" spans="1:74" s="29" customFormat="1" ht="15.6">
      <c r="A445" s="305"/>
      <c r="B445" s="305" t="e">
        <f>+'Ark1'!#REF!</f>
        <v>#REF!</v>
      </c>
      <c r="C445" s="234" t="e">
        <f>+'Ark1'!#REF!</f>
        <v>#REF!</v>
      </c>
      <c r="D445" s="234" t="e">
        <f>VLOOKUP(C445,Klasse!$C$10:$D$26,2)</f>
        <v>#REF!</v>
      </c>
      <c r="E445" s="234" t="e">
        <f>+'Ark1'!#REF!</f>
        <v>#REF!</v>
      </c>
      <c r="F445" s="234" t="e">
        <f>+'Ark1'!#REF!</f>
        <v>#REF!</v>
      </c>
      <c r="G445" s="234" t="e">
        <f>VLOOKUP(F445,RNR!$A$1:$B$25,2)</f>
        <v>#REF!</v>
      </c>
      <c r="H445" s="234" t="e">
        <f>+IF(I445=0,"",'Ark1'!#REF!)</f>
        <v>#REF!</v>
      </c>
      <c r="I445" s="351" t="e">
        <f>+'Ark1'!#REF!</f>
        <v>#REF!</v>
      </c>
      <c r="J445" s="235" t="e">
        <f>+IF(I445=0,"",'Ark1'!#REF!)</f>
        <v>#REF!</v>
      </c>
      <c r="K445" s="235"/>
      <c r="L445" s="235" t="e">
        <f>+IF(I445=0,"",'Ark1'!#REF!)</f>
        <v>#REF!</v>
      </c>
      <c r="M445" s="328"/>
      <c r="N445" s="485" t="e">
        <f>+'Ark1'!#REF!</f>
        <v>#REF!</v>
      </c>
      <c r="O445" s="328"/>
      <c r="P445" s="328"/>
      <c r="Q445" s="328"/>
      <c r="R445" s="32" t="e">
        <f>+IF(I445=0,"",'Ark1'!#REF!)</f>
        <v>#REF!</v>
      </c>
      <c r="S445" s="305"/>
      <c r="T445" s="486" t="e">
        <f>+IF(N445=0,"",'Ark1'!#REF!)</f>
        <v>#REF!</v>
      </c>
      <c r="U445" s="328"/>
      <c r="V445" s="486" t="e">
        <f>+IF(N445=0,"",'Ark1'!#REF!)</f>
        <v>#REF!</v>
      </c>
      <c r="W445" s="328"/>
      <c r="X445" s="236" t="e">
        <f>+IF(I445=0,"",'Ark1'!#REF!)</f>
        <v>#REF!</v>
      </c>
      <c r="Y445" s="237" t="e">
        <f>+IF(I445=0,"",'Ark1'!#REF!)</f>
        <v>#REF!</v>
      </c>
      <c r="Z445" s="237" t="e">
        <f>+IF(I445=0,"",'Ark1'!#REF!)</f>
        <v>#REF!</v>
      </c>
      <c r="AA445" s="237" t="e">
        <f>+IF(I445=0,"",'Ark1'!#REF!)</f>
        <v>#REF!</v>
      </c>
      <c r="AB445" s="237" t="e">
        <f>+IF(I445=0,"",'Ark1'!#REF!)</f>
        <v>#REF!</v>
      </c>
      <c r="AC445" s="235" t="e">
        <f>+IF(I445=0,"",'Ark1'!#REF!)</f>
        <v>#REF!</v>
      </c>
      <c r="AD445" s="236" t="e">
        <f>+IF(I445=0,"",'Ark1'!#REF!)</f>
        <v>#REF!</v>
      </c>
      <c r="AE445" s="237" t="e">
        <f>+IF(I445=0,"",'Ark1'!#REF!)</f>
        <v>#REF!</v>
      </c>
      <c r="AF445" s="235" t="e">
        <f t="shared" si="41"/>
        <v>#REF!</v>
      </c>
      <c r="AG445" s="235" t="e">
        <f t="shared" si="43"/>
        <v>#REF!</v>
      </c>
      <c r="AH445" s="305"/>
      <c r="AL445" s="27"/>
      <c r="AO445" s="28"/>
      <c r="AP445" s="28"/>
      <c r="AQ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</row>
    <row r="446" spans="1:74" s="29" customFormat="1" ht="15.6">
      <c r="A446" s="305"/>
      <c r="B446" s="305" t="e">
        <f>+'Ark1'!#REF!</f>
        <v>#REF!</v>
      </c>
      <c r="C446" s="234" t="e">
        <f>+'Ark1'!#REF!</f>
        <v>#REF!</v>
      </c>
      <c r="D446" s="234" t="e">
        <f>VLOOKUP(C446,Klasse!$C$10:$D$26,2)</f>
        <v>#REF!</v>
      </c>
      <c r="E446" s="234" t="e">
        <f>+'Ark1'!#REF!</f>
        <v>#REF!</v>
      </c>
      <c r="F446" s="234" t="e">
        <f>+'Ark1'!#REF!</f>
        <v>#REF!</v>
      </c>
      <c r="G446" s="234" t="e">
        <f>VLOOKUP(F446,RNR!$A$1:$B$25,2)</f>
        <v>#REF!</v>
      </c>
      <c r="H446" s="234" t="e">
        <f>+IF(I446=0,"",'Ark1'!#REF!)</f>
        <v>#REF!</v>
      </c>
      <c r="I446" s="351" t="e">
        <f>+'Ark1'!#REF!</f>
        <v>#REF!</v>
      </c>
      <c r="J446" s="235" t="e">
        <f>+IF(I446=0,"",'Ark1'!#REF!)</f>
        <v>#REF!</v>
      </c>
      <c r="K446" s="235"/>
      <c r="L446" s="235" t="e">
        <f>+IF(I446=0,"",'Ark1'!#REF!)</f>
        <v>#REF!</v>
      </c>
      <c r="M446" s="328"/>
      <c r="N446" s="485" t="e">
        <f>+'Ark1'!#REF!</f>
        <v>#REF!</v>
      </c>
      <c r="O446" s="328"/>
      <c r="P446" s="328"/>
      <c r="Q446" s="328"/>
      <c r="R446" s="32" t="e">
        <f>+IF(I446=0,"",'Ark1'!#REF!)</f>
        <v>#REF!</v>
      </c>
      <c r="S446" s="305"/>
      <c r="T446" s="486" t="e">
        <f>+IF(N446=0,"",'Ark1'!#REF!)</f>
        <v>#REF!</v>
      </c>
      <c r="U446" s="328"/>
      <c r="V446" s="486" t="e">
        <f>+IF(N446=0,"",'Ark1'!#REF!)</f>
        <v>#REF!</v>
      </c>
      <c r="W446" s="328"/>
      <c r="X446" s="236" t="e">
        <f>+IF(I446=0,"",'Ark1'!#REF!)</f>
        <v>#REF!</v>
      </c>
      <c r="Y446" s="237" t="e">
        <f>+IF(I446=0,"",'Ark1'!#REF!)</f>
        <v>#REF!</v>
      </c>
      <c r="Z446" s="237" t="e">
        <f>+IF(I446=0,"",'Ark1'!#REF!)</f>
        <v>#REF!</v>
      </c>
      <c r="AA446" s="237" t="e">
        <f>+IF(I446=0,"",'Ark1'!#REF!)</f>
        <v>#REF!</v>
      </c>
      <c r="AB446" s="237" t="e">
        <f>+IF(I446=0,"",'Ark1'!#REF!)</f>
        <v>#REF!</v>
      </c>
      <c r="AC446" s="235" t="e">
        <f>+IF(I446=0,"",'Ark1'!#REF!)</f>
        <v>#REF!</v>
      </c>
      <c r="AD446" s="236" t="e">
        <f>+IF(I446=0,"",'Ark1'!#REF!)</f>
        <v>#REF!</v>
      </c>
      <c r="AE446" s="237" t="e">
        <f>+IF(I446=0,"",'Ark1'!#REF!)</f>
        <v>#REF!</v>
      </c>
      <c r="AF446" s="235" t="e">
        <f t="shared" si="41"/>
        <v>#REF!</v>
      </c>
      <c r="AG446" s="235" t="e">
        <f t="shared" si="43"/>
        <v>#REF!</v>
      </c>
      <c r="AH446" s="305"/>
      <c r="AL446" s="27"/>
      <c r="AO446" s="28"/>
      <c r="AP446" s="28"/>
      <c r="AQ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</row>
    <row r="447" spans="1:74" s="29" customFormat="1" ht="15.6">
      <c r="A447" s="305"/>
      <c r="B447" s="305" t="e">
        <f>+'Ark1'!#REF!</f>
        <v>#REF!</v>
      </c>
      <c r="C447" s="234" t="e">
        <f>+'Ark1'!#REF!</f>
        <v>#REF!</v>
      </c>
      <c r="D447" s="234" t="e">
        <f>VLOOKUP(C447,Klasse!$C$10:$D$26,2)</f>
        <v>#REF!</v>
      </c>
      <c r="E447" s="234" t="e">
        <f>+'Ark1'!#REF!</f>
        <v>#REF!</v>
      </c>
      <c r="F447" s="234" t="e">
        <f>+'Ark1'!#REF!</f>
        <v>#REF!</v>
      </c>
      <c r="G447" s="234" t="e">
        <f>VLOOKUP(F447,RNR!$A$1:$B$25,2)</f>
        <v>#REF!</v>
      </c>
      <c r="H447" s="234" t="e">
        <f>+IF(I447=0,"",'Ark1'!#REF!)</f>
        <v>#REF!</v>
      </c>
      <c r="I447" s="351" t="e">
        <f>+'Ark1'!#REF!</f>
        <v>#REF!</v>
      </c>
      <c r="J447" s="235" t="e">
        <f>+IF(I447=0,"",'Ark1'!#REF!)</f>
        <v>#REF!</v>
      </c>
      <c r="K447" s="235"/>
      <c r="L447" s="235" t="e">
        <f>+IF(I447=0,"",'Ark1'!#REF!)</f>
        <v>#REF!</v>
      </c>
      <c r="M447" s="328"/>
      <c r="N447" s="485" t="e">
        <f>+'Ark1'!#REF!</f>
        <v>#REF!</v>
      </c>
      <c r="O447" s="328"/>
      <c r="P447" s="328"/>
      <c r="Q447" s="328"/>
      <c r="R447" s="32" t="e">
        <f>+IF(I447=0,"",'Ark1'!#REF!)</f>
        <v>#REF!</v>
      </c>
      <c r="S447" s="305"/>
      <c r="T447" s="486" t="e">
        <f>+IF(N447=0,"",'Ark1'!#REF!)</f>
        <v>#REF!</v>
      </c>
      <c r="U447" s="328"/>
      <c r="V447" s="486" t="e">
        <f>+IF(N447=0,"",'Ark1'!#REF!)</f>
        <v>#REF!</v>
      </c>
      <c r="W447" s="328"/>
      <c r="X447" s="236" t="e">
        <f>+IF(I447=0,"",'Ark1'!#REF!)</f>
        <v>#REF!</v>
      </c>
      <c r="Y447" s="237" t="e">
        <f>+IF(I447=0,"",'Ark1'!#REF!)</f>
        <v>#REF!</v>
      </c>
      <c r="Z447" s="237" t="e">
        <f>+IF(I447=0,"",'Ark1'!#REF!)</f>
        <v>#REF!</v>
      </c>
      <c r="AA447" s="237" t="e">
        <f>+IF(I447=0,"",'Ark1'!#REF!)</f>
        <v>#REF!</v>
      </c>
      <c r="AB447" s="237" t="e">
        <f>+IF(I447=0,"",'Ark1'!#REF!)</f>
        <v>#REF!</v>
      </c>
      <c r="AC447" s="235" t="e">
        <f>+IF(I447=0,"",'Ark1'!#REF!)</f>
        <v>#REF!</v>
      </c>
      <c r="AD447" s="236" t="e">
        <f>+IF(I447=0,"",'Ark1'!#REF!)</f>
        <v>#REF!</v>
      </c>
      <c r="AE447" s="237" t="e">
        <f>+IF(I447=0,"",'Ark1'!#REF!)</f>
        <v>#REF!</v>
      </c>
      <c r="AF447" s="235" t="e">
        <f t="shared" si="41"/>
        <v>#REF!</v>
      </c>
      <c r="AG447" s="235" t="e">
        <f t="shared" si="43"/>
        <v>#REF!</v>
      </c>
      <c r="AH447" s="305"/>
      <c r="AL447" s="27"/>
      <c r="AO447" s="28"/>
      <c r="AP447" s="28"/>
      <c r="AQ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</row>
    <row r="448" spans="1:74" s="29" customFormat="1" ht="15.6">
      <c r="A448" s="305"/>
      <c r="B448" s="305" t="e">
        <f>+'Ark1'!#REF!</f>
        <v>#REF!</v>
      </c>
      <c r="C448" s="234" t="e">
        <f>+'Ark1'!#REF!</f>
        <v>#REF!</v>
      </c>
      <c r="D448" s="234" t="e">
        <f>VLOOKUP(C448,Klasse!$C$10:$D$26,2)</f>
        <v>#REF!</v>
      </c>
      <c r="E448" s="234" t="e">
        <f>+'Ark1'!#REF!</f>
        <v>#REF!</v>
      </c>
      <c r="F448" s="234" t="e">
        <f>+'Ark1'!#REF!</f>
        <v>#REF!</v>
      </c>
      <c r="G448" s="234" t="e">
        <f>VLOOKUP(F448,RNR!$A$1:$B$25,2)</f>
        <v>#REF!</v>
      </c>
      <c r="H448" s="234" t="e">
        <f>+IF(I448=0,"",'Ark1'!#REF!)</f>
        <v>#REF!</v>
      </c>
      <c r="I448" s="351" t="e">
        <f>+'Ark1'!#REF!</f>
        <v>#REF!</v>
      </c>
      <c r="J448" s="235" t="e">
        <f>+IF(I448=0,"",'Ark1'!#REF!)</f>
        <v>#REF!</v>
      </c>
      <c r="K448" s="235"/>
      <c r="L448" s="235" t="e">
        <f>+IF(I448=0,"",'Ark1'!#REF!)</f>
        <v>#REF!</v>
      </c>
      <c r="M448" s="328"/>
      <c r="N448" s="485" t="e">
        <f>+'Ark1'!#REF!</f>
        <v>#REF!</v>
      </c>
      <c r="O448" s="328"/>
      <c r="P448" s="328"/>
      <c r="Q448" s="328"/>
      <c r="R448" s="32" t="e">
        <f>+IF(I448=0,"",'Ark1'!#REF!)</f>
        <v>#REF!</v>
      </c>
      <c r="S448" s="305"/>
      <c r="T448" s="486" t="e">
        <f>+IF(N448=0,"",'Ark1'!#REF!)</f>
        <v>#REF!</v>
      </c>
      <c r="U448" s="328"/>
      <c r="V448" s="486" t="e">
        <f>+IF(N448=0,"",'Ark1'!#REF!)</f>
        <v>#REF!</v>
      </c>
      <c r="W448" s="328"/>
      <c r="X448" s="236" t="e">
        <f>+IF(I448=0,"",'Ark1'!#REF!)</f>
        <v>#REF!</v>
      </c>
      <c r="Y448" s="237" t="e">
        <f>+IF(I448=0,"",'Ark1'!#REF!)</f>
        <v>#REF!</v>
      </c>
      <c r="Z448" s="237" t="e">
        <f>+IF(I448=0,"",'Ark1'!#REF!)</f>
        <v>#REF!</v>
      </c>
      <c r="AA448" s="237" t="e">
        <f>+IF(I448=0,"",'Ark1'!#REF!)</f>
        <v>#REF!</v>
      </c>
      <c r="AB448" s="237" t="e">
        <f>+IF(I448=0,"",'Ark1'!#REF!)</f>
        <v>#REF!</v>
      </c>
      <c r="AC448" s="235" t="e">
        <f>+IF(I448=0,"",'Ark1'!#REF!)</f>
        <v>#REF!</v>
      </c>
      <c r="AD448" s="236" t="e">
        <f>+IF(I448=0,"",'Ark1'!#REF!)</f>
        <v>#REF!</v>
      </c>
      <c r="AE448" s="237" t="e">
        <f>+IF(I448=0,"",'Ark1'!#REF!)</f>
        <v>#REF!</v>
      </c>
      <c r="AF448" s="235" t="e">
        <f t="shared" si="41"/>
        <v>#REF!</v>
      </c>
      <c r="AG448" s="235" t="e">
        <f t="shared" si="43"/>
        <v>#REF!</v>
      </c>
      <c r="AH448" s="305"/>
      <c r="AL448" s="27"/>
      <c r="AO448" s="28"/>
      <c r="AP448" s="28"/>
      <c r="AQ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</row>
    <row r="449" spans="1:74" s="29" customFormat="1" ht="15.6">
      <c r="A449" s="305"/>
      <c r="B449" s="305" t="e">
        <f>+'Ark1'!#REF!</f>
        <v>#REF!</v>
      </c>
      <c r="C449" s="234" t="e">
        <f>+'Ark1'!#REF!</f>
        <v>#REF!</v>
      </c>
      <c r="D449" s="234" t="e">
        <f>VLOOKUP(C449,Klasse!$C$10:$D$26,2)</f>
        <v>#REF!</v>
      </c>
      <c r="E449" s="234" t="e">
        <f>+'Ark1'!#REF!</f>
        <v>#REF!</v>
      </c>
      <c r="F449" s="234" t="e">
        <f>+'Ark1'!#REF!</f>
        <v>#REF!</v>
      </c>
      <c r="G449" s="234" t="e">
        <f>VLOOKUP(F449,RNR!$A$1:$B$25,2)</f>
        <v>#REF!</v>
      </c>
      <c r="H449" s="234" t="e">
        <f>+IF(I449=0,"",'Ark1'!#REF!)</f>
        <v>#REF!</v>
      </c>
      <c r="I449" s="351" t="e">
        <f>+'Ark1'!#REF!</f>
        <v>#REF!</v>
      </c>
      <c r="J449" s="235" t="e">
        <f>+IF(I449=0,"",'Ark1'!#REF!)</f>
        <v>#REF!</v>
      </c>
      <c r="K449" s="235"/>
      <c r="L449" s="235" t="e">
        <f>+IF(I449=0,"",'Ark1'!#REF!)</f>
        <v>#REF!</v>
      </c>
      <c r="M449" s="328"/>
      <c r="N449" s="485" t="e">
        <f>+'Ark1'!#REF!</f>
        <v>#REF!</v>
      </c>
      <c r="O449" s="328"/>
      <c r="P449" s="328"/>
      <c r="Q449" s="328"/>
      <c r="R449" s="32" t="e">
        <f>+IF(I449=0,"",'Ark1'!#REF!)</f>
        <v>#REF!</v>
      </c>
      <c r="S449" s="305"/>
      <c r="T449" s="486" t="e">
        <f>+IF(N449=0,"",'Ark1'!#REF!)</f>
        <v>#REF!</v>
      </c>
      <c r="U449" s="328"/>
      <c r="V449" s="486" t="e">
        <f>+IF(N449=0,"",'Ark1'!#REF!)</f>
        <v>#REF!</v>
      </c>
      <c r="W449" s="328"/>
      <c r="X449" s="236" t="e">
        <f>+IF(I449=0,"",'Ark1'!#REF!)</f>
        <v>#REF!</v>
      </c>
      <c r="Y449" s="237" t="e">
        <f>+IF(I449=0,"",'Ark1'!#REF!)</f>
        <v>#REF!</v>
      </c>
      <c r="Z449" s="237" t="e">
        <f>+IF(I449=0,"",'Ark1'!#REF!)</f>
        <v>#REF!</v>
      </c>
      <c r="AA449" s="237" t="e">
        <f>+IF(I449=0,"",'Ark1'!#REF!)</f>
        <v>#REF!</v>
      </c>
      <c r="AB449" s="237" t="e">
        <f>+IF(I449=0,"",'Ark1'!#REF!)</f>
        <v>#REF!</v>
      </c>
      <c r="AC449" s="235" t="e">
        <f>+IF(I449=0,"",'Ark1'!#REF!)</f>
        <v>#REF!</v>
      </c>
      <c r="AD449" s="236" t="e">
        <f>+IF(I449=0,"",'Ark1'!#REF!)</f>
        <v>#REF!</v>
      </c>
      <c r="AE449" s="237" t="e">
        <f>+IF(I449=0,"",'Ark1'!#REF!)</f>
        <v>#REF!</v>
      </c>
      <c r="AF449" s="235" t="e">
        <f t="shared" si="41"/>
        <v>#REF!</v>
      </c>
      <c r="AG449" s="235" t="e">
        <f t="shared" si="43"/>
        <v>#REF!</v>
      </c>
      <c r="AH449" s="305"/>
      <c r="AL449" s="27"/>
      <c r="AO449" s="28"/>
      <c r="AP449" s="28"/>
      <c r="AQ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</row>
    <row r="450" spans="1:74" s="29" customFormat="1" ht="15.6">
      <c r="A450" s="305"/>
      <c r="B450" s="305" t="e">
        <f>+'Ark1'!#REF!</f>
        <v>#REF!</v>
      </c>
      <c r="C450" s="234" t="e">
        <f>+'Ark1'!#REF!</f>
        <v>#REF!</v>
      </c>
      <c r="D450" s="234" t="e">
        <f>VLOOKUP(C450,Klasse!$C$10:$D$26,2)</f>
        <v>#REF!</v>
      </c>
      <c r="E450" s="234" t="e">
        <f>+'Ark1'!#REF!</f>
        <v>#REF!</v>
      </c>
      <c r="F450" s="234" t="e">
        <f>+'Ark1'!#REF!</f>
        <v>#REF!</v>
      </c>
      <c r="G450" s="234" t="e">
        <f>VLOOKUP(F450,RNR!$A$1:$B$25,2)</f>
        <v>#REF!</v>
      </c>
      <c r="H450" s="234" t="e">
        <f>+IF(I450=0,"",'Ark1'!#REF!)</f>
        <v>#REF!</v>
      </c>
      <c r="I450" s="351" t="e">
        <f>+'Ark1'!#REF!</f>
        <v>#REF!</v>
      </c>
      <c r="J450" s="235" t="e">
        <f>+IF(I450=0,"",'Ark1'!#REF!)</f>
        <v>#REF!</v>
      </c>
      <c r="K450" s="235"/>
      <c r="L450" s="235" t="e">
        <f>+IF(I450=0,"",'Ark1'!#REF!)</f>
        <v>#REF!</v>
      </c>
      <c r="M450" s="328"/>
      <c r="N450" s="485" t="e">
        <f>+'Ark1'!#REF!</f>
        <v>#REF!</v>
      </c>
      <c r="O450" s="328"/>
      <c r="P450" s="328"/>
      <c r="Q450" s="328"/>
      <c r="R450" s="32" t="e">
        <f>+IF(I450=0,"",'Ark1'!#REF!)</f>
        <v>#REF!</v>
      </c>
      <c r="S450" s="305"/>
      <c r="T450" s="486" t="e">
        <f>+IF(N450=0,"",'Ark1'!#REF!)</f>
        <v>#REF!</v>
      </c>
      <c r="U450" s="328"/>
      <c r="V450" s="486" t="e">
        <f>+IF(N450=0,"",'Ark1'!#REF!)</f>
        <v>#REF!</v>
      </c>
      <c r="W450" s="328"/>
      <c r="X450" s="236" t="e">
        <f>+IF(I450=0,"",'Ark1'!#REF!)</f>
        <v>#REF!</v>
      </c>
      <c r="Y450" s="237" t="e">
        <f>+IF(I450=0,"",'Ark1'!#REF!)</f>
        <v>#REF!</v>
      </c>
      <c r="Z450" s="237" t="e">
        <f>+IF(I450=0,"",'Ark1'!#REF!)</f>
        <v>#REF!</v>
      </c>
      <c r="AA450" s="237" t="e">
        <f>+IF(I450=0,"",'Ark1'!#REF!)</f>
        <v>#REF!</v>
      </c>
      <c r="AB450" s="237" t="e">
        <f>+IF(I450=0,"",'Ark1'!#REF!)</f>
        <v>#REF!</v>
      </c>
      <c r="AC450" s="235" t="e">
        <f>+IF(I450=0,"",'Ark1'!#REF!)</f>
        <v>#REF!</v>
      </c>
      <c r="AD450" s="236" t="e">
        <f>+IF(I450=0,"",'Ark1'!#REF!)</f>
        <v>#REF!</v>
      </c>
      <c r="AE450" s="237" t="e">
        <f>+IF(I450=0,"",'Ark1'!#REF!)</f>
        <v>#REF!</v>
      </c>
      <c r="AF450" s="235" t="e">
        <f t="shared" si="41"/>
        <v>#REF!</v>
      </c>
      <c r="AG450" s="235" t="e">
        <f t="shared" si="43"/>
        <v>#REF!</v>
      </c>
      <c r="AH450" s="305"/>
      <c r="AL450" s="27"/>
      <c r="AO450" s="28"/>
      <c r="AP450" s="28"/>
      <c r="AQ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</row>
    <row r="451" spans="1:74" s="29" customFormat="1" ht="15.6">
      <c r="A451" s="305"/>
      <c r="B451" s="305" t="e">
        <f>+'Ark1'!#REF!</f>
        <v>#REF!</v>
      </c>
      <c r="C451" s="234" t="e">
        <f>+'Ark1'!#REF!</f>
        <v>#REF!</v>
      </c>
      <c r="D451" s="234" t="e">
        <f>VLOOKUP(C451,Klasse!$C$10:$D$26,2)</f>
        <v>#REF!</v>
      </c>
      <c r="E451" s="234" t="e">
        <f>+'Ark1'!#REF!</f>
        <v>#REF!</v>
      </c>
      <c r="F451" s="234" t="e">
        <f>+'Ark1'!#REF!</f>
        <v>#REF!</v>
      </c>
      <c r="G451" s="234" t="e">
        <f>VLOOKUP(F451,RNR!$A$1:$B$25,2)</f>
        <v>#REF!</v>
      </c>
      <c r="H451" s="234" t="e">
        <f>+IF(I451=0,"",'Ark1'!#REF!)</f>
        <v>#REF!</v>
      </c>
      <c r="I451" s="351" t="e">
        <f>+'Ark1'!#REF!</f>
        <v>#REF!</v>
      </c>
      <c r="J451" s="235" t="e">
        <f>+IF(I451=0,"",'Ark1'!#REF!)</f>
        <v>#REF!</v>
      </c>
      <c r="K451" s="235"/>
      <c r="L451" s="235" t="e">
        <f>+IF(I451=0,"",'Ark1'!#REF!)</f>
        <v>#REF!</v>
      </c>
      <c r="M451" s="328"/>
      <c r="N451" s="485" t="e">
        <f>+'Ark1'!#REF!</f>
        <v>#REF!</v>
      </c>
      <c r="O451" s="328"/>
      <c r="P451" s="328"/>
      <c r="Q451" s="328"/>
      <c r="R451" s="32" t="e">
        <f>+IF(I451=0,"",'Ark1'!#REF!)</f>
        <v>#REF!</v>
      </c>
      <c r="S451" s="305"/>
      <c r="T451" s="486" t="e">
        <f>+IF(N451=0,"",'Ark1'!#REF!)</f>
        <v>#REF!</v>
      </c>
      <c r="U451" s="328"/>
      <c r="V451" s="486" t="e">
        <f>+IF(N451=0,"",'Ark1'!#REF!)</f>
        <v>#REF!</v>
      </c>
      <c r="W451" s="328"/>
      <c r="X451" s="236" t="e">
        <f>+IF(I451=0,"",'Ark1'!#REF!)</f>
        <v>#REF!</v>
      </c>
      <c r="Y451" s="237" t="e">
        <f>+IF(I451=0,"",'Ark1'!#REF!)</f>
        <v>#REF!</v>
      </c>
      <c r="Z451" s="237" t="e">
        <f>+IF(I451=0,"",'Ark1'!#REF!)</f>
        <v>#REF!</v>
      </c>
      <c r="AA451" s="237" t="e">
        <f>+IF(I451=0,"",'Ark1'!#REF!)</f>
        <v>#REF!</v>
      </c>
      <c r="AB451" s="237" t="e">
        <f>+IF(I451=0,"",'Ark1'!#REF!)</f>
        <v>#REF!</v>
      </c>
      <c r="AC451" s="235" t="e">
        <f>+IF(I451=0,"",'Ark1'!#REF!)</f>
        <v>#REF!</v>
      </c>
      <c r="AD451" s="236" t="e">
        <f>+IF(I451=0,"",'Ark1'!#REF!)</f>
        <v>#REF!</v>
      </c>
      <c r="AE451" s="237" t="e">
        <f>+IF(I451=0,"",'Ark1'!#REF!)</f>
        <v>#REF!</v>
      </c>
      <c r="AF451" s="235" t="e">
        <f t="shared" si="41"/>
        <v>#REF!</v>
      </c>
      <c r="AG451" s="235" t="e">
        <f t="shared" si="43"/>
        <v>#REF!</v>
      </c>
      <c r="AH451" s="305"/>
      <c r="AL451" s="27"/>
      <c r="AO451" s="28"/>
      <c r="AP451" s="28"/>
      <c r="AQ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</row>
    <row r="452" spans="1:74" s="29" customFormat="1" ht="15.6">
      <c r="A452" s="305"/>
      <c r="B452" s="305" t="e">
        <f>+'Ark1'!#REF!</f>
        <v>#REF!</v>
      </c>
      <c r="C452" s="234" t="e">
        <f>+'Ark1'!#REF!</f>
        <v>#REF!</v>
      </c>
      <c r="D452" s="234" t="e">
        <f>VLOOKUP(C452,Klasse!$C$10:$D$26,2)</f>
        <v>#REF!</v>
      </c>
      <c r="E452" s="234" t="e">
        <f>+'Ark1'!#REF!</f>
        <v>#REF!</v>
      </c>
      <c r="F452" s="234" t="e">
        <f>+'Ark1'!#REF!</f>
        <v>#REF!</v>
      </c>
      <c r="G452" s="234" t="e">
        <f>VLOOKUP(F452,RNR!$A$1:$B$25,2)</f>
        <v>#REF!</v>
      </c>
      <c r="H452" s="234" t="e">
        <f>+IF(I452=0,"",'Ark1'!#REF!)</f>
        <v>#REF!</v>
      </c>
      <c r="I452" s="351" t="e">
        <f>+'Ark1'!#REF!</f>
        <v>#REF!</v>
      </c>
      <c r="J452" s="235" t="e">
        <f>+IF(I452=0,"",'Ark1'!#REF!)</f>
        <v>#REF!</v>
      </c>
      <c r="K452" s="235"/>
      <c r="L452" s="235" t="e">
        <f>+IF(I452=0,"",'Ark1'!#REF!)</f>
        <v>#REF!</v>
      </c>
      <c r="M452" s="328"/>
      <c r="N452" s="485" t="e">
        <f>+'Ark1'!#REF!</f>
        <v>#REF!</v>
      </c>
      <c r="O452" s="328"/>
      <c r="P452" s="328"/>
      <c r="Q452" s="328"/>
      <c r="R452" s="32" t="e">
        <f>+IF(I452=0,"",'Ark1'!#REF!)</f>
        <v>#REF!</v>
      </c>
      <c r="S452" s="305"/>
      <c r="T452" s="486" t="e">
        <f>+IF(N452=0,"",'Ark1'!#REF!)</f>
        <v>#REF!</v>
      </c>
      <c r="U452" s="328"/>
      <c r="V452" s="486" t="e">
        <f>+IF(N452=0,"",'Ark1'!#REF!)</f>
        <v>#REF!</v>
      </c>
      <c r="W452" s="328"/>
      <c r="X452" s="236" t="e">
        <f>+IF(I452=0,"",'Ark1'!#REF!)</f>
        <v>#REF!</v>
      </c>
      <c r="Y452" s="237" t="e">
        <f>+IF(I452=0,"",'Ark1'!#REF!)</f>
        <v>#REF!</v>
      </c>
      <c r="Z452" s="237" t="e">
        <f>+IF(I452=0,"",'Ark1'!#REF!)</f>
        <v>#REF!</v>
      </c>
      <c r="AA452" s="237" t="e">
        <f>+IF(I452=0,"",'Ark1'!#REF!)</f>
        <v>#REF!</v>
      </c>
      <c r="AB452" s="237" t="e">
        <f>+IF(I452=0,"",'Ark1'!#REF!)</f>
        <v>#REF!</v>
      </c>
      <c r="AC452" s="235" t="e">
        <f>+IF(I452=0,"",'Ark1'!#REF!)</f>
        <v>#REF!</v>
      </c>
      <c r="AD452" s="236" t="e">
        <f>+IF(I452=0,"",'Ark1'!#REF!)</f>
        <v>#REF!</v>
      </c>
      <c r="AE452" s="237" t="e">
        <f>+IF(I452=0,"",'Ark1'!#REF!)</f>
        <v>#REF!</v>
      </c>
      <c r="AF452" s="235" t="e">
        <f t="shared" si="41"/>
        <v>#REF!</v>
      </c>
      <c r="AG452" s="235" t="e">
        <f t="shared" si="43"/>
        <v>#REF!</v>
      </c>
      <c r="AH452" s="305"/>
      <c r="AL452" s="27"/>
      <c r="AO452" s="28"/>
      <c r="AP452" s="28"/>
      <c r="AQ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</row>
    <row r="453" spans="1:74" s="29" customFormat="1" ht="15.6">
      <c r="A453" s="305"/>
      <c r="B453" s="305" t="e">
        <f>+'Ark1'!#REF!</f>
        <v>#REF!</v>
      </c>
      <c r="C453" s="234" t="e">
        <f>+'Ark1'!#REF!</f>
        <v>#REF!</v>
      </c>
      <c r="D453" s="234" t="e">
        <f>VLOOKUP(C453,Klasse!$C$10:$D$26,2)</f>
        <v>#REF!</v>
      </c>
      <c r="E453" s="234" t="e">
        <f>+'Ark1'!#REF!</f>
        <v>#REF!</v>
      </c>
      <c r="F453" s="234" t="e">
        <f>+'Ark1'!#REF!</f>
        <v>#REF!</v>
      </c>
      <c r="G453" s="234" t="e">
        <f>VLOOKUP(F453,RNR!$A$1:$B$25,2)</f>
        <v>#REF!</v>
      </c>
      <c r="H453" s="234" t="e">
        <f>+IF(I453=0,"",'Ark1'!#REF!)</f>
        <v>#REF!</v>
      </c>
      <c r="I453" s="351" t="e">
        <f>+'Ark1'!#REF!</f>
        <v>#REF!</v>
      </c>
      <c r="J453" s="235" t="e">
        <f>+IF(I453=0,"",'Ark1'!#REF!)</f>
        <v>#REF!</v>
      </c>
      <c r="K453" s="235"/>
      <c r="L453" s="235" t="e">
        <f>+IF(I453=0,"",'Ark1'!#REF!)</f>
        <v>#REF!</v>
      </c>
      <c r="M453" s="328"/>
      <c r="N453" s="485" t="e">
        <f>+'Ark1'!#REF!</f>
        <v>#REF!</v>
      </c>
      <c r="O453" s="328"/>
      <c r="P453" s="328"/>
      <c r="Q453" s="328"/>
      <c r="R453" s="32" t="e">
        <f>+IF(I453=0,"",'Ark1'!#REF!)</f>
        <v>#REF!</v>
      </c>
      <c r="S453" s="305"/>
      <c r="T453" s="486" t="e">
        <f>+IF(N453=0,"",'Ark1'!#REF!)</f>
        <v>#REF!</v>
      </c>
      <c r="U453" s="328"/>
      <c r="V453" s="486" t="e">
        <f>+IF(N453=0,"",'Ark1'!#REF!)</f>
        <v>#REF!</v>
      </c>
      <c r="W453" s="328"/>
      <c r="X453" s="236" t="e">
        <f>+IF(I453=0,"",'Ark1'!#REF!)</f>
        <v>#REF!</v>
      </c>
      <c r="Y453" s="237" t="e">
        <f>+IF(I453=0,"",'Ark1'!#REF!)</f>
        <v>#REF!</v>
      </c>
      <c r="Z453" s="237" t="e">
        <f>+IF(I453=0,"",'Ark1'!#REF!)</f>
        <v>#REF!</v>
      </c>
      <c r="AA453" s="237" t="e">
        <f>+IF(I453=0,"",'Ark1'!#REF!)</f>
        <v>#REF!</v>
      </c>
      <c r="AB453" s="237" t="e">
        <f>+IF(I453=0,"",'Ark1'!#REF!)</f>
        <v>#REF!</v>
      </c>
      <c r="AC453" s="235" t="e">
        <f>+IF(I453=0,"",'Ark1'!#REF!)</f>
        <v>#REF!</v>
      </c>
      <c r="AD453" s="236" t="e">
        <f>+IF(I453=0,"",'Ark1'!#REF!)</f>
        <v>#REF!</v>
      </c>
      <c r="AE453" s="237" t="e">
        <f>+IF(I453=0,"",'Ark1'!#REF!)</f>
        <v>#REF!</v>
      </c>
      <c r="AF453" s="235" t="e">
        <f t="shared" si="41"/>
        <v>#REF!</v>
      </c>
      <c r="AG453" s="235" t="e">
        <f t="shared" si="43"/>
        <v>#REF!</v>
      </c>
      <c r="AH453" s="305"/>
      <c r="AL453" s="27"/>
      <c r="AO453" s="28"/>
      <c r="AP453" s="28"/>
      <c r="AQ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</row>
    <row r="454" spans="1:74" s="29" customFormat="1" ht="15.6">
      <c r="A454" s="305"/>
      <c r="B454" s="305" t="e">
        <f>+'Ark1'!#REF!</f>
        <v>#REF!</v>
      </c>
      <c r="C454" s="234" t="e">
        <f>+'Ark1'!#REF!</f>
        <v>#REF!</v>
      </c>
      <c r="D454" s="234" t="e">
        <f>VLOOKUP(C454,Klasse!$C$10:$D$26,2)</f>
        <v>#REF!</v>
      </c>
      <c r="E454" s="234" t="e">
        <f>+'Ark1'!#REF!</f>
        <v>#REF!</v>
      </c>
      <c r="F454" s="234" t="e">
        <f>+'Ark1'!#REF!</f>
        <v>#REF!</v>
      </c>
      <c r="G454" s="234" t="e">
        <f>VLOOKUP(F454,RNR!$A$1:$B$25,2)</f>
        <v>#REF!</v>
      </c>
      <c r="H454" s="234" t="e">
        <f>+IF(I454=0,"",'Ark1'!#REF!)</f>
        <v>#REF!</v>
      </c>
      <c r="I454" s="351" t="e">
        <f>+'Ark1'!#REF!</f>
        <v>#REF!</v>
      </c>
      <c r="J454" s="235" t="e">
        <f>+IF(I454=0,"",'Ark1'!#REF!)</f>
        <v>#REF!</v>
      </c>
      <c r="K454" s="235"/>
      <c r="L454" s="235" t="e">
        <f>+IF(I454=0,"",'Ark1'!#REF!)</f>
        <v>#REF!</v>
      </c>
      <c r="M454" s="328"/>
      <c r="N454" s="485" t="e">
        <f>+'Ark1'!#REF!</f>
        <v>#REF!</v>
      </c>
      <c r="O454" s="328"/>
      <c r="P454" s="328"/>
      <c r="Q454" s="328"/>
      <c r="R454" s="32" t="e">
        <f>+IF(I454=0,"",'Ark1'!#REF!)</f>
        <v>#REF!</v>
      </c>
      <c r="S454" s="305"/>
      <c r="T454" s="486" t="e">
        <f>+IF(N454=0,"",'Ark1'!#REF!)</f>
        <v>#REF!</v>
      </c>
      <c r="U454" s="328"/>
      <c r="V454" s="486" t="e">
        <f>+IF(N454=0,"",'Ark1'!#REF!)</f>
        <v>#REF!</v>
      </c>
      <c r="W454" s="328"/>
      <c r="X454" s="236" t="e">
        <f>+IF(I454=0,"",'Ark1'!#REF!)</f>
        <v>#REF!</v>
      </c>
      <c r="Y454" s="237" t="e">
        <f>+IF(I454=0,"",'Ark1'!#REF!)</f>
        <v>#REF!</v>
      </c>
      <c r="Z454" s="237" t="e">
        <f>+IF(I454=0,"",'Ark1'!#REF!)</f>
        <v>#REF!</v>
      </c>
      <c r="AA454" s="237" t="e">
        <f>+IF(I454=0,"",'Ark1'!#REF!)</f>
        <v>#REF!</v>
      </c>
      <c r="AB454" s="237" t="e">
        <f>+IF(I454=0,"",'Ark1'!#REF!)</f>
        <v>#REF!</v>
      </c>
      <c r="AC454" s="235" t="e">
        <f>+IF(I454=0,"",'Ark1'!#REF!)</f>
        <v>#REF!</v>
      </c>
      <c r="AD454" s="236" t="e">
        <f>+IF(I454=0,"",'Ark1'!#REF!)</f>
        <v>#REF!</v>
      </c>
      <c r="AE454" s="237" t="e">
        <f>+IF(I454=0,"",'Ark1'!#REF!)</f>
        <v>#REF!</v>
      </c>
      <c r="AF454" s="235" t="e">
        <f t="shared" si="41"/>
        <v>#REF!</v>
      </c>
      <c r="AG454" s="235" t="e">
        <f t="shared" si="43"/>
        <v>#REF!</v>
      </c>
      <c r="AH454" s="305"/>
      <c r="AL454" s="27"/>
      <c r="AO454" s="28"/>
      <c r="AP454" s="28"/>
      <c r="AQ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</row>
    <row r="455" spans="1:74" s="29" customFormat="1" ht="15.6">
      <c r="A455" s="305"/>
      <c r="B455" s="305" t="e">
        <f>+'Ark1'!#REF!</f>
        <v>#REF!</v>
      </c>
      <c r="C455" s="234" t="e">
        <f>+'Ark1'!#REF!</f>
        <v>#REF!</v>
      </c>
      <c r="D455" s="234" t="e">
        <f>VLOOKUP(C455,Klasse!$C$10:$D$26,2)</f>
        <v>#REF!</v>
      </c>
      <c r="E455" s="234" t="e">
        <f>+'Ark1'!#REF!</f>
        <v>#REF!</v>
      </c>
      <c r="F455" s="234" t="e">
        <f>+'Ark1'!#REF!</f>
        <v>#REF!</v>
      </c>
      <c r="G455" s="234" t="e">
        <f>VLOOKUP(F455,RNR!$A$1:$B$25,2)</f>
        <v>#REF!</v>
      </c>
      <c r="H455" s="234" t="e">
        <f>+IF(I455=0,"",'Ark1'!#REF!)</f>
        <v>#REF!</v>
      </c>
      <c r="I455" s="351" t="e">
        <f>+'Ark1'!#REF!</f>
        <v>#REF!</v>
      </c>
      <c r="J455" s="235" t="e">
        <f>+IF(I455=0,"",'Ark1'!#REF!)</f>
        <v>#REF!</v>
      </c>
      <c r="K455" s="235"/>
      <c r="L455" s="235" t="e">
        <f>+IF(I455=0,"",'Ark1'!#REF!)</f>
        <v>#REF!</v>
      </c>
      <c r="M455" s="328"/>
      <c r="N455" s="485" t="e">
        <f>+'Ark1'!#REF!</f>
        <v>#REF!</v>
      </c>
      <c r="O455" s="328"/>
      <c r="P455" s="328"/>
      <c r="Q455" s="328"/>
      <c r="R455" s="32" t="e">
        <f>+IF(I455=0,"",'Ark1'!#REF!)</f>
        <v>#REF!</v>
      </c>
      <c r="S455" s="305"/>
      <c r="T455" s="486" t="e">
        <f>+IF(N455=0,"",'Ark1'!#REF!)</f>
        <v>#REF!</v>
      </c>
      <c r="U455" s="328"/>
      <c r="V455" s="486" t="e">
        <f>+IF(N455=0,"",'Ark1'!#REF!)</f>
        <v>#REF!</v>
      </c>
      <c r="W455" s="328"/>
      <c r="X455" s="236" t="e">
        <f>+IF(I455=0,"",'Ark1'!#REF!)</f>
        <v>#REF!</v>
      </c>
      <c r="Y455" s="237" t="e">
        <f>+IF(I455=0,"",'Ark1'!#REF!)</f>
        <v>#REF!</v>
      </c>
      <c r="Z455" s="237" t="e">
        <f>+IF(I455=0,"",'Ark1'!#REF!)</f>
        <v>#REF!</v>
      </c>
      <c r="AA455" s="237" t="e">
        <f>+IF(I455=0,"",'Ark1'!#REF!)</f>
        <v>#REF!</v>
      </c>
      <c r="AB455" s="237" t="e">
        <f>+IF(I455=0,"",'Ark1'!#REF!)</f>
        <v>#REF!</v>
      </c>
      <c r="AC455" s="235" t="e">
        <f>+IF(I455=0,"",'Ark1'!#REF!)</f>
        <v>#REF!</v>
      </c>
      <c r="AD455" s="236" t="e">
        <f>+IF(I455=0,"",'Ark1'!#REF!)</f>
        <v>#REF!</v>
      </c>
      <c r="AE455" s="237" t="e">
        <f>+IF(I455=0,"",'Ark1'!#REF!)</f>
        <v>#REF!</v>
      </c>
      <c r="AF455" s="235" t="e">
        <f t="shared" si="41"/>
        <v>#REF!</v>
      </c>
      <c r="AG455" s="235" t="e">
        <f t="shared" si="43"/>
        <v>#REF!</v>
      </c>
      <c r="AH455" s="305"/>
      <c r="AL455" s="27"/>
      <c r="AO455" s="28"/>
      <c r="AP455" s="28"/>
      <c r="AQ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</row>
    <row r="456" spans="1:74" s="29" customFormat="1" ht="15.6">
      <c r="A456" s="305"/>
      <c r="B456" s="305" t="e">
        <f>+'Ark1'!#REF!</f>
        <v>#REF!</v>
      </c>
      <c r="C456" s="234" t="e">
        <f>+'Ark1'!#REF!</f>
        <v>#REF!</v>
      </c>
      <c r="D456" s="234" t="e">
        <f>VLOOKUP(C456,Klasse!$C$10:$D$26,2)</f>
        <v>#REF!</v>
      </c>
      <c r="E456" s="234" t="e">
        <f>+'Ark1'!#REF!</f>
        <v>#REF!</v>
      </c>
      <c r="F456" s="234" t="e">
        <f>+'Ark1'!#REF!</f>
        <v>#REF!</v>
      </c>
      <c r="G456" s="234" t="e">
        <f>VLOOKUP(F456,RNR!$A$1:$B$25,2)</f>
        <v>#REF!</v>
      </c>
      <c r="H456" s="234" t="e">
        <f>+IF(I456=0,"",'Ark1'!#REF!)</f>
        <v>#REF!</v>
      </c>
      <c r="I456" s="351" t="e">
        <f>+'Ark1'!#REF!</f>
        <v>#REF!</v>
      </c>
      <c r="J456" s="235" t="e">
        <f>+IF(I456=0,"",'Ark1'!#REF!)</f>
        <v>#REF!</v>
      </c>
      <c r="K456" s="235"/>
      <c r="L456" s="235" t="e">
        <f>+IF(I456=0,"",'Ark1'!#REF!)</f>
        <v>#REF!</v>
      </c>
      <c r="M456" s="328"/>
      <c r="N456" s="485" t="e">
        <f>+'Ark1'!#REF!</f>
        <v>#REF!</v>
      </c>
      <c r="O456" s="328"/>
      <c r="P456" s="328"/>
      <c r="Q456" s="328"/>
      <c r="R456" s="32" t="e">
        <f>+IF(I456=0,"",'Ark1'!#REF!)</f>
        <v>#REF!</v>
      </c>
      <c r="S456" s="305"/>
      <c r="T456" s="486" t="e">
        <f>+IF(N456=0,"",'Ark1'!#REF!)</f>
        <v>#REF!</v>
      </c>
      <c r="U456" s="328"/>
      <c r="V456" s="486" t="e">
        <f>+IF(N456=0,"",'Ark1'!#REF!)</f>
        <v>#REF!</v>
      </c>
      <c r="W456" s="328"/>
      <c r="X456" s="236" t="e">
        <f>+IF(I456=0,"",'Ark1'!#REF!)</f>
        <v>#REF!</v>
      </c>
      <c r="Y456" s="237" t="e">
        <f>+IF(I456=0,"",'Ark1'!#REF!)</f>
        <v>#REF!</v>
      </c>
      <c r="Z456" s="237" t="e">
        <f>+IF(I456=0,"",'Ark1'!#REF!)</f>
        <v>#REF!</v>
      </c>
      <c r="AA456" s="237" t="e">
        <f>+IF(I456=0,"",'Ark1'!#REF!)</f>
        <v>#REF!</v>
      </c>
      <c r="AB456" s="237" t="e">
        <f>+IF(I456=0,"",'Ark1'!#REF!)</f>
        <v>#REF!</v>
      </c>
      <c r="AC456" s="235" t="e">
        <f>+IF(I456=0,"",'Ark1'!#REF!)</f>
        <v>#REF!</v>
      </c>
      <c r="AD456" s="236" t="e">
        <f>+IF(I456=0,"",'Ark1'!#REF!)</f>
        <v>#REF!</v>
      </c>
      <c r="AE456" s="237" t="e">
        <f>+IF(I456=0,"",'Ark1'!#REF!)</f>
        <v>#REF!</v>
      </c>
      <c r="AF456" s="235" t="e">
        <f t="shared" si="41"/>
        <v>#REF!</v>
      </c>
      <c r="AG456" s="235" t="e">
        <f t="shared" si="43"/>
        <v>#REF!</v>
      </c>
      <c r="AH456" s="305"/>
      <c r="AL456" s="27"/>
      <c r="AO456" s="28"/>
      <c r="AP456" s="28"/>
      <c r="AQ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</row>
    <row r="457" spans="1:74" s="29" customFormat="1" ht="15.6">
      <c r="A457" s="305"/>
      <c r="B457" s="305" t="e">
        <f>+'Ark1'!#REF!</f>
        <v>#REF!</v>
      </c>
      <c r="C457" s="234" t="e">
        <f>+'Ark1'!#REF!</f>
        <v>#REF!</v>
      </c>
      <c r="D457" s="234" t="e">
        <f>VLOOKUP(C457,Klasse!$C$10:$D$26,2)</f>
        <v>#REF!</v>
      </c>
      <c r="E457" s="234" t="e">
        <f>+'Ark1'!#REF!</f>
        <v>#REF!</v>
      </c>
      <c r="F457" s="234" t="e">
        <f>+'Ark1'!#REF!</f>
        <v>#REF!</v>
      </c>
      <c r="G457" s="234" t="e">
        <f>VLOOKUP(F457,RNR!$A$1:$B$25,2)</f>
        <v>#REF!</v>
      </c>
      <c r="H457" s="234" t="e">
        <f>+IF(I457=0,"",'Ark1'!#REF!)</f>
        <v>#REF!</v>
      </c>
      <c r="I457" s="351" t="e">
        <f>+'Ark1'!#REF!</f>
        <v>#REF!</v>
      </c>
      <c r="J457" s="235" t="e">
        <f>+IF(I457=0,"",'Ark1'!#REF!)</f>
        <v>#REF!</v>
      </c>
      <c r="K457" s="235"/>
      <c r="L457" s="235" t="e">
        <f>+IF(I457=0,"",'Ark1'!#REF!)</f>
        <v>#REF!</v>
      </c>
      <c r="M457" s="328"/>
      <c r="N457" s="485" t="e">
        <f>+'Ark1'!#REF!</f>
        <v>#REF!</v>
      </c>
      <c r="O457" s="328"/>
      <c r="P457" s="328"/>
      <c r="Q457" s="328"/>
      <c r="R457" s="32" t="e">
        <f>+IF(I457=0,"",'Ark1'!#REF!)</f>
        <v>#REF!</v>
      </c>
      <c r="S457" s="32"/>
      <c r="T457" s="486" t="e">
        <f>+IF(N457=0,"",'Ark1'!#REF!)</f>
        <v>#REF!</v>
      </c>
      <c r="U457" s="328"/>
      <c r="V457" s="486" t="e">
        <f>+IF(N457=0,"",'Ark1'!#REF!)</f>
        <v>#REF!</v>
      </c>
      <c r="W457" s="328"/>
      <c r="X457" s="236" t="e">
        <f>+IF(I457=0,"",'Ark1'!#REF!)</f>
        <v>#REF!</v>
      </c>
      <c r="Y457" s="237" t="e">
        <f>+IF(I457=0,"",'Ark1'!#REF!)</f>
        <v>#REF!</v>
      </c>
      <c r="Z457" s="237" t="e">
        <f>+IF(I457=0,"",'Ark1'!#REF!)</f>
        <v>#REF!</v>
      </c>
      <c r="AA457" s="237" t="e">
        <f>+IF(I457=0,"",'Ark1'!#REF!)</f>
        <v>#REF!</v>
      </c>
      <c r="AB457" s="237" t="e">
        <f>+IF(I457=0,"",'Ark1'!#REF!)</f>
        <v>#REF!</v>
      </c>
      <c r="AC457" s="235" t="e">
        <f>+IF(I457=0,"",'Ark1'!#REF!)</f>
        <v>#REF!</v>
      </c>
      <c r="AD457" s="236" t="e">
        <f>+IF(I457=0,"",'Ark1'!#REF!)</f>
        <v>#REF!</v>
      </c>
      <c r="AE457" s="237" t="e">
        <f>+IF(I457=0,"",'Ark1'!#REF!)</f>
        <v>#REF!</v>
      </c>
      <c r="AF457" s="235" t="e">
        <f t="shared" si="41"/>
        <v>#REF!</v>
      </c>
      <c r="AG457" s="235" t="e">
        <f t="shared" si="43"/>
        <v>#REF!</v>
      </c>
      <c r="AH457" s="305"/>
      <c r="AL457" s="27"/>
      <c r="AO457" s="28"/>
      <c r="AP457" s="28"/>
      <c r="AQ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</row>
    <row r="458" spans="1:74" ht="15" customHeight="1">
      <c r="A458" s="305"/>
      <c r="B458" s="305"/>
      <c r="C458" s="305"/>
      <c r="D458" s="305"/>
      <c r="E458" s="305"/>
      <c r="F458" s="305"/>
      <c r="G458" s="305"/>
      <c r="H458" s="305"/>
      <c r="I458" s="352"/>
      <c r="J458" s="328"/>
      <c r="K458" s="328"/>
      <c r="L458" s="328"/>
      <c r="M458" s="328"/>
      <c r="N458" s="328"/>
      <c r="O458" s="328"/>
      <c r="P458" s="328"/>
      <c r="Q458" s="328"/>
      <c r="R458" s="305"/>
      <c r="S458" s="305"/>
      <c r="T458" s="328"/>
      <c r="U458" s="328"/>
      <c r="V458" s="328"/>
      <c r="W458" s="328"/>
      <c r="X458" s="305"/>
      <c r="Y458" s="329"/>
      <c r="Z458" s="329"/>
      <c r="AA458" s="329"/>
      <c r="AB458" s="329"/>
      <c r="AC458" s="329"/>
      <c r="AD458" s="305"/>
      <c r="AE458" s="329"/>
      <c r="AF458" s="330"/>
      <c r="AG458" s="331"/>
      <c r="AH458" s="305"/>
      <c r="AI458" s="217"/>
      <c r="AK458" s="29"/>
      <c r="AL458" s="27"/>
      <c r="AM458" s="218"/>
      <c r="AN458" s="28"/>
      <c r="AR458" s="28"/>
      <c r="BJ458" s="230"/>
    </row>
    <row r="459" spans="1:74" ht="19.8">
      <c r="A459" s="305"/>
      <c r="B459" s="305" t="s">
        <v>648</v>
      </c>
      <c r="C459" s="305"/>
      <c r="D459" s="259" t="e">
        <f>+D461</f>
        <v>#REF!</v>
      </c>
      <c r="E459" s="305"/>
      <c r="F459" s="305"/>
      <c r="G459" s="305"/>
      <c r="H459" s="305"/>
      <c r="I459" s="336" t="e">
        <f>SUM(I461:I485)</f>
        <v>#REF!</v>
      </c>
      <c r="J459" s="332"/>
      <c r="K459" s="332"/>
      <c r="L459" s="332"/>
      <c r="M459" s="332"/>
      <c r="N459" s="332"/>
      <c r="O459" s="332"/>
      <c r="P459" s="332"/>
      <c r="Q459" s="332"/>
      <c r="R459" s="262">
        <f>+Klasse!N29</f>
        <v>18.478470031545736</v>
      </c>
      <c r="S459" s="305"/>
      <c r="T459" s="332"/>
      <c r="U459" s="332"/>
      <c r="V459" s="332"/>
      <c r="W459" s="332"/>
      <c r="X459" s="333"/>
      <c r="Y459" s="329"/>
      <c r="Z459" s="329"/>
      <c r="AA459" s="329"/>
      <c r="AB459" s="329"/>
      <c r="AC459" s="329"/>
      <c r="AD459" s="305"/>
      <c r="AE459" s="329"/>
      <c r="AF459" s="329"/>
      <c r="AG459" s="329"/>
      <c r="AH459" s="305"/>
      <c r="AI459" s="217"/>
      <c r="AK459" s="29"/>
      <c r="AL459" s="27"/>
      <c r="AM459" s="218"/>
      <c r="AN459" s="28"/>
      <c r="AR459" s="28"/>
      <c r="BJ459" s="230"/>
    </row>
    <row r="460" spans="1:74" ht="15" customHeight="1">
      <c r="A460" s="580"/>
      <c r="B460" s="580"/>
      <c r="C460" s="580"/>
      <c r="D460" s="580"/>
      <c r="E460" s="580"/>
      <c r="F460" s="580"/>
      <c r="G460" s="305"/>
      <c r="H460" s="334"/>
      <c r="I460" s="352"/>
      <c r="J460" s="328"/>
      <c r="K460" s="328"/>
      <c r="L460" s="328"/>
      <c r="M460" s="328"/>
      <c r="N460" s="328"/>
      <c r="O460" s="328"/>
      <c r="P460" s="328"/>
      <c r="Q460" s="328"/>
      <c r="R460" s="328"/>
      <c r="S460" s="305"/>
      <c r="T460" s="328"/>
      <c r="U460" s="328"/>
      <c r="V460" s="328"/>
      <c r="W460" s="328"/>
      <c r="X460" s="334"/>
      <c r="Y460" s="329"/>
      <c r="Z460" s="329"/>
      <c r="AA460" s="329"/>
      <c r="AB460" s="329"/>
      <c r="AC460" s="330"/>
      <c r="AD460" s="305"/>
      <c r="AE460" s="330"/>
      <c r="AF460" s="330"/>
      <c r="AG460" s="331"/>
      <c r="AH460" s="305"/>
      <c r="AI460" s="217"/>
      <c r="AK460" s="29"/>
      <c r="AL460" s="27"/>
      <c r="AM460" s="218"/>
      <c r="AN460" s="28"/>
      <c r="AR460" s="28"/>
      <c r="BJ460" s="230"/>
    </row>
    <row r="461" spans="1:74" s="29" customFormat="1" ht="15.6">
      <c r="A461" s="305"/>
      <c r="B461" s="305" t="e">
        <f>+'Ark1'!#REF!</f>
        <v>#REF!</v>
      </c>
      <c r="C461" s="234" t="e">
        <f>+'Ark1'!#REF!</f>
        <v>#REF!</v>
      </c>
      <c r="D461" s="234" t="e">
        <f>VLOOKUP(C461,Klasse!$C$10:$D$26,2)</f>
        <v>#REF!</v>
      </c>
      <c r="E461" s="234" t="e">
        <f>+'Ark1'!#REF!</f>
        <v>#REF!</v>
      </c>
      <c r="F461" s="234" t="e">
        <f>+'Ark1'!#REF!</f>
        <v>#REF!</v>
      </c>
      <c r="G461" s="234" t="e">
        <f>VLOOKUP(F461,RNR!$A$1:$B$25,2)</f>
        <v>#REF!</v>
      </c>
      <c r="H461" s="234" t="e">
        <f>+IF(I461=0,"",'Ark1'!#REF!)</f>
        <v>#REF!</v>
      </c>
      <c r="I461" s="351" t="e">
        <f>+'Ark1'!#REF!</f>
        <v>#REF!</v>
      </c>
      <c r="J461" s="235" t="e">
        <f>+IF(I461=0,"",'Ark1'!#REF!)</f>
        <v>#REF!</v>
      </c>
      <c r="K461" s="235"/>
      <c r="L461" s="235" t="e">
        <f>+IF(I461=0,"",'Ark1'!#REF!)</f>
        <v>#REF!</v>
      </c>
      <c r="M461" s="235"/>
      <c r="N461" s="237" t="e">
        <f>+'Ark1'!#REF!</f>
        <v>#REF!</v>
      </c>
      <c r="O461" s="237"/>
      <c r="P461" s="237"/>
      <c r="Q461" s="237"/>
      <c r="R461" s="32" t="e">
        <f>+IF(I461=0,"",'Ark1'!#REF!)</f>
        <v>#REF!</v>
      </c>
      <c r="S461" s="305"/>
      <c r="T461" s="235" t="e">
        <f>+IF(N461=0,"",'Ark1'!#REF!)</f>
        <v>#REF!</v>
      </c>
      <c r="U461" s="235"/>
      <c r="V461" s="235" t="e">
        <f>+IF(N461=0,"",'Ark1'!#REF!)</f>
        <v>#REF!</v>
      </c>
      <c r="W461" s="235"/>
      <c r="X461" s="236" t="e">
        <f>+IF(I461=0,"",'Ark1'!#REF!)</f>
        <v>#REF!</v>
      </c>
      <c r="Y461" s="237" t="e">
        <f>+IF(I461=0,"",'Ark1'!#REF!)</f>
        <v>#REF!</v>
      </c>
      <c r="Z461" s="237" t="e">
        <f>+IF(I461=0,"",'Ark1'!#REF!)</f>
        <v>#REF!</v>
      </c>
      <c r="AA461" s="237" t="e">
        <f>+IF(I461=0,"",'Ark1'!#REF!)</f>
        <v>#REF!</v>
      </c>
      <c r="AB461" s="237" t="e">
        <f>+IF(I461=0,"",'Ark1'!#REF!)</f>
        <v>#REF!</v>
      </c>
      <c r="AC461" s="235" t="e">
        <f>+IF(I461=0,"",'Ark1'!#REF!)</f>
        <v>#REF!</v>
      </c>
      <c r="AD461" s="236" t="e">
        <f>+IF(I461=0,"",'Ark1'!#REF!)</f>
        <v>#REF!</v>
      </c>
      <c r="AE461" s="237" t="e">
        <f>+IF(I461=0,"",'Ark1'!#REF!)</f>
        <v>#REF!</v>
      </c>
      <c r="AF461" s="235" t="e">
        <f t="shared" ref="AF461:AF485" si="44">IF(I461=0,"",R461/C461)</f>
        <v>#REF!</v>
      </c>
      <c r="AG461" s="235" t="e">
        <f t="shared" ref="AG461:AG489" si="45">IF(I461=0,"",I461/H461)</f>
        <v>#REF!</v>
      </c>
      <c r="AH461" s="305"/>
      <c r="AL461" s="27"/>
      <c r="AO461" s="28"/>
      <c r="AP461" s="28"/>
      <c r="AQ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</row>
    <row r="462" spans="1:74" s="29" customFormat="1" ht="15.6">
      <c r="A462" s="305"/>
      <c r="B462" s="305" t="e">
        <f>+'Ark1'!#REF!</f>
        <v>#REF!</v>
      </c>
      <c r="C462" s="234" t="e">
        <f>+'Ark1'!#REF!</f>
        <v>#REF!</v>
      </c>
      <c r="D462" s="234" t="e">
        <f>VLOOKUP(C462,Klasse!$C$10:$D$26,2)</f>
        <v>#REF!</v>
      </c>
      <c r="E462" s="234" t="e">
        <f>+'Ark1'!#REF!</f>
        <v>#REF!</v>
      </c>
      <c r="F462" s="234" t="e">
        <f>+'Ark1'!#REF!</f>
        <v>#REF!</v>
      </c>
      <c r="G462" s="234" t="e">
        <f>VLOOKUP(F462,RNR!$A$1:$B$25,2)</f>
        <v>#REF!</v>
      </c>
      <c r="H462" s="234" t="e">
        <f>+IF(I462=0,"",'Ark1'!#REF!)</f>
        <v>#REF!</v>
      </c>
      <c r="I462" s="351" t="e">
        <f>+'Ark1'!#REF!</f>
        <v>#REF!</v>
      </c>
      <c r="J462" s="235" t="e">
        <f>+IF(I462=0,"",'Ark1'!#REF!)</f>
        <v>#REF!</v>
      </c>
      <c r="K462" s="235"/>
      <c r="L462" s="235" t="e">
        <f>+IF(I462=0,"",'Ark1'!#REF!)</f>
        <v>#REF!</v>
      </c>
      <c r="M462" s="235"/>
      <c r="N462" s="237" t="e">
        <f>+'Ark1'!#REF!</f>
        <v>#REF!</v>
      </c>
      <c r="O462" s="237"/>
      <c r="P462" s="237"/>
      <c r="Q462" s="237"/>
      <c r="R462" s="32" t="e">
        <f>+IF(I462=0,"",'Ark1'!#REF!)</f>
        <v>#REF!</v>
      </c>
      <c r="S462" s="305"/>
      <c r="T462" s="235" t="e">
        <f>+IF(N462=0,"",'Ark1'!#REF!)</f>
        <v>#REF!</v>
      </c>
      <c r="U462" s="235"/>
      <c r="V462" s="235" t="e">
        <f>+IF(N462=0,"",'Ark1'!#REF!)</f>
        <v>#REF!</v>
      </c>
      <c r="W462" s="235"/>
      <c r="X462" s="236" t="e">
        <f>+IF(I462=0,"",'Ark1'!#REF!)</f>
        <v>#REF!</v>
      </c>
      <c r="Y462" s="237" t="e">
        <f>+IF(I462=0,"",'Ark1'!#REF!)</f>
        <v>#REF!</v>
      </c>
      <c r="Z462" s="237" t="e">
        <f>+IF(I462=0,"",'Ark1'!#REF!)</f>
        <v>#REF!</v>
      </c>
      <c r="AA462" s="237" t="e">
        <f>+IF(I462=0,"",'Ark1'!#REF!)</f>
        <v>#REF!</v>
      </c>
      <c r="AB462" s="237" t="e">
        <f>+IF(I462=0,"",'Ark1'!#REF!)</f>
        <v>#REF!</v>
      </c>
      <c r="AC462" s="235" t="e">
        <f>+IF(I462=0,"",'Ark1'!#REF!)</f>
        <v>#REF!</v>
      </c>
      <c r="AD462" s="236" t="e">
        <f>+IF(I462=0,"",'Ark1'!#REF!)</f>
        <v>#REF!</v>
      </c>
      <c r="AE462" s="237" t="e">
        <f>+IF(I462=0,"",'Ark1'!#REF!)</f>
        <v>#REF!</v>
      </c>
      <c r="AF462" s="235" t="e">
        <f t="shared" si="44"/>
        <v>#REF!</v>
      </c>
      <c r="AG462" s="235" t="e">
        <f t="shared" ref="AG462:AG485" si="46">IF(I462=0,"",I462/H462)</f>
        <v>#REF!</v>
      </c>
      <c r="AH462" s="305"/>
      <c r="AL462" s="27"/>
      <c r="AO462" s="28"/>
      <c r="AP462" s="28"/>
      <c r="AQ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</row>
    <row r="463" spans="1:74" s="29" customFormat="1" ht="15.6">
      <c r="A463" s="305"/>
      <c r="B463" s="305" t="e">
        <f>+'Ark1'!#REF!</f>
        <v>#REF!</v>
      </c>
      <c r="C463" s="234" t="e">
        <f>+'Ark1'!#REF!</f>
        <v>#REF!</v>
      </c>
      <c r="D463" s="234" t="e">
        <f>VLOOKUP(C463,Klasse!$C$10:$D$26,2)</f>
        <v>#REF!</v>
      </c>
      <c r="E463" s="234" t="e">
        <f>+'Ark1'!#REF!</f>
        <v>#REF!</v>
      </c>
      <c r="F463" s="234" t="e">
        <f>+'Ark1'!#REF!</f>
        <v>#REF!</v>
      </c>
      <c r="G463" s="234" t="e">
        <f>VLOOKUP(F463,RNR!$A$1:$B$25,2)</f>
        <v>#REF!</v>
      </c>
      <c r="H463" s="234" t="e">
        <f>+IF(I463=0,"",'Ark1'!#REF!)</f>
        <v>#REF!</v>
      </c>
      <c r="I463" s="351" t="e">
        <f>+'Ark1'!#REF!</f>
        <v>#REF!</v>
      </c>
      <c r="J463" s="235" t="e">
        <f>+IF(I463=0,"",'Ark1'!#REF!)</f>
        <v>#REF!</v>
      </c>
      <c r="K463" s="235"/>
      <c r="L463" s="235" t="e">
        <f>+IF(I463=0,"",'Ark1'!#REF!)</f>
        <v>#REF!</v>
      </c>
      <c r="M463" s="235"/>
      <c r="N463" s="237" t="e">
        <f>+'Ark1'!#REF!</f>
        <v>#REF!</v>
      </c>
      <c r="O463" s="237"/>
      <c r="P463" s="237"/>
      <c r="Q463" s="237"/>
      <c r="R463" s="32" t="e">
        <f>+IF(I463=0,"",'Ark1'!#REF!)</f>
        <v>#REF!</v>
      </c>
      <c r="S463" s="305"/>
      <c r="T463" s="235" t="e">
        <f>+IF(N463=0,"",'Ark1'!#REF!)</f>
        <v>#REF!</v>
      </c>
      <c r="U463" s="235"/>
      <c r="V463" s="235" t="e">
        <f>+IF(N463=0,"",'Ark1'!#REF!)</f>
        <v>#REF!</v>
      </c>
      <c r="W463" s="235"/>
      <c r="X463" s="236" t="e">
        <f>+IF(I463=0,"",'Ark1'!#REF!)</f>
        <v>#REF!</v>
      </c>
      <c r="Y463" s="237" t="e">
        <f>+IF(I463=0,"",'Ark1'!#REF!)</f>
        <v>#REF!</v>
      </c>
      <c r="Z463" s="237" t="e">
        <f>+IF(I463=0,"",'Ark1'!#REF!)</f>
        <v>#REF!</v>
      </c>
      <c r="AA463" s="237" t="e">
        <f>+IF(I463=0,"",'Ark1'!#REF!)</f>
        <v>#REF!</v>
      </c>
      <c r="AB463" s="237" t="e">
        <f>+IF(I463=0,"",'Ark1'!#REF!)</f>
        <v>#REF!</v>
      </c>
      <c r="AC463" s="235" t="e">
        <f>+IF(I463=0,"",'Ark1'!#REF!)</f>
        <v>#REF!</v>
      </c>
      <c r="AD463" s="236" t="e">
        <f>+IF(I463=0,"",'Ark1'!#REF!)</f>
        <v>#REF!</v>
      </c>
      <c r="AE463" s="237" t="e">
        <f>+IF(I463=0,"",'Ark1'!#REF!)</f>
        <v>#REF!</v>
      </c>
      <c r="AF463" s="235" t="e">
        <f t="shared" si="44"/>
        <v>#REF!</v>
      </c>
      <c r="AG463" s="235" t="e">
        <f t="shared" si="46"/>
        <v>#REF!</v>
      </c>
      <c r="AH463" s="305"/>
      <c r="AL463" s="27"/>
      <c r="AO463" s="28"/>
      <c r="AP463" s="28"/>
      <c r="AQ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</row>
    <row r="464" spans="1:74" s="29" customFormat="1" ht="15.6">
      <c r="A464" s="305"/>
      <c r="B464" s="305" t="e">
        <f>+'Ark1'!#REF!</f>
        <v>#REF!</v>
      </c>
      <c r="C464" s="234" t="e">
        <f>+'Ark1'!#REF!</f>
        <v>#REF!</v>
      </c>
      <c r="D464" s="234" t="e">
        <f>VLOOKUP(C464,Klasse!$C$10:$D$26,2)</f>
        <v>#REF!</v>
      </c>
      <c r="E464" s="234" t="e">
        <f>+'Ark1'!#REF!</f>
        <v>#REF!</v>
      </c>
      <c r="F464" s="234" t="e">
        <f>+'Ark1'!#REF!</f>
        <v>#REF!</v>
      </c>
      <c r="G464" s="234" t="e">
        <f>VLOOKUP(F464,RNR!$A$1:$B$25,2)</f>
        <v>#REF!</v>
      </c>
      <c r="H464" s="234" t="e">
        <f>+IF(I464=0,"",'Ark1'!#REF!)</f>
        <v>#REF!</v>
      </c>
      <c r="I464" s="351" t="e">
        <f>+'Ark1'!#REF!</f>
        <v>#REF!</v>
      </c>
      <c r="J464" s="235" t="e">
        <f>+IF(I464=0,"",'Ark1'!#REF!)</f>
        <v>#REF!</v>
      </c>
      <c r="K464" s="235"/>
      <c r="L464" s="235" t="e">
        <f>+IF(I464=0,"",'Ark1'!#REF!)</f>
        <v>#REF!</v>
      </c>
      <c r="M464" s="235"/>
      <c r="N464" s="237" t="e">
        <f>+'Ark1'!#REF!</f>
        <v>#REF!</v>
      </c>
      <c r="O464" s="237"/>
      <c r="P464" s="237"/>
      <c r="Q464" s="237"/>
      <c r="R464" s="32" t="e">
        <f>+IF(I464=0,"",'Ark1'!#REF!)</f>
        <v>#REF!</v>
      </c>
      <c r="S464" s="305"/>
      <c r="T464" s="235" t="e">
        <f>+IF(N464=0,"",'Ark1'!#REF!)</f>
        <v>#REF!</v>
      </c>
      <c r="U464" s="235"/>
      <c r="V464" s="235" t="e">
        <f>+IF(N464=0,"",'Ark1'!#REF!)</f>
        <v>#REF!</v>
      </c>
      <c r="W464" s="235"/>
      <c r="X464" s="236" t="e">
        <f>+IF(I464=0,"",'Ark1'!#REF!)</f>
        <v>#REF!</v>
      </c>
      <c r="Y464" s="237" t="e">
        <f>+IF(I464=0,"",'Ark1'!#REF!)</f>
        <v>#REF!</v>
      </c>
      <c r="Z464" s="237" t="e">
        <f>+IF(I464=0,"",'Ark1'!#REF!)</f>
        <v>#REF!</v>
      </c>
      <c r="AA464" s="237" t="e">
        <f>+IF(I464=0,"",'Ark1'!#REF!)</f>
        <v>#REF!</v>
      </c>
      <c r="AB464" s="237" t="e">
        <f>+IF(I464=0,"",'Ark1'!#REF!)</f>
        <v>#REF!</v>
      </c>
      <c r="AC464" s="235" t="e">
        <f>+IF(I464=0,"",'Ark1'!#REF!)</f>
        <v>#REF!</v>
      </c>
      <c r="AD464" s="236" t="e">
        <f>+IF(I464=0,"",'Ark1'!#REF!)</f>
        <v>#REF!</v>
      </c>
      <c r="AE464" s="237" t="e">
        <f>+IF(I464=0,"",'Ark1'!#REF!)</f>
        <v>#REF!</v>
      </c>
      <c r="AF464" s="235" t="e">
        <f t="shared" si="44"/>
        <v>#REF!</v>
      </c>
      <c r="AG464" s="235" t="e">
        <f t="shared" si="46"/>
        <v>#REF!</v>
      </c>
      <c r="AH464" s="305"/>
      <c r="AL464" s="27"/>
      <c r="AO464" s="28"/>
      <c r="AP464" s="28"/>
      <c r="AQ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</row>
    <row r="465" spans="1:74" s="29" customFormat="1" ht="15.6">
      <c r="A465" s="305"/>
      <c r="B465" s="305" t="e">
        <f>+'Ark1'!#REF!</f>
        <v>#REF!</v>
      </c>
      <c r="C465" s="234" t="e">
        <f>+'Ark1'!#REF!</f>
        <v>#REF!</v>
      </c>
      <c r="D465" s="234" t="e">
        <f>VLOOKUP(C465,Klasse!$C$10:$D$26,2)</f>
        <v>#REF!</v>
      </c>
      <c r="E465" s="234" t="e">
        <f>+'Ark1'!#REF!</f>
        <v>#REF!</v>
      </c>
      <c r="F465" s="234" t="e">
        <f>+'Ark1'!#REF!</f>
        <v>#REF!</v>
      </c>
      <c r="G465" s="234" t="e">
        <f>VLOOKUP(F465,RNR!$A$1:$B$25,2)</f>
        <v>#REF!</v>
      </c>
      <c r="H465" s="234" t="e">
        <f>+IF(I465=0,"",'Ark1'!#REF!)</f>
        <v>#REF!</v>
      </c>
      <c r="I465" s="351" t="e">
        <f>+'Ark1'!#REF!</f>
        <v>#REF!</v>
      </c>
      <c r="J465" s="235" t="e">
        <f>+IF(I465=0,"",'Ark1'!#REF!)</f>
        <v>#REF!</v>
      </c>
      <c r="K465" s="235"/>
      <c r="L465" s="235" t="e">
        <f>+IF(I465=0,"",'Ark1'!#REF!)</f>
        <v>#REF!</v>
      </c>
      <c r="M465" s="235"/>
      <c r="N465" s="237" t="e">
        <f>+'Ark1'!#REF!</f>
        <v>#REF!</v>
      </c>
      <c r="O465" s="237"/>
      <c r="P465" s="237"/>
      <c r="Q465" s="237"/>
      <c r="R465" s="32" t="e">
        <f>+IF(I465=0,"",'Ark1'!#REF!)</f>
        <v>#REF!</v>
      </c>
      <c r="S465" s="305"/>
      <c r="T465" s="235" t="e">
        <f>+IF(N465=0,"",'Ark1'!#REF!)</f>
        <v>#REF!</v>
      </c>
      <c r="U465" s="235"/>
      <c r="V465" s="235" t="e">
        <f>+IF(N465=0,"",'Ark1'!#REF!)</f>
        <v>#REF!</v>
      </c>
      <c r="W465" s="235"/>
      <c r="X465" s="236" t="e">
        <f>+IF(I465=0,"",'Ark1'!#REF!)</f>
        <v>#REF!</v>
      </c>
      <c r="Y465" s="237" t="e">
        <f>+IF(I465=0,"",'Ark1'!#REF!)</f>
        <v>#REF!</v>
      </c>
      <c r="Z465" s="237" t="e">
        <f>+IF(I465=0,"",'Ark1'!#REF!)</f>
        <v>#REF!</v>
      </c>
      <c r="AA465" s="237" t="e">
        <f>+IF(I465=0,"",'Ark1'!#REF!)</f>
        <v>#REF!</v>
      </c>
      <c r="AB465" s="237" t="e">
        <f>+IF(I465=0,"",'Ark1'!#REF!)</f>
        <v>#REF!</v>
      </c>
      <c r="AC465" s="235" t="e">
        <f>+IF(I465=0,"",'Ark1'!#REF!)</f>
        <v>#REF!</v>
      </c>
      <c r="AD465" s="236" t="e">
        <f>+IF(I465=0,"",'Ark1'!#REF!)</f>
        <v>#REF!</v>
      </c>
      <c r="AE465" s="237" t="e">
        <f>+IF(I465=0,"",'Ark1'!#REF!)</f>
        <v>#REF!</v>
      </c>
      <c r="AF465" s="235" t="e">
        <f t="shared" si="44"/>
        <v>#REF!</v>
      </c>
      <c r="AG465" s="235" t="e">
        <f t="shared" si="46"/>
        <v>#REF!</v>
      </c>
      <c r="AH465" s="305"/>
      <c r="AL465" s="27"/>
      <c r="AO465" s="28"/>
      <c r="AP465" s="28"/>
      <c r="AQ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</row>
    <row r="466" spans="1:74" s="29" customFormat="1" ht="15.6">
      <c r="A466" s="305"/>
      <c r="B466" s="305" t="e">
        <f>+'Ark1'!#REF!</f>
        <v>#REF!</v>
      </c>
      <c r="C466" s="234" t="e">
        <f>+'Ark1'!#REF!</f>
        <v>#REF!</v>
      </c>
      <c r="D466" s="234" t="e">
        <f>VLOOKUP(C466,Klasse!$C$10:$D$26,2)</f>
        <v>#REF!</v>
      </c>
      <c r="E466" s="234" t="e">
        <f>+'Ark1'!#REF!</f>
        <v>#REF!</v>
      </c>
      <c r="F466" s="234" t="e">
        <f>+'Ark1'!#REF!</f>
        <v>#REF!</v>
      </c>
      <c r="G466" s="234" t="e">
        <f>VLOOKUP(F466,RNR!$A$1:$B$25,2)</f>
        <v>#REF!</v>
      </c>
      <c r="H466" s="234" t="e">
        <f>+IF(I466=0,"",'Ark1'!#REF!)</f>
        <v>#REF!</v>
      </c>
      <c r="I466" s="351" t="e">
        <f>+'Ark1'!#REF!</f>
        <v>#REF!</v>
      </c>
      <c r="J466" s="235" t="e">
        <f>+IF(I466=0,"",'Ark1'!#REF!)</f>
        <v>#REF!</v>
      </c>
      <c r="K466" s="235"/>
      <c r="L466" s="235" t="e">
        <f>+IF(I466=0,"",'Ark1'!#REF!)</f>
        <v>#REF!</v>
      </c>
      <c r="M466" s="235"/>
      <c r="N466" s="237" t="e">
        <f>+'Ark1'!#REF!</f>
        <v>#REF!</v>
      </c>
      <c r="O466" s="237"/>
      <c r="P466" s="237"/>
      <c r="Q466" s="237"/>
      <c r="R466" s="32" t="e">
        <f>+IF(I466=0,"",'Ark1'!#REF!)</f>
        <v>#REF!</v>
      </c>
      <c r="S466" s="305"/>
      <c r="T466" s="235" t="e">
        <f>+IF(N466=0,"",'Ark1'!#REF!)</f>
        <v>#REF!</v>
      </c>
      <c r="U466" s="235"/>
      <c r="V466" s="235" t="e">
        <f>+IF(N466=0,"",'Ark1'!#REF!)</f>
        <v>#REF!</v>
      </c>
      <c r="W466" s="235"/>
      <c r="X466" s="236" t="e">
        <f>+IF(I466=0,"",'Ark1'!#REF!)</f>
        <v>#REF!</v>
      </c>
      <c r="Y466" s="237" t="e">
        <f>+IF(I466=0,"",'Ark1'!#REF!)</f>
        <v>#REF!</v>
      </c>
      <c r="Z466" s="237" t="e">
        <f>+IF(I466=0,"",'Ark1'!#REF!)</f>
        <v>#REF!</v>
      </c>
      <c r="AA466" s="237" t="e">
        <f>+IF(I466=0,"",'Ark1'!#REF!)</f>
        <v>#REF!</v>
      </c>
      <c r="AB466" s="237" t="e">
        <f>+IF(I466=0,"",'Ark1'!#REF!)</f>
        <v>#REF!</v>
      </c>
      <c r="AC466" s="235" t="e">
        <f>+IF(I466=0,"",'Ark1'!#REF!)</f>
        <v>#REF!</v>
      </c>
      <c r="AD466" s="236" t="e">
        <f>+IF(I466=0,"",'Ark1'!#REF!)</f>
        <v>#REF!</v>
      </c>
      <c r="AE466" s="237" t="e">
        <f>+IF(I466=0,"",'Ark1'!#REF!)</f>
        <v>#REF!</v>
      </c>
      <c r="AF466" s="235" t="e">
        <f t="shared" si="44"/>
        <v>#REF!</v>
      </c>
      <c r="AG466" s="235" t="e">
        <f t="shared" si="46"/>
        <v>#REF!</v>
      </c>
      <c r="AH466" s="305"/>
      <c r="AL466" s="27"/>
      <c r="AO466" s="28"/>
      <c r="AP466" s="28"/>
      <c r="AQ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</row>
    <row r="467" spans="1:74" s="29" customFormat="1" ht="15.6">
      <c r="A467" s="305"/>
      <c r="B467" s="305" t="e">
        <f>+'Ark1'!#REF!</f>
        <v>#REF!</v>
      </c>
      <c r="C467" s="234" t="e">
        <f>+'Ark1'!#REF!</f>
        <v>#REF!</v>
      </c>
      <c r="D467" s="234" t="e">
        <f>VLOOKUP(C467,Klasse!$C$10:$D$26,2)</f>
        <v>#REF!</v>
      </c>
      <c r="E467" s="234" t="e">
        <f>+'Ark1'!#REF!</f>
        <v>#REF!</v>
      </c>
      <c r="F467" s="234" t="e">
        <f>+'Ark1'!#REF!</f>
        <v>#REF!</v>
      </c>
      <c r="G467" s="234" t="e">
        <f>VLOOKUP(F467,RNR!$A$1:$B$25,2)</f>
        <v>#REF!</v>
      </c>
      <c r="H467" s="234" t="e">
        <f>+IF(I467=0,"",'Ark1'!#REF!)</f>
        <v>#REF!</v>
      </c>
      <c r="I467" s="351" t="e">
        <f>+'Ark1'!#REF!</f>
        <v>#REF!</v>
      </c>
      <c r="J467" s="235" t="e">
        <f>+IF(I467=0,"",'Ark1'!#REF!)</f>
        <v>#REF!</v>
      </c>
      <c r="K467" s="235"/>
      <c r="L467" s="235" t="e">
        <f>+IF(I467=0,"",'Ark1'!#REF!)</f>
        <v>#REF!</v>
      </c>
      <c r="M467" s="235"/>
      <c r="N467" s="237" t="e">
        <f>+'Ark1'!#REF!</f>
        <v>#REF!</v>
      </c>
      <c r="O467" s="237"/>
      <c r="P467" s="237"/>
      <c r="Q467" s="237"/>
      <c r="R467" s="32" t="e">
        <f>+IF(I467=0,"",'Ark1'!#REF!)</f>
        <v>#REF!</v>
      </c>
      <c r="S467" s="305"/>
      <c r="T467" s="235" t="e">
        <f>+IF(N467=0,"",'Ark1'!#REF!)</f>
        <v>#REF!</v>
      </c>
      <c r="U467" s="235"/>
      <c r="V467" s="235" t="e">
        <f>+IF(N467=0,"",'Ark1'!#REF!)</f>
        <v>#REF!</v>
      </c>
      <c r="W467" s="235"/>
      <c r="X467" s="236" t="e">
        <f>+IF(I467=0,"",'Ark1'!#REF!)</f>
        <v>#REF!</v>
      </c>
      <c r="Y467" s="237" t="e">
        <f>+IF(I467=0,"",'Ark1'!#REF!)</f>
        <v>#REF!</v>
      </c>
      <c r="Z467" s="237" t="e">
        <f>+IF(I467=0,"",'Ark1'!#REF!)</f>
        <v>#REF!</v>
      </c>
      <c r="AA467" s="237" t="e">
        <f>+IF(I467=0,"",'Ark1'!#REF!)</f>
        <v>#REF!</v>
      </c>
      <c r="AB467" s="237" t="e">
        <f>+IF(I467=0,"",'Ark1'!#REF!)</f>
        <v>#REF!</v>
      </c>
      <c r="AC467" s="235" t="e">
        <f>+IF(I467=0,"",'Ark1'!#REF!)</f>
        <v>#REF!</v>
      </c>
      <c r="AD467" s="236" t="e">
        <f>+IF(I467=0,"",'Ark1'!#REF!)</f>
        <v>#REF!</v>
      </c>
      <c r="AE467" s="237" t="e">
        <f>+IF(I467=0,"",'Ark1'!#REF!)</f>
        <v>#REF!</v>
      </c>
      <c r="AF467" s="235" t="e">
        <f t="shared" si="44"/>
        <v>#REF!</v>
      </c>
      <c r="AG467" s="235" t="e">
        <f t="shared" si="46"/>
        <v>#REF!</v>
      </c>
      <c r="AH467" s="305"/>
      <c r="AL467" s="27"/>
      <c r="AO467" s="28"/>
      <c r="AP467" s="28"/>
      <c r="AQ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</row>
    <row r="468" spans="1:74" s="29" customFormat="1" ht="15.6">
      <c r="A468" s="305"/>
      <c r="B468" s="305" t="e">
        <f>+'Ark1'!#REF!</f>
        <v>#REF!</v>
      </c>
      <c r="C468" s="234" t="e">
        <f>+'Ark1'!#REF!</f>
        <v>#REF!</v>
      </c>
      <c r="D468" s="234" t="e">
        <f>VLOOKUP(C468,Klasse!$C$10:$D$26,2)</f>
        <v>#REF!</v>
      </c>
      <c r="E468" s="234" t="e">
        <f>+'Ark1'!#REF!</f>
        <v>#REF!</v>
      </c>
      <c r="F468" s="234" t="e">
        <f>+'Ark1'!#REF!</f>
        <v>#REF!</v>
      </c>
      <c r="G468" s="234" t="e">
        <f>VLOOKUP(F468,RNR!$A$1:$B$25,2)</f>
        <v>#REF!</v>
      </c>
      <c r="H468" s="234" t="e">
        <f>+IF(I468=0,"",'Ark1'!#REF!)</f>
        <v>#REF!</v>
      </c>
      <c r="I468" s="351" t="e">
        <f>+'Ark1'!#REF!</f>
        <v>#REF!</v>
      </c>
      <c r="J468" s="235" t="e">
        <f>+IF(I468=0,"",'Ark1'!#REF!)</f>
        <v>#REF!</v>
      </c>
      <c r="K468" s="235"/>
      <c r="L468" s="235" t="e">
        <f>+IF(I468=0,"",'Ark1'!#REF!)</f>
        <v>#REF!</v>
      </c>
      <c r="M468" s="235"/>
      <c r="N468" s="237" t="e">
        <f>+'Ark1'!#REF!</f>
        <v>#REF!</v>
      </c>
      <c r="O468" s="237"/>
      <c r="P468" s="237"/>
      <c r="Q468" s="237"/>
      <c r="R468" s="32" t="e">
        <f>+IF(I468=0,"",'Ark1'!#REF!)</f>
        <v>#REF!</v>
      </c>
      <c r="S468" s="305"/>
      <c r="T468" s="235" t="e">
        <f>+IF(N468=0,"",'Ark1'!#REF!)</f>
        <v>#REF!</v>
      </c>
      <c r="U468" s="235"/>
      <c r="V468" s="235" t="e">
        <f>+IF(N468=0,"",'Ark1'!#REF!)</f>
        <v>#REF!</v>
      </c>
      <c r="W468" s="235"/>
      <c r="X468" s="236" t="e">
        <f>+IF(I468=0,"",'Ark1'!#REF!)</f>
        <v>#REF!</v>
      </c>
      <c r="Y468" s="237" t="e">
        <f>+IF(I468=0,"",'Ark1'!#REF!)</f>
        <v>#REF!</v>
      </c>
      <c r="Z468" s="237" t="e">
        <f>+IF(I468=0,"",'Ark1'!#REF!)</f>
        <v>#REF!</v>
      </c>
      <c r="AA468" s="237" t="e">
        <f>+IF(I468=0,"",'Ark1'!#REF!)</f>
        <v>#REF!</v>
      </c>
      <c r="AB468" s="237" t="e">
        <f>+IF(I468=0,"",'Ark1'!#REF!)</f>
        <v>#REF!</v>
      </c>
      <c r="AC468" s="235" t="e">
        <f>+IF(I468=0,"",'Ark1'!#REF!)</f>
        <v>#REF!</v>
      </c>
      <c r="AD468" s="236" t="e">
        <f>+IF(I468=0,"",'Ark1'!#REF!)</f>
        <v>#REF!</v>
      </c>
      <c r="AE468" s="237" t="e">
        <f>+IF(I468=0,"",'Ark1'!#REF!)</f>
        <v>#REF!</v>
      </c>
      <c r="AF468" s="235" t="e">
        <f t="shared" si="44"/>
        <v>#REF!</v>
      </c>
      <c r="AG468" s="235" t="e">
        <f t="shared" si="46"/>
        <v>#REF!</v>
      </c>
      <c r="AH468" s="305"/>
      <c r="AL468" s="27"/>
      <c r="AO468" s="28"/>
      <c r="AP468" s="28"/>
      <c r="AQ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</row>
    <row r="469" spans="1:74" s="29" customFormat="1" ht="15.6">
      <c r="A469" s="305"/>
      <c r="B469" s="305" t="e">
        <f>+'Ark1'!#REF!</f>
        <v>#REF!</v>
      </c>
      <c r="C469" s="234" t="e">
        <f>+'Ark1'!#REF!</f>
        <v>#REF!</v>
      </c>
      <c r="D469" s="234" t="e">
        <f>VLOOKUP(C469,Klasse!$C$10:$D$26,2)</f>
        <v>#REF!</v>
      </c>
      <c r="E469" s="234" t="e">
        <f>+'Ark1'!#REF!</f>
        <v>#REF!</v>
      </c>
      <c r="F469" s="234" t="e">
        <f>+'Ark1'!#REF!</f>
        <v>#REF!</v>
      </c>
      <c r="G469" s="234" t="e">
        <f>VLOOKUP(F469,RNR!$A$1:$B$25,2)</f>
        <v>#REF!</v>
      </c>
      <c r="H469" s="234" t="e">
        <f>+IF(I469=0,"",'Ark1'!#REF!)</f>
        <v>#REF!</v>
      </c>
      <c r="I469" s="351" t="e">
        <f>+'Ark1'!#REF!</f>
        <v>#REF!</v>
      </c>
      <c r="J469" s="235" t="e">
        <f>+IF(I469=0,"",'Ark1'!#REF!)</f>
        <v>#REF!</v>
      </c>
      <c r="K469" s="235"/>
      <c r="L469" s="235" t="e">
        <f>+IF(I469=0,"",'Ark1'!#REF!)</f>
        <v>#REF!</v>
      </c>
      <c r="M469" s="235"/>
      <c r="N469" s="237" t="e">
        <f>+'Ark1'!#REF!</f>
        <v>#REF!</v>
      </c>
      <c r="O469" s="237"/>
      <c r="P469" s="237"/>
      <c r="Q469" s="237"/>
      <c r="R469" s="32" t="e">
        <f>+IF(I469=0,"",'Ark1'!#REF!)</f>
        <v>#REF!</v>
      </c>
      <c r="S469" s="305"/>
      <c r="T469" s="235" t="e">
        <f>+IF(N469=0,"",'Ark1'!#REF!)</f>
        <v>#REF!</v>
      </c>
      <c r="U469" s="235"/>
      <c r="V469" s="235" t="e">
        <f>+IF(N469=0,"",'Ark1'!#REF!)</f>
        <v>#REF!</v>
      </c>
      <c r="W469" s="235"/>
      <c r="X469" s="236" t="e">
        <f>+IF(I469=0,"",'Ark1'!#REF!)</f>
        <v>#REF!</v>
      </c>
      <c r="Y469" s="237" t="e">
        <f>+IF(I469=0,"",'Ark1'!#REF!)</f>
        <v>#REF!</v>
      </c>
      <c r="Z469" s="237" t="e">
        <f>+IF(I469=0,"",'Ark1'!#REF!)</f>
        <v>#REF!</v>
      </c>
      <c r="AA469" s="237" t="e">
        <f>+IF(I469=0,"",'Ark1'!#REF!)</f>
        <v>#REF!</v>
      </c>
      <c r="AB469" s="237" t="e">
        <f>+IF(I469=0,"",'Ark1'!#REF!)</f>
        <v>#REF!</v>
      </c>
      <c r="AC469" s="235" t="e">
        <f>+IF(I469=0,"",'Ark1'!#REF!)</f>
        <v>#REF!</v>
      </c>
      <c r="AD469" s="236" t="e">
        <f>+IF(I469=0,"",'Ark1'!#REF!)</f>
        <v>#REF!</v>
      </c>
      <c r="AE469" s="237" t="e">
        <f>+IF(I469=0,"",'Ark1'!#REF!)</f>
        <v>#REF!</v>
      </c>
      <c r="AF469" s="235" t="e">
        <f t="shared" si="44"/>
        <v>#REF!</v>
      </c>
      <c r="AG469" s="235" t="e">
        <f t="shared" si="46"/>
        <v>#REF!</v>
      </c>
      <c r="AH469" s="305"/>
      <c r="AL469" s="27"/>
      <c r="AO469" s="28"/>
      <c r="AP469" s="28"/>
      <c r="AQ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</row>
    <row r="470" spans="1:74" s="29" customFormat="1" ht="15.6">
      <c r="A470" s="305"/>
      <c r="B470" s="305" t="e">
        <f>+'Ark1'!#REF!</f>
        <v>#REF!</v>
      </c>
      <c r="C470" s="234" t="e">
        <f>+'Ark1'!#REF!</f>
        <v>#REF!</v>
      </c>
      <c r="D470" s="234" t="e">
        <f>VLOOKUP(C470,Klasse!$C$10:$D$26,2)</f>
        <v>#REF!</v>
      </c>
      <c r="E470" s="234" t="e">
        <f>+'Ark1'!#REF!</f>
        <v>#REF!</v>
      </c>
      <c r="F470" s="234" t="e">
        <f>+'Ark1'!#REF!</f>
        <v>#REF!</v>
      </c>
      <c r="G470" s="234" t="e">
        <f>VLOOKUP(F470,RNR!$A$1:$B$25,2)</f>
        <v>#REF!</v>
      </c>
      <c r="H470" s="234" t="e">
        <f>+IF(I470=0,"",'Ark1'!#REF!)</f>
        <v>#REF!</v>
      </c>
      <c r="I470" s="351" t="e">
        <f>+'Ark1'!#REF!</f>
        <v>#REF!</v>
      </c>
      <c r="J470" s="235" t="e">
        <f>+IF(I470=0,"",'Ark1'!#REF!)</f>
        <v>#REF!</v>
      </c>
      <c r="K470" s="235"/>
      <c r="L470" s="235" t="e">
        <f>+IF(I470=0,"",'Ark1'!#REF!)</f>
        <v>#REF!</v>
      </c>
      <c r="M470" s="235"/>
      <c r="N470" s="237" t="e">
        <f>+'Ark1'!#REF!</f>
        <v>#REF!</v>
      </c>
      <c r="O470" s="237"/>
      <c r="P470" s="237"/>
      <c r="Q470" s="237"/>
      <c r="R470" s="32" t="e">
        <f>+IF(I470=0,"",'Ark1'!#REF!)</f>
        <v>#REF!</v>
      </c>
      <c r="S470" s="305"/>
      <c r="T470" s="235" t="e">
        <f>+IF(N470=0,"",'Ark1'!#REF!)</f>
        <v>#REF!</v>
      </c>
      <c r="U470" s="235"/>
      <c r="V470" s="235" t="e">
        <f>+IF(N470=0,"",'Ark1'!#REF!)</f>
        <v>#REF!</v>
      </c>
      <c r="W470" s="235"/>
      <c r="X470" s="236" t="e">
        <f>+IF(I470=0,"",'Ark1'!#REF!)</f>
        <v>#REF!</v>
      </c>
      <c r="Y470" s="237" t="e">
        <f>+IF(I470=0,"",'Ark1'!#REF!)</f>
        <v>#REF!</v>
      </c>
      <c r="Z470" s="237" t="e">
        <f>+IF(I470=0,"",'Ark1'!#REF!)</f>
        <v>#REF!</v>
      </c>
      <c r="AA470" s="237" t="e">
        <f>+IF(I470=0,"",'Ark1'!#REF!)</f>
        <v>#REF!</v>
      </c>
      <c r="AB470" s="237" t="e">
        <f>+IF(I470=0,"",'Ark1'!#REF!)</f>
        <v>#REF!</v>
      </c>
      <c r="AC470" s="235" t="e">
        <f>+IF(I470=0,"",'Ark1'!#REF!)</f>
        <v>#REF!</v>
      </c>
      <c r="AD470" s="236" t="e">
        <f>+IF(I470=0,"",'Ark1'!#REF!)</f>
        <v>#REF!</v>
      </c>
      <c r="AE470" s="237" t="e">
        <f>+IF(I470=0,"",'Ark1'!#REF!)</f>
        <v>#REF!</v>
      </c>
      <c r="AF470" s="235" t="e">
        <f t="shared" si="44"/>
        <v>#REF!</v>
      </c>
      <c r="AG470" s="235" t="e">
        <f t="shared" si="46"/>
        <v>#REF!</v>
      </c>
      <c r="AH470" s="305"/>
      <c r="AL470" s="27"/>
      <c r="AO470" s="28"/>
      <c r="AP470" s="28"/>
      <c r="AQ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</row>
    <row r="471" spans="1:74" s="29" customFormat="1" ht="15.6">
      <c r="A471" s="305"/>
      <c r="B471" s="305" t="e">
        <f>+'Ark1'!#REF!</f>
        <v>#REF!</v>
      </c>
      <c r="C471" s="234" t="e">
        <f>+'Ark1'!#REF!</f>
        <v>#REF!</v>
      </c>
      <c r="D471" s="234" t="e">
        <f>VLOOKUP(C471,Klasse!$C$10:$D$26,2)</f>
        <v>#REF!</v>
      </c>
      <c r="E471" s="234" t="e">
        <f>+'Ark1'!#REF!</f>
        <v>#REF!</v>
      </c>
      <c r="F471" s="234" t="e">
        <f>+'Ark1'!#REF!</f>
        <v>#REF!</v>
      </c>
      <c r="G471" s="234" t="e">
        <f>VLOOKUP(F471,RNR!$A$1:$B$25,2)</f>
        <v>#REF!</v>
      </c>
      <c r="H471" s="234" t="e">
        <f>+IF(I471=0,"",'Ark1'!#REF!)</f>
        <v>#REF!</v>
      </c>
      <c r="I471" s="351" t="e">
        <f>+'Ark1'!#REF!</f>
        <v>#REF!</v>
      </c>
      <c r="J471" s="235" t="e">
        <f>+IF(I471=0,"",'Ark1'!#REF!)</f>
        <v>#REF!</v>
      </c>
      <c r="K471" s="235"/>
      <c r="L471" s="235" t="e">
        <f>+IF(I471=0,"",'Ark1'!#REF!)</f>
        <v>#REF!</v>
      </c>
      <c r="M471" s="235"/>
      <c r="N471" s="237" t="e">
        <f>+'Ark1'!#REF!</f>
        <v>#REF!</v>
      </c>
      <c r="O471" s="237"/>
      <c r="P471" s="237"/>
      <c r="Q471" s="237"/>
      <c r="R471" s="32" t="e">
        <f>+IF(I471=0,"",'Ark1'!#REF!)</f>
        <v>#REF!</v>
      </c>
      <c r="S471" s="305"/>
      <c r="T471" s="235" t="e">
        <f>+IF(N471=0,"",'Ark1'!#REF!)</f>
        <v>#REF!</v>
      </c>
      <c r="U471" s="235"/>
      <c r="V471" s="235" t="e">
        <f>+IF(N471=0,"",'Ark1'!#REF!)</f>
        <v>#REF!</v>
      </c>
      <c r="W471" s="235"/>
      <c r="X471" s="236" t="e">
        <f>+IF(I471=0,"",'Ark1'!#REF!)</f>
        <v>#REF!</v>
      </c>
      <c r="Y471" s="237" t="e">
        <f>+IF(I471=0,"",'Ark1'!#REF!)</f>
        <v>#REF!</v>
      </c>
      <c r="Z471" s="237" t="e">
        <f>+IF(I471=0,"",'Ark1'!#REF!)</f>
        <v>#REF!</v>
      </c>
      <c r="AA471" s="237" t="e">
        <f>+IF(I471=0,"",'Ark1'!#REF!)</f>
        <v>#REF!</v>
      </c>
      <c r="AB471" s="237" t="e">
        <f>+IF(I471=0,"",'Ark1'!#REF!)</f>
        <v>#REF!</v>
      </c>
      <c r="AC471" s="235" t="e">
        <f>+IF(I471=0,"",'Ark1'!#REF!)</f>
        <v>#REF!</v>
      </c>
      <c r="AD471" s="236" t="e">
        <f>+IF(I471=0,"",'Ark1'!#REF!)</f>
        <v>#REF!</v>
      </c>
      <c r="AE471" s="237" t="e">
        <f>+IF(I471=0,"",'Ark1'!#REF!)</f>
        <v>#REF!</v>
      </c>
      <c r="AF471" s="235" t="e">
        <f t="shared" si="44"/>
        <v>#REF!</v>
      </c>
      <c r="AG471" s="235" t="e">
        <f t="shared" si="46"/>
        <v>#REF!</v>
      </c>
      <c r="AH471" s="305"/>
      <c r="AL471" s="27"/>
      <c r="AO471" s="28"/>
      <c r="AP471" s="28"/>
      <c r="AQ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</row>
    <row r="472" spans="1:74" s="29" customFormat="1" ht="15.6">
      <c r="A472" s="305"/>
      <c r="B472" s="305" t="e">
        <f>+'Ark1'!#REF!</f>
        <v>#REF!</v>
      </c>
      <c r="C472" s="234" t="e">
        <f>+'Ark1'!#REF!</f>
        <v>#REF!</v>
      </c>
      <c r="D472" s="234" t="e">
        <f>VLOOKUP(C472,Klasse!$C$10:$D$26,2)</f>
        <v>#REF!</v>
      </c>
      <c r="E472" s="234" t="e">
        <f>+'Ark1'!#REF!</f>
        <v>#REF!</v>
      </c>
      <c r="F472" s="234" t="e">
        <f>+'Ark1'!#REF!</f>
        <v>#REF!</v>
      </c>
      <c r="G472" s="234" t="e">
        <f>VLOOKUP(F472,RNR!$A$1:$B$25,2)</f>
        <v>#REF!</v>
      </c>
      <c r="H472" s="234" t="e">
        <f>+IF(I472=0,"",'Ark1'!#REF!)</f>
        <v>#REF!</v>
      </c>
      <c r="I472" s="351" t="e">
        <f>+'Ark1'!#REF!</f>
        <v>#REF!</v>
      </c>
      <c r="J472" s="235" t="e">
        <f>+IF(I472=0,"",'Ark1'!#REF!)</f>
        <v>#REF!</v>
      </c>
      <c r="K472" s="235"/>
      <c r="L472" s="235" t="e">
        <f>+IF(I472=0,"",'Ark1'!#REF!)</f>
        <v>#REF!</v>
      </c>
      <c r="M472" s="235"/>
      <c r="N472" s="237" t="e">
        <f>+'Ark1'!#REF!</f>
        <v>#REF!</v>
      </c>
      <c r="O472" s="237"/>
      <c r="P472" s="237"/>
      <c r="Q472" s="237"/>
      <c r="R472" s="32" t="e">
        <f>+IF(I472=0,"",'Ark1'!#REF!)</f>
        <v>#REF!</v>
      </c>
      <c r="S472" s="305"/>
      <c r="T472" s="235" t="e">
        <f>+IF(N472=0,"",'Ark1'!#REF!)</f>
        <v>#REF!</v>
      </c>
      <c r="U472" s="235"/>
      <c r="V472" s="235" t="e">
        <f>+IF(N472=0,"",'Ark1'!#REF!)</f>
        <v>#REF!</v>
      </c>
      <c r="W472" s="235"/>
      <c r="X472" s="236" t="e">
        <f>+IF(I472=0,"",'Ark1'!#REF!)</f>
        <v>#REF!</v>
      </c>
      <c r="Y472" s="237" t="e">
        <f>+IF(I472=0,"",'Ark1'!#REF!)</f>
        <v>#REF!</v>
      </c>
      <c r="Z472" s="237" t="e">
        <f>+IF(I472=0,"",'Ark1'!#REF!)</f>
        <v>#REF!</v>
      </c>
      <c r="AA472" s="237" t="e">
        <f>+IF(I472=0,"",'Ark1'!#REF!)</f>
        <v>#REF!</v>
      </c>
      <c r="AB472" s="237" t="e">
        <f>+IF(I472=0,"",'Ark1'!#REF!)</f>
        <v>#REF!</v>
      </c>
      <c r="AC472" s="235" t="e">
        <f>+IF(I472=0,"",'Ark1'!#REF!)</f>
        <v>#REF!</v>
      </c>
      <c r="AD472" s="236" t="e">
        <f>+IF(I472=0,"",'Ark1'!#REF!)</f>
        <v>#REF!</v>
      </c>
      <c r="AE472" s="237" t="e">
        <f>+IF(I472=0,"",'Ark1'!#REF!)</f>
        <v>#REF!</v>
      </c>
      <c r="AF472" s="235" t="e">
        <f t="shared" si="44"/>
        <v>#REF!</v>
      </c>
      <c r="AG472" s="235" t="e">
        <f t="shared" si="46"/>
        <v>#REF!</v>
      </c>
      <c r="AH472" s="305"/>
      <c r="AL472" s="27"/>
      <c r="AO472" s="28"/>
      <c r="AP472" s="28"/>
      <c r="AQ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</row>
    <row r="473" spans="1:74" s="29" customFormat="1" ht="15.6">
      <c r="A473" s="305"/>
      <c r="B473" s="305" t="e">
        <f>+'Ark1'!#REF!</f>
        <v>#REF!</v>
      </c>
      <c r="C473" s="234" t="e">
        <f>+'Ark1'!#REF!</f>
        <v>#REF!</v>
      </c>
      <c r="D473" s="234" t="e">
        <f>VLOOKUP(C473,Klasse!$C$10:$D$26,2)</f>
        <v>#REF!</v>
      </c>
      <c r="E473" s="234" t="e">
        <f>+'Ark1'!#REF!</f>
        <v>#REF!</v>
      </c>
      <c r="F473" s="234" t="e">
        <f>+'Ark1'!#REF!</f>
        <v>#REF!</v>
      </c>
      <c r="G473" s="234" t="e">
        <f>VLOOKUP(F473,RNR!$A$1:$B$25,2)</f>
        <v>#REF!</v>
      </c>
      <c r="H473" s="234" t="e">
        <f>+IF(I473=0,"",'Ark1'!#REF!)</f>
        <v>#REF!</v>
      </c>
      <c r="I473" s="351" t="e">
        <f>+'Ark1'!#REF!</f>
        <v>#REF!</v>
      </c>
      <c r="J473" s="235" t="e">
        <f>+IF(I473=0,"",'Ark1'!#REF!)</f>
        <v>#REF!</v>
      </c>
      <c r="K473" s="235"/>
      <c r="L473" s="235" t="e">
        <f>+IF(I473=0,"",'Ark1'!#REF!)</f>
        <v>#REF!</v>
      </c>
      <c r="M473" s="235"/>
      <c r="N473" s="237" t="e">
        <f>+'Ark1'!#REF!</f>
        <v>#REF!</v>
      </c>
      <c r="O473" s="237"/>
      <c r="P473" s="237"/>
      <c r="Q473" s="237"/>
      <c r="R473" s="32" t="e">
        <f>+IF(I473=0,"",'Ark1'!#REF!)</f>
        <v>#REF!</v>
      </c>
      <c r="S473" s="305"/>
      <c r="T473" s="235" t="e">
        <f>+IF(N473=0,"",'Ark1'!#REF!)</f>
        <v>#REF!</v>
      </c>
      <c r="U473" s="235"/>
      <c r="V473" s="235" t="e">
        <f>+IF(N473=0,"",'Ark1'!#REF!)</f>
        <v>#REF!</v>
      </c>
      <c r="W473" s="235"/>
      <c r="X473" s="236" t="e">
        <f>+IF(I473=0,"",'Ark1'!#REF!)</f>
        <v>#REF!</v>
      </c>
      <c r="Y473" s="237" t="e">
        <f>+IF(I473=0,"",'Ark1'!#REF!)</f>
        <v>#REF!</v>
      </c>
      <c r="Z473" s="237" t="e">
        <f>+IF(I473=0,"",'Ark1'!#REF!)</f>
        <v>#REF!</v>
      </c>
      <c r="AA473" s="237" t="e">
        <f>+IF(I473=0,"",'Ark1'!#REF!)</f>
        <v>#REF!</v>
      </c>
      <c r="AB473" s="237" t="e">
        <f>+IF(I473=0,"",'Ark1'!#REF!)</f>
        <v>#REF!</v>
      </c>
      <c r="AC473" s="235" t="e">
        <f>+IF(I473=0,"",'Ark1'!#REF!)</f>
        <v>#REF!</v>
      </c>
      <c r="AD473" s="236" t="e">
        <f>+IF(I473=0,"",'Ark1'!#REF!)</f>
        <v>#REF!</v>
      </c>
      <c r="AE473" s="237" t="e">
        <f>+IF(I473=0,"",'Ark1'!#REF!)</f>
        <v>#REF!</v>
      </c>
      <c r="AF473" s="235" t="e">
        <f t="shared" si="44"/>
        <v>#REF!</v>
      </c>
      <c r="AG473" s="235" t="e">
        <f t="shared" si="46"/>
        <v>#REF!</v>
      </c>
      <c r="AH473" s="305"/>
      <c r="AL473" s="27"/>
      <c r="AO473" s="28"/>
      <c r="AP473" s="28"/>
      <c r="AQ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</row>
    <row r="474" spans="1:74" s="29" customFormat="1" ht="15.6">
      <c r="A474" s="305"/>
      <c r="B474" s="305" t="e">
        <f>+'Ark1'!#REF!</f>
        <v>#REF!</v>
      </c>
      <c r="C474" s="234" t="e">
        <f>+'Ark1'!#REF!</f>
        <v>#REF!</v>
      </c>
      <c r="D474" s="234" t="e">
        <f>VLOOKUP(C474,Klasse!$C$10:$D$26,2)</f>
        <v>#REF!</v>
      </c>
      <c r="E474" s="234" t="e">
        <f>+'Ark1'!#REF!</f>
        <v>#REF!</v>
      </c>
      <c r="F474" s="234" t="e">
        <f>+'Ark1'!#REF!</f>
        <v>#REF!</v>
      </c>
      <c r="G474" s="234" t="e">
        <f>VLOOKUP(F474,RNR!$A$1:$B$25,2)</f>
        <v>#REF!</v>
      </c>
      <c r="H474" s="234" t="e">
        <f>+IF(I474=0,"",'Ark1'!#REF!)</f>
        <v>#REF!</v>
      </c>
      <c r="I474" s="351" t="e">
        <f>+'Ark1'!#REF!</f>
        <v>#REF!</v>
      </c>
      <c r="J474" s="235" t="e">
        <f>+IF(I474=0,"",'Ark1'!#REF!)</f>
        <v>#REF!</v>
      </c>
      <c r="K474" s="235"/>
      <c r="L474" s="235" t="e">
        <f>+IF(I474=0,"",'Ark1'!#REF!)</f>
        <v>#REF!</v>
      </c>
      <c r="M474" s="235"/>
      <c r="N474" s="237" t="e">
        <f>+'Ark1'!#REF!</f>
        <v>#REF!</v>
      </c>
      <c r="O474" s="237"/>
      <c r="P474" s="237"/>
      <c r="Q474" s="237"/>
      <c r="R474" s="32" t="e">
        <f>+IF(I474=0,"",'Ark1'!#REF!)</f>
        <v>#REF!</v>
      </c>
      <c r="S474" s="305"/>
      <c r="T474" s="235" t="e">
        <f>+IF(N474=0,"",'Ark1'!#REF!)</f>
        <v>#REF!</v>
      </c>
      <c r="U474" s="235"/>
      <c r="V474" s="235" t="e">
        <f>+IF(N474=0,"",'Ark1'!#REF!)</f>
        <v>#REF!</v>
      </c>
      <c r="W474" s="235"/>
      <c r="X474" s="236" t="e">
        <f>+IF(I474=0,"",'Ark1'!#REF!)</f>
        <v>#REF!</v>
      </c>
      <c r="Y474" s="237" t="e">
        <f>+IF(I474=0,"",'Ark1'!#REF!)</f>
        <v>#REF!</v>
      </c>
      <c r="Z474" s="237" t="e">
        <f>+IF(I474=0,"",'Ark1'!#REF!)</f>
        <v>#REF!</v>
      </c>
      <c r="AA474" s="237" t="e">
        <f>+IF(I474=0,"",'Ark1'!#REF!)</f>
        <v>#REF!</v>
      </c>
      <c r="AB474" s="237" t="e">
        <f>+IF(I474=0,"",'Ark1'!#REF!)</f>
        <v>#REF!</v>
      </c>
      <c r="AC474" s="235" t="e">
        <f>+IF(I474=0,"",'Ark1'!#REF!)</f>
        <v>#REF!</v>
      </c>
      <c r="AD474" s="236" t="e">
        <f>+IF(I474=0,"",'Ark1'!#REF!)</f>
        <v>#REF!</v>
      </c>
      <c r="AE474" s="237" t="e">
        <f>+IF(I474=0,"",'Ark1'!#REF!)</f>
        <v>#REF!</v>
      </c>
      <c r="AF474" s="235" t="e">
        <f t="shared" si="44"/>
        <v>#REF!</v>
      </c>
      <c r="AG474" s="235" t="e">
        <f t="shared" si="46"/>
        <v>#REF!</v>
      </c>
      <c r="AH474" s="305"/>
      <c r="AL474" s="27"/>
      <c r="AO474" s="28"/>
      <c r="AP474" s="28"/>
      <c r="AQ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</row>
    <row r="475" spans="1:74" s="29" customFormat="1" ht="15.6">
      <c r="A475" s="305"/>
      <c r="B475" s="305" t="e">
        <f>+'Ark1'!#REF!</f>
        <v>#REF!</v>
      </c>
      <c r="C475" s="234" t="e">
        <f>+'Ark1'!#REF!</f>
        <v>#REF!</v>
      </c>
      <c r="D475" s="234" t="e">
        <f>VLOOKUP(C475,Klasse!$C$10:$D$26,2)</f>
        <v>#REF!</v>
      </c>
      <c r="E475" s="234" t="e">
        <f>+'Ark1'!#REF!</f>
        <v>#REF!</v>
      </c>
      <c r="F475" s="234" t="e">
        <f>+'Ark1'!#REF!</f>
        <v>#REF!</v>
      </c>
      <c r="G475" s="234" t="e">
        <f>VLOOKUP(F475,RNR!$A$1:$B$25,2)</f>
        <v>#REF!</v>
      </c>
      <c r="H475" s="234" t="e">
        <f>+IF(I475=0,"",'Ark1'!#REF!)</f>
        <v>#REF!</v>
      </c>
      <c r="I475" s="351" t="e">
        <f>+'Ark1'!#REF!</f>
        <v>#REF!</v>
      </c>
      <c r="J475" s="235" t="e">
        <f>+IF(I475=0,"",'Ark1'!#REF!)</f>
        <v>#REF!</v>
      </c>
      <c r="K475" s="235"/>
      <c r="L475" s="235" t="e">
        <f>+IF(I475=0,"",'Ark1'!#REF!)</f>
        <v>#REF!</v>
      </c>
      <c r="M475" s="235"/>
      <c r="N475" s="237" t="e">
        <f>+'Ark1'!#REF!</f>
        <v>#REF!</v>
      </c>
      <c r="O475" s="237"/>
      <c r="P475" s="237"/>
      <c r="Q475" s="237"/>
      <c r="R475" s="32" t="e">
        <f>+IF(I475=0,"",'Ark1'!#REF!)</f>
        <v>#REF!</v>
      </c>
      <c r="S475" s="305"/>
      <c r="T475" s="235" t="e">
        <f>+IF(N475=0,"",'Ark1'!#REF!)</f>
        <v>#REF!</v>
      </c>
      <c r="U475" s="235"/>
      <c r="V475" s="235" t="e">
        <f>+IF(N475=0,"",'Ark1'!#REF!)</f>
        <v>#REF!</v>
      </c>
      <c r="W475" s="235"/>
      <c r="X475" s="236" t="e">
        <f>+IF(I475=0,"",'Ark1'!#REF!)</f>
        <v>#REF!</v>
      </c>
      <c r="Y475" s="237" t="e">
        <f>+IF(I475=0,"",'Ark1'!#REF!)</f>
        <v>#REF!</v>
      </c>
      <c r="Z475" s="237" t="e">
        <f>+IF(I475=0,"",'Ark1'!#REF!)</f>
        <v>#REF!</v>
      </c>
      <c r="AA475" s="237" t="e">
        <f>+IF(I475=0,"",'Ark1'!#REF!)</f>
        <v>#REF!</v>
      </c>
      <c r="AB475" s="237" t="e">
        <f>+IF(I475=0,"",'Ark1'!#REF!)</f>
        <v>#REF!</v>
      </c>
      <c r="AC475" s="235" t="e">
        <f>+IF(I475=0,"",'Ark1'!#REF!)</f>
        <v>#REF!</v>
      </c>
      <c r="AD475" s="236" t="e">
        <f>+IF(I475=0,"",'Ark1'!#REF!)</f>
        <v>#REF!</v>
      </c>
      <c r="AE475" s="237" t="e">
        <f>+IF(I475=0,"",'Ark1'!#REF!)</f>
        <v>#REF!</v>
      </c>
      <c r="AF475" s="235" t="e">
        <f t="shared" si="44"/>
        <v>#REF!</v>
      </c>
      <c r="AG475" s="235" t="e">
        <f t="shared" si="46"/>
        <v>#REF!</v>
      </c>
      <c r="AH475" s="305"/>
      <c r="AL475" s="27"/>
      <c r="AO475" s="28"/>
      <c r="AP475" s="28"/>
      <c r="AQ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</row>
    <row r="476" spans="1:74" s="29" customFormat="1" ht="15.6">
      <c r="A476" s="305"/>
      <c r="B476" s="305" t="e">
        <f>+'Ark1'!#REF!</f>
        <v>#REF!</v>
      </c>
      <c r="C476" s="234" t="e">
        <f>+'Ark1'!#REF!</f>
        <v>#REF!</v>
      </c>
      <c r="D476" s="234" t="e">
        <f>VLOOKUP(C476,Klasse!$C$10:$D$26,2)</f>
        <v>#REF!</v>
      </c>
      <c r="E476" s="234" t="e">
        <f>+'Ark1'!#REF!</f>
        <v>#REF!</v>
      </c>
      <c r="F476" s="234" t="e">
        <f>+'Ark1'!#REF!</f>
        <v>#REF!</v>
      </c>
      <c r="G476" s="234" t="e">
        <f>VLOOKUP(F476,RNR!$A$1:$B$25,2)</f>
        <v>#REF!</v>
      </c>
      <c r="H476" s="234" t="e">
        <f>+IF(I476=0,"",'Ark1'!#REF!)</f>
        <v>#REF!</v>
      </c>
      <c r="I476" s="351" t="e">
        <f>+'Ark1'!#REF!</f>
        <v>#REF!</v>
      </c>
      <c r="J476" s="235" t="e">
        <f>+IF(I476=0,"",'Ark1'!#REF!)</f>
        <v>#REF!</v>
      </c>
      <c r="K476" s="235"/>
      <c r="L476" s="235" t="e">
        <f>+IF(I476=0,"",'Ark1'!#REF!)</f>
        <v>#REF!</v>
      </c>
      <c r="M476" s="235"/>
      <c r="N476" s="237" t="e">
        <f>+'Ark1'!#REF!</f>
        <v>#REF!</v>
      </c>
      <c r="O476" s="237"/>
      <c r="P476" s="237"/>
      <c r="Q476" s="237"/>
      <c r="R476" s="32" t="e">
        <f>+IF(I476=0,"",'Ark1'!#REF!)</f>
        <v>#REF!</v>
      </c>
      <c r="S476" s="305"/>
      <c r="T476" s="235" t="e">
        <f>+IF(N476=0,"",'Ark1'!#REF!)</f>
        <v>#REF!</v>
      </c>
      <c r="U476" s="235"/>
      <c r="V476" s="235" t="e">
        <f>+IF(N476=0,"",'Ark1'!#REF!)</f>
        <v>#REF!</v>
      </c>
      <c r="W476" s="235"/>
      <c r="X476" s="236" t="e">
        <f>+IF(I476=0,"",'Ark1'!#REF!)</f>
        <v>#REF!</v>
      </c>
      <c r="Y476" s="237" t="e">
        <f>+IF(I476=0,"",'Ark1'!#REF!)</f>
        <v>#REF!</v>
      </c>
      <c r="Z476" s="237" t="e">
        <f>+IF(I476=0,"",'Ark1'!#REF!)</f>
        <v>#REF!</v>
      </c>
      <c r="AA476" s="237" t="e">
        <f>+IF(I476=0,"",'Ark1'!#REF!)</f>
        <v>#REF!</v>
      </c>
      <c r="AB476" s="237" t="e">
        <f>+IF(I476=0,"",'Ark1'!#REF!)</f>
        <v>#REF!</v>
      </c>
      <c r="AC476" s="235" t="e">
        <f>+IF(I476=0,"",'Ark1'!#REF!)</f>
        <v>#REF!</v>
      </c>
      <c r="AD476" s="236" t="e">
        <f>+IF(I476=0,"",'Ark1'!#REF!)</f>
        <v>#REF!</v>
      </c>
      <c r="AE476" s="237" t="e">
        <f>+IF(I476=0,"",'Ark1'!#REF!)</f>
        <v>#REF!</v>
      </c>
      <c r="AF476" s="235" t="e">
        <f t="shared" si="44"/>
        <v>#REF!</v>
      </c>
      <c r="AG476" s="235" t="e">
        <f t="shared" si="46"/>
        <v>#REF!</v>
      </c>
      <c r="AH476" s="305"/>
      <c r="AL476" s="27"/>
      <c r="AO476" s="28"/>
      <c r="AP476" s="28"/>
      <c r="AQ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</row>
    <row r="477" spans="1:74" s="29" customFormat="1" ht="15.6">
      <c r="A477" s="305"/>
      <c r="B477" s="305" t="e">
        <f>+'Ark1'!#REF!</f>
        <v>#REF!</v>
      </c>
      <c r="C477" s="234" t="e">
        <f>+'Ark1'!#REF!</f>
        <v>#REF!</v>
      </c>
      <c r="D477" s="234" t="e">
        <f>VLOOKUP(C477,Klasse!$C$10:$D$26,2)</f>
        <v>#REF!</v>
      </c>
      <c r="E477" s="234" t="e">
        <f>+'Ark1'!#REF!</f>
        <v>#REF!</v>
      </c>
      <c r="F477" s="234" t="e">
        <f>+'Ark1'!#REF!</f>
        <v>#REF!</v>
      </c>
      <c r="G477" s="234" t="e">
        <f>VLOOKUP(F477,RNR!$A$1:$B$25,2)</f>
        <v>#REF!</v>
      </c>
      <c r="H477" s="234" t="e">
        <f>+IF(I477=0,"",'Ark1'!#REF!)</f>
        <v>#REF!</v>
      </c>
      <c r="I477" s="351" t="e">
        <f>+'Ark1'!#REF!</f>
        <v>#REF!</v>
      </c>
      <c r="J477" s="235" t="e">
        <f>+IF(I477=0,"",'Ark1'!#REF!)</f>
        <v>#REF!</v>
      </c>
      <c r="K477" s="235"/>
      <c r="L477" s="235" t="e">
        <f>+IF(I477=0,"",'Ark1'!#REF!)</f>
        <v>#REF!</v>
      </c>
      <c r="M477" s="235"/>
      <c r="N477" s="237" t="e">
        <f>+'Ark1'!#REF!</f>
        <v>#REF!</v>
      </c>
      <c r="O477" s="237"/>
      <c r="P477" s="237"/>
      <c r="Q477" s="237"/>
      <c r="R477" s="32" t="e">
        <f>+IF(I477=0,"",'Ark1'!#REF!)</f>
        <v>#REF!</v>
      </c>
      <c r="S477" s="305"/>
      <c r="T477" s="235" t="e">
        <f>+IF(N477=0,"",'Ark1'!#REF!)</f>
        <v>#REF!</v>
      </c>
      <c r="U477" s="235"/>
      <c r="V477" s="235" t="e">
        <f>+IF(N477=0,"",'Ark1'!#REF!)</f>
        <v>#REF!</v>
      </c>
      <c r="W477" s="235"/>
      <c r="X477" s="236" t="e">
        <f>+IF(I477=0,"",'Ark1'!#REF!)</f>
        <v>#REF!</v>
      </c>
      <c r="Y477" s="237" t="e">
        <f>+IF(I477=0,"",'Ark1'!#REF!)</f>
        <v>#REF!</v>
      </c>
      <c r="Z477" s="237" t="e">
        <f>+IF(I477=0,"",'Ark1'!#REF!)</f>
        <v>#REF!</v>
      </c>
      <c r="AA477" s="237" t="e">
        <f>+IF(I477=0,"",'Ark1'!#REF!)</f>
        <v>#REF!</v>
      </c>
      <c r="AB477" s="237" t="e">
        <f>+IF(I477=0,"",'Ark1'!#REF!)</f>
        <v>#REF!</v>
      </c>
      <c r="AC477" s="235" t="e">
        <f>+IF(I477=0,"",'Ark1'!#REF!)</f>
        <v>#REF!</v>
      </c>
      <c r="AD477" s="236" t="e">
        <f>+IF(I477=0,"",'Ark1'!#REF!)</f>
        <v>#REF!</v>
      </c>
      <c r="AE477" s="237" t="e">
        <f>+IF(I477=0,"",'Ark1'!#REF!)</f>
        <v>#REF!</v>
      </c>
      <c r="AF477" s="235" t="e">
        <f t="shared" si="44"/>
        <v>#REF!</v>
      </c>
      <c r="AG477" s="235" t="e">
        <f t="shared" si="46"/>
        <v>#REF!</v>
      </c>
      <c r="AH477" s="305"/>
      <c r="AL477" s="27"/>
      <c r="AO477" s="28"/>
      <c r="AP477" s="28"/>
      <c r="AQ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</row>
    <row r="478" spans="1:74" s="29" customFormat="1" ht="15.6">
      <c r="A478" s="305"/>
      <c r="B478" s="305" t="e">
        <f>+'Ark1'!#REF!</f>
        <v>#REF!</v>
      </c>
      <c r="C478" s="234" t="e">
        <f>+'Ark1'!#REF!</f>
        <v>#REF!</v>
      </c>
      <c r="D478" s="234" t="e">
        <f>VLOOKUP(C478,Klasse!$C$10:$D$26,2)</f>
        <v>#REF!</v>
      </c>
      <c r="E478" s="234" t="e">
        <f>+'Ark1'!#REF!</f>
        <v>#REF!</v>
      </c>
      <c r="F478" s="234" t="e">
        <f>+'Ark1'!#REF!</f>
        <v>#REF!</v>
      </c>
      <c r="G478" s="234" t="e">
        <f>VLOOKUP(F478,RNR!$A$1:$B$25,2)</f>
        <v>#REF!</v>
      </c>
      <c r="H478" s="234" t="e">
        <f>+IF(I478=0,"",'Ark1'!#REF!)</f>
        <v>#REF!</v>
      </c>
      <c r="I478" s="351" t="e">
        <f>+'Ark1'!#REF!</f>
        <v>#REF!</v>
      </c>
      <c r="J478" s="235" t="e">
        <f>+IF(I478=0,"",'Ark1'!#REF!)</f>
        <v>#REF!</v>
      </c>
      <c r="K478" s="235"/>
      <c r="L478" s="235" t="e">
        <f>+IF(I478=0,"",'Ark1'!#REF!)</f>
        <v>#REF!</v>
      </c>
      <c r="M478" s="235"/>
      <c r="N478" s="237" t="e">
        <f>+'Ark1'!#REF!</f>
        <v>#REF!</v>
      </c>
      <c r="O478" s="237"/>
      <c r="P478" s="237"/>
      <c r="Q478" s="237"/>
      <c r="R478" s="32" t="e">
        <f>+IF(I478=0,"",'Ark1'!#REF!)</f>
        <v>#REF!</v>
      </c>
      <c r="S478" s="305"/>
      <c r="T478" s="235" t="e">
        <f>+IF(N478=0,"",'Ark1'!#REF!)</f>
        <v>#REF!</v>
      </c>
      <c r="U478" s="235"/>
      <c r="V478" s="235" t="e">
        <f>+IF(N478=0,"",'Ark1'!#REF!)</f>
        <v>#REF!</v>
      </c>
      <c r="W478" s="235"/>
      <c r="X478" s="236" t="e">
        <f>+IF(I478=0,"",'Ark1'!#REF!)</f>
        <v>#REF!</v>
      </c>
      <c r="Y478" s="237" t="e">
        <f>+IF(I478=0,"",'Ark1'!#REF!)</f>
        <v>#REF!</v>
      </c>
      <c r="Z478" s="237" t="e">
        <f>+IF(I478=0,"",'Ark1'!#REF!)</f>
        <v>#REF!</v>
      </c>
      <c r="AA478" s="237" t="e">
        <f>+IF(I478=0,"",'Ark1'!#REF!)</f>
        <v>#REF!</v>
      </c>
      <c r="AB478" s="237" t="e">
        <f>+IF(I478=0,"",'Ark1'!#REF!)</f>
        <v>#REF!</v>
      </c>
      <c r="AC478" s="235" t="e">
        <f>+IF(I478=0,"",'Ark1'!#REF!)</f>
        <v>#REF!</v>
      </c>
      <c r="AD478" s="236" t="e">
        <f>+IF(I478=0,"",'Ark1'!#REF!)</f>
        <v>#REF!</v>
      </c>
      <c r="AE478" s="237" t="e">
        <f>+IF(I478=0,"",'Ark1'!#REF!)</f>
        <v>#REF!</v>
      </c>
      <c r="AF478" s="235" t="e">
        <f t="shared" si="44"/>
        <v>#REF!</v>
      </c>
      <c r="AG478" s="235" t="e">
        <f t="shared" si="46"/>
        <v>#REF!</v>
      </c>
      <c r="AH478" s="305"/>
      <c r="AL478" s="27"/>
      <c r="AO478" s="28"/>
      <c r="AP478" s="28"/>
      <c r="AQ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</row>
    <row r="479" spans="1:74" s="29" customFormat="1" ht="15.6">
      <c r="A479" s="305"/>
      <c r="B479" s="305" t="e">
        <f>+'Ark1'!#REF!</f>
        <v>#REF!</v>
      </c>
      <c r="C479" s="234" t="e">
        <f>+'Ark1'!#REF!</f>
        <v>#REF!</v>
      </c>
      <c r="D479" s="234" t="e">
        <f>VLOOKUP(C479,Klasse!$C$10:$D$26,2)</f>
        <v>#REF!</v>
      </c>
      <c r="E479" s="234" t="e">
        <f>+'Ark1'!#REF!</f>
        <v>#REF!</v>
      </c>
      <c r="F479" s="234" t="e">
        <f>+'Ark1'!#REF!</f>
        <v>#REF!</v>
      </c>
      <c r="G479" s="234" t="e">
        <f>VLOOKUP(F479,RNR!$A$1:$B$25,2)</f>
        <v>#REF!</v>
      </c>
      <c r="H479" s="234" t="e">
        <f>+IF(I479=0,"",'Ark1'!#REF!)</f>
        <v>#REF!</v>
      </c>
      <c r="I479" s="351" t="e">
        <f>+'Ark1'!#REF!</f>
        <v>#REF!</v>
      </c>
      <c r="J479" s="235" t="e">
        <f>+IF(I479=0,"",'Ark1'!#REF!)</f>
        <v>#REF!</v>
      </c>
      <c r="K479" s="235"/>
      <c r="L479" s="235" t="e">
        <f>+IF(I479=0,"",'Ark1'!#REF!)</f>
        <v>#REF!</v>
      </c>
      <c r="M479" s="235"/>
      <c r="N479" s="237" t="e">
        <f>+'Ark1'!#REF!</f>
        <v>#REF!</v>
      </c>
      <c r="O479" s="237"/>
      <c r="P479" s="237"/>
      <c r="Q479" s="237"/>
      <c r="R479" s="32" t="e">
        <f>+IF(I479=0,"",'Ark1'!#REF!)</f>
        <v>#REF!</v>
      </c>
      <c r="S479" s="305"/>
      <c r="T479" s="235" t="e">
        <f>+IF(N479=0,"",'Ark1'!#REF!)</f>
        <v>#REF!</v>
      </c>
      <c r="U479" s="235"/>
      <c r="V479" s="235" t="e">
        <f>+IF(N479=0,"",'Ark1'!#REF!)</f>
        <v>#REF!</v>
      </c>
      <c r="W479" s="235"/>
      <c r="X479" s="236" t="e">
        <f>+IF(I479=0,"",'Ark1'!#REF!)</f>
        <v>#REF!</v>
      </c>
      <c r="Y479" s="237" t="e">
        <f>+IF(I479=0,"",'Ark1'!#REF!)</f>
        <v>#REF!</v>
      </c>
      <c r="Z479" s="237" t="e">
        <f>+IF(I479=0,"",'Ark1'!#REF!)</f>
        <v>#REF!</v>
      </c>
      <c r="AA479" s="237" t="e">
        <f>+IF(I479=0,"",'Ark1'!#REF!)</f>
        <v>#REF!</v>
      </c>
      <c r="AB479" s="237" t="e">
        <f>+IF(I479=0,"",'Ark1'!#REF!)</f>
        <v>#REF!</v>
      </c>
      <c r="AC479" s="235" t="e">
        <f>+IF(I479=0,"",'Ark1'!#REF!)</f>
        <v>#REF!</v>
      </c>
      <c r="AD479" s="236" t="e">
        <f>+IF(I479=0,"",'Ark1'!#REF!)</f>
        <v>#REF!</v>
      </c>
      <c r="AE479" s="237" t="e">
        <f>+IF(I479=0,"",'Ark1'!#REF!)</f>
        <v>#REF!</v>
      </c>
      <c r="AF479" s="235" t="e">
        <f t="shared" si="44"/>
        <v>#REF!</v>
      </c>
      <c r="AG479" s="235" t="e">
        <f t="shared" si="46"/>
        <v>#REF!</v>
      </c>
      <c r="AH479" s="305"/>
      <c r="AL479" s="27"/>
      <c r="AO479" s="28"/>
      <c r="AP479" s="28"/>
      <c r="AQ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</row>
    <row r="480" spans="1:74" s="29" customFormat="1" ht="15.6">
      <c r="A480" s="305"/>
      <c r="B480" s="305" t="e">
        <f>+'Ark1'!#REF!</f>
        <v>#REF!</v>
      </c>
      <c r="C480" s="234" t="e">
        <f>+'Ark1'!#REF!</f>
        <v>#REF!</v>
      </c>
      <c r="D480" s="234" t="e">
        <f>VLOOKUP(C480,Klasse!$C$10:$D$26,2)</f>
        <v>#REF!</v>
      </c>
      <c r="E480" s="234" t="e">
        <f>+'Ark1'!#REF!</f>
        <v>#REF!</v>
      </c>
      <c r="F480" s="234" t="e">
        <f>+'Ark1'!#REF!</f>
        <v>#REF!</v>
      </c>
      <c r="G480" s="234" t="e">
        <f>VLOOKUP(F480,RNR!$A$1:$B$25,2)</f>
        <v>#REF!</v>
      </c>
      <c r="H480" s="234" t="e">
        <f>+IF(I480=0,"",'Ark1'!#REF!)</f>
        <v>#REF!</v>
      </c>
      <c r="I480" s="351" t="e">
        <f>+'Ark1'!#REF!</f>
        <v>#REF!</v>
      </c>
      <c r="J480" s="235" t="e">
        <f>+IF(I480=0,"",'Ark1'!#REF!)</f>
        <v>#REF!</v>
      </c>
      <c r="K480" s="235"/>
      <c r="L480" s="235" t="e">
        <f>+IF(I480=0,"",'Ark1'!#REF!)</f>
        <v>#REF!</v>
      </c>
      <c r="M480" s="235"/>
      <c r="N480" s="237" t="e">
        <f>+'Ark1'!#REF!</f>
        <v>#REF!</v>
      </c>
      <c r="O480" s="237"/>
      <c r="P480" s="237"/>
      <c r="Q480" s="237"/>
      <c r="R480" s="32" t="e">
        <f>+IF(I480=0,"",'Ark1'!#REF!)</f>
        <v>#REF!</v>
      </c>
      <c r="S480" s="305"/>
      <c r="T480" s="235" t="e">
        <f>+IF(N480=0,"",'Ark1'!#REF!)</f>
        <v>#REF!</v>
      </c>
      <c r="U480" s="235"/>
      <c r="V480" s="235" t="e">
        <f>+IF(N480=0,"",'Ark1'!#REF!)</f>
        <v>#REF!</v>
      </c>
      <c r="W480" s="235"/>
      <c r="X480" s="236" t="e">
        <f>+IF(I480=0,"",'Ark1'!#REF!)</f>
        <v>#REF!</v>
      </c>
      <c r="Y480" s="237" t="e">
        <f>+IF(I480=0,"",'Ark1'!#REF!)</f>
        <v>#REF!</v>
      </c>
      <c r="Z480" s="237" t="e">
        <f>+IF(I480=0,"",'Ark1'!#REF!)</f>
        <v>#REF!</v>
      </c>
      <c r="AA480" s="237" t="e">
        <f>+IF(I480=0,"",'Ark1'!#REF!)</f>
        <v>#REF!</v>
      </c>
      <c r="AB480" s="237" t="e">
        <f>+IF(I480=0,"",'Ark1'!#REF!)</f>
        <v>#REF!</v>
      </c>
      <c r="AC480" s="235" t="e">
        <f>+IF(I480=0,"",'Ark1'!#REF!)</f>
        <v>#REF!</v>
      </c>
      <c r="AD480" s="236" t="e">
        <f>+IF(I480=0,"",'Ark1'!#REF!)</f>
        <v>#REF!</v>
      </c>
      <c r="AE480" s="237" t="e">
        <f>+IF(I480=0,"",'Ark1'!#REF!)</f>
        <v>#REF!</v>
      </c>
      <c r="AF480" s="235" t="e">
        <f t="shared" si="44"/>
        <v>#REF!</v>
      </c>
      <c r="AG480" s="235" t="e">
        <f t="shared" si="46"/>
        <v>#REF!</v>
      </c>
      <c r="AH480" s="305"/>
      <c r="AL480" s="27"/>
      <c r="AO480" s="28"/>
      <c r="AP480" s="28"/>
      <c r="AQ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</row>
    <row r="481" spans="1:74" s="29" customFormat="1" ht="15.6">
      <c r="A481" s="305"/>
      <c r="B481" s="305" t="e">
        <f>+'Ark1'!#REF!</f>
        <v>#REF!</v>
      </c>
      <c r="C481" s="234" t="e">
        <f>+'Ark1'!#REF!</f>
        <v>#REF!</v>
      </c>
      <c r="D481" s="234" t="e">
        <f>VLOOKUP(C481,Klasse!$C$10:$D$26,2)</f>
        <v>#REF!</v>
      </c>
      <c r="E481" s="234" t="e">
        <f>+'Ark1'!#REF!</f>
        <v>#REF!</v>
      </c>
      <c r="F481" s="234" t="e">
        <f>+'Ark1'!#REF!</f>
        <v>#REF!</v>
      </c>
      <c r="G481" s="234" t="e">
        <f>VLOOKUP(F481,RNR!$A$1:$B$25,2)</f>
        <v>#REF!</v>
      </c>
      <c r="H481" s="234" t="e">
        <f>+IF(I481=0,"",'Ark1'!#REF!)</f>
        <v>#REF!</v>
      </c>
      <c r="I481" s="351" t="e">
        <f>+'Ark1'!#REF!</f>
        <v>#REF!</v>
      </c>
      <c r="J481" s="235" t="e">
        <f>+IF(I481=0,"",'Ark1'!#REF!)</f>
        <v>#REF!</v>
      </c>
      <c r="K481" s="235"/>
      <c r="L481" s="235" t="e">
        <f>+IF(I481=0,"",'Ark1'!#REF!)</f>
        <v>#REF!</v>
      </c>
      <c r="M481" s="235"/>
      <c r="N481" s="237" t="e">
        <f>+'Ark1'!#REF!</f>
        <v>#REF!</v>
      </c>
      <c r="O481" s="237"/>
      <c r="P481" s="237"/>
      <c r="Q481" s="237"/>
      <c r="R481" s="32" t="e">
        <f>+IF(I481=0,"",'Ark1'!#REF!)</f>
        <v>#REF!</v>
      </c>
      <c r="S481" s="305"/>
      <c r="T481" s="235" t="e">
        <f>+IF(N481=0,"",'Ark1'!#REF!)</f>
        <v>#REF!</v>
      </c>
      <c r="U481" s="235"/>
      <c r="V481" s="235" t="e">
        <f>+IF(N481=0,"",'Ark1'!#REF!)</f>
        <v>#REF!</v>
      </c>
      <c r="W481" s="235"/>
      <c r="X481" s="236" t="e">
        <f>+IF(I481=0,"",'Ark1'!#REF!)</f>
        <v>#REF!</v>
      </c>
      <c r="Y481" s="237" t="e">
        <f>+IF(I481=0,"",'Ark1'!#REF!)</f>
        <v>#REF!</v>
      </c>
      <c r="Z481" s="237" t="e">
        <f>+IF(I481=0,"",'Ark1'!#REF!)</f>
        <v>#REF!</v>
      </c>
      <c r="AA481" s="237" t="e">
        <f>+IF(I481=0,"",'Ark1'!#REF!)</f>
        <v>#REF!</v>
      </c>
      <c r="AB481" s="237" t="e">
        <f>+IF(I481=0,"",'Ark1'!#REF!)</f>
        <v>#REF!</v>
      </c>
      <c r="AC481" s="235" t="e">
        <f>+IF(I481=0,"",'Ark1'!#REF!)</f>
        <v>#REF!</v>
      </c>
      <c r="AD481" s="236" t="e">
        <f>+IF(I481=0,"",'Ark1'!#REF!)</f>
        <v>#REF!</v>
      </c>
      <c r="AE481" s="237" t="e">
        <f>+IF(I481=0,"",'Ark1'!#REF!)</f>
        <v>#REF!</v>
      </c>
      <c r="AF481" s="235" t="e">
        <f t="shared" si="44"/>
        <v>#REF!</v>
      </c>
      <c r="AG481" s="235" t="e">
        <f t="shared" si="46"/>
        <v>#REF!</v>
      </c>
      <c r="AH481" s="305"/>
      <c r="AL481" s="27"/>
      <c r="AO481" s="28"/>
      <c r="AP481" s="28"/>
      <c r="AQ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</row>
    <row r="482" spans="1:74" s="29" customFormat="1" ht="15.6">
      <c r="A482" s="305"/>
      <c r="B482" s="305" t="e">
        <f>+'Ark1'!#REF!</f>
        <v>#REF!</v>
      </c>
      <c r="C482" s="234" t="e">
        <f>+'Ark1'!#REF!</f>
        <v>#REF!</v>
      </c>
      <c r="D482" s="234" t="e">
        <f>VLOOKUP(C482,Klasse!$C$10:$D$26,2)</f>
        <v>#REF!</v>
      </c>
      <c r="E482" s="234" t="e">
        <f>+'Ark1'!#REF!</f>
        <v>#REF!</v>
      </c>
      <c r="F482" s="234" t="e">
        <f>+'Ark1'!#REF!</f>
        <v>#REF!</v>
      </c>
      <c r="G482" s="234" t="e">
        <f>VLOOKUP(F482,RNR!$A$1:$B$25,2)</f>
        <v>#REF!</v>
      </c>
      <c r="H482" s="234" t="e">
        <f>+IF(I482=0,"",'Ark1'!#REF!)</f>
        <v>#REF!</v>
      </c>
      <c r="I482" s="351" t="e">
        <f>+'Ark1'!#REF!</f>
        <v>#REF!</v>
      </c>
      <c r="J482" s="235" t="e">
        <f>+IF(I482=0,"",'Ark1'!#REF!)</f>
        <v>#REF!</v>
      </c>
      <c r="K482" s="235"/>
      <c r="L482" s="235" t="e">
        <f>+IF(I482=0,"",'Ark1'!#REF!)</f>
        <v>#REF!</v>
      </c>
      <c r="M482" s="235"/>
      <c r="N482" s="237" t="e">
        <f>+'Ark1'!#REF!</f>
        <v>#REF!</v>
      </c>
      <c r="O482" s="237"/>
      <c r="P482" s="237"/>
      <c r="Q482" s="237"/>
      <c r="R482" s="32" t="e">
        <f>+IF(I482=0,"",'Ark1'!#REF!)</f>
        <v>#REF!</v>
      </c>
      <c r="S482" s="305"/>
      <c r="T482" s="235" t="e">
        <f>+IF(N482=0,"",'Ark1'!#REF!)</f>
        <v>#REF!</v>
      </c>
      <c r="U482" s="235"/>
      <c r="V482" s="235" t="e">
        <f>+IF(N482=0,"",'Ark1'!#REF!)</f>
        <v>#REF!</v>
      </c>
      <c r="W482" s="235"/>
      <c r="X482" s="236" t="e">
        <f>+IF(I482=0,"",'Ark1'!#REF!)</f>
        <v>#REF!</v>
      </c>
      <c r="Y482" s="237" t="e">
        <f>+IF(I482=0,"",'Ark1'!#REF!)</f>
        <v>#REF!</v>
      </c>
      <c r="Z482" s="237" t="e">
        <f>+IF(I482=0,"",'Ark1'!#REF!)</f>
        <v>#REF!</v>
      </c>
      <c r="AA482" s="237" t="e">
        <f>+IF(I482=0,"",'Ark1'!#REF!)</f>
        <v>#REF!</v>
      </c>
      <c r="AB482" s="237" t="e">
        <f>+IF(I482=0,"",'Ark1'!#REF!)</f>
        <v>#REF!</v>
      </c>
      <c r="AC482" s="235" t="e">
        <f>+IF(I482=0,"",'Ark1'!#REF!)</f>
        <v>#REF!</v>
      </c>
      <c r="AD482" s="236" t="e">
        <f>+IF(I482=0,"",'Ark1'!#REF!)</f>
        <v>#REF!</v>
      </c>
      <c r="AE482" s="237" t="e">
        <f>+IF(I482=0,"",'Ark1'!#REF!)</f>
        <v>#REF!</v>
      </c>
      <c r="AF482" s="235" t="e">
        <f t="shared" si="44"/>
        <v>#REF!</v>
      </c>
      <c r="AG482" s="235" t="e">
        <f t="shared" si="46"/>
        <v>#REF!</v>
      </c>
      <c r="AH482" s="305"/>
      <c r="AL482" s="27"/>
      <c r="AO482" s="28"/>
      <c r="AP482" s="28"/>
      <c r="AQ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</row>
    <row r="483" spans="1:74" s="29" customFormat="1" ht="15.6">
      <c r="A483" s="305"/>
      <c r="B483" s="305" t="e">
        <f>+'Ark1'!#REF!</f>
        <v>#REF!</v>
      </c>
      <c r="C483" s="234" t="e">
        <f>+'Ark1'!#REF!</f>
        <v>#REF!</v>
      </c>
      <c r="D483" s="234" t="e">
        <f>VLOOKUP(C483,Klasse!$C$10:$D$26,2)</f>
        <v>#REF!</v>
      </c>
      <c r="E483" s="234" t="e">
        <f>+'Ark1'!#REF!</f>
        <v>#REF!</v>
      </c>
      <c r="F483" s="234" t="e">
        <f>+'Ark1'!#REF!</f>
        <v>#REF!</v>
      </c>
      <c r="G483" s="234" t="e">
        <f>VLOOKUP(F483,RNR!$A$1:$B$25,2)</f>
        <v>#REF!</v>
      </c>
      <c r="H483" s="234" t="e">
        <f>+IF(I483=0,"",'Ark1'!#REF!)</f>
        <v>#REF!</v>
      </c>
      <c r="I483" s="351" t="e">
        <f>+'Ark1'!#REF!</f>
        <v>#REF!</v>
      </c>
      <c r="J483" s="235" t="e">
        <f>+IF(I483=0,"",'Ark1'!#REF!)</f>
        <v>#REF!</v>
      </c>
      <c r="K483" s="235"/>
      <c r="L483" s="235" t="e">
        <f>+IF(I483=0,"",'Ark1'!#REF!)</f>
        <v>#REF!</v>
      </c>
      <c r="M483" s="235"/>
      <c r="N483" s="237" t="e">
        <f>+'Ark1'!#REF!</f>
        <v>#REF!</v>
      </c>
      <c r="O483" s="237"/>
      <c r="P483" s="237"/>
      <c r="Q483" s="237"/>
      <c r="R483" s="32" t="e">
        <f>+IF(I483=0,"",'Ark1'!#REF!)</f>
        <v>#REF!</v>
      </c>
      <c r="S483" s="305"/>
      <c r="T483" s="235" t="e">
        <f>+IF(N483=0,"",'Ark1'!#REF!)</f>
        <v>#REF!</v>
      </c>
      <c r="U483" s="235"/>
      <c r="V483" s="235" t="e">
        <f>+IF(N483=0,"",'Ark1'!#REF!)</f>
        <v>#REF!</v>
      </c>
      <c r="W483" s="235"/>
      <c r="X483" s="236" t="e">
        <f>+IF(I483=0,"",'Ark1'!#REF!)</f>
        <v>#REF!</v>
      </c>
      <c r="Y483" s="237" t="e">
        <f>+IF(I483=0,"",'Ark1'!#REF!)</f>
        <v>#REF!</v>
      </c>
      <c r="Z483" s="237" t="e">
        <f>+IF(I483=0,"",'Ark1'!#REF!)</f>
        <v>#REF!</v>
      </c>
      <c r="AA483" s="237" t="e">
        <f>+IF(I483=0,"",'Ark1'!#REF!)</f>
        <v>#REF!</v>
      </c>
      <c r="AB483" s="237" t="e">
        <f>+IF(I483=0,"",'Ark1'!#REF!)</f>
        <v>#REF!</v>
      </c>
      <c r="AC483" s="235" t="e">
        <f>+IF(I483=0,"",'Ark1'!#REF!)</f>
        <v>#REF!</v>
      </c>
      <c r="AD483" s="236" t="e">
        <f>+IF(I483=0,"",'Ark1'!#REF!)</f>
        <v>#REF!</v>
      </c>
      <c r="AE483" s="237" t="e">
        <f>+IF(I483=0,"",'Ark1'!#REF!)</f>
        <v>#REF!</v>
      </c>
      <c r="AF483" s="235" t="e">
        <f t="shared" si="44"/>
        <v>#REF!</v>
      </c>
      <c r="AG483" s="235" t="e">
        <f t="shared" si="46"/>
        <v>#REF!</v>
      </c>
      <c r="AH483" s="305"/>
      <c r="AL483" s="27"/>
      <c r="AO483" s="28"/>
      <c r="AP483" s="28"/>
      <c r="AQ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</row>
    <row r="484" spans="1:74" s="29" customFormat="1" ht="15.6">
      <c r="A484" s="305"/>
      <c r="B484" s="305" t="e">
        <f>+'Ark1'!#REF!</f>
        <v>#REF!</v>
      </c>
      <c r="C484" s="234" t="e">
        <f>+'Ark1'!#REF!</f>
        <v>#REF!</v>
      </c>
      <c r="D484" s="234" t="e">
        <f>VLOOKUP(C484,Klasse!$C$10:$D$26,2)</f>
        <v>#REF!</v>
      </c>
      <c r="E484" s="234" t="e">
        <f>+'Ark1'!#REF!</f>
        <v>#REF!</v>
      </c>
      <c r="F484" s="234" t="e">
        <f>+'Ark1'!#REF!</f>
        <v>#REF!</v>
      </c>
      <c r="G484" s="234" t="e">
        <f>VLOOKUP(F484,RNR!$A$1:$B$25,2)</f>
        <v>#REF!</v>
      </c>
      <c r="H484" s="234" t="e">
        <f>+IF(I484=0,"",'Ark1'!#REF!)</f>
        <v>#REF!</v>
      </c>
      <c r="I484" s="351" t="e">
        <f>+'Ark1'!#REF!</f>
        <v>#REF!</v>
      </c>
      <c r="J484" s="235" t="e">
        <f>+IF(I484=0,"",'Ark1'!#REF!)</f>
        <v>#REF!</v>
      </c>
      <c r="K484" s="235"/>
      <c r="L484" s="235" t="e">
        <f>+IF(I484=0,"",'Ark1'!#REF!)</f>
        <v>#REF!</v>
      </c>
      <c r="M484" s="235"/>
      <c r="N484" s="237" t="e">
        <f>+'Ark1'!#REF!</f>
        <v>#REF!</v>
      </c>
      <c r="O484" s="237"/>
      <c r="P484" s="237"/>
      <c r="Q484" s="237"/>
      <c r="R484" s="32" t="e">
        <f>+IF(I484=0,"",'Ark1'!#REF!)</f>
        <v>#REF!</v>
      </c>
      <c r="S484" s="305"/>
      <c r="T484" s="235" t="e">
        <f>+IF(N484=0,"",'Ark1'!#REF!)</f>
        <v>#REF!</v>
      </c>
      <c r="U484" s="235"/>
      <c r="V484" s="235" t="e">
        <f>+IF(N484=0,"",'Ark1'!#REF!)</f>
        <v>#REF!</v>
      </c>
      <c r="W484" s="235"/>
      <c r="X484" s="236" t="e">
        <f>+IF(I484=0,"",'Ark1'!#REF!)</f>
        <v>#REF!</v>
      </c>
      <c r="Y484" s="237" t="e">
        <f>+IF(I484=0,"",'Ark1'!#REF!)</f>
        <v>#REF!</v>
      </c>
      <c r="Z484" s="237" t="e">
        <f>+IF(I484=0,"",'Ark1'!#REF!)</f>
        <v>#REF!</v>
      </c>
      <c r="AA484" s="237" t="e">
        <f>+IF(I484=0,"",'Ark1'!#REF!)</f>
        <v>#REF!</v>
      </c>
      <c r="AB484" s="237" t="e">
        <f>+IF(I484=0,"",'Ark1'!#REF!)</f>
        <v>#REF!</v>
      </c>
      <c r="AC484" s="235" t="e">
        <f>+IF(I484=0,"",'Ark1'!#REF!)</f>
        <v>#REF!</v>
      </c>
      <c r="AD484" s="236" t="e">
        <f>+IF(I484=0,"",'Ark1'!#REF!)</f>
        <v>#REF!</v>
      </c>
      <c r="AE484" s="237" t="e">
        <f>+IF(I484=0,"",'Ark1'!#REF!)</f>
        <v>#REF!</v>
      </c>
      <c r="AF484" s="235" t="e">
        <f t="shared" si="44"/>
        <v>#REF!</v>
      </c>
      <c r="AG484" s="235" t="e">
        <f t="shared" si="46"/>
        <v>#REF!</v>
      </c>
      <c r="AH484" s="305"/>
      <c r="AL484" s="27"/>
      <c r="AO484" s="28"/>
      <c r="AP484" s="28"/>
      <c r="AQ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</row>
    <row r="485" spans="1:74" s="29" customFormat="1" ht="15.6">
      <c r="A485" s="305"/>
      <c r="B485" s="305" t="e">
        <f>+'Ark1'!#REF!</f>
        <v>#REF!</v>
      </c>
      <c r="C485" s="234" t="e">
        <f>+'Ark1'!#REF!</f>
        <v>#REF!</v>
      </c>
      <c r="D485" s="234" t="e">
        <f>VLOOKUP(C485,Klasse!$C$10:$D$26,2)</f>
        <v>#REF!</v>
      </c>
      <c r="E485" s="234" t="e">
        <f>+'Ark1'!#REF!</f>
        <v>#REF!</v>
      </c>
      <c r="F485" s="234" t="e">
        <f>+'Ark1'!#REF!</f>
        <v>#REF!</v>
      </c>
      <c r="G485" s="234" t="e">
        <f>VLOOKUP(F485,RNR!$A$1:$B$25,2)</f>
        <v>#REF!</v>
      </c>
      <c r="H485" s="234" t="e">
        <f>+IF(I485=0,"",'Ark1'!#REF!)</f>
        <v>#REF!</v>
      </c>
      <c r="I485" s="351" t="e">
        <f>+'Ark1'!#REF!</f>
        <v>#REF!</v>
      </c>
      <c r="J485" s="235" t="e">
        <f>+IF(I485=0,"",'Ark1'!#REF!)</f>
        <v>#REF!</v>
      </c>
      <c r="K485" s="235"/>
      <c r="L485" s="235" t="e">
        <f>+IF(I485=0,"",'Ark1'!#REF!)</f>
        <v>#REF!</v>
      </c>
      <c r="M485" s="235"/>
      <c r="N485" s="237" t="e">
        <f>+'Ark1'!#REF!</f>
        <v>#REF!</v>
      </c>
      <c r="O485" s="237"/>
      <c r="P485" s="237"/>
      <c r="Q485" s="237"/>
      <c r="R485" s="32" t="e">
        <f>+IF(I485=0,"",'Ark1'!#REF!)</f>
        <v>#REF!</v>
      </c>
      <c r="S485" s="32"/>
      <c r="T485" s="235" t="e">
        <f>+IF(N485=0,"",'Ark1'!#REF!)</f>
        <v>#REF!</v>
      </c>
      <c r="U485" s="235"/>
      <c r="V485" s="235" t="e">
        <f>+IF(N485=0,"",'Ark1'!#REF!)</f>
        <v>#REF!</v>
      </c>
      <c r="W485" s="235"/>
      <c r="X485" s="236" t="e">
        <f>+IF(I485=0,"",'Ark1'!#REF!)</f>
        <v>#REF!</v>
      </c>
      <c r="Y485" s="237" t="e">
        <f>+IF(I485=0,"",'Ark1'!#REF!)</f>
        <v>#REF!</v>
      </c>
      <c r="Z485" s="237" t="e">
        <f>+IF(I485=0,"",'Ark1'!#REF!)</f>
        <v>#REF!</v>
      </c>
      <c r="AA485" s="237" t="e">
        <f>+IF(I485=0,"",'Ark1'!#REF!)</f>
        <v>#REF!</v>
      </c>
      <c r="AB485" s="237" t="e">
        <f>+IF(I485=0,"",'Ark1'!#REF!)</f>
        <v>#REF!</v>
      </c>
      <c r="AC485" s="235" t="e">
        <f>+IF(I485=0,"",'Ark1'!#REF!)</f>
        <v>#REF!</v>
      </c>
      <c r="AD485" s="236" t="e">
        <f>+IF(I485=0,"",'Ark1'!#REF!)</f>
        <v>#REF!</v>
      </c>
      <c r="AE485" s="237" t="e">
        <f>+IF(I485=0,"",'Ark1'!#REF!)</f>
        <v>#REF!</v>
      </c>
      <c r="AF485" s="235" t="e">
        <f t="shared" si="44"/>
        <v>#REF!</v>
      </c>
      <c r="AG485" s="235" t="e">
        <f t="shared" si="46"/>
        <v>#REF!</v>
      </c>
      <c r="AH485" s="305"/>
      <c r="AL485" s="27"/>
      <c r="AO485" s="28"/>
      <c r="AP485" s="28"/>
      <c r="AQ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</row>
    <row r="486" spans="1:74" ht="19.8">
      <c r="A486" s="305"/>
      <c r="B486" s="305"/>
      <c r="C486" s="305"/>
      <c r="D486" s="305"/>
      <c r="E486" s="305"/>
      <c r="F486" s="305"/>
      <c r="G486" s="305"/>
      <c r="H486" s="305"/>
      <c r="I486" s="352"/>
      <c r="J486" s="328"/>
      <c r="K486" s="328"/>
      <c r="L486" s="328"/>
      <c r="M486" s="328"/>
      <c r="N486" s="237" t="e">
        <f>+'Ark1'!#REF!</f>
        <v>#REF!</v>
      </c>
      <c r="O486" s="237"/>
      <c r="P486" s="237"/>
      <c r="Q486" s="237"/>
      <c r="R486" s="305"/>
      <c r="S486" s="305"/>
      <c r="T486" s="235" t="e">
        <f>+IF(N486=0,"",'Ark1'!#REF!)</f>
        <v>#REF!</v>
      </c>
      <c r="U486" s="235"/>
      <c r="V486" s="235" t="e">
        <f>+IF(N486=0,"",'Ark1'!#REF!)</f>
        <v>#REF!</v>
      </c>
      <c r="W486" s="235"/>
      <c r="X486" s="305"/>
      <c r="Y486" s="329"/>
      <c r="Z486" s="329"/>
      <c r="AA486" s="329"/>
      <c r="AB486" s="329"/>
      <c r="AC486" s="329"/>
      <c r="AD486" s="305"/>
      <c r="AE486" s="329"/>
      <c r="AF486" s="330"/>
      <c r="AG486" s="331"/>
      <c r="AH486" s="305"/>
      <c r="AI486" s="217"/>
      <c r="AK486" s="29"/>
      <c r="AL486" s="27"/>
      <c r="AM486" s="218"/>
      <c r="AN486" s="28"/>
      <c r="AR486" s="28"/>
      <c r="BJ486" s="230"/>
    </row>
    <row r="487" spans="1:74" ht="19.8">
      <c r="A487" s="305"/>
      <c r="B487" s="305" t="s">
        <v>648</v>
      </c>
      <c r="C487" s="305"/>
      <c r="D487" s="259" t="e">
        <f>+D489</f>
        <v>#REF!</v>
      </c>
      <c r="E487" s="305"/>
      <c r="F487" s="305"/>
      <c r="G487" s="305"/>
      <c r="H487" s="305"/>
      <c r="I487" s="336" t="e">
        <f>SUM(I489:I513)</f>
        <v>#REF!</v>
      </c>
      <c r="J487" s="332"/>
      <c r="K487" s="332"/>
      <c r="L487" s="332"/>
      <c r="M487" s="332"/>
      <c r="N487" s="237" t="e">
        <f>+'Ark1'!#REF!</f>
        <v>#REF!</v>
      </c>
      <c r="O487" s="237"/>
      <c r="P487" s="237"/>
      <c r="Q487" s="237"/>
      <c r="R487" s="262">
        <f>+Klasse!N30</f>
        <v>19.975260308204913</v>
      </c>
      <c r="S487" s="305"/>
      <c r="T487" s="235" t="e">
        <f>+IF(N487=0,"",'Ark1'!#REF!)</f>
        <v>#REF!</v>
      </c>
      <c r="U487" s="235"/>
      <c r="V487" s="235" t="e">
        <f>+IF(N487=0,"",'Ark1'!#REF!)</f>
        <v>#REF!</v>
      </c>
      <c r="W487" s="235"/>
      <c r="X487" s="333"/>
      <c r="Y487" s="329"/>
      <c r="Z487" s="329"/>
      <c r="AA487" s="329"/>
      <c r="AB487" s="329"/>
      <c r="AC487" s="329"/>
      <c r="AD487" s="305"/>
      <c r="AE487" s="329"/>
      <c r="AF487" s="329"/>
      <c r="AG487" s="329"/>
      <c r="AH487" s="329"/>
      <c r="AI487" s="217"/>
      <c r="AK487" s="29"/>
      <c r="AL487" s="27"/>
      <c r="AM487" s="218"/>
      <c r="AN487" s="28"/>
      <c r="AR487" s="28"/>
      <c r="BJ487" s="230"/>
    </row>
    <row r="488" spans="1:74" ht="19.8">
      <c r="A488" s="580"/>
      <c r="B488" s="580"/>
      <c r="C488" s="581"/>
      <c r="D488" s="580"/>
      <c r="E488" s="580"/>
      <c r="F488" s="580"/>
      <c r="G488" s="305"/>
      <c r="H488" s="334"/>
      <c r="I488" s="352"/>
      <c r="J488" s="328"/>
      <c r="K488" s="328"/>
      <c r="L488" s="328"/>
      <c r="M488" s="328"/>
      <c r="N488" s="237" t="e">
        <f>+'Ark1'!#REF!</f>
        <v>#REF!</v>
      </c>
      <c r="O488" s="237"/>
      <c r="P488" s="237"/>
      <c r="Q488" s="237"/>
      <c r="R488" s="328"/>
      <c r="S488" s="305"/>
      <c r="T488" s="235" t="e">
        <f>+IF(N488=0,"",'Ark1'!#REF!)</f>
        <v>#REF!</v>
      </c>
      <c r="U488" s="235"/>
      <c r="V488" s="235" t="e">
        <f>+IF(N488=0,"",'Ark1'!#REF!)</f>
        <v>#REF!</v>
      </c>
      <c r="W488" s="235"/>
      <c r="X488" s="334"/>
      <c r="Y488" s="329"/>
      <c r="Z488" s="329"/>
      <c r="AA488" s="329"/>
      <c r="AB488" s="329"/>
      <c r="AC488" s="330"/>
      <c r="AD488" s="305"/>
      <c r="AE488" s="330"/>
      <c r="AF488" s="330"/>
      <c r="AG488" s="331"/>
      <c r="AH488" s="305"/>
      <c r="AI488" s="217"/>
      <c r="AK488" s="29"/>
      <c r="AL488" s="27"/>
      <c r="AM488" s="218"/>
      <c r="AN488" s="28"/>
      <c r="AR488" s="28"/>
      <c r="BJ488" s="230"/>
    </row>
    <row r="489" spans="1:74" s="29" customFormat="1" ht="15.6">
      <c r="A489" s="305"/>
      <c r="B489" s="305" t="e">
        <f>+'Ark1'!#REF!</f>
        <v>#REF!</v>
      </c>
      <c r="C489" s="234" t="e">
        <f>+'Ark1'!#REF!</f>
        <v>#REF!</v>
      </c>
      <c r="D489" s="234" t="e">
        <f>VLOOKUP(C489,Klasse!$C$10:$D$26,2)</f>
        <v>#REF!</v>
      </c>
      <c r="E489" s="234" t="e">
        <f>+'Ark1'!#REF!</f>
        <v>#REF!</v>
      </c>
      <c r="F489" s="234" t="e">
        <f>+'Ark1'!#REF!</f>
        <v>#REF!</v>
      </c>
      <c r="G489" s="234" t="e">
        <f>VLOOKUP(F489,Slakteri!$C$9:$D$36,2)</f>
        <v>#REF!</v>
      </c>
      <c r="H489" s="234" t="e">
        <f>+IF(I489=0,"",'Ark1'!#REF!)</f>
        <v>#REF!</v>
      </c>
      <c r="I489" s="351" t="e">
        <f>+'Ark1'!#REF!</f>
        <v>#REF!</v>
      </c>
      <c r="J489" s="235" t="e">
        <f>+IF(I489=0,"",'Ark1'!#REF!)</f>
        <v>#REF!</v>
      </c>
      <c r="K489" s="235"/>
      <c r="L489" s="235" t="e">
        <f>+IF(I489=0,"",'Ark1'!#REF!)</f>
        <v>#REF!</v>
      </c>
      <c r="M489" s="235"/>
      <c r="N489" s="237" t="e">
        <f>+'Ark1'!#REF!</f>
        <v>#REF!</v>
      </c>
      <c r="O489" s="237"/>
      <c r="P489" s="237"/>
      <c r="Q489" s="237"/>
      <c r="R489" s="32" t="e">
        <f>+IF(I489=0,"",'Ark1'!#REF!)</f>
        <v>#REF!</v>
      </c>
      <c r="S489" s="305"/>
      <c r="T489" s="235" t="e">
        <f>+IF(N489=0,"",'Ark1'!#REF!)</f>
        <v>#REF!</v>
      </c>
      <c r="U489" s="235"/>
      <c r="V489" s="235" t="e">
        <f>+IF(N489=0,"",'Ark1'!#REF!)</f>
        <v>#REF!</v>
      </c>
      <c r="W489" s="235"/>
      <c r="X489" s="236" t="e">
        <f>+IF(I489=0,"",'Ark1'!#REF!)</f>
        <v>#REF!</v>
      </c>
      <c r="Y489" s="237" t="e">
        <f>+IF(I489=0,"",'Ark1'!#REF!)</f>
        <v>#REF!</v>
      </c>
      <c r="Z489" s="237" t="e">
        <f>+IF(I489=0,"",'Ark1'!#REF!)</f>
        <v>#REF!</v>
      </c>
      <c r="AA489" s="237" t="e">
        <f>+IF(I489=0,"",'Ark1'!#REF!)</f>
        <v>#REF!</v>
      </c>
      <c r="AB489" s="237" t="e">
        <f>+IF(I489=0,"",'Ark1'!#REF!)</f>
        <v>#REF!</v>
      </c>
      <c r="AC489" s="235" t="e">
        <f>+IF(I489=0,"",'Ark1'!#REF!)</f>
        <v>#REF!</v>
      </c>
      <c r="AD489" s="236" t="e">
        <f>+IF(I489=0,"",'Ark1'!#REF!)</f>
        <v>#REF!</v>
      </c>
      <c r="AE489" s="237" t="e">
        <f>+IF(I489=0,"",'Ark1'!#REF!)</f>
        <v>#REF!</v>
      </c>
      <c r="AF489" s="235" t="e">
        <f t="shared" ref="AF489:AF513" si="47">IF(I489=0,"",R489/C489)</f>
        <v>#REF!</v>
      </c>
      <c r="AG489" s="235" t="e">
        <f t="shared" si="45"/>
        <v>#REF!</v>
      </c>
      <c r="AH489" s="305"/>
      <c r="AL489" s="27"/>
      <c r="AO489" s="28"/>
      <c r="AP489" s="28"/>
      <c r="AQ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</row>
    <row r="490" spans="1:74" s="29" customFormat="1" ht="15.6">
      <c r="A490" s="305"/>
      <c r="B490" s="305" t="e">
        <f>+'Ark1'!#REF!</f>
        <v>#REF!</v>
      </c>
      <c r="C490" s="234" t="e">
        <f>+'Ark1'!#REF!</f>
        <v>#REF!</v>
      </c>
      <c r="D490" s="234" t="e">
        <f>VLOOKUP(C490,Klasse!$C$10:$D$26,2)</f>
        <v>#REF!</v>
      </c>
      <c r="E490" s="234" t="e">
        <f>+'Ark1'!#REF!</f>
        <v>#REF!</v>
      </c>
      <c r="F490" s="234" t="e">
        <f>+'Ark1'!#REF!</f>
        <v>#REF!</v>
      </c>
      <c r="G490" s="234" t="e">
        <f>VLOOKUP(F490,Slakteri!$C$9:$D$36,2)</f>
        <v>#REF!</v>
      </c>
      <c r="H490" s="234" t="e">
        <f>+IF(I490=0,"",'Ark1'!#REF!)</f>
        <v>#REF!</v>
      </c>
      <c r="I490" s="351" t="e">
        <f>+'Ark1'!#REF!</f>
        <v>#REF!</v>
      </c>
      <c r="J490" s="235" t="e">
        <f>+IF(I490=0,"",'Ark1'!#REF!)</f>
        <v>#REF!</v>
      </c>
      <c r="K490" s="235"/>
      <c r="L490" s="235" t="e">
        <f>+IF(I490=0,"",'Ark1'!#REF!)</f>
        <v>#REF!</v>
      </c>
      <c r="M490" s="235"/>
      <c r="N490" s="237" t="e">
        <f>+'Ark1'!#REF!</f>
        <v>#REF!</v>
      </c>
      <c r="O490" s="237"/>
      <c r="P490" s="237"/>
      <c r="Q490" s="237"/>
      <c r="R490" s="32" t="e">
        <f>+IF(I490=0,"",'Ark1'!#REF!)</f>
        <v>#REF!</v>
      </c>
      <c r="S490" s="305"/>
      <c r="T490" s="235" t="e">
        <f>+IF(N490=0,"",'Ark1'!#REF!)</f>
        <v>#REF!</v>
      </c>
      <c r="U490" s="235"/>
      <c r="V490" s="235" t="e">
        <f>+IF(N490=0,"",'Ark1'!#REF!)</f>
        <v>#REF!</v>
      </c>
      <c r="W490" s="235"/>
      <c r="X490" s="236" t="e">
        <f>+IF(I490=0,"",'Ark1'!#REF!)</f>
        <v>#REF!</v>
      </c>
      <c r="Y490" s="237" t="e">
        <f>+IF(I490=0,"",'Ark1'!#REF!)</f>
        <v>#REF!</v>
      </c>
      <c r="Z490" s="237" t="e">
        <f>+IF(I490=0,"",'Ark1'!#REF!)</f>
        <v>#REF!</v>
      </c>
      <c r="AA490" s="237" t="e">
        <f>+IF(I490=0,"",'Ark1'!#REF!)</f>
        <v>#REF!</v>
      </c>
      <c r="AB490" s="237" t="e">
        <f>+IF(I490=0,"",'Ark1'!#REF!)</f>
        <v>#REF!</v>
      </c>
      <c r="AC490" s="235" t="e">
        <f>+IF(I490=0,"",'Ark1'!#REF!)</f>
        <v>#REF!</v>
      </c>
      <c r="AD490" s="236" t="e">
        <f>+IF(I490=0,"",'Ark1'!#REF!)</f>
        <v>#REF!</v>
      </c>
      <c r="AE490" s="237" t="e">
        <f>+IF(I490=0,"",'Ark1'!#REF!)</f>
        <v>#REF!</v>
      </c>
      <c r="AF490" s="235" t="e">
        <f t="shared" si="47"/>
        <v>#REF!</v>
      </c>
      <c r="AG490" s="235" t="e">
        <f t="shared" ref="AG490:AG513" si="48">IF(I490=0,"",I490/H490)</f>
        <v>#REF!</v>
      </c>
      <c r="AH490" s="305"/>
      <c r="AL490" s="27"/>
      <c r="AO490" s="28"/>
      <c r="AP490" s="28"/>
      <c r="AQ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</row>
    <row r="491" spans="1:74" s="29" customFormat="1" ht="15.6">
      <c r="A491" s="305"/>
      <c r="B491" s="305" t="e">
        <f>+'Ark1'!#REF!</f>
        <v>#REF!</v>
      </c>
      <c r="C491" s="234" t="e">
        <f>+'Ark1'!#REF!</f>
        <v>#REF!</v>
      </c>
      <c r="D491" s="234" t="e">
        <f>VLOOKUP(C491,Klasse!$C$10:$D$26,2)</f>
        <v>#REF!</v>
      </c>
      <c r="E491" s="234" t="e">
        <f>+'Ark1'!#REF!</f>
        <v>#REF!</v>
      </c>
      <c r="F491" s="234" t="e">
        <f>+'Ark1'!#REF!</f>
        <v>#REF!</v>
      </c>
      <c r="G491" s="234" t="e">
        <f>VLOOKUP(F491,Slakteri!$C$9:$D$36,2)</f>
        <v>#REF!</v>
      </c>
      <c r="H491" s="234" t="e">
        <f>+IF(I491=0,"",'Ark1'!#REF!)</f>
        <v>#REF!</v>
      </c>
      <c r="I491" s="351" t="e">
        <f>+'Ark1'!#REF!</f>
        <v>#REF!</v>
      </c>
      <c r="J491" s="235" t="e">
        <f>+IF(I491=0,"",'Ark1'!#REF!)</f>
        <v>#REF!</v>
      </c>
      <c r="K491" s="235"/>
      <c r="L491" s="235" t="e">
        <f>+IF(I491=0,"",'Ark1'!#REF!)</f>
        <v>#REF!</v>
      </c>
      <c r="M491" s="235"/>
      <c r="N491" s="237" t="e">
        <f>+'Ark1'!#REF!</f>
        <v>#REF!</v>
      </c>
      <c r="O491" s="237"/>
      <c r="P491" s="237"/>
      <c r="Q491" s="237"/>
      <c r="R491" s="32" t="e">
        <f>+IF(I491=0,"",'Ark1'!#REF!)</f>
        <v>#REF!</v>
      </c>
      <c r="S491" s="305"/>
      <c r="T491" s="235" t="e">
        <f>+IF(N491=0,"",'Ark1'!#REF!)</f>
        <v>#REF!</v>
      </c>
      <c r="U491" s="235"/>
      <c r="V491" s="235" t="e">
        <f>+IF(N491=0,"",'Ark1'!#REF!)</f>
        <v>#REF!</v>
      </c>
      <c r="W491" s="235"/>
      <c r="X491" s="236" t="e">
        <f>+IF(I491=0,"",'Ark1'!#REF!)</f>
        <v>#REF!</v>
      </c>
      <c r="Y491" s="237" t="e">
        <f>+IF(I491=0,"",'Ark1'!#REF!)</f>
        <v>#REF!</v>
      </c>
      <c r="Z491" s="237" t="e">
        <f>+IF(I491=0,"",'Ark1'!#REF!)</f>
        <v>#REF!</v>
      </c>
      <c r="AA491" s="237" t="e">
        <f>+IF(I491=0,"",'Ark1'!#REF!)</f>
        <v>#REF!</v>
      </c>
      <c r="AB491" s="237" t="e">
        <f>+IF(I491=0,"",'Ark1'!#REF!)</f>
        <v>#REF!</v>
      </c>
      <c r="AC491" s="235" t="e">
        <f>+IF(I491=0,"",'Ark1'!#REF!)</f>
        <v>#REF!</v>
      </c>
      <c r="AD491" s="236" t="e">
        <f>+IF(I491=0,"",'Ark1'!#REF!)</f>
        <v>#REF!</v>
      </c>
      <c r="AE491" s="237" t="e">
        <f>+IF(I491=0,"",'Ark1'!#REF!)</f>
        <v>#REF!</v>
      </c>
      <c r="AF491" s="235" t="e">
        <f t="shared" si="47"/>
        <v>#REF!</v>
      </c>
      <c r="AG491" s="235" t="e">
        <f t="shared" si="48"/>
        <v>#REF!</v>
      </c>
      <c r="AH491" s="305"/>
      <c r="AL491" s="27"/>
      <c r="AO491" s="28"/>
      <c r="AP491" s="28"/>
      <c r="AQ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</row>
    <row r="492" spans="1:74" s="29" customFormat="1" ht="15.6">
      <c r="A492" s="305"/>
      <c r="B492" s="305" t="e">
        <f>+'Ark1'!#REF!</f>
        <v>#REF!</v>
      </c>
      <c r="C492" s="234" t="e">
        <f>+'Ark1'!#REF!</f>
        <v>#REF!</v>
      </c>
      <c r="D492" s="234" t="e">
        <f>VLOOKUP(C492,Klasse!$C$10:$D$26,2)</f>
        <v>#REF!</v>
      </c>
      <c r="E492" s="234" t="e">
        <f>+'Ark1'!#REF!</f>
        <v>#REF!</v>
      </c>
      <c r="F492" s="234" t="e">
        <f>+'Ark1'!#REF!</f>
        <v>#REF!</v>
      </c>
      <c r="G492" s="234" t="e">
        <f>VLOOKUP(F492,Slakteri!$C$9:$D$36,2)</f>
        <v>#REF!</v>
      </c>
      <c r="H492" s="234" t="e">
        <f>+IF(I492=0,"",'Ark1'!#REF!)</f>
        <v>#REF!</v>
      </c>
      <c r="I492" s="351" t="e">
        <f>+'Ark1'!#REF!</f>
        <v>#REF!</v>
      </c>
      <c r="J492" s="235" t="e">
        <f>+IF(I492=0,"",'Ark1'!#REF!)</f>
        <v>#REF!</v>
      </c>
      <c r="K492" s="235"/>
      <c r="L492" s="235" t="e">
        <f>+IF(I492=0,"",'Ark1'!#REF!)</f>
        <v>#REF!</v>
      </c>
      <c r="M492" s="235"/>
      <c r="N492" s="237" t="e">
        <f>+'Ark1'!#REF!</f>
        <v>#REF!</v>
      </c>
      <c r="O492" s="237"/>
      <c r="P492" s="237"/>
      <c r="Q492" s="237"/>
      <c r="R492" s="32" t="e">
        <f>+IF(I492=0,"",'Ark1'!#REF!)</f>
        <v>#REF!</v>
      </c>
      <c r="S492" s="305"/>
      <c r="T492" s="235" t="e">
        <f>+IF(N492=0,"",'Ark1'!#REF!)</f>
        <v>#REF!</v>
      </c>
      <c r="U492" s="235"/>
      <c r="V492" s="235" t="e">
        <f>+IF(N492=0,"",'Ark1'!#REF!)</f>
        <v>#REF!</v>
      </c>
      <c r="W492" s="235"/>
      <c r="X492" s="236" t="e">
        <f>+IF(I492=0,"",'Ark1'!#REF!)</f>
        <v>#REF!</v>
      </c>
      <c r="Y492" s="237" t="e">
        <f>+IF(I492=0,"",'Ark1'!#REF!)</f>
        <v>#REF!</v>
      </c>
      <c r="Z492" s="237" t="e">
        <f>+IF(I492=0,"",'Ark1'!#REF!)</f>
        <v>#REF!</v>
      </c>
      <c r="AA492" s="237" t="e">
        <f>+IF(I492=0,"",'Ark1'!#REF!)</f>
        <v>#REF!</v>
      </c>
      <c r="AB492" s="237" t="e">
        <f>+IF(I492=0,"",'Ark1'!#REF!)</f>
        <v>#REF!</v>
      </c>
      <c r="AC492" s="235" t="e">
        <f>+IF(I492=0,"",'Ark1'!#REF!)</f>
        <v>#REF!</v>
      </c>
      <c r="AD492" s="236" t="e">
        <f>+IF(I492=0,"",'Ark1'!#REF!)</f>
        <v>#REF!</v>
      </c>
      <c r="AE492" s="237" t="e">
        <f>+IF(I492=0,"",'Ark1'!#REF!)</f>
        <v>#REF!</v>
      </c>
      <c r="AF492" s="235" t="e">
        <f t="shared" si="47"/>
        <v>#REF!</v>
      </c>
      <c r="AG492" s="235" t="e">
        <f t="shared" si="48"/>
        <v>#REF!</v>
      </c>
      <c r="AH492" s="305"/>
      <c r="AL492" s="27"/>
      <c r="AO492" s="28"/>
      <c r="AP492" s="28"/>
      <c r="AQ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</row>
    <row r="493" spans="1:74" s="29" customFormat="1" ht="15.6">
      <c r="A493" s="305"/>
      <c r="B493" s="305" t="e">
        <f>+'Ark1'!#REF!</f>
        <v>#REF!</v>
      </c>
      <c r="C493" s="234" t="e">
        <f>+'Ark1'!#REF!</f>
        <v>#REF!</v>
      </c>
      <c r="D493" s="234" t="e">
        <f>VLOOKUP(C493,Klasse!$C$10:$D$26,2)</f>
        <v>#REF!</v>
      </c>
      <c r="E493" s="234" t="e">
        <f>+'Ark1'!#REF!</f>
        <v>#REF!</v>
      </c>
      <c r="F493" s="234" t="e">
        <f>+'Ark1'!#REF!</f>
        <v>#REF!</v>
      </c>
      <c r="G493" s="234" t="e">
        <f>VLOOKUP(F493,Slakteri!$C$9:$D$36,2)</f>
        <v>#REF!</v>
      </c>
      <c r="H493" s="234" t="e">
        <f>+IF(I493=0,"",'Ark1'!#REF!)</f>
        <v>#REF!</v>
      </c>
      <c r="I493" s="351" t="e">
        <f>+'Ark1'!#REF!</f>
        <v>#REF!</v>
      </c>
      <c r="J493" s="235" t="e">
        <f>+IF(I493=0,"",'Ark1'!#REF!)</f>
        <v>#REF!</v>
      </c>
      <c r="K493" s="235"/>
      <c r="L493" s="235" t="e">
        <f>+IF(I493=0,"",'Ark1'!#REF!)</f>
        <v>#REF!</v>
      </c>
      <c r="M493" s="235"/>
      <c r="N493" s="237" t="e">
        <f>+'Ark1'!#REF!</f>
        <v>#REF!</v>
      </c>
      <c r="O493" s="237"/>
      <c r="P493" s="237"/>
      <c r="Q493" s="237"/>
      <c r="R493" s="32" t="e">
        <f>+IF(I493=0,"",'Ark1'!#REF!)</f>
        <v>#REF!</v>
      </c>
      <c r="S493" s="305"/>
      <c r="T493" s="235" t="e">
        <f>+IF(N493=0,"",'Ark1'!#REF!)</f>
        <v>#REF!</v>
      </c>
      <c r="U493" s="235"/>
      <c r="V493" s="235" t="e">
        <f>+IF(N493=0,"",'Ark1'!#REF!)</f>
        <v>#REF!</v>
      </c>
      <c r="W493" s="235"/>
      <c r="X493" s="236" t="e">
        <f>+IF(I493=0,"",'Ark1'!#REF!)</f>
        <v>#REF!</v>
      </c>
      <c r="Y493" s="237" t="e">
        <f>+IF(I493=0,"",'Ark1'!#REF!)</f>
        <v>#REF!</v>
      </c>
      <c r="Z493" s="237" t="e">
        <f>+IF(I493=0,"",'Ark1'!#REF!)</f>
        <v>#REF!</v>
      </c>
      <c r="AA493" s="237" t="e">
        <f>+IF(I493=0,"",'Ark1'!#REF!)</f>
        <v>#REF!</v>
      </c>
      <c r="AB493" s="237" t="e">
        <f>+IF(I493=0,"",'Ark1'!#REF!)</f>
        <v>#REF!</v>
      </c>
      <c r="AC493" s="235" t="e">
        <f>+IF(I493=0,"",'Ark1'!#REF!)</f>
        <v>#REF!</v>
      </c>
      <c r="AD493" s="236" t="e">
        <f>+IF(I493=0,"",'Ark1'!#REF!)</f>
        <v>#REF!</v>
      </c>
      <c r="AE493" s="237" t="e">
        <f>+IF(I493=0,"",'Ark1'!#REF!)</f>
        <v>#REF!</v>
      </c>
      <c r="AF493" s="235" t="e">
        <f t="shared" si="47"/>
        <v>#REF!</v>
      </c>
      <c r="AG493" s="235" t="e">
        <f t="shared" si="48"/>
        <v>#REF!</v>
      </c>
      <c r="AH493" s="305"/>
      <c r="AL493" s="27"/>
      <c r="AO493" s="28"/>
      <c r="AP493" s="28"/>
      <c r="AQ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</row>
    <row r="494" spans="1:74" s="29" customFormat="1" ht="15.6">
      <c r="A494" s="305"/>
      <c r="B494" s="305" t="e">
        <f>+'Ark1'!#REF!</f>
        <v>#REF!</v>
      </c>
      <c r="C494" s="234" t="e">
        <f>+'Ark1'!#REF!</f>
        <v>#REF!</v>
      </c>
      <c r="D494" s="234" t="e">
        <f>VLOOKUP(C494,Klasse!$C$10:$D$26,2)</f>
        <v>#REF!</v>
      </c>
      <c r="E494" s="234" t="e">
        <f>+'Ark1'!#REF!</f>
        <v>#REF!</v>
      </c>
      <c r="F494" s="234" t="e">
        <f>+'Ark1'!#REF!</f>
        <v>#REF!</v>
      </c>
      <c r="G494" s="234" t="e">
        <f>VLOOKUP(F494,Slakteri!$C$9:$D$36,2)</f>
        <v>#REF!</v>
      </c>
      <c r="H494" s="234" t="e">
        <f>+IF(I494=0,"",'Ark1'!#REF!)</f>
        <v>#REF!</v>
      </c>
      <c r="I494" s="351" t="e">
        <f>+'Ark1'!#REF!</f>
        <v>#REF!</v>
      </c>
      <c r="J494" s="235" t="e">
        <f>+IF(I494=0,"",'Ark1'!#REF!)</f>
        <v>#REF!</v>
      </c>
      <c r="K494" s="235"/>
      <c r="L494" s="235" t="e">
        <f>+IF(I494=0,"",'Ark1'!#REF!)</f>
        <v>#REF!</v>
      </c>
      <c r="M494" s="235"/>
      <c r="N494" s="237" t="e">
        <f>+'Ark1'!#REF!</f>
        <v>#REF!</v>
      </c>
      <c r="O494" s="237"/>
      <c r="P494" s="237"/>
      <c r="Q494" s="237"/>
      <c r="R494" s="32" t="e">
        <f>+IF(I494=0,"",'Ark1'!#REF!)</f>
        <v>#REF!</v>
      </c>
      <c r="S494" s="305"/>
      <c r="T494" s="235" t="e">
        <f>+IF(N494=0,"",'Ark1'!#REF!)</f>
        <v>#REF!</v>
      </c>
      <c r="U494" s="235"/>
      <c r="V494" s="235" t="e">
        <f>+IF(N494=0,"",'Ark1'!#REF!)</f>
        <v>#REF!</v>
      </c>
      <c r="W494" s="235"/>
      <c r="X494" s="236" t="e">
        <f>+IF(I494=0,"",'Ark1'!#REF!)</f>
        <v>#REF!</v>
      </c>
      <c r="Y494" s="237" t="e">
        <f>+IF(I494=0,"",'Ark1'!#REF!)</f>
        <v>#REF!</v>
      </c>
      <c r="Z494" s="237" t="e">
        <f>+IF(I494=0,"",'Ark1'!#REF!)</f>
        <v>#REF!</v>
      </c>
      <c r="AA494" s="237" t="e">
        <f>+IF(I494=0,"",'Ark1'!#REF!)</f>
        <v>#REF!</v>
      </c>
      <c r="AB494" s="237" t="e">
        <f>+IF(I494=0,"",'Ark1'!#REF!)</f>
        <v>#REF!</v>
      </c>
      <c r="AC494" s="235" t="e">
        <f>+IF(I494=0,"",'Ark1'!#REF!)</f>
        <v>#REF!</v>
      </c>
      <c r="AD494" s="236" t="e">
        <f>+IF(I494=0,"",'Ark1'!#REF!)</f>
        <v>#REF!</v>
      </c>
      <c r="AE494" s="237" t="e">
        <f>+IF(I494=0,"",'Ark1'!#REF!)</f>
        <v>#REF!</v>
      </c>
      <c r="AF494" s="235" t="e">
        <f t="shared" si="47"/>
        <v>#REF!</v>
      </c>
      <c r="AG494" s="235" t="e">
        <f t="shared" si="48"/>
        <v>#REF!</v>
      </c>
      <c r="AH494" s="305"/>
      <c r="AL494" s="27"/>
      <c r="AO494" s="28"/>
      <c r="AP494" s="28"/>
      <c r="AQ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</row>
    <row r="495" spans="1:74" s="29" customFormat="1" ht="15.6">
      <c r="A495" s="305"/>
      <c r="B495" s="305" t="e">
        <f>+'Ark1'!#REF!</f>
        <v>#REF!</v>
      </c>
      <c r="C495" s="234" t="e">
        <f>+'Ark1'!#REF!</f>
        <v>#REF!</v>
      </c>
      <c r="D495" s="234" t="e">
        <f>VLOOKUP(C495,Klasse!$C$10:$D$26,2)</f>
        <v>#REF!</v>
      </c>
      <c r="E495" s="234" t="e">
        <f>+'Ark1'!#REF!</f>
        <v>#REF!</v>
      </c>
      <c r="F495" s="234" t="e">
        <f>+'Ark1'!#REF!</f>
        <v>#REF!</v>
      </c>
      <c r="G495" s="234" t="e">
        <f>VLOOKUP(F495,Slakteri!$C$9:$D$36,2)</f>
        <v>#REF!</v>
      </c>
      <c r="H495" s="234" t="e">
        <f>+IF(I495=0,"",'Ark1'!#REF!)</f>
        <v>#REF!</v>
      </c>
      <c r="I495" s="351" t="e">
        <f>+'Ark1'!#REF!</f>
        <v>#REF!</v>
      </c>
      <c r="J495" s="235" t="e">
        <f>+IF(I495=0,"",'Ark1'!#REF!)</f>
        <v>#REF!</v>
      </c>
      <c r="K495" s="235"/>
      <c r="L495" s="235" t="e">
        <f>+IF(I495=0,"",'Ark1'!#REF!)</f>
        <v>#REF!</v>
      </c>
      <c r="M495" s="235"/>
      <c r="N495" s="237" t="e">
        <f>+'Ark1'!#REF!</f>
        <v>#REF!</v>
      </c>
      <c r="O495" s="237"/>
      <c r="P495" s="237"/>
      <c r="Q495" s="237"/>
      <c r="R495" s="32" t="e">
        <f>+IF(I495=0,"",'Ark1'!#REF!)</f>
        <v>#REF!</v>
      </c>
      <c r="S495" s="305"/>
      <c r="T495" s="235" t="e">
        <f>+IF(N495=0,"",'Ark1'!#REF!)</f>
        <v>#REF!</v>
      </c>
      <c r="U495" s="235"/>
      <c r="V495" s="235" t="e">
        <f>+IF(N495=0,"",'Ark1'!#REF!)</f>
        <v>#REF!</v>
      </c>
      <c r="W495" s="235"/>
      <c r="X495" s="236" t="e">
        <f>+IF(I495=0,"",'Ark1'!#REF!)</f>
        <v>#REF!</v>
      </c>
      <c r="Y495" s="237" t="e">
        <f>+IF(I495=0,"",'Ark1'!#REF!)</f>
        <v>#REF!</v>
      </c>
      <c r="Z495" s="237" t="e">
        <f>+IF(I495=0,"",'Ark1'!#REF!)</f>
        <v>#REF!</v>
      </c>
      <c r="AA495" s="237" t="e">
        <f>+IF(I495=0,"",'Ark1'!#REF!)</f>
        <v>#REF!</v>
      </c>
      <c r="AB495" s="237" t="e">
        <f>+IF(I495=0,"",'Ark1'!#REF!)</f>
        <v>#REF!</v>
      </c>
      <c r="AC495" s="235" t="e">
        <f>+IF(I495=0,"",'Ark1'!#REF!)</f>
        <v>#REF!</v>
      </c>
      <c r="AD495" s="236" t="e">
        <f>+IF(I495=0,"",'Ark1'!#REF!)</f>
        <v>#REF!</v>
      </c>
      <c r="AE495" s="237" t="e">
        <f>+IF(I495=0,"",'Ark1'!#REF!)</f>
        <v>#REF!</v>
      </c>
      <c r="AF495" s="235" t="e">
        <f t="shared" si="47"/>
        <v>#REF!</v>
      </c>
      <c r="AG495" s="235" t="e">
        <f t="shared" si="48"/>
        <v>#REF!</v>
      </c>
      <c r="AH495" s="305"/>
      <c r="AL495" s="27"/>
      <c r="AO495" s="28"/>
      <c r="AP495" s="28"/>
      <c r="AQ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</row>
    <row r="496" spans="1:74" s="29" customFormat="1" ht="15.6">
      <c r="A496" s="305"/>
      <c r="B496" s="305" t="e">
        <f>+'Ark1'!#REF!</f>
        <v>#REF!</v>
      </c>
      <c r="C496" s="234" t="e">
        <f>+'Ark1'!#REF!</f>
        <v>#REF!</v>
      </c>
      <c r="D496" s="234" t="e">
        <f>VLOOKUP(C496,Klasse!$C$10:$D$26,2)</f>
        <v>#REF!</v>
      </c>
      <c r="E496" s="234" t="e">
        <f>+'Ark1'!#REF!</f>
        <v>#REF!</v>
      </c>
      <c r="F496" s="234" t="e">
        <f>+'Ark1'!#REF!</f>
        <v>#REF!</v>
      </c>
      <c r="G496" s="234" t="e">
        <f>VLOOKUP(F496,Slakteri!$C$9:$D$36,2)</f>
        <v>#REF!</v>
      </c>
      <c r="H496" s="234" t="e">
        <f>+IF(I496=0,"",'Ark1'!#REF!)</f>
        <v>#REF!</v>
      </c>
      <c r="I496" s="351" t="e">
        <f>+'Ark1'!#REF!</f>
        <v>#REF!</v>
      </c>
      <c r="J496" s="235" t="e">
        <f>+IF(I496=0,"",'Ark1'!#REF!)</f>
        <v>#REF!</v>
      </c>
      <c r="K496" s="235"/>
      <c r="L496" s="235" t="e">
        <f>+IF(I496=0,"",'Ark1'!#REF!)</f>
        <v>#REF!</v>
      </c>
      <c r="M496" s="235"/>
      <c r="N496" s="237" t="e">
        <f>+'Ark1'!#REF!</f>
        <v>#REF!</v>
      </c>
      <c r="O496" s="237"/>
      <c r="P496" s="237"/>
      <c r="Q496" s="237"/>
      <c r="R496" s="32" t="e">
        <f>+IF(I496=0,"",'Ark1'!#REF!)</f>
        <v>#REF!</v>
      </c>
      <c r="S496" s="305"/>
      <c r="T496" s="235" t="e">
        <f>+IF(N496=0,"",'Ark1'!#REF!)</f>
        <v>#REF!</v>
      </c>
      <c r="U496" s="235"/>
      <c r="V496" s="235" t="e">
        <f>+IF(N496=0,"",'Ark1'!#REF!)</f>
        <v>#REF!</v>
      </c>
      <c r="W496" s="235"/>
      <c r="X496" s="236" t="e">
        <f>+IF(I496=0,"",'Ark1'!#REF!)</f>
        <v>#REF!</v>
      </c>
      <c r="Y496" s="237" t="e">
        <f>+IF(I496=0,"",'Ark1'!#REF!)</f>
        <v>#REF!</v>
      </c>
      <c r="Z496" s="237" t="e">
        <f>+IF(I496=0,"",'Ark1'!#REF!)</f>
        <v>#REF!</v>
      </c>
      <c r="AA496" s="237" t="e">
        <f>+IF(I496=0,"",'Ark1'!#REF!)</f>
        <v>#REF!</v>
      </c>
      <c r="AB496" s="237" t="e">
        <f>+IF(I496=0,"",'Ark1'!#REF!)</f>
        <v>#REF!</v>
      </c>
      <c r="AC496" s="235" t="e">
        <f>+IF(I496=0,"",'Ark1'!#REF!)</f>
        <v>#REF!</v>
      </c>
      <c r="AD496" s="236" t="e">
        <f>+IF(I496=0,"",'Ark1'!#REF!)</f>
        <v>#REF!</v>
      </c>
      <c r="AE496" s="237" t="e">
        <f>+IF(I496=0,"",'Ark1'!#REF!)</f>
        <v>#REF!</v>
      </c>
      <c r="AF496" s="235" t="e">
        <f t="shared" si="47"/>
        <v>#REF!</v>
      </c>
      <c r="AG496" s="235" t="e">
        <f t="shared" si="48"/>
        <v>#REF!</v>
      </c>
      <c r="AH496" s="305"/>
      <c r="AL496" s="27"/>
      <c r="AO496" s="28"/>
      <c r="AP496" s="28"/>
      <c r="AQ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</row>
    <row r="497" spans="1:74" s="29" customFormat="1" ht="15.6">
      <c r="A497" s="305"/>
      <c r="B497" s="305" t="e">
        <f>+'Ark1'!#REF!</f>
        <v>#REF!</v>
      </c>
      <c r="C497" s="234" t="e">
        <f>+'Ark1'!#REF!</f>
        <v>#REF!</v>
      </c>
      <c r="D497" s="234" t="e">
        <f>VLOOKUP(C497,Klasse!$C$10:$D$26,2)</f>
        <v>#REF!</v>
      </c>
      <c r="E497" s="234" t="e">
        <f>+'Ark1'!#REF!</f>
        <v>#REF!</v>
      </c>
      <c r="F497" s="234" t="e">
        <f>+'Ark1'!#REF!</f>
        <v>#REF!</v>
      </c>
      <c r="G497" s="234" t="e">
        <f>VLOOKUP(F497,Slakteri!$C$9:$D$36,2)</f>
        <v>#REF!</v>
      </c>
      <c r="H497" s="234" t="e">
        <f>+IF(I497=0,"",'Ark1'!#REF!)</f>
        <v>#REF!</v>
      </c>
      <c r="I497" s="351" t="e">
        <f>+'Ark1'!#REF!</f>
        <v>#REF!</v>
      </c>
      <c r="J497" s="235" t="e">
        <f>+IF(I497=0,"",'Ark1'!#REF!)</f>
        <v>#REF!</v>
      </c>
      <c r="K497" s="235"/>
      <c r="L497" s="235" t="e">
        <f>+IF(I497=0,"",'Ark1'!#REF!)</f>
        <v>#REF!</v>
      </c>
      <c r="M497" s="235"/>
      <c r="N497" s="237" t="e">
        <f>+'Ark1'!#REF!</f>
        <v>#REF!</v>
      </c>
      <c r="O497" s="237"/>
      <c r="P497" s="237"/>
      <c r="Q497" s="237"/>
      <c r="R497" s="32" t="e">
        <f>+IF(I497=0,"",'Ark1'!#REF!)</f>
        <v>#REF!</v>
      </c>
      <c r="S497" s="305"/>
      <c r="T497" s="235" t="e">
        <f>+IF(N497=0,"",'Ark1'!#REF!)</f>
        <v>#REF!</v>
      </c>
      <c r="U497" s="235"/>
      <c r="V497" s="235" t="e">
        <f>+IF(N497=0,"",'Ark1'!#REF!)</f>
        <v>#REF!</v>
      </c>
      <c r="W497" s="235"/>
      <c r="X497" s="236" t="e">
        <f>+IF(I497=0,"",'Ark1'!#REF!)</f>
        <v>#REF!</v>
      </c>
      <c r="Y497" s="237" t="e">
        <f>+IF(I497=0,"",'Ark1'!#REF!)</f>
        <v>#REF!</v>
      </c>
      <c r="Z497" s="237" t="e">
        <f>+IF(I497=0,"",'Ark1'!#REF!)</f>
        <v>#REF!</v>
      </c>
      <c r="AA497" s="237" t="e">
        <f>+IF(I497=0,"",'Ark1'!#REF!)</f>
        <v>#REF!</v>
      </c>
      <c r="AB497" s="237" t="e">
        <f>+IF(I497=0,"",'Ark1'!#REF!)</f>
        <v>#REF!</v>
      </c>
      <c r="AC497" s="235" t="e">
        <f>+IF(I497=0,"",'Ark1'!#REF!)</f>
        <v>#REF!</v>
      </c>
      <c r="AD497" s="236" t="e">
        <f>+IF(I497=0,"",'Ark1'!#REF!)</f>
        <v>#REF!</v>
      </c>
      <c r="AE497" s="237" t="e">
        <f>+IF(I497=0,"",'Ark1'!#REF!)</f>
        <v>#REF!</v>
      </c>
      <c r="AF497" s="235" t="e">
        <f t="shared" si="47"/>
        <v>#REF!</v>
      </c>
      <c r="AG497" s="235" t="e">
        <f t="shared" si="48"/>
        <v>#REF!</v>
      </c>
      <c r="AH497" s="305"/>
      <c r="AL497" s="27"/>
      <c r="AO497" s="28"/>
      <c r="AP497" s="28"/>
      <c r="AQ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</row>
    <row r="498" spans="1:74" s="29" customFormat="1" ht="15.6">
      <c r="A498" s="305"/>
      <c r="B498" s="305" t="e">
        <f>+'Ark1'!#REF!</f>
        <v>#REF!</v>
      </c>
      <c r="C498" s="234" t="e">
        <f>+'Ark1'!#REF!</f>
        <v>#REF!</v>
      </c>
      <c r="D498" s="234" t="e">
        <f>VLOOKUP(C498,Klasse!$C$10:$D$26,2)</f>
        <v>#REF!</v>
      </c>
      <c r="E498" s="234" t="e">
        <f>+'Ark1'!#REF!</f>
        <v>#REF!</v>
      </c>
      <c r="F498" s="234" t="e">
        <f>+'Ark1'!#REF!</f>
        <v>#REF!</v>
      </c>
      <c r="G498" s="234" t="e">
        <f>VLOOKUP(F498,Slakteri!$C$9:$D$36,2)</f>
        <v>#REF!</v>
      </c>
      <c r="H498" s="234" t="e">
        <f>+IF(I498=0,"",'Ark1'!#REF!)</f>
        <v>#REF!</v>
      </c>
      <c r="I498" s="351" t="e">
        <f>+'Ark1'!#REF!</f>
        <v>#REF!</v>
      </c>
      <c r="J498" s="235" t="e">
        <f>+IF(I498=0,"",'Ark1'!#REF!)</f>
        <v>#REF!</v>
      </c>
      <c r="K498" s="235"/>
      <c r="L498" s="235" t="e">
        <f>+IF(I498=0,"",'Ark1'!#REF!)</f>
        <v>#REF!</v>
      </c>
      <c r="M498" s="235"/>
      <c r="N498" s="237" t="e">
        <f>+'Ark1'!#REF!</f>
        <v>#REF!</v>
      </c>
      <c r="O498" s="237"/>
      <c r="P498" s="237"/>
      <c r="Q498" s="237"/>
      <c r="R498" s="32" t="e">
        <f>+IF(I498=0,"",'Ark1'!#REF!)</f>
        <v>#REF!</v>
      </c>
      <c r="S498" s="305"/>
      <c r="T498" s="235" t="e">
        <f>+IF(N498=0,"",'Ark1'!#REF!)</f>
        <v>#REF!</v>
      </c>
      <c r="U498" s="235"/>
      <c r="V498" s="235" t="e">
        <f>+IF(N498=0,"",'Ark1'!#REF!)</f>
        <v>#REF!</v>
      </c>
      <c r="W498" s="235"/>
      <c r="X498" s="236" t="e">
        <f>+IF(I498=0,"",'Ark1'!#REF!)</f>
        <v>#REF!</v>
      </c>
      <c r="Y498" s="237" t="e">
        <f>+IF(I498=0,"",'Ark1'!#REF!)</f>
        <v>#REF!</v>
      </c>
      <c r="Z498" s="237" t="e">
        <f>+IF(I498=0,"",'Ark1'!#REF!)</f>
        <v>#REF!</v>
      </c>
      <c r="AA498" s="237" t="e">
        <f>+IF(I498=0,"",'Ark1'!#REF!)</f>
        <v>#REF!</v>
      </c>
      <c r="AB498" s="237" t="e">
        <f>+IF(I498=0,"",'Ark1'!#REF!)</f>
        <v>#REF!</v>
      </c>
      <c r="AC498" s="235" t="e">
        <f>+IF(I498=0,"",'Ark1'!#REF!)</f>
        <v>#REF!</v>
      </c>
      <c r="AD498" s="236" t="e">
        <f>+IF(I498=0,"",'Ark1'!#REF!)</f>
        <v>#REF!</v>
      </c>
      <c r="AE498" s="237" t="e">
        <f>+IF(I498=0,"",'Ark1'!#REF!)</f>
        <v>#REF!</v>
      </c>
      <c r="AF498" s="235" t="e">
        <f t="shared" si="47"/>
        <v>#REF!</v>
      </c>
      <c r="AG498" s="235" t="e">
        <f t="shared" si="48"/>
        <v>#REF!</v>
      </c>
      <c r="AH498" s="305"/>
      <c r="AL498" s="27"/>
      <c r="AO498" s="28"/>
      <c r="AP498" s="28"/>
      <c r="AQ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</row>
    <row r="499" spans="1:74" s="29" customFormat="1" ht="15.6">
      <c r="A499" s="305"/>
      <c r="B499" s="305" t="e">
        <f>+'Ark1'!#REF!</f>
        <v>#REF!</v>
      </c>
      <c r="C499" s="234" t="e">
        <f>+'Ark1'!#REF!</f>
        <v>#REF!</v>
      </c>
      <c r="D499" s="234" t="e">
        <f>VLOOKUP(C499,Klasse!$C$10:$D$26,2)</f>
        <v>#REF!</v>
      </c>
      <c r="E499" s="234" t="e">
        <f>+'Ark1'!#REF!</f>
        <v>#REF!</v>
      </c>
      <c r="F499" s="234" t="e">
        <f>+'Ark1'!#REF!</f>
        <v>#REF!</v>
      </c>
      <c r="G499" s="234" t="e">
        <f>VLOOKUP(F499,Slakteri!$C$9:$D$36,2)</f>
        <v>#REF!</v>
      </c>
      <c r="H499" s="234" t="e">
        <f>+IF(I499=0,"",'Ark1'!#REF!)</f>
        <v>#REF!</v>
      </c>
      <c r="I499" s="351" t="e">
        <f>+'Ark1'!#REF!</f>
        <v>#REF!</v>
      </c>
      <c r="J499" s="235" t="e">
        <f>+IF(I499=0,"",'Ark1'!#REF!)</f>
        <v>#REF!</v>
      </c>
      <c r="K499" s="235"/>
      <c r="L499" s="235" t="e">
        <f>+IF(I499=0,"",'Ark1'!#REF!)</f>
        <v>#REF!</v>
      </c>
      <c r="M499" s="235"/>
      <c r="N499" s="237" t="e">
        <f>+'Ark1'!#REF!</f>
        <v>#REF!</v>
      </c>
      <c r="O499" s="237"/>
      <c r="P499" s="237"/>
      <c r="Q499" s="237"/>
      <c r="R499" s="32" t="e">
        <f>+IF(I499=0,"",'Ark1'!#REF!)</f>
        <v>#REF!</v>
      </c>
      <c r="S499" s="305"/>
      <c r="T499" s="235" t="e">
        <f>+IF(N499=0,"",'Ark1'!#REF!)</f>
        <v>#REF!</v>
      </c>
      <c r="U499" s="235"/>
      <c r="V499" s="235" t="e">
        <f>+IF(N499=0,"",'Ark1'!#REF!)</f>
        <v>#REF!</v>
      </c>
      <c r="W499" s="235"/>
      <c r="X499" s="236" t="e">
        <f>+IF(I499=0,"",'Ark1'!#REF!)</f>
        <v>#REF!</v>
      </c>
      <c r="Y499" s="237" t="e">
        <f>+IF(I499=0,"",'Ark1'!#REF!)</f>
        <v>#REF!</v>
      </c>
      <c r="Z499" s="237" t="e">
        <f>+IF(I499=0,"",'Ark1'!#REF!)</f>
        <v>#REF!</v>
      </c>
      <c r="AA499" s="237" t="e">
        <f>+IF(I499=0,"",'Ark1'!#REF!)</f>
        <v>#REF!</v>
      </c>
      <c r="AB499" s="237" t="e">
        <f>+IF(I499=0,"",'Ark1'!#REF!)</f>
        <v>#REF!</v>
      </c>
      <c r="AC499" s="235" t="e">
        <f>+IF(I499=0,"",'Ark1'!#REF!)</f>
        <v>#REF!</v>
      </c>
      <c r="AD499" s="236" t="e">
        <f>+IF(I499=0,"",'Ark1'!#REF!)</f>
        <v>#REF!</v>
      </c>
      <c r="AE499" s="237" t="e">
        <f>+IF(I499=0,"",'Ark1'!#REF!)</f>
        <v>#REF!</v>
      </c>
      <c r="AF499" s="235" t="e">
        <f t="shared" si="47"/>
        <v>#REF!</v>
      </c>
      <c r="AG499" s="235" t="e">
        <f t="shared" si="48"/>
        <v>#REF!</v>
      </c>
      <c r="AH499" s="305"/>
      <c r="AL499" s="27"/>
      <c r="AO499" s="28"/>
      <c r="AP499" s="28"/>
      <c r="AQ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</row>
    <row r="500" spans="1:74" s="29" customFormat="1" ht="15.6">
      <c r="A500" s="305"/>
      <c r="B500" s="305" t="e">
        <f>+'Ark1'!#REF!</f>
        <v>#REF!</v>
      </c>
      <c r="C500" s="234" t="e">
        <f>+'Ark1'!#REF!</f>
        <v>#REF!</v>
      </c>
      <c r="D500" s="234" t="e">
        <f>VLOOKUP(C500,Klasse!$C$10:$D$26,2)</f>
        <v>#REF!</v>
      </c>
      <c r="E500" s="234" t="e">
        <f>+'Ark1'!#REF!</f>
        <v>#REF!</v>
      </c>
      <c r="F500" s="234" t="e">
        <f>+'Ark1'!#REF!</f>
        <v>#REF!</v>
      </c>
      <c r="G500" s="234" t="e">
        <f>VLOOKUP(F500,Slakteri!$C$9:$D$36,2)</f>
        <v>#REF!</v>
      </c>
      <c r="H500" s="234" t="e">
        <f>+IF(I500=0,"",'Ark1'!#REF!)</f>
        <v>#REF!</v>
      </c>
      <c r="I500" s="351" t="e">
        <f>+'Ark1'!#REF!</f>
        <v>#REF!</v>
      </c>
      <c r="J500" s="235" t="e">
        <f>+IF(I500=0,"",'Ark1'!#REF!)</f>
        <v>#REF!</v>
      </c>
      <c r="K500" s="235"/>
      <c r="L500" s="235" t="e">
        <f>+IF(I500=0,"",'Ark1'!#REF!)</f>
        <v>#REF!</v>
      </c>
      <c r="M500" s="235"/>
      <c r="N500" s="237" t="e">
        <f>+'Ark1'!#REF!</f>
        <v>#REF!</v>
      </c>
      <c r="O500" s="237"/>
      <c r="P500" s="237"/>
      <c r="Q500" s="237"/>
      <c r="R500" s="32" t="e">
        <f>+IF(I500=0,"",'Ark1'!#REF!)</f>
        <v>#REF!</v>
      </c>
      <c r="S500" s="305"/>
      <c r="T500" s="235" t="e">
        <f>+IF(N500=0,"",'Ark1'!#REF!)</f>
        <v>#REF!</v>
      </c>
      <c r="U500" s="235"/>
      <c r="V500" s="235" t="e">
        <f>+IF(N500=0,"",'Ark1'!#REF!)</f>
        <v>#REF!</v>
      </c>
      <c r="W500" s="235"/>
      <c r="X500" s="236" t="e">
        <f>+IF(I500=0,"",'Ark1'!#REF!)</f>
        <v>#REF!</v>
      </c>
      <c r="Y500" s="237" t="e">
        <f>+IF(I500=0,"",'Ark1'!#REF!)</f>
        <v>#REF!</v>
      </c>
      <c r="Z500" s="237" t="e">
        <f>+IF(I500=0,"",'Ark1'!#REF!)</f>
        <v>#REF!</v>
      </c>
      <c r="AA500" s="237" t="e">
        <f>+IF(I500=0,"",'Ark1'!#REF!)</f>
        <v>#REF!</v>
      </c>
      <c r="AB500" s="237" t="e">
        <f>+IF(I500=0,"",'Ark1'!#REF!)</f>
        <v>#REF!</v>
      </c>
      <c r="AC500" s="235" t="e">
        <f>+IF(I500=0,"",'Ark1'!#REF!)</f>
        <v>#REF!</v>
      </c>
      <c r="AD500" s="236" t="e">
        <f>+IF(I500=0,"",'Ark1'!#REF!)</f>
        <v>#REF!</v>
      </c>
      <c r="AE500" s="237" t="e">
        <f>+IF(I500=0,"",'Ark1'!#REF!)</f>
        <v>#REF!</v>
      </c>
      <c r="AF500" s="235" t="e">
        <f t="shared" si="47"/>
        <v>#REF!</v>
      </c>
      <c r="AG500" s="235" t="e">
        <f t="shared" si="48"/>
        <v>#REF!</v>
      </c>
      <c r="AH500" s="305"/>
      <c r="AK500" s="34"/>
      <c r="AO500" s="28"/>
      <c r="AP500" s="28"/>
      <c r="AQ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</row>
    <row r="501" spans="1:74" s="29" customFormat="1" ht="15.6">
      <c r="A501" s="305"/>
      <c r="B501" s="305" t="e">
        <f>+'Ark1'!#REF!</f>
        <v>#REF!</v>
      </c>
      <c r="C501" s="234" t="e">
        <f>+'Ark1'!#REF!</f>
        <v>#REF!</v>
      </c>
      <c r="D501" s="234" t="e">
        <f>VLOOKUP(C501,Klasse!$C$10:$D$26,2)</f>
        <v>#REF!</v>
      </c>
      <c r="E501" s="234" t="e">
        <f>+'Ark1'!#REF!</f>
        <v>#REF!</v>
      </c>
      <c r="F501" s="234" t="e">
        <f>+'Ark1'!#REF!</f>
        <v>#REF!</v>
      </c>
      <c r="G501" s="234" t="e">
        <f>VLOOKUP(F501,Slakteri!$C$9:$D$36,2)</f>
        <v>#REF!</v>
      </c>
      <c r="H501" s="234" t="e">
        <f>+IF(I501=0,"",'Ark1'!#REF!)</f>
        <v>#REF!</v>
      </c>
      <c r="I501" s="351" t="e">
        <f>+'Ark1'!#REF!</f>
        <v>#REF!</v>
      </c>
      <c r="J501" s="235" t="e">
        <f>+IF(I501=0,"",'Ark1'!#REF!)</f>
        <v>#REF!</v>
      </c>
      <c r="K501" s="235"/>
      <c r="L501" s="235" t="e">
        <f>+IF(I501=0,"",'Ark1'!#REF!)</f>
        <v>#REF!</v>
      </c>
      <c r="M501" s="235"/>
      <c r="N501" s="237" t="e">
        <f>+'Ark1'!#REF!</f>
        <v>#REF!</v>
      </c>
      <c r="O501" s="237"/>
      <c r="P501" s="237"/>
      <c r="Q501" s="237"/>
      <c r="R501" s="32" t="e">
        <f>+IF(I501=0,"",'Ark1'!#REF!)</f>
        <v>#REF!</v>
      </c>
      <c r="S501" s="305"/>
      <c r="T501" s="235" t="e">
        <f>+IF(N501=0,"",'Ark1'!#REF!)</f>
        <v>#REF!</v>
      </c>
      <c r="U501" s="235"/>
      <c r="V501" s="235" t="e">
        <f>+IF(N501=0,"",'Ark1'!#REF!)</f>
        <v>#REF!</v>
      </c>
      <c r="W501" s="235"/>
      <c r="X501" s="236" t="e">
        <f>+IF(I501=0,"",'Ark1'!#REF!)</f>
        <v>#REF!</v>
      </c>
      <c r="Y501" s="237" t="e">
        <f>+IF(I501=0,"",'Ark1'!#REF!)</f>
        <v>#REF!</v>
      </c>
      <c r="Z501" s="237" t="e">
        <f>+IF(I501=0,"",'Ark1'!#REF!)</f>
        <v>#REF!</v>
      </c>
      <c r="AA501" s="237" t="e">
        <f>+IF(I501=0,"",'Ark1'!#REF!)</f>
        <v>#REF!</v>
      </c>
      <c r="AB501" s="237" t="e">
        <f>+IF(I501=0,"",'Ark1'!#REF!)</f>
        <v>#REF!</v>
      </c>
      <c r="AC501" s="235" t="e">
        <f>+IF(I501=0,"",'Ark1'!#REF!)</f>
        <v>#REF!</v>
      </c>
      <c r="AD501" s="236" t="e">
        <f>+IF(I501=0,"",'Ark1'!#REF!)</f>
        <v>#REF!</v>
      </c>
      <c r="AE501" s="237" t="e">
        <f>+IF(I501=0,"",'Ark1'!#REF!)</f>
        <v>#REF!</v>
      </c>
      <c r="AF501" s="235" t="e">
        <f t="shared" si="47"/>
        <v>#REF!</v>
      </c>
      <c r="AG501" s="235" t="e">
        <f t="shared" si="48"/>
        <v>#REF!</v>
      </c>
      <c r="AH501" s="305"/>
      <c r="AK501" s="34"/>
      <c r="AO501" s="28"/>
      <c r="AP501" s="28"/>
      <c r="AQ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</row>
    <row r="502" spans="1:74" s="29" customFormat="1" ht="15.6">
      <c r="A502" s="305"/>
      <c r="B502" s="305" t="e">
        <f>+'Ark1'!#REF!</f>
        <v>#REF!</v>
      </c>
      <c r="C502" s="234" t="e">
        <f>+'Ark1'!#REF!</f>
        <v>#REF!</v>
      </c>
      <c r="D502" s="234" t="e">
        <f>VLOOKUP(C502,Klasse!$C$10:$D$26,2)</f>
        <v>#REF!</v>
      </c>
      <c r="E502" s="234" t="e">
        <f>+'Ark1'!#REF!</f>
        <v>#REF!</v>
      </c>
      <c r="F502" s="234" t="e">
        <f>+'Ark1'!#REF!</f>
        <v>#REF!</v>
      </c>
      <c r="G502" s="234" t="e">
        <f>VLOOKUP(F502,Slakteri!$C$9:$D$36,2)</f>
        <v>#REF!</v>
      </c>
      <c r="H502" s="234" t="e">
        <f>+IF(I502=0,"",'Ark1'!#REF!)</f>
        <v>#REF!</v>
      </c>
      <c r="I502" s="351" t="e">
        <f>+'Ark1'!#REF!</f>
        <v>#REF!</v>
      </c>
      <c r="J502" s="235" t="e">
        <f>+IF(I502=0,"",'Ark1'!#REF!)</f>
        <v>#REF!</v>
      </c>
      <c r="K502" s="235"/>
      <c r="L502" s="235" t="e">
        <f>+IF(I502=0,"",'Ark1'!#REF!)</f>
        <v>#REF!</v>
      </c>
      <c r="M502" s="235"/>
      <c r="N502" s="237" t="e">
        <f>+'Ark1'!#REF!</f>
        <v>#REF!</v>
      </c>
      <c r="O502" s="237"/>
      <c r="P502" s="237"/>
      <c r="Q502" s="237"/>
      <c r="R502" s="32" t="e">
        <f>+IF(I502=0,"",'Ark1'!#REF!)</f>
        <v>#REF!</v>
      </c>
      <c r="S502" s="305"/>
      <c r="T502" s="235" t="e">
        <f>+IF(N502=0,"",'Ark1'!#REF!)</f>
        <v>#REF!</v>
      </c>
      <c r="U502" s="235"/>
      <c r="V502" s="235" t="e">
        <f>+IF(N502=0,"",'Ark1'!#REF!)</f>
        <v>#REF!</v>
      </c>
      <c r="W502" s="235"/>
      <c r="X502" s="236" t="e">
        <f>+IF(I502=0,"",'Ark1'!#REF!)</f>
        <v>#REF!</v>
      </c>
      <c r="Y502" s="237" t="e">
        <f>+IF(I502=0,"",'Ark1'!#REF!)</f>
        <v>#REF!</v>
      </c>
      <c r="Z502" s="237" t="e">
        <f>+IF(I502=0,"",'Ark1'!#REF!)</f>
        <v>#REF!</v>
      </c>
      <c r="AA502" s="237" t="e">
        <f>+IF(I502=0,"",'Ark1'!#REF!)</f>
        <v>#REF!</v>
      </c>
      <c r="AB502" s="237" t="e">
        <f>+IF(I502=0,"",'Ark1'!#REF!)</f>
        <v>#REF!</v>
      </c>
      <c r="AC502" s="235" t="e">
        <f>+IF(I502=0,"",'Ark1'!#REF!)</f>
        <v>#REF!</v>
      </c>
      <c r="AD502" s="236" t="e">
        <f>+IF(I502=0,"",'Ark1'!#REF!)</f>
        <v>#REF!</v>
      </c>
      <c r="AE502" s="237" t="e">
        <f>+IF(I502=0,"",'Ark1'!#REF!)</f>
        <v>#REF!</v>
      </c>
      <c r="AF502" s="235" t="e">
        <f t="shared" si="47"/>
        <v>#REF!</v>
      </c>
      <c r="AG502" s="235" t="e">
        <f t="shared" si="48"/>
        <v>#REF!</v>
      </c>
      <c r="AH502" s="305"/>
      <c r="AK502" s="34"/>
      <c r="AO502" s="28"/>
      <c r="AP502" s="28"/>
      <c r="AQ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</row>
    <row r="503" spans="1:74" s="29" customFormat="1" ht="15.6">
      <c r="A503" s="305"/>
      <c r="B503" s="305" t="e">
        <f>+'Ark1'!#REF!</f>
        <v>#REF!</v>
      </c>
      <c r="C503" s="234" t="e">
        <f>+'Ark1'!#REF!</f>
        <v>#REF!</v>
      </c>
      <c r="D503" s="234" t="e">
        <f>VLOOKUP(C503,Klasse!$C$10:$D$26,2)</f>
        <v>#REF!</v>
      </c>
      <c r="E503" s="234" t="e">
        <f>+'Ark1'!#REF!</f>
        <v>#REF!</v>
      </c>
      <c r="F503" s="234" t="e">
        <f>+'Ark1'!#REF!</f>
        <v>#REF!</v>
      </c>
      <c r="G503" s="234" t="e">
        <f>VLOOKUP(F503,Slakteri!$C$9:$D$36,2)</f>
        <v>#REF!</v>
      </c>
      <c r="H503" s="234" t="e">
        <f>+IF(I503=0,"",'Ark1'!#REF!)</f>
        <v>#REF!</v>
      </c>
      <c r="I503" s="351" t="e">
        <f>+'Ark1'!#REF!</f>
        <v>#REF!</v>
      </c>
      <c r="J503" s="235" t="e">
        <f>+IF(I503=0,"",'Ark1'!#REF!)</f>
        <v>#REF!</v>
      </c>
      <c r="K503" s="235"/>
      <c r="L503" s="235" t="e">
        <f>+IF(I503=0,"",'Ark1'!#REF!)</f>
        <v>#REF!</v>
      </c>
      <c r="M503" s="235"/>
      <c r="N503" s="237" t="e">
        <f>+'Ark1'!#REF!</f>
        <v>#REF!</v>
      </c>
      <c r="O503" s="237"/>
      <c r="P503" s="237"/>
      <c r="Q503" s="237"/>
      <c r="R503" s="32" t="e">
        <f>+IF(I503=0,"",'Ark1'!#REF!)</f>
        <v>#REF!</v>
      </c>
      <c r="S503" s="305"/>
      <c r="T503" s="235" t="e">
        <f>+IF(N503=0,"",'Ark1'!#REF!)</f>
        <v>#REF!</v>
      </c>
      <c r="U503" s="235"/>
      <c r="V503" s="235" t="e">
        <f>+IF(N503=0,"",'Ark1'!#REF!)</f>
        <v>#REF!</v>
      </c>
      <c r="W503" s="235"/>
      <c r="X503" s="236" t="e">
        <f>+IF(I503=0,"",'Ark1'!#REF!)</f>
        <v>#REF!</v>
      </c>
      <c r="Y503" s="237" t="e">
        <f>+IF(I503=0,"",'Ark1'!#REF!)</f>
        <v>#REF!</v>
      </c>
      <c r="Z503" s="237" t="e">
        <f>+IF(I503=0,"",'Ark1'!#REF!)</f>
        <v>#REF!</v>
      </c>
      <c r="AA503" s="237" t="e">
        <f>+IF(I503=0,"",'Ark1'!#REF!)</f>
        <v>#REF!</v>
      </c>
      <c r="AB503" s="237" t="e">
        <f>+IF(I503=0,"",'Ark1'!#REF!)</f>
        <v>#REF!</v>
      </c>
      <c r="AC503" s="235" t="e">
        <f>+IF(I503=0,"",'Ark1'!#REF!)</f>
        <v>#REF!</v>
      </c>
      <c r="AD503" s="236" t="e">
        <f>+IF(I503=0,"",'Ark1'!#REF!)</f>
        <v>#REF!</v>
      </c>
      <c r="AE503" s="237" t="e">
        <f>+IF(I503=0,"",'Ark1'!#REF!)</f>
        <v>#REF!</v>
      </c>
      <c r="AF503" s="235" t="e">
        <f t="shared" si="47"/>
        <v>#REF!</v>
      </c>
      <c r="AG503" s="235" t="e">
        <f t="shared" si="48"/>
        <v>#REF!</v>
      </c>
      <c r="AH503" s="305"/>
      <c r="AK503" s="34"/>
      <c r="AO503" s="28"/>
      <c r="AP503" s="28"/>
      <c r="AQ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</row>
    <row r="504" spans="1:74" s="29" customFormat="1" ht="15.6">
      <c r="A504" s="305"/>
      <c r="B504" s="305" t="e">
        <f>+'Ark1'!#REF!</f>
        <v>#REF!</v>
      </c>
      <c r="C504" s="234" t="e">
        <f>+'Ark1'!#REF!</f>
        <v>#REF!</v>
      </c>
      <c r="D504" s="234" t="e">
        <f>VLOOKUP(C504,Klasse!$C$10:$D$26,2)</f>
        <v>#REF!</v>
      </c>
      <c r="E504" s="234" t="e">
        <f>+'Ark1'!#REF!</f>
        <v>#REF!</v>
      </c>
      <c r="F504" s="234" t="e">
        <f>+'Ark1'!#REF!</f>
        <v>#REF!</v>
      </c>
      <c r="G504" s="234" t="e">
        <f>VLOOKUP(F504,Slakteri!$C$9:$D$36,2)</f>
        <v>#REF!</v>
      </c>
      <c r="H504" s="234" t="e">
        <f>+IF(I504=0,"",'Ark1'!#REF!)</f>
        <v>#REF!</v>
      </c>
      <c r="I504" s="351" t="e">
        <f>+'Ark1'!#REF!</f>
        <v>#REF!</v>
      </c>
      <c r="J504" s="235" t="e">
        <f>+IF(I504=0,"",'Ark1'!#REF!)</f>
        <v>#REF!</v>
      </c>
      <c r="K504" s="235"/>
      <c r="L504" s="235" t="e">
        <f>+IF(I504=0,"",'Ark1'!#REF!)</f>
        <v>#REF!</v>
      </c>
      <c r="M504" s="235"/>
      <c r="N504" s="237" t="e">
        <f>+'Ark1'!#REF!</f>
        <v>#REF!</v>
      </c>
      <c r="O504" s="237"/>
      <c r="P504" s="237"/>
      <c r="Q504" s="237"/>
      <c r="R504" s="32" t="e">
        <f>+IF(I504=0,"",'Ark1'!#REF!)</f>
        <v>#REF!</v>
      </c>
      <c r="S504" s="305"/>
      <c r="T504" s="235" t="e">
        <f>+IF(N504=0,"",'Ark1'!#REF!)</f>
        <v>#REF!</v>
      </c>
      <c r="U504" s="235"/>
      <c r="V504" s="235" t="e">
        <f>+IF(N504=0,"",'Ark1'!#REF!)</f>
        <v>#REF!</v>
      </c>
      <c r="W504" s="235"/>
      <c r="X504" s="236" t="e">
        <f>+IF(I504=0,"",'Ark1'!#REF!)</f>
        <v>#REF!</v>
      </c>
      <c r="Y504" s="237" t="e">
        <f>+IF(I504=0,"",'Ark1'!#REF!)</f>
        <v>#REF!</v>
      </c>
      <c r="Z504" s="237" t="e">
        <f>+IF(I504=0,"",'Ark1'!#REF!)</f>
        <v>#REF!</v>
      </c>
      <c r="AA504" s="237" t="e">
        <f>+IF(I504=0,"",'Ark1'!#REF!)</f>
        <v>#REF!</v>
      </c>
      <c r="AB504" s="237" t="e">
        <f>+IF(I504=0,"",'Ark1'!#REF!)</f>
        <v>#REF!</v>
      </c>
      <c r="AC504" s="235" t="e">
        <f>+IF(I504=0,"",'Ark1'!#REF!)</f>
        <v>#REF!</v>
      </c>
      <c r="AD504" s="236" t="e">
        <f>+IF(I504=0,"",'Ark1'!#REF!)</f>
        <v>#REF!</v>
      </c>
      <c r="AE504" s="237" t="e">
        <f>+IF(I504=0,"",'Ark1'!#REF!)</f>
        <v>#REF!</v>
      </c>
      <c r="AF504" s="235" t="e">
        <f t="shared" si="47"/>
        <v>#REF!</v>
      </c>
      <c r="AG504" s="235" t="e">
        <f t="shared" si="48"/>
        <v>#REF!</v>
      </c>
      <c r="AH504" s="305"/>
      <c r="AK504" s="34"/>
      <c r="AO504" s="28"/>
      <c r="AP504" s="28"/>
      <c r="AQ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</row>
    <row r="505" spans="1:74" s="29" customFormat="1" ht="15.6">
      <c r="A505" s="305"/>
      <c r="B505" s="305" t="e">
        <f>+'Ark1'!#REF!</f>
        <v>#REF!</v>
      </c>
      <c r="C505" s="234" t="e">
        <f>+'Ark1'!#REF!</f>
        <v>#REF!</v>
      </c>
      <c r="D505" s="234" t="e">
        <f>VLOOKUP(C505,Klasse!$C$10:$D$26,2)</f>
        <v>#REF!</v>
      </c>
      <c r="E505" s="234" t="e">
        <f>+'Ark1'!#REF!</f>
        <v>#REF!</v>
      </c>
      <c r="F505" s="234" t="e">
        <f>+'Ark1'!#REF!</f>
        <v>#REF!</v>
      </c>
      <c r="G505" s="234" t="e">
        <f>VLOOKUP(F505,Slakteri!$C$9:$D$36,2)</f>
        <v>#REF!</v>
      </c>
      <c r="H505" s="234" t="e">
        <f>+IF(I505=0,"",'Ark1'!#REF!)</f>
        <v>#REF!</v>
      </c>
      <c r="I505" s="351" t="e">
        <f>+'Ark1'!#REF!</f>
        <v>#REF!</v>
      </c>
      <c r="J505" s="235" t="e">
        <f>+IF(I505=0,"",'Ark1'!#REF!)</f>
        <v>#REF!</v>
      </c>
      <c r="K505" s="235"/>
      <c r="L505" s="235" t="e">
        <f>+IF(I505=0,"",'Ark1'!#REF!)</f>
        <v>#REF!</v>
      </c>
      <c r="M505" s="235"/>
      <c r="N505" s="237" t="e">
        <f>+'Ark1'!#REF!</f>
        <v>#REF!</v>
      </c>
      <c r="O505" s="237"/>
      <c r="P505" s="237"/>
      <c r="Q505" s="237"/>
      <c r="R505" s="32" t="e">
        <f>+IF(I505=0,"",'Ark1'!#REF!)</f>
        <v>#REF!</v>
      </c>
      <c r="S505" s="305"/>
      <c r="T505" s="235" t="e">
        <f>+IF(N505=0,"",'Ark1'!#REF!)</f>
        <v>#REF!</v>
      </c>
      <c r="U505" s="235"/>
      <c r="V505" s="235" t="e">
        <f>+IF(N505=0,"",'Ark1'!#REF!)</f>
        <v>#REF!</v>
      </c>
      <c r="W505" s="235"/>
      <c r="X505" s="236" t="e">
        <f>+IF(I505=0,"",'Ark1'!#REF!)</f>
        <v>#REF!</v>
      </c>
      <c r="Y505" s="237" t="e">
        <f>+IF(I505=0,"",'Ark1'!#REF!)</f>
        <v>#REF!</v>
      </c>
      <c r="Z505" s="237" t="e">
        <f>+IF(I505=0,"",'Ark1'!#REF!)</f>
        <v>#REF!</v>
      </c>
      <c r="AA505" s="237" t="e">
        <f>+IF(I505=0,"",'Ark1'!#REF!)</f>
        <v>#REF!</v>
      </c>
      <c r="AB505" s="237" t="e">
        <f>+IF(I505=0,"",'Ark1'!#REF!)</f>
        <v>#REF!</v>
      </c>
      <c r="AC505" s="235" t="e">
        <f>+IF(I505=0,"",'Ark1'!#REF!)</f>
        <v>#REF!</v>
      </c>
      <c r="AD505" s="236" t="e">
        <f>+IF(I505=0,"",'Ark1'!#REF!)</f>
        <v>#REF!</v>
      </c>
      <c r="AE505" s="237" t="e">
        <f>+IF(I505=0,"",'Ark1'!#REF!)</f>
        <v>#REF!</v>
      </c>
      <c r="AF505" s="235" t="e">
        <f t="shared" si="47"/>
        <v>#REF!</v>
      </c>
      <c r="AG505" s="235" t="e">
        <f t="shared" si="48"/>
        <v>#REF!</v>
      </c>
      <c r="AH505" s="305"/>
      <c r="AK505" s="34"/>
      <c r="AO505" s="28"/>
      <c r="AP505" s="28"/>
      <c r="AQ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</row>
    <row r="506" spans="1:74" s="29" customFormat="1" ht="15.6">
      <c r="A506" s="305"/>
      <c r="B506" s="305" t="e">
        <f>+'Ark1'!#REF!</f>
        <v>#REF!</v>
      </c>
      <c r="C506" s="234" t="e">
        <f>+'Ark1'!#REF!</f>
        <v>#REF!</v>
      </c>
      <c r="D506" s="234" t="e">
        <f>VLOOKUP(C506,Klasse!$C$10:$D$26,2)</f>
        <v>#REF!</v>
      </c>
      <c r="E506" s="234" t="e">
        <f>+'Ark1'!#REF!</f>
        <v>#REF!</v>
      </c>
      <c r="F506" s="234" t="e">
        <f>+'Ark1'!#REF!</f>
        <v>#REF!</v>
      </c>
      <c r="G506" s="234" t="e">
        <f>VLOOKUP(F506,Slakteri!$C$9:$D$36,2)</f>
        <v>#REF!</v>
      </c>
      <c r="H506" s="234" t="e">
        <f>+IF(I506=0,"",'Ark1'!#REF!)</f>
        <v>#REF!</v>
      </c>
      <c r="I506" s="351" t="e">
        <f>+'Ark1'!#REF!</f>
        <v>#REF!</v>
      </c>
      <c r="J506" s="235" t="e">
        <f>+IF(I506=0,"",'Ark1'!#REF!)</f>
        <v>#REF!</v>
      </c>
      <c r="K506" s="235"/>
      <c r="L506" s="235" t="e">
        <f>+IF(I506=0,"",'Ark1'!#REF!)</f>
        <v>#REF!</v>
      </c>
      <c r="M506" s="235"/>
      <c r="N506" s="237" t="e">
        <f>+'Ark1'!#REF!</f>
        <v>#REF!</v>
      </c>
      <c r="O506" s="237"/>
      <c r="P506" s="237"/>
      <c r="Q506" s="237"/>
      <c r="R506" s="32" t="e">
        <f>+IF(I506=0,"",'Ark1'!#REF!)</f>
        <v>#REF!</v>
      </c>
      <c r="S506" s="305"/>
      <c r="T506" s="235" t="e">
        <f>+IF(N506=0,"",'Ark1'!#REF!)</f>
        <v>#REF!</v>
      </c>
      <c r="U506" s="235"/>
      <c r="V506" s="235" t="e">
        <f>+IF(N506=0,"",'Ark1'!#REF!)</f>
        <v>#REF!</v>
      </c>
      <c r="W506" s="235"/>
      <c r="X506" s="236" t="e">
        <f>+IF(I506=0,"",'Ark1'!#REF!)</f>
        <v>#REF!</v>
      </c>
      <c r="Y506" s="237" t="e">
        <f>+IF(I506=0,"",'Ark1'!#REF!)</f>
        <v>#REF!</v>
      </c>
      <c r="Z506" s="237" t="e">
        <f>+IF(I506=0,"",'Ark1'!#REF!)</f>
        <v>#REF!</v>
      </c>
      <c r="AA506" s="237" t="e">
        <f>+IF(I506=0,"",'Ark1'!#REF!)</f>
        <v>#REF!</v>
      </c>
      <c r="AB506" s="237" t="e">
        <f>+IF(I506=0,"",'Ark1'!#REF!)</f>
        <v>#REF!</v>
      </c>
      <c r="AC506" s="235" t="e">
        <f>+IF(I506=0,"",'Ark1'!#REF!)</f>
        <v>#REF!</v>
      </c>
      <c r="AD506" s="236" t="e">
        <f>+IF(I506=0,"",'Ark1'!#REF!)</f>
        <v>#REF!</v>
      </c>
      <c r="AE506" s="237" t="e">
        <f>+IF(I506=0,"",'Ark1'!#REF!)</f>
        <v>#REF!</v>
      </c>
      <c r="AF506" s="235" t="e">
        <f t="shared" si="47"/>
        <v>#REF!</v>
      </c>
      <c r="AG506" s="235" t="e">
        <f t="shared" si="48"/>
        <v>#REF!</v>
      </c>
      <c r="AH506" s="305"/>
      <c r="AK506" s="34"/>
      <c r="AO506" s="28"/>
      <c r="AP506" s="28"/>
      <c r="AQ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</row>
    <row r="507" spans="1:74" s="29" customFormat="1" ht="15.6">
      <c r="A507" s="305"/>
      <c r="B507" s="305" t="e">
        <f>+'Ark1'!#REF!</f>
        <v>#REF!</v>
      </c>
      <c r="C507" s="234" t="e">
        <f>+'Ark1'!#REF!</f>
        <v>#REF!</v>
      </c>
      <c r="D507" s="234" t="e">
        <f>VLOOKUP(C507,Klasse!$C$10:$D$26,2)</f>
        <v>#REF!</v>
      </c>
      <c r="E507" s="234" t="e">
        <f>+'Ark1'!#REF!</f>
        <v>#REF!</v>
      </c>
      <c r="F507" s="234" t="e">
        <f>+'Ark1'!#REF!</f>
        <v>#REF!</v>
      </c>
      <c r="G507" s="234" t="e">
        <f>VLOOKUP(F507,Slakteri!$C$9:$D$36,2)</f>
        <v>#REF!</v>
      </c>
      <c r="H507" s="234" t="e">
        <f>+IF(I507=0,"",'Ark1'!#REF!)</f>
        <v>#REF!</v>
      </c>
      <c r="I507" s="351" t="e">
        <f>+'Ark1'!#REF!</f>
        <v>#REF!</v>
      </c>
      <c r="J507" s="235" t="e">
        <f>+IF(I507=0,"",'Ark1'!#REF!)</f>
        <v>#REF!</v>
      </c>
      <c r="K507" s="235"/>
      <c r="L507" s="235" t="e">
        <f>+IF(I507=0,"",'Ark1'!#REF!)</f>
        <v>#REF!</v>
      </c>
      <c r="M507" s="235"/>
      <c r="N507" s="237" t="e">
        <f>+'Ark1'!#REF!</f>
        <v>#REF!</v>
      </c>
      <c r="O507" s="237"/>
      <c r="P507" s="237"/>
      <c r="Q507" s="237"/>
      <c r="R507" s="32" t="e">
        <f>+IF(I507=0,"",'Ark1'!#REF!)</f>
        <v>#REF!</v>
      </c>
      <c r="S507" s="305"/>
      <c r="T507" s="235" t="e">
        <f>+IF(N507=0,"",'Ark1'!#REF!)</f>
        <v>#REF!</v>
      </c>
      <c r="U507" s="235"/>
      <c r="V507" s="235" t="e">
        <f>+IF(N507=0,"",'Ark1'!#REF!)</f>
        <v>#REF!</v>
      </c>
      <c r="W507" s="235"/>
      <c r="X507" s="236" t="e">
        <f>+IF(I507=0,"",'Ark1'!#REF!)</f>
        <v>#REF!</v>
      </c>
      <c r="Y507" s="237" t="e">
        <f>+IF(I507=0,"",'Ark1'!#REF!)</f>
        <v>#REF!</v>
      </c>
      <c r="Z507" s="237" t="e">
        <f>+IF(I507=0,"",'Ark1'!#REF!)</f>
        <v>#REF!</v>
      </c>
      <c r="AA507" s="237" t="e">
        <f>+IF(I507=0,"",'Ark1'!#REF!)</f>
        <v>#REF!</v>
      </c>
      <c r="AB507" s="237" t="e">
        <f>+IF(I507=0,"",'Ark1'!#REF!)</f>
        <v>#REF!</v>
      </c>
      <c r="AC507" s="235" t="e">
        <f>+IF(I507=0,"",'Ark1'!#REF!)</f>
        <v>#REF!</v>
      </c>
      <c r="AD507" s="236" t="e">
        <f>+IF(I507=0,"",'Ark1'!#REF!)</f>
        <v>#REF!</v>
      </c>
      <c r="AE507" s="237" t="e">
        <f>+IF(I507=0,"",'Ark1'!#REF!)</f>
        <v>#REF!</v>
      </c>
      <c r="AF507" s="235" t="e">
        <f t="shared" si="47"/>
        <v>#REF!</v>
      </c>
      <c r="AG507" s="235" t="e">
        <f t="shared" si="48"/>
        <v>#REF!</v>
      </c>
      <c r="AH507" s="305"/>
      <c r="AK507" s="34"/>
      <c r="AO507" s="28"/>
      <c r="AP507" s="28"/>
      <c r="AQ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</row>
    <row r="508" spans="1:74" s="29" customFormat="1" ht="15.6">
      <c r="A508" s="305"/>
      <c r="B508" s="305" t="e">
        <f>+'Ark1'!#REF!</f>
        <v>#REF!</v>
      </c>
      <c r="C508" s="234" t="e">
        <f>+'Ark1'!#REF!</f>
        <v>#REF!</v>
      </c>
      <c r="D508" s="234" t="e">
        <f>VLOOKUP(C508,Klasse!$C$10:$D$26,2)</f>
        <v>#REF!</v>
      </c>
      <c r="E508" s="234" t="e">
        <f>+'Ark1'!#REF!</f>
        <v>#REF!</v>
      </c>
      <c r="F508" s="234" t="e">
        <f>+'Ark1'!#REF!</f>
        <v>#REF!</v>
      </c>
      <c r="G508" s="234" t="e">
        <f>VLOOKUP(F508,Slakteri!$C$9:$D$36,2)</f>
        <v>#REF!</v>
      </c>
      <c r="H508" s="234" t="e">
        <f>+IF(I508=0,"",'Ark1'!#REF!)</f>
        <v>#REF!</v>
      </c>
      <c r="I508" s="351" t="e">
        <f>+'Ark1'!#REF!</f>
        <v>#REF!</v>
      </c>
      <c r="J508" s="235" t="e">
        <f>+IF(I508=0,"",'Ark1'!#REF!)</f>
        <v>#REF!</v>
      </c>
      <c r="K508" s="235"/>
      <c r="L508" s="235" t="e">
        <f>+IF(I508=0,"",'Ark1'!#REF!)</f>
        <v>#REF!</v>
      </c>
      <c r="M508" s="235"/>
      <c r="N508" s="237" t="e">
        <f>+'Ark1'!#REF!</f>
        <v>#REF!</v>
      </c>
      <c r="O508" s="237"/>
      <c r="P508" s="237"/>
      <c r="Q508" s="237"/>
      <c r="R508" s="32" t="e">
        <f>+IF(I508=0,"",'Ark1'!#REF!)</f>
        <v>#REF!</v>
      </c>
      <c r="S508" s="305"/>
      <c r="T508" s="235" t="e">
        <f>+IF(N508=0,"",'Ark1'!#REF!)</f>
        <v>#REF!</v>
      </c>
      <c r="U508" s="235"/>
      <c r="V508" s="235" t="e">
        <f>+IF(N508=0,"",'Ark1'!#REF!)</f>
        <v>#REF!</v>
      </c>
      <c r="W508" s="235"/>
      <c r="X508" s="236" t="e">
        <f>+IF(I508=0,"",'Ark1'!#REF!)</f>
        <v>#REF!</v>
      </c>
      <c r="Y508" s="237" t="e">
        <f>+IF(I508=0,"",'Ark1'!#REF!)</f>
        <v>#REF!</v>
      </c>
      <c r="Z508" s="237" t="e">
        <f>+IF(I508=0,"",'Ark1'!#REF!)</f>
        <v>#REF!</v>
      </c>
      <c r="AA508" s="237" t="e">
        <f>+IF(I508=0,"",'Ark1'!#REF!)</f>
        <v>#REF!</v>
      </c>
      <c r="AB508" s="237" t="e">
        <f>+IF(I508=0,"",'Ark1'!#REF!)</f>
        <v>#REF!</v>
      </c>
      <c r="AC508" s="235" t="e">
        <f>+IF(I508=0,"",'Ark1'!#REF!)</f>
        <v>#REF!</v>
      </c>
      <c r="AD508" s="236" t="e">
        <f>+IF(I508=0,"",'Ark1'!#REF!)</f>
        <v>#REF!</v>
      </c>
      <c r="AE508" s="237" t="e">
        <f>+IF(I508=0,"",'Ark1'!#REF!)</f>
        <v>#REF!</v>
      </c>
      <c r="AF508" s="235" t="e">
        <f t="shared" si="47"/>
        <v>#REF!</v>
      </c>
      <c r="AG508" s="235" t="e">
        <f t="shared" si="48"/>
        <v>#REF!</v>
      </c>
      <c r="AH508" s="305"/>
      <c r="AK508" s="34"/>
      <c r="AO508" s="28"/>
      <c r="AP508" s="28"/>
      <c r="AQ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</row>
    <row r="509" spans="1:74" s="29" customFormat="1" ht="15.6">
      <c r="A509" s="305"/>
      <c r="B509" s="305" t="e">
        <f>+'Ark1'!#REF!</f>
        <v>#REF!</v>
      </c>
      <c r="C509" s="234" t="e">
        <f>+'Ark1'!#REF!</f>
        <v>#REF!</v>
      </c>
      <c r="D509" s="234" t="e">
        <f>VLOOKUP(C509,Klasse!$C$10:$D$26,2)</f>
        <v>#REF!</v>
      </c>
      <c r="E509" s="234" t="e">
        <f>+'Ark1'!#REF!</f>
        <v>#REF!</v>
      </c>
      <c r="F509" s="234" t="e">
        <f>+'Ark1'!#REF!</f>
        <v>#REF!</v>
      </c>
      <c r="G509" s="234" t="e">
        <f>VLOOKUP(F509,Slakteri!$C$9:$D$36,2)</f>
        <v>#REF!</v>
      </c>
      <c r="H509" s="234" t="e">
        <f>+IF(I509=0,"",'Ark1'!#REF!)</f>
        <v>#REF!</v>
      </c>
      <c r="I509" s="351" t="e">
        <f>+'Ark1'!#REF!</f>
        <v>#REF!</v>
      </c>
      <c r="J509" s="235" t="e">
        <f>+IF(I509=0,"",'Ark1'!#REF!)</f>
        <v>#REF!</v>
      </c>
      <c r="K509" s="235"/>
      <c r="L509" s="235" t="e">
        <f>+IF(I509=0,"",'Ark1'!#REF!)</f>
        <v>#REF!</v>
      </c>
      <c r="M509" s="235"/>
      <c r="N509" s="237" t="e">
        <f>+'Ark1'!#REF!</f>
        <v>#REF!</v>
      </c>
      <c r="O509" s="237"/>
      <c r="P509" s="237"/>
      <c r="Q509" s="237"/>
      <c r="R509" s="32" t="e">
        <f>+IF(I509=0,"",'Ark1'!#REF!)</f>
        <v>#REF!</v>
      </c>
      <c r="S509" s="305"/>
      <c r="T509" s="235" t="e">
        <f>+IF(N509=0,"",'Ark1'!#REF!)</f>
        <v>#REF!</v>
      </c>
      <c r="U509" s="235"/>
      <c r="V509" s="235" t="e">
        <f>+IF(N509=0,"",'Ark1'!#REF!)</f>
        <v>#REF!</v>
      </c>
      <c r="W509" s="235"/>
      <c r="X509" s="236" t="e">
        <f>+IF(I509=0,"",'Ark1'!#REF!)</f>
        <v>#REF!</v>
      </c>
      <c r="Y509" s="237" t="e">
        <f>+IF(I509=0,"",'Ark1'!#REF!)</f>
        <v>#REF!</v>
      </c>
      <c r="Z509" s="237" t="e">
        <f>+IF(I509=0,"",'Ark1'!#REF!)</f>
        <v>#REF!</v>
      </c>
      <c r="AA509" s="237" t="e">
        <f>+IF(I509=0,"",'Ark1'!#REF!)</f>
        <v>#REF!</v>
      </c>
      <c r="AB509" s="237" t="e">
        <f>+IF(I509=0,"",'Ark1'!#REF!)</f>
        <v>#REF!</v>
      </c>
      <c r="AC509" s="235" t="e">
        <f>+IF(I509=0,"",'Ark1'!#REF!)</f>
        <v>#REF!</v>
      </c>
      <c r="AD509" s="236" t="e">
        <f>+IF(I509=0,"",'Ark1'!#REF!)</f>
        <v>#REF!</v>
      </c>
      <c r="AE509" s="237" t="e">
        <f>+IF(I509=0,"",'Ark1'!#REF!)</f>
        <v>#REF!</v>
      </c>
      <c r="AF509" s="235" t="e">
        <f t="shared" si="47"/>
        <v>#REF!</v>
      </c>
      <c r="AG509" s="235" t="e">
        <f t="shared" si="48"/>
        <v>#REF!</v>
      </c>
      <c r="AH509" s="305"/>
      <c r="AK509" s="34"/>
      <c r="AO509" s="28"/>
      <c r="AP509" s="28"/>
      <c r="AQ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</row>
    <row r="510" spans="1:74" s="29" customFormat="1" ht="15.6">
      <c r="A510" s="305"/>
      <c r="B510" s="305" t="e">
        <f>+'Ark1'!#REF!</f>
        <v>#REF!</v>
      </c>
      <c r="C510" s="234" t="e">
        <f>+'Ark1'!#REF!</f>
        <v>#REF!</v>
      </c>
      <c r="D510" s="234" t="e">
        <f>VLOOKUP(C510,Klasse!$C$10:$D$26,2)</f>
        <v>#REF!</v>
      </c>
      <c r="E510" s="234" t="e">
        <f>+'Ark1'!#REF!</f>
        <v>#REF!</v>
      </c>
      <c r="F510" s="234" t="e">
        <f>+'Ark1'!#REF!</f>
        <v>#REF!</v>
      </c>
      <c r="G510" s="234" t="e">
        <f>VLOOKUP(F510,Slakteri!$C$9:$D$36,2)</f>
        <v>#REF!</v>
      </c>
      <c r="H510" s="234" t="e">
        <f>+IF(I510=0,"",'Ark1'!#REF!)</f>
        <v>#REF!</v>
      </c>
      <c r="I510" s="351" t="e">
        <f>+'Ark1'!#REF!</f>
        <v>#REF!</v>
      </c>
      <c r="J510" s="235" t="e">
        <f>+IF(I510=0,"",'Ark1'!#REF!)</f>
        <v>#REF!</v>
      </c>
      <c r="K510" s="235"/>
      <c r="L510" s="235" t="e">
        <f>+IF(I510=0,"",'Ark1'!#REF!)</f>
        <v>#REF!</v>
      </c>
      <c r="M510" s="235"/>
      <c r="N510" s="237" t="e">
        <f>+'Ark1'!#REF!</f>
        <v>#REF!</v>
      </c>
      <c r="O510" s="237"/>
      <c r="P510" s="237"/>
      <c r="Q510" s="237"/>
      <c r="R510" s="32" t="e">
        <f>+IF(I510=0,"",'Ark1'!#REF!)</f>
        <v>#REF!</v>
      </c>
      <c r="S510" s="305"/>
      <c r="T510" s="235" t="e">
        <f>+IF(N510=0,"",'Ark1'!#REF!)</f>
        <v>#REF!</v>
      </c>
      <c r="U510" s="235"/>
      <c r="V510" s="235" t="e">
        <f>+IF(N510=0,"",'Ark1'!#REF!)</f>
        <v>#REF!</v>
      </c>
      <c r="W510" s="235"/>
      <c r="X510" s="236" t="e">
        <f>+IF(I510=0,"",'Ark1'!#REF!)</f>
        <v>#REF!</v>
      </c>
      <c r="Y510" s="237" t="e">
        <f>+IF(I510=0,"",'Ark1'!#REF!)</f>
        <v>#REF!</v>
      </c>
      <c r="Z510" s="237" t="e">
        <f>+IF(I510=0,"",'Ark1'!#REF!)</f>
        <v>#REF!</v>
      </c>
      <c r="AA510" s="237" t="e">
        <f>+IF(I510=0,"",'Ark1'!#REF!)</f>
        <v>#REF!</v>
      </c>
      <c r="AB510" s="237" t="e">
        <f>+IF(I510=0,"",'Ark1'!#REF!)</f>
        <v>#REF!</v>
      </c>
      <c r="AC510" s="235" t="e">
        <f>+IF(I510=0,"",'Ark1'!#REF!)</f>
        <v>#REF!</v>
      </c>
      <c r="AD510" s="236" t="e">
        <f>+IF(I510=0,"",'Ark1'!#REF!)</f>
        <v>#REF!</v>
      </c>
      <c r="AE510" s="237" t="e">
        <f>+IF(I510=0,"",'Ark1'!#REF!)</f>
        <v>#REF!</v>
      </c>
      <c r="AF510" s="235" t="e">
        <f t="shared" si="47"/>
        <v>#REF!</v>
      </c>
      <c r="AG510" s="235" t="e">
        <f t="shared" si="48"/>
        <v>#REF!</v>
      </c>
      <c r="AH510" s="305"/>
      <c r="AK510" s="34"/>
      <c r="AO510" s="28"/>
      <c r="AP510" s="28"/>
      <c r="AQ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</row>
    <row r="511" spans="1:74" ht="15.6">
      <c r="A511" s="305"/>
      <c r="B511" s="305" t="e">
        <f>+'Ark1'!#REF!</f>
        <v>#REF!</v>
      </c>
      <c r="C511" s="234" t="e">
        <f>+'Ark1'!#REF!</f>
        <v>#REF!</v>
      </c>
      <c r="D511" s="234" t="e">
        <f>VLOOKUP(C511,Klasse!$C$10:$D$26,2)</f>
        <v>#REF!</v>
      </c>
      <c r="E511" s="234" t="e">
        <f>+'Ark1'!#REF!</f>
        <v>#REF!</v>
      </c>
      <c r="F511" s="234" t="e">
        <f>+'Ark1'!#REF!</f>
        <v>#REF!</v>
      </c>
      <c r="G511" s="234" t="e">
        <f>VLOOKUP(F511,Slakteri!$C$9:$D$36,2)</f>
        <v>#REF!</v>
      </c>
      <c r="H511" s="234" t="e">
        <f>+IF(I511=0,"",'Ark1'!#REF!)</f>
        <v>#REF!</v>
      </c>
      <c r="I511" s="351" t="e">
        <f>+'Ark1'!#REF!</f>
        <v>#REF!</v>
      </c>
      <c r="J511" s="235" t="e">
        <f>+IF(I511=0,"",'Ark1'!#REF!)</f>
        <v>#REF!</v>
      </c>
      <c r="K511" s="235"/>
      <c r="L511" s="235" t="e">
        <f>+IF(I511=0,"",'Ark1'!#REF!)</f>
        <v>#REF!</v>
      </c>
      <c r="M511" s="235"/>
      <c r="N511" s="237" t="e">
        <f>+'Ark1'!#REF!</f>
        <v>#REF!</v>
      </c>
      <c r="O511" s="237"/>
      <c r="P511" s="237"/>
      <c r="Q511" s="237"/>
      <c r="R511" s="32" t="e">
        <f>+IF(I511=0,"",'Ark1'!#REF!)</f>
        <v>#REF!</v>
      </c>
      <c r="S511" s="305"/>
      <c r="T511" s="235" t="e">
        <f>+IF(N511=0,"",'Ark1'!#REF!)</f>
        <v>#REF!</v>
      </c>
      <c r="U511" s="235"/>
      <c r="V511" s="235" t="e">
        <f>+IF(N511=0,"",'Ark1'!#REF!)</f>
        <v>#REF!</v>
      </c>
      <c r="W511" s="235"/>
      <c r="X511" s="236" t="e">
        <f>+IF(I511=0,"",'Ark1'!#REF!)</f>
        <v>#REF!</v>
      </c>
      <c r="Y511" s="237" t="e">
        <f>+IF(I511=0,"",'Ark1'!#REF!)</f>
        <v>#REF!</v>
      </c>
      <c r="Z511" s="237" t="e">
        <f>+IF(I511=0,"",'Ark1'!#REF!)</f>
        <v>#REF!</v>
      </c>
      <c r="AA511" s="237" t="e">
        <f>+IF(I511=0,"",'Ark1'!#REF!)</f>
        <v>#REF!</v>
      </c>
      <c r="AB511" s="237" t="e">
        <f>+IF(I511=0,"",'Ark1'!#REF!)</f>
        <v>#REF!</v>
      </c>
      <c r="AC511" s="235" t="e">
        <f>+IF(I511=0,"",'Ark1'!#REF!)</f>
        <v>#REF!</v>
      </c>
      <c r="AD511" s="236" t="e">
        <f>+IF(I511=0,"",'Ark1'!#REF!)</f>
        <v>#REF!</v>
      </c>
      <c r="AE511" s="237" t="e">
        <f>+IF(I511=0,"",'Ark1'!#REF!)</f>
        <v>#REF!</v>
      </c>
      <c r="AF511" s="235" t="e">
        <f t="shared" si="47"/>
        <v>#REF!</v>
      </c>
      <c r="AG511" s="235" t="e">
        <f t="shared" si="48"/>
        <v>#REF!</v>
      </c>
      <c r="AH511" s="305"/>
    </row>
    <row r="512" spans="1:74" ht="15.6">
      <c r="A512" s="305"/>
      <c r="B512" s="305" t="e">
        <f>+'Ark1'!#REF!</f>
        <v>#REF!</v>
      </c>
      <c r="C512" s="234" t="e">
        <f>+'Ark1'!#REF!</f>
        <v>#REF!</v>
      </c>
      <c r="D512" s="234" t="e">
        <f>VLOOKUP(C512,Klasse!$C$10:$D$26,2)</f>
        <v>#REF!</v>
      </c>
      <c r="E512" s="234" t="e">
        <f>+'Ark1'!#REF!</f>
        <v>#REF!</v>
      </c>
      <c r="F512" s="234" t="e">
        <f>+'Ark1'!#REF!</f>
        <v>#REF!</v>
      </c>
      <c r="G512" s="234" t="e">
        <f>VLOOKUP(F512,Slakteri!$C$9:$D$36,2)</f>
        <v>#REF!</v>
      </c>
      <c r="H512" s="234" t="e">
        <f>+IF(I512=0,"",'Ark1'!#REF!)</f>
        <v>#REF!</v>
      </c>
      <c r="I512" s="351" t="e">
        <f>+'Ark1'!#REF!</f>
        <v>#REF!</v>
      </c>
      <c r="J512" s="235" t="e">
        <f>+IF(I512=0,"",'Ark1'!#REF!)</f>
        <v>#REF!</v>
      </c>
      <c r="K512" s="235"/>
      <c r="L512" s="235" t="e">
        <f>+IF(I512=0,"",'Ark1'!#REF!)</f>
        <v>#REF!</v>
      </c>
      <c r="M512" s="235"/>
      <c r="N512" s="237" t="e">
        <f>+'Ark1'!#REF!</f>
        <v>#REF!</v>
      </c>
      <c r="O512" s="237"/>
      <c r="P512" s="237"/>
      <c r="Q512" s="237"/>
      <c r="R512" s="32" t="e">
        <f>+IF(I512=0,"",'Ark1'!#REF!)</f>
        <v>#REF!</v>
      </c>
      <c r="S512" s="305"/>
      <c r="T512" s="235" t="e">
        <f>+IF(N512=0,"",'Ark1'!#REF!)</f>
        <v>#REF!</v>
      </c>
      <c r="U512" s="235"/>
      <c r="V512" s="235" t="e">
        <f>+IF(N512=0,"",'Ark1'!#REF!)</f>
        <v>#REF!</v>
      </c>
      <c r="W512" s="235"/>
      <c r="X512" s="236" t="e">
        <f>+IF(I512=0,"",'Ark1'!#REF!)</f>
        <v>#REF!</v>
      </c>
      <c r="Y512" s="237" t="e">
        <f>+IF(I512=0,"",'Ark1'!#REF!)</f>
        <v>#REF!</v>
      </c>
      <c r="Z512" s="237" t="e">
        <f>+IF(I512=0,"",'Ark1'!#REF!)</f>
        <v>#REF!</v>
      </c>
      <c r="AA512" s="237" t="e">
        <f>+IF(I512=0,"",'Ark1'!#REF!)</f>
        <v>#REF!</v>
      </c>
      <c r="AB512" s="237" t="e">
        <f>+IF(I512=0,"",'Ark1'!#REF!)</f>
        <v>#REF!</v>
      </c>
      <c r="AC512" s="235" t="e">
        <f>+IF(I512=0,"",'Ark1'!#REF!)</f>
        <v>#REF!</v>
      </c>
      <c r="AD512" s="236" t="e">
        <f>+IF(I512=0,"",'Ark1'!#REF!)</f>
        <v>#REF!</v>
      </c>
      <c r="AE512" s="237" t="e">
        <f>+IF(I512=0,"",'Ark1'!#REF!)</f>
        <v>#REF!</v>
      </c>
      <c r="AF512" s="235" t="e">
        <f t="shared" si="47"/>
        <v>#REF!</v>
      </c>
      <c r="AG512" s="235" t="e">
        <f t="shared" si="48"/>
        <v>#REF!</v>
      </c>
      <c r="AH512" s="305"/>
    </row>
    <row r="513" spans="1:62" ht="15.6">
      <c r="A513" s="305"/>
      <c r="B513" s="305" t="e">
        <f>+'Ark1'!#REF!</f>
        <v>#REF!</v>
      </c>
      <c r="C513" s="234" t="e">
        <f>+'Ark1'!#REF!</f>
        <v>#REF!</v>
      </c>
      <c r="D513" s="234" t="e">
        <f>VLOOKUP(C513,Klasse!$C$10:$D$26,2)</f>
        <v>#REF!</v>
      </c>
      <c r="E513" s="234" t="e">
        <f>+'Ark1'!#REF!</f>
        <v>#REF!</v>
      </c>
      <c r="F513" s="234" t="e">
        <f>+'Ark1'!#REF!</f>
        <v>#REF!</v>
      </c>
      <c r="G513" s="234" t="e">
        <f>VLOOKUP(F513,Slakteri!$C$9:$D$36,2)</f>
        <v>#REF!</v>
      </c>
      <c r="H513" s="234" t="e">
        <f>+IF(I513=0,"",'Ark1'!#REF!)</f>
        <v>#REF!</v>
      </c>
      <c r="I513" s="351" t="e">
        <f>+'Ark1'!#REF!</f>
        <v>#REF!</v>
      </c>
      <c r="J513" s="235" t="e">
        <f>+IF(I513=0,"",'Ark1'!#REF!)</f>
        <v>#REF!</v>
      </c>
      <c r="K513" s="235"/>
      <c r="L513" s="235" t="e">
        <f>+IF(I513=0,"",'Ark1'!#REF!)</f>
        <v>#REF!</v>
      </c>
      <c r="M513" s="235"/>
      <c r="N513" s="237" t="e">
        <f>+'Ark1'!#REF!</f>
        <v>#REF!</v>
      </c>
      <c r="O513" s="237"/>
      <c r="P513" s="237"/>
      <c r="Q513" s="237"/>
      <c r="R513" s="32" t="e">
        <f>+IF(I513=0,"",'Ark1'!#REF!)</f>
        <v>#REF!</v>
      </c>
      <c r="S513" s="32"/>
      <c r="T513" s="235" t="e">
        <f>+IF(N513=0,"",'Ark1'!#REF!)</f>
        <v>#REF!</v>
      </c>
      <c r="U513" s="235"/>
      <c r="V513" s="235" t="e">
        <f>+IF(N513=0,"",'Ark1'!#REF!)</f>
        <v>#REF!</v>
      </c>
      <c r="W513" s="235"/>
      <c r="X513" s="236" t="e">
        <f>+IF(I513=0,"",'Ark1'!#REF!)</f>
        <v>#REF!</v>
      </c>
      <c r="Y513" s="237" t="e">
        <f>+IF(I513=0,"",'Ark1'!#REF!)</f>
        <v>#REF!</v>
      </c>
      <c r="Z513" s="237" t="e">
        <f>+IF(I513=0,"",'Ark1'!#REF!)</f>
        <v>#REF!</v>
      </c>
      <c r="AA513" s="237" t="e">
        <f>+IF(I513=0,"",'Ark1'!#REF!)</f>
        <v>#REF!</v>
      </c>
      <c r="AB513" s="237" t="e">
        <f>+IF(I513=0,"",'Ark1'!#REF!)</f>
        <v>#REF!</v>
      </c>
      <c r="AC513" s="235" t="e">
        <f>+IF(I513=0,"",'Ark1'!#REF!)</f>
        <v>#REF!</v>
      </c>
      <c r="AD513" s="236" t="e">
        <f>+IF(I513=0,"",'Ark1'!#REF!)</f>
        <v>#REF!</v>
      </c>
      <c r="AE513" s="237" t="e">
        <f>+IF(I513=0,"",'Ark1'!#REF!)</f>
        <v>#REF!</v>
      </c>
      <c r="AF513" s="235" t="e">
        <f t="shared" si="47"/>
        <v>#REF!</v>
      </c>
      <c r="AG513" s="235" t="e">
        <f t="shared" si="48"/>
        <v>#REF!</v>
      </c>
      <c r="AH513" s="305"/>
    </row>
    <row r="514" spans="1:62" ht="19.8">
      <c r="A514" s="305"/>
      <c r="B514" s="305"/>
      <c r="C514" s="305"/>
      <c r="D514" s="305"/>
      <c r="E514" s="305"/>
      <c r="F514" s="305"/>
      <c r="G514" s="305"/>
      <c r="H514" s="305"/>
      <c r="I514" s="352"/>
      <c r="J514" s="328"/>
      <c r="K514" s="328"/>
      <c r="L514" s="328"/>
      <c r="M514" s="328"/>
      <c r="N514" s="237" t="e">
        <f>+'Ark1'!#REF!</f>
        <v>#REF!</v>
      </c>
      <c r="O514" s="237"/>
      <c r="P514" s="237"/>
      <c r="Q514" s="237"/>
      <c r="R514" s="305"/>
      <c r="S514" s="305"/>
      <c r="T514" s="235" t="e">
        <f>+IF(N514=0,"",'Ark1'!#REF!)</f>
        <v>#REF!</v>
      </c>
      <c r="U514" s="235"/>
      <c r="V514" s="235" t="e">
        <f>+IF(N514=0,"",'Ark1'!#REF!)</f>
        <v>#REF!</v>
      </c>
      <c r="W514" s="235"/>
      <c r="X514" s="305"/>
      <c r="Y514" s="329"/>
      <c r="Z514" s="329"/>
      <c r="AA514" s="329"/>
      <c r="AB514" s="329"/>
      <c r="AC514" s="329"/>
      <c r="AD514" s="305"/>
      <c r="AE514" s="329"/>
      <c r="AF514" s="330"/>
      <c r="AG514" s="331"/>
      <c r="AH514" s="305"/>
      <c r="AI514" s="217"/>
      <c r="AK514" s="29"/>
      <c r="AL514" s="27"/>
      <c r="AM514" s="218"/>
      <c r="AN514" s="28"/>
      <c r="AR514" s="28"/>
      <c r="BJ514" s="230"/>
    </row>
    <row r="515" spans="1:62" ht="19.8">
      <c r="A515" s="305"/>
      <c r="B515" s="305" t="s">
        <v>648</v>
      </c>
      <c r="C515" s="305"/>
      <c r="D515" s="259" t="e">
        <f>+D517</f>
        <v>#REF!</v>
      </c>
      <c r="E515" s="305"/>
      <c r="F515" s="305"/>
      <c r="G515" s="305"/>
      <c r="H515" s="305"/>
      <c r="I515" s="336" t="e">
        <f>SUM(I517:I541)</f>
        <v>#REF!</v>
      </c>
      <c r="J515" s="332"/>
      <c r="K515" s="332"/>
      <c r="L515" s="332"/>
      <c r="M515" s="332"/>
      <c r="N515" s="237" t="e">
        <f>+'Ark1'!#REF!</f>
        <v>#REF!</v>
      </c>
      <c r="O515" s="237"/>
      <c r="P515" s="237"/>
      <c r="Q515" s="237"/>
      <c r="R515" s="262">
        <f>+Klasse!N31</f>
        <v>21.400066964285656</v>
      </c>
      <c r="S515" s="305"/>
      <c r="T515" s="235" t="e">
        <f>+IF(N515=0,"",'Ark1'!#REF!)</f>
        <v>#REF!</v>
      </c>
      <c r="U515" s="235"/>
      <c r="V515" s="235" t="e">
        <f>+IF(N515=0,"",'Ark1'!#REF!)</f>
        <v>#REF!</v>
      </c>
      <c r="W515" s="235"/>
      <c r="X515" s="333"/>
      <c r="Y515" s="329"/>
      <c r="Z515" s="329"/>
      <c r="AA515" s="329"/>
      <c r="AB515" s="329"/>
      <c r="AC515" s="329"/>
      <c r="AD515" s="305"/>
      <c r="AE515" s="329"/>
      <c r="AF515" s="329"/>
      <c r="AG515" s="329"/>
      <c r="AH515" s="305"/>
      <c r="AI515" s="217"/>
      <c r="AK515" s="29"/>
      <c r="AL515" s="27"/>
      <c r="AM515" s="218"/>
      <c r="AN515" s="28"/>
      <c r="AR515" s="28"/>
      <c r="BJ515" s="230"/>
    </row>
    <row r="516" spans="1:62" ht="19.8">
      <c r="A516" s="580"/>
      <c r="B516" s="580"/>
      <c r="C516" s="581"/>
      <c r="D516" s="580"/>
      <c r="E516" s="580"/>
      <c r="F516" s="580"/>
      <c r="G516" s="305"/>
      <c r="H516" s="334"/>
      <c r="I516" s="352"/>
      <c r="J516" s="328"/>
      <c r="K516" s="328"/>
      <c r="L516" s="328"/>
      <c r="M516" s="328"/>
      <c r="N516" s="237" t="e">
        <f>+'Ark1'!#REF!</f>
        <v>#REF!</v>
      </c>
      <c r="O516" s="237"/>
      <c r="P516" s="237"/>
      <c r="Q516" s="237"/>
      <c r="R516" s="328"/>
      <c r="S516" s="305"/>
      <c r="T516" s="235" t="e">
        <f>+IF(N516=0,"",'Ark1'!#REF!)</f>
        <v>#REF!</v>
      </c>
      <c r="U516" s="235"/>
      <c r="V516" s="235" t="e">
        <f>+IF(N516=0,"",'Ark1'!#REF!)</f>
        <v>#REF!</v>
      </c>
      <c r="W516" s="235"/>
      <c r="X516" s="334"/>
      <c r="Y516" s="329"/>
      <c r="Z516" s="329"/>
      <c r="AA516" s="329"/>
      <c r="AB516" s="329"/>
      <c r="AC516" s="330"/>
      <c r="AD516" s="305"/>
      <c r="AE516" s="330"/>
      <c r="AF516" s="330"/>
      <c r="AG516" s="331"/>
      <c r="AH516" s="305"/>
      <c r="AI516" s="217"/>
      <c r="AK516" s="29"/>
      <c r="AL516" s="27"/>
      <c r="AM516" s="218"/>
      <c r="AN516" s="28"/>
      <c r="AR516" s="28"/>
      <c r="BJ516" s="230"/>
    </row>
    <row r="517" spans="1:62" ht="15.6">
      <c r="A517" s="305"/>
      <c r="B517" s="305" t="e">
        <f>+'Ark1'!#REF!</f>
        <v>#REF!</v>
      </c>
      <c r="C517" s="234" t="e">
        <f>+'Ark1'!#REF!</f>
        <v>#REF!</v>
      </c>
      <c r="D517" s="234" t="e">
        <f>VLOOKUP(C517,Klasse!$C$10:$D$26,2)</f>
        <v>#REF!</v>
      </c>
      <c r="E517" s="234" t="e">
        <f>+'Ark1'!#REF!</f>
        <v>#REF!</v>
      </c>
      <c r="F517" s="234" t="e">
        <f>+'Ark1'!#REF!</f>
        <v>#REF!</v>
      </c>
      <c r="G517" s="234" t="e">
        <f>VLOOKUP(F517,Slakteri!$C$9:$D$36,2)</f>
        <v>#REF!</v>
      </c>
      <c r="H517" s="234" t="e">
        <f>+IF(I517=0,"",'Ark1'!#REF!)</f>
        <v>#REF!</v>
      </c>
      <c r="I517" s="351" t="e">
        <f>+'Ark1'!#REF!</f>
        <v>#REF!</v>
      </c>
      <c r="J517" s="235" t="e">
        <f>+IF(I517=0,"",'Ark1'!#REF!)</f>
        <v>#REF!</v>
      </c>
      <c r="K517" s="235"/>
      <c r="L517" s="235" t="e">
        <f>+IF(I517=0,"",'Ark1'!#REF!)</f>
        <v>#REF!</v>
      </c>
      <c r="M517" s="235"/>
      <c r="N517" s="237" t="e">
        <f>+'Ark1'!#REF!</f>
        <v>#REF!</v>
      </c>
      <c r="O517" s="237"/>
      <c r="P517" s="237"/>
      <c r="Q517" s="237"/>
      <c r="R517" s="32" t="e">
        <f>+IF(I517=0,"",'Ark1'!#REF!)</f>
        <v>#REF!</v>
      </c>
      <c r="S517" s="305"/>
      <c r="T517" s="235" t="e">
        <f>+IF(N517=0,"",'Ark1'!#REF!)</f>
        <v>#REF!</v>
      </c>
      <c r="U517" s="235"/>
      <c r="V517" s="235" t="e">
        <f>+IF(N517=0,"",'Ark1'!#REF!)</f>
        <v>#REF!</v>
      </c>
      <c r="W517" s="235"/>
      <c r="X517" s="236" t="e">
        <f>+IF(I517=0,"",'Ark1'!#REF!)</f>
        <v>#REF!</v>
      </c>
      <c r="Y517" s="237" t="e">
        <f>+IF(I517=0,"",'Ark1'!#REF!)</f>
        <v>#REF!</v>
      </c>
      <c r="Z517" s="237" t="e">
        <f>+IF(I517=0,"",'Ark1'!#REF!)</f>
        <v>#REF!</v>
      </c>
      <c r="AA517" s="237" t="e">
        <f>+IF(I517=0,"",'Ark1'!#REF!)</f>
        <v>#REF!</v>
      </c>
      <c r="AB517" s="237" t="e">
        <f>+IF(I517=0,"",'Ark1'!#REF!)</f>
        <v>#REF!</v>
      </c>
      <c r="AC517" s="235" t="e">
        <f>+IF(I517=0,"",'Ark1'!#REF!)</f>
        <v>#REF!</v>
      </c>
      <c r="AD517" s="236" t="e">
        <f>+IF(I517=0,"",'Ark1'!#REF!)</f>
        <v>#REF!</v>
      </c>
      <c r="AE517" s="237" t="e">
        <f>+IF(I517=0,"",'Ark1'!#REF!)</f>
        <v>#REF!</v>
      </c>
      <c r="AF517" s="235" t="e">
        <f t="shared" ref="AF517:AF541" si="49">IF(I517=0,"",R517/C517)</f>
        <v>#REF!</v>
      </c>
      <c r="AG517" s="235" t="e">
        <f t="shared" ref="AG517:AG545" si="50">IF(I517=0,"",I517/H517)</f>
        <v>#REF!</v>
      </c>
      <c r="AH517" s="305"/>
    </row>
    <row r="518" spans="1:62" ht="15.6">
      <c r="A518" s="305"/>
      <c r="B518" s="305" t="e">
        <f>+'Ark1'!#REF!</f>
        <v>#REF!</v>
      </c>
      <c r="C518" s="234" t="e">
        <f>+'Ark1'!#REF!</f>
        <v>#REF!</v>
      </c>
      <c r="D518" s="234" t="e">
        <f>VLOOKUP(C518,Klasse!$C$10:$D$26,2)</f>
        <v>#REF!</v>
      </c>
      <c r="E518" s="234" t="e">
        <f>+'Ark1'!#REF!</f>
        <v>#REF!</v>
      </c>
      <c r="F518" s="234" t="e">
        <f>+'Ark1'!#REF!</f>
        <v>#REF!</v>
      </c>
      <c r="G518" s="234" t="e">
        <f>VLOOKUP(F518,Slakteri!$C$9:$D$36,2)</f>
        <v>#REF!</v>
      </c>
      <c r="H518" s="234" t="e">
        <f>+IF(I518=0,"",'Ark1'!#REF!)</f>
        <v>#REF!</v>
      </c>
      <c r="I518" s="351" t="e">
        <f>+'Ark1'!#REF!</f>
        <v>#REF!</v>
      </c>
      <c r="J518" s="235" t="e">
        <f>+IF(I518=0,"",'Ark1'!#REF!)</f>
        <v>#REF!</v>
      </c>
      <c r="K518" s="235"/>
      <c r="L518" s="235" t="e">
        <f>+IF(I518=0,"",'Ark1'!#REF!)</f>
        <v>#REF!</v>
      </c>
      <c r="M518" s="235"/>
      <c r="N518" s="237" t="e">
        <f>+'Ark1'!#REF!</f>
        <v>#REF!</v>
      </c>
      <c r="O518" s="237"/>
      <c r="P518" s="237"/>
      <c r="Q518" s="237"/>
      <c r="R518" s="32" t="e">
        <f>+IF(I518=0,"",'Ark1'!#REF!)</f>
        <v>#REF!</v>
      </c>
      <c r="S518" s="305"/>
      <c r="T518" s="235" t="e">
        <f>+IF(N518=0,"",'Ark1'!#REF!)</f>
        <v>#REF!</v>
      </c>
      <c r="U518" s="235"/>
      <c r="V518" s="235" t="e">
        <f>+IF(N518=0,"",'Ark1'!#REF!)</f>
        <v>#REF!</v>
      </c>
      <c r="W518" s="235"/>
      <c r="X518" s="236" t="e">
        <f>+IF(I518=0,"",'Ark1'!#REF!)</f>
        <v>#REF!</v>
      </c>
      <c r="Y518" s="237" t="e">
        <f>+IF(I518=0,"",'Ark1'!#REF!)</f>
        <v>#REF!</v>
      </c>
      <c r="Z518" s="237" t="e">
        <f>+IF(I518=0,"",'Ark1'!#REF!)</f>
        <v>#REF!</v>
      </c>
      <c r="AA518" s="237" t="e">
        <f>+IF(I518=0,"",'Ark1'!#REF!)</f>
        <v>#REF!</v>
      </c>
      <c r="AB518" s="237" t="e">
        <f>+IF(I518=0,"",'Ark1'!#REF!)</f>
        <v>#REF!</v>
      </c>
      <c r="AC518" s="235" t="e">
        <f>+IF(I518=0,"",'Ark1'!#REF!)</f>
        <v>#REF!</v>
      </c>
      <c r="AD518" s="236" t="e">
        <f>+IF(I518=0,"",'Ark1'!#REF!)</f>
        <v>#REF!</v>
      </c>
      <c r="AE518" s="237" t="e">
        <f>+IF(I518=0,"",'Ark1'!#REF!)</f>
        <v>#REF!</v>
      </c>
      <c r="AF518" s="235" t="e">
        <f t="shared" si="49"/>
        <v>#REF!</v>
      </c>
      <c r="AG518" s="235" t="e">
        <f t="shared" ref="AG518:AG541" si="51">IF(I518=0,"",I518/H518)</f>
        <v>#REF!</v>
      </c>
      <c r="AH518" s="305"/>
    </row>
    <row r="519" spans="1:62" ht="15.6">
      <c r="A519" s="305"/>
      <c r="B519" s="305" t="e">
        <f>+'Ark1'!#REF!</f>
        <v>#REF!</v>
      </c>
      <c r="C519" s="234" t="e">
        <f>+'Ark1'!#REF!</f>
        <v>#REF!</v>
      </c>
      <c r="D519" s="234" t="e">
        <f>VLOOKUP(C519,Klasse!$C$10:$D$26,2)</f>
        <v>#REF!</v>
      </c>
      <c r="E519" s="234" t="e">
        <f>+'Ark1'!#REF!</f>
        <v>#REF!</v>
      </c>
      <c r="F519" s="234" t="e">
        <f>+'Ark1'!#REF!</f>
        <v>#REF!</v>
      </c>
      <c r="G519" s="234" t="e">
        <f>VLOOKUP(F519,Slakteri!$C$9:$D$36,2)</f>
        <v>#REF!</v>
      </c>
      <c r="H519" s="234" t="e">
        <f>+IF(I519=0,"",'Ark1'!#REF!)</f>
        <v>#REF!</v>
      </c>
      <c r="I519" s="351" t="e">
        <f>+'Ark1'!#REF!</f>
        <v>#REF!</v>
      </c>
      <c r="J519" s="235" t="e">
        <f>+IF(I519=0,"",'Ark1'!#REF!)</f>
        <v>#REF!</v>
      </c>
      <c r="K519" s="235"/>
      <c r="L519" s="235" t="e">
        <f>+IF(I519=0,"",'Ark1'!#REF!)</f>
        <v>#REF!</v>
      </c>
      <c r="M519" s="235"/>
      <c r="N519" s="237" t="e">
        <f>+'Ark1'!#REF!</f>
        <v>#REF!</v>
      </c>
      <c r="O519" s="237"/>
      <c r="P519" s="237"/>
      <c r="Q519" s="237"/>
      <c r="R519" s="32" t="e">
        <f>+IF(I519=0,"",'Ark1'!#REF!)</f>
        <v>#REF!</v>
      </c>
      <c r="S519" s="305"/>
      <c r="T519" s="235" t="e">
        <f>+IF(N519=0,"",'Ark1'!#REF!)</f>
        <v>#REF!</v>
      </c>
      <c r="U519" s="235"/>
      <c r="V519" s="235" t="e">
        <f>+IF(N519=0,"",'Ark1'!#REF!)</f>
        <v>#REF!</v>
      </c>
      <c r="W519" s="235"/>
      <c r="X519" s="236" t="e">
        <f>+IF(I519=0,"",'Ark1'!#REF!)</f>
        <v>#REF!</v>
      </c>
      <c r="Y519" s="237" t="e">
        <f>+IF(I519=0,"",'Ark1'!#REF!)</f>
        <v>#REF!</v>
      </c>
      <c r="Z519" s="237" t="e">
        <f>+IF(I519=0,"",'Ark1'!#REF!)</f>
        <v>#REF!</v>
      </c>
      <c r="AA519" s="237" t="e">
        <f>+IF(I519=0,"",'Ark1'!#REF!)</f>
        <v>#REF!</v>
      </c>
      <c r="AB519" s="237" t="e">
        <f>+IF(I519=0,"",'Ark1'!#REF!)</f>
        <v>#REF!</v>
      </c>
      <c r="AC519" s="235" t="e">
        <f>+IF(I519=0,"",'Ark1'!#REF!)</f>
        <v>#REF!</v>
      </c>
      <c r="AD519" s="236" t="e">
        <f>+IF(I519=0,"",'Ark1'!#REF!)</f>
        <v>#REF!</v>
      </c>
      <c r="AE519" s="237" t="e">
        <f>+IF(I519=0,"",'Ark1'!#REF!)</f>
        <v>#REF!</v>
      </c>
      <c r="AF519" s="235" t="e">
        <f t="shared" si="49"/>
        <v>#REF!</v>
      </c>
      <c r="AG519" s="235" t="e">
        <f t="shared" si="51"/>
        <v>#REF!</v>
      </c>
      <c r="AH519" s="305"/>
    </row>
    <row r="520" spans="1:62" ht="15.6">
      <c r="A520" s="305"/>
      <c r="B520" s="305" t="e">
        <f>+'Ark1'!#REF!</f>
        <v>#REF!</v>
      </c>
      <c r="C520" s="234" t="e">
        <f>+'Ark1'!#REF!</f>
        <v>#REF!</v>
      </c>
      <c r="D520" s="234" t="e">
        <f>VLOOKUP(C520,Klasse!$C$10:$D$26,2)</f>
        <v>#REF!</v>
      </c>
      <c r="E520" s="234" t="e">
        <f>+'Ark1'!#REF!</f>
        <v>#REF!</v>
      </c>
      <c r="F520" s="234" t="e">
        <f>+'Ark1'!#REF!</f>
        <v>#REF!</v>
      </c>
      <c r="G520" s="234" t="e">
        <f>VLOOKUP(F520,Slakteri!$C$9:$D$36,2)</f>
        <v>#REF!</v>
      </c>
      <c r="H520" s="234" t="e">
        <f>+IF(I520=0,"",'Ark1'!#REF!)</f>
        <v>#REF!</v>
      </c>
      <c r="I520" s="351" t="e">
        <f>+'Ark1'!#REF!</f>
        <v>#REF!</v>
      </c>
      <c r="J520" s="235" t="e">
        <f>+IF(I520=0,"",'Ark1'!#REF!)</f>
        <v>#REF!</v>
      </c>
      <c r="K520" s="235"/>
      <c r="L520" s="235" t="e">
        <f>+IF(I520=0,"",'Ark1'!#REF!)</f>
        <v>#REF!</v>
      </c>
      <c r="M520" s="235"/>
      <c r="N520" s="237" t="e">
        <f>+'Ark1'!#REF!</f>
        <v>#REF!</v>
      </c>
      <c r="O520" s="237"/>
      <c r="P520" s="237"/>
      <c r="Q520" s="237"/>
      <c r="R520" s="32" t="e">
        <f>+IF(I520=0,"",'Ark1'!#REF!)</f>
        <v>#REF!</v>
      </c>
      <c r="S520" s="305"/>
      <c r="T520" s="235" t="e">
        <f>+IF(N520=0,"",'Ark1'!#REF!)</f>
        <v>#REF!</v>
      </c>
      <c r="U520" s="235"/>
      <c r="V520" s="235" t="e">
        <f>+IF(N520=0,"",'Ark1'!#REF!)</f>
        <v>#REF!</v>
      </c>
      <c r="W520" s="235"/>
      <c r="X520" s="236" t="e">
        <f>+IF(I520=0,"",'Ark1'!#REF!)</f>
        <v>#REF!</v>
      </c>
      <c r="Y520" s="237" t="e">
        <f>+IF(I520=0,"",'Ark1'!#REF!)</f>
        <v>#REF!</v>
      </c>
      <c r="Z520" s="237" t="e">
        <f>+IF(I520=0,"",'Ark1'!#REF!)</f>
        <v>#REF!</v>
      </c>
      <c r="AA520" s="237" t="e">
        <f>+IF(I520=0,"",'Ark1'!#REF!)</f>
        <v>#REF!</v>
      </c>
      <c r="AB520" s="237" t="e">
        <f>+IF(I520=0,"",'Ark1'!#REF!)</f>
        <v>#REF!</v>
      </c>
      <c r="AC520" s="235" t="e">
        <f>+IF(I520=0,"",'Ark1'!#REF!)</f>
        <v>#REF!</v>
      </c>
      <c r="AD520" s="236" t="e">
        <f>+IF(I520=0,"",'Ark1'!#REF!)</f>
        <v>#REF!</v>
      </c>
      <c r="AE520" s="237" t="e">
        <f>+IF(I520=0,"",'Ark1'!#REF!)</f>
        <v>#REF!</v>
      </c>
      <c r="AF520" s="235" t="e">
        <f t="shared" si="49"/>
        <v>#REF!</v>
      </c>
      <c r="AG520" s="235" t="e">
        <f t="shared" si="51"/>
        <v>#REF!</v>
      </c>
      <c r="AH520" s="305"/>
    </row>
    <row r="521" spans="1:62" ht="15.6">
      <c r="A521" s="305"/>
      <c r="B521" s="305" t="e">
        <f>+'Ark1'!#REF!</f>
        <v>#REF!</v>
      </c>
      <c r="C521" s="234" t="e">
        <f>+'Ark1'!#REF!</f>
        <v>#REF!</v>
      </c>
      <c r="D521" s="234" t="e">
        <f>VLOOKUP(C521,Klasse!$C$10:$D$26,2)</f>
        <v>#REF!</v>
      </c>
      <c r="E521" s="234" t="e">
        <f>+'Ark1'!#REF!</f>
        <v>#REF!</v>
      </c>
      <c r="F521" s="234" t="e">
        <f>+'Ark1'!#REF!</f>
        <v>#REF!</v>
      </c>
      <c r="G521" s="234" t="e">
        <f>VLOOKUP(F521,Slakteri!$C$9:$D$36,2)</f>
        <v>#REF!</v>
      </c>
      <c r="H521" s="234" t="e">
        <f>+IF(I521=0,"",'Ark1'!#REF!)</f>
        <v>#REF!</v>
      </c>
      <c r="I521" s="351" t="e">
        <f>+'Ark1'!#REF!</f>
        <v>#REF!</v>
      </c>
      <c r="J521" s="235" t="e">
        <f>+IF(I521=0,"",'Ark1'!#REF!)</f>
        <v>#REF!</v>
      </c>
      <c r="K521" s="235"/>
      <c r="L521" s="235" t="e">
        <f>+IF(I521=0,"",'Ark1'!#REF!)</f>
        <v>#REF!</v>
      </c>
      <c r="M521" s="235"/>
      <c r="N521" s="237" t="e">
        <f>+'Ark1'!#REF!</f>
        <v>#REF!</v>
      </c>
      <c r="O521" s="237"/>
      <c r="P521" s="237"/>
      <c r="Q521" s="237"/>
      <c r="R521" s="32" t="e">
        <f>+IF(I521=0,"",'Ark1'!#REF!)</f>
        <v>#REF!</v>
      </c>
      <c r="S521" s="305"/>
      <c r="T521" s="235" t="e">
        <f>+IF(N521=0,"",'Ark1'!#REF!)</f>
        <v>#REF!</v>
      </c>
      <c r="U521" s="235"/>
      <c r="V521" s="235" t="e">
        <f>+IF(N521=0,"",'Ark1'!#REF!)</f>
        <v>#REF!</v>
      </c>
      <c r="W521" s="235"/>
      <c r="X521" s="236" t="e">
        <f>+IF(I521=0,"",'Ark1'!#REF!)</f>
        <v>#REF!</v>
      </c>
      <c r="Y521" s="237" t="e">
        <f>+IF(I521=0,"",'Ark1'!#REF!)</f>
        <v>#REF!</v>
      </c>
      <c r="Z521" s="237" t="e">
        <f>+IF(I521=0,"",'Ark1'!#REF!)</f>
        <v>#REF!</v>
      </c>
      <c r="AA521" s="237" t="e">
        <f>+IF(I521=0,"",'Ark1'!#REF!)</f>
        <v>#REF!</v>
      </c>
      <c r="AB521" s="237" t="e">
        <f>+IF(I521=0,"",'Ark1'!#REF!)</f>
        <v>#REF!</v>
      </c>
      <c r="AC521" s="235" t="e">
        <f>+IF(I521=0,"",'Ark1'!#REF!)</f>
        <v>#REF!</v>
      </c>
      <c r="AD521" s="236" t="e">
        <f>+IF(I521=0,"",'Ark1'!#REF!)</f>
        <v>#REF!</v>
      </c>
      <c r="AE521" s="237" t="e">
        <f>+IF(I521=0,"",'Ark1'!#REF!)</f>
        <v>#REF!</v>
      </c>
      <c r="AF521" s="235" t="e">
        <f t="shared" si="49"/>
        <v>#REF!</v>
      </c>
      <c r="AG521" s="235" t="e">
        <f t="shared" si="51"/>
        <v>#REF!</v>
      </c>
      <c r="AH521" s="305"/>
    </row>
    <row r="522" spans="1:62" ht="15.6">
      <c r="A522" s="305"/>
      <c r="B522" s="305" t="e">
        <f>+'Ark1'!#REF!</f>
        <v>#REF!</v>
      </c>
      <c r="C522" s="234" t="e">
        <f>+'Ark1'!#REF!</f>
        <v>#REF!</v>
      </c>
      <c r="D522" s="234" t="e">
        <f>VLOOKUP(C522,Klasse!$C$10:$D$26,2)</f>
        <v>#REF!</v>
      </c>
      <c r="E522" s="234" t="e">
        <f>+'Ark1'!#REF!</f>
        <v>#REF!</v>
      </c>
      <c r="F522" s="234" t="e">
        <f>+'Ark1'!#REF!</f>
        <v>#REF!</v>
      </c>
      <c r="G522" s="234" t="e">
        <f>VLOOKUP(F522,Slakteri!$C$9:$D$36,2)</f>
        <v>#REF!</v>
      </c>
      <c r="H522" s="234" t="e">
        <f>+IF(I522=0,"",'Ark1'!#REF!)</f>
        <v>#REF!</v>
      </c>
      <c r="I522" s="351" t="e">
        <f>+'Ark1'!#REF!</f>
        <v>#REF!</v>
      </c>
      <c r="J522" s="235" t="e">
        <f>+IF(I522=0,"",'Ark1'!#REF!)</f>
        <v>#REF!</v>
      </c>
      <c r="K522" s="235"/>
      <c r="L522" s="235" t="e">
        <f>+IF(I522=0,"",'Ark1'!#REF!)</f>
        <v>#REF!</v>
      </c>
      <c r="M522" s="235"/>
      <c r="N522" s="237" t="e">
        <f>+'Ark1'!#REF!</f>
        <v>#REF!</v>
      </c>
      <c r="O522" s="237"/>
      <c r="P522" s="237"/>
      <c r="Q522" s="237"/>
      <c r="R522" s="32" t="e">
        <f>+IF(I522=0,"",'Ark1'!#REF!)</f>
        <v>#REF!</v>
      </c>
      <c r="S522" s="305"/>
      <c r="T522" s="235" t="e">
        <f>+IF(N522=0,"",'Ark1'!#REF!)</f>
        <v>#REF!</v>
      </c>
      <c r="U522" s="235"/>
      <c r="V522" s="235" t="e">
        <f>+IF(N522=0,"",'Ark1'!#REF!)</f>
        <v>#REF!</v>
      </c>
      <c r="W522" s="235"/>
      <c r="X522" s="236" t="e">
        <f>+IF(I522=0,"",'Ark1'!#REF!)</f>
        <v>#REF!</v>
      </c>
      <c r="Y522" s="237" t="e">
        <f>+IF(I522=0,"",'Ark1'!#REF!)</f>
        <v>#REF!</v>
      </c>
      <c r="Z522" s="237" t="e">
        <f>+IF(I522=0,"",'Ark1'!#REF!)</f>
        <v>#REF!</v>
      </c>
      <c r="AA522" s="237" t="e">
        <f>+IF(I522=0,"",'Ark1'!#REF!)</f>
        <v>#REF!</v>
      </c>
      <c r="AB522" s="237" t="e">
        <f>+IF(I522=0,"",'Ark1'!#REF!)</f>
        <v>#REF!</v>
      </c>
      <c r="AC522" s="235" t="e">
        <f>+IF(I522=0,"",'Ark1'!#REF!)</f>
        <v>#REF!</v>
      </c>
      <c r="AD522" s="236" t="e">
        <f>+IF(I522=0,"",'Ark1'!#REF!)</f>
        <v>#REF!</v>
      </c>
      <c r="AE522" s="237" t="e">
        <f>+IF(I522=0,"",'Ark1'!#REF!)</f>
        <v>#REF!</v>
      </c>
      <c r="AF522" s="235" t="e">
        <f t="shared" si="49"/>
        <v>#REF!</v>
      </c>
      <c r="AG522" s="235" t="e">
        <f t="shared" si="51"/>
        <v>#REF!</v>
      </c>
      <c r="AH522" s="305"/>
    </row>
    <row r="523" spans="1:62" ht="15.6">
      <c r="A523" s="305"/>
      <c r="B523" s="305" t="e">
        <f>+'Ark1'!#REF!</f>
        <v>#REF!</v>
      </c>
      <c r="C523" s="234" t="e">
        <f>+'Ark1'!#REF!</f>
        <v>#REF!</v>
      </c>
      <c r="D523" s="234" t="e">
        <f>VLOOKUP(C523,Klasse!$C$10:$D$26,2)</f>
        <v>#REF!</v>
      </c>
      <c r="E523" s="234" t="e">
        <f>+'Ark1'!#REF!</f>
        <v>#REF!</v>
      </c>
      <c r="F523" s="234" t="e">
        <f>+'Ark1'!#REF!</f>
        <v>#REF!</v>
      </c>
      <c r="G523" s="234" t="e">
        <f>VLOOKUP(F523,Slakteri!$C$9:$D$36,2)</f>
        <v>#REF!</v>
      </c>
      <c r="H523" s="234" t="e">
        <f>+IF(I523=0,"",'Ark1'!#REF!)</f>
        <v>#REF!</v>
      </c>
      <c r="I523" s="351" t="e">
        <f>+'Ark1'!#REF!</f>
        <v>#REF!</v>
      </c>
      <c r="J523" s="235" t="e">
        <f>+IF(I523=0,"",'Ark1'!#REF!)</f>
        <v>#REF!</v>
      </c>
      <c r="K523" s="235"/>
      <c r="L523" s="235" t="e">
        <f>+IF(I523=0,"",'Ark1'!#REF!)</f>
        <v>#REF!</v>
      </c>
      <c r="M523" s="235"/>
      <c r="N523" s="237" t="e">
        <f>+'Ark1'!#REF!</f>
        <v>#REF!</v>
      </c>
      <c r="O523" s="237"/>
      <c r="P523" s="237"/>
      <c r="Q523" s="237"/>
      <c r="R523" s="32" t="e">
        <f>+IF(I523=0,"",'Ark1'!#REF!)</f>
        <v>#REF!</v>
      </c>
      <c r="S523" s="305"/>
      <c r="T523" s="235" t="e">
        <f>+IF(N523=0,"",'Ark1'!#REF!)</f>
        <v>#REF!</v>
      </c>
      <c r="U523" s="235"/>
      <c r="V523" s="235" t="e">
        <f>+IF(N523=0,"",'Ark1'!#REF!)</f>
        <v>#REF!</v>
      </c>
      <c r="W523" s="235"/>
      <c r="X523" s="236" t="e">
        <f>+IF(I523=0,"",'Ark1'!#REF!)</f>
        <v>#REF!</v>
      </c>
      <c r="Y523" s="237" t="e">
        <f>+IF(I523=0,"",'Ark1'!#REF!)</f>
        <v>#REF!</v>
      </c>
      <c r="Z523" s="237" t="e">
        <f>+IF(I523=0,"",'Ark1'!#REF!)</f>
        <v>#REF!</v>
      </c>
      <c r="AA523" s="237" t="e">
        <f>+IF(I523=0,"",'Ark1'!#REF!)</f>
        <v>#REF!</v>
      </c>
      <c r="AB523" s="237" t="e">
        <f>+IF(I523=0,"",'Ark1'!#REF!)</f>
        <v>#REF!</v>
      </c>
      <c r="AC523" s="235" t="e">
        <f>+IF(I523=0,"",'Ark1'!#REF!)</f>
        <v>#REF!</v>
      </c>
      <c r="AD523" s="236" t="e">
        <f>+IF(I523=0,"",'Ark1'!#REF!)</f>
        <v>#REF!</v>
      </c>
      <c r="AE523" s="237" t="e">
        <f>+IF(I523=0,"",'Ark1'!#REF!)</f>
        <v>#REF!</v>
      </c>
      <c r="AF523" s="235" t="e">
        <f t="shared" si="49"/>
        <v>#REF!</v>
      </c>
      <c r="AG523" s="235" t="e">
        <f t="shared" si="51"/>
        <v>#REF!</v>
      </c>
      <c r="AH523" s="305"/>
    </row>
    <row r="524" spans="1:62" ht="15.6">
      <c r="A524" s="305"/>
      <c r="B524" s="305" t="e">
        <f>+'Ark1'!#REF!</f>
        <v>#REF!</v>
      </c>
      <c r="C524" s="234" t="e">
        <f>+'Ark1'!#REF!</f>
        <v>#REF!</v>
      </c>
      <c r="D524" s="234" t="e">
        <f>VLOOKUP(C524,Klasse!$C$10:$D$26,2)</f>
        <v>#REF!</v>
      </c>
      <c r="E524" s="234" t="e">
        <f>+'Ark1'!#REF!</f>
        <v>#REF!</v>
      </c>
      <c r="F524" s="234" t="e">
        <f>+'Ark1'!#REF!</f>
        <v>#REF!</v>
      </c>
      <c r="G524" s="234" t="e">
        <f>VLOOKUP(F524,Slakteri!$C$9:$D$36,2)</f>
        <v>#REF!</v>
      </c>
      <c r="H524" s="234" t="e">
        <f>+IF(I524=0,"",'Ark1'!#REF!)</f>
        <v>#REF!</v>
      </c>
      <c r="I524" s="351" t="e">
        <f>+'Ark1'!#REF!</f>
        <v>#REF!</v>
      </c>
      <c r="J524" s="235" t="e">
        <f>+IF(I524=0,"",'Ark1'!#REF!)</f>
        <v>#REF!</v>
      </c>
      <c r="K524" s="235"/>
      <c r="L524" s="235" t="e">
        <f>+IF(I524=0,"",'Ark1'!#REF!)</f>
        <v>#REF!</v>
      </c>
      <c r="M524" s="235"/>
      <c r="N524" s="237" t="e">
        <f>+'Ark1'!#REF!</f>
        <v>#REF!</v>
      </c>
      <c r="O524" s="237"/>
      <c r="P524" s="237"/>
      <c r="Q524" s="237"/>
      <c r="R524" s="32" t="e">
        <f>+IF(I524=0,"",'Ark1'!#REF!)</f>
        <v>#REF!</v>
      </c>
      <c r="S524" s="305"/>
      <c r="T524" s="235" t="e">
        <f>+IF(N524=0,"",'Ark1'!#REF!)</f>
        <v>#REF!</v>
      </c>
      <c r="U524" s="235"/>
      <c r="V524" s="235" t="e">
        <f>+IF(N524=0,"",'Ark1'!#REF!)</f>
        <v>#REF!</v>
      </c>
      <c r="W524" s="235"/>
      <c r="X524" s="236" t="e">
        <f>+IF(I524=0,"",'Ark1'!#REF!)</f>
        <v>#REF!</v>
      </c>
      <c r="Y524" s="237" t="e">
        <f>+IF(I524=0,"",'Ark1'!#REF!)</f>
        <v>#REF!</v>
      </c>
      <c r="Z524" s="237" t="e">
        <f>+IF(I524=0,"",'Ark1'!#REF!)</f>
        <v>#REF!</v>
      </c>
      <c r="AA524" s="237" t="e">
        <f>+IF(I524=0,"",'Ark1'!#REF!)</f>
        <v>#REF!</v>
      </c>
      <c r="AB524" s="237" t="e">
        <f>+IF(I524=0,"",'Ark1'!#REF!)</f>
        <v>#REF!</v>
      </c>
      <c r="AC524" s="235" t="e">
        <f>+IF(I524=0,"",'Ark1'!#REF!)</f>
        <v>#REF!</v>
      </c>
      <c r="AD524" s="236" t="e">
        <f>+IF(I524=0,"",'Ark1'!#REF!)</f>
        <v>#REF!</v>
      </c>
      <c r="AE524" s="237" t="e">
        <f>+IF(I524=0,"",'Ark1'!#REF!)</f>
        <v>#REF!</v>
      </c>
      <c r="AF524" s="235" t="e">
        <f t="shared" si="49"/>
        <v>#REF!</v>
      </c>
      <c r="AG524" s="235" t="e">
        <f t="shared" si="51"/>
        <v>#REF!</v>
      </c>
      <c r="AH524" s="305"/>
    </row>
    <row r="525" spans="1:62" ht="15.6">
      <c r="A525" s="305"/>
      <c r="B525" s="305" t="e">
        <f>+'Ark1'!#REF!</f>
        <v>#REF!</v>
      </c>
      <c r="C525" s="234" t="e">
        <f>+'Ark1'!#REF!</f>
        <v>#REF!</v>
      </c>
      <c r="D525" s="234" t="e">
        <f>VLOOKUP(C525,Klasse!$C$10:$D$26,2)</f>
        <v>#REF!</v>
      </c>
      <c r="E525" s="234" t="e">
        <f>+'Ark1'!#REF!</f>
        <v>#REF!</v>
      </c>
      <c r="F525" s="234" t="e">
        <f>+'Ark1'!#REF!</f>
        <v>#REF!</v>
      </c>
      <c r="G525" s="234" t="e">
        <f>VLOOKUP(F525,Slakteri!$C$9:$D$36,2)</f>
        <v>#REF!</v>
      </c>
      <c r="H525" s="234" t="e">
        <f>+IF(I525=0,"",'Ark1'!#REF!)</f>
        <v>#REF!</v>
      </c>
      <c r="I525" s="351" t="e">
        <f>+'Ark1'!#REF!</f>
        <v>#REF!</v>
      </c>
      <c r="J525" s="235" t="e">
        <f>+IF(I525=0,"",'Ark1'!#REF!)</f>
        <v>#REF!</v>
      </c>
      <c r="K525" s="235"/>
      <c r="L525" s="235" t="e">
        <f>+IF(I525=0,"",'Ark1'!#REF!)</f>
        <v>#REF!</v>
      </c>
      <c r="M525" s="235"/>
      <c r="N525" s="237" t="e">
        <f>+'Ark1'!#REF!</f>
        <v>#REF!</v>
      </c>
      <c r="O525" s="237"/>
      <c r="P525" s="237"/>
      <c r="Q525" s="237"/>
      <c r="R525" s="32" t="e">
        <f>+IF(I525=0,"",'Ark1'!#REF!)</f>
        <v>#REF!</v>
      </c>
      <c r="S525" s="305"/>
      <c r="T525" s="235" t="e">
        <f>+IF(N525=0,"",'Ark1'!#REF!)</f>
        <v>#REF!</v>
      </c>
      <c r="U525" s="235"/>
      <c r="V525" s="235" t="e">
        <f>+IF(N525=0,"",'Ark1'!#REF!)</f>
        <v>#REF!</v>
      </c>
      <c r="W525" s="235"/>
      <c r="X525" s="236" t="e">
        <f>+IF(I525=0,"",'Ark1'!#REF!)</f>
        <v>#REF!</v>
      </c>
      <c r="Y525" s="237" t="e">
        <f>+IF(I525=0,"",'Ark1'!#REF!)</f>
        <v>#REF!</v>
      </c>
      <c r="Z525" s="237" t="e">
        <f>+IF(I525=0,"",'Ark1'!#REF!)</f>
        <v>#REF!</v>
      </c>
      <c r="AA525" s="237" t="e">
        <f>+IF(I525=0,"",'Ark1'!#REF!)</f>
        <v>#REF!</v>
      </c>
      <c r="AB525" s="237" t="e">
        <f>+IF(I525=0,"",'Ark1'!#REF!)</f>
        <v>#REF!</v>
      </c>
      <c r="AC525" s="235" t="e">
        <f>+IF(I525=0,"",'Ark1'!#REF!)</f>
        <v>#REF!</v>
      </c>
      <c r="AD525" s="236" t="e">
        <f>+IF(I525=0,"",'Ark1'!#REF!)</f>
        <v>#REF!</v>
      </c>
      <c r="AE525" s="237" t="e">
        <f>+IF(I525=0,"",'Ark1'!#REF!)</f>
        <v>#REF!</v>
      </c>
      <c r="AF525" s="235" t="e">
        <f t="shared" si="49"/>
        <v>#REF!</v>
      </c>
      <c r="AG525" s="235" t="e">
        <f t="shared" si="51"/>
        <v>#REF!</v>
      </c>
      <c r="AH525" s="305"/>
    </row>
    <row r="526" spans="1:62" ht="15.6">
      <c r="A526" s="305"/>
      <c r="B526" s="305" t="e">
        <f>+'Ark1'!#REF!</f>
        <v>#REF!</v>
      </c>
      <c r="C526" s="234" t="e">
        <f>+'Ark1'!#REF!</f>
        <v>#REF!</v>
      </c>
      <c r="D526" s="234" t="e">
        <f>VLOOKUP(C526,Klasse!$C$10:$D$26,2)</f>
        <v>#REF!</v>
      </c>
      <c r="E526" s="234" t="e">
        <f>+'Ark1'!#REF!</f>
        <v>#REF!</v>
      </c>
      <c r="F526" s="234" t="e">
        <f>+'Ark1'!#REF!</f>
        <v>#REF!</v>
      </c>
      <c r="G526" s="234" t="e">
        <f>VLOOKUP(F526,Slakteri!$C$9:$D$36,2)</f>
        <v>#REF!</v>
      </c>
      <c r="H526" s="234" t="e">
        <f>+IF(I526=0,"",'Ark1'!#REF!)</f>
        <v>#REF!</v>
      </c>
      <c r="I526" s="351" t="e">
        <f>+'Ark1'!#REF!</f>
        <v>#REF!</v>
      </c>
      <c r="J526" s="235" t="e">
        <f>+IF(I526=0,"",'Ark1'!#REF!)</f>
        <v>#REF!</v>
      </c>
      <c r="K526" s="235"/>
      <c r="L526" s="235" t="e">
        <f>+IF(I526=0,"",'Ark1'!#REF!)</f>
        <v>#REF!</v>
      </c>
      <c r="M526" s="235"/>
      <c r="N526" s="237" t="e">
        <f>+'Ark1'!#REF!</f>
        <v>#REF!</v>
      </c>
      <c r="O526" s="237"/>
      <c r="P526" s="237"/>
      <c r="Q526" s="237"/>
      <c r="R526" s="32" t="e">
        <f>+IF(I526=0,"",'Ark1'!#REF!)</f>
        <v>#REF!</v>
      </c>
      <c r="S526" s="305"/>
      <c r="T526" s="235" t="e">
        <f>+IF(N526=0,"",'Ark1'!#REF!)</f>
        <v>#REF!</v>
      </c>
      <c r="U526" s="235"/>
      <c r="V526" s="235" t="e">
        <f>+IF(N526=0,"",'Ark1'!#REF!)</f>
        <v>#REF!</v>
      </c>
      <c r="W526" s="235"/>
      <c r="X526" s="236" t="e">
        <f>+IF(I526=0,"",'Ark1'!#REF!)</f>
        <v>#REF!</v>
      </c>
      <c r="Y526" s="237" t="e">
        <f>+IF(I526=0,"",'Ark1'!#REF!)</f>
        <v>#REF!</v>
      </c>
      <c r="Z526" s="237" t="e">
        <f>+IF(I526=0,"",'Ark1'!#REF!)</f>
        <v>#REF!</v>
      </c>
      <c r="AA526" s="237" t="e">
        <f>+IF(I526=0,"",'Ark1'!#REF!)</f>
        <v>#REF!</v>
      </c>
      <c r="AB526" s="237" t="e">
        <f>+IF(I526=0,"",'Ark1'!#REF!)</f>
        <v>#REF!</v>
      </c>
      <c r="AC526" s="235" t="e">
        <f>+IF(I526=0,"",'Ark1'!#REF!)</f>
        <v>#REF!</v>
      </c>
      <c r="AD526" s="236" t="e">
        <f>+IF(I526=0,"",'Ark1'!#REF!)</f>
        <v>#REF!</v>
      </c>
      <c r="AE526" s="237" t="e">
        <f>+IF(I526=0,"",'Ark1'!#REF!)</f>
        <v>#REF!</v>
      </c>
      <c r="AF526" s="235" t="e">
        <f t="shared" si="49"/>
        <v>#REF!</v>
      </c>
      <c r="AG526" s="235" t="e">
        <f t="shared" si="51"/>
        <v>#REF!</v>
      </c>
      <c r="AH526" s="305"/>
    </row>
    <row r="527" spans="1:62" ht="15.6">
      <c r="A527" s="305"/>
      <c r="B527" s="305" t="e">
        <f>+'Ark1'!#REF!</f>
        <v>#REF!</v>
      </c>
      <c r="C527" s="234" t="e">
        <f>+'Ark1'!#REF!</f>
        <v>#REF!</v>
      </c>
      <c r="D527" s="234" t="e">
        <f>VLOOKUP(C527,Klasse!$C$10:$D$26,2)</f>
        <v>#REF!</v>
      </c>
      <c r="E527" s="234" t="e">
        <f>+'Ark1'!#REF!</f>
        <v>#REF!</v>
      </c>
      <c r="F527" s="234" t="e">
        <f>+'Ark1'!#REF!</f>
        <v>#REF!</v>
      </c>
      <c r="G527" s="234" t="e">
        <f>VLOOKUP(F527,Slakteri!$C$9:$D$36,2)</f>
        <v>#REF!</v>
      </c>
      <c r="H527" s="234" t="e">
        <f>+IF(I527=0,"",'Ark1'!#REF!)</f>
        <v>#REF!</v>
      </c>
      <c r="I527" s="351" t="e">
        <f>+'Ark1'!#REF!</f>
        <v>#REF!</v>
      </c>
      <c r="J527" s="235" t="e">
        <f>+IF(I527=0,"",'Ark1'!#REF!)</f>
        <v>#REF!</v>
      </c>
      <c r="K527" s="235"/>
      <c r="L527" s="235" t="e">
        <f>+IF(I527=0,"",'Ark1'!#REF!)</f>
        <v>#REF!</v>
      </c>
      <c r="M527" s="235"/>
      <c r="N527" s="237" t="e">
        <f>+'Ark1'!#REF!</f>
        <v>#REF!</v>
      </c>
      <c r="O527" s="237"/>
      <c r="P527" s="237"/>
      <c r="Q527" s="237"/>
      <c r="R527" s="32" t="e">
        <f>+IF(I527=0,"",'Ark1'!#REF!)</f>
        <v>#REF!</v>
      </c>
      <c r="S527" s="305"/>
      <c r="T527" s="235" t="e">
        <f>+IF(N527=0,"",'Ark1'!#REF!)</f>
        <v>#REF!</v>
      </c>
      <c r="U527" s="235"/>
      <c r="V527" s="235" t="e">
        <f>+IF(N527=0,"",'Ark1'!#REF!)</f>
        <v>#REF!</v>
      </c>
      <c r="W527" s="235"/>
      <c r="X527" s="236" t="e">
        <f>+IF(I527=0,"",'Ark1'!#REF!)</f>
        <v>#REF!</v>
      </c>
      <c r="Y527" s="237" t="e">
        <f>+IF(I527=0,"",'Ark1'!#REF!)</f>
        <v>#REF!</v>
      </c>
      <c r="Z527" s="237" t="e">
        <f>+IF(I527=0,"",'Ark1'!#REF!)</f>
        <v>#REF!</v>
      </c>
      <c r="AA527" s="237" t="e">
        <f>+IF(I527=0,"",'Ark1'!#REF!)</f>
        <v>#REF!</v>
      </c>
      <c r="AB527" s="237" t="e">
        <f>+IF(I527=0,"",'Ark1'!#REF!)</f>
        <v>#REF!</v>
      </c>
      <c r="AC527" s="235" t="e">
        <f>+IF(I527=0,"",'Ark1'!#REF!)</f>
        <v>#REF!</v>
      </c>
      <c r="AD527" s="236" t="e">
        <f>+IF(I527=0,"",'Ark1'!#REF!)</f>
        <v>#REF!</v>
      </c>
      <c r="AE527" s="237" t="e">
        <f>+IF(I527=0,"",'Ark1'!#REF!)</f>
        <v>#REF!</v>
      </c>
      <c r="AF527" s="235" t="e">
        <f t="shared" si="49"/>
        <v>#REF!</v>
      </c>
      <c r="AG527" s="235" t="e">
        <f t="shared" si="51"/>
        <v>#REF!</v>
      </c>
      <c r="AH527" s="305"/>
    </row>
    <row r="528" spans="1:62" ht="15.6">
      <c r="A528" s="305"/>
      <c r="B528" s="305" t="e">
        <f>+'Ark1'!#REF!</f>
        <v>#REF!</v>
      </c>
      <c r="C528" s="234" t="e">
        <f>+'Ark1'!#REF!</f>
        <v>#REF!</v>
      </c>
      <c r="D528" s="234" t="e">
        <f>VLOOKUP(C528,Klasse!$C$10:$D$26,2)</f>
        <v>#REF!</v>
      </c>
      <c r="E528" s="234" t="e">
        <f>+'Ark1'!#REF!</f>
        <v>#REF!</v>
      </c>
      <c r="F528" s="234" t="e">
        <f>+'Ark1'!#REF!</f>
        <v>#REF!</v>
      </c>
      <c r="G528" s="234" t="e">
        <f>VLOOKUP(F528,Slakteri!$C$9:$D$36,2)</f>
        <v>#REF!</v>
      </c>
      <c r="H528" s="234" t="e">
        <f>+IF(I528=0,"",'Ark1'!#REF!)</f>
        <v>#REF!</v>
      </c>
      <c r="I528" s="351" t="e">
        <f>+'Ark1'!#REF!</f>
        <v>#REF!</v>
      </c>
      <c r="J528" s="235" t="e">
        <f>+IF(I528=0,"",'Ark1'!#REF!)</f>
        <v>#REF!</v>
      </c>
      <c r="K528" s="235"/>
      <c r="L528" s="235" t="e">
        <f>+IF(I528=0,"",'Ark1'!#REF!)</f>
        <v>#REF!</v>
      </c>
      <c r="M528" s="235"/>
      <c r="N528" s="237" t="e">
        <f>+'Ark1'!#REF!</f>
        <v>#REF!</v>
      </c>
      <c r="O528" s="237"/>
      <c r="P528" s="237"/>
      <c r="Q528" s="237"/>
      <c r="R528" s="32" t="e">
        <f>+IF(I528=0,"",'Ark1'!#REF!)</f>
        <v>#REF!</v>
      </c>
      <c r="S528" s="305"/>
      <c r="T528" s="235" t="e">
        <f>+IF(N528=0,"",'Ark1'!#REF!)</f>
        <v>#REF!</v>
      </c>
      <c r="U528" s="235"/>
      <c r="V528" s="235" t="e">
        <f>+IF(N528=0,"",'Ark1'!#REF!)</f>
        <v>#REF!</v>
      </c>
      <c r="W528" s="235"/>
      <c r="X528" s="236" t="e">
        <f>+IF(I528=0,"",'Ark1'!#REF!)</f>
        <v>#REF!</v>
      </c>
      <c r="Y528" s="237" t="e">
        <f>+IF(I528=0,"",'Ark1'!#REF!)</f>
        <v>#REF!</v>
      </c>
      <c r="Z528" s="237" t="e">
        <f>+IF(I528=0,"",'Ark1'!#REF!)</f>
        <v>#REF!</v>
      </c>
      <c r="AA528" s="237" t="e">
        <f>+IF(I528=0,"",'Ark1'!#REF!)</f>
        <v>#REF!</v>
      </c>
      <c r="AB528" s="237" t="e">
        <f>+IF(I528=0,"",'Ark1'!#REF!)</f>
        <v>#REF!</v>
      </c>
      <c r="AC528" s="235" t="e">
        <f>+IF(I528=0,"",'Ark1'!#REF!)</f>
        <v>#REF!</v>
      </c>
      <c r="AD528" s="236" t="e">
        <f>+IF(I528=0,"",'Ark1'!#REF!)</f>
        <v>#REF!</v>
      </c>
      <c r="AE528" s="237" t="e">
        <f>+IF(I528=0,"",'Ark1'!#REF!)</f>
        <v>#REF!</v>
      </c>
      <c r="AF528" s="235" t="e">
        <f t="shared" si="49"/>
        <v>#REF!</v>
      </c>
      <c r="AG528" s="235" t="e">
        <f t="shared" si="51"/>
        <v>#REF!</v>
      </c>
      <c r="AH528" s="305"/>
    </row>
    <row r="529" spans="1:62" ht="15.6">
      <c r="A529" s="305"/>
      <c r="B529" s="305" t="e">
        <f>+'Ark1'!#REF!</f>
        <v>#REF!</v>
      </c>
      <c r="C529" s="234" t="e">
        <f>+'Ark1'!#REF!</f>
        <v>#REF!</v>
      </c>
      <c r="D529" s="234" t="e">
        <f>VLOOKUP(C529,Klasse!$C$10:$D$26,2)</f>
        <v>#REF!</v>
      </c>
      <c r="E529" s="234" t="e">
        <f>+'Ark1'!#REF!</f>
        <v>#REF!</v>
      </c>
      <c r="F529" s="234" t="e">
        <f>+'Ark1'!#REF!</f>
        <v>#REF!</v>
      </c>
      <c r="G529" s="234" t="e">
        <f>VLOOKUP(F529,Slakteri!$C$9:$D$36,2)</f>
        <v>#REF!</v>
      </c>
      <c r="H529" s="234" t="e">
        <f>+IF(I529=0,"",'Ark1'!#REF!)</f>
        <v>#REF!</v>
      </c>
      <c r="I529" s="351" t="e">
        <f>+'Ark1'!#REF!</f>
        <v>#REF!</v>
      </c>
      <c r="J529" s="235" t="e">
        <f>+IF(I529=0,"",'Ark1'!#REF!)</f>
        <v>#REF!</v>
      </c>
      <c r="K529" s="235"/>
      <c r="L529" s="235" t="e">
        <f>+IF(I529=0,"",'Ark1'!#REF!)</f>
        <v>#REF!</v>
      </c>
      <c r="M529" s="235"/>
      <c r="N529" s="237" t="e">
        <f>+'Ark1'!#REF!</f>
        <v>#REF!</v>
      </c>
      <c r="O529" s="237"/>
      <c r="P529" s="237"/>
      <c r="Q529" s="237"/>
      <c r="R529" s="32" t="e">
        <f>+IF(I529=0,"",'Ark1'!#REF!)</f>
        <v>#REF!</v>
      </c>
      <c r="S529" s="305"/>
      <c r="T529" s="235" t="e">
        <f>+IF(N529=0,"",'Ark1'!#REF!)</f>
        <v>#REF!</v>
      </c>
      <c r="U529" s="235"/>
      <c r="V529" s="235" t="e">
        <f>+IF(N529=0,"",'Ark1'!#REF!)</f>
        <v>#REF!</v>
      </c>
      <c r="W529" s="235"/>
      <c r="X529" s="236" t="e">
        <f>+IF(I529=0,"",'Ark1'!#REF!)</f>
        <v>#REF!</v>
      </c>
      <c r="Y529" s="237" t="e">
        <f>+IF(I529=0,"",'Ark1'!#REF!)</f>
        <v>#REF!</v>
      </c>
      <c r="Z529" s="237" t="e">
        <f>+IF(I529=0,"",'Ark1'!#REF!)</f>
        <v>#REF!</v>
      </c>
      <c r="AA529" s="237" t="e">
        <f>+IF(I529=0,"",'Ark1'!#REF!)</f>
        <v>#REF!</v>
      </c>
      <c r="AB529" s="237" t="e">
        <f>+IF(I529=0,"",'Ark1'!#REF!)</f>
        <v>#REF!</v>
      </c>
      <c r="AC529" s="235" t="e">
        <f>+IF(I529=0,"",'Ark1'!#REF!)</f>
        <v>#REF!</v>
      </c>
      <c r="AD529" s="236" t="e">
        <f>+IF(I529=0,"",'Ark1'!#REF!)</f>
        <v>#REF!</v>
      </c>
      <c r="AE529" s="237" t="e">
        <f>+IF(I529=0,"",'Ark1'!#REF!)</f>
        <v>#REF!</v>
      </c>
      <c r="AF529" s="235" t="e">
        <f t="shared" si="49"/>
        <v>#REF!</v>
      </c>
      <c r="AG529" s="235" t="e">
        <f t="shared" si="51"/>
        <v>#REF!</v>
      </c>
      <c r="AH529" s="305"/>
    </row>
    <row r="530" spans="1:62" ht="15.6">
      <c r="A530" s="305"/>
      <c r="B530" s="305" t="e">
        <f>+'Ark1'!#REF!</f>
        <v>#REF!</v>
      </c>
      <c r="C530" s="234" t="e">
        <f>+'Ark1'!#REF!</f>
        <v>#REF!</v>
      </c>
      <c r="D530" s="234" t="e">
        <f>VLOOKUP(C530,Klasse!$C$10:$D$26,2)</f>
        <v>#REF!</v>
      </c>
      <c r="E530" s="234" t="e">
        <f>+'Ark1'!#REF!</f>
        <v>#REF!</v>
      </c>
      <c r="F530" s="234" t="e">
        <f>+'Ark1'!#REF!</f>
        <v>#REF!</v>
      </c>
      <c r="G530" s="234" t="e">
        <f>VLOOKUP(F530,Slakteri!$C$9:$D$36,2)</f>
        <v>#REF!</v>
      </c>
      <c r="H530" s="234" t="e">
        <f>+IF(I530=0,"",'Ark1'!#REF!)</f>
        <v>#REF!</v>
      </c>
      <c r="I530" s="351" t="e">
        <f>+'Ark1'!#REF!</f>
        <v>#REF!</v>
      </c>
      <c r="J530" s="235" t="e">
        <f>+IF(I530=0,"",'Ark1'!#REF!)</f>
        <v>#REF!</v>
      </c>
      <c r="K530" s="235"/>
      <c r="L530" s="235" t="e">
        <f>+IF(I530=0,"",'Ark1'!#REF!)</f>
        <v>#REF!</v>
      </c>
      <c r="M530" s="235"/>
      <c r="N530" s="237" t="e">
        <f>+'Ark1'!#REF!</f>
        <v>#REF!</v>
      </c>
      <c r="O530" s="237"/>
      <c r="P530" s="237"/>
      <c r="Q530" s="237"/>
      <c r="R530" s="32" t="e">
        <f>+IF(I530=0,"",'Ark1'!#REF!)</f>
        <v>#REF!</v>
      </c>
      <c r="S530" s="305"/>
      <c r="T530" s="235" t="e">
        <f>+IF(N530=0,"",'Ark1'!#REF!)</f>
        <v>#REF!</v>
      </c>
      <c r="U530" s="235"/>
      <c r="V530" s="235" t="e">
        <f>+IF(N530=0,"",'Ark1'!#REF!)</f>
        <v>#REF!</v>
      </c>
      <c r="W530" s="235"/>
      <c r="X530" s="236" t="e">
        <f>+IF(I530=0,"",'Ark1'!#REF!)</f>
        <v>#REF!</v>
      </c>
      <c r="Y530" s="237" t="e">
        <f>+IF(I530=0,"",'Ark1'!#REF!)</f>
        <v>#REF!</v>
      </c>
      <c r="Z530" s="237" t="e">
        <f>+IF(I530=0,"",'Ark1'!#REF!)</f>
        <v>#REF!</v>
      </c>
      <c r="AA530" s="237" t="e">
        <f>+IF(I530=0,"",'Ark1'!#REF!)</f>
        <v>#REF!</v>
      </c>
      <c r="AB530" s="237" t="e">
        <f>+IF(I530=0,"",'Ark1'!#REF!)</f>
        <v>#REF!</v>
      </c>
      <c r="AC530" s="235" t="e">
        <f>+IF(I530=0,"",'Ark1'!#REF!)</f>
        <v>#REF!</v>
      </c>
      <c r="AD530" s="236" t="e">
        <f>+IF(I530=0,"",'Ark1'!#REF!)</f>
        <v>#REF!</v>
      </c>
      <c r="AE530" s="237" t="e">
        <f>+IF(I530=0,"",'Ark1'!#REF!)</f>
        <v>#REF!</v>
      </c>
      <c r="AF530" s="235" t="e">
        <f t="shared" si="49"/>
        <v>#REF!</v>
      </c>
      <c r="AG530" s="235" t="e">
        <f t="shared" si="51"/>
        <v>#REF!</v>
      </c>
      <c r="AH530" s="305"/>
    </row>
    <row r="531" spans="1:62" ht="15.6">
      <c r="A531" s="305"/>
      <c r="B531" s="305" t="e">
        <f>+'Ark1'!#REF!</f>
        <v>#REF!</v>
      </c>
      <c r="C531" s="234" t="e">
        <f>+'Ark1'!#REF!</f>
        <v>#REF!</v>
      </c>
      <c r="D531" s="234" t="e">
        <f>VLOOKUP(C531,Klasse!$C$10:$D$26,2)</f>
        <v>#REF!</v>
      </c>
      <c r="E531" s="234" t="e">
        <f>+'Ark1'!#REF!</f>
        <v>#REF!</v>
      </c>
      <c r="F531" s="234" t="e">
        <f>+'Ark1'!#REF!</f>
        <v>#REF!</v>
      </c>
      <c r="G531" s="234" t="e">
        <f>VLOOKUP(F531,Slakteri!$C$9:$D$36,2)</f>
        <v>#REF!</v>
      </c>
      <c r="H531" s="234" t="e">
        <f>+IF(I531=0,"",'Ark1'!#REF!)</f>
        <v>#REF!</v>
      </c>
      <c r="I531" s="351" t="e">
        <f>+'Ark1'!#REF!</f>
        <v>#REF!</v>
      </c>
      <c r="J531" s="235" t="e">
        <f>+IF(I531=0,"",'Ark1'!#REF!)</f>
        <v>#REF!</v>
      </c>
      <c r="K531" s="235"/>
      <c r="L531" s="235" t="e">
        <f>+IF(I531=0,"",'Ark1'!#REF!)</f>
        <v>#REF!</v>
      </c>
      <c r="M531" s="235"/>
      <c r="N531" s="237" t="e">
        <f>+'Ark1'!#REF!</f>
        <v>#REF!</v>
      </c>
      <c r="O531" s="237"/>
      <c r="P531" s="237"/>
      <c r="Q531" s="237"/>
      <c r="R531" s="32" t="e">
        <f>+IF(I531=0,"",'Ark1'!#REF!)</f>
        <v>#REF!</v>
      </c>
      <c r="S531" s="305"/>
      <c r="T531" s="235" t="e">
        <f>+IF(N531=0,"",'Ark1'!#REF!)</f>
        <v>#REF!</v>
      </c>
      <c r="U531" s="235"/>
      <c r="V531" s="235" t="e">
        <f>+IF(N531=0,"",'Ark1'!#REF!)</f>
        <v>#REF!</v>
      </c>
      <c r="W531" s="235"/>
      <c r="X531" s="236" t="e">
        <f>+IF(I531=0,"",'Ark1'!#REF!)</f>
        <v>#REF!</v>
      </c>
      <c r="Y531" s="237" t="e">
        <f>+IF(I531=0,"",'Ark1'!#REF!)</f>
        <v>#REF!</v>
      </c>
      <c r="Z531" s="237" t="e">
        <f>+IF(I531=0,"",'Ark1'!#REF!)</f>
        <v>#REF!</v>
      </c>
      <c r="AA531" s="237" t="e">
        <f>+IF(I531=0,"",'Ark1'!#REF!)</f>
        <v>#REF!</v>
      </c>
      <c r="AB531" s="237" t="e">
        <f>+IF(I531=0,"",'Ark1'!#REF!)</f>
        <v>#REF!</v>
      </c>
      <c r="AC531" s="235" t="e">
        <f>+IF(I531=0,"",'Ark1'!#REF!)</f>
        <v>#REF!</v>
      </c>
      <c r="AD531" s="236" t="e">
        <f>+IF(I531=0,"",'Ark1'!#REF!)</f>
        <v>#REF!</v>
      </c>
      <c r="AE531" s="237" t="e">
        <f>+IF(I531=0,"",'Ark1'!#REF!)</f>
        <v>#REF!</v>
      </c>
      <c r="AF531" s="235" t="e">
        <f t="shared" si="49"/>
        <v>#REF!</v>
      </c>
      <c r="AG531" s="235" t="e">
        <f t="shared" si="51"/>
        <v>#REF!</v>
      </c>
      <c r="AH531" s="305"/>
    </row>
    <row r="532" spans="1:62" ht="15.6">
      <c r="A532" s="305"/>
      <c r="B532" s="305" t="e">
        <f>+'Ark1'!#REF!</f>
        <v>#REF!</v>
      </c>
      <c r="C532" s="234" t="e">
        <f>+'Ark1'!#REF!</f>
        <v>#REF!</v>
      </c>
      <c r="D532" s="234" t="e">
        <f>VLOOKUP(C532,Klasse!$C$10:$D$26,2)</f>
        <v>#REF!</v>
      </c>
      <c r="E532" s="234" t="e">
        <f>+'Ark1'!#REF!</f>
        <v>#REF!</v>
      </c>
      <c r="F532" s="234" t="e">
        <f>+'Ark1'!#REF!</f>
        <v>#REF!</v>
      </c>
      <c r="G532" s="234" t="e">
        <f>VLOOKUP(F532,Slakteri!$C$9:$D$36,2)</f>
        <v>#REF!</v>
      </c>
      <c r="H532" s="234" t="e">
        <f>+IF(I532=0,"",'Ark1'!#REF!)</f>
        <v>#REF!</v>
      </c>
      <c r="I532" s="351" t="e">
        <f>+'Ark1'!#REF!</f>
        <v>#REF!</v>
      </c>
      <c r="J532" s="235" t="e">
        <f>+IF(I532=0,"",'Ark1'!#REF!)</f>
        <v>#REF!</v>
      </c>
      <c r="K532" s="235"/>
      <c r="L532" s="235" t="e">
        <f>+IF(I532=0,"",'Ark1'!#REF!)</f>
        <v>#REF!</v>
      </c>
      <c r="M532" s="235"/>
      <c r="N532" s="237" t="e">
        <f>+'Ark1'!#REF!</f>
        <v>#REF!</v>
      </c>
      <c r="O532" s="237"/>
      <c r="P532" s="237"/>
      <c r="Q532" s="237"/>
      <c r="R532" s="32" t="e">
        <f>+IF(I532=0,"",'Ark1'!#REF!)</f>
        <v>#REF!</v>
      </c>
      <c r="S532" s="305"/>
      <c r="T532" s="235" t="e">
        <f>+IF(N532=0,"",'Ark1'!#REF!)</f>
        <v>#REF!</v>
      </c>
      <c r="U532" s="235"/>
      <c r="V532" s="235" t="e">
        <f>+IF(N532=0,"",'Ark1'!#REF!)</f>
        <v>#REF!</v>
      </c>
      <c r="W532" s="235"/>
      <c r="X532" s="236" t="e">
        <f>+IF(I532=0,"",'Ark1'!#REF!)</f>
        <v>#REF!</v>
      </c>
      <c r="Y532" s="237" t="e">
        <f>+IF(I532=0,"",'Ark1'!#REF!)</f>
        <v>#REF!</v>
      </c>
      <c r="Z532" s="237" t="e">
        <f>+IF(I532=0,"",'Ark1'!#REF!)</f>
        <v>#REF!</v>
      </c>
      <c r="AA532" s="237" t="e">
        <f>+IF(I532=0,"",'Ark1'!#REF!)</f>
        <v>#REF!</v>
      </c>
      <c r="AB532" s="237" t="e">
        <f>+IF(I532=0,"",'Ark1'!#REF!)</f>
        <v>#REF!</v>
      </c>
      <c r="AC532" s="235" t="e">
        <f>+IF(I532=0,"",'Ark1'!#REF!)</f>
        <v>#REF!</v>
      </c>
      <c r="AD532" s="236" t="e">
        <f>+IF(I532=0,"",'Ark1'!#REF!)</f>
        <v>#REF!</v>
      </c>
      <c r="AE532" s="237" t="e">
        <f>+IF(I532=0,"",'Ark1'!#REF!)</f>
        <v>#REF!</v>
      </c>
      <c r="AF532" s="235" t="e">
        <f t="shared" si="49"/>
        <v>#REF!</v>
      </c>
      <c r="AG532" s="235" t="e">
        <f t="shared" si="51"/>
        <v>#REF!</v>
      </c>
      <c r="AH532" s="305"/>
    </row>
    <row r="533" spans="1:62" ht="15.6">
      <c r="A533" s="305"/>
      <c r="B533" s="305" t="e">
        <f>+'Ark1'!#REF!</f>
        <v>#REF!</v>
      </c>
      <c r="C533" s="234" t="e">
        <f>+'Ark1'!#REF!</f>
        <v>#REF!</v>
      </c>
      <c r="D533" s="234" t="e">
        <f>VLOOKUP(C533,Klasse!$C$10:$D$26,2)</f>
        <v>#REF!</v>
      </c>
      <c r="E533" s="234" t="e">
        <f>+'Ark1'!#REF!</f>
        <v>#REF!</v>
      </c>
      <c r="F533" s="234" t="e">
        <f>+'Ark1'!#REF!</f>
        <v>#REF!</v>
      </c>
      <c r="G533" s="234" t="e">
        <f>VLOOKUP(F533,Slakteri!$C$9:$D$36,2)</f>
        <v>#REF!</v>
      </c>
      <c r="H533" s="234" t="e">
        <f>+IF(I533=0,"",'Ark1'!#REF!)</f>
        <v>#REF!</v>
      </c>
      <c r="I533" s="351" t="e">
        <f>+'Ark1'!#REF!</f>
        <v>#REF!</v>
      </c>
      <c r="J533" s="235" t="e">
        <f>+IF(I533=0,"",'Ark1'!#REF!)</f>
        <v>#REF!</v>
      </c>
      <c r="K533" s="235"/>
      <c r="L533" s="235" t="e">
        <f>+IF(I533=0,"",'Ark1'!#REF!)</f>
        <v>#REF!</v>
      </c>
      <c r="M533" s="235"/>
      <c r="N533" s="237" t="e">
        <f>+'Ark1'!#REF!</f>
        <v>#REF!</v>
      </c>
      <c r="O533" s="237"/>
      <c r="P533" s="237"/>
      <c r="Q533" s="237"/>
      <c r="R533" s="32" t="e">
        <f>+IF(I533=0,"",'Ark1'!#REF!)</f>
        <v>#REF!</v>
      </c>
      <c r="S533" s="305"/>
      <c r="T533" s="235" t="e">
        <f>+IF(N533=0,"",'Ark1'!#REF!)</f>
        <v>#REF!</v>
      </c>
      <c r="U533" s="235"/>
      <c r="V533" s="235" t="e">
        <f>+IF(N533=0,"",'Ark1'!#REF!)</f>
        <v>#REF!</v>
      </c>
      <c r="W533" s="235"/>
      <c r="X533" s="236" t="e">
        <f>+IF(I533=0,"",'Ark1'!#REF!)</f>
        <v>#REF!</v>
      </c>
      <c r="Y533" s="237" t="e">
        <f>+IF(I533=0,"",'Ark1'!#REF!)</f>
        <v>#REF!</v>
      </c>
      <c r="Z533" s="237" t="e">
        <f>+IF(I533=0,"",'Ark1'!#REF!)</f>
        <v>#REF!</v>
      </c>
      <c r="AA533" s="237" t="e">
        <f>+IF(I533=0,"",'Ark1'!#REF!)</f>
        <v>#REF!</v>
      </c>
      <c r="AB533" s="237" t="e">
        <f>+IF(I533=0,"",'Ark1'!#REF!)</f>
        <v>#REF!</v>
      </c>
      <c r="AC533" s="235" t="e">
        <f>+IF(I533=0,"",'Ark1'!#REF!)</f>
        <v>#REF!</v>
      </c>
      <c r="AD533" s="236" t="e">
        <f>+IF(I533=0,"",'Ark1'!#REF!)</f>
        <v>#REF!</v>
      </c>
      <c r="AE533" s="237" t="e">
        <f>+IF(I533=0,"",'Ark1'!#REF!)</f>
        <v>#REF!</v>
      </c>
      <c r="AF533" s="235" t="e">
        <f t="shared" si="49"/>
        <v>#REF!</v>
      </c>
      <c r="AG533" s="235" t="e">
        <f t="shared" si="51"/>
        <v>#REF!</v>
      </c>
      <c r="AH533" s="305"/>
    </row>
    <row r="534" spans="1:62" ht="15.6">
      <c r="A534" s="305"/>
      <c r="B534" s="305" t="e">
        <f>+'Ark1'!#REF!</f>
        <v>#REF!</v>
      </c>
      <c r="C534" s="234" t="e">
        <f>+'Ark1'!#REF!</f>
        <v>#REF!</v>
      </c>
      <c r="D534" s="234" t="e">
        <f>VLOOKUP(C534,Klasse!$C$10:$D$26,2)</f>
        <v>#REF!</v>
      </c>
      <c r="E534" s="234" t="e">
        <f>+'Ark1'!#REF!</f>
        <v>#REF!</v>
      </c>
      <c r="F534" s="234" t="e">
        <f>+'Ark1'!#REF!</f>
        <v>#REF!</v>
      </c>
      <c r="G534" s="234" t="e">
        <f>VLOOKUP(F534,Slakteri!$C$9:$D$36,2)</f>
        <v>#REF!</v>
      </c>
      <c r="H534" s="234" t="e">
        <f>+IF(I534=0,"",'Ark1'!#REF!)</f>
        <v>#REF!</v>
      </c>
      <c r="I534" s="351" t="e">
        <f>+'Ark1'!#REF!</f>
        <v>#REF!</v>
      </c>
      <c r="J534" s="235" t="e">
        <f>+IF(I534=0,"",'Ark1'!#REF!)</f>
        <v>#REF!</v>
      </c>
      <c r="K534" s="235"/>
      <c r="L534" s="235" t="e">
        <f>+IF(I534=0,"",'Ark1'!#REF!)</f>
        <v>#REF!</v>
      </c>
      <c r="M534" s="235"/>
      <c r="N534" s="237" t="e">
        <f>+'Ark1'!#REF!</f>
        <v>#REF!</v>
      </c>
      <c r="O534" s="237"/>
      <c r="P534" s="237"/>
      <c r="Q534" s="237"/>
      <c r="R534" s="32" t="e">
        <f>+IF(I534=0,"",'Ark1'!#REF!)</f>
        <v>#REF!</v>
      </c>
      <c r="S534" s="305"/>
      <c r="T534" s="235" t="e">
        <f>+IF(N534=0,"",'Ark1'!#REF!)</f>
        <v>#REF!</v>
      </c>
      <c r="U534" s="235"/>
      <c r="V534" s="235" t="e">
        <f>+IF(N534=0,"",'Ark1'!#REF!)</f>
        <v>#REF!</v>
      </c>
      <c r="W534" s="235"/>
      <c r="X534" s="236" t="e">
        <f>+IF(I534=0,"",'Ark1'!#REF!)</f>
        <v>#REF!</v>
      </c>
      <c r="Y534" s="237" t="e">
        <f>+IF(I534=0,"",'Ark1'!#REF!)</f>
        <v>#REF!</v>
      </c>
      <c r="Z534" s="237" t="e">
        <f>+IF(I534=0,"",'Ark1'!#REF!)</f>
        <v>#REF!</v>
      </c>
      <c r="AA534" s="237" t="e">
        <f>+IF(I534=0,"",'Ark1'!#REF!)</f>
        <v>#REF!</v>
      </c>
      <c r="AB534" s="237" t="e">
        <f>+IF(I534=0,"",'Ark1'!#REF!)</f>
        <v>#REF!</v>
      </c>
      <c r="AC534" s="235" t="e">
        <f>+IF(I534=0,"",'Ark1'!#REF!)</f>
        <v>#REF!</v>
      </c>
      <c r="AD534" s="236" t="e">
        <f>+IF(I534=0,"",'Ark1'!#REF!)</f>
        <v>#REF!</v>
      </c>
      <c r="AE534" s="237" t="e">
        <f>+IF(I534=0,"",'Ark1'!#REF!)</f>
        <v>#REF!</v>
      </c>
      <c r="AF534" s="235" t="e">
        <f t="shared" si="49"/>
        <v>#REF!</v>
      </c>
      <c r="AG534" s="235" t="e">
        <f t="shared" si="51"/>
        <v>#REF!</v>
      </c>
      <c r="AH534" s="305"/>
    </row>
    <row r="535" spans="1:62" ht="15.6">
      <c r="A535" s="305"/>
      <c r="B535" s="305" t="e">
        <f>+'Ark1'!#REF!</f>
        <v>#REF!</v>
      </c>
      <c r="C535" s="234" t="e">
        <f>+'Ark1'!#REF!</f>
        <v>#REF!</v>
      </c>
      <c r="D535" s="234" t="e">
        <f>VLOOKUP(C535,Klasse!$C$10:$D$26,2)</f>
        <v>#REF!</v>
      </c>
      <c r="E535" s="234" t="e">
        <f>+'Ark1'!#REF!</f>
        <v>#REF!</v>
      </c>
      <c r="F535" s="234" t="e">
        <f>+'Ark1'!#REF!</f>
        <v>#REF!</v>
      </c>
      <c r="G535" s="234" t="e">
        <f>VLOOKUP(F535,Slakteri!$C$9:$D$36,2)</f>
        <v>#REF!</v>
      </c>
      <c r="H535" s="234" t="e">
        <f>+IF(I535=0,"",'Ark1'!#REF!)</f>
        <v>#REF!</v>
      </c>
      <c r="I535" s="351" t="e">
        <f>+'Ark1'!#REF!</f>
        <v>#REF!</v>
      </c>
      <c r="J535" s="235" t="e">
        <f>+IF(I535=0,"",'Ark1'!#REF!)</f>
        <v>#REF!</v>
      </c>
      <c r="K535" s="235"/>
      <c r="L535" s="235" t="e">
        <f>+IF(I535=0,"",'Ark1'!#REF!)</f>
        <v>#REF!</v>
      </c>
      <c r="M535" s="235"/>
      <c r="N535" s="237" t="e">
        <f>+'Ark1'!#REF!</f>
        <v>#REF!</v>
      </c>
      <c r="O535" s="237"/>
      <c r="P535" s="237"/>
      <c r="Q535" s="237"/>
      <c r="R535" s="32" t="e">
        <f>+IF(I535=0,"",'Ark1'!#REF!)</f>
        <v>#REF!</v>
      </c>
      <c r="S535" s="305"/>
      <c r="T535" s="235" t="e">
        <f>+IF(N535=0,"",'Ark1'!#REF!)</f>
        <v>#REF!</v>
      </c>
      <c r="U535" s="235"/>
      <c r="V535" s="235" t="e">
        <f>+IF(N535=0,"",'Ark1'!#REF!)</f>
        <v>#REF!</v>
      </c>
      <c r="W535" s="235"/>
      <c r="X535" s="236" t="e">
        <f>+IF(I535=0,"",'Ark1'!#REF!)</f>
        <v>#REF!</v>
      </c>
      <c r="Y535" s="237" t="e">
        <f>+IF(I535=0,"",'Ark1'!#REF!)</f>
        <v>#REF!</v>
      </c>
      <c r="Z535" s="237" t="e">
        <f>+IF(I535=0,"",'Ark1'!#REF!)</f>
        <v>#REF!</v>
      </c>
      <c r="AA535" s="237" t="e">
        <f>+IF(I535=0,"",'Ark1'!#REF!)</f>
        <v>#REF!</v>
      </c>
      <c r="AB535" s="237" t="e">
        <f>+IF(I535=0,"",'Ark1'!#REF!)</f>
        <v>#REF!</v>
      </c>
      <c r="AC535" s="235" t="e">
        <f>+IF(I535=0,"",'Ark1'!#REF!)</f>
        <v>#REF!</v>
      </c>
      <c r="AD535" s="236" t="e">
        <f>+IF(I535=0,"",'Ark1'!#REF!)</f>
        <v>#REF!</v>
      </c>
      <c r="AE535" s="237" t="e">
        <f>+IF(I535=0,"",'Ark1'!#REF!)</f>
        <v>#REF!</v>
      </c>
      <c r="AF535" s="235" t="e">
        <f t="shared" si="49"/>
        <v>#REF!</v>
      </c>
      <c r="AG535" s="235" t="e">
        <f t="shared" si="51"/>
        <v>#REF!</v>
      </c>
      <c r="AH535" s="305"/>
    </row>
    <row r="536" spans="1:62" ht="15.6">
      <c r="A536" s="305"/>
      <c r="B536" s="305" t="e">
        <f>+'Ark1'!#REF!</f>
        <v>#REF!</v>
      </c>
      <c r="C536" s="234" t="e">
        <f>+'Ark1'!#REF!</f>
        <v>#REF!</v>
      </c>
      <c r="D536" s="234" t="e">
        <f>VLOOKUP(C536,Klasse!$C$10:$D$26,2)</f>
        <v>#REF!</v>
      </c>
      <c r="E536" s="234" t="e">
        <f>+'Ark1'!#REF!</f>
        <v>#REF!</v>
      </c>
      <c r="F536" s="234" t="e">
        <f>+'Ark1'!#REF!</f>
        <v>#REF!</v>
      </c>
      <c r="G536" s="234" t="e">
        <f>VLOOKUP(F536,Slakteri!$C$9:$D$36,2)</f>
        <v>#REF!</v>
      </c>
      <c r="H536" s="234" t="e">
        <f>+IF(I536=0,"",'Ark1'!#REF!)</f>
        <v>#REF!</v>
      </c>
      <c r="I536" s="351" t="e">
        <f>+'Ark1'!#REF!</f>
        <v>#REF!</v>
      </c>
      <c r="J536" s="235" t="e">
        <f>+IF(I536=0,"",'Ark1'!#REF!)</f>
        <v>#REF!</v>
      </c>
      <c r="K536" s="235"/>
      <c r="L536" s="235" t="e">
        <f>+IF(I536=0,"",'Ark1'!#REF!)</f>
        <v>#REF!</v>
      </c>
      <c r="M536" s="235"/>
      <c r="N536" s="237" t="e">
        <f>+'Ark1'!#REF!</f>
        <v>#REF!</v>
      </c>
      <c r="O536" s="237"/>
      <c r="P536" s="237"/>
      <c r="Q536" s="237"/>
      <c r="R536" s="32" t="e">
        <f>+IF(I536=0,"",'Ark1'!#REF!)</f>
        <v>#REF!</v>
      </c>
      <c r="S536" s="32"/>
      <c r="T536" s="235" t="e">
        <f>+IF(N536=0,"",'Ark1'!#REF!)</f>
        <v>#REF!</v>
      </c>
      <c r="U536" s="235"/>
      <c r="V536" s="235" t="e">
        <f>+IF(N536=0,"",'Ark1'!#REF!)</f>
        <v>#REF!</v>
      </c>
      <c r="W536" s="235"/>
      <c r="X536" s="236" t="e">
        <f>+IF(I536=0,"",'Ark1'!#REF!)</f>
        <v>#REF!</v>
      </c>
      <c r="Y536" s="237" t="e">
        <f>+IF(I536=0,"",'Ark1'!#REF!)</f>
        <v>#REF!</v>
      </c>
      <c r="Z536" s="237" t="e">
        <f>+IF(I536=0,"",'Ark1'!#REF!)</f>
        <v>#REF!</v>
      </c>
      <c r="AA536" s="237" t="e">
        <f>+IF(I536=0,"",'Ark1'!#REF!)</f>
        <v>#REF!</v>
      </c>
      <c r="AB536" s="237" t="e">
        <f>+IF(I536=0,"",'Ark1'!#REF!)</f>
        <v>#REF!</v>
      </c>
      <c r="AC536" s="235" t="e">
        <f>+IF(I536=0,"",'Ark1'!#REF!)</f>
        <v>#REF!</v>
      </c>
      <c r="AD536" s="236" t="e">
        <f>+IF(I536=0,"",'Ark1'!#REF!)</f>
        <v>#REF!</v>
      </c>
      <c r="AE536" s="237" t="e">
        <f>+IF(I536=0,"",'Ark1'!#REF!)</f>
        <v>#REF!</v>
      </c>
      <c r="AF536" s="235" t="e">
        <f t="shared" si="49"/>
        <v>#REF!</v>
      </c>
      <c r="AG536" s="235" t="e">
        <f t="shared" si="51"/>
        <v>#REF!</v>
      </c>
      <c r="AH536" s="305"/>
    </row>
    <row r="537" spans="1:62" ht="15.6">
      <c r="A537" s="305"/>
      <c r="B537" s="305" t="e">
        <f>+'Ark1'!#REF!</f>
        <v>#REF!</v>
      </c>
      <c r="C537" s="234" t="e">
        <f>+'Ark1'!#REF!</f>
        <v>#REF!</v>
      </c>
      <c r="D537" s="234" t="e">
        <f>VLOOKUP(C537,Klasse!$C$10:$D$26,2)</f>
        <v>#REF!</v>
      </c>
      <c r="E537" s="234" t="e">
        <f>+'Ark1'!#REF!</f>
        <v>#REF!</v>
      </c>
      <c r="F537" s="234" t="e">
        <f>+'Ark1'!#REF!</f>
        <v>#REF!</v>
      </c>
      <c r="G537" s="234" t="e">
        <f>VLOOKUP(F537,Slakteri!$C$9:$D$36,2)</f>
        <v>#REF!</v>
      </c>
      <c r="H537" s="234" t="e">
        <f>+IF(I537=0,"",'Ark1'!#REF!)</f>
        <v>#REF!</v>
      </c>
      <c r="I537" s="351" t="e">
        <f>+'Ark1'!#REF!</f>
        <v>#REF!</v>
      </c>
      <c r="J537" s="235" t="e">
        <f>+IF(I537=0,"",'Ark1'!#REF!)</f>
        <v>#REF!</v>
      </c>
      <c r="K537" s="235"/>
      <c r="L537" s="235" t="e">
        <f>+IF(I537=0,"",'Ark1'!#REF!)</f>
        <v>#REF!</v>
      </c>
      <c r="M537" s="235"/>
      <c r="N537" s="237" t="e">
        <f>+'Ark1'!#REF!</f>
        <v>#REF!</v>
      </c>
      <c r="O537" s="237"/>
      <c r="P537" s="237"/>
      <c r="Q537" s="237"/>
      <c r="R537" s="32" t="e">
        <f>+IF(I537=0,"",'Ark1'!#REF!)</f>
        <v>#REF!</v>
      </c>
      <c r="S537" s="32"/>
      <c r="T537" s="235" t="e">
        <f>+IF(N537=0,"",'Ark1'!#REF!)</f>
        <v>#REF!</v>
      </c>
      <c r="U537" s="235"/>
      <c r="V537" s="235" t="e">
        <f>+IF(N537=0,"",'Ark1'!#REF!)</f>
        <v>#REF!</v>
      </c>
      <c r="W537" s="235"/>
      <c r="X537" s="236" t="e">
        <f>+IF(I537=0,"",'Ark1'!#REF!)</f>
        <v>#REF!</v>
      </c>
      <c r="Y537" s="237" t="e">
        <f>+IF(I537=0,"",'Ark1'!#REF!)</f>
        <v>#REF!</v>
      </c>
      <c r="Z537" s="237" t="e">
        <f>+IF(I537=0,"",'Ark1'!#REF!)</f>
        <v>#REF!</v>
      </c>
      <c r="AA537" s="237" t="e">
        <f>+IF(I537=0,"",'Ark1'!#REF!)</f>
        <v>#REF!</v>
      </c>
      <c r="AB537" s="237" t="e">
        <f>+IF(I537=0,"",'Ark1'!#REF!)</f>
        <v>#REF!</v>
      </c>
      <c r="AC537" s="235" t="e">
        <f>+IF(I537=0,"",'Ark1'!#REF!)</f>
        <v>#REF!</v>
      </c>
      <c r="AD537" s="236" t="e">
        <f>+IF(I537=0,"",'Ark1'!#REF!)</f>
        <v>#REF!</v>
      </c>
      <c r="AE537" s="237" t="e">
        <f>+IF(I537=0,"",'Ark1'!#REF!)</f>
        <v>#REF!</v>
      </c>
      <c r="AF537" s="235" t="e">
        <f t="shared" si="49"/>
        <v>#REF!</v>
      </c>
      <c r="AG537" s="235" t="e">
        <f t="shared" si="51"/>
        <v>#REF!</v>
      </c>
      <c r="AH537" s="305"/>
    </row>
    <row r="538" spans="1:62" ht="15.6">
      <c r="A538" s="305"/>
      <c r="B538" s="305" t="e">
        <f>+'Ark1'!#REF!</f>
        <v>#REF!</v>
      </c>
      <c r="C538" s="234" t="e">
        <f>+'Ark1'!#REF!</f>
        <v>#REF!</v>
      </c>
      <c r="D538" s="234" t="e">
        <f>VLOOKUP(C538,Klasse!$C$10:$D$26,2)</f>
        <v>#REF!</v>
      </c>
      <c r="E538" s="234" t="e">
        <f>+'Ark1'!#REF!</f>
        <v>#REF!</v>
      </c>
      <c r="F538" s="234" t="e">
        <f>+'Ark1'!#REF!</f>
        <v>#REF!</v>
      </c>
      <c r="G538" s="234" t="e">
        <f>VLOOKUP(F538,Slakteri!$C$9:$D$36,2)</f>
        <v>#REF!</v>
      </c>
      <c r="H538" s="234" t="e">
        <f>+IF(I538=0,"",'Ark1'!#REF!)</f>
        <v>#REF!</v>
      </c>
      <c r="I538" s="351" t="e">
        <f>+'Ark1'!#REF!</f>
        <v>#REF!</v>
      </c>
      <c r="J538" s="235" t="e">
        <f>+IF(I538=0,"",'Ark1'!#REF!)</f>
        <v>#REF!</v>
      </c>
      <c r="K538" s="235"/>
      <c r="L538" s="235" t="e">
        <f>+IF(I538=0,"",'Ark1'!#REF!)</f>
        <v>#REF!</v>
      </c>
      <c r="M538" s="235"/>
      <c r="N538" s="237" t="e">
        <f>+'Ark1'!#REF!</f>
        <v>#REF!</v>
      </c>
      <c r="O538" s="237"/>
      <c r="P538" s="237"/>
      <c r="Q538" s="237"/>
      <c r="R538" s="32" t="e">
        <f>+IF(I538=0,"",'Ark1'!#REF!)</f>
        <v>#REF!</v>
      </c>
      <c r="S538" s="32"/>
      <c r="T538" s="235" t="e">
        <f>+IF(N538=0,"",'Ark1'!#REF!)</f>
        <v>#REF!</v>
      </c>
      <c r="U538" s="235"/>
      <c r="V538" s="235" t="e">
        <f>+IF(N538=0,"",'Ark1'!#REF!)</f>
        <v>#REF!</v>
      </c>
      <c r="W538" s="235"/>
      <c r="X538" s="236" t="e">
        <f>+IF(I538=0,"",'Ark1'!#REF!)</f>
        <v>#REF!</v>
      </c>
      <c r="Y538" s="237" t="e">
        <f>+IF(I538=0,"",'Ark1'!#REF!)</f>
        <v>#REF!</v>
      </c>
      <c r="Z538" s="237" t="e">
        <f>+IF(I538=0,"",'Ark1'!#REF!)</f>
        <v>#REF!</v>
      </c>
      <c r="AA538" s="237" t="e">
        <f>+IF(I538=0,"",'Ark1'!#REF!)</f>
        <v>#REF!</v>
      </c>
      <c r="AB538" s="237" t="e">
        <f>+IF(I538=0,"",'Ark1'!#REF!)</f>
        <v>#REF!</v>
      </c>
      <c r="AC538" s="235" t="e">
        <f>+IF(I538=0,"",'Ark1'!#REF!)</f>
        <v>#REF!</v>
      </c>
      <c r="AD538" s="236" t="e">
        <f>+IF(I538=0,"",'Ark1'!#REF!)</f>
        <v>#REF!</v>
      </c>
      <c r="AE538" s="237" t="e">
        <f>+IF(I538=0,"",'Ark1'!#REF!)</f>
        <v>#REF!</v>
      </c>
      <c r="AF538" s="235" t="e">
        <f t="shared" si="49"/>
        <v>#REF!</v>
      </c>
      <c r="AG538" s="235" t="e">
        <f t="shared" si="51"/>
        <v>#REF!</v>
      </c>
      <c r="AH538" s="305"/>
    </row>
    <row r="539" spans="1:62" ht="15.6">
      <c r="A539" s="305"/>
      <c r="B539" s="305" t="e">
        <f>+'Ark1'!#REF!</f>
        <v>#REF!</v>
      </c>
      <c r="C539" s="234" t="e">
        <f>+'Ark1'!#REF!</f>
        <v>#REF!</v>
      </c>
      <c r="D539" s="234" t="e">
        <f>VLOOKUP(C539,Klasse!$C$10:$D$26,2)</f>
        <v>#REF!</v>
      </c>
      <c r="E539" s="234" t="e">
        <f>+'Ark1'!#REF!</f>
        <v>#REF!</v>
      </c>
      <c r="F539" s="234" t="e">
        <f>+'Ark1'!#REF!</f>
        <v>#REF!</v>
      </c>
      <c r="G539" s="234" t="e">
        <f>VLOOKUP(F539,Slakteri!$C$9:$D$36,2)</f>
        <v>#REF!</v>
      </c>
      <c r="H539" s="234" t="e">
        <f>+IF(I539=0,"",'Ark1'!#REF!)</f>
        <v>#REF!</v>
      </c>
      <c r="I539" s="351" t="e">
        <f>+'Ark1'!#REF!</f>
        <v>#REF!</v>
      </c>
      <c r="J539" s="235" t="e">
        <f>+IF(I539=0,"",'Ark1'!#REF!)</f>
        <v>#REF!</v>
      </c>
      <c r="K539" s="235"/>
      <c r="L539" s="235" t="e">
        <f>+IF(I539=0,"",'Ark1'!#REF!)</f>
        <v>#REF!</v>
      </c>
      <c r="M539" s="235"/>
      <c r="N539" s="237" t="e">
        <f>+'Ark1'!#REF!</f>
        <v>#REF!</v>
      </c>
      <c r="O539" s="237"/>
      <c r="P539" s="237"/>
      <c r="Q539" s="237"/>
      <c r="R539" s="32" t="e">
        <f>+IF(I539=0,"",'Ark1'!#REF!)</f>
        <v>#REF!</v>
      </c>
      <c r="S539" s="32"/>
      <c r="T539" s="235" t="e">
        <f>+IF(N539=0,"",'Ark1'!#REF!)</f>
        <v>#REF!</v>
      </c>
      <c r="U539" s="235"/>
      <c r="V539" s="235" t="e">
        <f>+IF(N539=0,"",'Ark1'!#REF!)</f>
        <v>#REF!</v>
      </c>
      <c r="W539" s="235"/>
      <c r="X539" s="236" t="e">
        <f>+IF(I539=0,"",'Ark1'!#REF!)</f>
        <v>#REF!</v>
      </c>
      <c r="Y539" s="237" t="e">
        <f>+IF(I539=0,"",'Ark1'!#REF!)</f>
        <v>#REF!</v>
      </c>
      <c r="Z539" s="237" t="e">
        <f>+IF(I539=0,"",'Ark1'!#REF!)</f>
        <v>#REF!</v>
      </c>
      <c r="AA539" s="237" t="e">
        <f>+IF(I539=0,"",'Ark1'!#REF!)</f>
        <v>#REF!</v>
      </c>
      <c r="AB539" s="237" t="e">
        <f>+IF(I539=0,"",'Ark1'!#REF!)</f>
        <v>#REF!</v>
      </c>
      <c r="AC539" s="235" t="e">
        <f>+IF(I539=0,"",'Ark1'!#REF!)</f>
        <v>#REF!</v>
      </c>
      <c r="AD539" s="236" t="e">
        <f>+IF(I539=0,"",'Ark1'!#REF!)</f>
        <v>#REF!</v>
      </c>
      <c r="AE539" s="237" t="e">
        <f>+IF(I539=0,"",'Ark1'!#REF!)</f>
        <v>#REF!</v>
      </c>
      <c r="AF539" s="235" t="e">
        <f t="shared" si="49"/>
        <v>#REF!</v>
      </c>
      <c r="AG539" s="235" t="e">
        <f t="shared" si="51"/>
        <v>#REF!</v>
      </c>
      <c r="AH539" s="305"/>
    </row>
    <row r="540" spans="1:62" ht="15.6">
      <c r="A540" s="305"/>
      <c r="B540" s="305" t="e">
        <f>+'Ark1'!#REF!</f>
        <v>#REF!</v>
      </c>
      <c r="C540" s="234" t="e">
        <f>+'Ark1'!#REF!</f>
        <v>#REF!</v>
      </c>
      <c r="D540" s="234" t="e">
        <f>VLOOKUP(C540,Klasse!$C$10:$D$26,2)</f>
        <v>#REF!</v>
      </c>
      <c r="E540" s="234" t="e">
        <f>+'Ark1'!#REF!</f>
        <v>#REF!</v>
      </c>
      <c r="F540" s="234" t="e">
        <f>+'Ark1'!#REF!</f>
        <v>#REF!</v>
      </c>
      <c r="G540" s="234" t="e">
        <f>VLOOKUP(F540,Slakteri!$C$9:$D$36,2)</f>
        <v>#REF!</v>
      </c>
      <c r="H540" s="234" t="e">
        <f>+IF(I540=0,"",'Ark1'!#REF!)</f>
        <v>#REF!</v>
      </c>
      <c r="I540" s="351" t="e">
        <f>+'Ark1'!#REF!</f>
        <v>#REF!</v>
      </c>
      <c r="J540" s="235" t="e">
        <f>+IF(I540=0,"",'Ark1'!#REF!)</f>
        <v>#REF!</v>
      </c>
      <c r="K540" s="235"/>
      <c r="L540" s="235" t="e">
        <f>+IF(I540=0,"",'Ark1'!#REF!)</f>
        <v>#REF!</v>
      </c>
      <c r="M540" s="235"/>
      <c r="N540" s="237" t="e">
        <f>+'Ark1'!#REF!</f>
        <v>#REF!</v>
      </c>
      <c r="O540" s="237"/>
      <c r="P540" s="237"/>
      <c r="Q540" s="237"/>
      <c r="R540" s="32" t="e">
        <f>+IF(I540=0,"",'Ark1'!#REF!)</f>
        <v>#REF!</v>
      </c>
      <c r="S540" s="32"/>
      <c r="T540" s="235" t="e">
        <f>+IF(N540=0,"",'Ark1'!#REF!)</f>
        <v>#REF!</v>
      </c>
      <c r="U540" s="235"/>
      <c r="V540" s="235" t="e">
        <f>+IF(N540=0,"",'Ark1'!#REF!)</f>
        <v>#REF!</v>
      </c>
      <c r="W540" s="235"/>
      <c r="X540" s="236" t="e">
        <f>+IF(I540=0,"",'Ark1'!#REF!)</f>
        <v>#REF!</v>
      </c>
      <c r="Y540" s="237" t="e">
        <f>+IF(I540=0,"",'Ark1'!#REF!)</f>
        <v>#REF!</v>
      </c>
      <c r="Z540" s="237" t="e">
        <f>+IF(I540=0,"",'Ark1'!#REF!)</f>
        <v>#REF!</v>
      </c>
      <c r="AA540" s="237" t="e">
        <f>+IF(I540=0,"",'Ark1'!#REF!)</f>
        <v>#REF!</v>
      </c>
      <c r="AB540" s="237" t="e">
        <f>+IF(I540=0,"",'Ark1'!#REF!)</f>
        <v>#REF!</v>
      </c>
      <c r="AC540" s="235" t="e">
        <f>+IF(I540=0,"",'Ark1'!#REF!)</f>
        <v>#REF!</v>
      </c>
      <c r="AD540" s="236" t="e">
        <f>+IF(I540=0,"",'Ark1'!#REF!)</f>
        <v>#REF!</v>
      </c>
      <c r="AE540" s="237" t="e">
        <f>+IF(I540=0,"",'Ark1'!#REF!)</f>
        <v>#REF!</v>
      </c>
      <c r="AF540" s="235" t="e">
        <f t="shared" si="49"/>
        <v>#REF!</v>
      </c>
      <c r="AG540" s="235" t="e">
        <f t="shared" si="51"/>
        <v>#REF!</v>
      </c>
      <c r="AH540" s="305"/>
    </row>
    <row r="541" spans="1:62" ht="15.6">
      <c r="A541" s="305"/>
      <c r="B541" s="305" t="e">
        <f>+'Ark1'!#REF!</f>
        <v>#REF!</v>
      </c>
      <c r="C541" s="234" t="e">
        <f>+'Ark1'!#REF!</f>
        <v>#REF!</v>
      </c>
      <c r="D541" s="234" t="e">
        <f>VLOOKUP(C541,Klasse!$C$10:$D$26,2)</f>
        <v>#REF!</v>
      </c>
      <c r="E541" s="234" t="e">
        <f>+'Ark1'!#REF!</f>
        <v>#REF!</v>
      </c>
      <c r="F541" s="234" t="e">
        <f>+'Ark1'!#REF!</f>
        <v>#REF!</v>
      </c>
      <c r="G541" s="234" t="e">
        <f>VLOOKUP(F541,Slakteri!$C$9:$D$36,2)</f>
        <v>#REF!</v>
      </c>
      <c r="H541" s="234" t="e">
        <f>+IF(I541=0,"",'Ark1'!#REF!)</f>
        <v>#REF!</v>
      </c>
      <c r="I541" s="351" t="e">
        <f>+'Ark1'!#REF!</f>
        <v>#REF!</v>
      </c>
      <c r="J541" s="235" t="e">
        <f>+IF(I541=0,"",'Ark1'!#REF!)</f>
        <v>#REF!</v>
      </c>
      <c r="K541" s="235"/>
      <c r="L541" s="235" t="e">
        <f>+IF(I541=0,"",'Ark1'!#REF!)</f>
        <v>#REF!</v>
      </c>
      <c r="M541" s="235"/>
      <c r="N541" s="237" t="e">
        <f>+'Ark1'!#REF!</f>
        <v>#REF!</v>
      </c>
      <c r="O541" s="237"/>
      <c r="P541" s="237"/>
      <c r="Q541" s="237"/>
      <c r="R541" s="32" t="e">
        <f>+IF(I541=0,"",'Ark1'!#REF!)</f>
        <v>#REF!</v>
      </c>
      <c r="S541" s="32"/>
      <c r="T541" s="235" t="e">
        <f>+IF(N541=0,"",'Ark1'!#REF!)</f>
        <v>#REF!</v>
      </c>
      <c r="U541" s="235"/>
      <c r="V541" s="235" t="e">
        <f>+IF(N541=0,"",'Ark1'!#REF!)</f>
        <v>#REF!</v>
      </c>
      <c r="W541" s="235"/>
      <c r="X541" s="236" t="e">
        <f>+IF(I541=0,"",'Ark1'!#REF!)</f>
        <v>#REF!</v>
      </c>
      <c r="Y541" s="237" t="e">
        <f>+IF(I541=0,"",'Ark1'!#REF!)</f>
        <v>#REF!</v>
      </c>
      <c r="Z541" s="237" t="e">
        <f>+IF(I541=0,"",'Ark1'!#REF!)</f>
        <v>#REF!</v>
      </c>
      <c r="AA541" s="237" t="e">
        <f>+IF(I541=0,"",'Ark1'!#REF!)</f>
        <v>#REF!</v>
      </c>
      <c r="AB541" s="237" t="e">
        <f>+IF(I541=0,"",'Ark1'!#REF!)</f>
        <v>#REF!</v>
      </c>
      <c r="AC541" s="235" t="e">
        <f>+IF(I541=0,"",'Ark1'!#REF!)</f>
        <v>#REF!</v>
      </c>
      <c r="AD541" s="236" t="e">
        <f>+IF(I541=0,"",'Ark1'!#REF!)</f>
        <v>#REF!</v>
      </c>
      <c r="AE541" s="237" t="e">
        <f>+IF(I541=0,"",'Ark1'!#REF!)</f>
        <v>#REF!</v>
      </c>
      <c r="AF541" s="235" t="e">
        <f t="shared" si="49"/>
        <v>#REF!</v>
      </c>
      <c r="AG541" s="235" t="e">
        <f t="shared" si="51"/>
        <v>#REF!</v>
      </c>
      <c r="AH541" s="305"/>
    </row>
    <row r="542" spans="1:62" ht="19.8">
      <c r="A542" s="305"/>
      <c r="B542" s="305"/>
      <c r="C542" s="305"/>
      <c r="D542" s="305"/>
      <c r="E542" s="305"/>
      <c r="F542" s="305"/>
      <c r="G542" s="305"/>
      <c r="H542" s="305"/>
      <c r="I542" s="352"/>
      <c r="J542" s="328"/>
      <c r="K542" s="328"/>
      <c r="L542" s="328"/>
      <c r="M542" s="328"/>
      <c r="N542" s="237" t="e">
        <f>+'Ark1'!#REF!</f>
        <v>#REF!</v>
      </c>
      <c r="O542" s="237"/>
      <c r="P542" s="237"/>
      <c r="Q542" s="237"/>
      <c r="R542" s="305"/>
      <c r="S542" s="305"/>
      <c r="T542" s="235" t="e">
        <f>+IF(N542=0,"",'Ark1'!#REF!)</f>
        <v>#REF!</v>
      </c>
      <c r="U542" s="235"/>
      <c r="V542" s="235" t="e">
        <f>+IF(N542=0,"",'Ark1'!#REF!)</f>
        <v>#REF!</v>
      </c>
      <c r="W542" s="235"/>
      <c r="X542" s="305"/>
      <c r="Y542" s="329"/>
      <c r="Z542" s="329"/>
      <c r="AA542" s="329"/>
      <c r="AB542" s="329"/>
      <c r="AC542" s="329"/>
      <c r="AD542" s="305"/>
      <c r="AE542" s="329"/>
      <c r="AF542" s="330"/>
      <c r="AG542" s="331"/>
      <c r="AH542" s="305"/>
      <c r="AI542" s="217"/>
      <c r="AK542" s="29"/>
      <c r="AL542" s="27"/>
      <c r="AM542" s="218"/>
      <c r="AN542" s="28"/>
      <c r="AR542" s="28"/>
      <c r="BJ542" s="230"/>
    </row>
    <row r="543" spans="1:62" ht="19.8">
      <c r="A543" s="305"/>
      <c r="B543" s="305" t="s">
        <v>648</v>
      </c>
      <c r="C543" s="305"/>
      <c r="D543" s="259" t="e">
        <f>+D545</f>
        <v>#REF!</v>
      </c>
      <c r="E543" s="305"/>
      <c r="F543" s="305"/>
      <c r="G543" s="305"/>
      <c r="H543" s="305"/>
      <c r="I543" s="336" t="e">
        <f>SUM(I545:I569)</f>
        <v>#REF!</v>
      </c>
      <c r="J543" s="332"/>
      <c r="K543" s="332"/>
      <c r="L543" s="332"/>
      <c r="M543" s="332"/>
      <c r="N543" s="237" t="e">
        <f>+'Ark1'!#REF!</f>
        <v>#REF!</v>
      </c>
      <c r="O543" s="237"/>
      <c r="P543" s="237"/>
      <c r="Q543" s="237"/>
      <c r="R543" s="262">
        <f>+Klasse!N32</f>
        <v>23.169910877050874</v>
      </c>
      <c r="S543" s="305"/>
      <c r="T543" s="235" t="e">
        <f>+IF(N543=0,"",'Ark1'!#REF!)</f>
        <v>#REF!</v>
      </c>
      <c r="U543" s="235"/>
      <c r="V543" s="235" t="e">
        <f>+IF(N543=0,"",'Ark1'!#REF!)</f>
        <v>#REF!</v>
      </c>
      <c r="W543" s="235"/>
      <c r="X543" s="333"/>
      <c r="Y543" s="329"/>
      <c r="Z543" s="329"/>
      <c r="AA543" s="329"/>
      <c r="AB543" s="329"/>
      <c r="AC543" s="329"/>
      <c r="AD543" s="305"/>
      <c r="AE543" s="329"/>
      <c r="AF543" s="329"/>
      <c r="AG543" s="329"/>
      <c r="AH543" s="305"/>
      <c r="AI543" s="217"/>
      <c r="AK543" s="29"/>
      <c r="AL543" s="27"/>
      <c r="AM543" s="218"/>
      <c r="AN543" s="28"/>
      <c r="AR543" s="28"/>
      <c r="BJ543" s="230"/>
    </row>
    <row r="544" spans="1:62" ht="19.8">
      <c r="A544" s="580"/>
      <c r="B544" s="580"/>
      <c r="C544" s="581"/>
      <c r="D544" s="580"/>
      <c r="E544" s="580"/>
      <c r="F544" s="580"/>
      <c r="G544" s="305"/>
      <c r="H544" s="334"/>
      <c r="I544" s="352"/>
      <c r="J544" s="328"/>
      <c r="K544" s="328"/>
      <c r="L544" s="328"/>
      <c r="M544" s="328"/>
      <c r="N544" s="237" t="e">
        <f>+'Ark1'!#REF!</f>
        <v>#REF!</v>
      </c>
      <c r="O544" s="237"/>
      <c r="P544" s="237"/>
      <c r="Q544" s="237"/>
      <c r="R544" s="328"/>
      <c r="S544" s="305"/>
      <c r="T544" s="235" t="e">
        <f>+IF(N544=0,"",'Ark1'!#REF!)</f>
        <v>#REF!</v>
      </c>
      <c r="U544" s="235"/>
      <c r="V544" s="235" t="e">
        <f>+IF(N544=0,"",'Ark1'!#REF!)</f>
        <v>#REF!</v>
      </c>
      <c r="W544" s="235"/>
      <c r="X544" s="334"/>
      <c r="Y544" s="329"/>
      <c r="Z544" s="329"/>
      <c r="AA544" s="329"/>
      <c r="AB544" s="329"/>
      <c r="AC544" s="330"/>
      <c r="AD544" s="305"/>
      <c r="AE544" s="330"/>
      <c r="AF544" s="330"/>
      <c r="AG544" s="331"/>
      <c r="AH544" s="305"/>
      <c r="AI544" s="217"/>
      <c r="AK544" s="29"/>
      <c r="AL544" s="27"/>
      <c r="AM544" s="218"/>
      <c r="AN544" s="28"/>
      <c r="AR544" s="28"/>
      <c r="BJ544" s="230"/>
    </row>
    <row r="545" spans="1:34" ht="15.6">
      <c r="A545" s="305"/>
      <c r="B545" s="305" t="e">
        <f>+'Ark1'!#REF!</f>
        <v>#REF!</v>
      </c>
      <c r="C545" s="234" t="e">
        <f>+'Ark1'!#REF!</f>
        <v>#REF!</v>
      </c>
      <c r="D545" s="234" t="e">
        <f>VLOOKUP(C545,Klasse!$C$10:$D$26,2)</f>
        <v>#REF!</v>
      </c>
      <c r="E545" s="234" t="e">
        <f>+'Ark1'!#REF!</f>
        <v>#REF!</v>
      </c>
      <c r="F545" s="234" t="e">
        <f>+'Ark1'!#REF!</f>
        <v>#REF!</v>
      </c>
      <c r="G545" s="234" t="e">
        <f>VLOOKUP(F545,Slakteri!$C$9:$D$36,2)</f>
        <v>#REF!</v>
      </c>
      <c r="H545" s="234" t="e">
        <f>+IF(I545=0,"",'Ark1'!#REF!)</f>
        <v>#REF!</v>
      </c>
      <c r="I545" s="351" t="e">
        <f>+'Ark1'!#REF!</f>
        <v>#REF!</v>
      </c>
      <c r="J545" s="235" t="e">
        <f>+IF(I545=0,"",'Ark1'!#REF!)</f>
        <v>#REF!</v>
      </c>
      <c r="K545" s="235"/>
      <c r="L545" s="235" t="e">
        <f>+IF(I545=0,"",'Ark1'!#REF!)</f>
        <v>#REF!</v>
      </c>
      <c r="M545" s="235"/>
      <c r="N545" s="237" t="e">
        <f>+'Ark1'!#REF!</f>
        <v>#REF!</v>
      </c>
      <c r="O545" s="237"/>
      <c r="P545" s="237"/>
      <c r="Q545" s="237"/>
      <c r="R545" s="32" t="e">
        <f>+IF(I545=0,"",'Ark1'!#REF!)</f>
        <v>#REF!</v>
      </c>
      <c r="S545" s="305"/>
      <c r="T545" s="235" t="e">
        <f>+IF(N545=0,"",'Ark1'!#REF!)</f>
        <v>#REF!</v>
      </c>
      <c r="U545" s="235"/>
      <c r="V545" s="235" t="e">
        <f>+IF(N545=0,"",'Ark1'!#REF!)</f>
        <v>#REF!</v>
      </c>
      <c r="W545" s="235"/>
      <c r="X545" s="236" t="e">
        <f>+IF(I545=0,"",'Ark1'!#REF!)</f>
        <v>#REF!</v>
      </c>
      <c r="Y545" s="237" t="e">
        <f>+IF(I545=0,"",'Ark1'!#REF!)</f>
        <v>#REF!</v>
      </c>
      <c r="Z545" s="237" t="e">
        <f>+IF(I545=0,"",'Ark1'!#REF!)</f>
        <v>#REF!</v>
      </c>
      <c r="AA545" s="237" t="e">
        <f>+IF(I545=0,"",'Ark1'!#REF!)</f>
        <v>#REF!</v>
      </c>
      <c r="AB545" s="237" t="e">
        <f>+IF(I545=0,"",'Ark1'!#REF!)</f>
        <v>#REF!</v>
      </c>
      <c r="AC545" s="235" t="e">
        <f>+IF(I545=0,"",'Ark1'!#REF!)</f>
        <v>#REF!</v>
      </c>
      <c r="AD545" s="236" t="e">
        <f>+IF(I545=0,"",'Ark1'!#REF!)</f>
        <v>#REF!</v>
      </c>
      <c r="AE545" s="237" t="e">
        <f>+IF(I545=0,"",'Ark1'!#REF!)</f>
        <v>#REF!</v>
      </c>
      <c r="AF545" s="235" t="e">
        <f t="shared" ref="AF545:AF569" si="52">IF(I545=0,"",R545/C545)</f>
        <v>#REF!</v>
      </c>
      <c r="AG545" s="235" t="e">
        <f t="shared" si="50"/>
        <v>#REF!</v>
      </c>
      <c r="AH545" s="305"/>
    </row>
    <row r="546" spans="1:34" ht="15.6">
      <c r="A546" s="305"/>
      <c r="B546" s="305" t="e">
        <f>+'Ark1'!#REF!</f>
        <v>#REF!</v>
      </c>
      <c r="C546" s="234" t="e">
        <f>+'Ark1'!#REF!</f>
        <v>#REF!</v>
      </c>
      <c r="D546" s="234" t="e">
        <f>VLOOKUP(C546,Klasse!$C$10:$D$26,2)</f>
        <v>#REF!</v>
      </c>
      <c r="E546" s="234" t="e">
        <f>+'Ark1'!#REF!</f>
        <v>#REF!</v>
      </c>
      <c r="F546" s="234" t="e">
        <f>+'Ark1'!#REF!</f>
        <v>#REF!</v>
      </c>
      <c r="G546" s="234" t="e">
        <f>VLOOKUP(F546,Slakteri!$C$9:$D$36,2)</f>
        <v>#REF!</v>
      </c>
      <c r="H546" s="234" t="e">
        <f>+IF(I546=0,"",'Ark1'!#REF!)</f>
        <v>#REF!</v>
      </c>
      <c r="I546" s="351" t="e">
        <f>+'Ark1'!#REF!</f>
        <v>#REF!</v>
      </c>
      <c r="J546" s="235" t="e">
        <f>+IF(I546=0,"",'Ark1'!#REF!)</f>
        <v>#REF!</v>
      </c>
      <c r="K546" s="235"/>
      <c r="L546" s="235" t="e">
        <f>+IF(I546=0,"",'Ark1'!#REF!)</f>
        <v>#REF!</v>
      </c>
      <c r="M546" s="235"/>
      <c r="N546" s="237" t="e">
        <f>+'Ark1'!#REF!</f>
        <v>#REF!</v>
      </c>
      <c r="O546" s="237"/>
      <c r="P546" s="237"/>
      <c r="Q546" s="237"/>
      <c r="R546" s="32" t="e">
        <f>+IF(I546=0,"",'Ark1'!#REF!)</f>
        <v>#REF!</v>
      </c>
      <c r="S546" s="305"/>
      <c r="T546" s="235" t="e">
        <f>+IF(N546=0,"",'Ark1'!#REF!)</f>
        <v>#REF!</v>
      </c>
      <c r="U546" s="235"/>
      <c r="V546" s="235" t="e">
        <f>+IF(N546=0,"",'Ark1'!#REF!)</f>
        <v>#REF!</v>
      </c>
      <c r="W546" s="235"/>
      <c r="X546" s="236" t="e">
        <f>+IF(I546=0,"",'Ark1'!#REF!)</f>
        <v>#REF!</v>
      </c>
      <c r="Y546" s="237" t="e">
        <f>+IF(I546=0,"",'Ark1'!#REF!)</f>
        <v>#REF!</v>
      </c>
      <c r="Z546" s="237" t="e">
        <f>+IF(I546=0,"",'Ark1'!#REF!)</f>
        <v>#REF!</v>
      </c>
      <c r="AA546" s="237" t="e">
        <f>+IF(I546=0,"",'Ark1'!#REF!)</f>
        <v>#REF!</v>
      </c>
      <c r="AB546" s="237" t="e">
        <f>+IF(I546=0,"",'Ark1'!#REF!)</f>
        <v>#REF!</v>
      </c>
      <c r="AC546" s="235" t="e">
        <f>+IF(I546=0,"",'Ark1'!#REF!)</f>
        <v>#REF!</v>
      </c>
      <c r="AD546" s="236" t="e">
        <f>+IF(I546=0,"",'Ark1'!#REF!)</f>
        <v>#REF!</v>
      </c>
      <c r="AE546" s="237" t="e">
        <f>+IF(I546=0,"",'Ark1'!#REF!)</f>
        <v>#REF!</v>
      </c>
      <c r="AF546" s="235" t="e">
        <f t="shared" si="52"/>
        <v>#REF!</v>
      </c>
      <c r="AG546" s="235" t="e">
        <f t="shared" ref="AG546:AG569" si="53">IF(I546=0,"",I546/H546)</f>
        <v>#REF!</v>
      </c>
      <c r="AH546" s="305"/>
    </row>
    <row r="547" spans="1:34" ht="15.6">
      <c r="A547" s="305"/>
      <c r="B547" s="305" t="e">
        <f>+'Ark1'!#REF!</f>
        <v>#REF!</v>
      </c>
      <c r="C547" s="234" t="e">
        <f>+'Ark1'!#REF!</f>
        <v>#REF!</v>
      </c>
      <c r="D547" s="234" t="e">
        <f>VLOOKUP(C547,Klasse!$C$10:$D$26,2)</f>
        <v>#REF!</v>
      </c>
      <c r="E547" s="234" t="e">
        <f>+'Ark1'!#REF!</f>
        <v>#REF!</v>
      </c>
      <c r="F547" s="234" t="e">
        <f>+'Ark1'!#REF!</f>
        <v>#REF!</v>
      </c>
      <c r="G547" s="234" t="e">
        <f>VLOOKUP(F547,Slakteri!$C$9:$D$36,2)</f>
        <v>#REF!</v>
      </c>
      <c r="H547" s="234" t="e">
        <f>+IF(I547=0,"",'Ark1'!#REF!)</f>
        <v>#REF!</v>
      </c>
      <c r="I547" s="351" t="e">
        <f>+'Ark1'!#REF!</f>
        <v>#REF!</v>
      </c>
      <c r="J547" s="235" t="e">
        <f>+IF(I547=0,"",'Ark1'!#REF!)</f>
        <v>#REF!</v>
      </c>
      <c r="K547" s="235"/>
      <c r="L547" s="235" t="e">
        <f>+IF(I547=0,"",'Ark1'!#REF!)</f>
        <v>#REF!</v>
      </c>
      <c r="M547" s="235"/>
      <c r="N547" s="237" t="e">
        <f>+'Ark1'!#REF!</f>
        <v>#REF!</v>
      </c>
      <c r="O547" s="237"/>
      <c r="P547" s="237"/>
      <c r="Q547" s="237"/>
      <c r="R547" s="32" t="e">
        <f>+IF(I547=0,"",'Ark1'!#REF!)</f>
        <v>#REF!</v>
      </c>
      <c r="S547" s="305"/>
      <c r="T547" s="235" t="e">
        <f>+IF(N547=0,"",'Ark1'!#REF!)</f>
        <v>#REF!</v>
      </c>
      <c r="U547" s="235"/>
      <c r="V547" s="235" t="e">
        <f>+IF(N547=0,"",'Ark1'!#REF!)</f>
        <v>#REF!</v>
      </c>
      <c r="W547" s="235"/>
      <c r="X547" s="236" t="e">
        <f>+IF(I547=0,"",'Ark1'!#REF!)</f>
        <v>#REF!</v>
      </c>
      <c r="Y547" s="237" t="e">
        <f>+IF(I547=0,"",'Ark1'!#REF!)</f>
        <v>#REF!</v>
      </c>
      <c r="Z547" s="237" t="e">
        <f>+IF(I547=0,"",'Ark1'!#REF!)</f>
        <v>#REF!</v>
      </c>
      <c r="AA547" s="237" t="e">
        <f>+IF(I547=0,"",'Ark1'!#REF!)</f>
        <v>#REF!</v>
      </c>
      <c r="AB547" s="237" t="e">
        <f>+IF(I547=0,"",'Ark1'!#REF!)</f>
        <v>#REF!</v>
      </c>
      <c r="AC547" s="235" t="e">
        <f>+IF(I547=0,"",'Ark1'!#REF!)</f>
        <v>#REF!</v>
      </c>
      <c r="AD547" s="236" t="e">
        <f>+IF(I547=0,"",'Ark1'!#REF!)</f>
        <v>#REF!</v>
      </c>
      <c r="AE547" s="237" t="e">
        <f>+IF(I547=0,"",'Ark1'!#REF!)</f>
        <v>#REF!</v>
      </c>
      <c r="AF547" s="235" t="e">
        <f t="shared" si="52"/>
        <v>#REF!</v>
      </c>
      <c r="AG547" s="235" t="e">
        <f t="shared" si="53"/>
        <v>#REF!</v>
      </c>
      <c r="AH547" s="305"/>
    </row>
    <row r="548" spans="1:34" ht="15.6">
      <c r="A548" s="305"/>
      <c r="B548" s="305" t="e">
        <f>+'Ark1'!#REF!</f>
        <v>#REF!</v>
      </c>
      <c r="C548" s="234" t="e">
        <f>+'Ark1'!#REF!</f>
        <v>#REF!</v>
      </c>
      <c r="D548" s="234" t="e">
        <f>VLOOKUP(C548,Klasse!$C$10:$D$26,2)</f>
        <v>#REF!</v>
      </c>
      <c r="E548" s="234" t="e">
        <f>+'Ark1'!#REF!</f>
        <v>#REF!</v>
      </c>
      <c r="F548" s="234" t="e">
        <f>+'Ark1'!#REF!</f>
        <v>#REF!</v>
      </c>
      <c r="G548" s="234" t="e">
        <f>VLOOKUP(F548,Slakteri!$C$9:$D$36,2)</f>
        <v>#REF!</v>
      </c>
      <c r="H548" s="234" t="e">
        <f>+IF(I548=0,"",'Ark1'!#REF!)</f>
        <v>#REF!</v>
      </c>
      <c r="I548" s="351" t="e">
        <f>+'Ark1'!#REF!</f>
        <v>#REF!</v>
      </c>
      <c r="J548" s="235" t="e">
        <f>+IF(I548=0,"",'Ark1'!#REF!)</f>
        <v>#REF!</v>
      </c>
      <c r="K548" s="235"/>
      <c r="L548" s="235" t="e">
        <f>+IF(I548=0,"",'Ark1'!#REF!)</f>
        <v>#REF!</v>
      </c>
      <c r="M548" s="235"/>
      <c r="N548" s="237" t="e">
        <f>+'Ark1'!#REF!</f>
        <v>#REF!</v>
      </c>
      <c r="O548" s="237"/>
      <c r="P548" s="237"/>
      <c r="Q548" s="237"/>
      <c r="R548" s="32" t="e">
        <f>+IF(I548=0,"",'Ark1'!#REF!)</f>
        <v>#REF!</v>
      </c>
      <c r="S548" s="305"/>
      <c r="T548" s="235" t="e">
        <f>+IF(N548=0,"",'Ark1'!#REF!)</f>
        <v>#REF!</v>
      </c>
      <c r="U548" s="235"/>
      <c r="V548" s="235" t="e">
        <f>+IF(N548=0,"",'Ark1'!#REF!)</f>
        <v>#REF!</v>
      </c>
      <c r="W548" s="235"/>
      <c r="X548" s="236" t="e">
        <f>+IF(I548=0,"",'Ark1'!#REF!)</f>
        <v>#REF!</v>
      </c>
      <c r="Y548" s="237" t="e">
        <f>+IF(I548=0,"",'Ark1'!#REF!)</f>
        <v>#REF!</v>
      </c>
      <c r="Z548" s="237" t="e">
        <f>+IF(I548=0,"",'Ark1'!#REF!)</f>
        <v>#REF!</v>
      </c>
      <c r="AA548" s="237" t="e">
        <f>+IF(I548=0,"",'Ark1'!#REF!)</f>
        <v>#REF!</v>
      </c>
      <c r="AB548" s="237" t="e">
        <f>+IF(I548=0,"",'Ark1'!#REF!)</f>
        <v>#REF!</v>
      </c>
      <c r="AC548" s="235" t="e">
        <f>+IF(I548=0,"",'Ark1'!#REF!)</f>
        <v>#REF!</v>
      </c>
      <c r="AD548" s="236" t="e">
        <f>+IF(I548=0,"",'Ark1'!#REF!)</f>
        <v>#REF!</v>
      </c>
      <c r="AE548" s="237" t="e">
        <f>+IF(I548=0,"",'Ark1'!#REF!)</f>
        <v>#REF!</v>
      </c>
      <c r="AF548" s="235" t="e">
        <f t="shared" si="52"/>
        <v>#REF!</v>
      </c>
      <c r="AG548" s="235" t="e">
        <f t="shared" si="53"/>
        <v>#REF!</v>
      </c>
      <c r="AH548" s="305"/>
    </row>
    <row r="549" spans="1:34" ht="15.6">
      <c r="A549" s="305"/>
      <c r="B549" s="305" t="e">
        <f>+'Ark1'!#REF!</f>
        <v>#REF!</v>
      </c>
      <c r="C549" s="234" t="e">
        <f>+'Ark1'!#REF!</f>
        <v>#REF!</v>
      </c>
      <c r="D549" s="234" t="e">
        <f>VLOOKUP(C549,Klasse!$C$10:$D$26,2)</f>
        <v>#REF!</v>
      </c>
      <c r="E549" s="234" t="e">
        <f>+'Ark1'!#REF!</f>
        <v>#REF!</v>
      </c>
      <c r="F549" s="234" t="e">
        <f>+'Ark1'!#REF!</f>
        <v>#REF!</v>
      </c>
      <c r="G549" s="234" t="e">
        <f>VLOOKUP(F549,Slakteri!$C$9:$D$36,2)</f>
        <v>#REF!</v>
      </c>
      <c r="H549" s="234" t="e">
        <f>+IF(I549=0,"",'Ark1'!#REF!)</f>
        <v>#REF!</v>
      </c>
      <c r="I549" s="351" t="e">
        <f>+'Ark1'!#REF!</f>
        <v>#REF!</v>
      </c>
      <c r="J549" s="235" t="e">
        <f>+IF(I549=0,"",'Ark1'!#REF!)</f>
        <v>#REF!</v>
      </c>
      <c r="K549" s="235"/>
      <c r="L549" s="235" t="e">
        <f>+IF(I549=0,"",'Ark1'!#REF!)</f>
        <v>#REF!</v>
      </c>
      <c r="M549" s="235"/>
      <c r="N549" s="237" t="e">
        <f>+'Ark1'!#REF!</f>
        <v>#REF!</v>
      </c>
      <c r="O549" s="237"/>
      <c r="P549" s="237"/>
      <c r="Q549" s="237"/>
      <c r="R549" s="32" t="e">
        <f>+IF(I549=0,"",'Ark1'!#REF!)</f>
        <v>#REF!</v>
      </c>
      <c r="S549" s="305"/>
      <c r="T549" s="235" t="e">
        <f>+IF(N549=0,"",'Ark1'!#REF!)</f>
        <v>#REF!</v>
      </c>
      <c r="U549" s="235"/>
      <c r="V549" s="235" t="e">
        <f>+IF(N549=0,"",'Ark1'!#REF!)</f>
        <v>#REF!</v>
      </c>
      <c r="W549" s="235"/>
      <c r="X549" s="236" t="e">
        <f>+IF(I549=0,"",'Ark1'!#REF!)</f>
        <v>#REF!</v>
      </c>
      <c r="Y549" s="237" t="e">
        <f>+IF(I549=0,"",'Ark1'!#REF!)</f>
        <v>#REF!</v>
      </c>
      <c r="Z549" s="237" t="e">
        <f>+IF(I549=0,"",'Ark1'!#REF!)</f>
        <v>#REF!</v>
      </c>
      <c r="AA549" s="237" t="e">
        <f>+IF(I549=0,"",'Ark1'!#REF!)</f>
        <v>#REF!</v>
      </c>
      <c r="AB549" s="237" t="e">
        <f>+IF(I549=0,"",'Ark1'!#REF!)</f>
        <v>#REF!</v>
      </c>
      <c r="AC549" s="235" t="e">
        <f>+IF(I549=0,"",'Ark1'!#REF!)</f>
        <v>#REF!</v>
      </c>
      <c r="AD549" s="236" t="e">
        <f>+IF(I549=0,"",'Ark1'!#REF!)</f>
        <v>#REF!</v>
      </c>
      <c r="AE549" s="237" t="e">
        <f>+IF(I549=0,"",'Ark1'!#REF!)</f>
        <v>#REF!</v>
      </c>
      <c r="AF549" s="235" t="e">
        <f t="shared" si="52"/>
        <v>#REF!</v>
      </c>
      <c r="AG549" s="235" t="e">
        <f t="shared" si="53"/>
        <v>#REF!</v>
      </c>
      <c r="AH549" s="305"/>
    </row>
    <row r="550" spans="1:34" ht="15.6">
      <c r="A550" s="305"/>
      <c r="B550" s="305" t="e">
        <f>+'Ark1'!#REF!</f>
        <v>#REF!</v>
      </c>
      <c r="C550" s="234" t="e">
        <f>+'Ark1'!#REF!</f>
        <v>#REF!</v>
      </c>
      <c r="D550" s="234" t="e">
        <f>VLOOKUP(C550,Klasse!$C$10:$D$26,2)</f>
        <v>#REF!</v>
      </c>
      <c r="E550" s="234" t="e">
        <f>+'Ark1'!#REF!</f>
        <v>#REF!</v>
      </c>
      <c r="F550" s="234" t="e">
        <f>+'Ark1'!#REF!</f>
        <v>#REF!</v>
      </c>
      <c r="G550" s="234" t="e">
        <f>VLOOKUP(F550,Slakteri!$C$9:$D$36,2)</f>
        <v>#REF!</v>
      </c>
      <c r="H550" s="234" t="e">
        <f>+IF(I550=0,"",'Ark1'!#REF!)</f>
        <v>#REF!</v>
      </c>
      <c r="I550" s="351" t="e">
        <f>+'Ark1'!#REF!</f>
        <v>#REF!</v>
      </c>
      <c r="J550" s="235" t="e">
        <f>+IF(I550=0,"",'Ark1'!#REF!)</f>
        <v>#REF!</v>
      </c>
      <c r="K550" s="235"/>
      <c r="L550" s="235" t="e">
        <f>+IF(I550=0,"",'Ark1'!#REF!)</f>
        <v>#REF!</v>
      </c>
      <c r="M550" s="235"/>
      <c r="N550" s="237" t="e">
        <f>+'Ark1'!#REF!</f>
        <v>#REF!</v>
      </c>
      <c r="O550" s="237"/>
      <c r="P550" s="237"/>
      <c r="Q550" s="237"/>
      <c r="R550" s="32" t="e">
        <f>+IF(I550=0,"",'Ark1'!#REF!)</f>
        <v>#REF!</v>
      </c>
      <c r="S550" s="305"/>
      <c r="T550" s="235" t="e">
        <f>+IF(N550=0,"",'Ark1'!#REF!)</f>
        <v>#REF!</v>
      </c>
      <c r="U550" s="235"/>
      <c r="V550" s="235" t="e">
        <f>+IF(N550=0,"",'Ark1'!#REF!)</f>
        <v>#REF!</v>
      </c>
      <c r="W550" s="235"/>
      <c r="X550" s="236" t="e">
        <f>+IF(I550=0,"",'Ark1'!#REF!)</f>
        <v>#REF!</v>
      </c>
      <c r="Y550" s="237" t="e">
        <f>+IF(I550=0,"",'Ark1'!#REF!)</f>
        <v>#REF!</v>
      </c>
      <c r="Z550" s="237" t="e">
        <f>+IF(I550=0,"",'Ark1'!#REF!)</f>
        <v>#REF!</v>
      </c>
      <c r="AA550" s="237" t="e">
        <f>+IF(I550=0,"",'Ark1'!#REF!)</f>
        <v>#REF!</v>
      </c>
      <c r="AB550" s="237" t="e">
        <f>+IF(I550=0,"",'Ark1'!#REF!)</f>
        <v>#REF!</v>
      </c>
      <c r="AC550" s="235" t="e">
        <f>+IF(I550=0,"",'Ark1'!#REF!)</f>
        <v>#REF!</v>
      </c>
      <c r="AD550" s="236" t="e">
        <f>+IF(I550=0,"",'Ark1'!#REF!)</f>
        <v>#REF!</v>
      </c>
      <c r="AE550" s="237" t="e">
        <f>+IF(I550=0,"",'Ark1'!#REF!)</f>
        <v>#REF!</v>
      </c>
      <c r="AF550" s="235" t="e">
        <f t="shared" si="52"/>
        <v>#REF!</v>
      </c>
      <c r="AG550" s="235" t="e">
        <f t="shared" si="53"/>
        <v>#REF!</v>
      </c>
      <c r="AH550" s="305"/>
    </row>
    <row r="551" spans="1:34" ht="15.6">
      <c r="A551" s="305"/>
      <c r="B551" s="305" t="e">
        <f>+'Ark1'!#REF!</f>
        <v>#REF!</v>
      </c>
      <c r="C551" s="234" t="e">
        <f>+'Ark1'!#REF!</f>
        <v>#REF!</v>
      </c>
      <c r="D551" s="234" t="e">
        <f>VLOOKUP(C551,Klasse!$C$10:$D$26,2)</f>
        <v>#REF!</v>
      </c>
      <c r="E551" s="234" t="e">
        <f>+'Ark1'!#REF!</f>
        <v>#REF!</v>
      </c>
      <c r="F551" s="234" t="e">
        <f>+'Ark1'!#REF!</f>
        <v>#REF!</v>
      </c>
      <c r="G551" s="234" t="e">
        <f>VLOOKUP(F551,Slakteri!$C$9:$D$36,2)</f>
        <v>#REF!</v>
      </c>
      <c r="H551" s="234" t="e">
        <f>+IF(I551=0,"",'Ark1'!#REF!)</f>
        <v>#REF!</v>
      </c>
      <c r="I551" s="351" t="e">
        <f>+'Ark1'!#REF!</f>
        <v>#REF!</v>
      </c>
      <c r="J551" s="235" t="e">
        <f>+IF(I551=0,"",'Ark1'!#REF!)</f>
        <v>#REF!</v>
      </c>
      <c r="K551" s="235"/>
      <c r="L551" s="235" t="e">
        <f>+IF(I551=0,"",'Ark1'!#REF!)</f>
        <v>#REF!</v>
      </c>
      <c r="M551" s="235"/>
      <c r="N551" s="237" t="e">
        <f>+'Ark1'!#REF!</f>
        <v>#REF!</v>
      </c>
      <c r="O551" s="237"/>
      <c r="P551" s="237"/>
      <c r="Q551" s="237"/>
      <c r="R551" s="32" t="e">
        <f>+IF(I551=0,"",'Ark1'!#REF!)</f>
        <v>#REF!</v>
      </c>
      <c r="S551" s="305"/>
      <c r="T551" s="235" t="e">
        <f>+IF(N551=0,"",'Ark1'!#REF!)</f>
        <v>#REF!</v>
      </c>
      <c r="U551" s="235"/>
      <c r="V551" s="235" t="e">
        <f>+IF(N551=0,"",'Ark1'!#REF!)</f>
        <v>#REF!</v>
      </c>
      <c r="W551" s="235"/>
      <c r="X551" s="236" t="e">
        <f>+IF(I551=0,"",'Ark1'!#REF!)</f>
        <v>#REF!</v>
      </c>
      <c r="Y551" s="237" t="e">
        <f>+IF(I551=0,"",'Ark1'!#REF!)</f>
        <v>#REF!</v>
      </c>
      <c r="Z551" s="237" t="e">
        <f>+IF(I551=0,"",'Ark1'!#REF!)</f>
        <v>#REF!</v>
      </c>
      <c r="AA551" s="237" t="e">
        <f>+IF(I551=0,"",'Ark1'!#REF!)</f>
        <v>#REF!</v>
      </c>
      <c r="AB551" s="237" t="e">
        <f>+IF(I551=0,"",'Ark1'!#REF!)</f>
        <v>#REF!</v>
      </c>
      <c r="AC551" s="235" t="e">
        <f>+IF(I551=0,"",'Ark1'!#REF!)</f>
        <v>#REF!</v>
      </c>
      <c r="AD551" s="236" t="e">
        <f>+IF(I551=0,"",'Ark1'!#REF!)</f>
        <v>#REF!</v>
      </c>
      <c r="AE551" s="237" t="e">
        <f>+IF(I551=0,"",'Ark1'!#REF!)</f>
        <v>#REF!</v>
      </c>
      <c r="AF551" s="235" t="e">
        <f t="shared" si="52"/>
        <v>#REF!</v>
      </c>
      <c r="AG551" s="235" t="e">
        <f t="shared" si="53"/>
        <v>#REF!</v>
      </c>
      <c r="AH551" s="305"/>
    </row>
    <row r="552" spans="1:34" ht="15.6">
      <c r="A552" s="305"/>
      <c r="B552" s="305" t="e">
        <f>+'Ark1'!#REF!</f>
        <v>#REF!</v>
      </c>
      <c r="C552" s="234" t="e">
        <f>+'Ark1'!#REF!</f>
        <v>#REF!</v>
      </c>
      <c r="D552" s="234" t="e">
        <f>VLOOKUP(C552,Klasse!$C$10:$D$26,2)</f>
        <v>#REF!</v>
      </c>
      <c r="E552" s="234" t="e">
        <f>+'Ark1'!#REF!</f>
        <v>#REF!</v>
      </c>
      <c r="F552" s="234" t="e">
        <f>+'Ark1'!#REF!</f>
        <v>#REF!</v>
      </c>
      <c r="G552" s="234" t="e">
        <f>VLOOKUP(F552,Slakteri!$C$9:$D$36,2)</f>
        <v>#REF!</v>
      </c>
      <c r="H552" s="234" t="e">
        <f>+IF(I552=0,"",'Ark1'!#REF!)</f>
        <v>#REF!</v>
      </c>
      <c r="I552" s="351" t="e">
        <f>+'Ark1'!#REF!</f>
        <v>#REF!</v>
      </c>
      <c r="J552" s="235" t="e">
        <f>+IF(I552=0,"",'Ark1'!#REF!)</f>
        <v>#REF!</v>
      </c>
      <c r="K552" s="235"/>
      <c r="L552" s="235" t="e">
        <f>+IF(I552=0,"",'Ark1'!#REF!)</f>
        <v>#REF!</v>
      </c>
      <c r="M552" s="235"/>
      <c r="N552" s="237" t="e">
        <f>+'Ark1'!#REF!</f>
        <v>#REF!</v>
      </c>
      <c r="O552" s="237"/>
      <c r="P552" s="237"/>
      <c r="Q552" s="237"/>
      <c r="R552" s="32" t="e">
        <f>+IF(I552=0,"",'Ark1'!#REF!)</f>
        <v>#REF!</v>
      </c>
      <c r="S552" s="32"/>
      <c r="T552" s="235" t="e">
        <f>+IF(N552=0,"",'Ark1'!#REF!)</f>
        <v>#REF!</v>
      </c>
      <c r="U552" s="235"/>
      <c r="V552" s="235" t="e">
        <f>+IF(N552=0,"",'Ark1'!#REF!)</f>
        <v>#REF!</v>
      </c>
      <c r="W552" s="235"/>
      <c r="X552" s="236" t="e">
        <f>+IF(I552=0,"",'Ark1'!#REF!)</f>
        <v>#REF!</v>
      </c>
      <c r="Y552" s="237" t="e">
        <f>+IF(I552=0,"",'Ark1'!#REF!)</f>
        <v>#REF!</v>
      </c>
      <c r="Z552" s="237" t="e">
        <f>+IF(I552=0,"",'Ark1'!#REF!)</f>
        <v>#REF!</v>
      </c>
      <c r="AA552" s="237" t="e">
        <f>+IF(I552=0,"",'Ark1'!#REF!)</f>
        <v>#REF!</v>
      </c>
      <c r="AB552" s="237" t="e">
        <f>+IF(I552=0,"",'Ark1'!#REF!)</f>
        <v>#REF!</v>
      </c>
      <c r="AC552" s="235" t="e">
        <f>+IF(I552=0,"",'Ark1'!#REF!)</f>
        <v>#REF!</v>
      </c>
      <c r="AD552" s="236" t="e">
        <f>+IF(I552=0,"",'Ark1'!#REF!)</f>
        <v>#REF!</v>
      </c>
      <c r="AE552" s="237" t="e">
        <f>+IF(I552=0,"",'Ark1'!#REF!)</f>
        <v>#REF!</v>
      </c>
      <c r="AF552" s="235" t="e">
        <f t="shared" si="52"/>
        <v>#REF!</v>
      </c>
      <c r="AG552" s="235" t="e">
        <f t="shared" si="53"/>
        <v>#REF!</v>
      </c>
      <c r="AH552" s="305"/>
    </row>
    <row r="553" spans="1:34" ht="15.6">
      <c r="A553" s="305"/>
      <c r="B553" s="305" t="e">
        <f>+'Ark1'!#REF!</f>
        <v>#REF!</v>
      </c>
      <c r="C553" s="234" t="e">
        <f>+'Ark1'!#REF!</f>
        <v>#REF!</v>
      </c>
      <c r="D553" s="234" t="e">
        <f>VLOOKUP(C553,Klasse!$C$10:$D$26,2)</f>
        <v>#REF!</v>
      </c>
      <c r="E553" s="234" t="e">
        <f>+'Ark1'!#REF!</f>
        <v>#REF!</v>
      </c>
      <c r="F553" s="234" t="e">
        <f>+'Ark1'!#REF!</f>
        <v>#REF!</v>
      </c>
      <c r="G553" s="234" t="e">
        <f>VLOOKUP(F553,Slakteri!$C$9:$D$36,2)</f>
        <v>#REF!</v>
      </c>
      <c r="H553" s="234" t="e">
        <f>+IF(I553=0,"",'Ark1'!#REF!)</f>
        <v>#REF!</v>
      </c>
      <c r="I553" s="351" t="e">
        <f>+'Ark1'!#REF!</f>
        <v>#REF!</v>
      </c>
      <c r="J553" s="235" t="e">
        <f>+IF(I553=0,"",'Ark1'!#REF!)</f>
        <v>#REF!</v>
      </c>
      <c r="K553" s="235"/>
      <c r="L553" s="235" t="e">
        <f>+IF(I553=0,"",'Ark1'!#REF!)</f>
        <v>#REF!</v>
      </c>
      <c r="M553" s="235"/>
      <c r="N553" s="237" t="e">
        <f>+'Ark1'!#REF!</f>
        <v>#REF!</v>
      </c>
      <c r="O553" s="237"/>
      <c r="P553" s="237"/>
      <c r="Q553" s="237"/>
      <c r="R553" s="32" t="e">
        <f>+IF(I553=0,"",'Ark1'!#REF!)</f>
        <v>#REF!</v>
      </c>
      <c r="S553" s="32"/>
      <c r="T553" s="235" t="e">
        <f>+IF(N553=0,"",'Ark1'!#REF!)</f>
        <v>#REF!</v>
      </c>
      <c r="U553" s="235"/>
      <c r="V553" s="235" t="e">
        <f>+IF(N553=0,"",'Ark1'!#REF!)</f>
        <v>#REF!</v>
      </c>
      <c r="W553" s="235"/>
      <c r="X553" s="236" t="e">
        <f>+IF(I553=0,"",'Ark1'!#REF!)</f>
        <v>#REF!</v>
      </c>
      <c r="Y553" s="237" t="e">
        <f>+IF(I553=0,"",'Ark1'!#REF!)</f>
        <v>#REF!</v>
      </c>
      <c r="Z553" s="237" t="e">
        <f>+IF(I553=0,"",'Ark1'!#REF!)</f>
        <v>#REF!</v>
      </c>
      <c r="AA553" s="237" t="e">
        <f>+IF(I553=0,"",'Ark1'!#REF!)</f>
        <v>#REF!</v>
      </c>
      <c r="AB553" s="237" t="e">
        <f>+IF(I553=0,"",'Ark1'!#REF!)</f>
        <v>#REF!</v>
      </c>
      <c r="AC553" s="235" t="e">
        <f>+IF(I553=0,"",'Ark1'!#REF!)</f>
        <v>#REF!</v>
      </c>
      <c r="AD553" s="236" t="e">
        <f>+IF(I553=0,"",'Ark1'!#REF!)</f>
        <v>#REF!</v>
      </c>
      <c r="AE553" s="237" t="e">
        <f>+IF(I553=0,"",'Ark1'!#REF!)</f>
        <v>#REF!</v>
      </c>
      <c r="AF553" s="235" t="e">
        <f t="shared" si="52"/>
        <v>#REF!</v>
      </c>
      <c r="AG553" s="235" t="e">
        <f t="shared" si="53"/>
        <v>#REF!</v>
      </c>
      <c r="AH553" s="305"/>
    </row>
    <row r="554" spans="1:34" ht="15.6">
      <c r="A554" s="305"/>
      <c r="B554" s="305" t="e">
        <f>+'Ark1'!#REF!</f>
        <v>#REF!</v>
      </c>
      <c r="C554" s="234" t="e">
        <f>+'Ark1'!#REF!</f>
        <v>#REF!</v>
      </c>
      <c r="D554" s="234" t="e">
        <f>VLOOKUP(C554,Klasse!$C$10:$D$26,2)</f>
        <v>#REF!</v>
      </c>
      <c r="E554" s="234" t="e">
        <f>+'Ark1'!#REF!</f>
        <v>#REF!</v>
      </c>
      <c r="F554" s="234" t="e">
        <f>+'Ark1'!#REF!</f>
        <v>#REF!</v>
      </c>
      <c r="G554" s="234" t="e">
        <f>VLOOKUP(F554,Slakteri!$C$9:$D$36,2)</f>
        <v>#REF!</v>
      </c>
      <c r="H554" s="234" t="e">
        <f>+IF(I554=0,"",'Ark1'!#REF!)</f>
        <v>#REF!</v>
      </c>
      <c r="I554" s="351" t="e">
        <f>+'Ark1'!#REF!</f>
        <v>#REF!</v>
      </c>
      <c r="J554" s="235" t="e">
        <f>+IF(I554=0,"",'Ark1'!#REF!)</f>
        <v>#REF!</v>
      </c>
      <c r="K554" s="235"/>
      <c r="L554" s="235" t="e">
        <f>+IF(I554=0,"",'Ark1'!#REF!)</f>
        <v>#REF!</v>
      </c>
      <c r="M554" s="235"/>
      <c r="N554" s="237" t="e">
        <f>+'Ark1'!#REF!</f>
        <v>#REF!</v>
      </c>
      <c r="O554" s="237"/>
      <c r="P554" s="237"/>
      <c r="Q554" s="237"/>
      <c r="R554" s="32" t="e">
        <f>+IF(I554=0,"",'Ark1'!#REF!)</f>
        <v>#REF!</v>
      </c>
      <c r="S554" s="32"/>
      <c r="T554" s="235" t="e">
        <f>+IF(N554=0,"",'Ark1'!#REF!)</f>
        <v>#REF!</v>
      </c>
      <c r="U554" s="235"/>
      <c r="V554" s="235" t="e">
        <f>+IF(N554=0,"",'Ark1'!#REF!)</f>
        <v>#REF!</v>
      </c>
      <c r="W554" s="235"/>
      <c r="X554" s="236" t="e">
        <f>+IF(I554=0,"",'Ark1'!#REF!)</f>
        <v>#REF!</v>
      </c>
      <c r="Y554" s="237" t="e">
        <f>+IF(I554=0,"",'Ark1'!#REF!)</f>
        <v>#REF!</v>
      </c>
      <c r="Z554" s="237" t="e">
        <f>+IF(I554=0,"",'Ark1'!#REF!)</f>
        <v>#REF!</v>
      </c>
      <c r="AA554" s="237" t="e">
        <f>+IF(I554=0,"",'Ark1'!#REF!)</f>
        <v>#REF!</v>
      </c>
      <c r="AB554" s="237" t="e">
        <f>+IF(I554=0,"",'Ark1'!#REF!)</f>
        <v>#REF!</v>
      </c>
      <c r="AC554" s="235" t="e">
        <f>+IF(I554=0,"",'Ark1'!#REF!)</f>
        <v>#REF!</v>
      </c>
      <c r="AD554" s="236" t="e">
        <f>+IF(I554=0,"",'Ark1'!#REF!)</f>
        <v>#REF!</v>
      </c>
      <c r="AE554" s="237" t="e">
        <f>+IF(I554=0,"",'Ark1'!#REF!)</f>
        <v>#REF!</v>
      </c>
      <c r="AF554" s="235" t="e">
        <f t="shared" si="52"/>
        <v>#REF!</v>
      </c>
      <c r="AG554" s="235" t="e">
        <f t="shared" si="53"/>
        <v>#REF!</v>
      </c>
      <c r="AH554" s="305"/>
    </row>
    <row r="555" spans="1:34" ht="15.6">
      <c r="A555" s="305"/>
      <c r="B555" s="305" t="e">
        <f>+'Ark1'!#REF!</f>
        <v>#REF!</v>
      </c>
      <c r="C555" s="234" t="e">
        <f>+'Ark1'!#REF!</f>
        <v>#REF!</v>
      </c>
      <c r="D555" s="234" t="e">
        <f>VLOOKUP(C555,Klasse!$C$10:$D$26,2)</f>
        <v>#REF!</v>
      </c>
      <c r="E555" s="234" t="e">
        <f>+'Ark1'!#REF!</f>
        <v>#REF!</v>
      </c>
      <c r="F555" s="234" t="e">
        <f>+'Ark1'!#REF!</f>
        <v>#REF!</v>
      </c>
      <c r="G555" s="234" t="e">
        <f>VLOOKUP(F555,Slakteri!$C$9:$D$36,2)</f>
        <v>#REF!</v>
      </c>
      <c r="H555" s="234" t="e">
        <f>+IF(I555=0,"",'Ark1'!#REF!)</f>
        <v>#REF!</v>
      </c>
      <c r="I555" s="351" t="e">
        <f>+'Ark1'!#REF!</f>
        <v>#REF!</v>
      </c>
      <c r="J555" s="235" t="e">
        <f>+IF(I555=0,"",'Ark1'!#REF!)</f>
        <v>#REF!</v>
      </c>
      <c r="K555" s="235"/>
      <c r="L555" s="235" t="e">
        <f>+IF(I555=0,"",'Ark1'!#REF!)</f>
        <v>#REF!</v>
      </c>
      <c r="M555" s="235"/>
      <c r="N555" s="237" t="e">
        <f>+'Ark1'!#REF!</f>
        <v>#REF!</v>
      </c>
      <c r="O555" s="237"/>
      <c r="P555" s="237"/>
      <c r="Q555" s="237"/>
      <c r="R555" s="32" t="e">
        <f>+IF(I555=0,"",'Ark1'!#REF!)</f>
        <v>#REF!</v>
      </c>
      <c r="S555" s="32"/>
      <c r="T555" s="235" t="e">
        <f>+IF(N555=0,"",'Ark1'!#REF!)</f>
        <v>#REF!</v>
      </c>
      <c r="U555" s="235"/>
      <c r="V555" s="235" t="e">
        <f>+IF(N555=0,"",'Ark1'!#REF!)</f>
        <v>#REF!</v>
      </c>
      <c r="W555" s="235"/>
      <c r="X555" s="236" t="e">
        <f>+IF(I555=0,"",'Ark1'!#REF!)</f>
        <v>#REF!</v>
      </c>
      <c r="Y555" s="237" t="e">
        <f>+IF(I555=0,"",'Ark1'!#REF!)</f>
        <v>#REF!</v>
      </c>
      <c r="Z555" s="237" t="e">
        <f>+IF(I555=0,"",'Ark1'!#REF!)</f>
        <v>#REF!</v>
      </c>
      <c r="AA555" s="237" t="e">
        <f>+IF(I555=0,"",'Ark1'!#REF!)</f>
        <v>#REF!</v>
      </c>
      <c r="AB555" s="237" t="e">
        <f>+IF(I555=0,"",'Ark1'!#REF!)</f>
        <v>#REF!</v>
      </c>
      <c r="AC555" s="235" t="e">
        <f>+IF(I555=0,"",'Ark1'!#REF!)</f>
        <v>#REF!</v>
      </c>
      <c r="AD555" s="236" t="e">
        <f>+IF(I555=0,"",'Ark1'!#REF!)</f>
        <v>#REF!</v>
      </c>
      <c r="AE555" s="237" t="e">
        <f>+IF(I555=0,"",'Ark1'!#REF!)</f>
        <v>#REF!</v>
      </c>
      <c r="AF555" s="235" t="e">
        <f t="shared" si="52"/>
        <v>#REF!</v>
      </c>
      <c r="AG555" s="235" t="e">
        <f t="shared" si="53"/>
        <v>#REF!</v>
      </c>
      <c r="AH555" s="305"/>
    </row>
    <row r="556" spans="1:34" ht="15.6">
      <c r="A556" s="305"/>
      <c r="B556" s="305" t="e">
        <f>+'Ark1'!#REF!</f>
        <v>#REF!</v>
      </c>
      <c r="C556" s="234" t="e">
        <f>+'Ark1'!#REF!</f>
        <v>#REF!</v>
      </c>
      <c r="D556" s="234" t="e">
        <f>VLOOKUP(C556,Klasse!$C$10:$D$26,2)</f>
        <v>#REF!</v>
      </c>
      <c r="E556" s="234" t="e">
        <f>+'Ark1'!#REF!</f>
        <v>#REF!</v>
      </c>
      <c r="F556" s="234" t="e">
        <f>+'Ark1'!#REF!</f>
        <v>#REF!</v>
      </c>
      <c r="G556" s="234" t="e">
        <f>VLOOKUP(F556,Slakteri!$C$9:$D$36,2)</f>
        <v>#REF!</v>
      </c>
      <c r="H556" s="234" t="e">
        <f>+IF(I556=0,"",'Ark1'!#REF!)</f>
        <v>#REF!</v>
      </c>
      <c r="I556" s="351" t="e">
        <f>+'Ark1'!#REF!</f>
        <v>#REF!</v>
      </c>
      <c r="J556" s="235" t="e">
        <f>+IF(I556=0,"",'Ark1'!#REF!)</f>
        <v>#REF!</v>
      </c>
      <c r="K556" s="235"/>
      <c r="L556" s="235" t="e">
        <f>+IF(I556=0,"",'Ark1'!#REF!)</f>
        <v>#REF!</v>
      </c>
      <c r="M556" s="235"/>
      <c r="N556" s="237" t="e">
        <f>+'Ark1'!#REF!</f>
        <v>#REF!</v>
      </c>
      <c r="O556" s="237"/>
      <c r="P556" s="237"/>
      <c r="Q556" s="237"/>
      <c r="R556" s="32" t="e">
        <f>+IF(I556=0,"",'Ark1'!#REF!)</f>
        <v>#REF!</v>
      </c>
      <c r="S556" s="32"/>
      <c r="T556" s="235" t="e">
        <f>+IF(N556=0,"",'Ark1'!#REF!)</f>
        <v>#REF!</v>
      </c>
      <c r="U556" s="235"/>
      <c r="V556" s="235" t="e">
        <f>+IF(N556=0,"",'Ark1'!#REF!)</f>
        <v>#REF!</v>
      </c>
      <c r="W556" s="235"/>
      <c r="X556" s="236" t="e">
        <f>+IF(I556=0,"",'Ark1'!#REF!)</f>
        <v>#REF!</v>
      </c>
      <c r="Y556" s="237" t="e">
        <f>+IF(I556=0,"",'Ark1'!#REF!)</f>
        <v>#REF!</v>
      </c>
      <c r="Z556" s="237" t="e">
        <f>+IF(I556=0,"",'Ark1'!#REF!)</f>
        <v>#REF!</v>
      </c>
      <c r="AA556" s="237" t="e">
        <f>+IF(I556=0,"",'Ark1'!#REF!)</f>
        <v>#REF!</v>
      </c>
      <c r="AB556" s="237" t="e">
        <f>+IF(I556=0,"",'Ark1'!#REF!)</f>
        <v>#REF!</v>
      </c>
      <c r="AC556" s="235" t="e">
        <f>+IF(I556=0,"",'Ark1'!#REF!)</f>
        <v>#REF!</v>
      </c>
      <c r="AD556" s="236" t="e">
        <f>+IF(I556=0,"",'Ark1'!#REF!)</f>
        <v>#REF!</v>
      </c>
      <c r="AE556" s="237" t="e">
        <f>+IF(I556=0,"",'Ark1'!#REF!)</f>
        <v>#REF!</v>
      </c>
      <c r="AF556" s="235" t="e">
        <f t="shared" si="52"/>
        <v>#REF!</v>
      </c>
      <c r="AG556" s="235" t="e">
        <f t="shared" si="53"/>
        <v>#REF!</v>
      </c>
      <c r="AH556" s="305"/>
    </row>
    <row r="557" spans="1:34" ht="15.6">
      <c r="A557" s="305"/>
      <c r="B557" s="305" t="e">
        <f>+'Ark1'!#REF!</f>
        <v>#REF!</v>
      </c>
      <c r="C557" s="234" t="e">
        <f>+'Ark1'!#REF!</f>
        <v>#REF!</v>
      </c>
      <c r="D557" s="234" t="e">
        <f>VLOOKUP(C557,Klasse!$C$10:$D$26,2)</f>
        <v>#REF!</v>
      </c>
      <c r="E557" s="234" t="e">
        <f>+'Ark1'!#REF!</f>
        <v>#REF!</v>
      </c>
      <c r="F557" s="234" t="e">
        <f>+'Ark1'!#REF!</f>
        <v>#REF!</v>
      </c>
      <c r="G557" s="234" t="e">
        <f>VLOOKUP(F557,Slakteri!$C$9:$D$36,2)</f>
        <v>#REF!</v>
      </c>
      <c r="H557" s="234" t="e">
        <f>+IF(I557=0,"",'Ark1'!#REF!)</f>
        <v>#REF!</v>
      </c>
      <c r="I557" s="351" t="e">
        <f>+'Ark1'!#REF!</f>
        <v>#REF!</v>
      </c>
      <c r="J557" s="235" t="e">
        <f>+IF(I557=0,"",'Ark1'!#REF!)</f>
        <v>#REF!</v>
      </c>
      <c r="K557" s="235"/>
      <c r="L557" s="235" t="e">
        <f>+IF(I557=0,"",'Ark1'!#REF!)</f>
        <v>#REF!</v>
      </c>
      <c r="M557" s="235"/>
      <c r="N557" s="237" t="e">
        <f>+'Ark1'!#REF!</f>
        <v>#REF!</v>
      </c>
      <c r="O557" s="237"/>
      <c r="P557" s="237"/>
      <c r="Q557" s="237"/>
      <c r="R557" s="32" t="e">
        <f>+IF(I557=0,"",'Ark1'!#REF!)</f>
        <v>#REF!</v>
      </c>
      <c r="S557" s="32"/>
      <c r="T557" s="235" t="e">
        <f>+IF(N557=0,"",'Ark1'!#REF!)</f>
        <v>#REF!</v>
      </c>
      <c r="U557" s="235"/>
      <c r="V557" s="235" t="e">
        <f>+IF(N557=0,"",'Ark1'!#REF!)</f>
        <v>#REF!</v>
      </c>
      <c r="W557" s="235"/>
      <c r="X557" s="236" t="e">
        <f>+IF(I557=0,"",'Ark1'!#REF!)</f>
        <v>#REF!</v>
      </c>
      <c r="Y557" s="237" t="e">
        <f>+IF(I557=0,"",'Ark1'!#REF!)</f>
        <v>#REF!</v>
      </c>
      <c r="Z557" s="237" t="e">
        <f>+IF(I557=0,"",'Ark1'!#REF!)</f>
        <v>#REF!</v>
      </c>
      <c r="AA557" s="237" t="e">
        <f>+IF(I557=0,"",'Ark1'!#REF!)</f>
        <v>#REF!</v>
      </c>
      <c r="AB557" s="237" t="e">
        <f>+IF(I557=0,"",'Ark1'!#REF!)</f>
        <v>#REF!</v>
      </c>
      <c r="AC557" s="235" t="e">
        <f>+IF(I557=0,"",'Ark1'!#REF!)</f>
        <v>#REF!</v>
      </c>
      <c r="AD557" s="236" t="e">
        <f>+IF(I557=0,"",'Ark1'!#REF!)</f>
        <v>#REF!</v>
      </c>
      <c r="AE557" s="237" t="e">
        <f>+IF(I557=0,"",'Ark1'!#REF!)</f>
        <v>#REF!</v>
      </c>
      <c r="AF557" s="235" t="e">
        <f t="shared" si="52"/>
        <v>#REF!</v>
      </c>
      <c r="AG557" s="235" t="e">
        <f t="shared" si="53"/>
        <v>#REF!</v>
      </c>
      <c r="AH557" s="305"/>
    </row>
    <row r="558" spans="1:34" ht="15.6">
      <c r="A558" s="305"/>
      <c r="B558" s="305" t="e">
        <f>+'Ark1'!#REF!</f>
        <v>#REF!</v>
      </c>
      <c r="C558" s="234" t="e">
        <f>+'Ark1'!#REF!</f>
        <v>#REF!</v>
      </c>
      <c r="D558" s="234" t="e">
        <f>VLOOKUP(C558,Klasse!$C$10:$D$26,2)</f>
        <v>#REF!</v>
      </c>
      <c r="E558" s="234" t="e">
        <f>+'Ark1'!#REF!</f>
        <v>#REF!</v>
      </c>
      <c r="F558" s="234" t="e">
        <f>+'Ark1'!#REF!</f>
        <v>#REF!</v>
      </c>
      <c r="G558" s="234" t="e">
        <f>VLOOKUP(F558,Slakteri!$C$9:$D$36,2)</f>
        <v>#REF!</v>
      </c>
      <c r="H558" s="234" t="e">
        <f>+IF(I558=0,"",'Ark1'!#REF!)</f>
        <v>#REF!</v>
      </c>
      <c r="I558" s="351" t="e">
        <f>+'Ark1'!#REF!</f>
        <v>#REF!</v>
      </c>
      <c r="J558" s="235" t="e">
        <f>+IF(I558=0,"",'Ark1'!#REF!)</f>
        <v>#REF!</v>
      </c>
      <c r="K558" s="235"/>
      <c r="L558" s="235" t="e">
        <f>+IF(I558=0,"",'Ark1'!#REF!)</f>
        <v>#REF!</v>
      </c>
      <c r="M558" s="235"/>
      <c r="N558" s="237" t="e">
        <f>+'Ark1'!#REF!</f>
        <v>#REF!</v>
      </c>
      <c r="O558" s="237"/>
      <c r="P558" s="237"/>
      <c r="Q558" s="237"/>
      <c r="R558" s="32" t="e">
        <f>+IF(I558=0,"",'Ark1'!#REF!)</f>
        <v>#REF!</v>
      </c>
      <c r="S558" s="32"/>
      <c r="T558" s="235" t="e">
        <f>+IF(N558=0,"",'Ark1'!#REF!)</f>
        <v>#REF!</v>
      </c>
      <c r="U558" s="235"/>
      <c r="V558" s="235" t="e">
        <f>+IF(N558=0,"",'Ark1'!#REF!)</f>
        <v>#REF!</v>
      </c>
      <c r="W558" s="235"/>
      <c r="X558" s="236" t="e">
        <f>+IF(I558=0,"",'Ark1'!#REF!)</f>
        <v>#REF!</v>
      </c>
      <c r="Y558" s="237" t="e">
        <f>+IF(I558=0,"",'Ark1'!#REF!)</f>
        <v>#REF!</v>
      </c>
      <c r="Z558" s="237" t="e">
        <f>+IF(I558=0,"",'Ark1'!#REF!)</f>
        <v>#REF!</v>
      </c>
      <c r="AA558" s="237" t="e">
        <f>+IF(I558=0,"",'Ark1'!#REF!)</f>
        <v>#REF!</v>
      </c>
      <c r="AB558" s="237" t="e">
        <f>+IF(I558=0,"",'Ark1'!#REF!)</f>
        <v>#REF!</v>
      </c>
      <c r="AC558" s="235" t="e">
        <f>+IF(I558=0,"",'Ark1'!#REF!)</f>
        <v>#REF!</v>
      </c>
      <c r="AD558" s="236" t="e">
        <f>+IF(I558=0,"",'Ark1'!#REF!)</f>
        <v>#REF!</v>
      </c>
      <c r="AE558" s="237" t="e">
        <f>+IF(I558=0,"",'Ark1'!#REF!)</f>
        <v>#REF!</v>
      </c>
      <c r="AF558" s="235" t="e">
        <f t="shared" si="52"/>
        <v>#REF!</v>
      </c>
      <c r="AG558" s="235" t="e">
        <f t="shared" si="53"/>
        <v>#REF!</v>
      </c>
      <c r="AH558" s="305"/>
    </row>
    <row r="559" spans="1:34" ht="15.6">
      <c r="A559" s="305"/>
      <c r="B559" s="305" t="e">
        <f>+'Ark1'!#REF!</f>
        <v>#REF!</v>
      </c>
      <c r="C559" s="234" t="e">
        <f>+'Ark1'!#REF!</f>
        <v>#REF!</v>
      </c>
      <c r="D559" s="234" t="e">
        <f>VLOOKUP(C559,Klasse!$C$10:$D$26,2)</f>
        <v>#REF!</v>
      </c>
      <c r="E559" s="234" t="e">
        <f>+'Ark1'!#REF!</f>
        <v>#REF!</v>
      </c>
      <c r="F559" s="234" t="e">
        <f>+'Ark1'!#REF!</f>
        <v>#REF!</v>
      </c>
      <c r="G559" s="234" t="e">
        <f>VLOOKUP(F559,Slakteri!$C$9:$D$36,2)</f>
        <v>#REF!</v>
      </c>
      <c r="H559" s="234" t="e">
        <f>+IF(I559=0,"",'Ark1'!#REF!)</f>
        <v>#REF!</v>
      </c>
      <c r="I559" s="351" t="e">
        <f>+'Ark1'!#REF!</f>
        <v>#REF!</v>
      </c>
      <c r="J559" s="235" t="e">
        <f>+IF(I559=0,"",'Ark1'!#REF!)</f>
        <v>#REF!</v>
      </c>
      <c r="K559" s="235"/>
      <c r="L559" s="235" t="e">
        <f>+IF(I559=0,"",'Ark1'!#REF!)</f>
        <v>#REF!</v>
      </c>
      <c r="M559" s="235"/>
      <c r="N559" s="237" t="e">
        <f>+'Ark1'!#REF!</f>
        <v>#REF!</v>
      </c>
      <c r="O559" s="237"/>
      <c r="P559" s="237"/>
      <c r="Q559" s="237"/>
      <c r="R559" s="32" t="e">
        <f>+IF(I559=0,"",'Ark1'!#REF!)</f>
        <v>#REF!</v>
      </c>
      <c r="S559" s="32"/>
      <c r="T559" s="235" t="e">
        <f>+IF(N559=0,"",'Ark1'!#REF!)</f>
        <v>#REF!</v>
      </c>
      <c r="U559" s="235"/>
      <c r="V559" s="235" t="e">
        <f>+IF(N559=0,"",'Ark1'!#REF!)</f>
        <v>#REF!</v>
      </c>
      <c r="W559" s="235"/>
      <c r="X559" s="236" t="e">
        <f>+IF(I559=0,"",'Ark1'!#REF!)</f>
        <v>#REF!</v>
      </c>
      <c r="Y559" s="237" t="e">
        <f>+IF(I559=0,"",'Ark1'!#REF!)</f>
        <v>#REF!</v>
      </c>
      <c r="Z559" s="237" t="e">
        <f>+IF(I559=0,"",'Ark1'!#REF!)</f>
        <v>#REF!</v>
      </c>
      <c r="AA559" s="237" t="e">
        <f>+IF(I559=0,"",'Ark1'!#REF!)</f>
        <v>#REF!</v>
      </c>
      <c r="AB559" s="237" t="e">
        <f>+IF(I559=0,"",'Ark1'!#REF!)</f>
        <v>#REF!</v>
      </c>
      <c r="AC559" s="235" t="e">
        <f>+IF(I559=0,"",'Ark1'!#REF!)</f>
        <v>#REF!</v>
      </c>
      <c r="AD559" s="236" t="e">
        <f>+IF(I559=0,"",'Ark1'!#REF!)</f>
        <v>#REF!</v>
      </c>
      <c r="AE559" s="237" t="e">
        <f>+IF(I559=0,"",'Ark1'!#REF!)</f>
        <v>#REF!</v>
      </c>
      <c r="AF559" s="235" t="e">
        <f t="shared" si="52"/>
        <v>#REF!</v>
      </c>
      <c r="AG559" s="235" t="e">
        <f t="shared" si="53"/>
        <v>#REF!</v>
      </c>
      <c r="AH559" s="305"/>
    </row>
    <row r="560" spans="1:34" ht="15.6">
      <c r="A560" s="305"/>
      <c r="B560" s="305" t="e">
        <f>+'Ark1'!#REF!</f>
        <v>#REF!</v>
      </c>
      <c r="C560" s="234" t="e">
        <f>+'Ark1'!#REF!</f>
        <v>#REF!</v>
      </c>
      <c r="D560" s="234" t="e">
        <f>VLOOKUP(C560,Klasse!$C$10:$D$26,2)</f>
        <v>#REF!</v>
      </c>
      <c r="E560" s="234" t="e">
        <f>+'Ark1'!#REF!</f>
        <v>#REF!</v>
      </c>
      <c r="F560" s="234" t="e">
        <f>+'Ark1'!#REF!</f>
        <v>#REF!</v>
      </c>
      <c r="G560" s="234" t="e">
        <f>VLOOKUP(F560,Slakteri!$C$9:$D$36,2)</f>
        <v>#REF!</v>
      </c>
      <c r="H560" s="234" t="e">
        <f>+IF(I560=0,"",'Ark1'!#REF!)</f>
        <v>#REF!</v>
      </c>
      <c r="I560" s="351" t="e">
        <f>+'Ark1'!#REF!</f>
        <v>#REF!</v>
      </c>
      <c r="J560" s="235" t="e">
        <f>+IF(I560=0,"",'Ark1'!#REF!)</f>
        <v>#REF!</v>
      </c>
      <c r="K560" s="235"/>
      <c r="L560" s="235" t="e">
        <f>+IF(I560=0,"",'Ark1'!#REF!)</f>
        <v>#REF!</v>
      </c>
      <c r="M560" s="235"/>
      <c r="N560" s="237" t="e">
        <f>+'Ark1'!#REF!</f>
        <v>#REF!</v>
      </c>
      <c r="O560" s="237"/>
      <c r="P560" s="237"/>
      <c r="Q560" s="237"/>
      <c r="R560" s="32" t="e">
        <f>+IF(I560=0,"",'Ark1'!#REF!)</f>
        <v>#REF!</v>
      </c>
      <c r="S560" s="32"/>
      <c r="T560" s="235" t="e">
        <f>+IF(N560=0,"",'Ark1'!#REF!)</f>
        <v>#REF!</v>
      </c>
      <c r="U560" s="235"/>
      <c r="V560" s="235" t="e">
        <f>+IF(N560=0,"",'Ark1'!#REF!)</f>
        <v>#REF!</v>
      </c>
      <c r="W560" s="235"/>
      <c r="X560" s="236" t="e">
        <f>+IF(I560=0,"",'Ark1'!#REF!)</f>
        <v>#REF!</v>
      </c>
      <c r="Y560" s="237" t="e">
        <f>+IF(I560=0,"",'Ark1'!#REF!)</f>
        <v>#REF!</v>
      </c>
      <c r="Z560" s="237" t="e">
        <f>+IF(I560=0,"",'Ark1'!#REF!)</f>
        <v>#REF!</v>
      </c>
      <c r="AA560" s="237" t="e">
        <f>+IF(I560=0,"",'Ark1'!#REF!)</f>
        <v>#REF!</v>
      </c>
      <c r="AB560" s="237" t="e">
        <f>+IF(I560=0,"",'Ark1'!#REF!)</f>
        <v>#REF!</v>
      </c>
      <c r="AC560" s="235" t="e">
        <f>+IF(I560=0,"",'Ark1'!#REF!)</f>
        <v>#REF!</v>
      </c>
      <c r="AD560" s="236" t="e">
        <f>+IF(I560=0,"",'Ark1'!#REF!)</f>
        <v>#REF!</v>
      </c>
      <c r="AE560" s="237" t="e">
        <f>+IF(I560=0,"",'Ark1'!#REF!)</f>
        <v>#REF!</v>
      </c>
      <c r="AF560" s="235" t="e">
        <f t="shared" si="52"/>
        <v>#REF!</v>
      </c>
      <c r="AG560" s="235" t="e">
        <f t="shared" si="53"/>
        <v>#REF!</v>
      </c>
      <c r="AH560" s="305"/>
    </row>
    <row r="561" spans="1:62" ht="15.6">
      <c r="A561" s="305"/>
      <c r="B561" s="305" t="e">
        <f>+'Ark1'!#REF!</f>
        <v>#REF!</v>
      </c>
      <c r="C561" s="234" t="e">
        <f>+'Ark1'!#REF!</f>
        <v>#REF!</v>
      </c>
      <c r="D561" s="234" t="e">
        <f>VLOOKUP(C561,Klasse!$C$10:$D$26,2)</f>
        <v>#REF!</v>
      </c>
      <c r="E561" s="234" t="e">
        <f>+'Ark1'!#REF!</f>
        <v>#REF!</v>
      </c>
      <c r="F561" s="234" t="e">
        <f>+'Ark1'!#REF!</f>
        <v>#REF!</v>
      </c>
      <c r="G561" s="234" t="e">
        <f>VLOOKUP(F561,Slakteri!$C$9:$D$36,2)</f>
        <v>#REF!</v>
      </c>
      <c r="H561" s="234" t="e">
        <f>+IF(I561=0,"",'Ark1'!#REF!)</f>
        <v>#REF!</v>
      </c>
      <c r="I561" s="351" t="e">
        <f>+'Ark1'!#REF!</f>
        <v>#REF!</v>
      </c>
      <c r="J561" s="235" t="e">
        <f>+IF(I561=0,"",'Ark1'!#REF!)</f>
        <v>#REF!</v>
      </c>
      <c r="K561" s="235"/>
      <c r="L561" s="235" t="e">
        <f>+IF(I561=0,"",'Ark1'!#REF!)</f>
        <v>#REF!</v>
      </c>
      <c r="M561" s="235"/>
      <c r="N561" s="237" t="e">
        <f>+'Ark1'!#REF!</f>
        <v>#REF!</v>
      </c>
      <c r="O561" s="237"/>
      <c r="P561" s="237"/>
      <c r="Q561" s="237"/>
      <c r="R561" s="32" t="e">
        <f>+IF(I561=0,"",'Ark1'!#REF!)</f>
        <v>#REF!</v>
      </c>
      <c r="S561" s="32"/>
      <c r="T561" s="235" t="e">
        <f>+IF(N561=0,"",'Ark1'!#REF!)</f>
        <v>#REF!</v>
      </c>
      <c r="U561" s="235"/>
      <c r="V561" s="235" t="e">
        <f>+IF(N561=0,"",'Ark1'!#REF!)</f>
        <v>#REF!</v>
      </c>
      <c r="W561" s="235"/>
      <c r="X561" s="236" t="e">
        <f>+IF(I561=0,"",'Ark1'!#REF!)</f>
        <v>#REF!</v>
      </c>
      <c r="Y561" s="237" t="e">
        <f>+IF(I561=0,"",'Ark1'!#REF!)</f>
        <v>#REF!</v>
      </c>
      <c r="Z561" s="237" t="e">
        <f>+IF(I561=0,"",'Ark1'!#REF!)</f>
        <v>#REF!</v>
      </c>
      <c r="AA561" s="237" t="e">
        <f>+IF(I561=0,"",'Ark1'!#REF!)</f>
        <v>#REF!</v>
      </c>
      <c r="AB561" s="237" t="e">
        <f>+IF(I561=0,"",'Ark1'!#REF!)</f>
        <v>#REF!</v>
      </c>
      <c r="AC561" s="235" t="e">
        <f>+IF(I561=0,"",'Ark1'!#REF!)</f>
        <v>#REF!</v>
      </c>
      <c r="AD561" s="236" t="e">
        <f>+IF(I561=0,"",'Ark1'!#REF!)</f>
        <v>#REF!</v>
      </c>
      <c r="AE561" s="237" t="e">
        <f>+IF(I561=0,"",'Ark1'!#REF!)</f>
        <v>#REF!</v>
      </c>
      <c r="AF561" s="235" t="e">
        <f t="shared" si="52"/>
        <v>#REF!</v>
      </c>
      <c r="AG561" s="235" t="e">
        <f t="shared" si="53"/>
        <v>#REF!</v>
      </c>
      <c r="AH561" s="305"/>
    </row>
    <row r="562" spans="1:62" ht="15.6">
      <c r="A562" s="305"/>
      <c r="B562" s="305" t="e">
        <f>+'Ark1'!#REF!</f>
        <v>#REF!</v>
      </c>
      <c r="C562" s="234" t="e">
        <f>+'Ark1'!#REF!</f>
        <v>#REF!</v>
      </c>
      <c r="D562" s="234" t="e">
        <f>VLOOKUP(C562,Klasse!$C$10:$D$26,2)</f>
        <v>#REF!</v>
      </c>
      <c r="E562" s="234" t="e">
        <f>+'Ark1'!#REF!</f>
        <v>#REF!</v>
      </c>
      <c r="F562" s="234" t="e">
        <f>+'Ark1'!#REF!</f>
        <v>#REF!</v>
      </c>
      <c r="G562" s="234" t="e">
        <f>VLOOKUP(F562,Slakteri!$C$9:$D$36,2)</f>
        <v>#REF!</v>
      </c>
      <c r="H562" s="234" t="e">
        <f>+IF(I562=0,"",'Ark1'!#REF!)</f>
        <v>#REF!</v>
      </c>
      <c r="I562" s="351" t="e">
        <f>+'Ark1'!#REF!</f>
        <v>#REF!</v>
      </c>
      <c r="J562" s="235" t="e">
        <f>+IF(I562=0,"",'Ark1'!#REF!)</f>
        <v>#REF!</v>
      </c>
      <c r="K562" s="235"/>
      <c r="L562" s="235" t="e">
        <f>+IF(I562=0,"",'Ark1'!#REF!)</f>
        <v>#REF!</v>
      </c>
      <c r="M562" s="235"/>
      <c r="N562" s="237" t="e">
        <f>+'Ark1'!#REF!</f>
        <v>#REF!</v>
      </c>
      <c r="O562" s="237"/>
      <c r="P562" s="237"/>
      <c r="Q562" s="237"/>
      <c r="R562" s="32" t="e">
        <f>+IF(I562=0,"",'Ark1'!#REF!)</f>
        <v>#REF!</v>
      </c>
      <c r="S562" s="32"/>
      <c r="T562" s="235" t="e">
        <f>+IF(N562=0,"",'Ark1'!#REF!)</f>
        <v>#REF!</v>
      </c>
      <c r="U562" s="235"/>
      <c r="V562" s="235" t="e">
        <f>+IF(N562=0,"",'Ark1'!#REF!)</f>
        <v>#REF!</v>
      </c>
      <c r="W562" s="235"/>
      <c r="X562" s="236" t="e">
        <f>+IF(I562=0,"",'Ark1'!#REF!)</f>
        <v>#REF!</v>
      </c>
      <c r="Y562" s="237" t="e">
        <f>+IF(I562=0,"",'Ark1'!#REF!)</f>
        <v>#REF!</v>
      </c>
      <c r="Z562" s="237" t="e">
        <f>+IF(I562=0,"",'Ark1'!#REF!)</f>
        <v>#REF!</v>
      </c>
      <c r="AA562" s="237" t="e">
        <f>+IF(I562=0,"",'Ark1'!#REF!)</f>
        <v>#REF!</v>
      </c>
      <c r="AB562" s="237" t="e">
        <f>+IF(I562=0,"",'Ark1'!#REF!)</f>
        <v>#REF!</v>
      </c>
      <c r="AC562" s="235" t="e">
        <f>+IF(I562=0,"",'Ark1'!#REF!)</f>
        <v>#REF!</v>
      </c>
      <c r="AD562" s="236" t="e">
        <f>+IF(I562=0,"",'Ark1'!#REF!)</f>
        <v>#REF!</v>
      </c>
      <c r="AE562" s="237" t="e">
        <f>+IF(I562=0,"",'Ark1'!#REF!)</f>
        <v>#REF!</v>
      </c>
      <c r="AF562" s="235" t="e">
        <f t="shared" si="52"/>
        <v>#REF!</v>
      </c>
      <c r="AG562" s="235" t="e">
        <f t="shared" si="53"/>
        <v>#REF!</v>
      </c>
      <c r="AH562" s="305"/>
    </row>
    <row r="563" spans="1:62" ht="15.6">
      <c r="A563" s="305"/>
      <c r="B563" s="305" t="e">
        <f>+'Ark1'!#REF!</f>
        <v>#REF!</v>
      </c>
      <c r="C563" s="234" t="e">
        <f>+'Ark1'!#REF!</f>
        <v>#REF!</v>
      </c>
      <c r="D563" s="234" t="e">
        <f>VLOOKUP(C563,Klasse!$C$10:$D$26,2)</f>
        <v>#REF!</v>
      </c>
      <c r="E563" s="234" t="e">
        <f>+'Ark1'!#REF!</f>
        <v>#REF!</v>
      </c>
      <c r="F563" s="234" t="e">
        <f>+'Ark1'!#REF!</f>
        <v>#REF!</v>
      </c>
      <c r="G563" s="234" t="e">
        <f>VLOOKUP(F563,Slakteri!$C$9:$D$36,2)</f>
        <v>#REF!</v>
      </c>
      <c r="H563" s="234" t="e">
        <f>+IF(I563=0,"",'Ark1'!#REF!)</f>
        <v>#REF!</v>
      </c>
      <c r="I563" s="351" t="e">
        <f>+'Ark1'!#REF!</f>
        <v>#REF!</v>
      </c>
      <c r="J563" s="235" t="e">
        <f>+IF(I563=0,"",'Ark1'!#REF!)</f>
        <v>#REF!</v>
      </c>
      <c r="K563" s="235"/>
      <c r="L563" s="235" t="e">
        <f>+IF(I563=0,"",'Ark1'!#REF!)</f>
        <v>#REF!</v>
      </c>
      <c r="M563" s="235"/>
      <c r="N563" s="237" t="e">
        <f>+'Ark1'!#REF!</f>
        <v>#REF!</v>
      </c>
      <c r="O563" s="237"/>
      <c r="P563" s="237"/>
      <c r="Q563" s="237"/>
      <c r="R563" s="32" t="e">
        <f>+IF(I563=0,"",'Ark1'!#REF!)</f>
        <v>#REF!</v>
      </c>
      <c r="S563" s="32"/>
      <c r="T563" s="235" t="e">
        <f>+IF(N563=0,"",'Ark1'!#REF!)</f>
        <v>#REF!</v>
      </c>
      <c r="U563" s="235"/>
      <c r="V563" s="235" t="e">
        <f>+IF(N563=0,"",'Ark1'!#REF!)</f>
        <v>#REF!</v>
      </c>
      <c r="W563" s="235"/>
      <c r="X563" s="236" t="e">
        <f>+IF(I563=0,"",'Ark1'!#REF!)</f>
        <v>#REF!</v>
      </c>
      <c r="Y563" s="237" t="e">
        <f>+IF(I563=0,"",'Ark1'!#REF!)</f>
        <v>#REF!</v>
      </c>
      <c r="Z563" s="237" t="e">
        <f>+IF(I563=0,"",'Ark1'!#REF!)</f>
        <v>#REF!</v>
      </c>
      <c r="AA563" s="237" t="e">
        <f>+IF(I563=0,"",'Ark1'!#REF!)</f>
        <v>#REF!</v>
      </c>
      <c r="AB563" s="237" t="e">
        <f>+IF(I563=0,"",'Ark1'!#REF!)</f>
        <v>#REF!</v>
      </c>
      <c r="AC563" s="235" t="e">
        <f>+IF(I563=0,"",'Ark1'!#REF!)</f>
        <v>#REF!</v>
      </c>
      <c r="AD563" s="236" t="e">
        <f>+IF(I563=0,"",'Ark1'!#REF!)</f>
        <v>#REF!</v>
      </c>
      <c r="AE563" s="237" t="e">
        <f>+IF(I563=0,"",'Ark1'!#REF!)</f>
        <v>#REF!</v>
      </c>
      <c r="AF563" s="235" t="e">
        <f t="shared" si="52"/>
        <v>#REF!</v>
      </c>
      <c r="AG563" s="235" t="e">
        <f t="shared" si="53"/>
        <v>#REF!</v>
      </c>
      <c r="AH563" s="305"/>
    </row>
    <row r="564" spans="1:62" ht="15.6">
      <c r="A564" s="305"/>
      <c r="B564" s="305" t="e">
        <f>+'Ark1'!#REF!</f>
        <v>#REF!</v>
      </c>
      <c r="C564" s="234" t="e">
        <f>+'Ark1'!#REF!</f>
        <v>#REF!</v>
      </c>
      <c r="D564" s="234" t="e">
        <f>VLOOKUP(C564,Klasse!$C$10:$D$26,2)</f>
        <v>#REF!</v>
      </c>
      <c r="E564" s="234" t="e">
        <f>+'Ark1'!#REF!</f>
        <v>#REF!</v>
      </c>
      <c r="F564" s="234" t="e">
        <f>+'Ark1'!#REF!</f>
        <v>#REF!</v>
      </c>
      <c r="G564" s="234" t="e">
        <f>VLOOKUP(F564,Slakteri!$C$9:$D$36,2)</f>
        <v>#REF!</v>
      </c>
      <c r="H564" s="234" t="e">
        <f>+IF(I564=0,"",'Ark1'!#REF!)</f>
        <v>#REF!</v>
      </c>
      <c r="I564" s="351" t="e">
        <f>+'Ark1'!#REF!</f>
        <v>#REF!</v>
      </c>
      <c r="J564" s="235" t="e">
        <f>+IF(I564=0,"",'Ark1'!#REF!)</f>
        <v>#REF!</v>
      </c>
      <c r="K564" s="235"/>
      <c r="L564" s="235" t="e">
        <f>+IF(I564=0,"",'Ark1'!#REF!)</f>
        <v>#REF!</v>
      </c>
      <c r="M564" s="235"/>
      <c r="N564" s="237" t="e">
        <f>+'Ark1'!#REF!</f>
        <v>#REF!</v>
      </c>
      <c r="O564" s="237"/>
      <c r="P564" s="237"/>
      <c r="Q564" s="237"/>
      <c r="R564" s="32" t="e">
        <f>+IF(I564=0,"",'Ark1'!#REF!)</f>
        <v>#REF!</v>
      </c>
      <c r="S564" s="32"/>
      <c r="T564" s="235" t="e">
        <f>+IF(N564=0,"",'Ark1'!#REF!)</f>
        <v>#REF!</v>
      </c>
      <c r="U564" s="235"/>
      <c r="V564" s="235" t="e">
        <f>+IF(N564=0,"",'Ark1'!#REF!)</f>
        <v>#REF!</v>
      </c>
      <c r="W564" s="235"/>
      <c r="X564" s="236" t="e">
        <f>+IF(I564=0,"",'Ark1'!#REF!)</f>
        <v>#REF!</v>
      </c>
      <c r="Y564" s="237" t="e">
        <f>+IF(I564=0,"",'Ark1'!#REF!)</f>
        <v>#REF!</v>
      </c>
      <c r="Z564" s="237" t="e">
        <f>+IF(I564=0,"",'Ark1'!#REF!)</f>
        <v>#REF!</v>
      </c>
      <c r="AA564" s="237" t="e">
        <f>+IF(I564=0,"",'Ark1'!#REF!)</f>
        <v>#REF!</v>
      </c>
      <c r="AB564" s="237" t="e">
        <f>+IF(I564=0,"",'Ark1'!#REF!)</f>
        <v>#REF!</v>
      </c>
      <c r="AC564" s="235" t="e">
        <f>+IF(I564=0,"",'Ark1'!#REF!)</f>
        <v>#REF!</v>
      </c>
      <c r="AD564" s="236" t="e">
        <f>+IF(I564=0,"",'Ark1'!#REF!)</f>
        <v>#REF!</v>
      </c>
      <c r="AE564" s="237" t="e">
        <f>+IF(I564=0,"",'Ark1'!#REF!)</f>
        <v>#REF!</v>
      </c>
      <c r="AF564" s="235" t="e">
        <f t="shared" si="52"/>
        <v>#REF!</v>
      </c>
      <c r="AG564" s="235" t="e">
        <f t="shared" si="53"/>
        <v>#REF!</v>
      </c>
      <c r="AH564" s="305"/>
    </row>
    <row r="565" spans="1:62" ht="15.6">
      <c r="A565" s="305"/>
      <c r="B565" s="305" t="e">
        <f>+'Ark1'!#REF!</f>
        <v>#REF!</v>
      </c>
      <c r="C565" s="234" t="e">
        <f>+'Ark1'!#REF!</f>
        <v>#REF!</v>
      </c>
      <c r="D565" s="234" t="e">
        <f>VLOOKUP(C565,Klasse!$C$10:$D$26,2)</f>
        <v>#REF!</v>
      </c>
      <c r="E565" s="234" t="e">
        <f>+'Ark1'!#REF!</f>
        <v>#REF!</v>
      </c>
      <c r="F565" s="234" t="e">
        <f>+'Ark1'!#REF!</f>
        <v>#REF!</v>
      </c>
      <c r="G565" s="234" t="e">
        <f>VLOOKUP(F565,Slakteri!$C$9:$D$36,2)</f>
        <v>#REF!</v>
      </c>
      <c r="H565" s="234" t="e">
        <f>+IF(I565=0,"",'Ark1'!#REF!)</f>
        <v>#REF!</v>
      </c>
      <c r="I565" s="351" t="e">
        <f>+'Ark1'!#REF!</f>
        <v>#REF!</v>
      </c>
      <c r="J565" s="235" t="e">
        <f>+IF(I565=0,"",'Ark1'!#REF!)</f>
        <v>#REF!</v>
      </c>
      <c r="K565" s="235"/>
      <c r="L565" s="235" t="e">
        <f>+IF(I565=0,"",'Ark1'!#REF!)</f>
        <v>#REF!</v>
      </c>
      <c r="M565" s="235"/>
      <c r="N565" s="237" t="e">
        <f>+'Ark1'!#REF!</f>
        <v>#REF!</v>
      </c>
      <c r="O565" s="237"/>
      <c r="P565" s="237"/>
      <c r="Q565" s="237"/>
      <c r="R565" s="32" t="e">
        <f>+IF(I565=0,"",'Ark1'!#REF!)</f>
        <v>#REF!</v>
      </c>
      <c r="S565" s="32"/>
      <c r="T565" s="235" t="e">
        <f>+IF(N565=0,"",'Ark1'!#REF!)</f>
        <v>#REF!</v>
      </c>
      <c r="U565" s="235"/>
      <c r="V565" s="235" t="e">
        <f>+IF(N565=0,"",'Ark1'!#REF!)</f>
        <v>#REF!</v>
      </c>
      <c r="W565" s="235"/>
      <c r="X565" s="236" t="e">
        <f>+IF(I565=0,"",'Ark1'!#REF!)</f>
        <v>#REF!</v>
      </c>
      <c r="Y565" s="237" t="e">
        <f>+IF(I565=0,"",'Ark1'!#REF!)</f>
        <v>#REF!</v>
      </c>
      <c r="Z565" s="237" t="e">
        <f>+IF(I565=0,"",'Ark1'!#REF!)</f>
        <v>#REF!</v>
      </c>
      <c r="AA565" s="237" t="e">
        <f>+IF(I565=0,"",'Ark1'!#REF!)</f>
        <v>#REF!</v>
      </c>
      <c r="AB565" s="237" t="e">
        <f>+IF(I565=0,"",'Ark1'!#REF!)</f>
        <v>#REF!</v>
      </c>
      <c r="AC565" s="235" t="e">
        <f>+IF(I565=0,"",'Ark1'!#REF!)</f>
        <v>#REF!</v>
      </c>
      <c r="AD565" s="236" t="e">
        <f>+IF(I565=0,"",'Ark1'!#REF!)</f>
        <v>#REF!</v>
      </c>
      <c r="AE565" s="237" t="e">
        <f>+IF(I565=0,"",'Ark1'!#REF!)</f>
        <v>#REF!</v>
      </c>
      <c r="AF565" s="235" t="e">
        <f t="shared" si="52"/>
        <v>#REF!</v>
      </c>
      <c r="AG565" s="235" t="e">
        <f t="shared" si="53"/>
        <v>#REF!</v>
      </c>
      <c r="AH565" s="305"/>
    </row>
    <row r="566" spans="1:62" ht="15.6">
      <c r="A566" s="305"/>
      <c r="B566" s="305" t="e">
        <f>+'Ark1'!#REF!</f>
        <v>#REF!</v>
      </c>
      <c r="C566" s="234" t="e">
        <f>+'Ark1'!#REF!</f>
        <v>#REF!</v>
      </c>
      <c r="D566" s="234" t="e">
        <f>VLOOKUP(C566,Klasse!$C$10:$D$26,2)</f>
        <v>#REF!</v>
      </c>
      <c r="E566" s="234" t="e">
        <f>+'Ark1'!#REF!</f>
        <v>#REF!</v>
      </c>
      <c r="F566" s="234" t="e">
        <f>+'Ark1'!#REF!</f>
        <v>#REF!</v>
      </c>
      <c r="G566" s="234" t="e">
        <f>VLOOKUP(F566,Slakteri!$C$9:$D$36,2)</f>
        <v>#REF!</v>
      </c>
      <c r="H566" s="234" t="e">
        <f>+IF(I566=0,"",'Ark1'!#REF!)</f>
        <v>#REF!</v>
      </c>
      <c r="I566" s="351" t="e">
        <f>+'Ark1'!#REF!</f>
        <v>#REF!</v>
      </c>
      <c r="J566" s="235" t="e">
        <f>+IF(I566=0,"",'Ark1'!#REF!)</f>
        <v>#REF!</v>
      </c>
      <c r="K566" s="235"/>
      <c r="L566" s="235" t="e">
        <f>+IF(I566=0,"",'Ark1'!#REF!)</f>
        <v>#REF!</v>
      </c>
      <c r="M566" s="235"/>
      <c r="N566" s="237" t="e">
        <f>+'Ark1'!#REF!</f>
        <v>#REF!</v>
      </c>
      <c r="O566" s="237"/>
      <c r="P566" s="237"/>
      <c r="Q566" s="237"/>
      <c r="R566" s="32" t="e">
        <f>+IF(I566=0,"",'Ark1'!#REF!)</f>
        <v>#REF!</v>
      </c>
      <c r="S566" s="32"/>
      <c r="T566" s="235" t="e">
        <f>+IF(N566=0,"",'Ark1'!#REF!)</f>
        <v>#REF!</v>
      </c>
      <c r="U566" s="235"/>
      <c r="V566" s="235" t="e">
        <f>+IF(N566=0,"",'Ark1'!#REF!)</f>
        <v>#REF!</v>
      </c>
      <c r="W566" s="235"/>
      <c r="X566" s="236" t="e">
        <f>+IF(I566=0,"",'Ark1'!#REF!)</f>
        <v>#REF!</v>
      </c>
      <c r="Y566" s="237" t="e">
        <f>+IF(I566=0,"",'Ark1'!#REF!)</f>
        <v>#REF!</v>
      </c>
      <c r="Z566" s="237" t="e">
        <f>+IF(I566=0,"",'Ark1'!#REF!)</f>
        <v>#REF!</v>
      </c>
      <c r="AA566" s="237" t="e">
        <f>+IF(I566=0,"",'Ark1'!#REF!)</f>
        <v>#REF!</v>
      </c>
      <c r="AB566" s="237" t="e">
        <f>+IF(I566=0,"",'Ark1'!#REF!)</f>
        <v>#REF!</v>
      </c>
      <c r="AC566" s="235" t="e">
        <f>+IF(I566=0,"",'Ark1'!#REF!)</f>
        <v>#REF!</v>
      </c>
      <c r="AD566" s="236" t="e">
        <f>+IF(I566=0,"",'Ark1'!#REF!)</f>
        <v>#REF!</v>
      </c>
      <c r="AE566" s="237" t="e">
        <f>+IF(I566=0,"",'Ark1'!#REF!)</f>
        <v>#REF!</v>
      </c>
      <c r="AF566" s="235" t="e">
        <f t="shared" si="52"/>
        <v>#REF!</v>
      </c>
      <c r="AG566" s="235" t="e">
        <f t="shared" si="53"/>
        <v>#REF!</v>
      </c>
      <c r="AH566" s="305"/>
    </row>
    <row r="567" spans="1:62" ht="15.6">
      <c r="A567" s="305"/>
      <c r="B567" s="305" t="e">
        <f>+'Ark1'!#REF!</f>
        <v>#REF!</v>
      </c>
      <c r="C567" s="234" t="e">
        <f>+'Ark1'!#REF!</f>
        <v>#REF!</v>
      </c>
      <c r="D567" s="234" t="e">
        <f>VLOOKUP(C567,Klasse!$C$10:$D$26,2)</f>
        <v>#REF!</v>
      </c>
      <c r="E567" s="234" t="e">
        <f>+'Ark1'!#REF!</f>
        <v>#REF!</v>
      </c>
      <c r="F567" s="234" t="e">
        <f>+'Ark1'!#REF!</f>
        <v>#REF!</v>
      </c>
      <c r="G567" s="234" t="e">
        <f>VLOOKUP(F567,Slakteri!$C$9:$D$36,2)</f>
        <v>#REF!</v>
      </c>
      <c r="H567" s="234" t="e">
        <f>+IF(I567=0,"",'Ark1'!#REF!)</f>
        <v>#REF!</v>
      </c>
      <c r="I567" s="351" t="e">
        <f>+'Ark1'!#REF!</f>
        <v>#REF!</v>
      </c>
      <c r="J567" s="235" t="e">
        <f>+IF(I567=0,"",'Ark1'!#REF!)</f>
        <v>#REF!</v>
      </c>
      <c r="K567" s="235"/>
      <c r="L567" s="235" t="e">
        <f>+IF(I567=0,"",'Ark1'!#REF!)</f>
        <v>#REF!</v>
      </c>
      <c r="M567" s="235"/>
      <c r="N567" s="237" t="e">
        <f>+'Ark1'!#REF!</f>
        <v>#REF!</v>
      </c>
      <c r="O567" s="237"/>
      <c r="P567" s="237"/>
      <c r="Q567" s="237"/>
      <c r="R567" s="32" t="e">
        <f>+IF(I567=0,"",'Ark1'!#REF!)</f>
        <v>#REF!</v>
      </c>
      <c r="S567" s="32"/>
      <c r="T567" s="235" t="e">
        <f>+IF(N567=0,"",'Ark1'!#REF!)</f>
        <v>#REF!</v>
      </c>
      <c r="U567" s="235"/>
      <c r="V567" s="235" t="e">
        <f>+IF(N567=0,"",'Ark1'!#REF!)</f>
        <v>#REF!</v>
      </c>
      <c r="W567" s="235"/>
      <c r="X567" s="236" t="e">
        <f>+IF(I567=0,"",'Ark1'!#REF!)</f>
        <v>#REF!</v>
      </c>
      <c r="Y567" s="237" t="e">
        <f>+IF(I567=0,"",'Ark1'!#REF!)</f>
        <v>#REF!</v>
      </c>
      <c r="Z567" s="237" t="e">
        <f>+IF(I567=0,"",'Ark1'!#REF!)</f>
        <v>#REF!</v>
      </c>
      <c r="AA567" s="237" t="e">
        <f>+IF(I567=0,"",'Ark1'!#REF!)</f>
        <v>#REF!</v>
      </c>
      <c r="AB567" s="237" t="e">
        <f>+IF(I567=0,"",'Ark1'!#REF!)</f>
        <v>#REF!</v>
      </c>
      <c r="AC567" s="235" t="e">
        <f>+IF(I567=0,"",'Ark1'!#REF!)</f>
        <v>#REF!</v>
      </c>
      <c r="AD567" s="236" t="e">
        <f>+IF(I567=0,"",'Ark1'!#REF!)</f>
        <v>#REF!</v>
      </c>
      <c r="AE567" s="237" t="e">
        <f>+IF(I567=0,"",'Ark1'!#REF!)</f>
        <v>#REF!</v>
      </c>
      <c r="AF567" s="235" t="e">
        <f t="shared" si="52"/>
        <v>#REF!</v>
      </c>
      <c r="AG567" s="235" t="e">
        <f t="shared" si="53"/>
        <v>#REF!</v>
      </c>
      <c r="AH567" s="305"/>
    </row>
    <row r="568" spans="1:62" ht="15.6">
      <c r="A568" s="305"/>
      <c r="B568" s="305" t="e">
        <f>+'Ark1'!#REF!</f>
        <v>#REF!</v>
      </c>
      <c r="C568" s="234" t="e">
        <f>+'Ark1'!#REF!</f>
        <v>#REF!</v>
      </c>
      <c r="D568" s="234" t="e">
        <f>VLOOKUP(C568,Klasse!$C$10:$D$26,2)</f>
        <v>#REF!</v>
      </c>
      <c r="E568" s="234" t="e">
        <f>+'Ark1'!#REF!</f>
        <v>#REF!</v>
      </c>
      <c r="F568" s="234" t="e">
        <f>+'Ark1'!#REF!</f>
        <v>#REF!</v>
      </c>
      <c r="G568" s="234" t="e">
        <f>VLOOKUP(F568,Slakteri!$C$9:$D$36,2)</f>
        <v>#REF!</v>
      </c>
      <c r="H568" s="234" t="e">
        <f>+IF(I568=0,"",'Ark1'!#REF!)</f>
        <v>#REF!</v>
      </c>
      <c r="I568" s="351" t="e">
        <f>+'Ark1'!#REF!</f>
        <v>#REF!</v>
      </c>
      <c r="J568" s="235" t="e">
        <f>+IF(I568=0,"",'Ark1'!#REF!)</f>
        <v>#REF!</v>
      </c>
      <c r="K568" s="235"/>
      <c r="L568" s="235" t="e">
        <f>+IF(I568=0,"",'Ark1'!#REF!)</f>
        <v>#REF!</v>
      </c>
      <c r="M568" s="235"/>
      <c r="N568" s="237" t="e">
        <f>+'Ark1'!#REF!</f>
        <v>#REF!</v>
      </c>
      <c r="O568" s="237"/>
      <c r="P568" s="237"/>
      <c r="Q568" s="237"/>
      <c r="R568" s="32" t="e">
        <f>+IF(I568=0,"",'Ark1'!#REF!)</f>
        <v>#REF!</v>
      </c>
      <c r="S568" s="32"/>
      <c r="T568" s="235" t="e">
        <f>+IF(N568=0,"",'Ark1'!#REF!)</f>
        <v>#REF!</v>
      </c>
      <c r="U568" s="235"/>
      <c r="V568" s="235" t="e">
        <f>+IF(N568=0,"",'Ark1'!#REF!)</f>
        <v>#REF!</v>
      </c>
      <c r="W568" s="235"/>
      <c r="X568" s="236" t="e">
        <f>+IF(I568=0,"",'Ark1'!#REF!)</f>
        <v>#REF!</v>
      </c>
      <c r="Y568" s="237" t="e">
        <f>+IF(I568=0,"",'Ark1'!#REF!)</f>
        <v>#REF!</v>
      </c>
      <c r="Z568" s="237" t="e">
        <f>+IF(I568=0,"",'Ark1'!#REF!)</f>
        <v>#REF!</v>
      </c>
      <c r="AA568" s="237" t="e">
        <f>+IF(I568=0,"",'Ark1'!#REF!)</f>
        <v>#REF!</v>
      </c>
      <c r="AB568" s="237" t="e">
        <f>+IF(I568=0,"",'Ark1'!#REF!)</f>
        <v>#REF!</v>
      </c>
      <c r="AC568" s="235" t="e">
        <f>+IF(I568=0,"",'Ark1'!#REF!)</f>
        <v>#REF!</v>
      </c>
      <c r="AD568" s="236" t="e">
        <f>+IF(I568=0,"",'Ark1'!#REF!)</f>
        <v>#REF!</v>
      </c>
      <c r="AE568" s="237" t="e">
        <f>+IF(I568=0,"",'Ark1'!#REF!)</f>
        <v>#REF!</v>
      </c>
      <c r="AF568" s="235" t="e">
        <f t="shared" si="52"/>
        <v>#REF!</v>
      </c>
      <c r="AG568" s="235" t="e">
        <f t="shared" si="53"/>
        <v>#REF!</v>
      </c>
      <c r="AH568" s="305"/>
    </row>
    <row r="569" spans="1:62" ht="15.6">
      <c r="A569" s="305"/>
      <c r="B569" s="305" t="e">
        <f>+'Ark1'!#REF!</f>
        <v>#REF!</v>
      </c>
      <c r="C569" s="234" t="e">
        <f>+'Ark1'!#REF!</f>
        <v>#REF!</v>
      </c>
      <c r="D569" s="234" t="e">
        <f>VLOOKUP(C569,Klasse!$C$10:$D$26,2)</f>
        <v>#REF!</v>
      </c>
      <c r="E569" s="234" t="e">
        <f>+'Ark1'!#REF!</f>
        <v>#REF!</v>
      </c>
      <c r="F569" s="234" t="e">
        <f>+'Ark1'!#REF!</f>
        <v>#REF!</v>
      </c>
      <c r="G569" s="234" t="e">
        <f>VLOOKUP(F569,Slakteri!$C$9:$D$36,2)</f>
        <v>#REF!</v>
      </c>
      <c r="H569" s="234" t="e">
        <f>+IF(I569=0,"",'Ark1'!#REF!)</f>
        <v>#REF!</v>
      </c>
      <c r="I569" s="351" t="e">
        <f>+'Ark1'!#REF!</f>
        <v>#REF!</v>
      </c>
      <c r="J569" s="235" t="e">
        <f>+IF(I569=0,"",'Ark1'!#REF!)</f>
        <v>#REF!</v>
      </c>
      <c r="K569" s="235"/>
      <c r="L569" s="235" t="e">
        <f>+IF(I569=0,"",'Ark1'!#REF!)</f>
        <v>#REF!</v>
      </c>
      <c r="M569" s="235"/>
      <c r="N569" s="237" t="e">
        <f>+'Ark1'!#REF!</f>
        <v>#REF!</v>
      </c>
      <c r="O569" s="237"/>
      <c r="P569" s="237"/>
      <c r="Q569" s="237"/>
      <c r="R569" s="32" t="e">
        <f>+IF(I569=0,"",'Ark1'!#REF!)</f>
        <v>#REF!</v>
      </c>
      <c r="S569" s="32"/>
      <c r="T569" s="235" t="e">
        <f>+IF(N569=0,"",'Ark1'!#REF!)</f>
        <v>#REF!</v>
      </c>
      <c r="U569" s="235"/>
      <c r="V569" s="235" t="e">
        <f>+IF(N569=0,"",'Ark1'!#REF!)</f>
        <v>#REF!</v>
      </c>
      <c r="W569" s="235"/>
      <c r="X569" s="236" t="e">
        <f>+IF(I569=0,"",'Ark1'!#REF!)</f>
        <v>#REF!</v>
      </c>
      <c r="Y569" s="237" t="e">
        <f>+IF(I569=0,"",'Ark1'!#REF!)</f>
        <v>#REF!</v>
      </c>
      <c r="Z569" s="237" t="e">
        <f>+IF(I569=0,"",'Ark1'!#REF!)</f>
        <v>#REF!</v>
      </c>
      <c r="AA569" s="237" t="e">
        <f>+IF(I569=0,"",'Ark1'!#REF!)</f>
        <v>#REF!</v>
      </c>
      <c r="AB569" s="237" t="e">
        <f>+IF(I569=0,"",'Ark1'!#REF!)</f>
        <v>#REF!</v>
      </c>
      <c r="AC569" s="235" t="e">
        <f>+IF(I569=0,"",'Ark1'!#REF!)</f>
        <v>#REF!</v>
      </c>
      <c r="AD569" s="236" t="e">
        <f>+IF(I569=0,"",'Ark1'!#REF!)</f>
        <v>#REF!</v>
      </c>
      <c r="AE569" s="237" t="e">
        <f>+IF(I569=0,"",'Ark1'!#REF!)</f>
        <v>#REF!</v>
      </c>
      <c r="AF569" s="235" t="e">
        <f t="shared" si="52"/>
        <v>#REF!</v>
      </c>
      <c r="AG569" s="235" t="e">
        <f t="shared" si="53"/>
        <v>#REF!</v>
      </c>
      <c r="AH569" s="305"/>
    </row>
    <row r="570" spans="1:62" ht="19.8">
      <c r="A570" s="305"/>
      <c r="B570" s="305"/>
      <c r="C570" s="305"/>
      <c r="D570" s="305"/>
      <c r="E570" s="305"/>
      <c r="F570" s="305"/>
      <c r="G570" s="305"/>
      <c r="H570" s="305"/>
      <c r="I570" s="352"/>
      <c r="J570" s="328"/>
      <c r="K570" s="328"/>
      <c r="L570" s="328"/>
      <c r="M570" s="328"/>
      <c r="N570" s="237" t="e">
        <f>+'Ark1'!#REF!</f>
        <v>#REF!</v>
      </c>
      <c r="O570" s="237"/>
      <c r="P570" s="237"/>
      <c r="Q570" s="237"/>
      <c r="R570" s="305"/>
      <c r="S570" s="305"/>
      <c r="T570" s="235" t="e">
        <f>+IF(N570=0,"",'Ark1'!#REF!)</f>
        <v>#REF!</v>
      </c>
      <c r="U570" s="235"/>
      <c r="V570" s="235" t="e">
        <f>+IF(N570=0,"",'Ark1'!#REF!)</f>
        <v>#REF!</v>
      </c>
      <c r="W570" s="235"/>
      <c r="X570" s="305"/>
      <c r="Y570" s="329"/>
      <c r="Z570" s="329"/>
      <c r="AA570" s="329"/>
      <c r="AB570" s="329"/>
      <c r="AC570" s="329"/>
      <c r="AD570" s="305"/>
      <c r="AE570" s="329"/>
      <c r="AF570" s="330"/>
      <c r="AG570" s="331"/>
      <c r="AH570" s="305"/>
      <c r="AI570" s="217"/>
      <c r="AK570" s="29"/>
      <c r="AL570" s="27"/>
      <c r="AM570" s="218"/>
      <c r="AN570" s="28"/>
      <c r="AR570" s="28"/>
      <c r="BJ570" s="230"/>
    </row>
    <row r="571" spans="1:62" ht="19.8">
      <c r="A571" s="305"/>
      <c r="B571" s="305" t="s">
        <v>648</v>
      </c>
      <c r="C571" s="305"/>
      <c r="D571" s="259" t="e">
        <f>+D573</f>
        <v>#REF!</v>
      </c>
      <c r="E571" s="305"/>
      <c r="F571" s="305"/>
      <c r="G571" s="305"/>
      <c r="H571" s="305"/>
      <c r="I571" s="336" t="e">
        <f>SUM(I573:I597)</f>
        <v>#REF!</v>
      </c>
      <c r="J571" s="332"/>
      <c r="K571" s="332"/>
      <c r="L571" s="332"/>
      <c r="M571" s="332"/>
      <c r="N571" s="237" t="e">
        <f>+'Ark1'!#REF!</f>
        <v>#REF!</v>
      </c>
      <c r="O571" s="237"/>
      <c r="P571" s="237"/>
      <c r="Q571" s="237"/>
      <c r="R571" s="262">
        <f>+Klasse!N33</f>
        <v>25.747724756421562</v>
      </c>
      <c r="S571" s="305"/>
      <c r="T571" s="235" t="e">
        <f>+IF(N571=0,"",'Ark1'!#REF!)</f>
        <v>#REF!</v>
      </c>
      <c r="U571" s="235"/>
      <c r="V571" s="235" t="e">
        <f>+IF(N571=0,"",'Ark1'!#REF!)</f>
        <v>#REF!</v>
      </c>
      <c r="W571" s="235"/>
      <c r="X571" s="333"/>
      <c r="Y571" s="329"/>
      <c r="Z571" s="329"/>
      <c r="AA571" s="329"/>
      <c r="AB571" s="329"/>
      <c r="AC571" s="329"/>
      <c r="AD571" s="305"/>
      <c r="AE571" s="329"/>
      <c r="AF571" s="329"/>
      <c r="AG571" s="329"/>
      <c r="AH571" s="305"/>
      <c r="AI571" s="217"/>
      <c r="AK571" s="29"/>
      <c r="AL571" s="27"/>
      <c r="AM571" s="218"/>
      <c r="AN571" s="28"/>
      <c r="AR571" s="28"/>
      <c r="BJ571" s="230"/>
    </row>
    <row r="572" spans="1:62" ht="19.8">
      <c r="A572" s="580"/>
      <c r="B572" s="580"/>
      <c r="C572" s="581"/>
      <c r="D572" s="580"/>
      <c r="E572" s="580"/>
      <c r="F572" s="580"/>
      <c r="G572" s="305"/>
      <c r="H572" s="334"/>
      <c r="I572" s="352"/>
      <c r="J572" s="328"/>
      <c r="K572" s="328"/>
      <c r="L572" s="328"/>
      <c r="M572" s="328"/>
      <c r="N572" s="237" t="e">
        <f>+'Ark1'!#REF!</f>
        <v>#REF!</v>
      </c>
      <c r="O572" s="237"/>
      <c r="P572" s="237"/>
      <c r="Q572" s="237"/>
      <c r="R572" s="328"/>
      <c r="S572" s="305"/>
      <c r="T572" s="235" t="e">
        <f>+IF(N572=0,"",'Ark1'!#REF!)</f>
        <v>#REF!</v>
      </c>
      <c r="U572" s="235"/>
      <c r="V572" s="235" t="e">
        <f>+IF(N572=0,"",'Ark1'!#REF!)</f>
        <v>#REF!</v>
      </c>
      <c r="W572" s="235"/>
      <c r="X572" s="334"/>
      <c r="Y572" s="329"/>
      <c r="Z572" s="329"/>
      <c r="AA572" s="329"/>
      <c r="AB572" s="329"/>
      <c r="AC572" s="330"/>
      <c r="AD572" s="305"/>
      <c r="AE572" s="330"/>
      <c r="AF572" s="330"/>
      <c r="AG572" s="331"/>
      <c r="AH572" s="305"/>
      <c r="AI572" s="217"/>
      <c r="AK572" s="29"/>
      <c r="AL572" s="27"/>
      <c r="AM572" s="218"/>
      <c r="AN572" s="28"/>
      <c r="AR572" s="28"/>
      <c r="BJ572" s="230"/>
    </row>
    <row r="573" spans="1:62" ht="15.6">
      <c r="A573" s="305"/>
      <c r="B573" s="305" t="e">
        <f>+'Ark1'!#REF!</f>
        <v>#REF!</v>
      </c>
      <c r="C573" s="234" t="e">
        <f>+'Ark1'!#REF!</f>
        <v>#REF!</v>
      </c>
      <c r="D573" s="234" t="e">
        <f>VLOOKUP(C573,Klasse!$C$10:$D$26,2)</f>
        <v>#REF!</v>
      </c>
      <c r="E573" s="234" t="e">
        <f>+'Ark1'!#REF!</f>
        <v>#REF!</v>
      </c>
      <c r="F573" s="234" t="e">
        <f>+'Ark1'!#REF!</f>
        <v>#REF!</v>
      </c>
      <c r="G573" s="234" t="e">
        <f>VLOOKUP(F573,Slakteri!$C$9:$D$36,2)</f>
        <v>#REF!</v>
      </c>
      <c r="H573" s="234" t="e">
        <f>+IF(I573=0,"",'Ark1'!#REF!)</f>
        <v>#REF!</v>
      </c>
      <c r="I573" s="351" t="e">
        <f>+'Ark1'!#REF!</f>
        <v>#REF!</v>
      </c>
      <c r="J573" s="235" t="e">
        <f>+IF(I573=0,"",'Ark1'!#REF!)</f>
        <v>#REF!</v>
      </c>
      <c r="K573" s="235"/>
      <c r="L573" s="235" t="e">
        <f>+IF(I573=0,"",'Ark1'!#REF!)</f>
        <v>#REF!</v>
      </c>
      <c r="M573" s="235"/>
      <c r="N573" s="237" t="e">
        <f>+'Ark1'!#REF!</f>
        <v>#REF!</v>
      </c>
      <c r="O573" s="237"/>
      <c r="P573" s="237"/>
      <c r="Q573" s="237"/>
      <c r="R573" s="32" t="e">
        <f>+IF(I573=0,"",'Ark1'!#REF!)</f>
        <v>#REF!</v>
      </c>
      <c r="S573" s="305"/>
      <c r="T573" s="235" t="e">
        <f>+IF(N573=0,"",'Ark1'!#REF!)</f>
        <v>#REF!</v>
      </c>
      <c r="U573" s="235"/>
      <c r="V573" s="235" t="e">
        <f>+IF(N573=0,"",'Ark1'!#REF!)</f>
        <v>#REF!</v>
      </c>
      <c r="W573" s="235"/>
      <c r="X573" s="236" t="e">
        <f>+IF(I573=0,"",'Ark1'!#REF!)</f>
        <v>#REF!</v>
      </c>
      <c r="Y573" s="237" t="e">
        <f>+IF(I573=0,"",'Ark1'!#REF!)</f>
        <v>#REF!</v>
      </c>
      <c r="Z573" s="237" t="e">
        <f>+IF(I573=0,"",'Ark1'!#REF!)</f>
        <v>#REF!</v>
      </c>
      <c r="AA573" s="237" t="e">
        <f>+IF(I573=0,"",'Ark1'!#REF!)</f>
        <v>#REF!</v>
      </c>
      <c r="AB573" s="237" t="e">
        <f>+IF(I573=0,"",'Ark1'!#REF!)</f>
        <v>#REF!</v>
      </c>
      <c r="AC573" s="235" t="e">
        <f>+IF(I573=0,"",'Ark1'!#REF!)</f>
        <v>#REF!</v>
      </c>
      <c r="AD573" s="236" t="e">
        <f>+IF(I573=0,"",'Ark1'!#REF!)</f>
        <v>#REF!</v>
      </c>
      <c r="AE573" s="237" t="e">
        <f>+IF(I573=0,"",'Ark1'!#REF!)</f>
        <v>#REF!</v>
      </c>
      <c r="AF573" s="235" t="e">
        <f t="shared" ref="AF573:AF597" si="54">IF(I573=0,"",R573/C573)</f>
        <v>#REF!</v>
      </c>
      <c r="AG573" s="235" t="e">
        <f t="shared" ref="AG573:AG628" si="55">IF(I573=0,"",I573/H573)</f>
        <v>#REF!</v>
      </c>
      <c r="AH573" s="305"/>
    </row>
    <row r="574" spans="1:62" ht="15.6">
      <c r="A574" s="305"/>
      <c r="B574" s="305" t="e">
        <f>+'Ark1'!#REF!</f>
        <v>#REF!</v>
      </c>
      <c r="C574" s="234" t="e">
        <f>+'Ark1'!#REF!</f>
        <v>#REF!</v>
      </c>
      <c r="D574" s="234" t="e">
        <f>VLOOKUP(C574,Klasse!$C$10:$D$26,2)</f>
        <v>#REF!</v>
      </c>
      <c r="E574" s="234" t="e">
        <f>+'Ark1'!#REF!</f>
        <v>#REF!</v>
      </c>
      <c r="F574" s="234" t="e">
        <f>+'Ark1'!#REF!</f>
        <v>#REF!</v>
      </c>
      <c r="G574" s="234" t="e">
        <f>VLOOKUP(F574,Slakteri!$C$9:$D$36,2)</f>
        <v>#REF!</v>
      </c>
      <c r="H574" s="234" t="e">
        <f>+IF(I574=0,"",'Ark1'!#REF!)</f>
        <v>#REF!</v>
      </c>
      <c r="I574" s="351" t="e">
        <f>+'Ark1'!#REF!</f>
        <v>#REF!</v>
      </c>
      <c r="J574" s="235" t="e">
        <f>+IF(I574=0,"",'Ark1'!#REF!)</f>
        <v>#REF!</v>
      </c>
      <c r="K574" s="235"/>
      <c r="L574" s="235" t="e">
        <f>+IF(I574=0,"",'Ark1'!#REF!)</f>
        <v>#REF!</v>
      </c>
      <c r="M574" s="235"/>
      <c r="N574" s="237" t="e">
        <f>+'Ark1'!#REF!</f>
        <v>#REF!</v>
      </c>
      <c r="O574" s="237"/>
      <c r="P574" s="237"/>
      <c r="Q574" s="237"/>
      <c r="R574" s="32" t="e">
        <f>+IF(I574=0,"",'Ark1'!#REF!)</f>
        <v>#REF!</v>
      </c>
      <c r="S574" s="305"/>
      <c r="T574" s="235" t="e">
        <f>+IF(N574=0,"",'Ark1'!#REF!)</f>
        <v>#REF!</v>
      </c>
      <c r="U574" s="235"/>
      <c r="V574" s="235" t="e">
        <f>+IF(N574=0,"",'Ark1'!#REF!)</f>
        <v>#REF!</v>
      </c>
      <c r="W574" s="235"/>
      <c r="X574" s="236" t="e">
        <f>+IF(I574=0,"",'Ark1'!#REF!)</f>
        <v>#REF!</v>
      </c>
      <c r="Y574" s="237" t="e">
        <f>+IF(I574=0,"",'Ark1'!#REF!)</f>
        <v>#REF!</v>
      </c>
      <c r="Z574" s="237" t="e">
        <f>+IF(I574=0,"",'Ark1'!#REF!)</f>
        <v>#REF!</v>
      </c>
      <c r="AA574" s="237" t="e">
        <f>+IF(I574=0,"",'Ark1'!#REF!)</f>
        <v>#REF!</v>
      </c>
      <c r="AB574" s="237" t="e">
        <f>+IF(I574=0,"",'Ark1'!#REF!)</f>
        <v>#REF!</v>
      </c>
      <c r="AC574" s="235" t="e">
        <f>+IF(I574=0,"",'Ark1'!#REF!)</f>
        <v>#REF!</v>
      </c>
      <c r="AD574" s="236" t="e">
        <f>+IF(I574=0,"",'Ark1'!#REF!)</f>
        <v>#REF!</v>
      </c>
      <c r="AE574" s="237" t="e">
        <f>+IF(I574=0,"",'Ark1'!#REF!)</f>
        <v>#REF!</v>
      </c>
      <c r="AF574" s="235" t="e">
        <f t="shared" si="54"/>
        <v>#REF!</v>
      </c>
      <c r="AG574" s="235" t="e">
        <f t="shared" ref="AG574:AG597" si="56">IF(I574=0,"",I574/H574)</f>
        <v>#REF!</v>
      </c>
      <c r="AH574" s="305"/>
    </row>
    <row r="575" spans="1:62" ht="15.6">
      <c r="A575" s="305"/>
      <c r="B575" s="305" t="e">
        <f>+'Ark1'!#REF!</f>
        <v>#REF!</v>
      </c>
      <c r="C575" s="234" t="e">
        <f>+'Ark1'!#REF!</f>
        <v>#REF!</v>
      </c>
      <c r="D575" s="234" t="e">
        <f>VLOOKUP(C575,Klasse!$C$10:$D$26,2)</f>
        <v>#REF!</v>
      </c>
      <c r="E575" s="234" t="e">
        <f>+'Ark1'!#REF!</f>
        <v>#REF!</v>
      </c>
      <c r="F575" s="234" t="e">
        <f>+'Ark1'!#REF!</f>
        <v>#REF!</v>
      </c>
      <c r="G575" s="234" t="e">
        <f>VLOOKUP(F575,Slakteri!$C$9:$D$36,2)</f>
        <v>#REF!</v>
      </c>
      <c r="H575" s="234" t="e">
        <f>+IF(I575=0,"",'Ark1'!#REF!)</f>
        <v>#REF!</v>
      </c>
      <c r="I575" s="351" t="e">
        <f>+'Ark1'!#REF!</f>
        <v>#REF!</v>
      </c>
      <c r="J575" s="235" t="e">
        <f>+IF(I575=0,"",'Ark1'!#REF!)</f>
        <v>#REF!</v>
      </c>
      <c r="K575" s="235"/>
      <c r="L575" s="235" t="e">
        <f>+IF(I575=0,"",'Ark1'!#REF!)</f>
        <v>#REF!</v>
      </c>
      <c r="M575" s="235"/>
      <c r="N575" s="237" t="e">
        <f>+'Ark1'!#REF!</f>
        <v>#REF!</v>
      </c>
      <c r="O575" s="237"/>
      <c r="P575" s="237"/>
      <c r="Q575" s="237"/>
      <c r="R575" s="32" t="e">
        <f>+IF(I575=0,"",'Ark1'!#REF!)</f>
        <v>#REF!</v>
      </c>
      <c r="S575" s="305"/>
      <c r="T575" s="235" t="e">
        <f>+IF(N575=0,"",'Ark1'!#REF!)</f>
        <v>#REF!</v>
      </c>
      <c r="U575" s="235"/>
      <c r="V575" s="235" t="e">
        <f>+IF(N575=0,"",'Ark1'!#REF!)</f>
        <v>#REF!</v>
      </c>
      <c r="W575" s="235"/>
      <c r="X575" s="236" t="e">
        <f>+IF(I575=0,"",'Ark1'!#REF!)</f>
        <v>#REF!</v>
      </c>
      <c r="Y575" s="237" t="e">
        <f>+IF(I575=0,"",'Ark1'!#REF!)</f>
        <v>#REF!</v>
      </c>
      <c r="Z575" s="237" t="e">
        <f>+IF(I575=0,"",'Ark1'!#REF!)</f>
        <v>#REF!</v>
      </c>
      <c r="AA575" s="237" t="e">
        <f>+IF(I575=0,"",'Ark1'!#REF!)</f>
        <v>#REF!</v>
      </c>
      <c r="AB575" s="237" t="e">
        <f>+IF(I575=0,"",'Ark1'!#REF!)</f>
        <v>#REF!</v>
      </c>
      <c r="AC575" s="235" t="e">
        <f>+IF(I575=0,"",'Ark1'!#REF!)</f>
        <v>#REF!</v>
      </c>
      <c r="AD575" s="236" t="e">
        <f>+IF(I575=0,"",'Ark1'!#REF!)</f>
        <v>#REF!</v>
      </c>
      <c r="AE575" s="237" t="e">
        <f>+IF(I575=0,"",'Ark1'!#REF!)</f>
        <v>#REF!</v>
      </c>
      <c r="AF575" s="235" t="e">
        <f t="shared" si="54"/>
        <v>#REF!</v>
      </c>
      <c r="AG575" s="235" t="e">
        <f t="shared" si="56"/>
        <v>#REF!</v>
      </c>
      <c r="AH575" s="305"/>
    </row>
    <row r="576" spans="1:62" ht="15.6">
      <c r="A576" s="305"/>
      <c r="B576" s="305" t="e">
        <f>+'Ark1'!#REF!</f>
        <v>#REF!</v>
      </c>
      <c r="C576" s="234" t="e">
        <f>+'Ark1'!#REF!</f>
        <v>#REF!</v>
      </c>
      <c r="D576" s="234" t="e">
        <f>VLOOKUP(C576,Klasse!$C$10:$D$26,2)</f>
        <v>#REF!</v>
      </c>
      <c r="E576" s="234" t="e">
        <f>+'Ark1'!#REF!</f>
        <v>#REF!</v>
      </c>
      <c r="F576" s="234" t="e">
        <f>+'Ark1'!#REF!</f>
        <v>#REF!</v>
      </c>
      <c r="G576" s="234" t="e">
        <f>VLOOKUP(F576,Slakteri!$C$9:$D$36,2)</f>
        <v>#REF!</v>
      </c>
      <c r="H576" s="234" t="e">
        <f>+IF(I576=0,"",'Ark1'!#REF!)</f>
        <v>#REF!</v>
      </c>
      <c r="I576" s="351" t="e">
        <f>+'Ark1'!#REF!</f>
        <v>#REF!</v>
      </c>
      <c r="J576" s="235" t="e">
        <f>+IF(I576=0,"",'Ark1'!#REF!)</f>
        <v>#REF!</v>
      </c>
      <c r="K576" s="235"/>
      <c r="L576" s="235" t="e">
        <f>+IF(I576=0,"",'Ark1'!#REF!)</f>
        <v>#REF!</v>
      </c>
      <c r="M576" s="235"/>
      <c r="N576" s="237" t="e">
        <f>+'Ark1'!#REF!</f>
        <v>#REF!</v>
      </c>
      <c r="O576" s="237"/>
      <c r="P576" s="237"/>
      <c r="Q576" s="237"/>
      <c r="R576" s="32" t="e">
        <f>+IF(I576=0,"",'Ark1'!#REF!)</f>
        <v>#REF!</v>
      </c>
      <c r="S576" s="305"/>
      <c r="T576" s="235" t="e">
        <f>+IF(N576=0,"",'Ark1'!#REF!)</f>
        <v>#REF!</v>
      </c>
      <c r="U576" s="235"/>
      <c r="V576" s="235" t="e">
        <f>+IF(N576=0,"",'Ark1'!#REF!)</f>
        <v>#REF!</v>
      </c>
      <c r="W576" s="235"/>
      <c r="X576" s="236" t="e">
        <f>+IF(I576=0,"",'Ark1'!#REF!)</f>
        <v>#REF!</v>
      </c>
      <c r="Y576" s="237" t="e">
        <f>+IF(I576=0,"",'Ark1'!#REF!)</f>
        <v>#REF!</v>
      </c>
      <c r="Z576" s="237" t="e">
        <f>+IF(I576=0,"",'Ark1'!#REF!)</f>
        <v>#REF!</v>
      </c>
      <c r="AA576" s="237" t="e">
        <f>+IF(I576=0,"",'Ark1'!#REF!)</f>
        <v>#REF!</v>
      </c>
      <c r="AB576" s="237" t="e">
        <f>+IF(I576=0,"",'Ark1'!#REF!)</f>
        <v>#REF!</v>
      </c>
      <c r="AC576" s="235" t="e">
        <f>+IF(I576=0,"",'Ark1'!#REF!)</f>
        <v>#REF!</v>
      </c>
      <c r="AD576" s="236" t="e">
        <f>+IF(I576=0,"",'Ark1'!#REF!)</f>
        <v>#REF!</v>
      </c>
      <c r="AE576" s="237" t="e">
        <f>+IF(I576=0,"",'Ark1'!#REF!)</f>
        <v>#REF!</v>
      </c>
      <c r="AF576" s="235" t="e">
        <f t="shared" si="54"/>
        <v>#REF!</v>
      </c>
      <c r="AG576" s="235" t="e">
        <f t="shared" si="56"/>
        <v>#REF!</v>
      </c>
      <c r="AH576" s="305"/>
    </row>
    <row r="577" spans="1:34" ht="15.6">
      <c r="A577" s="305"/>
      <c r="B577" s="305" t="e">
        <f>+'Ark1'!#REF!</f>
        <v>#REF!</v>
      </c>
      <c r="C577" s="234" t="e">
        <f>+'Ark1'!#REF!</f>
        <v>#REF!</v>
      </c>
      <c r="D577" s="234" t="e">
        <f>VLOOKUP(C577,Klasse!$C$10:$D$26,2)</f>
        <v>#REF!</v>
      </c>
      <c r="E577" s="234" t="e">
        <f>+'Ark1'!#REF!</f>
        <v>#REF!</v>
      </c>
      <c r="F577" s="234" t="e">
        <f>+'Ark1'!#REF!</f>
        <v>#REF!</v>
      </c>
      <c r="G577" s="234" t="e">
        <f>VLOOKUP(F577,Slakteri!$C$9:$D$36,2)</f>
        <v>#REF!</v>
      </c>
      <c r="H577" s="234" t="e">
        <f>+IF(I577=0,"",'Ark1'!#REF!)</f>
        <v>#REF!</v>
      </c>
      <c r="I577" s="351" t="e">
        <f>+'Ark1'!#REF!</f>
        <v>#REF!</v>
      </c>
      <c r="J577" s="235" t="e">
        <f>+IF(I577=0,"",'Ark1'!#REF!)</f>
        <v>#REF!</v>
      </c>
      <c r="K577" s="235"/>
      <c r="L577" s="235" t="e">
        <f>+IF(I577=0,"",'Ark1'!#REF!)</f>
        <v>#REF!</v>
      </c>
      <c r="M577" s="235"/>
      <c r="N577" s="237" t="e">
        <f>+'Ark1'!#REF!</f>
        <v>#REF!</v>
      </c>
      <c r="O577" s="237"/>
      <c r="P577" s="237"/>
      <c r="Q577" s="237"/>
      <c r="R577" s="32" t="e">
        <f>+IF(I577=0,"",'Ark1'!#REF!)</f>
        <v>#REF!</v>
      </c>
      <c r="S577" s="305"/>
      <c r="T577" s="235" t="e">
        <f>+IF(N577=0,"",'Ark1'!#REF!)</f>
        <v>#REF!</v>
      </c>
      <c r="U577" s="235"/>
      <c r="V577" s="235" t="e">
        <f>+IF(N577=0,"",'Ark1'!#REF!)</f>
        <v>#REF!</v>
      </c>
      <c r="W577" s="235"/>
      <c r="X577" s="236" t="e">
        <f>+IF(I577=0,"",'Ark1'!#REF!)</f>
        <v>#REF!</v>
      </c>
      <c r="Y577" s="237" t="e">
        <f>+IF(I577=0,"",'Ark1'!#REF!)</f>
        <v>#REF!</v>
      </c>
      <c r="Z577" s="237" t="e">
        <f>+IF(I577=0,"",'Ark1'!#REF!)</f>
        <v>#REF!</v>
      </c>
      <c r="AA577" s="237" t="e">
        <f>+IF(I577=0,"",'Ark1'!#REF!)</f>
        <v>#REF!</v>
      </c>
      <c r="AB577" s="237" t="e">
        <f>+IF(I577=0,"",'Ark1'!#REF!)</f>
        <v>#REF!</v>
      </c>
      <c r="AC577" s="235" t="e">
        <f>+IF(I577=0,"",'Ark1'!#REF!)</f>
        <v>#REF!</v>
      </c>
      <c r="AD577" s="236" t="e">
        <f>+IF(I577=0,"",'Ark1'!#REF!)</f>
        <v>#REF!</v>
      </c>
      <c r="AE577" s="237" t="e">
        <f>+IF(I577=0,"",'Ark1'!#REF!)</f>
        <v>#REF!</v>
      </c>
      <c r="AF577" s="235" t="e">
        <f t="shared" si="54"/>
        <v>#REF!</v>
      </c>
      <c r="AG577" s="235" t="e">
        <f t="shared" si="56"/>
        <v>#REF!</v>
      </c>
      <c r="AH577" s="305"/>
    </row>
    <row r="578" spans="1:34" ht="15.6">
      <c r="A578" s="305"/>
      <c r="B578" s="305" t="e">
        <f>+'Ark1'!#REF!</f>
        <v>#REF!</v>
      </c>
      <c r="C578" s="234" t="e">
        <f>+'Ark1'!#REF!</f>
        <v>#REF!</v>
      </c>
      <c r="D578" s="234" t="e">
        <f>VLOOKUP(C578,Klasse!$C$10:$D$26,2)</f>
        <v>#REF!</v>
      </c>
      <c r="E578" s="234" t="e">
        <f>+'Ark1'!#REF!</f>
        <v>#REF!</v>
      </c>
      <c r="F578" s="234" t="e">
        <f>+'Ark1'!#REF!</f>
        <v>#REF!</v>
      </c>
      <c r="G578" s="234" t="e">
        <f>VLOOKUP(F578,Slakteri!$C$9:$D$36,2)</f>
        <v>#REF!</v>
      </c>
      <c r="H578" s="234" t="e">
        <f>+IF(I578=0,"",'Ark1'!#REF!)</f>
        <v>#REF!</v>
      </c>
      <c r="I578" s="351" t="e">
        <f>+'Ark1'!#REF!</f>
        <v>#REF!</v>
      </c>
      <c r="J578" s="235" t="e">
        <f>+IF(I578=0,"",'Ark1'!#REF!)</f>
        <v>#REF!</v>
      </c>
      <c r="K578" s="235"/>
      <c r="L578" s="235" t="e">
        <f>+IF(I578=0,"",'Ark1'!#REF!)</f>
        <v>#REF!</v>
      </c>
      <c r="M578" s="235"/>
      <c r="N578" s="237" t="e">
        <f>+'Ark1'!#REF!</f>
        <v>#REF!</v>
      </c>
      <c r="O578" s="237"/>
      <c r="P578" s="237"/>
      <c r="Q578" s="237"/>
      <c r="R578" s="32" t="e">
        <f>+IF(I578=0,"",'Ark1'!#REF!)</f>
        <v>#REF!</v>
      </c>
      <c r="S578" s="305"/>
      <c r="T578" s="235" t="e">
        <f>+IF(N578=0,"",'Ark1'!#REF!)</f>
        <v>#REF!</v>
      </c>
      <c r="U578" s="235"/>
      <c r="V578" s="235" t="e">
        <f>+IF(N578=0,"",'Ark1'!#REF!)</f>
        <v>#REF!</v>
      </c>
      <c r="W578" s="235"/>
      <c r="X578" s="236" t="e">
        <f>+IF(I578=0,"",'Ark1'!#REF!)</f>
        <v>#REF!</v>
      </c>
      <c r="Y578" s="237" t="e">
        <f>+IF(I578=0,"",'Ark1'!#REF!)</f>
        <v>#REF!</v>
      </c>
      <c r="Z578" s="237" t="e">
        <f>+IF(I578=0,"",'Ark1'!#REF!)</f>
        <v>#REF!</v>
      </c>
      <c r="AA578" s="237" t="e">
        <f>+IF(I578=0,"",'Ark1'!#REF!)</f>
        <v>#REF!</v>
      </c>
      <c r="AB578" s="237" t="e">
        <f>+IF(I578=0,"",'Ark1'!#REF!)</f>
        <v>#REF!</v>
      </c>
      <c r="AC578" s="235" t="e">
        <f>+IF(I578=0,"",'Ark1'!#REF!)</f>
        <v>#REF!</v>
      </c>
      <c r="AD578" s="236" t="e">
        <f>+IF(I578=0,"",'Ark1'!#REF!)</f>
        <v>#REF!</v>
      </c>
      <c r="AE578" s="237" t="e">
        <f>+IF(I578=0,"",'Ark1'!#REF!)</f>
        <v>#REF!</v>
      </c>
      <c r="AF578" s="235" t="e">
        <f t="shared" si="54"/>
        <v>#REF!</v>
      </c>
      <c r="AG578" s="235" t="e">
        <f t="shared" si="56"/>
        <v>#REF!</v>
      </c>
      <c r="AH578" s="305"/>
    </row>
    <row r="579" spans="1:34" ht="15.6">
      <c r="A579" s="305"/>
      <c r="B579" s="305" t="e">
        <f>+'Ark1'!#REF!</f>
        <v>#REF!</v>
      </c>
      <c r="C579" s="234" t="e">
        <f>+'Ark1'!#REF!</f>
        <v>#REF!</v>
      </c>
      <c r="D579" s="234" t="e">
        <f>VLOOKUP(C579,Klasse!$C$10:$D$26,2)</f>
        <v>#REF!</v>
      </c>
      <c r="E579" s="234" t="e">
        <f>+'Ark1'!#REF!</f>
        <v>#REF!</v>
      </c>
      <c r="F579" s="234" t="e">
        <f>+'Ark1'!#REF!</f>
        <v>#REF!</v>
      </c>
      <c r="G579" s="234" t="e">
        <f>VLOOKUP(F579,Slakteri!$C$9:$D$36,2)</f>
        <v>#REF!</v>
      </c>
      <c r="H579" s="234" t="e">
        <f>+IF(I579=0,"",'Ark1'!#REF!)</f>
        <v>#REF!</v>
      </c>
      <c r="I579" s="351" t="e">
        <f>+'Ark1'!#REF!</f>
        <v>#REF!</v>
      </c>
      <c r="J579" s="235" t="e">
        <f>+IF(I579=0,"",'Ark1'!#REF!)</f>
        <v>#REF!</v>
      </c>
      <c r="K579" s="235"/>
      <c r="L579" s="235" t="e">
        <f>+IF(I579=0,"",'Ark1'!#REF!)</f>
        <v>#REF!</v>
      </c>
      <c r="M579" s="235"/>
      <c r="N579" s="237" t="e">
        <f>+'Ark1'!#REF!</f>
        <v>#REF!</v>
      </c>
      <c r="O579" s="237"/>
      <c r="P579" s="237"/>
      <c r="Q579" s="237"/>
      <c r="R579" s="32" t="e">
        <f>+IF(I579=0,"",'Ark1'!#REF!)</f>
        <v>#REF!</v>
      </c>
      <c r="S579" s="305"/>
      <c r="T579" s="235" t="e">
        <f>+IF(N579=0,"",'Ark1'!#REF!)</f>
        <v>#REF!</v>
      </c>
      <c r="U579" s="235"/>
      <c r="V579" s="235" t="e">
        <f>+IF(N579=0,"",'Ark1'!#REF!)</f>
        <v>#REF!</v>
      </c>
      <c r="W579" s="235"/>
      <c r="X579" s="236" t="e">
        <f>+IF(I579=0,"",'Ark1'!#REF!)</f>
        <v>#REF!</v>
      </c>
      <c r="Y579" s="237" t="e">
        <f>+IF(I579=0,"",'Ark1'!#REF!)</f>
        <v>#REF!</v>
      </c>
      <c r="Z579" s="237" t="e">
        <f>+IF(I579=0,"",'Ark1'!#REF!)</f>
        <v>#REF!</v>
      </c>
      <c r="AA579" s="237" t="e">
        <f>+IF(I579=0,"",'Ark1'!#REF!)</f>
        <v>#REF!</v>
      </c>
      <c r="AB579" s="237" t="e">
        <f>+IF(I579=0,"",'Ark1'!#REF!)</f>
        <v>#REF!</v>
      </c>
      <c r="AC579" s="235" t="e">
        <f>+IF(I579=0,"",'Ark1'!#REF!)</f>
        <v>#REF!</v>
      </c>
      <c r="AD579" s="236" t="e">
        <f>+IF(I579=0,"",'Ark1'!#REF!)</f>
        <v>#REF!</v>
      </c>
      <c r="AE579" s="237" t="e">
        <f>+IF(I579=0,"",'Ark1'!#REF!)</f>
        <v>#REF!</v>
      </c>
      <c r="AF579" s="235" t="e">
        <f t="shared" si="54"/>
        <v>#REF!</v>
      </c>
      <c r="AG579" s="235" t="e">
        <f t="shared" si="56"/>
        <v>#REF!</v>
      </c>
      <c r="AH579" s="305"/>
    </row>
    <row r="580" spans="1:34" ht="15.6">
      <c r="A580" s="305"/>
      <c r="B580" s="305" t="e">
        <f>+'Ark1'!#REF!</f>
        <v>#REF!</v>
      </c>
      <c r="C580" s="234" t="e">
        <f>+'Ark1'!#REF!</f>
        <v>#REF!</v>
      </c>
      <c r="D580" s="234" t="e">
        <f>VLOOKUP(C580,Klasse!$C$10:$D$26,2)</f>
        <v>#REF!</v>
      </c>
      <c r="E580" s="234" t="e">
        <f>+'Ark1'!#REF!</f>
        <v>#REF!</v>
      </c>
      <c r="F580" s="234" t="e">
        <f>+'Ark1'!#REF!</f>
        <v>#REF!</v>
      </c>
      <c r="G580" s="234" t="e">
        <f>VLOOKUP(F580,Slakteri!$C$9:$D$36,2)</f>
        <v>#REF!</v>
      </c>
      <c r="H580" s="234" t="e">
        <f>+IF(I580=0,"",'Ark1'!#REF!)</f>
        <v>#REF!</v>
      </c>
      <c r="I580" s="351" t="e">
        <f>+'Ark1'!#REF!</f>
        <v>#REF!</v>
      </c>
      <c r="J580" s="235" t="e">
        <f>+IF(I580=0,"",'Ark1'!#REF!)</f>
        <v>#REF!</v>
      </c>
      <c r="K580" s="235"/>
      <c r="L580" s="235" t="e">
        <f>+IF(I580=0,"",'Ark1'!#REF!)</f>
        <v>#REF!</v>
      </c>
      <c r="M580" s="235"/>
      <c r="N580" s="237" t="e">
        <f>+'Ark1'!#REF!</f>
        <v>#REF!</v>
      </c>
      <c r="O580" s="237"/>
      <c r="P580" s="237"/>
      <c r="Q580" s="237"/>
      <c r="R580" s="32" t="e">
        <f>+IF(I580=0,"",'Ark1'!#REF!)</f>
        <v>#REF!</v>
      </c>
      <c r="S580" s="305"/>
      <c r="T580" s="235" t="e">
        <f>+IF(N580=0,"",'Ark1'!#REF!)</f>
        <v>#REF!</v>
      </c>
      <c r="U580" s="235"/>
      <c r="V580" s="235" t="e">
        <f>+IF(N580=0,"",'Ark1'!#REF!)</f>
        <v>#REF!</v>
      </c>
      <c r="W580" s="235"/>
      <c r="X580" s="236" t="e">
        <f>+IF(I580=0,"",'Ark1'!#REF!)</f>
        <v>#REF!</v>
      </c>
      <c r="Y580" s="237" t="e">
        <f>+IF(I580=0,"",'Ark1'!#REF!)</f>
        <v>#REF!</v>
      </c>
      <c r="Z580" s="237" t="e">
        <f>+IF(I580=0,"",'Ark1'!#REF!)</f>
        <v>#REF!</v>
      </c>
      <c r="AA580" s="237" t="e">
        <f>+IF(I580=0,"",'Ark1'!#REF!)</f>
        <v>#REF!</v>
      </c>
      <c r="AB580" s="237" t="e">
        <f>+IF(I580=0,"",'Ark1'!#REF!)</f>
        <v>#REF!</v>
      </c>
      <c r="AC580" s="235" t="e">
        <f>+IF(I580=0,"",'Ark1'!#REF!)</f>
        <v>#REF!</v>
      </c>
      <c r="AD580" s="236" t="e">
        <f>+IF(I580=0,"",'Ark1'!#REF!)</f>
        <v>#REF!</v>
      </c>
      <c r="AE580" s="237" t="e">
        <f>+IF(I580=0,"",'Ark1'!#REF!)</f>
        <v>#REF!</v>
      </c>
      <c r="AF580" s="235" t="e">
        <f t="shared" si="54"/>
        <v>#REF!</v>
      </c>
      <c r="AG580" s="235" t="e">
        <f t="shared" si="56"/>
        <v>#REF!</v>
      </c>
      <c r="AH580" s="305"/>
    </row>
    <row r="581" spans="1:34" ht="15.6">
      <c r="A581" s="305"/>
      <c r="B581" s="305" t="e">
        <f>+'Ark1'!#REF!</f>
        <v>#REF!</v>
      </c>
      <c r="C581" s="234" t="e">
        <f>+'Ark1'!#REF!</f>
        <v>#REF!</v>
      </c>
      <c r="D581" s="234" t="e">
        <f>VLOOKUP(C581,Klasse!$C$10:$D$26,2)</f>
        <v>#REF!</v>
      </c>
      <c r="E581" s="234" t="e">
        <f>+'Ark1'!#REF!</f>
        <v>#REF!</v>
      </c>
      <c r="F581" s="234" t="e">
        <f>+'Ark1'!#REF!</f>
        <v>#REF!</v>
      </c>
      <c r="G581" s="234" t="e">
        <f>VLOOKUP(F581,Slakteri!$C$9:$D$36,2)</f>
        <v>#REF!</v>
      </c>
      <c r="H581" s="234" t="e">
        <f>+IF(I581=0,"",'Ark1'!#REF!)</f>
        <v>#REF!</v>
      </c>
      <c r="I581" s="351" t="e">
        <f>+'Ark1'!#REF!</f>
        <v>#REF!</v>
      </c>
      <c r="J581" s="235" t="e">
        <f>+IF(I581=0,"",'Ark1'!#REF!)</f>
        <v>#REF!</v>
      </c>
      <c r="K581" s="235"/>
      <c r="L581" s="235" t="e">
        <f>+IF(I581=0,"",'Ark1'!#REF!)</f>
        <v>#REF!</v>
      </c>
      <c r="M581" s="235"/>
      <c r="N581" s="237" t="e">
        <f>+'Ark1'!#REF!</f>
        <v>#REF!</v>
      </c>
      <c r="O581" s="237"/>
      <c r="P581" s="237"/>
      <c r="Q581" s="237"/>
      <c r="R581" s="32" t="e">
        <f>+IF(I581=0,"",'Ark1'!#REF!)</f>
        <v>#REF!</v>
      </c>
      <c r="S581" s="305"/>
      <c r="T581" s="235" t="e">
        <f>+IF(N581=0,"",'Ark1'!#REF!)</f>
        <v>#REF!</v>
      </c>
      <c r="U581" s="235"/>
      <c r="V581" s="235" t="e">
        <f>+IF(N581=0,"",'Ark1'!#REF!)</f>
        <v>#REF!</v>
      </c>
      <c r="W581" s="235"/>
      <c r="X581" s="236" t="e">
        <f>+IF(I581=0,"",'Ark1'!#REF!)</f>
        <v>#REF!</v>
      </c>
      <c r="Y581" s="237" t="e">
        <f>+IF(I581=0,"",'Ark1'!#REF!)</f>
        <v>#REF!</v>
      </c>
      <c r="Z581" s="237" t="e">
        <f>+IF(I581=0,"",'Ark1'!#REF!)</f>
        <v>#REF!</v>
      </c>
      <c r="AA581" s="237" t="e">
        <f>+IF(I581=0,"",'Ark1'!#REF!)</f>
        <v>#REF!</v>
      </c>
      <c r="AB581" s="237" t="e">
        <f>+IF(I581=0,"",'Ark1'!#REF!)</f>
        <v>#REF!</v>
      </c>
      <c r="AC581" s="235" t="e">
        <f>+IF(I581=0,"",'Ark1'!#REF!)</f>
        <v>#REF!</v>
      </c>
      <c r="AD581" s="236" t="e">
        <f>+IF(I581=0,"",'Ark1'!#REF!)</f>
        <v>#REF!</v>
      </c>
      <c r="AE581" s="237" t="e">
        <f>+IF(I581=0,"",'Ark1'!#REF!)</f>
        <v>#REF!</v>
      </c>
      <c r="AF581" s="235" t="e">
        <f t="shared" si="54"/>
        <v>#REF!</v>
      </c>
      <c r="AG581" s="235" t="e">
        <f t="shared" si="56"/>
        <v>#REF!</v>
      </c>
      <c r="AH581" s="305"/>
    </row>
    <row r="582" spans="1:34" ht="15.6">
      <c r="A582" s="305"/>
      <c r="B582" s="305" t="e">
        <f>+'Ark1'!#REF!</f>
        <v>#REF!</v>
      </c>
      <c r="C582" s="234" t="e">
        <f>+'Ark1'!#REF!</f>
        <v>#REF!</v>
      </c>
      <c r="D582" s="234" t="e">
        <f>VLOOKUP(C582,Klasse!$C$10:$D$26,2)</f>
        <v>#REF!</v>
      </c>
      <c r="E582" s="234" t="e">
        <f>+'Ark1'!#REF!</f>
        <v>#REF!</v>
      </c>
      <c r="F582" s="234" t="e">
        <f>+'Ark1'!#REF!</f>
        <v>#REF!</v>
      </c>
      <c r="G582" s="234" t="e">
        <f>VLOOKUP(F582,Slakteri!$C$9:$D$36,2)</f>
        <v>#REF!</v>
      </c>
      <c r="H582" s="234" t="e">
        <f>+IF(I582=0,"",'Ark1'!#REF!)</f>
        <v>#REF!</v>
      </c>
      <c r="I582" s="351" t="e">
        <f>+'Ark1'!#REF!</f>
        <v>#REF!</v>
      </c>
      <c r="J582" s="235" t="e">
        <f>+IF(I582=0,"",'Ark1'!#REF!)</f>
        <v>#REF!</v>
      </c>
      <c r="K582" s="235"/>
      <c r="L582" s="235" t="e">
        <f>+IF(I582=0,"",'Ark1'!#REF!)</f>
        <v>#REF!</v>
      </c>
      <c r="M582" s="235"/>
      <c r="N582" s="237" t="e">
        <f>+'Ark1'!#REF!</f>
        <v>#REF!</v>
      </c>
      <c r="O582" s="237"/>
      <c r="P582" s="237"/>
      <c r="Q582" s="237"/>
      <c r="R582" s="32" t="e">
        <f>+IF(I582=0,"",'Ark1'!#REF!)</f>
        <v>#REF!</v>
      </c>
      <c r="S582" s="305"/>
      <c r="T582" s="235" t="e">
        <f>+IF(N582=0,"",'Ark1'!#REF!)</f>
        <v>#REF!</v>
      </c>
      <c r="U582" s="235"/>
      <c r="V582" s="235" t="e">
        <f>+IF(N582=0,"",'Ark1'!#REF!)</f>
        <v>#REF!</v>
      </c>
      <c r="W582" s="235"/>
      <c r="X582" s="236" t="e">
        <f>+IF(I582=0,"",'Ark1'!#REF!)</f>
        <v>#REF!</v>
      </c>
      <c r="Y582" s="237" t="e">
        <f>+IF(I582=0,"",'Ark1'!#REF!)</f>
        <v>#REF!</v>
      </c>
      <c r="Z582" s="237" t="e">
        <f>+IF(I582=0,"",'Ark1'!#REF!)</f>
        <v>#REF!</v>
      </c>
      <c r="AA582" s="237" t="e">
        <f>+IF(I582=0,"",'Ark1'!#REF!)</f>
        <v>#REF!</v>
      </c>
      <c r="AB582" s="237" t="e">
        <f>+IF(I582=0,"",'Ark1'!#REF!)</f>
        <v>#REF!</v>
      </c>
      <c r="AC582" s="235" t="e">
        <f>+IF(I582=0,"",'Ark1'!#REF!)</f>
        <v>#REF!</v>
      </c>
      <c r="AD582" s="236" t="e">
        <f>+IF(I582=0,"",'Ark1'!#REF!)</f>
        <v>#REF!</v>
      </c>
      <c r="AE582" s="237" t="e">
        <f>+IF(I582=0,"",'Ark1'!#REF!)</f>
        <v>#REF!</v>
      </c>
      <c r="AF582" s="235" t="e">
        <f t="shared" si="54"/>
        <v>#REF!</v>
      </c>
      <c r="AG582" s="235" t="e">
        <f t="shared" si="56"/>
        <v>#REF!</v>
      </c>
      <c r="AH582" s="305"/>
    </row>
    <row r="583" spans="1:34" ht="15.6">
      <c r="A583" s="305"/>
      <c r="B583" s="305" t="e">
        <f>+'Ark1'!#REF!</f>
        <v>#REF!</v>
      </c>
      <c r="C583" s="234" t="e">
        <f>+'Ark1'!#REF!</f>
        <v>#REF!</v>
      </c>
      <c r="D583" s="234" t="e">
        <f>VLOOKUP(C583,Klasse!$C$10:$D$26,2)</f>
        <v>#REF!</v>
      </c>
      <c r="E583" s="234" t="e">
        <f>+'Ark1'!#REF!</f>
        <v>#REF!</v>
      </c>
      <c r="F583" s="234" t="e">
        <f>+'Ark1'!#REF!</f>
        <v>#REF!</v>
      </c>
      <c r="G583" s="234" t="e">
        <f>VLOOKUP(F583,Slakteri!$C$9:$D$36,2)</f>
        <v>#REF!</v>
      </c>
      <c r="H583" s="234" t="e">
        <f>+IF(I583=0,"",'Ark1'!#REF!)</f>
        <v>#REF!</v>
      </c>
      <c r="I583" s="351" t="e">
        <f>+'Ark1'!#REF!</f>
        <v>#REF!</v>
      </c>
      <c r="J583" s="235" t="e">
        <f>+IF(I583=0,"",'Ark1'!#REF!)</f>
        <v>#REF!</v>
      </c>
      <c r="K583" s="235"/>
      <c r="L583" s="235" t="e">
        <f>+IF(I583=0,"",'Ark1'!#REF!)</f>
        <v>#REF!</v>
      </c>
      <c r="M583" s="235"/>
      <c r="N583" s="237" t="e">
        <f>+'Ark1'!#REF!</f>
        <v>#REF!</v>
      </c>
      <c r="O583" s="237"/>
      <c r="P583" s="237"/>
      <c r="Q583" s="237"/>
      <c r="R583" s="32" t="e">
        <f>+IF(I583=0,"",'Ark1'!#REF!)</f>
        <v>#REF!</v>
      </c>
      <c r="S583" s="305"/>
      <c r="T583" s="235" t="e">
        <f>+IF(N583=0,"",'Ark1'!#REF!)</f>
        <v>#REF!</v>
      </c>
      <c r="U583" s="235"/>
      <c r="V583" s="235" t="e">
        <f>+IF(N583=0,"",'Ark1'!#REF!)</f>
        <v>#REF!</v>
      </c>
      <c r="W583" s="235"/>
      <c r="X583" s="236" t="e">
        <f>+IF(I583=0,"",'Ark1'!#REF!)</f>
        <v>#REF!</v>
      </c>
      <c r="Y583" s="237" t="e">
        <f>+IF(I583=0,"",'Ark1'!#REF!)</f>
        <v>#REF!</v>
      </c>
      <c r="Z583" s="237" t="e">
        <f>+IF(I583=0,"",'Ark1'!#REF!)</f>
        <v>#REF!</v>
      </c>
      <c r="AA583" s="237" t="e">
        <f>+IF(I583=0,"",'Ark1'!#REF!)</f>
        <v>#REF!</v>
      </c>
      <c r="AB583" s="237" t="e">
        <f>+IF(I583=0,"",'Ark1'!#REF!)</f>
        <v>#REF!</v>
      </c>
      <c r="AC583" s="235" t="e">
        <f>+IF(I583=0,"",'Ark1'!#REF!)</f>
        <v>#REF!</v>
      </c>
      <c r="AD583" s="236" t="e">
        <f>+IF(I583=0,"",'Ark1'!#REF!)</f>
        <v>#REF!</v>
      </c>
      <c r="AE583" s="237" t="e">
        <f>+IF(I583=0,"",'Ark1'!#REF!)</f>
        <v>#REF!</v>
      </c>
      <c r="AF583" s="235" t="e">
        <f t="shared" si="54"/>
        <v>#REF!</v>
      </c>
      <c r="AG583" s="235" t="e">
        <f t="shared" si="56"/>
        <v>#REF!</v>
      </c>
      <c r="AH583" s="305"/>
    </row>
    <row r="584" spans="1:34" ht="15.6">
      <c r="A584" s="305"/>
      <c r="B584" s="305" t="e">
        <f>+'Ark1'!#REF!</f>
        <v>#REF!</v>
      </c>
      <c r="C584" s="234" t="e">
        <f>+'Ark1'!#REF!</f>
        <v>#REF!</v>
      </c>
      <c r="D584" s="234" t="e">
        <f>VLOOKUP(C584,Klasse!$C$10:$D$26,2)</f>
        <v>#REF!</v>
      </c>
      <c r="E584" s="234" t="e">
        <f>+'Ark1'!#REF!</f>
        <v>#REF!</v>
      </c>
      <c r="F584" s="234" t="e">
        <f>+'Ark1'!#REF!</f>
        <v>#REF!</v>
      </c>
      <c r="G584" s="234" t="e">
        <f>VLOOKUP(F584,Slakteri!$C$9:$D$36,2)</f>
        <v>#REF!</v>
      </c>
      <c r="H584" s="234" t="e">
        <f>+IF(I584=0,"",'Ark1'!#REF!)</f>
        <v>#REF!</v>
      </c>
      <c r="I584" s="351" t="e">
        <f>+'Ark1'!#REF!</f>
        <v>#REF!</v>
      </c>
      <c r="J584" s="235" t="e">
        <f>+IF(I584=0,"",'Ark1'!#REF!)</f>
        <v>#REF!</v>
      </c>
      <c r="K584" s="235"/>
      <c r="L584" s="235" t="e">
        <f>+IF(I584=0,"",'Ark1'!#REF!)</f>
        <v>#REF!</v>
      </c>
      <c r="M584" s="235"/>
      <c r="N584" s="237" t="e">
        <f>+'Ark1'!#REF!</f>
        <v>#REF!</v>
      </c>
      <c r="O584" s="237"/>
      <c r="P584" s="237"/>
      <c r="Q584" s="237"/>
      <c r="R584" s="32" t="e">
        <f>+IF(I584=0,"",'Ark1'!#REF!)</f>
        <v>#REF!</v>
      </c>
      <c r="S584" s="305"/>
      <c r="T584" s="235" t="e">
        <f>+IF(N584=0,"",'Ark1'!#REF!)</f>
        <v>#REF!</v>
      </c>
      <c r="U584" s="235"/>
      <c r="V584" s="235" t="e">
        <f>+IF(N584=0,"",'Ark1'!#REF!)</f>
        <v>#REF!</v>
      </c>
      <c r="W584" s="235"/>
      <c r="X584" s="236" t="e">
        <f>+IF(I584=0,"",'Ark1'!#REF!)</f>
        <v>#REF!</v>
      </c>
      <c r="Y584" s="237" t="e">
        <f>+IF(I584=0,"",'Ark1'!#REF!)</f>
        <v>#REF!</v>
      </c>
      <c r="Z584" s="237" t="e">
        <f>+IF(I584=0,"",'Ark1'!#REF!)</f>
        <v>#REF!</v>
      </c>
      <c r="AA584" s="237" t="e">
        <f>+IF(I584=0,"",'Ark1'!#REF!)</f>
        <v>#REF!</v>
      </c>
      <c r="AB584" s="237" t="e">
        <f>+IF(I584=0,"",'Ark1'!#REF!)</f>
        <v>#REF!</v>
      </c>
      <c r="AC584" s="235" t="e">
        <f>+IF(I584=0,"",'Ark1'!#REF!)</f>
        <v>#REF!</v>
      </c>
      <c r="AD584" s="236" t="e">
        <f>+IF(I584=0,"",'Ark1'!#REF!)</f>
        <v>#REF!</v>
      </c>
      <c r="AE584" s="237" t="e">
        <f>+IF(I584=0,"",'Ark1'!#REF!)</f>
        <v>#REF!</v>
      </c>
      <c r="AF584" s="235" t="e">
        <f t="shared" si="54"/>
        <v>#REF!</v>
      </c>
      <c r="AG584" s="235" t="e">
        <f t="shared" si="56"/>
        <v>#REF!</v>
      </c>
      <c r="AH584" s="305"/>
    </row>
    <row r="585" spans="1:34" ht="15.6">
      <c r="A585" s="305"/>
      <c r="B585" s="305" t="e">
        <f>+'Ark1'!#REF!</f>
        <v>#REF!</v>
      </c>
      <c r="C585" s="234" t="e">
        <f>+'Ark1'!#REF!</f>
        <v>#REF!</v>
      </c>
      <c r="D585" s="234" t="e">
        <f>VLOOKUP(C585,Klasse!$C$10:$D$26,2)</f>
        <v>#REF!</v>
      </c>
      <c r="E585" s="234" t="e">
        <f>+'Ark1'!#REF!</f>
        <v>#REF!</v>
      </c>
      <c r="F585" s="234" t="e">
        <f>+'Ark1'!#REF!</f>
        <v>#REF!</v>
      </c>
      <c r="G585" s="234" t="e">
        <f>VLOOKUP(F585,Slakteri!$C$9:$D$36,2)</f>
        <v>#REF!</v>
      </c>
      <c r="H585" s="234" t="e">
        <f>+IF(I585=0,"",'Ark1'!#REF!)</f>
        <v>#REF!</v>
      </c>
      <c r="I585" s="351" t="e">
        <f>+'Ark1'!#REF!</f>
        <v>#REF!</v>
      </c>
      <c r="J585" s="235" t="e">
        <f>+IF(I585=0,"",'Ark1'!#REF!)</f>
        <v>#REF!</v>
      </c>
      <c r="K585" s="235"/>
      <c r="L585" s="235" t="e">
        <f>+IF(I585=0,"",'Ark1'!#REF!)</f>
        <v>#REF!</v>
      </c>
      <c r="M585" s="235"/>
      <c r="N585" s="237" t="e">
        <f>+'Ark1'!#REF!</f>
        <v>#REF!</v>
      </c>
      <c r="O585" s="237"/>
      <c r="P585" s="237"/>
      <c r="Q585" s="237"/>
      <c r="R585" s="32" t="e">
        <f>+IF(I585=0,"",'Ark1'!#REF!)</f>
        <v>#REF!</v>
      </c>
      <c r="S585" s="305"/>
      <c r="T585" s="235" t="e">
        <f>+IF(N585=0,"",'Ark1'!#REF!)</f>
        <v>#REF!</v>
      </c>
      <c r="U585" s="235"/>
      <c r="V585" s="235" t="e">
        <f>+IF(N585=0,"",'Ark1'!#REF!)</f>
        <v>#REF!</v>
      </c>
      <c r="W585" s="235"/>
      <c r="X585" s="236" t="e">
        <f>+IF(I585=0,"",'Ark1'!#REF!)</f>
        <v>#REF!</v>
      </c>
      <c r="Y585" s="237" t="e">
        <f>+IF(I585=0,"",'Ark1'!#REF!)</f>
        <v>#REF!</v>
      </c>
      <c r="Z585" s="237" t="e">
        <f>+IF(I585=0,"",'Ark1'!#REF!)</f>
        <v>#REF!</v>
      </c>
      <c r="AA585" s="237" t="e">
        <f>+IF(I585=0,"",'Ark1'!#REF!)</f>
        <v>#REF!</v>
      </c>
      <c r="AB585" s="237" t="e">
        <f>+IF(I585=0,"",'Ark1'!#REF!)</f>
        <v>#REF!</v>
      </c>
      <c r="AC585" s="235" t="e">
        <f>+IF(I585=0,"",'Ark1'!#REF!)</f>
        <v>#REF!</v>
      </c>
      <c r="AD585" s="236" t="e">
        <f>+IF(I585=0,"",'Ark1'!#REF!)</f>
        <v>#REF!</v>
      </c>
      <c r="AE585" s="237" t="e">
        <f>+IF(I585=0,"",'Ark1'!#REF!)</f>
        <v>#REF!</v>
      </c>
      <c r="AF585" s="235" t="e">
        <f t="shared" si="54"/>
        <v>#REF!</v>
      </c>
      <c r="AG585" s="235" t="e">
        <f t="shared" si="56"/>
        <v>#REF!</v>
      </c>
      <c r="AH585" s="305"/>
    </row>
    <row r="586" spans="1:34" ht="15.6">
      <c r="A586" s="305"/>
      <c r="B586" s="305" t="e">
        <f>+'Ark1'!#REF!</f>
        <v>#REF!</v>
      </c>
      <c r="C586" s="234" t="e">
        <f>+'Ark1'!#REF!</f>
        <v>#REF!</v>
      </c>
      <c r="D586" s="234" t="e">
        <f>VLOOKUP(C586,Klasse!$C$10:$D$26,2)</f>
        <v>#REF!</v>
      </c>
      <c r="E586" s="234" t="e">
        <f>+'Ark1'!#REF!</f>
        <v>#REF!</v>
      </c>
      <c r="F586" s="234" t="e">
        <f>+'Ark1'!#REF!</f>
        <v>#REF!</v>
      </c>
      <c r="G586" s="234" t="e">
        <f>VLOOKUP(F586,Slakteri!$C$9:$D$36,2)</f>
        <v>#REF!</v>
      </c>
      <c r="H586" s="234" t="e">
        <f>+IF(I586=0,"",'Ark1'!#REF!)</f>
        <v>#REF!</v>
      </c>
      <c r="I586" s="351" t="e">
        <f>+'Ark1'!#REF!</f>
        <v>#REF!</v>
      </c>
      <c r="J586" s="235" t="e">
        <f>+IF(I586=0,"",'Ark1'!#REF!)</f>
        <v>#REF!</v>
      </c>
      <c r="K586" s="235"/>
      <c r="L586" s="235" t="e">
        <f>+IF(I586=0,"",'Ark1'!#REF!)</f>
        <v>#REF!</v>
      </c>
      <c r="M586" s="235"/>
      <c r="N586" s="237" t="e">
        <f>+'Ark1'!#REF!</f>
        <v>#REF!</v>
      </c>
      <c r="O586" s="237"/>
      <c r="P586" s="237"/>
      <c r="Q586" s="237"/>
      <c r="R586" s="32" t="e">
        <f>+IF(I586=0,"",'Ark1'!#REF!)</f>
        <v>#REF!</v>
      </c>
      <c r="S586" s="305"/>
      <c r="T586" s="235" t="e">
        <f>+IF(N586=0,"",'Ark1'!#REF!)</f>
        <v>#REF!</v>
      </c>
      <c r="U586" s="235"/>
      <c r="V586" s="235" t="e">
        <f>+IF(N586=0,"",'Ark1'!#REF!)</f>
        <v>#REF!</v>
      </c>
      <c r="W586" s="235"/>
      <c r="X586" s="236" t="e">
        <f>+IF(I586=0,"",'Ark1'!#REF!)</f>
        <v>#REF!</v>
      </c>
      <c r="Y586" s="237" t="e">
        <f>+IF(I586=0,"",'Ark1'!#REF!)</f>
        <v>#REF!</v>
      </c>
      <c r="Z586" s="237" t="e">
        <f>+IF(I586=0,"",'Ark1'!#REF!)</f>
        <v>#REF!</v>
      </c>
      <c r="AA586" s="237" t="e">
        <f>+IF(I586=0,"",'Ark1'!#REF!)</f>
        <v>#REF!</v>
      </c>
      <c r="AB586" s="237" t="e">
        <f>+IF(I586=0,"",'Ark1'!#REF!)</f>
        <v>#REF!</v>
      </c>
      <c r="AC586" s="235" t="e">
        <f>+IF(I586=0,"",'Ark1'!#REF!)</f>
        <v>#REF!</v>
      </c>
      <c r="AD586" s="236" t="e">
        <f>+IF(I586=0,"",'Ark1'!#REF!)</f>
        <v>#REF!</v>
      </c>
      <c r="AE586" s="237" t="e">
        <f>+IF(I586=0,"",'Ark1'!#REF!)</f>
        <v>#REF!</v>
      </c>
      <c r="AF586" s="235" t="e">
        <f t="shared" si="54"/>
        <v>#REF!</v>
      </c>
      <c r="AG586" s="235" t="e">
        <f t="shared" si="56"/>
        <v>#REF!</v>
      </c>
      <c r="AH586" s="305"/>
    </row>
    <row r="587" spans="1:34" ht="15.6">
      <c r="A587" s="305"/>
      <c r="B587" s="305" t="e">
        <f>+'Ark1'!#REF!</f>
        <v>#REF!</v>
      </c>
      <c r="C587" s="234" t="e">
        <f>+'Ark1'!#REF!</f>
        <v>#REF!</v>
      </c>
      <c r="D587" s="234" t="e">
        <f>VLOOKUP(C587,Klasse!$C$10:$D$26,2)</f>
        <v>#REF!</v>
      </c>
      <c r="E587" s="234" t="e">
        <f>+'Ark1'!#REF!</f>
        <v>#REF!</v>
      </c>
      <c r="F587" s="234" t="e">
        <f>+'Ark1'!#REF!</f>
        <v>#REF!</v>
      </c>
      <c r="G587" s="234" t="e">
        <f>VLOOKUP(F587,Slakteri!$C$9:$D$36,2)</f>
        <v>#REF!</v>
      </c>
      <c r="H587" s="234" t="e">
        <f>+IF(I587=0,"",'Ark1'!#REF!)</f>
        <v>#REF!</v>
      </c>
      <c r="I587" s="351" t="e">
        <f>+'Ark1'!#REF!</f>
        <v>#REF!</v>
      </c>
      <c r="J587" s="235" t="e">
        <f>+IF(I587=0,"",'Ark1'!#REF!)</f>
        <v>#REF!</v>
      </c>
      <c r="K587" s="235"/>
      <c r="L587" s="235" t="e">
        <f>+IF(I587=0,"",'Ark1'!#REF!)</f>
        <v>#REF!</v>
      </c>
      <c r="M587" s="235"/>
      <c r="N587" s="237" t="e">
        <f>+'Ark1'!#REF!</f>
        <v>#REF!</v>
      </c>
      <c r="O587" s="237"/>
      <c r="P587" s="237"/>
      <c r="Q587" s="237"/>
      <c r="R587" s="32" t="e">
        <f>+IF(I587=0,"",'Ark1'!#REF!)</f>
        <v>#REF!</v>
      </c>
      <c r="S587" s="305"/>
      <c r="T587" s="235" t="e">
        <f>+IF(N587=0,"",'Ark1'!#REF!)</f>
        <v>#REF!</v>
      </c>
      <c r="U587" s="235"/>
      <c r="V587" s="235" t="e">
        <f>+IF(N587=0,"",'Ark1'!#REF!)</f>
        <v>#REF!</v>
      </c>
      <c r="W587" s="235"/>
      <c r="X587" s="236" t="e">
        <f>+IF(I587=0,"",'Ark1'!#REF!)</f>
        <v>#REF!</v>
      </c>
      <c r="Y587" s="237" t="e">
        <f>+IF(I587=0,"",'Ark1'!#REF!)</f>
        <v>#REF!</v>
      </c>
      <c r="Z587" s="237" t="e">
        <f>+IF(I587=0,"",'Ark1'!#REF!)</f>
        <v>#REF!</v>
      </c>
      <c r="AA587" s="237" t="e">
        <f>+IF(I587=0,"",'Ark1'!#REF!)</f>
        <v>#REF!</v>
      </c>
      <c r="AB587" s="237" t="e">
        <f>+IF(I587=0,"",'Ark1'!#REF!)</f>
        <v>#REF!</v>
      </c>
      <c r="AC587" s="235" t="e">
        <f>+IF(I587=0,"",'Ark1'!#REF!)</f>
        <v>#REF!</v>
      </c>
      <c r="AD587" s="236" t="e">
        <f>+IF(I587=0,"",'Ark1'!#REF!)</f>
        <v>#REF!</v>
      </c>
      <c r="AE587" s="237" t="e">
        <f>+IF(I587=0,"",'Ark1'!#REF!)</f>
        <v>#REF!</v>
      </c>
      <c r="AF587" s="235" t="e">
        <f t="shared" si="54"/>
        <v>#REF!</v>
      </c>
      <c r="AG587" s="235" t="e">
        <f t="shared" si="56"/>
        <v>#REF!</v>
      </c>
      <c r="AH587" s="305"/>
    </row>
    <row r="588" spans="1:34" ht="15.6">
      <c r="A588" s="305"/>
      <c r="B588" s="305" t="e">
        <f>+'Ark1'!#REF!</f>
        <v>#REF!</v>
      </c>
      <c r="C588" s="234" t="e">
        <f>+'Ark1'!#REF!</f>
        <v>#REF!</v>
      </c>
      <c r="D588" s="234" t="e">
        <f>VLOOKUP(C588,Klasse!$C$10:$D$26,2)</f>
        <v>#REF!</v>
      </c>
      <c r="E588" s="234" t="e">
        <f>+'Ark1'!#REF!</f>
        <v>#REF!</v>
      </c>
      <c r="F588" s="234" t="e">
        <f>+'Ark1'!#REF!</f>
        <v>#REF!</v>
      </c>
      <c r="G588" s="234" t="e">
        <f>VLOOKUP(F588,Slakteri!$C$9:$D$36,2)</f>
        <v>#REF!</v>
      </c>
      <c r="H588" s="234" t="e">
        <f>+IF(I588=0,"",'Ark1'!#REF!)</f>
        <v>#REF!</v>
      </c>
      <c r="I588" s="351" t="e">
        <f>+'Ark1'!#REF!</f>
        <v>#REF!</v>
      </c>
      <c r="J588" s="235" t="e">
        <f>+IF(I588=0,"",'Ark1'!#REF!)</f>
        <v>#REF!</v>
      </c>
      <c r="K588" s="235"/>
      <c r="L588" s="235" t="e">
        <f>+IF(I588=0,"",'Ark1'!#REF!)</f>
        <v>#REF!</v>
      </c>
      <c r="M588" s="235"/>
      <c r="N588" s="237" t="e">
        <f>+'Ark1'!#REF!</f>
        <v>#REF!</v>
      </c>
      <c r="O588" s="237"/>
      <c r="P588" s="237"/>
      <c r="Q588" s="237"/>
      <c r="R588" s="32" t="e">
        <f>+IF(I588=0,"",'Ark1'!#REF!)</f>
        <v>#REF!</v>
      </c>
      <c r="S588" s="305"/>
      <c r="T588" s="235" t="e">
        <f>+IF(N588=0,"",'Ark1'!#REF!)</f>
        <v>#REF!</v>
      </c>
      <c r="U588" s="235"/>
      <c r="V588" s="235" t="e">
        <f>+IF(N588=0,"",'Ark1'!#REF!)</f>
        <v>#REF!</v>
      </c>
      <c r="W588" s="235"/>
      <c r="X588" s="236" t="e">
        <f>+IF(I588=0,"",'Ark1'!#REF!)</f>
        <v>#REF!</v>
      </c>
      <c r="Y588" s="237" t="e">
        <f>+IF(I588=0,"",'Ark1'!#REF!)</f>
        <v>#REF!</v>
      </c>
      <c r="Z588" s="237" t="e">
        <f>+IF(I588=0,"",'Ark1'!#REF!)</f>
        <v>#REF!</v>
      </c>
      <c r="AA588" s="237" t="e">
        <f>+IF(I588=0,"",'Ark1'!#REF!)</f>
        <v>#REF!</v>
      </c>
      <c r="AB588" s="237" t="e">
        <f>+IF(I588=0,"",'Ark1'!#REF!)</f>
        <v>#REF!</v>
      </c>
      <c r="AC588" s="235" t="e">
        <f>+IF(I588=0,"",'Ark1'!#REF!)</f>
        <v>#REF!</v>
      </c>
      <c r="AD588" s="236" t="e">
        <f>+IF(I588=0,"",'Ark1'!#REF!)</f>
        <v>#REF!</v>
      </c>
      <c r="AE588" s="237" t="e">
        <f>+IF(I588=0,"",'Ark1'!#REF!)</f>
        <v>#REF!</v>
      </c>
      <c r="AF588" s="235" t="e">
        <f t="shared" si="54"/>
        <v>#REF!</v>
      </c>
      <c r="AG588" s="235" t="e">
        <f t="shared" si="56"/>
        <v>#REF!</v>
      </c>
      <c r="AH588" s="305"/>
    </row>
    <row r="589" spans="1:34" ht="15.6">
      <c r="A589" s="305"/>
      <c r="B589" s="305" t="e">
        <f>+'Ark1'!#REF!</f>
        <v>#REF!</v>
      </c>
      <c r="C589" s="234" t="e">
        <f>+'Ark1'!#REF!</f>
        <v>#REF!</v>
      </c>
      <c r="D589" s="234" t="e">
        <f>VLOOKUP(C589,Klasse!$C$10:$D$26,2)</f>
        <v>#REF!</v>
      </c>
      <c r="E589" s="234" t="e">
        <f>+'Ark1'!#REF!</f>
        <v>#REF!</v>
      </c>
      <c r="F589" s="234" t="e">
        <f>+'Ark1'!#REF!</f>
        <v>#REF!</v>
      </c>
      <c r="G589" s="234" t="e">
        <f>VLOOKUP(F589,Slakteri!$C$9:$D$36,2)</f>
        <v>#REF!</v>
      </c>
      <c r="H589" s="234" t="e">
        <f>+IF(I589=0,"",'Ark1'!#REF!)</f>
        <v>#REF!</v>
      </c>
      <c r="I589" s="351" t="e">
        <f>+'Ark1'!#REF!</f>
        <v>#REF!</v>
      </c>
      <c r="J589" s="235" t="e">
        <f>+IF(I589=0,"",'Ark1'!#REF!)</f>
        <v>#REF!</v>
      </c>
      <c r="K589" s="235"/>
      <c r="L589" s="235" t="e">
        <f>+IF(I589=0,"",'Ark1'!#REF!)</f>
        <v>#REF!</v>
      </c>
      <c r="M589" s="235"/>
      <c r="N589" s="237" t="e">
        <f>+'Ark1'!#REF!</f>
        <v>#REF!</v>
      </c>
      <c r="O589" s="237"/>
      <c r="P589" s="237"/>
      <c r="Q589" s="237"/>
      <c r="R589" s="32" t="e">
        <f>+IF(I589=0,"",'Ark1'!#REF!)</f>
        <v>#REF!</v>
      </c>
      <c r="S589" s="305"/>
      <c r="T589" s="235" t="e">
        <f>+IF(N589=0,"",'Ark1'!#REF!)</f>
        <v>#REF!</v>
      </c>
      <c r="U589" s="235"/>
      <c r="V589" s="235" t="e">
        <f>+IF(N589=0,"",'Ark1'!#REF!)</f>
        <v>#REF!</v>
      </c>
      <c r="W589" s="235"/>
      <c r="X589" s="236" t="e">
        <f>+IF(I589=0,"",'Ark1'!#REF!)</f>
        <v>#REF!</v>
      </c>
      <c r="Y589" s="237" t="e">
        <f>+IF(I589=0,"",'Ark1'!#REF!)</f>
        <v>#REF!</v>
      </c>
      <c r="Z589" s="237" t="e">
        <f>+IF(I589=0,"",'Ark1'!#REF!)</f>
        <v>#REF!</v>
      </c>
      <c r="AA589" s="237" t="e">
        <f>+IF(I589=0,"",'Ark1'!#REF!)</f>
        <v>#REF!</v>
      </c>
      <c r="AB589" s="237" t="e">
        <f>+IF(I589=0,"",'Ark1'!#REF!)</f>
        <v>#REF!</v>
      </c>
      <c r="AC589" s="235" t="e">
        <f>+IF(I589=0,"",'Ark1'!#REF!)</f>
        <v>#REF!</v>
      </c>
      <c r="AD589" s="236" t="e">
        <f>+IF(I589=0,"",'Ark1'!#REF!)</f>
        <v>#REF!</v>
      </c>
      <c r="AE589" s="237" t="e">
        <f>+IF(I589=0,"",'Ark1'!#REF!)</f>
        <v>#REF!</v>
      </c>
      <c r="AF589" s="235" t="e">
        <f t="shared" si="54"/>
        <v>#REF!</v>
      </c>
      <c r="AG589" s="235" t="e">
        <f t="shared" si="56"/>
        <v>#REF!</v>
      </c>
      <c r="AH589" s="305"/>
    </row>
    <row r="590" spans="1:34" ht="15.6">
      <c r="A590" s="305"/>
      <c r="B590" s="305" t="e">
        <f>+'Ark1'!#REF!</f>
        <v>#REF!</v>
      </c>
      <c r="C590" s="234" t="e">
        <f>+'Ark1'!#REF!</f>
        <v>#REF!</v>
      </c>
      <c r="D590" s="234" t="e">
        <f>VLOOKUP(C590,Klasse!$C$10:$D$26,2)</f>
        <v>#REF!</v>
      </c>
      <c r="E590" s="234" t="e">
        <f>+'Ark1'!#REF!</f>
        <v>#REF!</v>
      </c>
      <c r="F590" s="234" t="e">
        <f>+'Ark1'!#REF!</f>
        <v>#REF!</v>
      </c>
      <c r="G590" s="234" t="e">
        <f>VLOOKUP(F590,Slakteri!$C$9:$D$36,2)</f>
        <v>#REF!</v>
      </c>
      <c r="H590" s="234" t="e">
        <f>+IF(I590=0,"",'Ark1'!#REF!)</f>
        <v>#REF!</v>
      </c>
      <c r="I590" s="351" t="e">
        <f>+'Ark1'!#REF!</f>
        <v>#REF!</v>
      </c>
      <c r="J590" s="235" t="e">
        <f>+IF(I590=0,"",'Ark1'!#REF!)</f>
        <v>#REF!</v>
      </c>
      <c r="K590" s="235"/>
      <c r="L590" s="235" t="e">
        <f>+IF(I590=0,"",'Ark1'!#REF!)</f>
        <v>#REF!</v>
      </c>
      <c r="M590" s="235"/>
      <c r="N590" s="237" t="e">
        <f>+'Ark1'!#REF!</f>
        <v>#REF!</v>
      </c>
      <c r="O590" s="237"/>
      <c r="P590" s="237"/>
      <c r="Q590" s="237"/>
      <c r="R590" s="32" t="e">
        <f>+IF(I590=0,"",'Ark1'!#REF!)</f>
        <v>#REF!</v>
      </c>
      <c r="S590" s="305"/>
      <c r="T590" s="235" t="e">
        <f>+IF(N590=0,"",'Ark1'!#REF!)</f>
        <v>#REF!</v>
      </c>
      <c r="U590" s="235"/>
      <c r="V590" s="235" t="e">
        <f>+IF(N590=0,"",'Ark1'!#REF!)</f>
        <v>#REF!</v>
      </c>
      <c r="W590" s="235"/>
      <c r="X590" s="236" t="e">
        <f>+IF(I590=0,"",'Ark1'!#REF!)</f>
        <v>#REF!</v>
      </c>
      <c r="Y590" s="237" t="e">
        <f>+IF(I590=0,"",'Ark1'!#REF!)</f>
        <v>#REF!</v>
      </c>
      <c r="Z590" s="237" t="e">
        <f>+IF(I590=0,"",'Ark1'!#REF!)</f>
        <v>#REF!</v>
      </c>
      <c r="AA590" s="237" t="e">
        <f>+IF(I590=0,"",'Ark1'!#REF!)</f>
        <v>#REF!</v>
      </c>
      <c r="AB590" s="237" t="e">
        <f>+IF(I590=0,"",'Ark1'!#REF!)</f>
        <v>#REF!</v>
      </c>
      <c r="AC590" s="235" t="e">
        <f>+IF(I590=0,"",'Ark1'!#REF!)</f>
        <v>#REF!</v>
      </c>
      <c r="AD590" s="236" t="e">
        <f>+IF(I590=0,"",'Ark1'!#REF!)</f>
        <v>#REF!</v>
      </c>
      <c r="AE590" s="237" t="e">
        <f>+IF(I590=0,"",'Ark1'!#REF!)</f>
        <v>#REF!</v>
      </c>
      <c r="AF590" s="235" t="e">
        <f t="shared" si="54"/>
        <v>#REF!</v>
      </c>
      <c r="AG590" s="235" t="e">
        <f t="shared" si="56"/>
        <v>#REF!</v>
      </c>
      <c r="AH590" s="305"/>
    </row>
    <row r="591" spans="1:34" ht="15.6">
      <c r="A591" s="305"/>
      <c r="B591" s="305" t="e">
        <f>+'Ark1'!#REF!</f>
        <v>#REF!</v>
      </c>
      <c r="C591" s="234" t="e">
        <f>+'Ark1'!#REF!</f>
        <v>#REF!</v>
      </c>
      <c r="D591" s="234" t="e">
        <f>VLOOKUP(C591,Klasse!$C$10:$D$26,2)</f>
        <v>#REF!</v>
      </c>
      <c r="E591" s="234" t="e">
        <f>+'Ark1'!#REF!</f>
        <v>#REF!</v>
      </c>
      <c r="F591" s="234" t="e">
        <f>+'Ark1'!#REF!</f>
        <v>#REF!</v>
      </c>
      <c r="G591" s="234" t="e">
        <f>VLOOKUP(F591,Slakteri!$C$9:$D$36,2)</f>
        <v>#REF!</v>
      </c>
      <c r="H591" s="234" t="e">
        <f>+IF(I591=0,"",'Ark1'!#REF!)</f>
        <v>#REF!</v>
      </c>
      <c r="I591" s="351" t="e">
        <f>+'Ark1'!#REF!</f>
        <v>#REF!</v>
      </c>
      <c r="J591" s="235" t="e">
        <f>+IF(I591=0,"",'Ark1'!#REF!)</f>
        <v>#REF!</v>
      </c>
      <c r="K591" s="235"/>
      <c r="L591" s="235" t="e">
        <f>+IF(I591=0,"",'Ark1'!#REF!)</f>
        <v>#REF!</v>
      </c>
      <c r="M591" s="235"/>
      <c r="N591" s="237" t="e">
        <f>+'Ark1'!#REF!</f>
        <v>#REF!</v>
      </c>
      <c r="O591" s="237"/>
      <c r="P591" s="237"/>
      <c r="Q591" s="237"/>
      <c r="R591" s="32" t="e">
        <f>+IF(I591=0,"",'Ark1'!#REF!)</f>
        <v>#REF!</v>
      </c>
      <c r="S591" s="305"/>
      <c r="T591" s="235" t="e">
        <f>+IF(N591=0,"",'Ark1'!#REF!)</f>
        <v>#REF!</v>
      </c>
      <c r="U591" s="235"/>
      <c r="V591" s="235" t="e">
        <f>+IF(N591=0,"",'Ark1'!#REF!)</f>
        <v>#REF!</v>
      </c>
      <c r="W591" s="235"/>
      <c r="X591" s="236" t="e">
        <f>+IF(I591=0,"",'Ark1'!#REF!)</f>
        <v>#REF!</v>
      </c>
      <c r="Y591" s="237" t="e">
        <f>+IF(I591=0,"",'Ark1'!#REF!)</f>
        <v>#REF!</v>
      </c>
      <c r="Z591" s="237" t="e">
        <f>+IF(I591=0,"",'Ark1'!#REF!)</f>
        <v>#REF!</v>
      </c>
      <c r="AA591" s="237" t="e">
        <f>+IF(I591=0,"",'Ark1'!#REF!)</f>
        <v>#REF!</v>
      </c>
      <c r="AB591" s="237" t="e">
        <f>+IF(I591=0,"",'Ark1'!#REF!)</f>
        <v>#REF!</v>
      </c>
      <c r="AC591" s="235" t="e">
        <f>+IF(I591=0,"",'Ark1'!#REF!)</f>
        <v>#REF!</v>
      </c>
      <c r="AD591" s="236" t="e">
        <f>+IF(I591=0,"",'Ark1'!#REF!)</f>
        <v>#REF!</v>
      </c>
      <c r="AE591" s="237" t="e">
        <f>+IF(I591=0,"",'Ark1'!#REF!)</f>
        <v>#REF!</v>
      </c>
      <c r="AF591" s="235" t="e">
        <f t="shared" si="54"/>
        <v>#REF!</v>
      </c>
      <c r="AG591" s="235" t="e">
        <f t="shared" si="56"/>
        <v>#REF!</v>
      </c>
      <c r="AH591" s="305"/>
    </row>
    <row r="592" spans="1:34" ht="15.6">
      <c r="A592" s="305"/>
      <c r="B592" s="305" t="e">
        <f>+'Ark1'!#REF!</f>
        <v>#REF!</v>
      </c>
      <c r="C592" s="234" t="e">
        <f>+'Ark1'!#REF!</f>
        <v>#REF!</v>
      </c>
      <c r="D592" s="234" t="e">
        <f>VLOOKUP(C592,Klasse!$C$10:$D$26,2)</f>
        <v>#REF!</v>
      </c>
      <c r="E592" s="234" t="e">
        <f>+'Ark1'!#REF!</f>
        <v>#REF!</v>
      </c>
      <c r="F592" s="234" t="e">
        <f>+'Ark1'!#REF!</f>
        <v>#REF!</v>
      </c>
      <c r="G592" s="234" t="e">
        <f>VLOOKUP(F592,Slakteri!$C$9:$D$36,2)</f>
        <v>#REF!</v>
      </c>
      <c r="H592" s="234" t="e">
        <f>+IF(I592=0,"",'Ark1'!#REF!)</f>
        <v>#REF!</v>
      </c>
      <c r="I592" s="351" t="e">
        <f>+'Ark1'!#REF!</f>
        <v>#REF!</v>
      </c>
      <c r="J592" s="235" t="e">
        <f>+IF(I592=0,"",'Ark1'!#REF!)</f>
        <v>#REF!</v>
      </c>
      <c r="K592" s="235"/>
      <c r="L592" s="235" t="e">
        <f>+IF(I592=0,"",'Ark1'!#REF!)</f>
        <v>#REF!</v>
      </c>
      <c r="M592" s="235"/>
      <c r="N592" s="237" t="e">
        <f>+'Ark1'!#REF!</f>
        <v>#REF!</v>
      </c>
      <c r="O592" s="237"/>
      <c r="P592" s="237"/>
      <c r="Q592" s="237"/>
      <c r="R592" s="32" t="e">
        <f>+IF(I592=0,"",'Ark1'!#REF!)</f>
        <v>#REF!</v>
      </c>
      <c r="S592" s="32"/>
      <c r="T592" s="235" t="e">
        <f>+IF(N592=0,"",'Ark1'!#REF!)</f>
        <v>#REF!</v>
      </c>
      <c r="U592" s="235"/>
      <c r="V592" s="235" t="e">
        <f>+IF(N592=0,"",'Ark1'!#REF!)</f>
        <v>#REF!</v>
      </c>
      <c r="W592" s="235"/>
      <c r="X592" s="236" t="e">
        <f>+IF(I592=0,"",'Ark1'!#REF!)</f>
        <v>#REF!</v>
      </c>
      <c r="Y592" s="237" t="e">
        <f>+IF(I592=0,"",'Ark1'!#REF!)</f>
        <v>#REF!</v>
      </c>
      <c r="Z592" s="237" t="e">
        <f>+IF(I592=0,"",'Ark1'!#REF!)</f>
        <v>#REF!</v>
      </c>
      <c r="AA592" s="237" t="e">
        <f>+IF(I592=0,"",'Ark1'!#REF!)</f>
        <v>#REF!</v>
      </c>
      <c r="AB592" s="237" t="e">
        <f>+IF(I592=0,"",'Ark1'!#REF!)</f>
        <v>#REF!</v>
      </c>
      <c r="AC592" s="235" t="e">
        <f>+IF(I592=0,"",'Ark1'!#REF!)</f>
        <v>#REF!</v>
      </c>
      <c r="AD592" s="236" t="e">
        <f>+IF(I592=0,"",'Ark1'!#REF!)</f>
        <v>#REF!</v>
      </c>
      <c r="AE592" s="237" t="e">
        <f>+IF(I592=0,"",'Ark1'!#REF!)</f>
        <v>#REF!</v>
      </c>
      <c r="AF592" s="235" t="e">
        <f t="shared" si="54"/>
        <v>#REF!</v>
      </c>
      <c r="AG592" s="235" t="e">
        <f t="shared" si="56"/>
        <v>#REF!</v>
      </c>
      <c r="AH592" s="305"/>
    </row>
    <row r="593" spans="1:62" ht="15.6">
      <c r="A593" s="305"/>
      <c r="B593" s="305" t="e">
        <f>+'Ark1'!#REF!</f>
        <v>#REF!</v>
      </c>
      <c r="C593" s="234" t="e">
        <f>+'Ark1'!#REF!</f>
        <v>#REF!</v>
      </c>
      <c r="D593" s="234" t="e">
        <f>VLOOKUP(C593,Klasse!$C$10:$D$26,2)</f>
        <v>#REF!</v>
      </c>
      <c r="E593" s="234" t="e">
        <f>+'Ark1'!#REF!</f>
        <v>#REF!</v>
      </c>
      <c r="F593" s="234" t="e">
        <f>+'Ark1'!#REF!</f>
        <v>#REF!</v>
      </c>
      <c r="G593" s="234" t="e">
        <f>VLOOKUP(F593,Slakteri!$C$9:$D$36,2)</f>
        <v>#REF!</v>
      </c>
      <c r="H593" s="234" t="e">
        <f>+IF(I593=0,"",'Ark1'!#REF!)</f>
        <v>#REF!</v>
      </c>
      <c r="I593" s="351" t="e">
        <f>+'Ark1'!#REF!</f>
        <v>#REF!</v>
      </c>
      <c r="J593" s="235" t="e">
        <f>+IF(I593=0,"",'Ark1'!#REF!)</f>
        <v>#REF!</v>
      </c>
      <c r="K593" s="235"/>
      <c r="L593" s="235" t="e">
        <f>+IF(I593=0,"",'Ark1'!#REF!)</f>
        <v>#REF!</v>
      </c>
      <c r="M593" s="235"/>
      <c r="N593" s="237" t="e">
        <f>+'Ark1'!#REF!</f>
        <v>#REF!</v>
      </c>
      <c r="O593" s="237"/>
      <c r="P593" s="237"/>
      <c r="Q593" s="237"/>
      <c r="R593" s="32" t="e">
        <f>+IF(I593=0,"",'Ark1'!#REF!)</f>
        <v>#REF!</v>
      </c>
      <c r="S593" s="32"/>
      <c r="T593" s="235" t="e">
        <f>+IF(N593=0,"",'Ark1'!#REF!)</f>
        <v>#REF!</v>
      </c>
      <c r="U593" s="235"/>
      <c r="V593" s="235" t="e">
        <f>+IF(N593=0,"",'Ark1'!#REF!)</f>
        <v>#REF!</v>
      </c>
      <c r="W593" s="235"/>
      <c r="X593" s="236" t="e">
        <f>+IF(I593=0,"",'Ark1'!#REF!)</f>
        <v>#REF!</v>
      </c>
      <c r="Y593" s="237" t="e">
        <f>+IF(I593=0,"",'Ark1'!#REF!)</f>
        <v>#REF!</v>
      </c>
      <c r="Z593" s="237" t="e">
        <f>+IF(I593=0,"",'Ark1'!#REF!)</f>
        <v>#REF!</v>
      </c>
      <c r="AA593" s="237" t="e">
        <f>+IF(I593=0,"",'Ark1'!#REF!)</f>
        <v>#REF!</v>
      </c>
      <c r="AB593" s="237" t="e">
        <f>+IF(I593=0,"",'Ark1'!#REF!)</f>
        <v>#REF!</v>
      </c>
      <c r="AC593" s="235" t="e">
        <f>+IF(I593=0,"",'Ark1'!#REF!)</f>
        <v>#REF!</v>
      </c>
      <c r="AD593" s="236" t="e">
        <f>+IF(I593=0,"",'Ark1'!#REF!)</f>
        <v>#REF!</v>
      </c>
      <c r="AE593" s="237" t="e">
        <f>+IF(I593=0,"",'Ark1'!#REF!)</f>
        <v>#REF!</v>
      </c>
      <c r="AF593" s="235" t="e">
        <f t="shared" si="54"/>
        <v>#REF!</v>
      </c>
      <c r="AG593" s="235" t="e">
        <f t="shared" si="56"/>
        <v>#REF!</v>
      </c>
      <c r="AH593" s="305"/>
    </row>
    <row r="594" spans="1:62" ht="15.6">
      <c r="A594" s="305"/>
      <c r="B594" s="305" t="e">
        <f>+'Ark1'!#REF!</f>
        <v>#REF!</v>
      </c>
      <c r="C594" s="234" t="e">
        <f>+'Ark1'!#REF!</f>
        <v>#REF!</v>
      </c>
      <c r="D594" s="234" t="e">
        <f>VLOOKUP(C594,Klasse!$C$10:$D$26,2)</f>
        <v>#REF!</v>
      </c>
      <c r="E594" s="234" t="e">
        <f>+'Ark1'!#REF!</f>
        <v>#REF!</v>
      </c>
      <c r="F594" s="234" t="e">
        <f>+'Ark1'!#REF!</f>
        <v>#REF!</v>
      </c>
      <c r="G594" s="234" t="e">
        <f>VLOOKUP(F594,Slakteri!$C$9:$D$36,2)</f>
        <v>#REF!</v>
      </c>
      <c r="H594" s="234" t="e">
        <f>+IF(I594=0,"",'Ark1'!#REF!)</f>
        <v>#REF!</v>
      </c>
      <c r="I594" s="351" t="e">
        <f>+'Ark1'!#REF!</f>
        <v>#REF!</v>
      </c>
      <c r="J594" s="235" t="e">
        <f>+IF(I594=0,"",'Ark1'!#REF!)</f>
        <v>#REF!</v>
      </c>
      <c r="K594" s="235"/>
      <c r="L594" s="235" t="e">
        <f>+IF(I594=0,"",'Ark1'!#REF!)</f>
        <v>#REF!</v>
      </c>
      <c r="M594" s="235"/>
      <c r="N594" s="237" t="e">
        <f>+'Ark1'!#REF!</f>
        <v>#REF!</v>
      </c>
      <c r="O594" s="237"/>
      <c r="P594" s="237"/>
      <c r="Q594" s="237"/>
      <c r="R594" s="32" t="e">
        <f>+IF(I594=0,"",'Ark1'!#REF!)</f>
        <v>#REF!</v>
      </c>
      <c r="S594" s="32"/>
      <c r="T594" s="235" t="e">
        <f>+IF(N594=0,"",'Ark1'!#REF!)</f>
        <v>#REF!</v>
      </c>
      <c r="U594" s="235"/>
      <c r="V594" s="235" t="e">
        <f>+IF(N594=0,"",'Ark1'!#REF!)</f>
        <v>#REF!</v>
      </c>
      <c r="W594" s="235"/>
      <c r="X594" s="236" t="e">
        <f>+IF(I594=0,"",'Ark1'!#REF!)</f>
        <v>#REF!</v>
      </c>
      <c r="Y594" s="237" t="e">
        <f>+IF(I594=0,"",'Ark1'!#REF!)</f>
        <v>#REF!</v>
      </c>
      <c r="Z594" s="237" t="e">
        <f>+IF(I594=0,"",'Ark1'!#REF!)</f>
        <v>#REF!</v>
      </c>
      <c r="AA594" s="237" t="e">
        <f>+IF(I594=0,"",'Ark1'!#REF!)</f>
        <v>#REF!</v>
      </c>
      <c r="AB594" s="237" t="e">
        <f>+IF(I594=0,"",'Ark1'!#REF!)</f>
        <v>#REF!</v>
      </c>
      <c r="AC594" s="235" t="e">
        <f>+IF(I594=0,"",'Ark1'!#REF!)</f>
        <v>#REF!</v>
      </c>
      <c r="AD594" s="236" t="e">
        <f>+IF(I594=0,"",'Ark1'!#REF!)</f>
        <v>#REF!</v>
      </c>
      <c r="AE594" s="237" t="e">
        <f>+IF(I594=0,"",'Ark1'!#REF!)</f>
        <v>#REF!</v>
      </c>
      <c r="AF594" s="235" t="e">
        <f t="shared" si="54"/>
        <v>#REF!</v>
      </c>
      <c r="AG594" s="235" t="e">
        <f t="shared" si="56"/>
        <v>#REF!</v>
      </c>
      <c r="AH594" s="305"/>
    </row>
    <row r="595" spans="1:62" ht="15.6">
      <c r="A595" s="305"/>
      <c r="B595" s="305" t="e">
        <f>+'Ark1'!#REF!</f>
        <v>#REF!</v>
      </c>
      <c r="C595" s="234" t="e">
        <f>+'Ark1'!#REF!</f>
        <v>#REF!</v>
      </c>
      <c r="D595" s="234" t="e">
        <f>VLOOKUP(C595,Klasse!$C$10:$D$26,2)</f>
        <v>#REF!</v>
      </c>
      <c r="E595" s="234" t="e">
        <f>+'Ark1'!#REF!</f>
        <v>#REF!</v>
      </c>
      <c r="F595" s="234" t="e">
        <f>+'Ark1'!#REF!</f>
        <v>#REF!</v>
      </c>
      <c r="G595" s="234" t="e">
        <f>VLOOKUP(F595,Slakteri!$C$9:$D$36,2)</f>
        <v>#REF!</v>
      </c>
      <c r="H595" s="234" t="e">
        <f>+IF(I595=0,"",'Ark1'!#REF!)</f>
        <v>#REF!</v>
      </c>
      <c r="I595" s="351" t="e">
        <f>+'Ark1'!#REF!</f>
        <v>#REF!</v>
      </c>
      <c r="J595" s="235" t="e">
        <f>+IF(I595=0,"",'Ark1'!#REF!)</f>
        <v>#REF!</v>
      </c>
      <c r="K595" s="235"/>
      <c r="L595" s="235" t="e">
        <f>+IF(I595=0,"",'Ark1'!#REF!)</f>
        <v>#REF!</v>
      </c>
      <c r="M595" s="235"/>
      <c r="N595" s="237" t="e">
        <f>+'Ark1'!#REF!</f>
        <v>#REF!</v>
      </c>
      <c r="O595" s="237"/>
      <c r="P595" s="237"/>
      <c r="Q595" s="237"/>
      <c r="R595" s="32" t="e">
        <f>+IF(I595=0,"",'Ark1'!#REF!)</f>
        <v>#REF!</v>
      </c>
      <c r="S595" s="32"/>
      <c r="T595" s="235" t="e">
        <f>+IF(N595=0,"",'Ark1'!#REF!)</f>
        <v>#REF!</v>
      </c>
      <c r="U595" s="235"/>
      <c r="V595" s="235" t="e">
        <f>+IF(N595=0,"",'Ark1'!#REF!)</f>
        <v>#REF!</v>
      </c>
      <c r="W595" s="235"/>
      <c r="X595" s="236" t="e">
        <f>+IF(I595=0,"",'Ark1'!#REF!)</f>
        <v>#REF!</v>
      </c>
      <c r="Y595" s="237" t="e">
        <f>+IF(I595=0,"",'Ark1'!#REF!)</f>
        <v>#REF!</v>
      </c>
      <c r="Z595" s="237" t="e">
        <f>+IF(I595=0,"",'Ark1'!#REF!)</f>
        <v>#REF!</v>
      </c>
      <c r="AA595" s="237" t="e">
        <f>+IF(I595=0,"",'Ark1'!#REF!)</f>
        <v>#REF!</v>
      </c>
      <c r="AB595" s="237" t="e">
        <f>+IF(I595=0,"",'Ark1'!#REF!)</f>
        <v>#REF!</v>
      </c>
      <c r="AC595" s="235" t="e">
        <f>+IF(I595=0,"",'Ark1'!#REF!)</f>
        <v>#REF!</v>
      </c>
      <c r="AD595" s="236" t="e">
        <f>+IF(I595=0,"",'Ark1'!#REF!)</f>
        <v>#REF!</v>
      </c>
      <c r="AE595" s="237" t="e">
        <f>+IF(I595=0,"",'Ark1'!#REF!)</f>
        <v>#REF!</v>
      </c>
      <c r="AF595" s="235" t="e">
        <f t="shared" si="54"/>
        <v>#REF!</v>
      </c>
      <c r="AG595" s="235" t="e">
        <f t="shared" si="56"/>
        <v>#REF!</v>
      </c>
      <c r="AH595" s="305"/>
    </row>
    <row r="596" spans="1:62" ht="15.6">
      <c r="A596" s="305"/>
      <c r="B596" s="305" t="e">
        <f>+'Ark1'!#REF!</f>
        <v>#REF!</v>
      </c>
      <c r="C596" s="234" t="e">
        <f>+'Ark1'!#REF!</f>
        <v>#REF!</v>
      </c>
      <c r="D596" s="234" t="e">
        <f>VLOOKUP(C596,Klasse!$C$10:$D$26,2)</f>
        <v>#REF!</v>
      </c>
      <c r="E596" s="234" t="e">
        <f>+'Ark1'!#REF!</f>
        <v>#REF!</v>
      </c>
      <c r="F596" s="234" t="e">
        <f>+'Ark1'!#REF!</f>
        <v>#REF!</v>
      </c>
      <c r="G596" s="234" t="e">
        <f>VLOOKUP(F596,Slakteri!$C$9:$D$36,2)</f>
        <v>#REF!</v>
      </c>
      <c r="H596" s="234" t="e">
        <f>+IF(I596=0,"",'Ark1'!#REF!)</f>
        <v>#REF!</v>
      </c>
      <c r="I596" s="351" t="e">
        <f>+'Ark1'!#REF!</f>
        <v>#REF!</v>
      </c>
      <c r="J596" s="235" t="e">
        <f>+IF(I596=0,"",'Ark1'!#REF!)</f>
        <v>#REF!</v>
      </c>
      <c r="K596" s="235"/>
      <c r="L596" s="235" t="e">
        <f>+IF(I596=0,"",'Ark1'!#REF!)</f>
        <v>#REF!</v>
      </c>
      <c r="M596" s="235"/>
      <c r="N596" s="237" t="e">
        <f>+'Ark1'!#REF!</f>
        <v>#REF!</v>
      </c>
      <c r="O596" s="237"/>
      <c r="P596" s="237"/>
      <c r="Q596" s="237"/>
      <c r="R596" s="32" t="e">
        <f>+IF(I596=0,"",'Ark1'!#REF!)</f>
        <v>#REF!</v>
      </c>
      <c r="S596" s="32"/>
      <c r="T596" s="235" t="e">
        <f>+IF(N596=0,"",'Ark1'!#REF!)</f>
        <v>#REF!</v>
      </c>
      <c r="U596" s="235"/>
      <c r="V596" s="235" t="e">
        <f>+IF(N596=0,"",'Ark1'!#REF!)</f>
        <v>#REF!</v>
      </c>
      <c r="W596" s="235"/>
      <c r="X596" s="236" t="e">
        <f>+IF(I596=0,"",'Ark1'!#REF!)</f>
        <v>#REF!</v>
      </c>
      <c r="Y596" s="237" t="e">
        <f>+IF(I596=0,"",'Ark1'!#REF!)</f>
        <v>#REF!</v>
      </c>
      <c r="Z596" s="237" t="e">
        <f>+IF(I596=0,"",'Ark1'!#REF!)</f>
        <v>#REF!</v>
      </c>
      <c r="AA596" s="237" t="e">
        <f>+IF(I596=0,"",'Ark1'!#REF!)</f>
        <v>#REF!</v>
      </c>
      <c r="AB596" s="237" t="e">
        <f>+IF(I596=0,"",'Ark1'!#REF!)</f>
        <v>#REF!</v>
      </c>
      <c r="AC596" s="235" t="e">
        <f>+IF(I596=0,"",'Ark1'!#REF!)</f>
        <v>#REF!</v>
      </c>
      <c r="AD596" s="236" t="e">
        <f>+IF(I596=0,"",'Ark1'!#REF!)</f>
        <v>#REF!</v>
      </c>
      <c r="AE596" s="237" t="e">
        <f>+IF(I596=0,"",'Ark1'!#REF!)</f>
        <v>#REF!</v>
      </c>
      <c r="AF596" s="235" t="e">
        <f t="shared" si="54"/>
        <v>#REF!</v>
      </c>
      <c r="AG596" s="235" t="e">
        <f t="shared" si="56"/>
        <v>#REF!</v>
      </c>
      <c r="AH596" s="305"/>
    </row>
    <row r="597" spans="1:62" ht="15.6">
      <c r="A597" s="305"/>
      <c r="B597" s="305" t="e">
        <f>+'Ark1'!#REF!</f>
        <v>#REF!</v>
      </c>
      <c r="C597" s="234" t="e">
        <f>+'Ark1'!#REF!</f>
        <v>#REF!</v>
      </c>
      <c r="D597" s="234" t="e">
        <f>VLOOKUP(C597,Klasse!$C$10:$D$26,2)</f>
        <v>#REF!</v>
      </c>
      <c r="E597" s="234" t="e">
        <f>+'Ark1'!#REF!</f>
        <v>#REF!</v>
      </c>
      <c r="F597" s="234" t="e">
        <f>+'Ark1'!#REF!</f>
        <v>#REF!</v>
      </c>
      <c r="G597" s="234" t="e">
        <f>VLOOKUP(F597,Slakteri!$C$9:$D$36,2)</f>
        <v>#REF!</v>
      </c>
      <c r="H597" s="234" t="e">
        <f>+IF(I597=0,"",'Ark1'!#REF!)</f>
        <v>#REF!</v>
      </c>
      <c r="I597" s="351" t="e">
        <f>+'Ark1'!#REF!</f>
        <v>#REF!</v>
      </c>
      <c r="J597" s="235" t="e">
        <f>+IF(I597=0,"",'Ark1'!#REF!)</f>
        <v>#REF!</v>
      </c>
      <c r="K597" s="235"/>
      <c r="L597" s="235" t="e">
        <f>+IF(I597=0,"",'Ark1'!#REF!)</f>
        <v>#REF!</v>
      </c>
      <c r="M597" s="235"/>
      <c r="N597" s="237" t="e">
        <f>+'Ark1'!#REF!</f>
        <v>#REF!</v>
      </c>
      <c r="O597" s="237"/>
      <c r="P597" s="237"/>
      <c r="Q597" s="237"/>
      <c r="R597" s="32" t="e">
        <f>+IF(I597=0,"",'Ark1'!#REF!)</f>
        <v>#REF!</v>
      </c>
      <c r="S597" s="32"/>
      <c r="T597" s="235" t="e">
        <f>+IF(N597=0,"",'Ark1'!#REF!)</f>
        <v>#REF!</v>
      </c>
      <c r="U597" s="235"/>
      <c r="V597" s="235" t="e">
        <f>+IF(N597=0,"",'Ark1'!#REF!)</f>
        <v>#REF!</v>
      </c>
      <c r="W597" s="235"/>
      <c r="X597" s="236" t="e">
        <f>+IF(I597=0,"",'Ark1'!#REF!)</f>
        <v>#REF!</v>
      </c>
      <c r="Y597" s="237" t="e">
        <f>+IF(I597=0,"",'Ark1'!#REF!)</f>
        <v>#REF!</v>
      </c>
      <c r="Z597" s="237" t="e">
        <f>+IF(I597=0,"",'Ark1'!#REF!)</f>
        <v>#REF!</v>
      </c>
      <c r="AA597" s="237" t="e">
        <f>+IF(I597=0,"",'Ark1'!#REF!)</f>
        <v>#REF!</v>
      </c>
      <c r="AB597" s="237" t="e">
        <f>+IF(I597=0,"",'Ark1'!#REF!)</f>
        <v>#REF!</v>
      </c>
      <c r="AC597" s="235" t="e">
        <f>+IF(I597=0,"",'Ark1'!#REF!)</f>
        <v>#REF!</v>
      </c>
      <c r="AD597" s="236" t="e">
        <f>+IF(I597=0,"",'Ark1'!#REF!)</f>
        <v>#REF!</v>
      </c>
      <c r="AE597" s="237" t="e">
        <f>+IF(I597=0,"",'Ark1'!#REF!)</f>
        <v>#REF!</v>
      </c>
      <c r="AF597" s="235" t="e">
        <f t="shared" si="54"/>
        <v>#REF!</v>
      </c>
      <c r="AG597" s="235" t="e">
        <f t="shared" si="56"/>
        <v>#REF!</v>
      </c>
      <c r="AH597" s="305"/>
    </row>
    <row r="598" spans="1:62" ht="15" customHeight="1">
      <c r="A598" s="305"/>
      <c r="B598" s="305"/>
      <c r="C598" s="305"/>
      <c r="D598" s="305"/>
      <c r="E598" s="305"/>
      <c r="F598" s="305"/>
      <c r="G598" s="305"/>
      <c r="H598" s="305"/>
      <c r="I598" s="352"/>
      <c r="J598" s="328"/>
      <c r="K598" s="328"/>
      <c r="L598" s="328"/>
      <c r="M598" s="328"/>
      <c r="N598" s="237" t="e">
        <f>+'Ark1'!#REF!</f>
        <v>#REF!</v>
      </c>
      <c r="O598" s="237"/>
      <c r="P598" s="237"/>
      <c r="Q598" s="237"/>
      <c r="R598" s="305"/>
      <c r="S598" s="305"/>
      <c r="T598" s="235" t="e">
        <f>+IF(N598=0,"",'Ark1'!#REF!)</f>
        <v>#REF!</v>
      </c>
      <c r="U598" s="235"/>
      <c r="V598" s="235" t="e">
        <f>+IF(N598=0,"",'Ark1'!#REF!)</f>
        <v>#REF!</v>
      </c>
      <c r="W598" s="235"/>
      <c r="X598" s="305"/>
      <c r="Y598" s="329"/>
      <c r="Z598" s="329"/>
      <c r="AA598" s="329"/>
      <c r="AB598" s="329"/>
      <c r="AC598" s="329"/>
      <c r="AD598" s="305"/>
      <c r="AE598" s="329"/>
      <c r="AF598" s="330"/>
      <c r="AG598" s="331"/>
      <c r="AH598" s="305"/>
      <c r="AI598" s="217"/>
      <c r="AK598" s="29"/>
      <c r="AL598" s="27"/>
      <c r="AM598" s="218"/>
      <c r="AN598" s="28"/>
      <c r="AR598" s="28"/>
      <c r="BJ598" s="230"/>
    </row>
    <row r="599" spans="1:62" ht="19.8">
      <c r="A599" s="305"/>
      <c r="B599" s="305" t="s">
        <v>648</v>
      </c>
      <c r="C599" s="305"/>
      <c r="D599" s="259" t="e">
        <f>+D601</f>
        <v>#REF!</v>
      </c>
      <c r="E599" s="305"/>
      <c r="F599" s="305"/>
      <c r="G599" s="305"/>
      <c r="H599" s="305"/>
      <c r="I599" s="336" t="e">
        <f>SUM(I601:I624)</f>
        <v>#REF!</v>
      </c>
      <c r="J599" s="332"/>
      <c r="K599" s="332"/>
      <c r="L599" s="332"/>
      <c r="M599" s="332"/>
      <c r="N599" s="237" t="e">
        <f>+'Ark1'!#REF!</f>
        <v>#REF!</v>
      </c>
      <c r="O599" s="237"/>
      <c r="P599" s="237"/>
      <c r="Q599" s="237"/>
      <c r="R599" s="262">
        <f>+Klasse!N259</f>
        <v>19.631583333333356</v>
      </c>
      <c r="S599" s="262"/>
      <c r="T599" s="235" t="e">
        <f>+IF(N599=0,"",'Ark1'!#REF!)</f>
        <v>#REF!</v>
      </c>
      <c r="U599" s="235"/>
      <c r="V599" s="235" t="e">
        <f>+IF(N599=0,"",'Ark1'!#REF!)</f>
        <v>#REF!</v>
      </c>
      <c r="W599" s="235"/>
      <c r="X599" s="333"/>
      <c r="Y599" s="329"/>
      <c r="Z599" s="329"/>
      <c r="AA599" s="329"/>
      <c r="AB599" s="329"/>
      <c r="AC599" s="329"/>
      <c r="AD599" s="305"/>
      <c r="AE599" s="305"/>
      <c r="AF599" s="305"/>
      <c r="AG599" s="305"/>
      <c r="AH599" s="305"/>
      <c r="AI599" s="217"/>
      <c r="AK599" s="29"/>
      <c r="AL599" s="27"/>
      <c r="AM599" s="218"/>
      <c r="AN599" s="28"/>
      <c r="AR599" s="28"/>
      <c r="BJ599" s="230"/>
    </row>
    <row r="600" spans="1:62" ht="15" customHeight="1">
      <c r="A600" s="580"/>
      <c r="B600" s="580"/>
      <c r="C600" s="581"/>
      <c r="D600" s="580"/>
      <c r="E600" s="580"/>
      <c r="F600" s="580"/>
      <c r="G600" s="305"/>
      <c r="H600" s="334"/>
      <c r="I600" s="352"/>
      <c r="J600" s="328"/>
      <c r="K600" s="328"/>
      <c r="L600" s="328"/>
      <c r="M600" s="328"/>
      <c r="N600" s="237" t="e">
        <f>+'Ark1'!#REF!</f>
        <v>#REF!</v>
      </c>
      <c r="O600" s="237"/>
      <c r="P600" s="237"/>
      <c r="Q600" s="237"/>
      <c r="R600" s="328"/>
      <c r="S600" s="328"/>
      <c r="T600" s="235" t="e">
        <f>+IF(N600=0,"",'Ark1'!#REF!)</f>
        <v>#REF!</v>
      </c>
      <c r="U600" s="235"/>
      <c r="V600" s="235" t="e">
        <f>+IF(N600=0,"",'Ark1'!#REF!)</f>
        <v>#REF!</v>
      </c>
      <c r="W600" s="235"/>
      <c r="X600" s="334"/>
      <c r="Y600" s="329"/>
      <c r="Z600" s="329"/>
      <c r="AA600" s="329"/>
      <c r="AB600" s="329"/>
      <c r="AC600" s="330"/>
      <c r="AD600" s="305"/>
      <c r="AE600" s="330"/>
      <c r="AF600" s="330"/>
      <c r="AG600" s="331"/>
      <c r="AH600" s="305"/>
      <c r="AI600" s="217"/>
      <c r="AK600" s="29"/>
      <c r="AL600" s="27"/>
      <c r="AM600" s="218"/>
      <c r="AN600" s="28"/>
      <c r="AR600" s="28"/>
      <c r="BJ600" s="230"/>
    </row>
    <row r="601" spans="1:62" ht="15.6">
      <c r="A601" s="305"/>
      <c r="B601" s="305" t="e">
        <f>+'Ark1'!#REF!</f>
        <v>#REF!</v>
      </c>
      <c r="C601" s="234" t="e">
        <f>+'Ark1'!#REF!</f>
        <v>#REF!</v>
      </c>
      <c r="D601" s="234" t="e">
        <f>VLOOKUP(C601,Klasse!$C$10:$D$26,2)</f>
        <v>#REF!</v>
      </c>
      <c r="E601" s="234" t="e">
        <f>+'Ark1'!#REF!</f>
        <v>#REF!</v>
      </c>
      <c r="F601" s="234" t="e">
        <f>+'Ark1'!#REF!</f>
        <v>#REF!</v>
      </c>
      <c r="G601" s="234" t="e">
        <f>VLOOKUP(F601,Slakteri!$C$9:$D$36,2)</f>
        <v>#REF!</v>
      </c>
      <c r="H601" s="234" t="e">
        <f>+IF(I601=0,"",'Ark1'!#REF!)</f>
        <v>#REF!</v>
      </c>
      <c r="I601" s="351" t="e">
        <f>+'Ark1'!#REF!</f>
        <v>#REF!</v>
      </c>
      <c r="J601" s="235" t="e">
        <f>+IF(I601=0,"",'Ark1'!#REF!)</f>
        <v>#REF!</v>
      </c>
      <c r="K601" s="235"/>
      <c r="L601" s="235" t="e">
        <f>+IF(I601=0,"",'Ark1'!#REF!)</f>
        <v>#REF!</v>
      </c>
      <c r="M601" s="235"/>
      <c r="N601" s="237" t="e">
        <f>+'Ark1'!#REF!</f>
        <v>#REF!</v>
      </c>
      <c r="O601" s="237"/>
      <c r="P601" s="237"/>
      <c r="Q601" s="237"/>
      <c r="R601" s="32" t="e">
        <f>+IF(I601=0,"",'Ark1'!#REF!)</f>
        <v>#REF!</v>
      </c>
      <c r="S601" s="32"/>
      <c r="T601" s="235" t="e">
        <f>+IF(N601=0,"",'Ark1'!#REF!)</f>
        <v>#REF!</v>
      </c>
      <c r="U601" s="235"/>
      <c r="V601" s="235" t="e">
        <f>+IF(N601=0,"",'Ark1'!#REF!)</f>
        <v>#REF!</v>
      </c>
      <c r="W601" s="235"/>
      <c r="X601" s="236" t="e">
        <f>+IF(I601=0,"",'Ark1'!#REF!)</f>
        <v>#REF!</v>
      </c>
      <c r="Y601" s="237" t="e">
        <f>+IF(I601=0,"",'Ark1'!#REF!)</f>
        <v>#REF!</v>
      </c>
      <c r="Z601" s="237" t="e">
        <f>+IF(I601=0,"",'Ark1'!#REF!)</f>
        <v>#REF!</v>
      </c>
      <c r="AA601" s="237" t="e">
        <f>+IF(I601=0,"",'Ark1'!#REF!)</f>
        <v>#REF!</v>
      </c>
      <c r="AB601" s="237" t="e">
        <f>+IF(I601=0,"",'Ark1'!#REF!)</f>
        <v>#REF!</v>
      </c>
      <c r="AC601" s="235" t="e">
        <f>+IF(I601=0,"",'Ark1'!#REF!)</f>
        <v>#REF!</v>
      </c>
      <c r="AD601" s="236" t="e">
        <f>+IF(I601=0,"",'Ark1'!#REF!)</f>
        <v>#REF!</v>
      </c>
      <c r="AE601" s="237" t="e">
        <f>+IF(I601=0,"",'Ark1'!#REF!)</f>
        <v>#REF!</v>
      </c>
      <c r="AF601" s="235" t="e">
        <f t="shared" ref="AF601:AF624" si="57">IF(I601=0,"",R601/C601)</f>
        <v>#REF!</v>
      </c>
      <c r="AG601" s="235" t="e">
        <f t="shared" ref="AG601" si="58">IF(I601=0,"",I601/H601)</f>
        <v>#REF!</v>
      </c>
      <c r="AH601" s="305"/>
    </row>
    <row r="602" spans="1:62" ht="15.6">
      <c r="A602" s="305"/>
      <c r="B602" s="305" t="e">
        <f>+'Ark1'!#REF!</f>
        <v>#REF!</v>
      </c>
      <c r="C602" s="234" t="e">
        <f>+'Ark1'!#REF!</f>
        <v>#REF!</v>
      </c>
      <c r="D602" s="234" t="e">
        <f>VLOOKUP(C602,Klasse!$C$10:$D$26,2)</f>
        <v>#REF!</v>
      </c>
      <c r="E602" s="234" t="e">
        <f>+'Ark1'!#REF!</f>
        <v>#REF!</v>
      </c>
      <c r="F602" s="234" t="e">
        <f>+'Ark1'!#REF!</f>
        <v>#REF!</v>
      </c>
      <c r="G602" s="234" t="e">
        <f>VLOOKUP(F602,Slakteri!$C$9:$D$36,2)</f>
        <v>#REF!</v>
      </c>
      <c r="H602" s="234" t="e">
        <f>+IF(I602=0,"",'Ark1'!#REF!)</f>
        <v>#REF!</v>
      </c>
      <c r="I602" s="351" t="e">
        <f>+'Ark1'!#REF!</f>
        <v>#REF!</v>
      </c>
      <c r="J602" s="235" t="e">
        <f>+IF(I602=0,"",'Ark1'!#REF!)</f>
        <v>#REF!</v>
      </c>
      <c r="K602" s="235"/>
      <c r="L602" s="235" t="e">
        <f>+IF(I602=0,"",'Ark1'!#REF!)</f>
        <v>#REF!</v>
      </c>
      <c r="M602" s="235"/>
      <c r="N602" s="237" t="e">
        <f>+'Ark1'!#REF!</f>
        <v>#REF!</v>
      </c>
      <c r="O602" s="237"/>
      <c r="P602" s="237"/>
      <c r="Q602" s="237"/>
      <c r="R602" s="32" t="e">
        <f>+IF(I602=0,"",'Ark1'!#REF!)</f>
        <v>#REF!</v>
      </c>
      <c r="S602" s="32"/>
      <c r="T602" s="235" t="e">
        <f>+IF(N602=0,"",'Ark1'!#REF!)</f>
        <v>#REF!</v>
      </c>
      <c r="U602" s="235"/>
      <c r="V602" s="235" t="e">
        <f>+IF(N602=0,"",'Ark1'!#REF!)</f>
        <v>#REF!</v>
      </c>
      <c r="W602" s="235"/>
      <c r="X602" s="236" t="e">
        <f>+IF(I602=0,"",'Ark1'!#REF!)</f>
        <v>#REF!</v>
      </c>
      <c r="Y602" s="237" t="e">
        <f>+IF(I602=0,"",'Ark1'!#REF!)</f>
        <v>#REF!</v>
      </c>
      <c r="Z602" s="237" t="e">
        <f>+IF(I602=0,"",'Ark1'!#REF!)</f>
        <v>#REF!</v>
      </c>
      <c r="AA602" s="237" t="e">
        <f>+IF(I602=0,"",'Ark1'!#REF!)</f>
        <v>#REF!</v>
      </c>
      <c r="AB602" s="237" t="e">
        <f>+IF(I602=0,"",'Ark1'!#REF!)</f>
        <v>#REF!</v>
      </c>
      <c r="AC602" s="235" t="e">
        <f>+IF(I602=0,"",'Ark1'!#REF!)</f>
        <v>#REF!</v>
      </c>
      <c r="AD602" s="236" t="e">
        <f>+IF(I602=0,"",'Ark1'!#REF!)</f>
        <v>#REF!</v>
      </c>
      <c r="AE602" s="237" t="e">
        <f>+IF(I602=0,"",'Ark1'!#REF!)</f>
        <v>#REF!</v>
      </c>
      <c r="AF602" s="235" t="e">
        <f t="shared" si="57"/>
        <v>#REF!</v>
      </c>
      <c r="AG602" s="235" t="e">
        <f t="shared" ref="AG602:AG624" si="59">IF(I602=0,"",I602/H602)</f>
        <v>#REF!</v>
      </c>
      <c r="AH602" s="305"/>
    </row>
    <row r="603" spans="1:62" ht="15.6">
      <c r="A603" s="305"/>
      <c r="B603" s="305" t="e">
        <f>+'Ark1'!#REF!</f>
        <v>#REF!</v>
      </c>
      <c r="C603" s="234" t="e">
        <f>+'Ark1'!#REF!</f>
        <v>#REF!</v>
      </c>
      <c r="D603" s="234" t="e">
        <f>VLOOKUP(C603,Klasse!$C$10:$D$26,2)</f>
        <v>#REF!</v>
      </c>
      <c r="E603" s="234" t="e">
        <f>+'Ark1'!#REF!</f>
        <v>#REF!</v>
      </c>
      <c r="F603" s="234" t="e">
        <f>+'Ark1'!#REF!</f>
        <v>#REF!</v>
      </c>
      <c r="G603" s="234" t="e">
        <f>VLOOKUP(F603,Slakteri!$C$9:$D$36,2)</f>
        <v>#REF!</v>
      </c>
      <c r="H603" s="234" t="e">
        <f>+IF(I603=0,"",'Ark1'!#REF!)</f>
        <v>#REF!</v>
      </c>
      <c r="I603" s="351" t="e">
        <f>+'Ark1'!#REF!</f>
        <v>#REF!</v>
      </c>
      <c r="J603" s="235" t="e">
        <f>+IF(I603=0,"",'Ark1'!#REF!)</f>
        <v>#REF!</v>
      </c>
      <c r="K603" s="235"/>
      <c r="L603" s="235" t="e">
        <f>+IF(I603=0,"",'Ark1'!#REF!)</f>
        <v>#REF!</v>
      </c>
      <c r="M603" s="235"/>
      <c r="N603" s="237" t="e">
        <f>+'Ark1'!#REF!</f>
        <v>#REF!</v>
      </c>
      <c r="O603" s="237"/>
      <c r="P603" s="237"/>
      <c r="Q603" s="237"/>
      <c r="R603" s="32" t="e">
        <f>+IF(I603=0,"",'Ark1'!#REF!)</f>
        <v>#REF!</v>
      </c>
      <c r="S603" s="32"/>
      <c r="T603" s="235" t="e">
        <f>+IF(N603=0,"",'Ark1'!#REF!)</f>
        <v>#REF!</v>
      </c>
      <c r="U603" s="235"/>
      <c r="V603" s="235" t="e">
        <f>+IF(N603=0,"",'Ark1'!#REF!)</f>
        <v>#REF!</v>
      </c>
      <c r="W603" s="235"/>
      <c r="X603" s="236" t="e">
        <f>+IF(I603=0,"",'Ark1'!#REF!)</f>
        <v>#REF!</v>
      </c>
      <c r="Y603" s="237" t="e">
        <f>+IF(I603=0,"",'Ark1'!#REF!)</f>
        <v>#REF!</v>
      </c>
      <c r="Z603" s="237" t="e">
        <f>+IF(I603=0,"",'Ark1'!#REF!)</f>
        <v>#REF!</v>
      </c>
      <c r="AA603" s="237" t="e">
        <f>+IF(I603=0,"",'Ark1'!#REF!)</f>
        <v>#REF!</v>
      </c>
      <c r="AB603" s="237" t="e">
        <f>+IF(I603=0,"",'Ark1'!#REF!)</f>
        <v>#REF!</v>
      </c>
      <c r="AC603" s="235" t="e">
        <f>+IF(I603=0,"",'Ark1'!#REF!)</f>
        <v>#REF!</v>
      </c>
      <c r="AD603" s="236" t="e">
        <f>+IF(I603=0,"",'Ark1'!#REF!)</f>
        <v>#REF!</v>
      </c>
      <c r="AE603" s="237" t="e">
        <f>+IF(I603=0,"",'Ark1'!#REF!)</f>
        <v>#REF!</v>
      </c>
      <c r="AF603" s="235" t="e">
        <f t="shared" si="57"/>
        <v>#REF!</v>
      </c>
      <c r="AG603" s="235" t="e">
        <f t="shared" si="59"/>
        <v>#REF!</v>
      </c>
      <c r="AH603" s="305"/>
    </row>
    <row r="604" spans="1:62" ht="15.6">
      <c r="A604" s="305"/>
      <c r="B604" s="305" t="e">
        <f>+'Ark1'!#REF!</f>
        <v>#REF!</v>
      </c>
      <c r="C604" s="234" t="e">
        <f>+'Ark1'!#REF!</f>
        <v>#REF!</v>
      </c>
      <c r="D604" s="234" t="e">
        <f>VLOOKUP(C604,Klasse!$C$10:$D$26,2)</f>
        <v>#REF!</v>
      </c>
      <c r="E604" s="234" t="e">
        <f>+'Ark1'!#REF!</f>
        <v>#REF!</v>
      </c>
      <c r="F604" s="234" t="e">
        <f>+'Ark1'!#REF!</f>
        <v>#REF!</v>
      </c>
      <c r="G604" s="234" t="e">
        <f>VLOOKUP(F604,Slakteri!$C$9:$D$36,2)</f>
        <v>#REF!</v>
      </c>
      <c r="H604" s="234" t="e">
        <f>+IF(I604=0,"",'Ark1'!#REF!)</f>
        <v>#REF!</v>
      </c>
      <c r="I604" s="351" t="e">
        <f>+'Ark1'!#REF!</f>
        <v>#REF!</v>
      </c>
      <c r="J604" s="235" t="e">
        <f>+IF(I604=0,"",'Ark1'!#REF!)</f>
        <v>#REF!</v>
      </c>
      <c r="K604" s="235"/>
      <c r="L604" s="235" t="e">
        <f>+IF(I604=0,"",'Ark1'!#REF!)</f>
        <v>#REF!</v>
      </c>
      <c r="M604" s="235"/>
      <c r="N604" s="237" t="e">
        <f>+'Ark1'!#REF!</f>
        <v>#REF!</v>
      </c>
      <c r="O604" s="237"/>
      <c r="P604" s="237"/>
      <c r="Q604" s="237"/>
      <c r="R604" s="32" t="e">
        <f>+IF(I604=0,"",'Ark1'!#REF!)</f>
        <v>#REF!</v>
      </c>
      <c r="S604" s="32"/>
      <c r="T604" s="235" t="e">
        <f>+IF(N604=0,"",'Ark1'!#REF!)</f>
        <v>#REF!</v>
      </c>
      <c r="U604" s="235"/>
      <c r="V604" s="235" t="e">
        <f>+IF(N604=0,"",'Ark1'!#REF!)</f>
        <v>#REF!</v>
      </c>
      <c r="W604" s="235"/>
      <c r="X604" s="236" t="e">
        <f>+IF(I604=0,"",'Ark1'!#REF!)</f>
        <v>#REF!</v>
      </c>
      <c r="Y604" s="237" t="e">
        <f>+IF(I604=0,"",'Ark1'!#REF!)</f>
        <v>#REF!</v>
      </c>
      <c r="Z604" s="237" t="e">
        <f>+IF(I604=0,"",'Ark1'!#REF!)</f>
        <v>#REF!</v>
      </c>
      <c r="AA604" s="237" t="e">
        <f>+IF(I604=0,"",'Ark1'!#REF!)</f>
        <v>#REF!</v>
      </c>
      <c r="AB604" s="237" t="e">
        <f>+IF(I604=0,"",'Ark1'!#REF!)</f>
        <v>#REF!</v>
      </c>
      <c r="AC604" s="235" t="e">
        <f>+IF(I604=0,"",'Ark1'!#REF!)</f>
        <v>#REF!</v>
      </c>
      <c r="AD604" s="236" t="e">
        <f>+IF(I604=0,"",'Ark1'!#REF!)</f>
        <v>#REF!</v>
      </c>
      <c r="AE604" s="237" t="e">
        <f>+IF(I604=0,"",'Ark1'!#REF!)</f>
        <v>#REF!</v>
      </c>
      <c r="AF604" s="235" t="e">
        <f t="shared" si="57"/>
        <v>#REF!</v>
      </c>
      <c r="AG604" s="235" t="e">
        <f t="shared" si="59"/>
        <v>#REF!</v>
      </c>
      <c r="AH604" s="305"/>
    </row>
    <row r="605" spans="1:62" ht="15.6">
      <c r="A605" s="305"/>
      <c r="B605" s="305" t="e">
        <f>+'Ark1'!#REF!</f>
        <v>#REF!</v>
      </c>
      <c r="C605" s="234" t="e">
        <f>+'Ark1'!#REF!</f>
        <v>#REF!</v>
      </c>
      <c r="D605" s="234" t="e">
        <f>VLOOKUP(C605,Klasse!$C$10:$D$26,2)</f>
        <v>#REF!</v>
      </c>
      <c r="E605" s="234" t="e">
        <f>+'Ark1'!#REF!</f>
        <v>#REF!</v>
      </c>
      <c r="F605" s="234" t="e">
        <f>+'Ark1'!#REF!</f>
        <v>#REF!</v>
      </c>
      <c r="G605" s="234" t="e">
        <f>VLOOKUP(F605,Slakteri!$C$9:$D$36,2)</f>
        <v>#REF!</v>
      </c>
      <c r="H605" s="234" t="e">
        <f>+IF(I605=0,"",'Ark1'!#REF!)</f>
        <v>#REF!</v>
      </c>
      <c r="I605" s="351" t="e">
        <f>+'Ark1'!#REF!</f>
        <v>#REF!</v>
      </c>
      <c r="J605" s="235" t="e">
        <f>+IF(I605=0,"",'Ark1'!#REF!)</f>
        <v>#REF!</v>
      </c>
      <c r="K605" s="235"/>
      <c r="L605" s="235" t="e">
        <f>+IF(I605=0,"",'Ark1'!#REF!)</f>
        <v>#REF!</v>
      </c>
      <c r="M605" s="235"/>
      <c r="N605" s="237" t="e">
        <f>+'Ark1'!#REF!</f>
        <v>#REF!</v>
      </c>
      <c r="O605" s="237"/>
      <c r="P605" s="237"/>
      <c r="Q605" s="237"/>
      <c r="R605" s="32" t="e">
        <f>+IF(I605=0,"",'Ark1'!#REF!)</f>
        <v>#REF!</v>
      </c>
      <c r="S605" s="32"/>
      <c r="T605" s="235" t="e">
        <f>+IF(N605=0,"",'Ark1'!#REF!)</f>
        <v>#REF!</v>
      </c>
      <c r="U605" s="235"/>
      <c r="V605" s="235" t="e">
        <f>+IF(N605=0,"",'Ark1'!#REF!)</f>
        <v>#REF!</v>
      </c>
      <c r="W605" s="235"/>
      <c r="X605" s="236" t="e">
        <f>+IF(I605=0,"",'Ark1'!#REF!)</f>
        <v>#REF!</v>
      </c>
      <c r="Y605" s="237" t="e">
        <f>+IF(I605=0,"",'Ark1'!#REF!)</f>
        <v>#REF!</v>
      </c>
      <c r="Z605" s="237" t="e">
        <f>+IF(I605=0,"",'Ark1'!#REF!)</f>
        <v>#REF!</v>
      </c>
      <c r="AA605" s="237" t="e">
        <f>+IF(I605=0,"",'Ark1'!#REF!)</f>
        <v>#REF!</v>
      </c>
      <c r="AB605" s="237" t="e">
        <f>+IF(I605=0,"",'Ark1'!#REF!)</f>
        <v>#REF!</v>
      </c>
      <c r="AC605" s="235" t="e">
        <f>+IF(I605=0,"",'Ark1'!#REF!)</f>
        <v>#REF!</v>
      </c>
      <c r="AD605" s="236" t="e">
        <f>+IF(I605=0,"",'Ark1'!#REF!)</f>
        <v>#REF!</v>
      </c>
      <c r="AE605" s="237" t="e">
        <f>+IF(I605=0,"",'Ark1'!#REF!)</f>
        <v>#REF!</v>
      </c>
      <c r="AF605" s="235" t="e">
        <f t="shared" si="57"/>
        <v>#REF!</v>
      </c>
      <c r="AG605" s="235" t="e">
        <f t="shared" si="59"/>
        <v>#REF!</v>
      </c>
      <c r="AH605" s="305"/>
    </row>
    <row r="606" spans="1:62" ht="15.6">
      <c r="A606" s="305"/>
      <c r="B606" s="305" t="e">
        <f>+'Ark1'!#REF!</f>
        <v>#REF!</v>
      </c>
      <c r="C606" s="234" t="e">
        <f>+'Ark1'!#REF!</f>
        <v>#REF!</v>
      </c>
      <c r="D606" s="234" t="e">
        <f>VLOOKUP(C606,Klasse!$C$10:$D$26,2)</f>
        <v>#REF!</v>
      </c>
      <c r="E606" s="234" t="e">
        <f>+'Ark1'!#REF!</f>
        <v>#REF!</v>
      </c>
      <c r="F606" s="234" t="e">
        <f>+'Ark1'!#REF!</f>
        <v>#REF!</v>
      </c>
      <c r="G606" s="234" t="e">
        <f>VLOOKUP(F606,Slakteri!$C$9:$D$36,2)</f>
        <v>#REF!</v>
      </c>
      <c r="H606" s="234" t="e">
        <f>+IF(I606=0,"",'Ark1'!#REF!)</f>
        <v>#REF!</v>
      </c>
      <c r="I606" s="351" t="e">
        <f>+'Ark1'!#REF!</f>
        <v>#REF!</v>
      </c>
      <c r="J606" s="235" t="e">
        <f>+IF(I606=0,"",'Ark1'!#REF!)</f>
        <v>#REF!</v>
      </c>
      <c r="K606" s="235"/>
      <c r="L606" s="235" t="e">
        <f>+IF(I606=0,"",'Ark1'!#REF!)</f>
        <v>#REF!</v>
      </c>
      <c r="M606" s="235"/>
      <c r="N606" s="237" t="e">
        <f>+'Ark1'!#REF!</f>
        <v>#REF!</v>
      </c>
      <c r="O606" s="237"/>
      <c r="P606" s="237"/>
      <c r="Q606" s="237"/>
      <c r="R606" s="32" t="e">
        <f>+IF(I606=0,"",'Ark1'!#REF!)</f>
        <v>#REF!</v>
      </c>
      <c r="S606" s="32"/>
      <c r="T606" s="235" t="e">
        <f>+IF(N606=0,"",'Ark1'!#REF!)</f>
        <v>#REF!</v>
      </c>
      <c r="U606" s="235"/>
      <c r="V606" s="235" t="e">
        <f>+IF(N606=0,"",'Ark1'!#REF!)</f>
        <v>#REF!</v>
      </c>
      <c r="W606" s="235"/>
      <c r="X606" s="236" t="e">
        <f>+IF(I606=0,"",'Ark1'!#REF!)</f>
        <v>#REF!</v>
      </c>
      <c r="Y606" s="237" t="e">
        <f>+IF(I606=0,"",'Ark1'!#REF!)</f>
        <v>#REF!</v>
      </c>
      <c r="Z606" s="237" t="e">
        <f>+IF(I606=0,"",'Ark1'!#REF!)</f>
        <v>#REF!</v>
      </c>
      <c r="AA606" s="237" t="e">
        <f>+IF(I606=0,"",'Ark1'!#REF!)</f>
        <v>#REF!</v>
      </c>
      <c r="AB606" s="237" t="e">
        <f>+IF(I606=0,"",'Ark1'!#REF!)</f>
        <v>#REF!</v>
      </c>
      <c r="AC606" s="235" t="e">
        <f>+IF(I606=0,"",'Ark1'!#REF!)</f>
        <v>#REF!</v>
      </c>
      <c r="AD606" s="236" t="e">
        <f>+IF(I606=0,"",'Ark1'!#REF!)</f>
        <v>#REF!</v>
      </c>
      <c r="AE606" s="237" t="e">
        <f>+IF(I606=0,"",'Ark1'!#REF!)</f>
        <v>#REF!</v>
      </c>
      <c r="AF606" s="235" t="e">
        <f t="shared" si="57"/>
        <v>#REF!</v>
      </c>
      <c r="AG606" s="235" t="e">
        <f t="shared" si="59"/>
        <v>#REF!</v>
      </c>
      <c r="AH606" s="305"/>
    </row>
    <row r="607" spans="1:62" ht="15.6">
      <c r="A607" s="305"/>
      <c r="B607" s="305" t="e">
        <f>+'Ark1'!#REF!</f>
        <v>#REF!</v>
      </c>
      <c r="C607" s="234" t="e">
        <f>+'Ark1'!#REF!</f>
        <v>#REF!</v>
      </c>
      <c r="D607" s="234" t="e">
        <f>VLOOKUP(C607,Klasse!$C$10:$D$26,2)</f>
        <v>#REF!</v>
      </c>
      <c r="E607" s="234" t="e">
        <f>+'Ark1'!#REF!</f>
        <v>#REF!</v>
      </c>
      <c r="F607" s="234" t="e">
        <f>+'Ark1'!#REF!</f>
        <v>#REF!</v>
      </c>
      <c r="G607" s="234" t="e">
        <f>VLOOKUP(F607,Slakteri!$C$9:$D$36,2)</f>
        <v>#REF!</v>
      </c>
      <c r="H607" s="234" t="e">
        <f>+IF(I607=0,"",'Ark1'!#REF!)</f>
        <v>#REF!</v>
      </c>
      <c r="I607" s="351" t="e">
        <f>+'Ark1'!#REF!</f>
        <v>#REF!</v>
      </c>
      <c r="J607" s="235" t="e">
        <f>+IF(I607=0,"",'Ark1'!#REF!)</f>
        <v>#REF!</v>
      </c>
      <c r="K607" s="235"/>
      <c r="L607" s="235" t="e">
        <f>+IF(I607=0,"",'Ark1'!#REF!)</f>
        <v>#REF!</v>
      </c>
      <c r="M607" s="235"/>
      <c r="N607" s="237" t="e">
        <f>+'Ark1'!#REF!</f>
        <v>#REF!</v>
      </c>
      <c r="O607" s="237"/>
      <c r="P607" s="237"/>
      <c r="Q607" s="237"/>
      <c r="R607" s="32" t="e">
        <f>+IF(I607=0,"",'Ark1'!#REF!)</f>
        <v>#REF!</v>
      </c>
      <c r="S607" s="32"/>
      <c r="T607" s="235" t="e">
        <f>+IF(N607=0,"",'Ark1'!#REF!)</f>
        <v>#REF!</v>
      </c>
      <c r="U607" s="235"/>
      <c r="V607" s="235" t="e">
        <f>+IF(N607=0,"",'Ark1'!#REF!)</f>
        <v>#REF!</v>
      </c>
      <c r="W607" s="235"/>
      <c r="X607" s="236" t="e">
        <f>+IF(I607=0,"",'Ark1'!#REF!)</f>
        <v>#REF!</v>
      </c>
      <c r="Y607" s="237" t="e">
        <f>+IF(I607=0,"",'Ark1'!#REF!)</f>
        <v>#REF!</v>
      </c>
      <c r="Z607" s="237" t="e">
        <f>+IF(I607=0,"",'Ark1'!#REF!)</f>
        <v>#REF!</v>
      </c>
      <c r="AA607" s="237" t="e">
        <f>+IF(I607=0,"",'Ark1'!#REF!)</f>
        <v>#REF!</v>
      </c>
      <c r="AB607" s="237" t="e">
        <f>+IF(I607=0,"",'Ark1'!#REF!)</f>
        <v>#REF!</v>
      </c>
      <c r="AC607" s="235" t="e">
        <f>+IF(I607=0,"",'Ark1'!#REF!)</f>
        <v>#REF!</v>
      </c>
      <c r="AD607" s="236" t="e">
        <f>+IF(I607=0,"",'Ark1'!#REF!)</f>
        <v>#REF!</v>
      </c>
      <c r="AE607" s="237" t="e">
        <f>+IF(I607=0,"",'Ark1'!#REF!)</f>
        <v>#REF!</v>
      </c>
      <c r="AF607" s="235" t="e">
        <f t="shared" si="57"/>
        <v>#REF!</v>
      </c>
      <c r="AG607" s="235" t="e">
        <f t="shared" si="59"/>
        <v>#REF!</v>
      </c>
      <c r="AH607" s="305"/>
    </row>
    <row r="608" spans="1:62" ht="15.6">
      <c r="A608" s="305"/>
      <c r="B608" s="305" t="e">
        <f>+'Ark1'!#REF!</f>
        <v>#REF!</v>
      </c>
      <c r="C608" s="234" t="e">
        <f>+'Ark1'!#REF!</f>
        <v>#REF!</v>
      </c>
      <c r="D608" s="234" t="e">
        <f>VLOOKUP(C608,Klasse!$C$10:$D$26,2)</f>
        <v>#REF!</v>
      </c>
      <c r="E608" s="234" t="e">
        <f>+'Ark1'!#REF!</f>
        <v>#REF!</v>
      </c>
      <c r="F608" s="234" t="e">
        <f>+'Ark1'!#REF!</f>
        <v>#REF!</v>
      </c>
      <c r="G608" s="234" t="e">
        <f>VLOOKUP(F608,Slakteri!$C$9:$D$36,2)</f>
        <v>#REF!</v>
      </c>
      <c r="H608" s="234" t="e">
        <f>+IF(I608=0,"",'Ark1'!#REF!)</f>
        <v>#REF!</v>
      </c>
      <c r="I608" s="351" t="e">
        <f>+'Ark1'!#REF!</f>
        <v>#REF!</v>
      </c>
      <c r="J608" s="235" t="e">
        <f>+IF(I608=0,"",'Ark1'!#REF!)</f>
        <v>#REF!</v>
      </c>
      <c r="K608" s="235"/>
      <c r="L608" s="235" t="e">
        <f>+IF(I608=0,"",'Ark1'!#REF!)</f>
        <v>#REF!</v>
      </c>
      <c r="M608" s="235"/>
      <c r="N608" s="237" t="e">
        <f>+'Ark1'!#REF!</f>
        <v>#REF!</v>
      </c>
      <c r="O608" s="237"/>
      <c r="P608" s="237"/>
      <c r="Q608" s="237"/>
      <c r="R608" s="32" t="e">
        <f>+IF(I608=0,"",'Ark1'!#REF!)</f>
        <v>#REF!</v>
      </c>
      <c r="S608" s="32"/>
      <c r="T608" s="235" t="e">
        <f>+IF(N608=0,"",'Ark1'!#REF!)</f>
        <v>#REF!</v>
      </c>
      <c r="U608" s="235"/>
      <c r="V608" s="235" t="e">
        <f>+IF(N608=0,"",'Ark1'!#REF!)</f>
        <v>#REF!</v>
      </c>
      <c r="W608" s="235"/>
      <c r="X608" s="236" t="e">
        <f>+IF(I608=0,"",'Ark1'!#REF!)</f>
        <v>#REF!</v>
      </c>
      <c r="Y608" s="237" t="e">
        <f>+IF(I608=0,"",'Ark1'!#REF!)</f>
        <v>#REF!</v>
      </c>
      <c r="Z608" s="237" t="e">
        <f>+IF(I608=0,"",'Ark1'!#REF!)</f>
        <v>#REF!</v>
      </c>
      <c r="AA608" s="237" t="e">
        <f>+IF(I608=0,"",'Ark1'!#REF!)</f>
        <v>#REF!</v>
      </c>
      <c r="AB608" s="237" t="e">
        <f>+IF(I608=0,"",'Ark1'!#REF!)</f>
        <v>#REF!</v>
      </c>
      <c r="AC608" s="235" t="e">
        <f>+IF(I608=0,"",'Ark1'!#REF!)</f>
        <v>#REF!</v>
      </c>
      <c r="AD608" s="236" t="e">
        <f>+IF(I608=0,"",'Ark1'!#REF!)</f>
        <v>#REF!</v>
      </c>
      <c r="AE608" s="237" t="e">
        <f>+IF(I608=0,"",'Ark1'!#REF!)</f>
        <v>#REF!</v>
      </c>
      <c r="AF608" s="235" t="e">
        <f t="shared" si="57"/>
        <v>#REF!</v>
      </c>
      <c r="AG608" s="235" t="e">
        <f t="shared" si="59"/>
        <v>#REF!</v>
      </c>
      <c r="AH608" s="305"/>
    </row>
    <row r="609" spans="1:34" ht="15.6">
      <c r="A609" s="305"/>
      <c r="B609" s="305" t="e">
        <f>+'Ark1'!#REF!</f>
        <v>#REF!</v>
      </c>
      <c r="C609" s="234" t="e">
        <f>+'Ark1'!#REF!</f>
        <v>#REF!</v>
      </c>
      <c r="D609" s="234" t="e">
        <f>VLOOKUP(C609,Klasse!$C$10:$D$26,2)</f>
        <v>#REF!</v>
      </c>
      <c r="E609" s="234" t="e">
        <f>+'Ark1'!#REF!</f>
        <v>#REF!</v>
      </c>
      <c r="F609" s="234" t="e">
        <f>+'Ark1'!#REF!</f>
        <v>#REF!</v>
      </c>
      <c r="G609" s="234" t="e">
        <f>VLOOKUP(F609,Slakteri!$C$9:$D$36,2)</f>
        <v>#REF!</v>
      </c>
      <c r="H609" s="234" t="e">
        <f>+IF(I609=0,"",'Ark1'!#REF!)</f>
        <v>#REF!</v>
      </c>
      <c r="I609" s="351" t="e">
        <f>+'Ark1'!#REF!</f>
        <v>#REF!</v>
      </c>
      <c r="J609" s="235" t="e">
        <f>+IF(I609=0,"",'Ark1'!#REF!)</f>
        <v>#REF!</v>
      </c>
      <c r="K609" s="235"/>
      <c r="L609" s="235" t="e">
        <f>+IF(I609=0,"",'Ark1'!#REF!)</f>
        <v>#REF!</v>
      </c>
      <c r="M609" s="235"/>
      <c r="N609" s="237" t="e">
        <f>+'Ark1'!#REF!</f>
        <v>#REF!</v>
      </c>
      <c r="O609" s="237"/>
      <c r="P609" s="237"/>
      <c r="Q609" s="237"/>
      <c r="R609" s="32" t="e">
        <f>+IF(I609=0,"",'Ark1'!#REF!)</f>
        <v>#REF!</v>
      </c>
      <c r="S609" s="32"/>
      <c r="T609" s="235" t="e">
        <f>+IF(N609=0,"",'Ark1'!#REF!)</f>
        <v>#REF!</v>
      </c>
      <c r="U609" s="235"/>
      <c r="V609" s="235" t="e">
        <f>+IF(N609=0,"",'Ark1'!#REF!)</f>
        <v>#REF!</v>
      </c>
      <c r="W609" s="235"/>
      <c r="X609" s="236" t="e">
        <f>+IF(I609=0,"",'Ark1'!#REF!)</f>
        <v>#REF!</v>
      </c>
      <c r="Y609" s="237" t="e">
        <f>+IF(I609=0,"",'Ark1'!#REF!)</f>
        <v>#REF!</v>
      </c>
      <c r="Z609" s="237" t="e">
        <f>+IF(I609=0,"",'Ark1'!#REF!)</f>
        <v>#REF!</v>
      </c>
      <c r="AA609" s="237" t="e">
        <f>+IF(I609=0,"",'Ark1'!#REF!)</f>
        <v>#REF!</v>
      </c>
      <c r="AB609" s="237" t="e">
        <f>+IF(I609=0,"",'Ark1'!#REF!)</f>
        <v>#REF!</v>
      </c>
      <c r="AC609" s="235" t="e">
        <f>+IF(I609=0,"",'Ark1'!#REF!)</f>
        <v>#REF!</v>
      </c>
      <c r="AD609" s="236" t="e">
        <f>+IF(I609=0,"",'Ark1'!#REF!)</f>
        <v>#REF!</v>
      </c>
      <c r="AE609" s="237" t="e">
        <f>+IF(I609=0,"",'Ark1'!#REF!)</f>
        <v>#REF!</v>
      </c>
      <c r="AF609" s="235" t="e">
        <f t="shared" si="57"/>
        <v>#REF!</v>
      </c>
      <c r="AG609" s="235" t="e">
        <f t="shared" si="59"/>
        <v>#REF!</v>
      </c>
      <c r="AH609" s="305"/>
    </row>
    <row r="610" spans="1:34" ht="15.6">
      <c r="A610" s="305"/>
      <c r="B610" s="305" t="e">
        <f>+'Ark1'!#REF!</f>
        <v>#REF!</v>
      </c>
      <c r="C610" s="234" t="e">
        <f>+'Ark1'!#REF!</f>
        <v>#REF!</v>
      </c>
      <c r="D610" s="234" t="e">
        <f>VLOOKUP(C610,Klasse!$C$10:$D$26,2)</f>
        <v>#REF!</v>
      </c>
      <c r="E610" s="234" t="e">
        <f>+'Ark1'!#REF!</f>
        <v>#REF!</v>
      </c>
      <c r="F610" s="234" t="e">
        <f>+'Ark1'!#REF!</f>
        <v>#REF!</v>
      </c>
      <c r="G610" s="234" t="e">
        <f>VLOOKUP(F610,Slakteri!$C$9:$D$36,2)</f>
        <v>#REF!</v>
      </c>
      <c r="H610" s="234" t="e">
        <f>+IF(I610=0,"",'Ark1'!#REF!)</f>
        <v>#REF!</v>
      </c>
      <c r="I610" s="351" t="e">
        <f>+'Ark1'!#REF!</f>
        <v>#REF!</v>
      </c>
      <c r="J610" s="235" t="e">
        <f>+IF(I610=0,"",'Ark1'!#REF!)</f>
        <v>#REF!</v>
      </c>
      <c r="K610" s="235"/>
      <c r="L610" s="235" t="e">
        <f>+IF(I610=0,"",'Ark1'!#REF!)</f>
        <v>#REF!</v>
      </c>
      <c r="M610" s="235"/>
      <c r="N610" s="237" t="e">
        <f>+'Ark1'!#REF!</f>
        <v>#REF!</v>
      </c>
      <c r="O610" s="237"/>
      <c r="P610" s="237"/>
      <c r="Q610" s="237"/>
      <c r="R610" s="32" t="e">
        <f>+IF(I610=0,"",'Ark1'!#REF!)</f>
        <v>#REF!</v>
      </c>
      <c r="S610" s="32"/>
      <c r="T610" s="235" t="e">
        <f>+IF(N610=0,"",'Ark1'!#REF!)</f>
        <v>#REF!</v>
      </c>
      <c r="U610" s="235"/>
      <c r="V610" s="235" t="e">
        <f>+IF(N610=0,"",'Ark1'!#REF!)</f>
        <v>#REF!</v>
      </c>
      <c r="W610" s="235"/>
      <c r="X610" s="236" t="e">
        <f>+IF(I610=0,"",'Ark1'!#REF!)</f>
        <v>#REF!</v>
      </c>
      <c r="Y610" s="237" t="e">
        <f>+IF(I610=0,"",'Ark1'!#REF!)</f>
        <v>#REF!</v>
      </c>
      <c r="Z610" s="237" t="e">
        <f>+IF(I610=0,"",'Ark1'!#REF!)</f>
        <v>#REF!</v>
      </c>
      <c r="AA610" s="237" t="e">
        <f>+IF(I610=0,"",'Ark1'!#REF!)</f>
        <v>#REF!</v>
      </c>
      <c r="AB610" s="237" t="e">
        <f>+IF(I610=0,"",'Ark1'!#REF!)</f>
        <v>#REF!</v>
      </c>
      <c r="AC610" s="235" t="e">
        <f>+IF(I610=0,"",'Ark1'!#REF!)</f>
        <v>#REF!</v>
      </c>
      <c r="AD610" s="236" t="e">
        <f>+IF(I610=0,"",'Ark1'!#REF!)</f>
        <v>#REF!</v>
      </c>
      <c r="AE610" s="237" t="e">
        <f>+IF(I610=0,"",'Ark1'!#REF!)</f>
        <v>#REF!</v>
      </c>
      <c r="AF610" s="235" t="e">
        <f t="shared" si="57"/>
        <v>#REF!</v>
      </c>
      <c r="AG610" s="235" t="e">
        <f t="shared" si="59"/>
        <v>#REF!</v>
      </c>
      <c r="AH610" s="305"/>
    </row>
    <row r="611" spans="1:34" ht="15.6">
      <c r="A611" s="305"/>
      <c r="B611" s="305" t="e">
        <f>+'Ark1'!#REF!</f>
        <v>#REF!</v>
      </c>
      <c r="C611" s="234" t="e">
        <f>+'Ark1'!#REF!</f>
        <v>#REF!</v>
      </c>
      <c r="D611" s="234" t="e">
        <f>VLOOKUP(C611,Klasse!$C$10:$D$26,2)</f>
        <v>#REF!</v>
      </c>
      <c r="E611" s="234" t="e">
        <f>+'Ark1'!#REF!</f>
        <v>#REF!</v>
      </c>
      <c r="F611" s="234" t="e">
        <f>+'Ark1'!#REF!</f>
        <v>#REF!</v>
      </c>
      <c r="G611" s="234" t="e">
        <f>VLOOKUP(F611,Slakteri!$C$9:$D$36,2)</f>
        <v>#REF!</v>
      </c>
      <c r="H611" s="234" t="e">
        <f>+IF(I611=0,"",'Ark1'!#REF!)</f>
        <v>#REF!</v>
      </c>
      <c r="I611" s="351" t="e">
        <f>+'Ark1'!#REF!</f>
        <v>#REF!</v>
      </c>
      <c r="J611" s="235" t="e">
        <f>+IF(I611=0,"",'Ark1'!#REF!)</f>
        <v>#REF!</v>
      </c>
      <c r="K611" s="235"/>
      <c r="L611" s="235" t="e">
        <f>+IF(I611=0,"",'Ark1'!#REF!)</f>
        <v>#REF!</v>
      </c>
      <c r="M611" s="235"/>
      <c r="N611" s="237" t="e">
        <f>+'Ark1'!#REF!</f>
        <v>#REF!</v>
      </c>
      <c r="O611" s="237"/>
      <c r="P611" s="237"/>
      <c r="Q611" s="237"/>
      <c r="R611" s="32" t="e">
        <f>+IF(I611=0,"",'Ark1'!#REF!)</f>
        <v>#REF!</v>
      </c>
      <c r="S611" s="32"/>
      <c r="T611" s="235" t="e">
        <f>+IF(N611=0,"",'Ark1'!#REF!)</f>
        <v>#REF!</v>
      </c>
      <c r="U611" s="235"/>
      <c r="V611" s="235" t="e">
        <f>+IF(N611=0,"",'Ark1'!#REF!)</f>
        <v>#REF!</v>
      </c>
      <c r="W611" s="235"/>
      <c r="X611" s="236" t="e">
        <f>+IF(I611=0,"",'Ark1'!#REF!)</f>
        <v>#REF!</v>
      </c>
      <c r="Y611" s="237" t="e">
        <f>+IF(I611=0,"",'Ark1'!#REF!)</f>
        <v>#REF!</v>
      </c>
      <c r="Z611" s="237" t="e">
        <f>+IF(I611=0,"",'Ark1'!#REF!)</f>
        <v>#REF!</v>
      </c>
      <c r="AA611" s="237" t="e">
        <f>+IF(I611=0,"",'Ark1'!#REF!)</f>
        <v>#REF!</v>
      </c>
      <c r="AB611" s="237" t="e">
        <f>+IF(I611=0,"",'Ark1'!#REF!)</f>
        <v>#REF!</v>
      </c>
      <c r="AC611" s="235" t="e">
        <f>+IF(I611=0,"",'Ark1'!#REF!)</f>
        <v>#REF!</v>
      </c>
      <c r="AD611" s="236" t="e">
        <f>+IF(I611=0,"",'Ark1'!#REF!)</f>
        <v>#REF!</v>
      </c>
      <c r="AE611" s="237" t="e">
        <f>+IF(I611=0,"",'Ark1'!#REF!)</f>
        <v>#REF!</v>
      </c>
      <c r="AF611" s="235" t="e">
        <f t="shared" si="57"/>
        <v>#REF!</v>
      </c>
      <c r="AG611" s="235" t="e">
        <f t="shared" si="59"/>
        <v>#REF!</v>
      </c>
      <c r="AH611" s="305"/>
    </row>
    <row r="612" spans="1:34" ht="15.6">
      <c r="A612" s="305"/>
      <c r="B612" s="305" t="e">
        <f>+'Ark1'!#REF!</f>
        <v>#REF!</v>
      </c>
      <c r="C612" s="234" t="e">
        <f>+'Ark1'!#REF!</f>
        <v>#REF!</v>
      </c>
      <c r="D612" s="234" t="e">
        <f>VLOOKUP(C612,Klasse!$C$10:$D$26,2)</f>
        <v>#REF!</v>
      </c>
      <c r="E612" s="234" t="e">
        <f>+'Ark1'!#REF!</f>
        <v>#REF!</v>
      </c>
      <c r="F612" s="234" t="e">
        <f>+'Ark1'!#REF!</f>
        <v>#REF!</v>
      </c>
      <c r="G612" s="234" t="e">
        <f>VLOOKUP(F612,Slakteri!$C$9:$D$36,2)</f>
        <v>#REF!</v>
      </c>
      <c r="H612" s="234" t="e">
        <f>+IF(I612=0,"",'Ark1'!#REF!)</f>
        <v>#REF!</v>
      </c>
      <c r="I612" s="351" t="e">
        <f>+'Ark1'!#REF!</f>
        <v>#REF!</v>
      </c>
      <c r="J612" s="235" t="e">
        <f>+IF(I612=0,"",'Ark1'!#REF!)</f>
        <v>#REF!</v>
      </c>
      <c r="K612" s="235"/>
      <c r="L612" s="235" t="e">
        <f>+IF(I612=0,"",'Ark1'!#REF!)</f>
        <v>#REF!</v>
      </c>
      <c r="M612" s="235"/>
      <c r="N612" s="237" t="e">
        <f>+'Ark1'!#REF!</f>
        <v>#REF!</v>
      </c>
      <c r="O612" s="237"/>
      <c r="P612" s="237"/>
      <c r="Q612" s="237"/>
      <c r="R612" s="32" t="e">
        <f>+IF(I612=0,"",'Ark1'!#REF!)</f>
        <v>#REF!</v>
      </c>
      <c r="S612" s="32"/>
      <c r="T612" s="235" t="e">
        <f>+IF(N612=0,"",'Ark1'!#REF!)</f>
        <v>#REF!</v>
      </c>
      <c r="U612" s="235"/>
      <c r="V612" s="235" t="e">
        <f>+IF(N612=0,"",'Ark1'!#REF!)</f>
        <v>#REF!</v>
      </c>
      <c r="W612" s="235"/>
      <c r="X612" s="236" t="e">
        <f>+IF(I612=0,"",'Ark1'!#REF!)</f>
        <v>#REF!</v>
      </c>
      <c r="Y612" s="237" t="e">
        <f>+IF(I612=0,"",'Ark1'!#REF!)</f>
        <v>#REF!</v>
      </c>
      <c r="Z612" s="237" t="e">
        <f>+IF(I612=0,"",'Ark1'!#REF!)</f>
        <v>#REF!</v>
      </c>
      <c r="AA612" s="237" t="e">
        <f>+IF(I612=0,"",'Ark1'!#REF!)</f>
        <v>#REF!</v>
      </c>
      <c r="AB612" s="237" t="e">
        <f>+IF(I612=0,"",'Ark1'!#REF!)</f>
        <v>#REF!</v>
      </c>
      <c r="AC612" s="235" t="e">
        <f>+IF(I612=0,"",'Ark1'!#REF!)</f>
        <v>#REF!</v>
      </c>
      <c r="AD612" s="236" t="e">
        <f>+IF(I612=0,"",'Ark1'!#REF!)</f>
        <v>#REF!</v>
      </c>
      <c r="AE612" s="237" t="e">
        <f>+IF(I612=0,"",'Ark1'!#REF!)</f>
        <v>#REF!</v>
      </c>
      <c r="AF612" s="235" t="e">
        <f t="shared" si="57"/>
        <v>#REF!</v>
      </c>
      <c r="AG612" s="235" t="e">
        <f t="shared" si="59"/>
        <v>#REF!</v>
      </c>
      <c r="AH612" s="305"/>
    </row>
    <row r="613" spans="1:34" ht="15.6">
      <c r="A613" s="305"/>
      <c r="B613" s="305" t="e">
        <f>+'Ark1'!#REF!</f>
        <v>#REF!</v>
      </c>
      <c r="C613" s="234" t="e">
        <f>+'Ark1'!#REF!</f>
        <v>#REF!</v>
      </c>
      <c r="D613" s="234" t="e">
        <f>VLOOKUP(C613,Klasse!$C$10:$D$26,2)</f>
        <v>#REF!</v>
      </c>
      <c r="E613" s="234" t="e">
        <f>+'Ark1'!#REF!</f>
        <v>#REF!</v>
      </c>
      <c r="F613" s="234" t="e">
        <f>+'Ark1'!#REF!</f>
        <v>#REF!</v>
      </c>
      <c r="G613" s="234" t="e">
        <f>VLOOKUP(F613,Slakteri!$C$9:$D$36,2)</f>
        <v>#REF!</v>
      </c>
      <c r="H613" s="234" t="e">
        <f>+IF(I613=0,"",'Ark1'!#REF!)</f>
        <v>#REF!</v>
      </c>
      <c r="I613" s="351" t="e">
        <f>+'Ark1'!#REF!</f>
        <v>#REF!</v>
      </c>
      <c r="J613" s="235" t="e">
        <f>+IF(I613=0,"",'Ark1'!#REF!)</f>
        <v>#REF!</v>
      </c>
      <c r="K613" s="235"/>
      <c r="L613" s="235" t="e">
        <f>+IF(I613=0,"",'Ark1'!#REF!)</f>
        <v>#REF!</v>
      </c>
      <c r="M613" s="235"/>
      <c r="N613" s="237" t="e">
        <f>+'Ark1'!#REF!</f>
        <v>#REF!</v>
      </c>
      <c r="O613" s="237"/>
      <c r="P613" s="237"/>
      <c r="Q613" s="237"/>
      <c r="R613" s="32" t="e">
        <f>+IF(I613=0,"",'Ark1'!#REF!)</f>
        <v>#REF!</v>
      </c>
      <c r="S613" s="32"/>
      <c r="T613" s="235" t="e">
        <f>+IF(N613=0,"",'Ark1'!#REF!)</f>
        <v>#REF!</v>
      </c>
      <c r="U613" s="235"/>
      <c r="V613" s="235" t="e">
        <f>+IF(N613=0,"",'Ark1'!#REF!)</f>
        <v>#REF!</v>
      </c>
      <c r="W613" s="235"/>
      <c r="X613" s="236" t="e">
        <f>+IF(I613=0,"",'Ark1'!#REF!)</f>
        <v>#REF!</v>
      </c>
      <c r="Y613" s="237" t="e">
        <f>+IF(I613=0,"",'Ark1'!#REF!)</f>
        <v>#REF!</v>
      </c>
      <c r="Z613" s="237" t="e">
        <f>+IF(I613=0,"",'Ark1'!#REF!)</f>
        <v>#REF!</v>
      </c>
      <c r="AA613" s="237" t="e">
        <f>+IF(I613=0,"",'Ark1'!#REF!)</f>
        <v>#REF!</v>
      </c>
      <c r="AB613" s="237" t="e">
        <f>+IF(I613=0,"",'Ark1'!#REF!)</f>
        <v>#REF!</v>
      </c>
      <c r="AC613" s="235" t="e">
        <f>+IF(I613=0,"",'Ark1'!#REF!)</f>
        <v>#REF!</v>
      </c>
      <c r="AD613" s="236" t="e">
        <f>+IF(I613=0,"",'Ark1'!#REF!)</f>
        <v>#REF!</v>
      </c>
      <c r="AE613" s="237" t="e">
        <f>+IF(I613=0,"",'Ark1'!#REF!)</f>
        <v>#REF!</v>
      </c>
      <c r="AF613" s="235" t="e">
        <f t="shared" si="57"/>
        <v>#REF!</v>
      </c>
      <c r="AG613" s="235" t="e">
        <f t="shared" si="59"/>
        <v>#REF!</v>
      </c>
      <c r="AH613" s="305"/>
    </row>
    <row r="614" spans="1:34" ht="15.6">
      <c r="A614" s="305"/>
      <c r="B614" s="305" t="e">
        <f>+'Ark1'!#REF!</f>
        <v>#REF!</v>
      </c>
      <c r="C614" s="234" t="e">
        <f>+'Ark1'!#REF!</f>
        <v>#REF!</v>
      </c>
      <c r="D614" s="234" t="e">
        <f>VLOOKUP(C614,Klasse!$C$10:$D$26,2)</f>
        <v>#REF!</v>
      </c>
      <c r="E614" s="234" t="e">
        <f>+'Ark1'!#REF!</f>
        <v>#REF!</v>
      </c>
      <c r="F614" s="234" t="e">
        <f>+'Ark1'!#REF!</f>
        <v>#REF!</v>
      </c>
      <c r="G614" s="234" t="e">
        <f>VLOOKUP(F614,Slakteri!$C$9:$D$36,2)</f>
        <v>#REF!</v>
      </c>
      <c r="H614" s="234" t="e">
        <f>+IF(I614=0,"",'Ark1'!#REF!)</f>
        <v>#REF!</v>
      </c>
      <c r="I614" s="351" t="e">
        <f>+'Ark1'!#REF!</f>
        <v>#REF!</v>
      </c>
      <c r="J614" s="235" t="e">
        <f>+IF(I614=0,"",'Ark1'!#REF!)</f>
        <v>#REF!</v>
      </c>
      <c r="K614" s="235"/>
      <c r="L614" s="235" t="e">
        <f>+IF(I614=0,"",'Ark1'!#REF!)</f>
        <v>#REF!</v>
      </c>
      <c r="M614" s="235"/>
      <c r="N614" s="237" t="e">
        <f>+'Ark1'!#REF!</f>
        <v>#REF!</v>
      </c>
      <c r="O614" s="237"/>
      <c r="P614" s="237"/>
      <c r="Q614" s="237"/>
      <c r="R614" s="32" t="e">
        <f>+IF(I614=0,"",'Ark1'!#REF!)</f>
        <v>#REF!</v>
      </c>
      <c r="S614" s="32"/>
      <c r="T614" s="235" t="e">
        <f>+IF(N614=0,"",'Ark1'!#REF!)</f>
        <v>#REF!</v>
      </c>
      <c r="U614" s="235"/>
      <c r="V614" s="235" t="e">
        <f>+IF(N614=0,"",'Ark1'!#REF!)</f>
        <v>#REF!</v>
      </c>
      <c r="W614" s="235"/>
      <c r="X614" s="236" t="e">
        <f>+IF(I614=0,"",'Ark1'!#REF!)</f>
        <v>#REF!</v>
      </c>
      <c r="Y614" s="237" t="e">
        <f>+IF(I614=0,"",'Ark1'!#REF!)</f>
        <v>#REF!</v>
      </c>
      <c r="Z614" s="237" t="e">
        <f>+IF(I614=0,"",'Ark1'!#REF!)</f>
        <v>#REF!</v>
      </c>
      <c r="AA614" s="237" t="e">
        <f>+IF(I614=0,"",'Ark1'!#REF!)</f>
        <v>#REF!</v>
      </c>
      <c r="AB614" s="237" t="e">
        <f>+IF(I614=0,"",'Ark1'!#REF!)</f>
        <v>#REF!</v>
      </c>
      <c r="AC614" s="235" t="e">
        <f>+IF(I614=0,"",'Ark1'!#REF!)</f>
        <v>#REF!</v>
      </c>
      <c r="AD614" s="236" t="e">
        <f>+IF(I614=0,"",'Ark1'!#REF!)</f>
        <v>#REF!</v>
      </c>
      <c r="AE614" s="237" t="e">
        <f>+IF(I614=0,"",'Ark1'!#REF!)</f>
        <v>#REF!</v>
      </c>
      <c r="AF614" s="235" t="e">
        <f t="shared" si="57"/>
        <v>#REF!</v>
      </c>
      <c r="AG614" s="235" t="e">
        <f t="shared" si="59"/>
        <v>#REF!</v>
      </c>
      <c r="AH614" s="305"/>
    </row>
    <row r="615" spans="1:34" ht="15.6">
      <c r="A615" s="305"/>
      <c r="B615" s="305" t="e">
        <f>+'Ark1'!#REF!</f>
        <v>#REF!</v>
      </c>
      <c r="C615" s="234" t="e">
        <f>+'Ark1'!#REF!</f>
        <v>#REF!</v>
      </c>
      <c r="D615" s="234" t="e">
        <f>VLOOKUP(C615,Klasse!$C$10:$D$26,2)</f>
        <v>#REF!</v>
      </c>
      <c r="E615" s="234" t="e">
        <f>+'Ark1'!#REF!</f>
        <v>#REF!</v>
      </c>
      <c r="F615" s="234" t="e">
        <f>+'Ark1'!#REF!</f>
        <v>#REF!</v>
      </c>
      <c r="G615" s="234" t="e">
        <f>VLOOKUP(F615,Slakteri!$C$9:$D$36,2)</f>
        <v>#REF!</v>
      </c>
      <c r="H615" s="234" t="e">
        <f>+IF(I615=0,"",'Ark1'!#REF!)</f>
        <v>#REF!</v>
      </c>
      <c r="I615" s="351" t="e">
        <f>+'Ark1'!#REF!</f>
        <v>#REF!</v>
      </c>
      <c r="J615" s="235" t="e">
        <f>+IF(I615=0,"",'Ark1'!#REF!)</f>
        <v>#REF!</v>
      </c>
      <c r="K615" s="235"/>
      <c r="L615" s="235" t="e">
        <f>+IF(I615=0,"",'Ark1'!#REF!)</f>
        <v>#REF!</v>
      </c>
      <c r="M615" s="235"/>
      <c r="N615" s="237" t="e">
        <f>+'Ark1'!#REF!</f>
        <v>#REF!</v>
      </c>
      <c r="O615" s="237"/>
      <c r="P615" s="237"/>
      <c r="Q615" s="237"/>
      <c r="R615" s="32" t="e">
        <f>+IF(I615=0,"",'Ark1'!#REF!)</f>
        <v>#REF!</v>
      </c>
      <c r="S615" s="32"/>
      <c r="T615" s="235" t="e">
        <f>+IF(N615=0,"",'Ark1'!#REF!)</f>
        <v>#REF!</v>
      </c>
      <c r="U615" s="235"/>
      <c r="V615" s="235" t="e">
        <f>+IF(N615=0,"",'Ark1'!#REF!)</f>
        <v>#REF!</v>
      </c>
      <c r="W615" s="235"/>
      <c r="X615" s="236" t="e">
        <f>+IF(I615=0,"",'Ark1'!#REF!)</f>
        <v>#REF!</v>
      </c>
      <c r="Y615" s="237" t="e">
        <f>+IF(I615=0,"",'Ark1'!#REF!)</f>
        <v>#REF!</v>
      </c>
      <c r="Z615" s="237" t="e">
        <f>+IF(I615=0,"",'Ark1'!#REF!)</f>
        <v>#REF!</v>
      </c>
      <c r="AA615" s="237" t="e">
        <f>+IF(I615=0,"",'Ark1'!#REF!)</f>
        <v>#REF!</v>
      </c>
      <c r="AB615" s="237" t="e">
        <f>+IF(I615=0,"",'Ark1'!#REF!)</f>
        <v>#REF!</v>
      </c>
      <c r="AC615" s="235" t="e">
        <f>+IF(I615=0,"",'Ark1'!#REF!)</f>
        <v>#REF!</v>
      </c>
      <c r="AD615" s="236" t="e">
        <f>+IF(I615=0,"",'Ark1'!#REF!)</f>
        <v>#REF!</v>
      </c>
      <c r="AE615" s="237" t="e">
        <f>+IF(I615=0,"",'Ark1'!#REF!)</f>
        <v>#REF!</v>
      </c>
      <c r="AF615" s="235" t="e">
        <f t="shared" si="57"/>
        <v>#REF!</v>
      </c>
      <c r="AG615" s="235" t="e">
        <f t="shared" si="59"/>
        <v>#REF!</v>
      </c>
      <c r="AH615" s="305"/>
    </row>
    <row r="616" spans="1:34" ht="15.6">
      <c r="A616" s="305"/>
      <c r="B616" s="305" t="e">
        <f>+'Ark1'!#REF!</f>
        <v>#REF!</v>
      </c>
      <c r="C616" s="234" t="e">
        <f>+'Ark1'!#REF!</f>
        <v>#REF!</v>
      </c>
      <c r="D616" s="234" t="e">
        <f>VLOOKUP(C616,Klasse!$C$10:$D$26,2)</f>
        <v>#REF!</v>
      </c>
      <c r="E616" s="234" t="e">
        <f>+'Ark1'!#REF!</f>
        <v>#REF!</v>
      </c>
      <c r="F616" s="234" t="e">
        <f>+'Ark1'!#REF!</f>
        <v>#REF!</v>
      </c>
      <c r="G616" s="234" t="e">
        <f>VLOOKUP(F616,Slakteri!$C$9:$D$36,2)</f>
        <v>#REF!</v>
      </c>
      <c r="H616" s="234" t="e">
        <f>+IF(I616=0,"",'Ark1'!#REF!)</f>
        <v>#REF!</v>
      </c>
      <c r="I616" s="351" t="e">
        <f>+'Ark1'!#REF!</f>
        <v>#REF!</v>
      </c>
      <c r="J616" s="235" t="e">
        <f>+IF(I616=0,"",'Ark1'!#REF!)</f>
        <v>#REF!</v>
      </c>
      <c r="K616" s="235"/>
      <c r="L616" s="235" t="e">
        <f>+IF(I616=0,"",'Ark1'!#REF!)</f>
        <v>#REF!</v>
      </c>
      <c r="M616" s="235"/>
      <c r="N616" s="237" t="e">
        <f>+'Ark1'!#REF!</f>
        <v>#REF!</v>
      </c>
      <c r="O616" s="237"/>
      <c r="P616" s="237"/>
      <c r="Q616" s="237"/>
      <c r="R616" s="32" t="e">
        <f>+IF(I616=0,"",'Ark1'!#REF!)</f>
        <v>#REF!</v>
      </c>
      <c r="S616" s="32"/>
      <c r="T616" s="235" t="e">
        <f>+IF(N616=0,"",'Ark1'!#REF!)</f>
        <v>#REF!</v>
      </c>
      <c r="U616" s="235"/>
      <c r="V616" s="235" t="e">
        <f>+IF(N616=0,"",'Ark1'!#REF!)</f>
        <v>#REF!</v>
      </c>
      <c r="W616" s="235"/>
      <c r="X616" s="236" t="e">
        <f>+IF(I616=0,"",'Ark1'!#REF!)</f>
        <v>#REF!</v>
      </c>
      <c r="Y616" s="237" t="e">
        <f>+IF(I616=0,"",'Ark1'!#REF!)</f>
        <v>#REF!</v>
      </c>
      <c r="Z616" s="237" t="e">
        <f>+IF(I616=0,"",'Ark1'!#REF!)</f>
        <v>#REF!</v>
      </c>
      <c r="AA616" s="237" t="e">
        <f>+IF(I616=0,"",'Ark1'!#REF!)</f>
        <v>#REF!</v>
      </c>
      <c r="AB616" s="237" t="e">
        <f>+IF(I616=0,"",'Ark1'!#REF!)</f>
        <v>#REF!</v>
      </c>
      <c r="AC616" s="235" t="e">
        <f>+IF(I616=0,"",'Ark1'!#REF!)</f>
        <v>#REF!</v>
      </c>
      <c r="AD616" s="236" t="e">
        <f>+IF(I616=0,"",'Ark1'!#REF!)</f>
        <v>#REF!</v>
      </c>
      <c r="AE616" s="237" t="e">
        <f>+IF(I616=0,"",'Ark1'!#REF!)</f>
        <v>#REF!</v>
      </c>
      <c r="AF616" s="235" t="e">
        <f t="shared" si="57"/>
        <v>#REF!</v>
      </c>
      <c r="AG616" s="235" t="e">
        <f t="shared" si="59"/>
        <v>#REF!</v>
      </c>
      <c r="AH616" s="305"/>
    </row>
    <row r="617" spans="1:34" ht="15.6">
      <c r="A617" s="305"/>
      <c r="B617" s="305" t="e">
        <f>+'Ark1'!#REF!</f>
        <v>#REF!</v>
      </c>
      <c r="C617" s="234" t="e">
        <f>+'Ark1'!#REF!</f>
        <v>#REF!</v>
      </c>
      <c r="D617" s="234" t="e">
        <f>VLOOKUP(C617,Klasse!$C$10:$D$26,2)</f>
        <v>#REF!</v>
      </c>
      <c r="E617" s="234" t="e">
        <f>+'Ark1'!#REF!</f>
        <v>#REF!</v>
      </c>
      <c r="F617" s="234" t="e">
        <f>+'Ark1'!#REF!</f>
        <v>#REF!</v>
      </c>
      <c r="G617" s="234" t="e">
        <f>VLOOKUP(F617,Slakteri!$C$9:$D$36,2)</f>
        <v>#REF!</v>
      </c>
      <c r="H617" s="234" t="e">
        <f>+IF(I617=0,"",'Ark1'!#REF!)</f>
        <v>#REF!</v>
      </c>
      <c r="I617" s="351" t="e">
        <f>+'Ark1'!#REF!</f>
        <v>#REF!</v>
      </c>
      <c r="J617" s="235" t="e">
        <f>+IF(I617=0,"",'Ark1'!#REF!)</f>
        <v>#REF!</v>
      </c>
      <c r="K617" s="235"/>
      <c r="L617" s="235" t="e">
        <f>+IF(I617=0,"",'Ark1'!#REF!)</f>
        <v>#REF!</v>
      </c>
      <c r="M617" s="235"/>
      <c r="N617" s="237" t="e">
        <f>+'Ark1'!#REF!</f>
        <v>#REF!</v>
      </c>
      <c r="O617" s="237"/>
      <c r="P617" s="237"/>
      <c r="Q617" s="237"/>
      <c r="R617" s="32" t="e">
        <f>+IF(I617=0,"",'Ark1'!#REF!)</f>
        <v>#REF!</v>
      </c>
      <c r="S617" s="32"/>
      <c r="T617" s="235" t="e">
        <f>+IF(N617=0,"",'Ark1'!#REF!)</f>
        <v>#REF!</v>
      </c>
      <c r="U617" s="235"/>
      <c r="V617" s="235" t="e">
        <f>+IF(N617=0,"",'Ark1'!#REF!)</f>
        <v>#REF!</v>
      </c>
      <c r="W617" s="235"/>
      <c r="X617" s="236" t="e">
        <f>+IF(I617=0,"",'Ark1'!#REF!)</f>
        <v>#REF!</v>
      </c>
      <c r="Y617" s="237" t="e">
        <f>+IF(I617=0,"",'Ark1'!#REF!)</f>
        <v>#REF!</v>
      </c>
      <c r="Z617" s="237" t="e">
        <f>+IF(I617=0,"",'Ark1'!#REF!)</f>
        <v>#REF!</v>
      </c>
      <c r="AA617" s="237" t="e">
        <f>+IF(I617=0,"",'Ark1'!#REF!)</f>
        <v>#REF!</v>
      </c>
      <c r="AB617" s="237" t="e">
        <f>+IF(I617=0,"",'Ark1'!#REF!)</f>
        <v>#REF!</v>
      </c>
      <c r="AC617" s="235" t="e">
        <f>+IF(I617=0,"",'Ark1'!#REF!)</f>
        <v>#REF!</v>
      </c>
      <c r="AD617" s="236" t="e">
        <f>+IF(I617=0,"",'Ark1'!#REF!)</f>
        <v>#REF!</v>
      </c>
      <c r="AE617" s="237" t="e">
        <f>+IF(I617=0,"",'Ark1'!#REF!)</f>
        <v>#REF!</v>
      </c>
      <c r="AF617" s="235" t="e">
        <f t="shared" si="57"/>
        <v>#REF!</v>
      </c>
      <c r="AG617" s="235" t="e">
        <f t="shared" si="59"/>
        <v>#REF!</v>
      </c>
      <c r="AH617" s="305"/>
    </row>
    <row r="618" spans="1:34" ht="15.6">
      <c r="A618" s="305"/>
      <c r="B618" s="305" t="e">
        <f>+'Ark1'!#REF!</f>
        <v>#REF!</v>
      </c>
      <c r="C618" s="234" t="e">
        <f>+'Ark1'!#REF!</f>
        <v>#REF!</v>
      </c>
      <c r="D618" s="234" t="e">
        <f>VLOOKUP(C618,Klasse!$C$10:$D$26,2)</f>
        <v>#REF!</v>
      </c>
      <c r="E618" s="234" t="e">
        <f>+'Ark1'!#REF!</f>
        <v>#REF!</v>
      </c>
      <c r="F618" s="234" t="e">
        <f>+'Ark1'!#REF!</f>
        <v>#REF!</v>
      </c>
      <c r="G618" s="234" t="e">
        <f>VLOOKUP(F618,Slakteri!$C$9:$D$36,2)</f>
        <v>#REF!</v>
      </c>
      <c r="H618" s="234" t="e">
        <f>+IF(I618=0,"",'Ark1'!#REF!)</f>
        <v>#REF!</v>
      </c>
      <c r="I618" s="351" t="e">
        <f>+'Ark1'!#REF!</f>
        <v>#REF!</v>
      </c>
      <c r="J618" s="235" t="e">
        <f>+IF(I618=0,"",'Ark1'!#REF!)</f>
        <v>#REF!</v>
      </c>
      <c r="K618" s="235"/>
      <c r="L618" s="235" t="e">
        <f>+IF(I618=0,"",'Ark1'!#REF!)</f>
        <v>#REF!</v>
      </c>
      <c r="M618" s="235"/>
      <c r="N618" s="237" t="e">
        <f>+'Ark1'!#REF!</f>
        <v>#REF!</v>
      </c>
      <c r="O618" s="237"/>
      <c r="P618" s="237"/>
      <c r="Q618" s="237"/>
      <c r="R618" s="32" t="e">
        <f>+IF(I618=0,"",'Ark1'!#REF!)</f>
        <v>#REF!</v>
      </c>
      <c r="S618" s="32"/>
      <c r="T618" s="235" t="e">
        <f>+IF(N618=0,"",'Ark1'!#REF!)</f>
        <v>#REF!</v>
      </c>
      <c r="U618" s="235"/>
      <c r="V618" s="235" t="e">
        <f>+IF(N618=0,"",'Ark1'!#REF!)</f>
        <v>#REF!</v>
      </c>
      <c r="W618" s="235"/>
      <c r="X618" s="236" t="e">
        <f>+IF(I618=0,"",'Ark1'!#REF!)</f>
        <v>#REF!</v>
      </c>
      <c r="Y618" s="237" t="e">
        <f>+IF(I618=0,"",'Ark1'!#REF!)</f>
        <v>#REF!</v>
      </c>
      <c r="Z618" s="237" t="e">
        <f>+IF(I618=0,"",'Ark1'!#REF!)</f>
        <v>#REF!</v>
      </c>
      <c r="AA618" s="237" t="e">
        <f>+IF(I618=0,"",'Ark1'!#REF!)</f>
        <v>#REF!</v>
      </c>
      <c r="AB618" s="237" t="e">
        <f>+IF(I618=0,"",'Ark1'!#REF!)</f>
        <v>#REF!</v>
      </c>
      <c r="AC618" s="235" t="e">
        <f>+IF(I618=0,"",'Ark1'!#REF!)</f>
        <v>#REF!</v>
      </c>
      <c r="AD618" s="236" t="e">
        <f>+IF(I618=0,"",'Ark1'!#REF!)</f>
        <v>#REF!</v>
      </c>
      <c r="AE618" s="237" t="e">
        <f>+IF(I618=0,"",'Ark1'!#REF!)</f>
        <v>#REF!</v>
      </c>
      <c r="AF618" s="235" t="e">
        <f t="shared" si="57"/>
        <v>#REF!</v>
      </c>
      <c r="AG618" s="235" t="e">
        <f t="shared" si="59"/>
        <v>#REF!</v>
      </c>
      <c r="AH618" s="305"/>
    </row>
    <row r="619" spans="1:34" ht="15.6">
      <c r="A619" s="305"/>
      <c r="B619" s="305" t="e">
        <f>+'Ark1'!#REF!</f>
        <v>#REF!</v>
      </c>
      <c r="C619" s="234" t="e">
        <f>+'Ark1'!#REF!</f>
        <v>#REF!</v>
      </c>
      <c r="D619" s="234" t="e">
        <f>VLOOKUP(C619,Klasse!$C$10:$D$26,2)</f>
        <v>#REF!</v>
      </c>
      <c r="E619" s="234" t="e">
        <f>+'Ark1'!#REF!</f>
        <v>#REF!</v>
      </c>
      <c r="F619" s="234" t="e">
        <f>+'Ark1'!#REF!</f>
        <v>#REF!</v>
      </c>
      <c r="G619" s="234" t="e">
        <f>VLOOKUP(F619,Slakteri!$C$9:$D$36,2)</f>
        <v>#REF!</v>
      </c>
      <c r="H619" s="234" t="e">
        <f>+IF(I619=0,"",'Ark1'!#REF!)</f>
        <v>#REF!</v>
      </c>
      <c r="I619" s="351" t="e">
        <f>+'Ark1'!#REF!</f>
        <v>#REF!</v>
      </c>
      <c r="J619" s="235" t="e">
        <f>+IF(I619=0,"",'Ark1'!#REF!)</f>
        <v>#REF!</v>
      </c>
      <c r="K619" s="235"/>
      <c r="L619" s="235" t="e">
        <f>+IF(I619=0,"",'Ark1'!#REF!)</f>
        <v>#REF!</v>
      </c>
      <c r="M619" s="235"/>
      <c r="N619" s="237" t="e">
        <f>+'Ark1'!#REF!</f>
        <v>#REF!</v>
      </c>
      <c r="O619" s="237"/>
      <c r="P619" s="237"/>
      <c r="Q619" s="237"/>
      <c r="R619" s="32" t="e">
        <f>+IF(I619=0,"",'Ark1'!#REF!)</f>
        <v>#REF!</v>
      </c>
      <c r="S619" s="32"/>
      <c r="T619" s="235" t="e">
        <f>+IF(N619=0,"",'Ark1'!#REF!)</f>
        <v>#REF!</v>
      </c>
      <c r="U619" s="235"/>
      <c r="V619" s="235" t="e">
        <f>+IF(N619=0,"",'Ark1'!#REF!)</f>
        <v>#REF!</v>
      </c>
      <c r="W619" s="235"/>
      <c r="X619" s="236" t="e">
        <f>+IF(I619=0,"",'Ark1'!#REF!)</f>
        <v>#REF!</v>
      </c>
      <c r="Y619" s="237" t="e">
        <f>+IF(I619=0,"",'Ark1'!#REF!)</f>
        <v>#REF!</v>
      </c>
      <c r="Z619" s="237" t="e">
        <f>+IF(I619=0,"",'Ark1'!#REF!)</f>
        <v>#REF!</v>
      </c>
      <c r="AA619" s="237" t="e">
        <f>+IF(I619=0,"",'Ark1'!#REF!)</f>
        <v>#REF!</v>
      </c>
      <c r="AB619" s="237" t="e">
        <f>+IF(I619=0,"",'Ark1'!#REF!)</f>
        <v>#REF!</v>
      </c>
      <c r="AC619" s="235" t="e">
        <f>+IF(I619=0,"",'Ark1'!#REF!)</f>
        <v>#REF!</v>
      </c>
      <c r="AD619" s="236" t="e">
        <f>+IF(I619=0,"",'Ark1'!#REF!)</f>
        <v>#REF!</v>
      </c>
      <c r="AE619" s="237" t="e">
        <f>+IF(I619=0,"",'Ark1'!#REF!)</f>
        <v>#REF!</v>
      </c>
      <c r="AF619" s="235" t="e">
        <f t="shared" si="57"/>
        <v>#REF!</v>
      </c>
      <c r="AG619" s="235" t="e">
        <f t="shared" si="59"/>
        <v>#REF!</v>
      </c>
      <c r="AH619" s="305"/>
    </row>
    <row r="620" spans="1:34" ht="15.6">
      <c r="A620" s="305"/>
      <c r="B620" s="305" t="e">
        <f>+'Ark1'!#REF!</f>
        <v>#REF!</v>
      </c>
      <c r="C620" s="234" t="e">
        <f>+'Ark1'!#REF!</f>
        <v>#REF!</v>
      </c>
      <c r="D620" s="234" t="e">
        <f>VLOOKUP(C620,Klasse!$C$10:$D$26,2)</f>
        <v>#REF!</v>
      </c>
      <c r="E620" s="234" t="e">
        <f>+'Ark1'!#REF!</f>
        <v>#REF!</v>
      </c>
      <c r="F620" s="234" t="e">
        <f>+'Ark1'!#REF!</f>
        <v>#REF!</v>
      </c>
      <c r="G620" s="234" t="e">
        <f>VLOOKUP(F620,Slakteri!$C$9:$D$36,2)</f>
        <v>#REF!</v>
      </c>
      <c r="H620" s="234" t="e">
        <f>+IF(I620=0,"",'Ark1'!#REF!)</f>
        <v>#REF!</v>
      </c>
      <c r="I620" s="351" t="e">
        <f>+'Ark1'!#REF!</f>
        <v>#REF!</v>
      </c>
      <c r="J620" s="235" t="e">
        <f>+IF(I620=0,"",'Ark1'!#REF!)</f>
        <v>#REF!</v>
      </c>
      <c r="K620" s="235"/>
      <c r="L620" s="235" t="e">
        <f>+IF(I620=0,"",'Ark1'!#REF!)</f>
        <v>#REF!</v>
      </c>
      <c r="M620" s="235"/>
      <c r="N620" s="237" t="e">
        <f>+'Ark1'!#REF!</f>
        <v>#REF!</v>
      </c>
      <c r="O620" s="237"/>
      <c r="P620" s="237"/>
      <c r="Q620" s="237"/>
      <c r="R620" s="32" t="e">
        <f>+IF(I620=0,"",'Ark1'!#REF!)</f>
        <v>#REF!</v>
      </c>
      <c r="S620" s="32"/>
      <c r="T620" s="235" t="e">
        <f>+IF(N620=0,"",'Ark1'!#REF!)</f>
        <v>#REF!</v>
      </c>
      <c r="U620" s="235"/>
      <c r="V620" s="235" t="e">
        <f>+IF(N620=0,"",'Ark1'!#REF!)</f>
        <v>#REF!</v>
      </c>
      <c r="W620" s="235"/>
      <c r="X620" s="236" t="e">
        <f>+IF(I620=0,"",'Ark1'!#REF!)</f>
        <v>#REF!</v>
      </c>
      <c r="Y620" s="237" t="e">
        <f>+IF(I620=0,"",'Ark1'!#REF!)</f>
        <v>#REF!</v>
      </c>
      <c r="Z620" s="237" t="e">
        <f>+IF(I620=0,"",'Ark1'!#REF!)</f>
        <v>#REF!</v>
      </c>
      <c r="AA620" s="237" t="e">
        <f>+IF(I620=0,"",'Ark1'!#REF!)</f>
        <v>#REF!</v>
      </c>
      <c r="AB620" s="237" t="e">
        <f>+IF(I620=0,"",'Ark1'!#REF!)</f>
        <v>#REF!</v>
      </c>
      <c r="AC620" s="235" t="e">
        <f>+IF(I620=0,"",'Ark1'!#REF!)</f>
        <v>#REF!</v>
      </c>
      <c r="AD620" s="236" t="e">
        <f>+IF(I620=0,"",'Ark1'!#REF!)</f>
        <v>#REF!</v>
      </c>
      <c r="AE620" s="237" t="e">
        <f>+IF(I620=0,"",'Ark1'!#REF!)</f>
        <v>#REF!</v>
      </c>
      <c r="AF620" s="235" t="e">
        <f t="shared" si="57"/>
        <v>#REF!</v>
      </c>
      <c r="AG620" s="235" t="e">
        <f t="shared" si="59"/>
        <v>#REF!</v>
      </c>
      <c r="AH620" s="305"/>
    </row>
    <row r="621" spans="1:34" ht="15.6">
      <c r="A621" s="305"/>
      <c r="B621" s="305" t="e">
        <f>+'Ark1'!#REF!</f>
        <v>#REF!</v>
      </c>
      <c r="C621" s="234" t="e">
        <f>+'Ark1'!#REF!</f>
        <v>#REF!</v>
      </c>
      <c r="D621" s="234" t="e">
        <f>VLOOKUP(C621,Klasse!$C$10:$D$26,2)</f>
        <v>#REF!</v>
      </c>
      <c r="E621" s="234" t="e">
        <f>+'Ark1'!#REF!</f>
        <v>#REF!</v>
      </c>
      <c r="F621" s="234" t="e">
        <f>+'Ark1'!#REF!</f>
        <v>#REF!</v>
      </c>
      <c r="G621" s="234" t="e">
        <f>VLOOKUP(F621,Slakteri!$C$9:$D$36,2)</f>
        <v>#REF!</v>
      </c>
      <c r="H621" s="234" t="e">
        <f>+IF(I621=0,"",'Ark1'!#REF!)</f>
        <v>#REF!</v>
      </c>
      <c r="I621" s="351" t="e">
        <f>+'Ark1'!#REF!</f>
        <v>#REF!</v>
      </c>
      <c r="J621" s="235" t="e">
        <f>+IF(I621=0,"",'Ark1'!#REF!)</f>
        <v>#REF!</v>
      </c>
      <c r="K621" s="235"/>
      <c r="L621" s="235" t="e">
        <f>+IF(I621=0,"",'Ark1'!#REF!)</f>
        <v>#REF!</v>
      </c>
      <c r="M621" s="235"/>
      <c r="N621" s="237" t="e">
        <f>+'Ark1'!#REF!</f>
        <v>#REF!</v>
      </c>
      <c r="O621" s="237"/>
      <c r="P621" s="237"/>
      <c r="Q621" s="237"/>
      <c r="R621" s="32" t="e">
        <f>+IF(I621=0,"",'Ark1'!#REF!)</f>
        <v>#REF!</v>
      </c>
      <c r="S621" s="32"/>
      <c r="T621" s="235" t="e">
        <f>+IF(N621=0,"",'Ark1'!#REF!)</f>
        <v>#REF!</v>
      </c>
      <c r="U621" s="235"/>
      <c r="V621" s="235" t="e">
        <f>+IF(N621=0,"",'Ark1'!#REF!)</f>
        <v>#REF!</v>
      </c>
      <c r="W621" s="235"/>
      <c r="X621" s="236" t="e">
        <f>+IF(I621=0,"",'Ark1'!#REF!)</f>
        <v>#REF!</v>
      </c>
      <c r="Y621" s="237" t="e">
        <f>+IF(I621=0,"",'Ark1'!#REF!)</f>
        <v>#REF!</v>
      </c>
      <c r="Z621" s="237" t="e">
        <f>+IF(I621=0,"",'Ark1'!#REF!)</f>
        <v>#REF!</v>
      </c>
      <c r="AA621" s="237" t="e">
        <f>+IF(I621=0,"",'Ark1'!#REF!)</f>
        <v>#REF!</v>
      </c>
      <c r="AB621" s="237" t="e">
        <f>+IF(I621=0,"",'Ark1'!#REF!)</f>
        <v>#REF!</v>
      </c>
      <c r="AC621" s="235" t="e">
        <f>+IF(I621=0,"",'Ark1'!#REF!)</f>
        <v>#REF!</v>
      </c>
      <c r="AD621" s="236" t="e">
        <f>+IF(I621=0,"",'Ark1'!#REF!)</f>
        <v>#REF!</v>
      </c>
      <c r="AE621" s="237" t="e">
        <f>+IF(I621=0,"",'Ark1'!#REF!)</f>
        <v>#REF!</v>
      </c>
      <c r="AF621" s="235" t="e">
        <f t="shared" si="57"/>
        <v>#REF!</v>
      </c>
      <c r="AG621" s="235" t="e">
        <f t="shared" si="59"/>
        <v>#REF!</v>
      </c>
      <c r="AH621" s="305"/>
    </row>
    <row r="622" spans="1:34" ht="15.6">
      <c r="A622" s="305"/>
      <c r="B622" s="305" t="e">
        <f>+'Ark1'!#REF!</f>
        <v>#REF!</v>
      </c>
      <c r="C622" s="234" t="e">
        <f>+'Ark1'!#REF!</f>
        <v>#REF!</v>
      </c>
      <c r="D622" s="234" t="e">
        <f>VLOOKUP(C622,Klasse!$C$10:$D$26,2)</f>
        <v>#REF!</v>
      </c>
      <c r="E622" s="234" t="e">
        <f>+'Ark1'!#REF!</f>
        <v>#REF!</v>
      </c>
      <c r="F622" s="234" t="e">
        <f>+'Ark1'!#REF!</f>
        <v>#REF!</v>
      </c>
      <c r="G622" s="234" t="e">
        <f>VLOOKUP(F622,Slakteri!$C$9:$D$36,2)</f>
        <v>#REF!</v>
      </c>
      <c r="H622" s="234" t="e">
        <f>+IF(I622=0,"",'Ark1'!#REF!)</f>
        <v>#REF!</v>
      </c>
      <c r="I622" s="351" t="e">
        <f>+'Ark1'!#REF!</f>
        <v>#REF!</v>
      </c>
      <c r="J622" s="235" t="e">
        <f>+IF(I622=0,"",'Ark1'!#REF!)</f>
        <v>#REF!</v>
      </c>
      <c r="K622" s="235"/>
      <c r="L622" s="235" t="e">
        <f>+IF(I622=0,"",'Ark1'!#REF!)</f>
        <v>#REF!</v>
      </c>
      <c r="M622" s="235"/>
      <c r="N622" s="237" t="e">
        <f>+'Ark1'!#REF!</f>
        <v>#REF!</v>
      </c>
      <c r="O622" s="237"/>
      <c r="P622" s="237"/>
      <c r="Q622" s="237"/>
      <c r="R622" s="32" t="e">
        <f>+IF(I622=0,"",'Ark1'!#REF!)</f>
        <v>#REF!</v>
      </c>
      <c r="S622" s="32"/>
      <c r="T622" s="235" t="e">
        <f>+IF(N622=0,"",'Ark1'!#REF!)</f>
        <v>#REF!</v>
      </c>
      <c r="U622" s="235"/>
      <c r="V622" s="235" t="e">
        <f>+IF(N622=0,"",'Ark1'!#REF!)</f>
        <v>#REF!</v>
      </c>
      <c r="W622" s="235"/>
      <c r="X622" s="236" t="e">
        <f>+IF(I622=0,"",'Ark1'!#REF!)</f>
        <v>#REF!</v>
      </c>
      <c r="Y622" s="237" t="e">
        <f>+IF(I622=0,"",'Ark1'!#REF!)</f>
        <v>#REF!</v>
      </c>
      <c r="Z622" s="237" t="e">
        <f>+IF(I622=0,"",'Ark1'!#REF!)</f>
        <v>#REF!</v>
      </c>
      <c r="AA622" s="237" t="e">
        <f>+IF(I622=0,"",'Ark1'!#REF!)</f>
        <v>#REF!</v>
      </c>
      <c r="AB622" s="237" t="e">
        <f>+IF(I622=0,"",'Ark1'!#REF!)</f>
        <v>#REF!</v>
      </c>
      <c r="AC622" s="235" t="e">
        <f>+IF(I622=0,"",'Ark1'!#REF!)</f>
        <v>#REF!</v>
      </c>
      <c r="AD622" s="236" t="e">
        <f>+IF(I622=0,"",'Ark1'!#REF!)</f>
        <v>#REF!</v>
      </c>
      <c r="AE622" s="237" t="e">
        <f>+IF(I622=0,"",'Ark1'!#REF!)</f>
        <v>#REF!</v>
      </c>
      <c r="AF622" s="235" t="e">
        <f t="shared" si="57"/>
        <v>#REF!</v>
      </c>
      <c r="AG622" s="235" t="e">
        <f t="shared" si="59"/>
        <v>#REF!</v>
      </c>
      <c r="AH622" s="305"/>
    </row>
    <row r="623" spans="1:34" ht="15.6">
      <c r="A623" s="305"/>
      <c r="B623" s="305" t="e">
        <f>+'Ark1'!#REF!</f>
        <v>#REF!</v>
      </c>
      <c r="C623" s="234" t="e">
        <f>+'Ark1'!#REF!</f>
        <v>#REF!</v>
      </c>
      <c r="D623" s="234" t="e">
        <f>VLOOKUP(C623,Klasse!$C$10:$D$26,2)</f>
        <v>#REF!</v>
      </c>
      <c r="E623" s="234" t="e">
        <f>+'Ark1'!#REF!</f>
        <v>#REF!</v>
      </c>
      <c r="F623" s="234" t="e">
        <f>+'Ark1'!#REF!</f>
        <v>#REF!</v>
      </c>
      <c r="G623" s="234" t="e">
        <f>VLOOKUP(F623,Slakteri!$C$9:$D$36,2)</f>
        <v>#REF!</v>
      </c>
      <c r="H623" s="234" t="e">
        <f>+IF(I623=0,"",'Ark1'!#REF!)</f>
        <v>#REF!</v>
      </c>
      <c r="I623" s="351" t="e">
        <f>+'Ark1'!#REF!</f>
        <v>#REF!</v>
      </c>
      <c r="J623" s="235" t="e">
        <f>+IF(I623=0,"",'Ark1'!#REF!)</f>
        <v>#REF!</v>
      </c>
      <c r="K623" s="235"/>
      <c r="L623" s="235" t="e">
        <f>+IF(I623=0,"",'Ark1'!#REF!)</f>
        <v>#REF!</v>
      </c>
      <c r="M623" s="235"/>
      <c r="N623" s="237" t="e">
        <f>+'Ark1'!#REF!</f>
        <v>#REF!</v>
      </c>
      <c r="O623" s="237"/>
      <c r="P623" s="237"/>
      <c r="Q623" s="237"/>
      <c r="R623" s="32" t="e">
        <f>+IF(I623=0,"",'Ark1'!#REF!)</f>
        <v>#REF!</v>
      </c>
      <c r="S623" s="32"/>
      <c r="T623" s="235" t="e">
        <f>+IF(N623=0,"",'Ark1'!#REF!)</f>
        <v>#REF!</v>
      </c>
      <c r="U623" s="235"/>
      <c r="V623" s="235" t="e">
        <f>+IF(N623=0,"",'Ark1'!#REF!)</f>
        <v>#REF!</v>
      </c>
      <c r="W623" s="235"/>
      <c r="X623" s="236" t="e">
        <f>+IF(I623=0,"",'Ark1'!#REF!)</f>
        <v>#REF!</v>
      </c>
      <c r="Y623" s="237" t="e">
        <f>+IF(I623=0,"",'Ark1'!#REF!)</f>
        <v>#REF!</v>
      </c>
      <c r="Z623" s="237" t="e">
        <f>+IF(I623=0,"",'Ark1'!#REF!)</f>
        <v>#REF!</v>
      </c>
      <c r="AA623" s="237" t="e">
        <f>+IF(I623=0,"",'Ark1'!#REF!)</f>
        <v>#REF!</v>
      </c>
      <c r="AB623" s="237" t="e">
        <f>+IF(I623=0,"",'Ark1'!#REF!)</f>
        <v>#REF!</v>
      </c>
      <c r="AC623" s="235" t="e">
        <f>+IF(I623=0,"",'Ark1'!#REF!)</f>
        <v>#REF!</v>
      </c>
      <c r="AD623" s="236" t="e">
        <f>+IF(I623=0,"",'Ark1'!#REF!)</f>
        <v>#REF!</v>
      </c>
      <c r="AE623" s="237" t="e">
        <f>+IF(I623=0,"",'Ark1'!#REF!)</f>
        <v>#REF!</v>
      </c>
      <c r="AF623" s="235" t="e">
        <f t="shared" si="57"/>
        <v>#REF!</v>
      </c>
      <c r="AG623" s="235" t="e">
        <f t="shared" si="59"/>
        <v>#REF!</v>
      </c>
      <c r="AH623" s="305"/>
    </row>
    <row r="624" spans="1:34" ht="15.6">
      <c r="A624" s="305"/>
      <c r="B624" s="305" t="e">
        <f>+'Ark1'!#REF!</f>
        <v>#REF!</v>
      </c>
      <c r="C624" s="234" t="e">
        <f>+'Ark1'!#REF!</f>
        <v>#REF!</v>
      </c>
      <c r="D624" s="234" t="e">
        <f>VLOOKUP(C624,Klasse!$C$10:$D$26,2)</f>
        <v>#REF!</v>
      </c>
      <c r="E624" s="234" t="e">
        <f>+'Ark1'!#REF!</f>
        <v>#REF!</v>
      </c>
      <c r="F624" s="234" t="e">
        <f>+'Ark1'!#REF!</f>
        <v>#REF!</v>
      </c>
      <c r="G624" s="234" t="e">
        <f>VLOOKUP(F624,Slakteri!$C$9:$D$36,2)</f>
        <v>#REF!</v>
      </c>
      <c r="H624" s="234" t="e">
        <f>+IF(I624=0,"",'Ark1'!#REF!)</f>
        <v>#REF!</v>
      </c>
      <c r="I624" s="351" t="e">
        <f>+'Ark1'!#REF!</f>
        <v>#REF!</v>
      </c>
      <c r="J624" s="235" t="e">
        <f>+IF(I624=0,"",'Ark1'!#REF!)</f>
        <v>#REF!</v>
      </c>
      <c r="K624" s="235"/>
      <c r="L624" s="235" t="e">
        <f>+IF(I624=0,"",'Ark1'!#REF!)</f>
        <v>#REF!</v>
      </c>
      <c r="M624" s="235"/>
      <c r="N624" s="237" t="e">
        <f>+'Ark1'!#REF!</f>
        <v>#REF!</v>
      </c>
      <c r="O624" s="237"/>
      <c r="P624" s="237"/>
      <c r="Q624" s="237"/>
      <c r="R624" s="32" t="e">
        <f>+IF(I624=0,"",'Ark1'!#REF!)</f>
        <v>#REF!</v>
      </c>
      <c r="S624" s="32"/>
      <c r="T624" s="235" t="e">
        <f>+IF(N624=0,"",'Ark1'!#REF!)</f>
        <v>#REF!</v>
      </c>
      <c r="U624" s="235"/>
      <c r="V624" s="235" t="e">
        <f>+IF(N624=0,"",'Ark1'!#REF!)</f>
        <v>#REF!</v>
      </c>
      <c r="W624" s="235"/>
      <c r="X624" s="236" t="e">
        <f>+IF(I624=0,"",'Ark1'!#REF!)</f>
        <v>#REF!</v>
      </c>
      <c r="Y624" s="237" t="e">
        <f>+IF(I624=0,"",'Ark1'!#REF!)</f>
        <v>#REF!</v>
      </c>
      <c r="Z624" s="237" t="e">
        <f>+IF(I624=0,"",'Ark1'!#REF!)</f>
        <v>#REF!</v>
      </c>
      <c r="AA624" s="237" t="e">
        <f>+IF(I624=0,"",'Ark1'!#REF!)</f>
        <v>#REF!</v>
      </c>
      <c r="AB624" s="237" t="e">
        <f>+IF(I624=0,"",'Ark1'!#REF!)</f>
        <v>#REF!</v>
      </c>
      <c r="AC624" s="235" t="e">
        <f>+IF(I624=0,"",'Ark1'!#REF!)</f>
        <v>#REF!</v>
      </c>
      <c r="AD624" s="236" t="e">
        <f>+IF(I624=0,"",'Ark1'!#REF!)</f>
        <v>#REF!</v>
      </c>
      <c r="AE624" s="237" t="e">
        <f>+IF(I624=0,"",'Ark1'!#REF!)</f>
        <v>#REF!</v>
      </c>
      <c r="AF624" s="235" t="e">
        <f t="shared" si="57"/>
        <v>#REF!</v>
      </c>
      <c r="AG624" s="235" t="e">
        <f t="shared" si="59"/>
        <v>#REF!</v>
      </c>
      <c r="AH624" s="305"/>
    </row>
    <row r="625" spans="1:62" ht="15" customHeight="1">
      <c r="A625" s="305"/>
      <c r="B625" s="305"/>
      <c r="C625" s="305"/>
      <c r="D625" s="305"/>
      <c r="E625" s="305"/>
      <c r="F625" s="305"/>
      <c r="G625" s="305"/>
      <c r="H625" s="305"/>
      <c r="I625" s="352"/>
      <c r="J625" s="328"/>
      <c r="K625" s="328"/>
      <c r="L625" s="328"/>
      <c r="M625" s="328"/>
      <c r="N625" s="237" t="e">
        <f>+'Ark1'!#REF!</f>
        <v>#REF!</v>
      </c>
      <c r="O625" s="237"/>
      <c r="P625" s="237"/>
      <c r="Q625" s="237"/>
      <c r="R625" s="305"/>
      <c r="S625" s="305"/>
      <c r="T625" s="235" t="e">
        <f>+IF(N625=0,"",'Ark1'!#REF!)</f>
        <v>#REF!</v>
      </c>
      <c r="U625" s="235"/>
      <c r="V625" s="235" t="e">
        <f>+IF(N625=0,"",'Ark1'!#REF!)</f>
        <v>#REF!</v>
      </c>
      <c r="W625" s="235"/>
      <c r="X625" s="305"/>
      <c r="Y625" s="329"/>
      <c r="Z625" s="329"/>
      <c r="AA625" s="329"/>
      <c r="AB625" s="329"/>
      <c r="AC625" s="329"/>
      <c r="AD625" s="305"/>
      <c r="AE625" s="329"/>
      <c r="AF625" s="330"/>
      <c r="AG625" s="331"/>
      <c r="AH625" s="305"/>
      <c r="AI625" s="217"/>
      <c r="AK625" s="29"/>
      <c r="AL625" s="27"/>
      <c r="AM625" s="218"/>
      <c r="AN625" s="28"/>
      <c r="AR625" s="28"/>
      <c r="BJ625" s="230"/>
    </row>
    <row r="626" spans="1:62" ht="19.8">
      <c r="A626" s="305"/>
      <c r="B626" s="305" t="s">
        <v>648</v>
      </c>
      <c r="C626" s="305"/>
      <c r="D626" s="259" t="e">
        <f>+D628</f>
        <v>#REF!</v>
      </c>
      <c r="E626" s="305"/>
      <c r="F626" s="305"/>
      <c r="G626" s="305"/>
      <c r="H626" s="305"/>
      <c r="I626" s="336" t="e">
        <f>SUM(I628:I652)</f>
        <v>#REF!</v>
      </c>
      <c r="J626" s="332"/>
      <c r="K626" s="332"/>
      <c r="L626" s="332"/>
      <c r="M626" s="332"/>
      <c r="N626" s="237" t="e">
        <f>+'Ark1'!#REF!</f>
        <v>#REF!</v>
      </c>
      <c r="O626" s="237"/>
      <c r="P626" s="237"/>
      <c r="Q626" s="237"/>
      <c r="R626" s="262">
        <f>+Klasse!N292</f>
        <v>26.182651186714725</v>
      </c>
      <c r="S626" s="262"/>
      <c r="T626" s="235" t="e">
        <f>+IF(N626=0,"",'Ark1'!#REF!)</f>
        <v>#REF!</v>
      </c>
      <c r="U626" s="235"/>
      <c r="V626" s="235" t="e">
        <f>+IF(N626=0,"",'Ark1'!#REF!)</f>
        <v>#REF!</v>
      </c>
      <c r="W626" s="235"/>
      <c r="X626" s="333"/>
      <c r="Y626" s="329"/>
      <c r="Z626" s="329"/>
      <c r="AA626" s="329"/>
      <c r="AB626" s="329"/>
      <c r="AC626" s="329"/>
      <c r="AD626" s="305"/>
      <c r="AE626" s="329"/>
      <c r="AF626" s="329"/>
      <c r="AG626" s="329"/>
      <c r="AH626" s="329"/>
      <c r="AI626" s="217"/>
      <c r="AK626" s="29"/>
      <c r="AL626" s="27"/>
      <c r="AM626" s="218"/>
      <c r="AN626" s="28"/>
      <c r="AR626" s="28"/>
      <c r="BJ626" s="230"/>
    </row>
    <row r="627" spans="1:62" ht="15" customHeight="1">
      <c r="A627" s="580"/>
      <c r="B627" s="580"/>
      <c r="C627" s="581" t="s">
        <v>649</v>
      </c>
      <c r="D627" s="580"/>
      <c r="E627" s="580"/>
      <c r="F627" s="580"/>
      <c r="G627" s="305"/>
      <c r="H627" s="305"/>
      <c r="I627" s="305"/>
      <c r="J627" s="305"/>
      <c r="K627" s="305"/>
      <c r="L627" s="305"/>
      <c r="M627" s="305"/>
      <c r="N627" s="237" t="e">
        <f>+'Ark1'!#REF!</f>
        <v>#REF!</v>
      </c>
      <c r="O627" s="237"/>
      <c r="P627" s="237"/>
      <c r="Q627" s="237"/>
      <c r="R627" s="305"/>
      <c r="S627" s="305"/>
      <c r="T627" s="235" t="e">
        <f>+IF(N627=0,"",'Ark1'!#REF!)</f>
        <v>#REF!</v>
      </c>
      <c r="U627" s="235"/>
      <c r="V627" s="235" t="e">
        <f>+IF(N627=0,"",'Ark1'!#REF!)</f>
        <v>#REF!</v>
      </c>
      <c r="W627" s="235"/>
      <c r="X627" s="305"/>
      <c r="Y627" s="305"/>
      <c r="Z627" s="305"/>
      <c r="AA627" s="305"/>
      <c r="AB627" s="305"/>
      <c r="AC627" s="305"/>
      <c r="AD627" s="305"/>
      <c r="AE627" s="305"/>
      <c r="AF627" s="305"/>
      <c r="AG627" s="305"/>
      <c r="AH627" s="305"/>
      <c r="AI627" s="217"/>
      <c r="AK627" s="29"/>
      <c r="AL627" s="27"/>
      <c r="AM627" s="218"/>
      <c r="AN627" s="28"/>
      <c r="AR627" s="28"/>
      <c r="BJ627" s="230"/>
    </row>
    <row r="628" spans="1:62" ht="15.6">
      <c r="A628" s="305"/>
      <c r="B628" s="305" t="e">
        <f>+'Ark1'!#REF!</f>
        <v>#REF!</v>
      </c>
      <c r="C628" s="234" t="e">
        <f>+'Ark1'!#REF!</f>
        <v>#REF!</v>
      </c>
      <c r="D628" s="234" t="e">
        <f>VLOOKUP(C628,Klasse!$C$10:$D$26,2)</f>
        <v>#REF!</v>
      </c>
      <c r="E628" s="234" t="e">
        <f>+'Ark1'!#REF!</f>
        <v>#REF!</v>
      </c>
      <c r="F628" s="234" t="e">
        <f>+'Ark1'!#REF!</f>
        <v>#REF!</v>
      </c>
      <c r="G628" s="234" t="e">
        <f>VLOOKUP(F628,Slakteri!$C$9:$D$36,2)</f>
        <v>#REF!</v>
      </c>
      <c r="H628" s="234" t="e">
        <f>+IF(I628=0,"",'Ark1'!#REF!)</f>
        <v>#REF!</v>
      </c>
      <c r="I628" s="351" t="e">
        <f>+'Ark1'!#REF!</f>
        <v>#REF!</v>
      </c>
      <c r="J628" s="235" t="e">
        <f>+IF(I628=0,"",'Ark1'!#REF!)</f>
        <v>#REF!</v>
      </c>
      <c r="K628" s="235"/>
      <c r="L628" s="235" t="e">
        <f>+IF(I628=0,"",'Ark1'!#REF!)</f>
        <v>#REF!</v>
      </c>
      <c r="M628" s="235"/>
      <c r="N628" s="237" t="e">
        <f>+'Ark1'!#REF!</f>
        <v>#REF!</v>
      </c>
      <c r="O628" s="237"/>
      <c r="P628" s="237"/>
      <c r="Q628" s="237"/>
      <c r="R628" s="32" t="e">
        <f>+IF(I628=0,"",'Ark1'!#REF!)</f>
        <v>#REF!</v>
      </c>
      <c r="S628" s="32"/>
      <c r="T628" s="235" t="e">
        <f>+IF(N628=0,"",'Ark1'!#REF!)</f>
        <v>#REF!</v>
      </c>
      <c r="U628" s="235"/>
      <c r="V628" s="235" t="e">
        <f>+IF(N628=0,"",'Ark1'!#REF!)</f>
        <v>#REF!</v>
      </c>
      <c r="W628" s="235"/>
      <c r="X628" s="236" t="e">
        <f>+IF(I628=0,"",'Ark1'!#REF!)</f>
        <v>#REF!</v>
      </c>
      <c r="Y628" s="237" t="e">
        <f>+IF(I628=0,"",'Ark1'!#REF!)</f>
        <v>#REF!</v>
      </c>
      <c r="Z628" s="237" t="e">
        <f>+IF(I628=0,"",'Ark1'!#REF!)</f>
        <v>#REF!</v>
      </c>
      <c r="AA628" s="237" t="e">
        <f>+IF(I628=0,"",'Ark1'!#REF!)</f>
        <v>#REF!</v>
      </c>
      <c r="AB628" s="237" t="e">
        <f>+IF(I628=0,"",'Ark1'!#REF!)</f>
        <v>#REF!</v>
      </c>
      <c r="AC628" s="235" t="e">
        <f>+IF(I628=0,"",'Ark1'!#REF!)</f>
        <v>#REF!</v>
      </c>
      <c r="AD628" s="236" t="e">
        <f>+IF(I628=0,"",'Ark1'!#REF!)</f>
        <v>#REF!</v>
      </c>
      <c r="AE628" s="237" t="e">
        <f>+IF(I628=0,"",'Ark1'!#REF!)</f>
        <v>#REF!</v>
      </c>
      <c r="AF628" s="235" t="e">
        <f t="shared" ref="AF628:AF652" si="60">IF(I628=0,"",R628/C628)</f>
        <v>#REF!</v>
      </c>
      <c r="AG628" s="235" t="e">
        <f t="shared" si="55"/>
        <v>#REF!</v>
      </c>
      <c r="AH628" s="305"/>
    </row>
    <row r="629" spans="1:62" ht="15.6">
      <c r="A629" s="305"/>
      <c r="B629" s="305" t="e">
        <f>+'Ark1'!#REF!</f>
        <v>#REF!</v>
      </c>
      <c r="C629" s="234" t="e">
        <f>+'Ark1'!#REF!</f>
        <v>#REF!</v>
      </c>
      <c r="D629" s="234" t="e">
        <f>VLOOKUP(C629,Klasse!$C$10:$D$26,2)</f>
        <v>#REF!</v>
      </c>
      <c r="E629" s="234" t="e">
        <f>+'Ark1'!#REF!</f>
        <v>#REF!</v>
      </c>
      <c r="F629" s="234" t="e">
        <f>+'Ark1'!#REF!</f>
        <v>#REF!</v>
      </c>
      <c r="G629" s="234" t="e">
        <f>VLOOKUP(F629,Slakteri!$C$9:$D$36,2)</f>
        <v>#REF!</v>
      </c>
      <c r="H629" s="234" t="e">
        <f>+IF(I629=0,"",'Ark1'!#REF!)</f>
        <v>#REF!</v>
      </c>
      <c r="I629" s="351" t="e">
        <f>+'Ark1'!#REF!</f>
        <v>#REF!</v>
      </c>
      <c r="J629" s="235" t="e">
        <f>+IF(I629=0,"",'Ark1'!#REF!)</f>
        <v>#REF!</v>
      </c>
      <c r="K629" s="235"/>
      <c r="L629" s="235" t="e">
        <f>+IF(I629=0,"",'Ark1'!#REF!)</f>
        <v>#REF!</v>
      </c>
      <c r="M629" s="235"/>
      <c r="N629" s="237" t="e">
        <f>+'Ark1'!#REF!</f>
        <v>#REF!</v>
      </c>
      <c r="O629" s="237"/>
      <c r="P629" s="237"/>
      <c r="Q629" s="237"/>
      <c r="R629" s="32" t="e">
        <f>+IF(I629=0,"",'Ark1'!#REF!)</f>
        <v>#REF!</v>
      </c>
      <c r="S629" s="32"/>
      <c r="T629" s="235" t="e">
        <f>+IF(N629=0,"",'Ark1'!#REF!)</f>
        <v>#REF!</v>
      </c>
      <c r="U629" s="235"/>
      <c r="V629" s="235" t="e">
        <f>+IF(N629=0,"",'Ark1'!#REF!)</f>
        <v>#REF!</v>
      </c>
      <c r="W629" s="235"/>
      <c r="X629" s="236" t="e">
        <f>+IF(I629=0,"",'Ark1'!#REF!)</f>
        <v>#REF!</v>
      </c>
      <c r="Y629" s="237" t="e">
        <f>+IF(I629=0,"",'Ark1'!#REF!)</f>
        <v>#REF!</v>
      </c>
      <c r="Z629" s="237" t="e">
        <f>+IF(I629=0,"",'Ark1'!#REF!)</f>
        <v>#REF!</v>
      </c>
      <c r="AA629" s="237" t="e">
        <f>+IF(I629=0,"",'Ark1'!#REF!)</f>
        <v>#REF!</v>
      </c>
      <c r="AB629" s="237" t="e">
        <f>+IF(I629=0,"",'Ark1'!#REF!)</f>
        <v>#REF!</v>
      </c>
      <c r="AC629" s="235" t="e">
        <f>+IF(I629=0,"",'Ark1'!#REF!)</f>
        <v>#REF!</v>
      </c>
      <c r="AD629" s="236" t="e">
        <f>+IF(I629=0,"",'Ark1'!#REF!)</f>
        <v>#REF!</v>
      </c>
      <c r="AE629" s="237" t="e">
        <f>+IF(I629=0,"",'Ark1'!#REF!)</f>
        <v>#REF!</v>
      </c>
      <c r="AF629" s="235" t="e">
        <f t="shared" si="60"/>
        <v>#REF!</v>
      </c>
      <c r="AG629" s="235" t="e">
        <f t="shared" ref="AG629:AG652" si="61">IF(I629=0,"",I629/H629)</f>
        <v>#REF!</v>
      </c>
      <c r="AH629" s="305"/>
    </row>
    <row r="630" spans="1:62" ht="15.6">
      <c r="A630" s="305"/>
      <c r="B630" s="305" t="e">
        <f>+'Ark1'!#REF!</f>
        <v>#REF!</v>
      </c>
      <c r="C630" s="234" t="e">
        <f>+'Ark1'!#REF!</f>
        <v>#REF!</v>
      </c>
      <c r="D630" s="234" t="e">
        <f>VLOOKUP(C630,Klasse!$C$10:$D$26,2)</f>
        <v>#REF!</v>
      </c>
      <c r="E630" s="234" t="e">
        <f>+'Ark1'!#REF!</f>
        <v>#REF!</v>
      </c>
      <c r="F630" s="234" t="e">
        <f>+'Ark1'!#REF!</f>
        <v>#REF!</v>
      </c>
      <c r="G630" s="234" t="e">
        <f>VLOOKUP(F630,Slakteri!$C$9:$D$36,2)</f>
        <v>#REF!</v>
      </c>
      <c r="H630" s="234" t="e">
        <f>+IF(I630=0,"",'Ark1'!#REF!)</f>
        <v>#REF!</v>
      </c>
      <c r="I630" s="351" t="e">
        <f>+'Ark1'!#REF!</f>
        <v>#REF!</v>
      </c>
      <c r="J630" s="235" t="e">
        <f>+IF(I630=0,"",'Ark1'!#REF!)</f>
        <v>#REF!</v>
      </c>
      <c r="K630" s="235"/>
      <c r="L630" s="235" t="e">
        <f>+IF(I630=0,"",'Ark1'!#REF!)</f>
        <v>#REF!</v>
      </c>
      <c r="M630" s="235"/>
      <c r="N630" s="237" t="e">
        <f>+'Ark1'!#REF!</f>
        <v>#REF!</v>
      </c>
      <c r="O630" s="237"/>
      <c r="P630" s="237"/>
      <c r="Q630" s="237"/>
      <c r="R630" s="32" t="e">
        <f>+IF(I630=0,"",'Ark1'!#REF!)</f>
        <v>#REF!</v>
      </c>
      <c r="S630" s="32"/>
      <c r="T630" s="235" t="e">
        <f>+IF(N630=0,"",'Ark1'!#REF!)</f>
        <v>#REF!</v>
      </c>
      <c r="U630" s="235"/>
      <c r="V630" s="235" t="e">
        <f>+IF(N630=0,"",'Ark1'!#REF!)</f>
        <v>#REF!</v>
      </c>
      <c r="W630" s="235"/>
      <c r="X630" s="236" t="e">
        <f>+IF(I630=0,"",'Ark1'!#REF!)</f>
        <v>#REF!</v>
      </c>
      <c r="Y630" s="237" t="e">
        <f>+IF(I630=0,"",'Ark1'!#REF!)</f>
        <v>#REF!</v>
      </c>
      <c r="Z630" s="237" t="e">
        <f>+IF(I630=0,"",'Ark1'!#REF!)</f>
        <v>#REF!</v>
      </c>
      <c r="AA630" s="237" t="e">
        <f>+IF(I630=0,"",'Ark1'!#REF!)</f>
        <v>#REF!</v>
      </c>
      <c r="AB630" s="237" t="e">
        <f>+IF(I630=0,"",'Ark1'!#REF!)</f>
        <v>#REF!</v>
      </c>
      <c r="AC630" s="235" t="e">
        <f>+IF(I630=0,"",'Ark1'!#REF!)</f>
        <v>#REF!</v>
      </c>
      <c r="AD630" s="236" t="e">
        <f>+IF(I630=0,"",'Ark1'!#REF!)</f>
        <v>#REF!</v>
      </c>
      <c r="AE630" s="237" t="e">
        <f>+IF(I630=0,"",'Ark1'!#REF!)</f>
        <v>#REF!</v>
      </c>
      <c r="AF630" s="235" t="e">
        <f t="shared" si="60"/>
        <v>#REF!</v>
      </c>
      <c r="AG630" s="235" t="e">
        <f t="shared" si="61"/>
        <v>#REF!</v>
      </c>
      <c r="AH630" s="305"/>
    </row>
    <row r="631" spans="1:62" ht="15.6">
      <c r="A631" s="305"/>
      <c r="B631" s="305" t="e">
        <f>+'Ark1'!#REF!</f>
        <v>#REF!</v>
      </c>
      <c r="C631" s="234" t="e">
        <f>+'Ark1'!#REF!</f>
        <v>#REF!</v>
      </c>
      <c r="D631" s="234" t="e">
        <f>VLOOKUP(C631,Klasse!$C$10:$D$26,2)</f>
        <v>#REF!</v>
      </c>
      <c r="E631" s="234" t="e">
        <f>+'Ark1'!#REF!</f>
        <v>#REF!</v>
      </c>
      <c r="F631" s="234" t="e">
        <f>+'Ark1'!#REF!</f>
        <v>#REF!</v>
      </c>
      <c r="G631" s="234" t="e">
        <f>VLOOKUP(F631,Slakteri!$C$9:$D$36,2)</f>
        <v>#REF!</v>
      </c>
      <c r="H631" s="234" t="e">
        <f>+IF(I631=0,"",'Ark1'!#REF!)</f>
        <v>#REF!</v>
      </c>
      <c r="I631" s="351" t="e">
        <f>+'Ark1'!#REF!</f>
        <v>#REF!</v>
      </c>
      <c r="J631" s="235" t="e">
        <f>+IF(I631=0,"",'Ark1'!#REF!)</f>
        <v>#REF!</v>
      </c>
      <c r="K631" s="235"/>
      <c r="L631" s="235" t="e">
        <f>+IF(I631=0,"",'Ark1'!#REF!)</f>
        <v>#REF!</v>
      </c>
      <c r="M631" s="235"/>
      <c r="N631" s="237" t="e">
        <f>+'Ark1'!#REF!</f>
        <v>#REF!</v>
      </c>
      <c r="O631" s="237"/>
      <c r="P631" s="237"/>
      <c r="Q631" s="237"/>
      <c r="R631" s="32" t="e">
        <f>+IF(I631=0,"",'Ark1'!#REF!)</f>
        <v>#REF!</v>
      </c>
      <c r="S631" s="32"/>
      <c r="T631" s="235" t="e">
        <f>+IF(N631=0,"",'Ark1'!#REF!)</f>
        <v>#REF!</v>
      </c>
      <c r="U631" s="235"/>
      <c r="V631" s="235" t="e">
        <f>+IF(N631=0,"",'Ark1'!#REF!)</f>
        <v>#REF!</v>
      </c>
      <c r="W631" s="235"/>
      <c r="X631" s="236" t="e">
        <f>+IF(I631=0,"",'Ark1'!#REF!)</f>
        <v>#REF!</v>
      </c>
      <c r="Y631" s="237" t="e">
        <f>+IF(I631=0,"",'Ark1'!#REF!)</f>
        <v>#REF!</v>
      </c>
      <c r="Z631" s="237" t="e">
        <f>+IF(I631=0,"",'Ark1'!#REF!)</f>
        <v>#REF!</v>
      </c>
      <c r="AA631" s="237" t="e">
        <f>+IF(I631=0,"",'Ark1'!#REF!)</f>
        <v>#REF!</v>
      </c>
      <c r="AB631" s="237" t="e">
        <f>+IF(I631=0,"",'Ark1'!#REF!)</f>
        <v>#REF!</v>
      </c>
      <c r="AC631" s="235" t="e">
        <f>+IF(I631=0,"",'Ark1'!#REF!)</f>
        <v>#REF!</v>
      </c>
      <c r="AD631" s="236" t="e">
        <f>+IF(I631=0,"",'Ark1'!#REF!)</f>
        <v>#REF!</v>
      </c>
      <c r="AE631" s="237" t="e">
        <f>+IF(I631=0,"",'Ark1'!#REF!)</f>
        <v>#REF!</v>
      </c>
      <c r="AF631" s="235" t="e">
        <f t="shared" si="60"/>
        <v>#REF!</v>
      </c>
      <c r="AG631" s="235" t="e">
        <f t="shared" si="61"/>
        <v>#REF!</v>
      </c>
      <c r="AH631" s="305"/>
    </row>
    <row r="632" spans="1:62" ht="15.6">
      <c r="A632" s="305"/>
      <c r="B632" s="305" t="e">
        <f>+'Ark1'!#REF!</f>
        <v>#REF!</v>
      </c>
      <c r="C632" s="234" t="e">
        <f>+'Ark1'!#REF!</f>
        <v>#REF!</v>
      </c>
      <c r="D632" s="234" t="e">
        <f>VLOOKUP(C632,Klasse!$C$10:$D$26,2)</f>
        <v>#REF!</v>
      </c>
      <c r="E632" s="234" t="e">
        <f>+'Ark1'!#REF!</f>
        <v>#REF!</v>
      </c>
      <c r="F632" s="234" t="e">
        <f>+'Ark1'!#REF!</f>
        <v>#REF!</v>
      </c>
      <c r="G632" s="234" t="e">
        <f>VLOOKUP(F632,Slakteri!$C$9:$D$36,2)</f>
        <v>#REF!</v>
      </c>
      <c r="H632" s="234" t="e">
        <f>+IF(I632=0,"",'Ark1'!#REF!)</f>
        <v>#REF!</v>
      </c>
      <c r="I632" s="351" t="e">
        <f>+'Ark1'!#REF!</f>
        <v>#REF!</v>
      </c>
      <c r="J632" s="235" t="e">
        <f>+IF(I632=0,"",'Ark1'!#REF!)</f>
        <v>#REF!</v>
      </c>
      <c r="K632" s="235"/>
      <c r="L632" s="235" t="e">
        <f>+IF(I632=0,"",'Ark1'!#REF!)</f>
        <v>#REF!</v>
      </c>
      <c r="M632" s="235"/>
      <c r="N632" s="237" t="e">
        <f>+'Ark1'!#REF!</f>
        <v>#REF!</v>
      </c>
      <c r="O632" s="237"/>
      <c r="P632" s="237"/>
      <c r="Q632" s="237"/>
      <c r="R632" s="32" t="e">
        <f>+IF(I632=0,"",'Ark1'!#REF!)</f>
        <v>#REF!</v>
      </c>
      <c r="S632" s="32"/>
      <c r="T632" s="235" t="e">
        <f>+IF(N632=0,"",'Ark1'!#REF!)</f>
        <v>#REF!</v>
      </c>
      <c r="U632" s="235"/>
      <c r="V632" s="235" t="e">
        <f>+IF(N632=0,"",'Ark1'!#REF!)</f>
        <v>#REF!</v>
      </c>
      <c r="W632" s="235"/>
      <c r="X632" s="236" t="e">
        <f>+IF(I632=0,"",'Ark1'!#REF!)</f>
        <v>#REF!</v>
      </c>
      <c r="Y632" s="237" t="e">
        <f>+IF(I632=0,"",'Ark1'!#REF!)</f>
        <v>#REF!</v>
      </c>
      <c r="Z632" s="237" t="e">
        <f>+IF(I632=0,"",'Ark1'!#REF!)</f>
        <v>#REF!</v>
      </c>
      <c r="AA632" s="237" t="e">
        <f>+IF(I632=0,"",'Ark1'!#REF!)</f>
        <v>#REF!</v>
      </c>
      <c r="AB632" s="237" t="e">
        <f>+IF(I632=0,"",'Ark1'!#REF!)</f>
        <v>#REF!</v>
      </c>
      <c r="AC632" s="235" t="e">
        <f>+IF(I632=0,"",'Ark1'!#REF!)</f>
        <v>#REF!</v>
      </c>
      <c r="AD632" s="236" t="e">
        <f>+IF(I632=0,"",'Ark1'!#REF!)</f>
        <v>#REF!</v>
      </c>
      <c r="AE632" s="237" t="e">
        <f>+IF(I632=0,"",'Ark1'!#REF!)</f>
        <v>#REF!</v>
      </c>
      <c r="AF632" s="235" t="e">
        <f t="shared" si="60"/>
        <v>#REF!</v>
      </c>
      <c r="AG632" s="235" t="e">
        <f t="shared" si="61"/>
        <v>#REF!</v>
      </c>
      <c r="AH632" s="305"/>
    </row>
    <row r="633" spans="1:62" ht="15.6">
      <c r="A633" s="305"/>
      <c r="B633" s="305" t="e">
        <f>+'Ark1'!#REF!</f>
        <v>#REF!</v>
      </c>
      <c r="C633" s="234" t="e">
        <f>+'Ark1'!#REF!</f>
        <v>#REF!</v>
      </c>
      <c r="D633" s="234" t="e">
        <f>VLOOKUP(C633,Klasse!$C$10:$D$26,2)</f>
        <v>#REF!</v>
      </c>
      <c r="E633" s="234" t="e">
        <f>+'Ark1'!#REF!</f>
        <v>#REF!</v>
      </c>
      <c r="F633" s="234" t="e">
        <f>+'Ark1'!#REF!</f>
        <v>#REF!</v>
      </c>
      <c r="G633" s="234" t="e">
        <f>VLOOKUP(F633,Slakteri!$C$9:$D$36,2)</f>
        <v>#REF!</v>
      </c>
      <c r="H633" s="234" t="e">
        <f>+IF(I633=0,"",'Ark1'!#REF!)</f>
        <v>#REF!</v>
      </c>
      <c r="I633" s="351" t="e">
        <f>+'Ark1'!#REF!</f>
        <v>#REF!</v>
      </c>
      <c r="J633" s="235" t="e">
        <f>+IF(I633=0,"",'Ark1'!#REF!)</f>
        <v>#REF!</v>
      </c>
      <c r="K633" s="235"/>
      <c r="L633" s="235" t="e">
        <f>+IF(I633=0,"",'Ark1'!#REF!)</f>
        <v>#REF!</v>
      </c>
      <c r="M633" s="235"/>
      <c r="N633" s="237" t="e">
        <f>+'Ark1'!#REF!</f>
        <v>#REF!</v>
      </c>
      <c r="O633" s="237"/>
      <c r="P633" s="237"/>
      <c r="Q633" s="237"/>
      <c r="R633" s="32" t="e">
        <f>+IF(I633=0,"",'Ark1'!#REF!)</f>
        <v>#REF!</v>
      </c>
      <c r="S633" s="32"/>
      <c r="T633" s="235" t="e">
        <f>+IF(N633=0,"",'Ark1'!#REF!)</f>
        <v>#REF!</v>
      </c>
      <c r="U633" s="235"/>
      <c r="V633" s="235" t="e">
        <f>+IF(N633=0,"",'Ark1'!#REF!)</f>
        <v>#REF!</v>
      </c>
      <c r="W633" s="235"/>
      <c r="X633" s="236" t="e">
        <f>+IF(I633=0,"",'Ark1'!#REF!)</f>
        <v>#REF!</v>
      </c>
      <c r="Y633" s="237" t="e">
        <f>+IF(I633=0,"",'Ark1'!#REF!)</f>
        <v>#REF!</v>
      </c>
      <c r="Z633" s="237" t="e">
        <f>+IF(I633=0,"",'Ark1'!#REF!)</f>
        <v>#REF!</v>
      </c>
      <c r="AA633" s="237" t="e">
        <f>+IF(I633=0,"",'Ark1'!#REF!)</f>
        <v>#REF!</v>
      </c>
      <c r="AB633" s="237" t="e">
        <f>+IF(I633=0,"",'Ark1'!#REF!)</f>
        <v>#REF!</v>
      </c>
      <c r="AC633" s="235" t="e">
        <f>+IF(I633=0,"",'Ark1'!#REF!)</f>
        <v>#REF!</v>
      </c>
      <c r="AD633" s="236" t="e">
        <f>+IF(I633=0,"",'Ark1'!#REF!)</f>
        <v>#REF!</v>
      </c>
      <c r="AE633" s="237" t="e">
        <f>+IF(I633=0,"",'Ark1'!#REF!)</f>
        <v>#REF!</v>
      </c>
      <c r="AF633" s="235" t="e">
        <f t="shared" si="60"/>
        <v>#REF!</v>
      </c>
      <c r="AG633" s="235" t="e">
        <f t="shared" si="61"/>
        <v>#REF!</v>
      </c>
      <c r="AH633" s="305"/>
    </row>
    <row r="634" spans="1:62" ht="15.6">
      <c r="A634" s="305"/>
      <c r="B634" s="305" t="e">
        <f>+'Ark1'!#REF!</f>
        <v>#REF!</v>
      </c>
      <c r="C634" s="234" t="e">
        <f>+'Ark1'!#REF!</f>
        <v>#REF!</v>
      </c>
      <c r="D634" s="234" t="e">
        <f>VLOOKUP(C634,Klasse!$C$10:$D$26,2)</f>
        <v>#REF!</v>
      </c>
      <c r="E634" s="234" t="e">
        <f>+'Ark1'!#REF!</f>
        <v>#REF!</v>
      </c>
      <c r="F634" s="234" t="e">
        <f>+'Ark1'!#REF!</f>
        <v>#REF!</v>
      </c>
      <c r="G634" s="234" t="e">
        <f>VLOOKUP(F634,Slakteri!$C$9:$D$36,2)</f>
        <v>#REF!</v>
      </c>
      <c r="H634" s="234" t="e">
        <f>+IF(I634=0,"",'Ark1'!#REF!)</f>
        <v>#REF!</v>
      </c>
      <c r="I634" s="351" t="e">
        <f>+'Ark1'!#REF!</f>
        <v>#REF!</v>
      </c>
      <c r="J634" s="235" t="e">
        <f>+IF(I634=0,"",'Ark1'!#REF!)</f>
        <v>#REF!</v>
      </c>
      <c r="K634" s="235"/>
      <c r="L634" s="235" t="e">
        <f>+IF(I634=0,"",'Ark1'!#REF!)</f>
        <v>#REF!</v>
      </c>
      <c r="M634" s="235"/>
      <c r="N634" s="237" t="e">
        <f>+'Ark1'!#REF!</f>
        <v>#REF!</v>
      </c>
      <c r="O634" s="237"/>
      <c r="P634" s="237"/>
      <c r="Q634" s="237"/>
      <c r="R634" s="32" t="e">
        <f>+IF(I634=0,"",'Ark1'!#REF!)</f>
        <v>#REF!</v>
      </c>
      <c r="S634" s="32"/>
      <c r="T634" s="235" t="e">
        <f>+IF(N634=0,"",'Ark1'!#REF!)</f>
        <v>#REF!</v>
      </c>
      <c r="U634" s="235"/>
      <c r="V634" s="235" t="e">
        <f>+IF(N634=0,"",'Ark1'!#REF!)</f>
        <v>#REF!</v>
      </c>
      <c r="W634" s="235"/>
      <c r="X634" s="236" t="e">
        <f>+IF(I634=0,"",'Ark1'!#REF!)</f>
        <v>#REF!</v>
      </c>
      <c r="Y634" s="237" t="e">
        <f>+IF(I634=0,"",'Ark1'!#REF!)</f>
        <v>#REF!</v>
      </c>
      <c r="Z634" s="237" t="e">
        <f>+IF(I634=0,"",'Ark1'!#REF!)</f>
        <v>#REF!</v>
      </c>
      <c r="AA634" s="237" t="e">
        <f>+IF(I634=0,"",'Ark1'!#REF!)</f>
        <v>#REF!</v>
      </c>
      <c r="AB634" s="237" t="e">
        <f>+IF(I634=0,"",'Ark1'!#REF!)</f>
        <v>#REF!</v>
      </c>
      <c r="AC634" s="235" t="e">
        <f>+IF(I634=0,"",'Ark1'!#REF!)</f>
        <v>#REF!</v>
      </c>
      <c r="AD634" s="236" t="e">
        <f>+IF(I634=0,"",'Ark1'!#REF!)</f>
        <v>#REF!</v>
      </c>
      <c r="AE634" s="237" t="e">
        <f>+IF(I634=0,"",'Ark1'!#REF!)</f>
        <v>#REF!</v>
      </c>
      <c r="AF634" s="235" t="e">
        <f t="shared" si="60"/>
        <v>#REF!</v>
      </c>
      <c r="AG634" s="235" t="e">
        <f t="shared" si="61"/>
        <v>#REF!</v>
      </c>
      <c r="AH634" s="305"/>
    </row>
    <row r="635" spans="1:62" ht="15.6">
      <c r="A635" s="305"/>
      <c r="B635" s="305" t="e">
        <f>+'Ark1'!#REF!</f>
        <v>#REF!</v>
      </c>
      <c r="C635" s="234" t="e">
        <f>+'Ark1'!#REF!</f>
        <v>#REF!</v>
      </c>
      <c r="D635" s="234" t="e">
        <f>VLOOKUP(C635,Klasse!$C$10:$D$26,2)</f>
        <v>#REF!</v>
      </c>
      <c r="E635" s="234" t="e">
        <f>+'Ark1'!#REF!</f>
        <v>#REF!</v>
      </c>
      <c r="F635" s="234" t="e">
        <f>+'Ark1'!#REF!</f>
        <v>#REF!</v>
      </c>
      <c r="G635" s="234" t="e">
        <f>VLOOKUP(F635,Slakteri!$C$9:$D$36,2)</f>
        <v>#REF!</v>
      </c>
      <c r="H635" s="234" t="e">
        <f>+IF(I635=0,"",'Ark1'!#REF!)</f>
        <v>#REF!</v>
      </c>
      <c r="I635" s="351" t="e">
        <f>+'Ark1'!#REF!</f>
        <v>#REF!</v>
      </c>
      <c r="J635" s="235" t="e">
        <f>+IF(I635=0,"",'Ark1'!#REF!)</f>
        <v>#REF!</v>
      </c>
      <c r="K635" s="235"/>
      <c r="L635" s="235" t="e">
        <f>+IF(I635=0,"",'Ark1'!#REF!)</f>
        <v>#REF!</v>
      </c>
      <c r="M635" s="235"/>
      <c r="N635" s="237" t="e">
        <f>+'Ark1'!#REF!</f>
        <v>#REF!</v>
      </c>
      <c r="O635" s="237"/>
      <c r="P635" s="237"/>
      <c r="Q635" s="237"/>
      <c r="R635" s="32" t="e">
        <f>+IF(I635=0,"",'Ark1'!#REF!)</f>
        <v>#REF!</v>
      </c>
      <c r="S635" s="32"/>
      <c r="T635" s="235" t="e">
        <f>+IF(N635=0,"",'Ark1'!#REF!)</f>
        <v>#REF!</v>
      </c>
      <c r="U635" s="235"/>
      <c r="V635" s="235" t="e">
        <f>+IF(N635=0,"",'Ark1'!#REF!)</f>
        <v>#REF!</v>
      </c>
      <c r="W635" s="235"/>
      <c r="X635" s="236" t="e">
        <f>+IF(I635=0,"",'Ark1'!#REF!)</f>
        <v>#REF!</v>
      </c>
      <c r="Y635" s="237" t="e">
        <f>+IF(I635=0,"",'Ark1'!#REF!)</f>
        <v>#REF!</v>
      </c>
      <c r="Z635" s="237" t="e">
        <f>+IF(I635=0,"",'Ark1'!#REF!)</f>
        <v>#REF!</v>
      </c>
      <c r="AA635" s="237" t="e">
        <f>+IF(I635=0,"",'Ark1'!#REF!)</f>
        <v>#REF!</v>
      </c>
      <c r="AB635" s="237" t="e">
        <f>+IF(I635=0,"",'Ark1'!#REF!)</f>
        <v>#REF!</v>
      </c>
      <c r="AC635" s="235" t="e">
        <f>+IF(I635=0,"",'Ark1'!#REF!)</f>
        <v>#REF!</v>
      </c>
      <c r="AD635" s="236" t="e">
        <f>+IF(I635=0,"",'Ark1'!#REF!)</f>
        <v>#REF!</v>
      </c>
      <c r="AE635" s="237" t="e">
        <f>+IF(I635=0,"",'Ark1'!#REF!)</f>
        <v>#REF!</v>
      </c>
      <c r="AF635" s="235" t="e">
        <f t="shared" si="60"/>
        <v>#REF!</v>
      </c>
      <c r="AG635" s="235" t="e">
        <f t="shared" si="61"/>
        <v>#REF!</v>
      </c>
      <c r="AH635" s="305"/>
    </row>
    <row r="636" spans="1:62" ht="15.6">
      <c r="A636" s="305"/>
      <c r="B636" s="305" t="e">
        <f>+'Ark1'!#REF!</f>
        <v>#REF!</v>
      </c>
      <c r="C636" s="234" t="e">
        <f>+'Ark1'!#REF!</f>
        <v>#REF!</v>
      </c>
      <c r="D636" s="234" t="e">
        <f>VLOOKUP(C636,Klasse!$C$10:$D$26,2)</f>
        <v>#REF!</v>
      </c>
      <c r="E636" s="234" t="e">
        <f>+'Ark1'!#REF!</f>
        <v>#REF!</v>
      </c>
      <c r="F636" s="234" t="e">
        <f>+'Ark1'!#REF!</f>
        <v>#REF!</v>
      </c>
      <c r="G636" s="234" t="e">
        <f>VLOOKUP(F636,Slakteri!$C$9:$D$36,2)</f>
        <v>#REF!</v>
      </c>
      <c r="H636" s="234" t="e">
        <f>+IF(I636=0,"",'Ark1'!#REF!)</f>
        <v>#REF!</v>
      </c>
      <c r="I636" s="351" t="e">
        <f>+'Ark1'!#REF!</f>
        <v>#REF!</v>
      </c>
      <c r="J636" s="235" t="e">
        <f>+IF(I636=0,"",'Ark1'!#REF!)</f>
        <v>#REF!</v>
      </c>
      <c r="K636" s="235"/>
      <c r="L636" s="235" t="e">
        <f>+IF(I636=0,"",'Ark1'!#REF!)</f>
        <v>#REF!</v>
      </c>
      <c r="M636" s="235"/>
      <c r="N636" s="237" t="e">
        <f>+'Ark1'!#REF!</f>
        <v>#REF!</v>
      </c>
      <c r="O636" s="237"/>
      <c r="P636" s="237"/>
      <c r="Q636" s="237"/>
      <c r="R636" s="32" t="e">
        <f>+IF(I636=0,"",'Ark1'!#REF!)</f>
        <v>#REF!</v>
      </c>
      <c r="S636" s="32"/>
      <c r="T636" s="235" t="e">
        <f>+IF(N636=0,"",'Ark1'!#REF!)</f>
        <v>#REF!</v>
      </c>
      <c r="U636" s="235"/>
      <c r="V636" s="235" t="e">
        <f>+IF(N636=0,"",'Ark1'!#REF!)</f>
        <v>#REF!</v>
      </c>
      <c r="W636" s="235"/>
      <c r="X636" s="236" t="e">
        <f>+IF(I636=0,"",'Ark1'!#REF!)</f>
        <v>#REF!</v>
      </c>
      <c r="Y636" s="237" t="e">
        <f>+IF(I636=0,"",'Ark1'!#REF!)</f>
        <v>#REF!</v>
      </c>
      <c r="Z636" s="237" t="e">
        <f>+IF(I636=0,"",'Ark1'!#REF!)</f>
        <v>#REF!</v>
      </c>
      <c r="AA636" s="237" t="e">
        <f>+IF(I636=0,"",'Ark1'!#REF!)</f>
        <v>#REF!</v>
      </c>
      <c r="AB636" s="237" t="e">
        <f>+IF(I636=0,"",'Ark1'!#REF!)</f>
        <v>#REF!</v>
      </c>
      <c r="AC636" s="235" t="e">
        <f>+IF(I636=0,"",'Ark1'!#REF!)</f>
        <v>#REF!</v>
      </c>
      <c r="AD636" s="236" t="e">
        <f>+IF(I636=0,"",'Ark1'!#REF!)</f>
        <v>#REF!</v>
      </c>
      <c r="AE636" s="237" t="e">
        <f>+IF(I636=0,"",'Ark1'!#REF!)</f>
        <v>#REF!</v>
      </c>
      <c r="AF636" s="235" t="e">
        <f t="shared" si="60"/>
        <v>#REF!</v>
      </c>
      <c r="AG636" s="235" t="e">
        <f t="shared" si="61"/>
        <v>#REF!</v>
      </c>
      <c r="AH636" s="305"/>
    </row>
    <row r="637" spans="1:62" ht="15.6">
      <c r="A637" s="305"/>
      <c r="B637" s="305" t="e">
        <f>+'Ark1'!#REF!</f>
        <v>#REF!</v>
      </c>
      <c r="C637" s="234" t="e">
        <f>+'Ark1'!#REF!</f>
        <v>#REF!</v>
      </c>
      <c r="D637" s="234" t="e">
        <f>VLOOKUP(C637,Klasse!$C$10:$D$26,2)</f>
        <v>#REF!</v>
      </c>
      <c r="E637" s="234" t="e">
        <f>+'Ark1'!#REF!</f>
        <v>#REF!</v>
      </c>
      <c r="F637" s="234" t="e">
        <f>+'Ark1'!#REF!</f>
        <v>#REF!</v>
      </c>
      <c r="G637" s="234" t="e">
        <f>VLOOKUP(F637,Slakteri!$C$9:$D$36,2)</f>
        <v>#REF!</v>
      </c>
      <c r="H637" s="234" t="e">
        <f>+IF(I637=0,"",'Ark1'!#REF!)</f>
        <v>#REF!</v>
      </c>
      <c r="I637" s="351" t="e">
        <f>+'Ark1'!#REF!</f>
        <v>#REF!</v>
      </c>
      <c r="J637" s="235" t="e">
        <f>+IF(I637=0,"",'Ark1'!#REF!)</f>
        <v>#REF!</v>
      </c>
      <c r="K637" s="235"/>
      <c r="L637" s="235" t="e">
        <f>+IF(I637=0,"",'Ark1'!#REF!)</f>
        <v>#REF!</v>
      </c>
      <c r="M637" s="235"/>
      <c r="N637" s="237" t="e">
        <f>+'Ark1'!#REF!</f>
        <v>#REF!</v>
      </c>
      <c r="O637" s="237"/>
      <c r="P637" s="237"/>
      <c r="Q637" s="237"/>
      <c r="R637" s="32" t="e">
        <f>+IF(I637=0,"",'Ark1'!#REF!)</f>
        <v>#REF!</v>
      </c>
      <c r="S637" s="32"/>
      <c r="T637" s="235" t="e">
        <f>+IF(N637=0,"",'Ark1'!#REF!)</f>
        <v>#REF!</v>
      </c>
      <c r="U637" s="235"/>
      <c r="V637" s="235" t="e">
        <f>+IF(N637=0,"",'Ark1'!#REF!)</f>
        <v>#REF!</v>
      </c>
      <c r="W637" s="235"/>
      <c r="X637" s="236" t="e">
        <f>+IF(I637=0,"",'Ark1'!#REF!)</f>
        <v>#REF!</v>
      </c>
      <c r="Y637" s="237" t="e">
        <f>+IF(I637=0,"",'Ark1'!#REF!)</f>
        <v>#REF!</v>
      </c>
      <c r="Z637" s="237" t="e">
        <f>+IF(I637=0,"",'Ark1'!#REF!)</f>
        <v>#REF!</v>
      </c>
      <c r="AA637" s="237" t="e">
        <f>+IF(I637=0,"",'Ark1'!#REF!)</f>
        <v>#REF!</v>
      </c>
      <c r="AB637" s="237" t="e">
        <f>+IF(I637=0,"",'Ark1'!#REF!)</f>
        <v>#REF!</v>
      </c>
      <c r="AC637" s="235" t="e">
        <f>+IF(I637=0,"",'Ark1'!#REF!)</f>
        <v>#REF!</v>
      </c>
      <c r="AD637" s="236" t="e">
        <f>+IF(I637=0,"",'Ark1'!#REF!)</f>
        <v>#REF!</v>
      </c>
      <c r="AE637" s="237" t="e">
        <f>+IF(I637=0,"",'Ark1'!#REF!)</f>
        <v>#REF!</v>
      </c>
      <c r="AF637" s="235" t="e">
        <f t="shared" si="60"/>
        <v>#REF!</v>
      </c>
      <c r="AG637" s="235" t="e">
        <f t="shared" si="61"/>
        <v>#REF!</v>
      </c>
      <c r="AH637" s="305"/>
    </row>
    <row r="638" spans="1:62" ht="15.6">
      <c r="A638" s="305"/>
      <c r="B638" s="305" t="e">
        <f>+'Ark1'!#REF!</f>
        <v>#REF!</v>
      </c>
      <c r="C638" s="234" t="e">
        <f>+'Ark1'!#REF!</f>
        <v>#REF!</v>
      </c>
      <c r="D638" s="234" t="e">
        <f>VLOOKUP(C638,Klasse!$C$10:$D$26,2)</f>
        <v>#REF!</v>
      </c>
      <c r="E638" s="234" t="e">
        <f>+'Ark1'!#REF!</f>
        <v>#REF!</v>
      </c>
      <c r="F638" s="234" t="e">
        <f>+'Ark1'!#REF!</f>
        <v>#REF!</v>
      </c>
      <c r="G638" s="234" t="e">
        <f>VLOOKUP(F638,Slakteri!$C$9:$D$36,2)</f>
        <v>#REF!</v>
      </c>
      <c r="H638" s="234" t="e">
        <f>+IF(I638=0,"",'Ark1'!#REF!)</f>
        <v>#REF!</v>
      </c>
      <c r="I638" s="351" t="e">
        <f>+'Ark1'!#REF!</f>
        <v>#REF!</v>
      </c>
      <c r="J638" s="235" t="e">
        <f>+IF(I638=0,"",'Ark1'!#REF!)</f>
        <v>#REF!</v>
      </c>
      <c r="K638" s="235"/>
      <c r="L638" s="235" t="e">
        <f>+IF(I638=0,"",'Ark1'!#REF!)</f>
        <v>#REF!</v>
      </c>
      <c r="M638" s="235"/>
      <c r="N638" s="237" t="e">
        <f>+'Ark1'!#REF!</f>
        <v>#REF!</v>
      </c>
      <c r="O638" s="237"/>
      <c r="P638" s="237"/>
      <c r="Q638" s="237"/>
      <c r="R638" s="32" t="e">
        <f>+IF(I638=0,"",'Ark1'!#REF!)</f>
        <v>#REF!</v>
      </c>
      <c r="S638" s="32"/>
      <c r="T638" s="235" t="e">
        <f>+IF(N638=0,"",'Ark1'!#REF!)</f>
        <v>#REF!</v>
      </c>
      <c r="U638" s="235"/>
      <c r="V638" s="235" t="e">
        <f>+IF(N638=0,"",'Ark1'!#REF!)</f>
        <v>#REF!</v>
      </c>
      <c r="W638" s="235"/>
      <c r="X638" s="236" t="e">
        <f>+IF(I638=0,"",'Ark1'!#REF!)</f>
        <v>#REF!</v>
      </c>
      <c r="Y638" s="237" t="e">
        <f>+IF(I638=0,"",'Ark1'!#REF!)</f>
        <v>#REF!</v>
      </c>
      <c r="Z638" s="237" t="e">
        <f>+IF(I638=0,"",'Ark1'!#REF!)</f>
        <v>#REF!</v>
      </c>
      <c r="AA638" s="237" t="e">
        <f>+IF(I638=0,"",'Ark1'!#REF!)</f>
        <v>#REF!</v>
      </c>
      <c r="AB638" s="237" t="e">
        <f>+IF(I638=0,"",'Ark1'!#REF!)</f>
        <v>#REF!</v>
      </c>
      <c r="AC638" s="235" t="e">
        <f>+IF(I638=0,"",'Ark1'!#REF!)</f>
        <v>#REF!</v>
      </c>
      <c r="AD638" s="236" t="e">
        <f>+IF(I638=0,"",'Ark1'!#REF!)</f>
        <v>#REF!</v>
      </c>
      <c r="AE638" s="237" t="e">
        <f>+IF(I638=0,"",'Ark1'!#REF!)</f>
        <v>#REF!</v>
      </c>
      <c r="AF638" s="235" t="e">
        <f t="shared" si="60"/>
        <v>#REF!</v>
      </c>
      <c r="AG638" s="235" t="e">
        <f t="shared" si="61"/>
        <v>#REF!</v>
      </c>
      <c r="AH638" s="305"/>
    </row>
    <row r="639" spans="1:62" ht="15.6">
      <c r="A639" s="305"/>
      <c r="B639" s="305" t="e">
        <f>+'Ark1'!#REF!</f>
        <v>#REF!</v>
      </c>
      <c r="C639" s="234" t="e">
        <f>+'Ark1'!#REF!</f>
        <v>#REF!</v>
      </c>
      <c r="D639" s="234" t="e">
        <f>VLOOKUP(C639,Klasse!$C$10:$D$26,2)</f>
        <v>#REF!</v>
      </c>
      <c r="E639" s="234" t="e">
        <f>+'Ark1'!#REF!</f>
        <v>#REF!</v>
      </c>
      <c r="F639" s="234" t="e">
        <f>+'Ark1'!#REF!</f>
        <v>#REF!</v>
      </c>
      <c r="G639" s="234" t="e">
        <f>VLOOKUP(F639,Slakteri!$C$9:$D$36,2)</f>
        <v>#REF!</v>
      </c>
      <c r="H639" s="234" t="e">
        <f>+IF(I639=0,"",'Ark1'!#REF!)</f>
        <v>#REF!</v>
      </c>
      <c r="I639" s="351" t="e">
        <f>+'Ark1'!#REF!</f>
        <v>#REF!</v>
      </c>
      <c r="J639" s="235" t="e">
        <f>+IF(I639=0,"",'Ark1'!#REF!)</f>
        <v>#REF!</v>
      </c>
      <c r="K639" s="235"/>
      <c r="L639" s="235" t="e">
        <f>+IF(I639=0,"",'Ark1'!#REF!)</f>
        <v>#REF!</v>
      </c>
      <c r="M639" s="235"/>
      <c r="N639" s="237" t="e">
        <f>+'Ark1'!#REF!</f>
        <v>#REF!</v>
      </c>
      <c r="O639" s="237"/>
      <c r="P639" s="237"/>
      <c r="Q639" s="237"/>
      <c r="R639" s="32" t="e">
        <f>+IF(I639=0,"",'Ark1'!#REF!)</f>
        <v>#REF!</v>
      </c>
      <c r="S639" s="32"/>
      <c r="T639" s="235" t="e">
        <f>+IF(N639=0,"",'Ark1'!#REF!)</f>
        <v>#REF!</v>
      </c>
      <c r="U639" s="235"/>
      <c r="V639" s="235" t="e">
        <f>+IF(N639=0,"",'Ark1'!#REF!)</f>
        <v>#REF!</v>
      </c>
      <c r="W639" s="235"/>
      <c r="X639" s="236" t="e">
        <f>+IF(I639=0,"",'Ark1'!#REF!)</f>
        <v>#REF!</v>
      </c>
      <c r="Y639" s="237" t="e">
        <f>+IF(I639=0,"",'Ark1'!#REF!)</f>
        <v>#REF!</v>
      </c>
      <c r="Z639" s="237" t="e">
        <f>+IF(I639=0,"",'Ark1'!#REF!)</f>
        <v>#REF!</v>
      </c>
      <c r="AA639" s="237" t="e">
        <f>+IF(I639=0,"",'Ark1'!#REF!)</f>
        <v>#REF!</v>
      </c>
      <c r="AB639" s="237" t="e">
        <f>+IF(I639=0,"",'Ark1'!#REF!)</f>
        <v>#REF!</v>
      </c>
      <c r="AC639" s="235" t="e">
        <f>+IF(I639=0,"",'Ark1'!#REF!)</f>
        <v>#REF!</v>
      </c>
      <c r="AD639" s="236" t="e">
        <f>+IF(I639=0,"",'Ark1'!#REF!)</f>
        <v>#REF!</v>
      </c>
      <c r="AE639" s="237" t="e">
        <f>+IF(I639=0,"",'Ark1'!#REF!)</f>
        <v>#REF!</v>
      </c>
      <c r="AF639" s="235" t="e">
        <f t="shared" si="60"/>
        <v>#REF!</v>
      </c>
      <c r="AG639" s="235" t="e">
        <f t="shared" si="61"/>
        <v>#REF!</v>
      </c>
      <c r="AH639" s="305"/>
    </row>
    <row r="640" spans="1:62" ht="15.6">
      <c r="A640" s="305"/>
      <c r="B640" s="305" t="e">
        <f>+'Ark1'!#REF!</f>
        <v>#REF!</v>
      </c>
      <c r="C640" s="234" t="e">
        <f>+'Ark1'!#REF!</f>
        <v>#REF!</v>
      </c>
      <c r="D640" s="234" t="e">
        <f>VLOOKUP(C640,Klasse!$C$10:$D$26,2)</f>
        <v>#REF!</v>
      </c>
      <c r="E640" s="234" t="e">
        <f>+'Ark1'!#REF!</f>
        <v>#REF!</v>
      </c>
      <c r="F640" s="234" t="e">
        <f>+'Ark1'!#REF!</f>
        <v>#REF!</v>
      </c>
      <c r="G640" s="234" t="e">
        <f>VLOOKUP(F640,Slakteri!$C$9:$D$36,2)</f>
        <v>#REF!</v>
      </c>
      <c r="H640" s="234" t="e">
        <f>+IF(I640=0,"",'Ark1'!#REF!)</f>
        <v>#REF!</v>
      </c>
      <c r="I640" s="351" t="e">
        <f>+'Ark1'!#REF!</f>
        <v>#REF!</v>
      </c>
      <c r="J640" s="235" t="e">
        <f>+IF(I640=0,"",'Ark1'!#REF!)</f>
        <v>#REF!</v>
      </c>
      <c r="K640" s="235"/>
      <c r="L640" s="235" t="e">
        <f>+IF(I640=0,"",'Ark1'!#REF!)</f>
        <v>#REF!</v>
      </c>
      <c r="M640" s="235"/>
      <c r="N640" s="237" t="e">
        <f>+'Ark1'!#REF!</f>
        <v>#REF!</v>
      </c>
      <c r="O640" s="237"/>
      <c r="P640" s="237"/>
      <c r="Q640" s="237"/>
      <c r="R640" s="32" t="e">
        <f>+IF(I640=0,"",'Ark1'!#REF!)</f>
        <v>#REF!</v>
      </c>
      <c r="S640" s="32"/>
      <c r="T640" s="235" t="e">
        <f>+IF(N640=0,"",'Ark1'!#REF!)</f>
        <v>#REF!</v>
      </c>
      <c r="U640" s="235"/>
      <c r="V640" s="235" t="e">
        <f>+IF(N640=0,"",'Ark1'!#REF!)</f>
        <v>#REF!</v>
      </c>
      <c r="W640" s="235"/>
      <c r="X640" s="236" t="e">
        <f>+IF(I640=0,"",'Ark1'!#REF!)</f>
        <v>#REF!</v>
      </c>
      <c r="Y640" s="237" t="e">
        <f>+IF(I640=0,"",'Ark1'!#REF!)</f>
        <v>#REF!</v>
      </c>
      <c r="Z640" s="237" t="e">
        <f>+IF(I640=0,"",'Ark1'!#REF!)</f>
        <v>#REF!</v>
      </c>
      <c r="AA640" s="237" t="e">
        <f>+IF(I640=0,"",'Ark1'!#REF!)</f>
        <v>#REF!</v>
      </c>
      <c r="AB640" s="237" t="e">
        <f>+IF(I640=0,"",'Ark1'!#REF!)</f>
        <v>#REF!</v>
      </c>
      <c r="AC640" s="235" t="e">
        <f>+IF(I640=0,"",'Ark1'!#REF!)</f>
        <v>#REF!</v>
      </c>
      <c r="AD640" s="236" t="e">
        <f>+IF(I640=0,"",'Ark1'!#REF!)</f>
        <v>#REF!</v>
      </c>
      <c r="AE640" s="237" t="e">
        <f>+IF(I640=0,"",'Ark1'!#REF!)</f>
        <v>#REF!</v>
      </c>
      <c r="AF640" s="235" t="e">
        <f t="shared" si="60"/>
        <v>#REF!</v>
      </c>
      <c r="AG640" s="235" t="e">
        <f t="shared" si="61"/>
        <v>#REF!</v>
      </c>
      <c r="AH640" s="305"/>
    </row>
    <row r="641" spans="1:62" ht="15.6">
      <c r="A641" s="305"/>
      <c r="B641" s="305" t="e">
        <f>+'Ark1'!#REF!</f>
        <v>#REF!</v>
      </c>
      <c r="C641" s="234" t="e">
        <f>+'Ark1'!#REF!</f>
        <v>#REF!</v>
      </c>
      <c r="D641" s="234" t="e">
        <f>VLOOKUP(C641,Klasse!$C$10:$D$26,2)</f>
        <v>#REF!</v>
      </c>
      <c r="E641" s="234" t="e">
        <f>+'Ark1'!#REF!</f>
        <v>#REF!</v>
      </c>
      <c r="F641" s="234" t="e">
        <f>+'Ark1'!#REF!</f>
        <v>#REF!</v>
      </c>
      <c r="G641" s="234" t="e">
        <f>VLOOKUP(F641,Slakteri!$C$9:$D$36,2)</f>
        <v>#REF!</v>
      </c>
      <c r="H641" s="234" t="e">
        <f>+IF(I641=0,"",'Ark1'!#REF!)</f>
        <v>#REF!</v>
      </c>
      <c r="I641" s="351" t="e">
        <f>+'Ark1'!#REF!</f>
        <v>#REF!</v>
      </c>
      <c r="J641" s="235" t="e">
        <f>+IF(I641=0,"",'Ark1'!#REF!)</f>
        <v>#REF!</v>
      </c>
      <c r="K641" s="235"/>
      <c r="L641" s="235" t="e">
        <f>+IF(I641=0,"",'Ark1'!#REF!)</f>
        <v>#REF!</v>
      </c>
      <c r="M641" s="235"/>
      <c r="N641" s="237" t="e">
        <f>+'Ark1'!#REF!</f>
        <v>#REF!</v>
      </c>
      <c r="O641" s="237"/>
      <c r="P641" s="237"/>
      <c r="Q641" s="237"/>
      <c r="R641" s="32" t="e">
        <f>+IF(I641=0,"",'Ark1'!#REF!)</f>
        <v>#REF!</v>
      </c>
      <c r="S641" s="32"/>
      <c r="T641" s="235" t="e">
        <f>+IF(N641=0,"",'Ark1'!#REF!)</f>
        <v>#REF!</v>
      </c>
      <c r="U641" s="235"/>
      <c r="V641" s="235" t="e">
        <f>+IF(N641=0,"",'Ark1'!#REF!)</f>
        <v>#REF!</v>
      </c>
      <c r="W641" s="235"/>
      <c r="X641" s="236" t="e">
        <f>+IF(I641=0,"",'Ark1'!#REF!)</f>
        <v>#REF!</v>
      </c>
      <c r="Y641" s="237" t="e">
        <f>+IF(I641=0,"",'Ark1'!#REF!)</f>
        <v>#REF!</v>
      </c>
      <c r="Z641" s="237" t="e">
        <f>+IF(I641=0,"",'Ark1'!#REF!)</f>
        <v>#REF!</v>
      </c>
      <c r="AA641" s="237" t="e">
        <f>+IF(I641=0,"",'Ark1'!#REF!)</f>
        <v>#REF!</v>
      </c>
      <c r="AB641" s="237" t="e">
        <f>+IF(I641=0,"",'Ark1'!#REF!)</f>
        <v>#REF!</v>
      </c>
      <c r="AC641" s="235" t="e">
        <f>+IF(I641=0,"",'Ark1'!#REF!)</f>
        <v>#REF!</v>
      </c>
      <c r="AD641" s="236" t="e">
        <f>+IF(I641=0,"",'Ark1'!#REF!)</f>
        <v>#REF!</v>
      </c>
      <c r="AE641" s="237" t="e">
        <f>+IF(I641=0,"",'Ark1'!#REF!)</f>
        <v>#REF!</v>
      </c>
      <c r="AF641" s="235" t="e">
        <f t="shared" si="60"/>
        <v>#REF!</v>
      </c>
      <c r="AG641" s="235" t="e">
        <f t="shared" si="61"/>
        <v>#REF!</v>
      </c>
      <c r="AH641" s="305"/>
    </row>
    <row r="642" spans="1:62" ht="15.6">
      <c r="A642" s="305"/>
      <c r="B642" s="305" t="e">
        <f>+'Ark1'!#REF!</f>
        <v>#REF!</v>
      </c>
      <c r="C642" s="234" t="e">
        <f>+'Ark1'!#REF!</f>
        <v>#REF!</v>
      </c>
      <c r="D642" s="234" t="e">
        <f>VLOOKUP(C642,Klasse!$C$10:$D$26,2)</f>
        <v>#REF!</v>
      </c>
      <c r="E642" s="234" t="e">
        <f>+'Ark1'!#REF!</f>
        <v>#REF!</v>
      </c>
      <c r="F642" s="234" t="e">
        <f>+'Ark1'!#REF!</f>
        <v>#REF!</v>
      </c>
      <c r="G642" s="234" t="e">
        <f>VLOOKUP(F642,Slakteri!$C$9:$D$36,2)</f>
        <v>#REF!</v>
      </c>
      <c r="H642" s="234" t="e">
        <f>+IF(I642=0,"",'Ark1'!#REF!)</f>
        <v>#REF!</v>
      </c>
      <c r="I642" s="351" t="e">
        <f>+'Ark1'!#REF!</f>
        <v>#REF!</v>
      </c>
      <c r="J642" s="235" t="e">
        <f>+IF(I642=0,"",'Ark1'!#REF!)</f>
        <v>#REF!</v>
      </c>
      <c r="K642" s="235"/>
      <c r="L642" s="235" t="e">
        <f>+IF(I642=0,"",'Ark1'!#REF!)</f>
        <v>#REF!</v>
      </c>
      <c r="M642" s="235"/>
      <c r="N642" s="237" t="e">
        <f>+'Ark1'!#REF!</f>
        <v>#REF!</v>
      </c>
      <c r="O642" s="237"/>
      <c r="P642" s="237"/>
      <c r="Q642" s="237"/>
      <c r="R642" s="32" t="e">
        <f>+IF(I642=0,"",'Ark1'!#REF!)</f>
        <v>#REF!</v>
      </c>
      <c r="S642" s="32"/>
      <c r="T642" s="235" t="e">
        <f>+IF(N642=0,"",'Ark1'!#REF!)</f>
        <v>#REF!</v>
      </c>
      <c r="U642" s="235"/>
      <c r="V642" s="235" t="e">
        <f>+IF(N642=0,"",'Ark1'!#REF!)</f>
        <v>#REF!</v>
      </c>
      <c r="W642" s="235"/>
      <c r="X642" s="236" t="e">
        <f>+IF(I642=0,"",'Ark1'!#REF!)</f>
        <v>#REF!</v>
      </c>
      <c r="Y642" s="237" t="e">
        <f>+IF(I642=0,"",'Ark1'!#REF!)</f>
        <v>#REF!</v>
      </c>
      <c r="Z642" s="237" t="e">
        <f>+IF(I642=0,"",'Ark1'!#REF!)</f>
        <v>#REF!</v>
      </c>
      <c r="AA642" s="237" t="e">
        <f>+IF(I642=0,"",'Ark1'!#REF!)</f>
        <v>#REF!</v>
      </c>
      <c r="AB642" s="237" t="e">
        <f>+IF(I642=0,"",'Ark1'!#REF!)</f>
        <v>#REF!</v>
      </c>
      <c r="AC642" s="235" t="e">
        <f>+IF(I642=0,"",'Ark1'!#REF!)</f>
        <v>#REF!</v>
      </c>
      <c r="AD642" s="236" t="e">
        <f>+IF(I642=0,"",'Ark1'!#REF!)</f>
        <v>#REF!</v>
      </c>
      <c r="AE642" s="237" t="e">
        <f>+IF(I642=0,"",'Ark1'!#REF!)</f>
        <v>#REF!</v>
      </c>
      <c r="AF642" s="235" t="e">
        <f t="shared" si="60"/>
        <v>#REF!</v>
      </c>
      <c r="AG642" s="235" t="e">
        <f t="shared" si="61"/>
        <v>#REF!</v>
      </c>
      <c r="AH642" s="305"/>
    </row>
    <row r="643" spans="1:62" ht="15.6">
      <c r="A643" s="305"/>
      <c r="B643" s="305" t="e">
        <f>+'Ark1'!#REF!</f>
        <v>#REF!</v>
      </c>
      <c r="C643" s="234" t="e">
        <f>+'Ark1'!#REF!</f>
        <v>#REF!</v>
      </c>
      <c r="D643" s="234" t="e">
        <f>VLOOKUP(C643,Klasse!$C$10:$D$26,2)</f>
        <v>#REF!</v>
      </c>
      <c r="E643" s="234" t="e">
        <f>+'Ark1'!#REF!</f>
        <v>#REF!</v>
      </c>
      <c r="F643" s="234" t="e">
        <f>+'Ark1'!#REF!</f>
        <v>#REF!</v>
      </c>
      <c r="G643" s="234" t="e">
        <f>VLOOKUP(F643,Slakteri!$C$9:$D$36,2)</f>
        <v>#REF!</v>
      </c>
      <c r="H643" s="234" t="e">
        <f>+IF(I643=0,"",'Ark1'!#REF!)</f>
        <v>#REF!</v>
      </c>
      <c r="I643" s="351" t="e">
        <f>+'Ark1'!#REF!</f>
        <v>#REF!</v>
      </c>
      <c r="J643" s="235" t="e">
        <f>+IF(I643=0,"",'Ark1'!#REF!)</f>
        <v>#REF!</v>
      </c>
      <c r="K643" s="235"/>
      <c r="L643" s="235" t="e">
        <f>+IF(I643=0,"",'Ark1'!#REF!)</f>
        <v>#REF!</v>
      </c>
      <c r="M643" s="235"/>
      <c r="N643" s="237" t="e">
        <f>+'Ark1'!#REF!</f>
        <v>#REF!</v>
      </c>
      <c r="O643" s="237"/>
      <c r="P643" s="237"/>
      <c r="Q643" s="237"/>
      <c r="R643" s="32" t="e">
        <f>+IF(I643=0,"",'Ark1'!#REF!)</f>
        <v>#REF!</v>
      </c>
      <c r="S643" s="32"/>
      <c r="T643" s="235" t="e">
        <f>+IF(N643=0,"",'Ark1'!#REF!)</f>
        <v>#REF!</v>
      </c>
      <c r="U643" s="235"/>
      <c r="V643" s="235" t="e">
        <f>+IF(N643=0,"",'Ark1'!#REF!)</f>
        <v>#REF!</v>
      </c>
      <c r="W643" s="235"/>
      <c r="X643" s="236" t="e">
        <f>+IF(I643=0,"",'Ark1'!#REF!)</f>
        <v>#REF!</v>
      </c>
      <c r="Y643" s="237" t="e">
        <f>+IF(I643=0,"",'Ark1'!#REF!)</f>
        <v>#REF!</v>
      </c>
      <c r="Z643" s="237" t="e">
        <f>+IF(I643=0,"",'Ark1'!#REF!)</f>
        <v>#REF!</v>
      </c>
      <c r="AA643" s="237" t="e">
        <f>+IF(I643=0,"",'Ark1'!#REF!)</f>
        <v>#REF!</v>
      </c>
      <c r="AB643" s="237" t="e">
        <f>+IF(I643=0,"",'Ark1'!#REF!)</f>
        <v>#REF!</v>
      </c>
      <c r="AC643" s="235" t="e">
        <f>+IF(I643=0,"",'Ark1'!#REF!)</f>
        <v>#REF!</v>
      </c>
      <c r="AD643" s="236" t="e">
        <f>+IF(I643=0,"",'Ark1'!#REF!)</f>
        <v>#REF!</v>
      </c>
      <c r="AE643" s="237" t="e">
        <f>+IF(I643=0,"",'Ark1'!#REF!)</f>
        <v>#REF!</v>
      </c>
      <c r="AF643" s="235" t="e">
        <f t="shared" si="60"/>
        <v>#REF!</v>
      </c>
      <c r="AG643" s="235" t="e">
        <f t="shared" si="61"/>
        <v>#REF!</v>
      </c>
      <c r="AH643" s="305"/>
    </row>
    <row r="644" spans="1:62" ht="15.6">
      <c r="A644" s="305"/>
      <c r="B644" s="305" t="e">
        <f>+'Ark1'!#REF!</f>
        <v>#REF!</v>
      </c>
      <c r="C644" s="234" t="e">
        <f>+'Ark1'!#REF!</f>
        <v>#REF!</v>
      </c>
      <c r="D644" s="234" t="e">
        <f>VLOOKUP(C644,Klasse!$C$10:$D$26,2)</f>
        <v>#REF!</v>
      </c>
      <c r="E644" s="234" t="e">
        <f>+'Ark1'!#REF!</f>
        <v>#REF!</v>
      </c>
      <c r="F644" s="234" t="e">
        <f>+'Ark1'!#REF!</f>
        <v>#REF!</v>
      </c>
      <c r="G644" s="234" t="e">
        <f>VLOOKUP(F644,Slakteri!$C$9:$D$36,2)</f>
        <v>#REF!</v>
      </c>
      <c r="H644" s="234" t="e">
        <f>+IF(I644=0,"",'Ark1'!#REF!)</f>
        <v>#REF!</v>
      </c>
      <c r="I644" s="351" t="e">
        <f>+'Ark1'!#REF!</f>
        <v>#REF!</v>
      </c>
      <c r="J644" s="235" t="e">
        <f>+IF(I644=0,"",'Ark1'!#REF!)</f>
        <v>#REF!</v>
      </c>
      <c r="K644" s="235"/>
      <c r="L644" s="235" t="e">
        <f>+IF(I644=0,"",'Ark1'!#REF!)</f>
        <v>#REF!</v>
      </c>
      <c r="M644" s="235"/>
      <c r="N644" s="237" t="e">
        <f>+'Ark1'!#REF!</f>
        <v>#REF!</v>
      </c>
      <c r="O644" s="237"/>
      <c r="P644" s="237"/>
      <c r="Q644" s="237"/>
      <c r="R644" s="32" t="e">
        <f>+IF(I644=0,"",'Ark1'!#REF!)</f>
        <v>#REF!</v>
      </c>
      <c r="S644" s="32"/>
      <c r="T644" s="235" t="e">
        <f>+IF(N644=0,"",'Ark1'!#REF!)</f>
        <v>#REF!</v>
      </c>
      <c r="U644" s="235"/>
      <c r="V644" s="235" t="e">
        <f>+IF(N644=0,"",'Ark1'!#REF!)</f>
        <v>#REF!</v>
      </c>
      <c r="W644" s="235"/>
      <c r="X644" s="236" t="e">
        <f>+IF(I644=0,"",'Ark1'!#REF!)</f>
        <v>#REF!</v>
      </c>
      <c r="Y644" s="237" t="e">
        <f>+IF(I644=0,"",'Ark1'!#REF!)</f>
        <v>#REF!</v>
      </c>
      <c r="Z644" s="237" t="e">
        <f>+IF(I644=0,"",'Ark1'!#REF!)</f>
        <v>#REF!</v>
      </c>
      <c r="AA644" s="237" t="e">
        <f>+IF(I644=0,"",'Ark1'!#REF!)</f>
        <v>#REF!</v>
      </c>
      <c r="AB644" s="237" t="e">
        <f>+IF(I644=0,"",'Ark1'!#REF!)</f>
        <v>#REF!</v>
      </c>
      <c r="AC644" s="235" t="e">
        <f>+IF(I644=0,"",'Ark1'!#REF!)</f>
        <v>#REF!</v>
      </c>
      <c r="AD644" s="236" t="e">
        <f>+IF(I644=0,"",'Ark1'!#REF!)</f>
        <v>#REF!</v>
      </c>
      <c r="AE644" s="237" t="e">
        <f>+IF(I644=0,"",'Ark1'!#REF!)</f>
        <v>#REF!</v>
      </c>
      <c r="AF644" s="235" t="e">
        <f t="shared" si="60"/>
        <v>#REF!</v>
      </c>
      <c r="AG644" s="235" t="e">
        <f t="shared" si="61"/>
        <v>#REF!</v>
      </c>
      <c r="AH644" s="305"/>
    </row>
    <row r="645" spans="1:62" ht="15.6">
      <c r="A645" s="305"/>
      <c r="B645" s="305" t="e">
        <f>+'Ark1'!#REF!</f>
        <v>#REF!</v>
      </c>
      <c r="C645" s="234" t="e">
        <f>+'Ark1'!#REF!</f>
        <v>#REF!</v>
      </c>
      <c r="D645" s="234" t="e">
        <f>VLOOKUP(C645,Klasse!$C$10:$D$26,2)</f>
        <v>#REF!</v>
      </c>
      <c r="E645" s="234" t="e">
        <f>+'Ark1'!#REF!</f>
        <v>#REF!</v>
      </c>
      <c r="F645" s="234" t="e">
        <f>+'Ark1'!#REF!</f>
        <v>#REF!</v>
      </c>
      <c r="G645" s="234" t="e">
        <f>VLOOKUP(F645,Slakteri!$C$9:$D$36,2)</f>
        <v>#REF!</v>
      </c>
      <c r="H645" s="234" t="e">
        <f>+IF(I645=0,"",'Ark1'!#REF!)</f>
        <v>#REF!</v>
      </c>
      <c r="I645" s="351" t="e">
        <f>+'Ark1'!#REF!</f>
        <v>#REF!</v>
      </c>
      <c r="J645" s="235" t="e">
        <f>+IF(I645=0,"",'Ark1'!#REF!)</f>
        <v>#REF!</v>
      </c>
      <c r="K645" s="235"/>
      <c r="L645" s="235" t="e">
        <f>+IF(I645=0,"",'Ark1'!#REF!)</f>
        <v>#REF!</v>
      </c>
      <c r="M645" s="235"/>
      <c r="N645" s="237" t="e">
        <f>+'Ark1'!#REF!</f>
        <v>#REF!</v>
      </c>
      <c r="O645" s="237"/>
      <c r="P645" s="237"/>
      <c r="Q645" s="237"/>
      <c r="R645" s="32" t="e">
        <f>+IF(I645=0,"",'Ark1'!#REF!)</f>
        <v>#REF!</v>
      </c>
      <c r="S645" s="32"/>
      <c r="T645" s="235" t="e">
        <f>+IF(N645=0,"",'Ark1'!#REF!)</f>
        <v>#REF!</v>
      </c>
      <c r="U645" s="235"/>
      <c r="V645" s="235" t="e">
        <f>+IF(N645=0,"",'Ark1'!#REF!)</f>
        <v>#REF!</v>
      </c>
      <c r="W645" s="235"/>
      <c r="X645" s="236" t="e">
        <f>+IF(I645=0,"",'Ark1'!#REF!)</f>
        <v>#REF!</v>
      </c>
      <c r="Y645" s="237" t="e">
        <f>+IF(I645=0,"",'Ark1'!#REF!)</f>
        <v>#REF!</v>
      </c>
      <c r="Z645" s="237" t="e">
        <f>+IF(I645=0,"",'Ark1'!#REF!)</f>
        <v>#REF!</v>
      </c>
      <c r="AA645" s="237" t="e">
        <f>+IF(I645=0,"",'Ark1'!#REF!)</f>
        <v>#REF!</v>
      </c>
      <c r="AB645" s="237" t="e">
        <f>+IF(I645=0,"",'Ark1'!#REF!)</f>
        <v>#REF!</v>
      </c>
      <c r="AC645" s="235" t="e">
        <f>+IF(I645=0,"",'Ark1'!#REF!)</f>
        <v>#REF!</v>
      </c>
      <c r="AD645" s="236" t="e">
        <f>+IF(I645=0,"",'Ark1'!#REF!)</f>
        <v>#REF!</v>
      </c>
      <c r="AE645" s="237" t="e">
        <f>+IF(I645=0,"",'Ark1'!#REF!)</f>
        <v>#REF!</v>
      </c>
      <c r="AF645" s="235" t="e">
        <f t="shared" si="60"/>
        <v>#REF!</v>
      </c>
      <c r="AG645" s="235" t="e">
        <f t="shared" si="61"/>
        <v>#REF!</v>
      </c>
      <c r="AH645" s="305"/>
    </row>
    <row r="646" spans="1:62" ht="15.6">
      <c r="A646" s="305"/>
      <c r="B646" s="305" t="e">
        <f>+'Ark1'!#REF!</f>
        <v>#REF!</v>
      </c>
      <c r="C646" s="234" t="e">
        <f>+'Ark1'!#REF!</f>
        <v>#REF!</v>
      </c>
      <c r="D646" s="234" t="e">
        <f>VLOOKUP(C646,Klasse!$C$10:$D$26,2)</f>
        <v>#REF!</v>
      </c>
      <c r="E646" s="234" t="e">
        <f>+'Ark1'!#REF!</f>
        <v>#REF!</v>
      </c>
      <c r="F646" s="234" t="e">
        <f>+'Ark1'!#REF!</f>
        <v>#REF!</v>
      </c>
      <c r="G646" s="234" t="e">
        <f>VLOOKUP(F646,Slakteri!$C$9:$D$36,2)</f>
        <v>#REF!</v>
      </c>
      <c r="H646" s="234" t="e">
        <f>+IF(I646=0,"",'Ark1'!#REF!)</f>
        <v>#REF!</v>
      </c>
      <c r="I646" s="351" t="e">
        <f>+'Ark1'!#REF!</f>
        <v>#REF!</v>
      </c>
      <c r="J646" s="235" t="e">
        <f>+IF(I646=0,"",'Ark1'!#REF!)</f>
        <v>#REF!</v>
      </c>
      <c r="K646" s="235"/>
      <c r="L646" s="235" t="e">
        <f>+IF(I646=0,"",'Ark1'!#REF!)</f>
        <v>#REF!</v>
      </c>
      <c r="M646" s="235"/>
      <c r="N646" s="237" t="e">
        <f>+'Ark1'!#REF!</f>
        <v>#REF!</v>
      </c>
      <c r="O646" s="237"/>
      <c r="P646" s="237"/>
      <c r="Q646" s="237"/>
      <c r="R646" s="32" t="e">
        <f>+IF(I646=0,"",'Ark1'!#REF!)</f>
        <v>#REF!</v>
      </c>
      <c r="S646" s="32"/>
      <c r="T646" s="235" t="e">
        <f>+IF(N646=0,"",'Ark1'!#REF!)</f>
        <v>#REF!</v>
      </c>
      <c r="U646" s="235"/>
      <c r="V646" s="235" t="e">
        <f>+IF(N646=0,"",'Ark1'!#REF!)</f>
        <v>#REF!</v>
      </c>
      <c r="W646" s="235"/>
      <c r="X646" s="236" t="e">
        <f>+IF(I646=0,"",'Ark1'!#REF!)</f>
        <v>#REF!</v>
      </c>
      <c r="Y646" s="237" t="e">
        <f>+IF(I646=0,"",'Ark1'!#REF!)</f>
        <v>#REF!</v>
      </c>
      <c r="Z646" s="237" t="e">
        <f>+IF(I646=0,"",'Ark1'!#REF!)</f>
        <v>#REF!</v>
      </c>
      <c r="AA646" s="237" t="e">
        <f>+IF(I646=0,"",'Ark1'!#REF!)</f>
        <v>#REF!</v>
      </c>
      <c r="AB646" s="237" t="e">
        <f>+IF(I646=0,"",'Ark1'!#REF!)</f>
        <v>#REF!</v>
      </c>
      <c r="AC646" s="235" t="e">
        <f>+IF(I646=0,"",'Ark1'!#REF!)</f>
        <v>#REF!</v>
      </c>
      <c r="AD646" s="236" t="e">
        <f>+IF(I646=0,"",'Ark1'!#REF!)</f>
        <v>#REF!</v>
      </c>
      <c r="AE646" s="237" t="e">
        <f>+IF(I646=0,"",'Ark1'!#REF!)</f>
        <v>#REF!</v>
      </c>
      <c r="AF646" s="235" t="e">
        <f t="shared" si="60"/>
        <v>#REF!</v>
      </c>
      <c r="AG646" s="235" t="e">
        <f t="shared" si="61"/>
        <v>#REF!</v>
      </c>
      <c r="AH646" s="305"/>
    </row>
    <row r="647" spans="1:62" ht="15.6">
      <c r="A647" s="305"/>
      <c r="B647" s="305" t="e">
        <f>+'Ark1'!#REF!</f>
        <v>#REF!</v>
      </c>
      <c r="C647" s="234" t="e">
        <f>+'Ark1'!#REF!</f>
        <v>#REF!</v>
      </c>
      <c r="D647" s="234" t="e">
        <f>VLOOKUP(C647,Klasse!$C$10:$D$26,2)</f>
        <v>#REF!</v>
      </c>
      <c r="E647" s="234" t="e">
        <f>+'Ark1'!#REF!</f>
        <v>#REF!</v>
      </c>
      <c r="F647" s="234" t="e">
        <f>+'Ark1'!#REF!</f>
        <v>#REF!</v>
      </c>
      <c r="G647" s="234" t="e">
        <f>VLOOKUP(F647,Slakteri!$C$9:$D$36,2)</f>
        <v>#REF!</v>
      </c>
      <c r="H647" s="234" t="e">
        <f>+IF(I647=0,"",'Ark1'!#REF!)</f>
        <v>#REF!</v>
      </c>
      <c r="I647" s="351" t="e">
        <f>+'Ark1'!#REF!</f>
        <v>#REF!</v>
      </c>
      <c r="J647" s="235" t="e">
        <f>+IF(I647=0,"",'Ark1'!#REF!)</f>
        <v>#REF!</v>
      </c>
      <c r="K647" s="235"/>
      <c r="L647" s="235" t="e">
        <f>+IF(I647=0,"",'Ark1'!#REF!)</f>
        <v>#REF!</v>
      </c>
      <c r="M647" s="235"/>
      <c r="N647" s="237" t="e">
        <f>+'Ark1'!#REF!</f>
        <v>#REF!</v>
      </c>
      <c r="O647" s="237"/>
      <c r="P647" s="237"/>
      <c r="Q647" s="237"/>
      <c r="R647" s="32" t="e">
        <f>+IF(I647=0,"",'Ark1'!#REF!)</f>
        <v>#REF!</v>
      </c>
      <c r="S647" s="32"/>
      <c r="T647" s="235" t="e">
        <f>+IF(N647=0,"",'Ark1'!#REF!)</f>
        <v>#REF!</v>
      </c>
      <c r="U647" s="235"/>
      <c r="V647" s="235" t="e">
        <f>+IF(N647=0,"",'Ark1'!#REF!)</f>
        <v>#REF!</v>
      </c>
      <c r="W647" s="235"/>
      <c r="X647" s="236" t="e">
        <f>+IF(I647=0,"",'Ark1'!#REF!)</f>
        <v>#REF!</v>
      </c>
      <c r="Y647" s="237" t="e">
        <f>+IF(I647=0,"",'Ark1'!#REF!)</f>
        <v>#REF!</v>
      </c>
      <c r="Z647" s="237" t="e">
        <f>+IF(I647=0,"",'Ark1'!#REF!)</f>
        <v>#REF!</v>
      </c>
      <c r="AA647" s="237" t="e">
        <f>+IF(I647=0,"",'Ark1'!#REF!)</f>
        <v>#REF!</v>
      </c>
      <c r="AB647" s="237" t="e">
        <f>+IF(I647=0,"",'Ark1'!#REF!)</f>
        <v>#REF!</v>
      </c>
      <c r="AC647" s="235" t="e">
        <f>+IF(I647=0,"",'Ark1'!#REF!)</f>
        <v>#REF!</v>
      </c>
      <c r="AD647" s="236" t="e">
        <f>+IF(I647=0,"",'Ark1'!#REF!)</f>
        <v>#REF!</v>
      </c>
      <c r="AE647" s="237" t="e">
        <f>+IF(I647=0,"",'Ark1'!#REF!)</f>
        <v>#REF!</v>
      </c>
      <c r="AF647" s="235" t="e">
        <f t="shared" si="60"/>
        <v>#REF!</v>
      </c>
      <c r="AG647" s="235" t="e">
        <f t="shared" si="61"/>
        <v>#REF!</v>
      </c>
      <c r="AH647" s="305"/>
    </row>
    <row r="648" spans="1:62" ht="15.6">
      <c r="A648" s="305"/>
      <c r="B648" s="305" t="e">
        <f>+'Ark1'!#REF!</f>
        <v>#REF!</v>
      </c>
      <c r="C648" s="234" t="e">
        <f>+'Ark1'!#REF!</f>
        <v>#REF!</v>
      </c>
      <c r="D648" s="234" t="e">
        <f>VLOOKUP(C648,Klasse!$C$10:$D$26,2)</f>
        <v>#REF!</v>
      </c>
      <c r="E648" s="234" t="e">
        <f>+'Ark1'!#REF!</f>
        <v>#REF!</v>
      </c>
      <c r="F648" s="234" t="e">
        <f>+'Ark1'!#REF!</f>
        <v>#REF!</v>
      </c>
      <c r="G648" s="234" t="e">
        <f>VLOOKUP(F648,Slakteri!$C$9:$D$36,2)</f>
        <v>#REF!</v>
      </c>
      <c r="H648" s="234" t="e">
        <f>+IF(I648=0,"",'Ark1'!#REF!)</f>
        <v>#REF!</v>
      </c>
      <c r="I648" s="351" t="e">
        <f>+'Ark1'!#REF!</f>
        <v>#REF!</v>
      </c>
      <c r="J648" s="235" t="e">
        <f>+IF(I648=0,"",'Ark1'!#REF!)</f>
        <v>#REF!</v>
      </c>
      <c r="K648" s="235"/>
      <c r="L648" s="235" t="e">
        <f>+IF(I648=0,"",'Ark1'!#REF!)</f>
        <v>#REF!</v>
      </c>
      <c r="M648" s="235"/>
      <c r="N648" s="237" t="e">
        <f>+'Ark1'!#REF!</f>
        <v>#REF!</v>
      </c>
      <c r="O648" s="237"/>
      <c r="P648" s="237"/>
      <c r="Q648" s="237"/>
      <c r="R648" s="32" t="e">
        <f>+IF(I648=0,"",'Ark1'!#REF!)</f>
        <v>#REF!</v>
      </c>
      <c r="S648" s="32"/>
      <c r="T648" s="235" t="e">
        <f>+IF(N648=0,"",'Ark1'!#REF!)</f>
        <v>#REF!</v>
      </c>
      <c r="U648" s="235"/>
      <c r="V648" s="235" t="e">
        <f>+IF(N648=0,"",'Ark1'!#REF!)</f>
        <v>#REF!</v>
      </c>
      <c r="W648" s="235"/>
      <c r="X648" s="236" t="e">
        <f>+IF(I648=0,"",'Ark1'!#REF!)</f>
        <v>#REF!</v>
      </c>
      <c r="Y648" s="237" t="e">
        <f>+IF(I648=0,"",'Ark1'!#REF!)</f>
        <v>#REF!</v>
      </c>
      <c r="Z648" s="237" t="e">
        <f>+IF(I648=0,"",'Ark1'!#REF!)</f>
        <v>#REF!</v>
      </c>
      <c r="AA648" s="237" t="e">
        <f>+IF(I648=0,"",'Ark1'!#REF!)</f>
        <v>#REF!</v>
      </c>
      <c r="AB648" s="237" t="e">
        <f>+IF(I648=0,"",'Ark1'!#REF!)</f>
        <v>#REF!</v>
      </c>
      <c r="AC648" s="235" t="e">
        <f>+IF(I648=0,"",'Ark1'!#REF!)</f>
        <v>#REF!</v>
      </c>
      <c r="AD648" s="236" t="e">
        <f>+IF(I648=0,"",'Ark1'!#REF!)</f>
        <v>#REF!</v>
      </c>
      <c r="AE648" s="237" t="e">
        <f>+IF(I648=0,"",'Ark1'!#REF!)</f>
        <v>#REF!</v>
      </c>
      <c r="AF648" s="235" t="e">
        <f t="shared" si="60"/>
        <v>#REF!</v>
      </c>
      <c r="AG648" s="235" t="e">
        <f t="shared" si="61"/>
        <v>#REF!</v>
      </c>
      <c r="AH648" s="305"/>
    </row>
    <row r="649" spans="1:62" ht="15.6">
      <c r="A649" s="305"/>
      <c r="B649" s="305" t="e">
        <f>+'Ark1'!#REF!</f>
        <v>#REF!</v>
      </c>
      <c r="C649" s="234" t="e">
        <f>+'Ark1'!#REF!</f>
        <v>#REF!</v>
      </c>
      <c r="D649" s="234" t="e">
        <f>VLOOKUP(C649,Klasse!$C$10:$D$26,2)</f>
        <v>#REF!</v>
      </c>
      <c r="E649" s="234" t="e">
        <f>+'Ark1'!#REF!</f>
        <v>#REF!</v>
      </c>
      <c r="F649" s="234" t="e">
        <f>+'Ark1'!#REF!</f>
        <v>#REF!</v>
      </c>
      <c r="G649" s="234" t="e">
        <f>VLOOKUP(F649,Slakteri!$C$9:$D$36,2)</f>
        <v>#REF!</v>
      </c>
      <c r="H649" s="234" t="e">
        <f>+IF(I649=0,"",'Ark1'!#REF!)</f>
        <v>#REF!</v>
      </c>
      <c r="I649" s="351" t="e">
        <f>+'Ark1'!#REF!</f>
        <v>#REF!</v>
      </c>
      <c r="J649" s="235" t="e">
        <f>+IF(I649=0,"",'Ark1'!#REF!)</f>
        <v>#REF!</v>
      </c>
      <c r="K649" s="235"/>
      <c r="L649" s="235" t="e">
        <f>+IF(I649=0,"",'Ark1'!#REF!)</f>
        <v>#REF!</v>
      </c>
      <c r="M649" s="235"/>
      <c r="N649" s="237" t="e">
        <f>+'Ark1'!#REF!</f>
        <v>#REF!</v>
      </c>
      <c r="O649" s="237"/>
      <c r="P649" s="237"/>
      <c r="Q649" s="237"/>
      <c r="R649" s="32" t="e">
        <f>+IF(I649=0,"",'Ark1'!#REF!)</f>
        <v>#REF!</v>
      </c>
      <c r="S649" s="32"/>
      <c r="T649" s="235" t="e">
        <f>+IF(N649=0,"",'Ark1'!#REF!)</f>
        <v>#REF!</v>
      </c>
      <c r="U649" s="235"/>
      <c r="V649" s="235" t="e">
        <f>+IF(N649=0,"",'Ark1'!#REF!)</f>
        <v>#REF!</v>
      </c>
      <c r="W649" s="235"/>
      <c r="X649" s="236" t="e">
        <f>+IF(I649=0,"",'Ark1'!#REF!)</f>
        <v>#REF!</v>
      </c>
      <c r="Y649" s="237" t="e">
        <f>+IF(I649=0,"",'Ark1'!#REF!)</f>
        <v>#REF!</v>
      </c>
      <c r="Z649" s="237" t="e">
        <f>+IF(I649=0,"",'Ark1'!#REF!)</f>
        <v>#REF!</v>
      </c>
      <c r="AA649" s="237" t="e">
        <f>+IF(I649=0,"",'Ark1'!#REF!)</f>
        <v>#REF!</v>
      </c>
      <c r="AB649" s="237" t="e">
        <f>+IF(I649=0,"",'Ark1'!#REF!)</f>
        <v>#REF!</v>
      </c>
      <c r="AC649" s="235" t="e">
        <f>+IF(I649=0,"",'Ark1'!#REF!)</f>
        <v>#REF!</v>
      </c>
      <c r="AD649" s="236" t="e">
        <f>+IF(I649=0,"",'Ark1'!#REF!)</f>
        <v>#REF!</v>
      </c>
      <c r="AE649" s="237" t="e">
        <f>+IF(I649=0,"",'Ark1'!#REF!)</f>
        <v>#REF!</v>
      </c>
      <c r="AF649" s="235" t="e">
        <f t="shared" si="60"/>
        <v>#REF!</v>
      </c>
      <c r="AG649" s="235" t="e">
        <f t="shared" si="61"/>
        <v>#REF!</v>
      </c>
      <c r="AH649" s="305"/>
    </row>
    <row r="650" spans="1:62" ht="15.6">
      <c r="A650" s="305"/>
      <c r="B650" s="305" t="e">
        <f>+'Ark1'!#REF!</f>
        <v>#REF!</v>
      </c>
      <c r="C650" s="234" t="e">
        <f>+'Ark1'!#REF!</f>
        <v>#REF!</v>
      </c>
      <c r="D650" s="234" t="e">
        <f>VLOOKUP(C650,Klasse!$C$10:$D$26,2)</f>
        <v>#REF!</v>
      </c>
      <c r="E650" s="234" t="e">
        <f>+'Ark1'!#REF!</f>
        <v>#REF!</v>
      </c>
      <c r="F650" s="234" t="e">
        <f>+'Ark1'!#REF!</f>
        <v>#REF!</v>
      </c>
      <c r="G650" s="234" t="e">
        <f>VLOOKUP(F650,Slakteri!$C$9:$D$36,2)</f>
        <v>#REF!</v>
      </c>
      <c r="H650" s="234" t="e">
        <f>+IF(I650=0,"",'Ark1'!#REF!)</f>
        <v>#REF!</v>
      </c>
      <c r="I650" s="351" t="e">
        <f>+'Ark1'!#REF!</f>
        <v>#REF!</v>
      </c>
      <c r="J650" s="235" t="e">
        <f>+IF(I650=0,"",'Ark1'!#REF!)</f>
        <v>#REF!</v>
      </c>
      <c r="K650" s="235"/>
      <c r="L650" s="235" t="e">
        <f>+IF(I650=0,"",'Ark1'!#REF!)</f>
        <v>#REF!</v>
      </c>
      <c r="M650" s="235"/>
      <c r="N650" s="237" t="e">
        <f>+'Ark1'!#REF!</f>
        <v>#REF!</v>
      </c>
      <c r="O650" s="237"/>
      <c r="P650" s="237"/>
      <c r="Q650" s="237"/>
      <c r="R650" s="32" t="e">
        <f>+IF(I650=0,"",'Ark1'!#REF!)</f>
        <v>#REF!</v>
      </c>
      <c r="S650" s="32"/>
      <c r="T650" s="235" t="e">
        <f>+IF(N650=0,"",'Ark1'!#REF!)</f>
        <v>#REF!</v>
      </c>
      <c r="U650" s="235"/>
      <c r="V650" s="235" t="e">
        <f>+IF(N650=0,"",'Ark1'!#REF!)</f>
        <v>#REF!</v>
      </c>
      <c r="W650" s="235"/>
      <c r="X650" s="236" t="e">
        <f>+IF(I650=0,"",'Ark1'!#REF!)</f>
        <v>#REF!</v>
      </c>
      <c r="Y650" s="237" t="e">
        <f>+IF(I650=0,"",'Ark1'!#REF!)</f>
        <v>#REF!</v>
      </c>
      <c r="Z650" s="237" t="e">
        <f>+IF(I650=0,"",'Ark1'!#REF!)</f>
        <v>#REF!</v>
      </c>
      <c r="AA650" s="237" t="e">
        <f>+IF(I650=0,"",'Ark1'!#REF!)</f>
        <v>#REF!</v>
      </c>
      <c r="AB650" s="237" t="e">
        <f>+IF(I650=0,"",'Ark1'!#REF!)</f>
        <v>#REF!</v>
      </c>
      <c r="AC650" s="235" t="e">
        <f>+IF(I650=0,"",'Ark1'!#REF!)</f>
        <v>#REF!</v>
      </c>
      <c r="AD650" s="236" t="e">
        <f>+IF(I650=0,"",'Ark1'!#REF!)</f>
        <v>#REF!</v>
      </c>
      <c r="AE650" s="237" t="e">
        <f>+IF(I650=0,"",'Ark1'!#REF!)</f>
        <v>#REF!</v>
      </c>
      <c r="AF650" s="235" t="e">
        <f t="shared" si="60"/>
        <v>#REF!</v>
      </c>
      <c r="AG650" s="235" t="e">
        <f t="shared" si="61"/>
        <v>#REF!</v>
      </c>
      <c r="AH650" s="305"/>
    </row>
    <row r="651" spans="1:62" ht="15.6">
      <c r="A651" s="305"/>
      <c r="B651" s="305" t="e">
        <f>+'Ark1'!#REF!</f>
        <v>#REF!</v>
      </c>
      <c r="C651" s="234" t="e">
        <f>+'Ark1'!#REF!</f>
        <v>#REF!</v>
      </c>
      <c r="D651" s="234" t="e">
        <f>VLOOKUP(C651,Klasse!$C$10:$D$26,2)</f>
        <v>#REF!</v>
      </c>
      <c r="E651" s="234" t="e">
        <f>+'Ark1'!#REF!</f>
        <v>#REF!</v>
      </c>
      <c r="F651" s="234" t="e">
        <f>+'Ark1'!#REF!</f>
        <v>#REF!</v>
      </c>
      <c r="G651" s="234" t="e">
        <f>VLOOKUP(F651,Slakteri!$C$9:$D$36,2)</f>
        <v>#REF!</v>
      </c>
      <c r="H651" s="234" t="e">
        <f>+IF(I651=0,"",'Ark1'!#REF!)</f>
        <v>#REF!</v>
      </c>
      <c r="I651" s="351" t="e">
        <f>+'Ark1'!#REF!</f>
        <v>#REF!</v>
      </c>
      <c r="J651" s="235" t="e">
        <f>+IF(I651=0,"",'Ark1'!#REF!)</f>
        <v>#REF!</v>
      </c>
      <c r="K651" s="235"/>
      <c r="L651" s="235" t="e">
        <f>+IF(I651=0,"",'Ark1'!#REF!)</f>
        <v>#REF!</v>
      </c>
      <c r="M651" s="235"/>
      <c r="N651" s="237" t="e">
        <f>+'Ark1'!#REF!</f>
        <v>#REF!</v>
      </c>
      <c r="O651" s="237"/>
      <c r="P651" s="237"/>
      <c r="Q651" s="237"/>
      <c r="R651" s="32" t="e">
        <f>+IF(I651=0,"",'Ark1'!#REF!)</f>
        <v>#REF!</v>
      </c>
      <c r="S651" s="32"/>
      <c r="T651" s="235" t="e">
        <f>+IF(N651=0,"",'Ark1'!#REF!)</f>
        <v>#REF!</v>
      </c>
      <c r="U651" s="235"/>
      <c r="V651" s="235" t="e">
        <f>+IF(N651=0,"",'Ark1'!#REF!)</f>
        <v>#REF!</v>
      </c>
      <c r="W651" s="235"/>
      <c r="X651" s="236" t="e">
        <f>+IF(I651=0,"",'Ark1'!#REF!)</f>
        <v>#REF!</v>
      </c>
      <c r="Y651" s="237" t="e">
        <f>+IF(I651=0,"",'Ark1'!#REF!)</f>
        <v>#REF!</v>
      </c>
      <c r="Z651" s="237" t="e">
        <f>+IF(I651=0,"",'Ark1'!#REF!)</f>
        <v>#REF!</v>
      </c>
      <c r="AA651" s="237" t="e">
        <f>+IF(I651=0,"",'Ark1'!#REF!)</f>
        <v>#REF!</v>
      </c>
      <c r="AB651" s="237" t="e">
        <f>+IF(I651=0,"",'Ark1'!#REF!)</f>
        <v>#REF!</v>
      </c>
      <c r="AC651" s="235" t="e">
        <f>+IF(I651=0,"",'Ark1'!#REF!)</f>
        <v>#REF!</v>
      </c>
      <c r="AD651" s="236" t="e">
        <f>+IF(I651=0,"",'Ark1'!#REF!)</f>
        <v>#REF!</v>
      </c>
      <c r="AE651" s="237" t="e">
        <f>+IF(I651=0,"",'Ark1'!#REF!)</f>
        <v>#REF!</v>
      </c>
      <c r="AF651" s="235" t="e">
        <f t="shared" si="60"/>
        <v>#REF!</v>
      </c>
      <c r="AG651" s="235" t="e">
        <f t="shared" si="61"/>
        <v>#REF!</v>
      </c>
      <c r="AH651" s="305"/>
    </row>
    <row r="652" spans="1:62" ht="15.6">
      <c r="A652" s="305"/>
      <c r="B652" s="305" t="e">
        <f>+'Ark1'!#REF!</f>
        <v>#REF!</v>
      </c>
      <c r="C652" s="234" t="e">
        <f>+'Ark1'!#REF!</f>
        <v>#REF!</v>
      </c>
      <c r="D652" s="234" t="e">
        <f>VLOOKUP(C652,Klasse!$C$10:$D$26,2)</f>
        <v>#REF!</v>
      </c>
      <c r="E652" s="234" t="e">
        <f>+'Ark1'!#REF!</f>
        <v>#REF!</v>
      </c>
      <c r="F652" s="234" t="e">
        <f>+'Ark1'!#REF!</f>
        <v>#REF!</v>
      </c>
      <c r="G652" s="234" t="e">
        <f>VLOOKUP(F652,Slakteri!$C$9:$D$36,2)</f>
        <v>#REF!</v>
      </c>
      <c r="H652" s="234" t="e">
        <f>+IF(I652=0,"",'Ark1'!#REF!)</f>
        <v>#REF!</v>
      </c>
      <c r="I652" s="351" t="e">
        <f>+'Ark1'!#REF!</f>
        <v>#REF!</v>
      </c>
      <c r="J652" s="235" t="e">
        <f>+IF(I652=0,"",'Ark1'!#REF!)</f>
        <v>#REF!</v>
      </c>
      <c r="K652" s="235"/>
      <c r="L652" s="235" t="e">
        <f>+IF(I652=0,"",'Ark1'!#REF!)</f>
        <v>#REF!</v>
      </c>
      <c r="M652" s="235"/>
      <c r="N652" s="237" t="e">
        <f>+'Ark1'!#REF!</f>
        <v>#REF!</v>
      </c>
      <c r="O652" s="237"/>
      <c r="P652" s="237"/>
      <c r="Q652" s="237"/>
      <c r="R652" s="32" t="e">
        <f>+IF(I652=0,"",'Ark1'!#REF!)</f>
        <v>#REF!</v>
      </c>
      <c r="S652" s="32"/>
      <c r="T652" s="235" t="e">
        <f>+IF(N652=0,"",'Ark1'!#REF!)</f>
        <v>#REF!</v>
      </c>
      <c r="U652" s="235"/>
      <c r="V652" s="235" t="e">
        <f>+IF(N652=0,"",'Ark1'!#REF!)</f>
        <v>#REF!</v>
      </c>
      <c r="W652" s="235"/>
      <c r="X652" s="236" t="e">
        <f>+IF(I652=0,"",'Ark1'!#REF!)</f>
        <v>#REF!</v>
      </c>
      <c r="Y652" s="237" t="e">
        <f>+IF(I652=0,"",'Ark1'!#REF!)</f>
        <v>#REF!</v>
      </c>
      <c r="Z652" s="237" t="e">
        <f>+IF(I652=0,"",'Ark1'!#REF!)</f>
        <v>#REF!</v>
      </c>
      <c r="AA652" s="237" t="e">
        <f>+IF(I652=0,"",'Ark1'!#REF!)</f>
        <v>#REF!</v>
      </c>
      <c r="AB652" s="237" t="e">
        <f>+IF(I652=0,"",'Ark1'!#REF!)</f>
        <v>#REF!</v>
      </c>
      <c r="AC652" s="235" t="e">
        <f>+IF(I652=0,"",'Ark1'!#REF!)</f>
        <v>#REF!</v>
      </c>
      <c r="AD652" s="236" t="e">
        <f>+IF(I652=0,"",'Ark1'!#REF!)</f>
        <v>#REF!</v>
      </c>
      <c r="AE652" s="237" t="e">
        <f>+IF(I652=0,"",'Ark1'!#REF!)</f>
        <v>#REF!</v>
      </c>
      <c r="AF652" s="235" t="e">
        <f t="shared" si="60"/>
        <v>#REF!</v>
      </c>
      <c r="AG652" s="235" t="e">
        <f t="shared" si="61"/>
        <v>#REF!</v>
      </c>
      <c r="AH652" s="305"/>
    </row>
    <row r="653" spans="1:62" ht="15" customHeight="1">
      <c r="A653" s="305"/>
      <c r="B653" s="305"/>
      <c r="C653" s="305"/>
      <c r="D653" s="305"/>
      <c r="E653" s="305"/>
      <c r="F653" s="305"/>
      <c r="G653" s="305"/>
      <c r="H653" s="305"/>
      <c r="I653" s="352"/>
      <c r="J653" s="328"/>
      <c r="K653" s="328"/>
      <c r="L653" s="328"/>
      <c r="M653" s="328"/>
      <c r="N653" s="237" t="e">
        <f>+'Ark1'!#REF!</f>
        <v>#REF!</v>
      </c>
      <c r="O653" s="237"/>
      <c r="P653" s="237"/>
      <c r="Q653" s="237"/>
      <c r="R653" s="305"/>
      <c r="S653" s="305"/>
      <c r="T653" s="235" t="e">
        <f>+IF(N653=0,"",'Ark1'!#REF!)</f>
        <v>#REF!</v>
      </c>
      <c r="U653" s="235"/>
      <c r="V653" s="235" t="e">
        <f>+IF(N653=0,"",'Ark1'!#REF!)</f>
        <v>#REF!</v>
      </c>
      <c r="W653" s="235"/>
      <c r="X653" s="305"/>
      <c r="Y653" s="329"/>
      <c r="Z653" s="329"/>
      <c r="AA653" s="329"/>
      <c r="AB653" s="329"/>
      <c r="AC653" s="329"/>
      <c r="AD653" s="305"/>
      <c r="AE653" s="329"/>
      <c r="AF653" s="330"/>
      <c r="AG653" s="331"/>
      <c r="AH653" s="305"/>
      <c r="AI653" s="217"/>
      <c r="AK653" s="29"/>
      <c r="AL653" s="27"/>
      <c r="AM653" s="218"/>
      <c r="AN653" s="28"/>
      <c r="AR653" s="28"/>
      <c r="BJ653" s="230"/>
    </row>
    <row r="654" spans="1:62" ht="19.8">
      <c r="A654" s="305"/>
      <c r="B654" s="305" t="s">
        <v>648</v>
      </c>
      <c r="C654" s="305"/>
      <c r="D654" s="259" t="e">
        <f>+D656</f>
        <v>#REF!</v>
      </c>
      <c r="E654" s="305"/>
      <c r="F654" s="305"/>
      <c r="G654" s="305"/>
      <c r="H654" s="305"/>
      <c r="I654" s="336" t="e">
        <f>SUM(I656:I680)</f>
        <v>#REF!</v>
      </c>
      <c r="J654" s="328"/>
      <c r="K654" s="332"/>
      <c r="L654" s="332"/>
      <c r="M654" s="332"/>
      <c r="N654" s="237" t="e">
        <f>+'Ark1'!#REF!</f>
        <v>#REF!</v>
      </c>
      <c r="O654" s="237"/>
      <c r="P654" s="237"/>
      <c r="Q654" s="237"/>
      <c r="R654" s="262">
        <f>+Klasse!N325</f>
        <v>0</v>
      </c>
      <c r="S654" s="262"/>
      <c r="T654" s="235" t="e">
        <f>+IF(N654=0,"",'Ark1'!#REF!)</f>
        <v>#REF!</v>
      </c>
      <c r="U654" s="235"/>
      <c r="V654" s="235" t="e">
        <f>+IF(N654=0,"",'Ark1'!#REF!)</f>
        <v>#REF!</v>
      </c>
      <c r="W654" s="235"/>
      <c r="X654" s="333"/>
      <c r="Y654" s="329"/>
      <c r="Z654" s="329"/>
      <c r="AA654" s="329"/>
      <c r="AB654" s="329"/>
      <c r="AC654" s="329"/>
      <c r="AD654" s="305"/>
      <c r="AE654" s="329"/>
      <c r="AF654" s="329"/>
      <c r="AG654" s="329"/>
      <c r="AH654" s="329"/>
      <c r="AI654" s="217"/>
      <c r="AK654" s="29"/>
      <c r="AL654" s="27"/>
      <c r="AM654" s="218"/>
      <c r="AN654" s="28"/>
      <c r="AR654" s="28"/>
      <c r="BJ654" s="230"/>
    </row>
    <row r="655" spans="1:62" ht="15" customHeight="1">
      <c r="A655" s="580"/>
      <c r="B655" s="580"/>
      <c r="C655" s="581"/>
      <c r="D655" s="580"/>
      <c r="E655" s="580"/>
      <c r="F655" s="580"/>
      <c r="G655" s="305"/>
      <c r="H655" s="334"/>
      <c r="I655" s="352"/>
      <c r="J655" s="328"/>
      <c r="K655" s="328"/>
      <c r="L655" s="328"/>
      <c r="M655" s="328"/>
      <c r="N655" s="237" t="e">
        <f>+'Ark1'!#REF!</f>
        <v>#REF!</v>
      </c>
      <c r="O655" s="237"/>
      <c r="P655" s="237"/>
      <c r="Q655" s="237"/>
      <c r="R655" s="328"/>
      <c r="S655" s="328"/>
      <c r="T655" s="235" t="e">
        <f>+IF(N655=0,"",'Ark1'!#REF!)</f>
        <v>#REF!</v>
      </c>
      <c r="U655" s="235"/>
      <c r="V655" s="235" t="e">
        <f>+IF(N655=0,"",'Ark1'!#REF!)</f>
        <v>#REF!</v>
      </c>
      <c r="W655" s="235"/>
      <c r="X655" s="334"/>
      <c r="Y655" s="329"/>
      <c r="Z655" s="329"/>
      <c r="AA655" s="329"/>
      <c r="AB655" s="329"/>
      <c r="AC655" s="330"/>
      <c r="AD655" s="305"/>
      <c r="AE655" s="330"/>
      <c r="AF655" s="330"/>
      <c r="AG655" s="331"/>
      <c r="AH655" s="305"/>
      <c r="AI655" s="217"/>
      <c r="AK655" s="29"/>
      <c r="AL655" s="27"/>
      <c r="AM655" s="218"/>
      <c r="AN655" s="28"/>
      <c r="AR655" s="28"/>
      <c r="BJ655" s="230"/>
    </row>
    <row r="656" spans="1:62" ht="15.6">
      <c r="A656" s="305"/>
      <c r="B656" s="305" t="e">
        <f>+'Ark1'!#REF!</f>
        <v>#REF!</v>
      </c>
      <c r="C656" s="234" t="e">
        <f>+'Ark1'!#REF!</f>
        <v>#REF!</v>
      </c>
      <c r="D656" s="234" t="e">
        <f>VLOOKUP(C656,Klasse!$C$10:$D$26,2)</f>
        <v>#REF!</v>
      </c>
      <c r="E656" s="234" t="e">
        <f>+'Ark1'!#REF!</f>
        <v>#REF!</v>
      </c>
      <c r="F656" s="234" t="e">
        <f>+'Ark1'!#REF!</f>
        <v>#REF!</v>
      </c>
      <c r="G656" s="234" t="e">
        <f>VLOOKUP(F656,Slakteri!$C$9:$D$36,2)</f>
        <v>#REF!</v>
      </c>
      <c r="H656" s="234" t="e">
        <f>+IF(I656=0,"",'Ark1'!#REF!)</f>
        <v>#REF!</v>
      </c>
      <c r="I656" s="351" t="e">
        <f>+'Ark1'!#REF!</f>
        <v>#REF!</v>
      </c>
      <c r="J656" s="235" t="e">
        <f>+IF(I656=0,"",'Ark1'!#REF!)</f>
        <v>#REF!</v>
      </c>
      <c r="K656" s="235"/>
      <c r="L656" s="235" t="e">
        <f>+IF(I656=0,"",'Ark1'!#REF!)</f>
        <v>#REF!</v>
      </c>
      <c r="M656" s="235"/>
      <c r="N656" s="237" t="e">
        <f>+'Ark1'!#REF!</f>
        <v>#REF!</v>
      </c>
      <c r="O656" s="237"/>
      <c r="P656" s="237"/>
      <c r="Q656" s="237"/>
      <c r="R656" s="32" t="e">
        <f>+IF(I656=0,"",'Ark1'!#REF!)</f>
        <v>#REF!</v>
      </c>
      <c r="S656" s="32"/>
      <c r="T656" s="235" t="e">
        <f>+IF(N656=0,"",'Ark1'!#REF!)</f>
        <v>#REF!</v>
      </c>
      <c r="U656" s="235"/>
      <c r="V656" s="235" t="e">
        <f>+IF(N656=0,"",'Ark1'!#REF!)</f>
        <v>#REF!</v>
      </c>
      <c r="W656" s="235"/>
      <c r="X656" s="236" t="e">
        <f>+IF(I656=0,"",'Ark1'!#REF!)</f>
        <v>#REF!</v>
      </c>
      <c r="Y656" s="237" t="e">
        <f>+IF(I656=0,"",'Ark1'!#REF!)</f>
        <v>#REF!</v>
      </c>
      <c r="Z656" s="237" t="e">
        <f>+IF(I656=0,"",'Ark1'!#REF!)</f>
        <v>#REF!</v>
      </c>
      <c r="AA656" s="237" t="e">
        <f>+IF(I656=0,"",'Ark1'!#REF!)</f>
        <v>#REF!</v>
      </c>
      <c r="AB656" s="237" t="e">
        <f>+IF(I656=0,"",'Ark1'!#REF!)</f>
        <v>#REF!</v>
      </c>
      <c r="AC656" s="235" t="e">
        <f>+IF(I656=0,"",'Ark1'!#REF!)</f>
        <v>#REF!</v>
      </c>
      <c r="AD656" s="236" t="e">
        <f>+IF(I656=0,"",'Ark1'!#REF!)</f>
        <v>#REF!</v>
      </c>
      <c r="AE656" s="237" t="e">
        <f>+IF(I656=0,"",'Ark1'!#REF!)</f>
        <v>#REF!</v>
      </c>
      <c r="AF656" s="235" t="e">
        <f t="shared" ref="AF656:AF680" si="62">IF(I656=0,"",R656/C656)</f>
        <v>#REF!</v>
      </c>
      <c r="AG656" s="235" t="e">
        <f t="shared" ref="AG656:AG684" si="63">IF(I656=0,"",I656/H656)</f>
        <v>#REF!</v>
      </c>
      <c r="AH656" s="305"/>
    </row>
    <row r="657" spans="1:34" ht="15.6">
      <c r="A657" s="305"/>
      <c r="B657" s="305" t="e">
        <f>+'Ark1'!#REF!</f>
        <v>#REF!</v>
      </c>
      <c r="C657" s="234" t="e">
        <f>+'Ark1'!#REF!</f>
        <v>#REF!</v>
      </c>
      <c r="D657" s="234" t="e">
        <f>VLOOKUP(C657,Klasse!$C$10:$D$26,2)</f>
        <v>#REF!</v>
      </c>
      <c r="E657" s="234" t="e">
        <f>+'Ark1'!#REF!</f>
        <v>#REF!</v>
      </c>
      <c r="F657" s="234" t="e">
        <f>+'Ark1'!#REF!</f>
        <v>#REF!</v>
      </c>
      <c r="G657" s="234" t="e">
        <f>VLOOKUP(F657,Slakteri!$C$9:$D$36,2)</f>
        <v>#REF!</v>
      </c>
      <c r="H657" s="234" t="e">
        <f>+IF(I657=0,"",'Ark1'!#REF!)</f>
        <v>#REF!</v>
      </c>
      <c r="I657" s="351" t="e">
        <f>+'Ark1'!#REF!</f>
        <v>#REF!</v>
      </c>
      <c r="J657" s="235" t="e">
        <f>+IF(I657=0,"",'Ark1'!#REF!)</f>
        <v>#REF!</v>
      </c>
      <c r="K657" s="235"/>
      <c r="L657" s="235" t="e">
        <f>+IF(I657=0,"",'Ark1'!#REF!)</f>
        <v>#REF!</v>
      </c>
      <c r="M657" s="235"/>
      <c r="N657" s="237" t="e">
        <f>+'Ark1'!#REF!</f>
        <v>#REF!</v>
      </c>
      <c r="O657" s="237"/>
      <c r="P657" s="237"/>
      <c r="Q657" s="237"/>
      <c r="R657" s="32" t="e">
        <f>+IF(I657=0,"",'Ark1'!#REF!)</f>
        <v>#REF!</v>
      </c>
      <c r="S657" s="32"/>
      <c r="T657" s="235" t="e">
        <f>+IF(N657=0,"",'Ark1'!#REF!)</f>
        <v>#REF!</v>
      </c>
      <c r="U657" s="235"/>
      <c r="V657" s="235" t="e">
        <f>+IF(N657=0,"",'Ark1'!#REF!)</f>
        <v>#REF!</v>
      </c>
      <c r="W657" s="235"/>
      <c r="X657" s="236" t="e">
        <f>+IF(I657=0,"",'Ark1'!#REF!)</f>
        <v>#REF!</v>
      </c>
      <c r="Y657" s="237" t="e">
        <f>+IF(I657=0,"",'Ark1'!#REF!)</f>
        <v>#REF!</v>
      </c>
      <c r="Z657" s="237" t="e">
        <f>+IF(I657=0,"",'Ark1'!#REF!)</f>
        <v>#REF!</v>
      </c>
      <c r="AA657" s="237" t="e">
        <f>+IF(I657=0,"",'Ark1'!#REF!)</f>
        <v>#REF!</v>
      </c>
      <c r="AB657" s="237" t="e">
        <f>+IF(I657=0,"",'Ark1'!#REF!)</f>
        <v>#REF!</v>
      </c>
      <c r="AC657" s="235" t="e">
        <f>+IF(I657=0,"",'Ark1'!#REF!)</f>
        <v>#REF!</v>
      </c>
      <c r="AD657" s="236" t="e">
        <f>+IF(I657=0,"",'Ark1'!#REF!)</f>
        <v>#REF!</v>
      </c>
      <c r="AE657" s="237" t="e">
        <f>+IF(I657=0,"",'Ark1'!#REF!)</f>
        <v>#REF!</v>
      </c>
      <c r="AF657" s="235" t="e">
        <f t="shared" si="62"/>
        <v>#REF!</v>
      </c>
      <c r="AG657" s="235" t="e">
        <f t="shared" ref="AG657:AG680" si="64">IF(I657=0,"",I657/H657)</f>
        <v>#REF!</v>
      </c>
      <c r="AH657" s="305"/>
    </row>
    <row r="658" spans="1:34" ht="15.6">
      <c r="A658" s="305"/>
      <c r="B658" s="305" t="e">
        <f>+'Ark1'!#REF!</f>
        <v>#REF!</v>
      </c>
      <c r="C658" s="234" t="e">
        <f>+'Ark1'!#REF!</f>
        <v>#REF!</v>
      </c>
      <c r="D658" s="234" t="e">
        <f>VLOOKUP(C658,Klasse!$C$10:$D$26,2)</f>
        <v>#REF!</v>
      </c>
      <c r="E658" s="234" t="e">
        <f>+'Ark1'!#REF!</f>
        <v>#REF!</v>
      </c>
      <c r="F658" s="234" t="e">
        <f>+'Ark1'!#REF!</f>
        <v>#REF!</v>
      </c>
      <c r="G658" s="234" t="e">
        <f>VLOOKUP(F658,Slakteri!$C$9:$D$36,2)</f>
        <v>#REF!</v>
      </c>
      <c r="H658" s="234" t="e">
        <f>+IF(I658=0,"",'Ark1'!#REF!)</f>
        <v>#REF!</v>
      </c>
      <c r="I658" s="351" t="e">
        <f>+'Ark1'!#REF!</f>
        <v>#REF!</v>
      </c>
      <c r="J658" s="235" t="e">
        <f>+IF(I658=0,"",'Ark1'!#REF!)</f>
        <v>#REF!</v>
      </c>
      <c r="K658" s="235"/>
      <c r="L658" s="235" t="e">
        <f>+IF(I658=0,"",'Ark1'!#REF!)</f>
        <v>#REF!</v>
      </c>
      <c r="M658" s="235"/>
      <c r="N658" s="237" t="e">
        <f>+'Ark1'!#REF!</f>
        <v>#REF!</v>
      </c>
      <c r="O658" s="237"/>
      <c r="P658" s="237"/>
      <c r="Q658" s="237"/>
      <c r="R658" s="32" t="e">
        <f>+IF(I658=0,"",'Ark1'!#REF!)</f>
        <v>#REF!</v>
      </c>
      <c r="S658" s="32"/>
      <c r="T658" s="235" t="e">
        <f>+IF(N658=0,"",'Ark1'!#REF!)</f>
        <v>#REF!</v>
      </c>
      <c r="U658" s="235"/>
      <c r="V658" s="235" t="e">
        <f>+IF(N658=0,"",'Ark1'!#REF!)</f>
        <v>#REF!</v>
      </c>
      <c r="W658" s="235"/>
      <c r="X658" s="236" t="e">
        <f>+IF(I658=0,"",'Ark1'!#REF!)</f>
        <v>#REF!</v>
      </c>
      <c r="Y658" s="237" t="e">
        <f>+IF(I658=0,"",'Ark1'!#REF!)</f>
        <v>#REF!</v>
      </c>
      <c r="Z658" s="237" t="e">
        <f>+IF(I658=0,"",'Ark1'!#REF!)</f>
        <v>#REF!</v>
      </c>
      <c r="AA658" s="237" t="e">
        <f>+IF(I658=0,"",'Ark1'!#REF!)</f>
        <v>#REF!</v>
      </c>
      <c r="AB658" s="237" t="e">
        <f>+IF(I658=0,"",'Ark1'!#REF!)</f>
        <v>#REF!</v>
      </c>
      <c r="AC658" s="235" t="e">
        <f>+IF(I658=0,"",'Ark1'!#REF!)</f>
        <v>#REF!</v>
      </c>
      <c r="AD658" s="236" t="e">
        <f>+IF(I658=0,"",'Ark1'!#REF!)</f>
        <v>#REF!</v>
      </c>
      <c r="AE658" s="237" t="e">
        <f>+IF(I658=0,"",'Ark1'!#REF!)</f>
        <v>#REF!</v>
      </c>
      <c r="AF658" s="235" t="e">
        <f t="shared" si="62"/>
        <v>#REF!</v>
      </c>
      <c r="AG658" s="235" t="e">
        <f t="shared" si="64"/>
        <v>#REF!</v>
      </c>
      <c r="AH658" s="305"/>
    </row>
    <row r="659" spans="1:34" ht="15.6">
      <c r="A659" s="305"/>
      <c r="B659" s="305" t="e">
        <f>+'Ark1'!#REF!</f>
        <v>#REF!</v>
      </c>
      <c r="C659" s="234" t="e">
        <f>+'Ark1'!#REF!</f>
        <v>#REF!</v>
      </c>
      <c r="D659" s="234" t="e">
        <f>VLOOKUP(C659,Klasse!$C$10:$D$26,2)</f>
        <v>#REF!</v>
      </c>
      <c r="E659" s="234" t="e">
        <f>+'Ark1'!#REF!</f>
        <v>#REF!</v>
      </c>
      <c r="F659" s="234" t="e">
        <f>+'Ark1'!#REF!</f>
        <v>#REF!</v>
      </c>
      <c r="G659" s="234" t="e">
        <f>VLOOKUP(F659,Slakteri!$C$9:$D$36,2)</f>
        <v>#REF!</v>
      </c>
      <c r="H659" s="234" t="e">
        <f>+IF(I659=0,"",'Ark1'!#REF!)</f>
        <v>#REF!</v>
      </c>
      <c r="I659" s="351" t="e">
        <f>+'Ark1'!#REF!</f>
        <v>#REF!</v>
      </c>
      <c r="J659" s="235" t="e">
        <f>+IF(I659=0,"",'Ark1'!#REF!)</f>
        <v>#REF!</v>
      </c>
      <c r="K659" s="235"/>
      <c r="L659" s="235" t="e">
        <f>+IF(I659=0,"",'Ark1'!#REF!)</f>
        <v>#REF!</v>
      </c>
      <c r="M659" s="235"/>
      <c r="N659" s="237" t="e">
        <f>+'Ark1'!#REF!</f>
        <v>#REF!</v>
      </c>
      <c r="O659" s="237"/>
      <c r="P659" s="237"/>
      <c r="Q659" s="237"/>
      <c r="R659" s="32" t="e">
        <f>+IF(I659=0,"",'Ark1'!#REF!)</f>
        <v>#REF!</v>
      </c>
      <c r="S659" s="32"/>
      <c r="T659" s="235" t="e">
        <f>+IF(N659=0,"",'Ark1'!#REF!)</f>
        <v>#REF!</v>
      </c>
      <c r="U659" s="235"/>
      <c r="V659" s="235" t="e">
        <f>+IF(N659=0,"",'Ark1'!#REF!)</f>
        <v>#REF!</v>
      </c>
      <c r="W659" s="235"/>
      <c r="X659" s="236" t="e">
        <f>+IF(I659=0,"",'Ark1'!#REF!)</f>
        <v>#REF!</v>
      </c>
      <c r="Y659" s="237" t="e">
        <f>+IF(I659=0,"",'Ark1'!#REF!)</f>
        <v>#REF!</v>
      </c>
      <c r="Z659" s="237" t="e">
        <f>+IF(I659=0,"",'Ark1'!#REF!)</f>
        <v>#REF!</v>
      </c>
      <c r="AA659" s="237" t="e">
        <f>+IF(I659=0,"",'Ark1'!#REF!)</f>
        <v>#REF!</v>
      </c>
      <c r="AB659" s="237" t="e">
        <f>+IF(I659=0,"",'Ark1'!#REF!)</f>
        <v>#REF!</v>
      </c>
      <c r="AC659" s="235" t="e">
        <f>+IF(I659=0,"",'Ark1'!#REF!)</f>
        <v>#REF!</v>
      </c>
      <c r="AD659" s="236" t="e">
        <f>+IF(I659=0,"",'Ark1'!#REF!)</f>
        <v>#REF!</v>
      </c>
      <c r="AE659" s="237" t="e">
        <f>+IF(I659=0,"",'Ark1'!#REF!)</f>
        <v>#REF!</v>
      </c>
      <c r="AF659" s="235" t="e">
        <f t="shared" si="62"/>
        <v>#REF!</v>
      </c>
      <c r="AG659" s="235" t="e">
        <f t="shared" si="64"/>
        <v>#REF!</v>
      </c>
      <c r="AH659" s="305"/>
    </row>
    <row r="660" spans="1:34" ht="15.6">
      <c r="A660" s="305"/>
      <c r="B660" s="305" t="e">
        <f>+'Ark1'!#REF!</f>
        <v>#REF!</v>
      </c>
      <c r="C660" s="234" t="e">
        <f>+'Ark1'!#REF!</f>
        <v>#REF!</v>
      </c>
      <c r="D660" s="234" t="e">
        <f>VLOOKUP(C660,Klasse!$C$10:$D$26,2)</f>
        <v>#REF!</v>
      </c>
      <c r="E660" s="234" t="e">
        <f>+'Ark1'!#REF!</f>
        <v>#REF!</v>
      </c>
      <c r="F660" s="234" t="e">
        <f>+'Ark1'!#REF!</f>
        <v>#REF!</v>
      </c>
      <c r="G660" s="234" t="e">
        <f>VLOOKUP(F660,Slakteri!$C$9:$D$36,2)</f>
        <v>#REF!</v>
      </c>
      <c r="H660" s="234" t="e">
        <f>+IF(I660=0,"",'Ark1'!#REF!)</f>
        <v>#REF!</v>
      </c>
      <c r="I660" s="351" t="e">
        <f>+'Ark1'!#REF!</f>
        <v>#REF!</v>
      </c>
      <c r="J660" s="235" t="e">
        <f>+IF(I660=0,"",'Ark1'!#REF!)</f>
        <v>#REF!</v>
      </c>
      <c r="K660" s="235"/>
      <c r="L660" s="235" t="e">
        <f>+IF(I660=0,"",'Ark1'!#REF!)</f>
        <v>#REF!</v>
      </c>
      <c r="M660" s="235"/>
      <c r="N660" s="237" t="e">
        <f>+'Ark1'!#REF!</f>
        <v>#REF!</v>
      </c>
      <c r="O660" s="237"/>
      <c r="P660" s="237"/>
      <c r="Q660" s="237"/>
      <c r="R660" s="32" t="e">
        <f>+IF(I660=0,"",'Ark1'!#REF!)</f>
        <v>#REF!</v>
      </c>
      <c r="S660" s="32"/>
      <c r="T660" s="235" t="e">
        <f>+IF(N660=0,"",'Ark1'!#REF!)</f>
        <v>#REF!</v>
      </c>
      <c r="U660" s="235"/>
      <c r="V660" s="235" t="e">
        <f>+IF(N660=0,"",'Ark1'!#REF!)</f>
        <v>#REF!</v>
      </c>
      <c r="W660" s="235"/>
      <c r="X660" s="236" t="e">
        <f>+IF(I660=0,"",'Ark1'!#REF!)</f>
        <v>#REF!</v>
      </c>
      <c r="Y660" s="237" t="e">
        <f>+IF(I660=0,"",'Ark1'!#REF!)</f>
        <v>#REF!</v>
      </c>
      <c r="Z660" s="237" t="e">
        <f>+IF(I660=0,"",'Ark1'!#REF!)</f>
        <v>#REF!</v>
      </c>
      <c r="AA660" s="237" t="e">
        <f>+IF(I660=0,"",'Ark1'!#REF!)</f>
        <v>#REF!</v>
      </c>
      <c r="AB660" s="237" t="e">
        <f>+IF(I660=0,"",'Ark1'!#REF!)</f>
        <v>#REF!</v>
      </c>
      <c r="AC660" s="235" t="e">
        <f>+IF(I660=0,"",'Ark1'!#REF!)</f>
        <v>#REF!</v>
      </c>
      <c r="AD660" s="236" t="e">
        <f>+IF(I660=0,"",'Ark1'!#REF!)</f>
        <v>#REF!</v>
      </c>
      <c r="AE660" s="237" t="e">
        <f>+IF(I660=0,"",'Ark1'!#REF!)</f>
        <v>#REF!</v>
      </c>
      <c r="AF660" s="235" t="e">
        <f t="shared" si="62"/>
        <v>#REF!</v>
      </c>
      <c r="AG660" s="235" t="e">
        <f t="shared" si="64"/>
        <v>#REF!</v>
      </c>
      <c r="AH660" s="305"/>
    </row>
    <row r="661" spans="1:34" ht="15.6">
      <c r="A661" s="305"/>
      <c r="B661" s="305" t="e">
        <f>+'Ark1'!#REF!</f>
        <v>#REF!</v>
      </c>
      <c r="C661" s="234" t="e">
        <f>+'Ark1'!#REF!</f>
        <v>#REF!</v>
      </c>
      <c r="D661" s="234" t="e">
        <f>VLOOKUP(C661,Klasse!$C$10:$D$26,2)</f>
        <v>#REF!</v>
      </c>
      <c r="E661" s="234" t="e">
        <f>+'Ark1'!#REF!</f>
        <v>#REF!</v>
      </c>
      <c r="F661" s="234" t="e">
        <f>+'Ark1'!#REF!</f>
        <v>#REF!</v>
      </c>
      <c r="G661" s="234" t="e">
        <f>VLOOKUP(F661,Slakteri!$C$9:$D$36,2)</f>
        <v>#REF!</v>
      </c>
      <c r="H661" s="234" t="e">
        <f>+IF(I661=0,"",'Ark1'!#REF!)</f>
        <v>#REF!</v>
      </c>
      <c r="I661" s="351" t="e">
        <f>+'Ark1'!#REF!</f>
        <v>#REF!</v>
      </c>
      <c r="J661" s="235" t="e">
        <f>+IF(I661=0,"",'Ark1'!#REF!)</f>
        <v>#REF!</v>
      </c>
      <c r="K661" s="235"/>
      <c r="L661" s="235" t="e">
        <f>+IF(I661=0,"",'Ark1'!#REF!)</f>
        <v>#REF!</v>
      </c>
      <c r="M661" s="235"/>
      <c r="N661" s="237" t="e">
        <f>+'Ark1'!#REF!</f>
        <v>#REF!</v>
      </c>
      <c r="O661" s="237"/>
      <c r="P661" s="237"/>
      <c r="Q661" s="237"/>
      <c r="R661" s="32" t="e">
        <f>+IF(I661=0,"",'Ark1'!#REF!)</f>
        <v>#REF!</v>
      </c>
      <c r="S661" s="32"/>
      <c r="T661" s="235" t="e">
        <f>+IF(N661=0,"",'Ark1'!#REF!)</f>
        <v>#REF!</v>
      </c>
      <c r="U661" s="235"/>
      <c r="V661" s="235" t="e">
        <f>+IF(N661=0,"",'Ark1'!#REF!)</f>
        <v>#REF!</v>
      </c>
      <c r="W661" s="235"/>
      <c r="X661" s="236" t="e">
        <f>+IF(I661=0,"",'Ark1'!#REF!)</f>
        <v>#REF!</v>
      </c>
      <c r="Y661" s="237" t="e">
        <f>+IF(I661=0,"",'Ark1'!#REF!)</f>
        <v>#REF!</v>
      </c>
      <c r="Z661" s="237" t="e">
        <f>+IF(I661=0,"",'Ark1'!#REF!)</f>
        <v>#REF!</v>
      </c>
      <c r="AA661" s="237" t="e">
        <f>+IF(I661=0,"",'Ark1'!#REF!)</f>
        <v>#REF!</v>
      </c>
      <c r="AB661" s="237" t="e">
        <f>+IF(I661=0,"",'Ark1'!#REF!)</f>
        <v>#REF!</v>
      </c>
      <c r="AC661" s="235" t="e">
        <f>+IF(I661=0,"",'Ark1'!#REF!)</f>
        <v>#REF!</v>
      </c>
      <c r="AD661" s="236" t="e">
        <f>+IF(I661=0,"",'Ark1'!#REF!)</f>
        <v>#REF!</v>
      </c>
      <c r="AE661" s="237" t="e">
        <f>+IF(I661=0,"",'Ark1'!#REF!)</f>
        <v>#REF!</v>
      </c>
      <c r="AF661" s="235" t="e">
        <f t="shared" si="62"/>
        <v>#REF!</v>
      </c>
      <c r="AG661" s="235" t="e">
        <f t="shared" si="64"/>
        <v>#REF!</v>
      </c>
      <c r="AH661" s="305"/>
    </row>
    <row r="662" spans="1:34" ht="15.6">
      <c r="A662" s="305"/>
      <c r="B662" s="305" t="e">
        <f>+'Ark1'!#REF!</f>
        <v>#REF!</v>
      </c>
      <c r="C662" s="234" t="e">
        <f>+'Ark1'!#REF!</f>
        <v>#REF!</v>
      </c>
      <c r="D662" s="234" t="e">
        <f>VLOOKUP(C662,Klasse!$C$10:$D$26,2)</f>
        <v>#REF!</v>
      </c>
      <c r="E662" s="234" t="e">
        <f>+'Ark1'!#REF!</f>
        <v>#REF!</v>
      </c>
      <c r="F662" s="234" t="e">
        <f>+'Ark1'!#REF!</f>
        <v>#REF!</v>
      </c>
      <c r="G662" s="234" t="e">
        <f>VLOOKUP(F662,Slakteri!$C$9:$D$36,2)</f>
        <v>#REF!</v>
      </c>
      <c r="H662" s="234" t="e">
        <f>+IF(I662=0,"",'Ark1'!#REF!)</f>
        <v>#REF!</v>
      </c>
      <c r="I662" s="351" t="e">
        <f>+'Ark1'!#REF!</f>
        <v>#REF!</v>
      </c>
      <c r="J662" s="235" t="e">
        <f>+IF(I662=0,"",'Ark1'!#REF!)</f>
        <v>#REF!</v>
      </c>
      <c r="K662" s="235"/>
      <c r="L662" s="235" t="e">
        <f>+IF(I662=0,"",'Ark1'!#REF!)</f>
        <v>#REF!</v>
      </c>
      <c r="M662" s="235"/>
      <c r="N662" s="237" t="e">
        <f>+'Ark1'!#REF!</f>
        <v>#REF!</v>
      </c>
      <c r="O662" s="237"/>
      <c r="P662" s="237"/>
      <c r="Q662" s="237"/>
      <c r="R662" s="32" t="e">
        <f>+IF(I662=0,"",'Ark1'!#REF!)</f>
        <v>#REF!</v>
      </c>
      <c r="S662" s="32"/>
      <c r="T662" s="235" t="e">
        <f>+IF(N662=0,"",'Ark1'!#REF!)</f>
        <v>#REF!</v>
      </c>
      <c r="U662" s="235"/>
      <c r="V662" s="235" t="e">
        <f>+IF(N662=0,"",'Ark1'!#REF!)</f>
        <v>#REF!</v>
      </c>
      <c r="W662" s="235"/>
      <c r="X662" s="236" t="e">
        <f>+IF(I662=0,"",'Ark1'!#REF!)</f>
        <v>#REF!</v>
      </c>
      <c r="Y662" s="237" t="e">
        <f>+IF(I662=0,"",'Ark1'!#REF!)</f>
        <v>#REF!</v>
      </c>
      <c r="Z662" s="237" t="e">
        <f>+IF(I662=0,"",'Ark1'!#REF!)</f>
        <v>#REF!</v>
      </c>
      <c r="AA662" s="237" t="e">
        <f>+IF(I662=0,"",'Ark1'!#REF!)</f>
        <v>#REF!</v>
      </c>
      <c r="AB662" s="237" t="e">
        <f>+IF(I662=0,"",'Ark1'!#REF!)</f>
        <v>#REF!</v>
      </c>
      <c r="AC662" s="235" t="e">
        <f>+IF(I662=0,"",'Ark1'!#REF!)</f>
        <v>#REF!</v>
      </c>
      <c r="AD662" s="236" t="e">
        <f>+IF(I662=0,"",'Ark1'!#REF!)</f>
        <v>#REF!</v>
      </c>
      <c r="AE662" s="237" t="e">
        <f>+IF(I662=0,"",'Ark1'!#REF!)</f>
        <v>#REF!</v>
      </c>
      <c r="AF662" s="235" t="e">
        <f t="shared" si="62"/>
        <v>#REF!</v>
      </c>
      <c r="AG662" s="235" t="e">
        <f t="shared" si="64"/>
        <v>#REF!</v>
      </c>
      <c r="AH662" s="305"/>
    </row>
    <row r="663" spans="1:34" ht="15.6">
      <c r="A663" s="305"/>
      <c r="B663" s="305" t="e">
        <f>+'Ark1'!#REF!</f>
        <v>#REF!</v>
      </c>
      <c r="C663" s="234" t="e">
        <f>+'Ark1'!#REF!</f>
        <v>#REF!</v>
      </c>
      <c r="D663" s="234" t="e">
        <f>VLOOKUP(C663,Klasse!$C$10:$D$26,2)</f>
        <v>#REF!</v>
      </c>
      <c r="E663" s="234" t="e">
        <f>+'Ark1'!#REF!</f>
        <v>#REF!</v>
      </c>
      <c r="F663" s="234" t="e">
        <f>+'Ark1'!#REF!</f>
        <v>#REF!</v>
      </c>
      <c r="G663" s="234" t="e">
        <f>VLOOKUP(F663,Slakteri!$C$9:$D$36,2)</f>
        <v>#REF!</v>
      </c>
      <c r="H663" s="234" t="e">
        <f>+IF(I663=0,"",'Ark1'!#REF!)</f>
        <v>#REF!</v>
      </c>
      <c r="I663" s="351" t="e">
        <f>+'Ark1'!#REF!</f>
        <v>#REF!</v>
      </c>
      <c r="J663" s="235" t="e">
        <f>+IF(I663=0,"",'Ark1'!#REF!)</f>
        <v>#REF!</v>
      </c>
      <c r="K663" s="235"/>
      <c r="L663" s="235" t="e">
        <f>+IF(I663=0,"",'Ark1'!#REF!)</f>
        <v>#REF!</v>
      </c>
      <c r="M663" s="235"/>
      <c r="N663" s="237" t="e">
        <f>+'Ark1'!#REF!</f>
        <v>#REF!</v>
      </c>
      <c r="O663" s="237"/>
      <c r="P663" s="237"/>
      <c r="Q663" s="237"/>
      <c r="R663" s="32" t="e">
        <f>+IF(I663=0,"",'Ark1'!#REF!)</f>
        <v>#REF!</v>
      </c>
      <c r="S663" s="32"/>
      <c r="T663" s="235" t="e">
        <f>+IF(N663=0,"",'Ark1'!#REF!)</f>
        <v>#REF!</v>
      </c>
      <c r="U663" s="235"/>
      <c r="V663" s="235" t="e">
        <f>+IF(N663=0,"",'Ark1'!#REF!)</f>
        <v>#REF!</v>
      </c>
      <c r="W663" s="235"/>
      <c r="X663" s="236" t="e">
        <f>+IF(I663=0,"",'Ark1'!#REF!)</f>
        <v>#REF!</v>
      </c>
      <c r="Y663" s="237" t="e">
        <f>+IF(I663=0,"",'Ark1'!#REF!)</f>
        <v>#REF!</v>
      </c>
      <c r="Z663" s="237" t="e">
        <f>+IF(I663=0,"",'Ark1'!#REF!)</f>
        <v>#REF!</v>
      </c>
      <c r="AA663" s="237" t="e">
        <f>+IF(I663=0,"",'Ark1'!#REF!)</f>
        <v>#REF!</v>
      </c>
      <c r="AB663" s="237" t="e">
        <f>+IF(I663=0,"",'Ark1'!#REF!)</f>
        <v>#REF!</v>
      </c>
      <c r="AC663" s="235" t="e">
        <f>+IF(I663=0,"",'Ark1'!#REF!)</f>
        <v>#REF!</v>
      </c>
      <c r="AD663" s="236" t="e">
        <f>+IF(I663=0,"",'Ark1'!#REF!)</f>
        <v>#REF!</v>
      </c>
      <c r="AE663" s="237" t="e">
        <f>+IF(I663=0,"",'Ark1'!#REF!)</f>
        <v>#REF!</v>
      </c>
      <c r="AF663" s="235" t="e">
        <f t="shared" si="62"/>
        <v>#REF!</v>
      </c>
      <c r="AG663" s="235" t="e">
        <f t="shared" si="64"/>
        <v>#REF!</v>
      </c>
      <c r="AH663" s="305"/>
    </row>
    <row r="664" spans="1:34" ht="15.6">
      <c r="A664" s="305"/>
      <c r="B664" s="305" t="e">
        <f>+'Ark1'!#REF!</f>
        <v>#REF!</v>
      </c>
      <c r="C664" s="234" t="e">
        <f>+'Ark1'!#REF!</f>
        <v>#REF!</v>
      </c>
      <c r="D664" s="234" t="e">
        <f>VLOOKUP(C664,Klasse!$C$10:$D$26,2)</f>
        <v>#REF!</v>
      </c>
      <c r="E664" s="234" t="e">
        <f>+'Ark1'!#REF!</f>
        <v>#REF!</v>
      </c>
      <c r="F664" s="234" t="e">
        <f>+'Ark1'!#REF!</f>
        <v>#REF!</v>
      </c>
      <c r="G664" s="234" t="e">
        <f>VLOOKUP(F664,Slakteri!$C$9:$D$36,2)</f>
        <v>#REF!</v>
      </c>
      <c r="H664" s="234" t="e">
        <f>+IF(I664=0,"",'Ark1'!#REF!)</f>
        <v>#REF!</v>
      </c>
      <c r="I664" s="351" t="e">
        <f>+'Ark1'!#REF!</f>
        <v>#REF!</v>
      </c>
      <c r="J664" s="235" t="e">
        <f>+IF(I664=0,"",'Ark1'!#REF!)</f>
        <v>#REF!</v>
      </c>
      <c r="K664" s="235"/>
      <c r="L664" s="235" t="e">
        <f>+IF(I664=0,"",'Ark1'!#REF!)</f>
        <v>#REF!</v>
      </c>
      <c r="M664" s="235"/>
      <c r="N664" s="237" t="e">
        <f>+'Ark1'!#REF!</f>
        <v>#REF!</v>
      </c>
      <c r="O664" s="237"/>
      <c r="P664" s="237"/>
      <c r="Q664" s="237"/>
      <c r="R664" s="32" t="e">
        <f>+IF(I664=0,"",'Ark1'!#REF!)</f>
        <v>#REF!</v>
      </c>
      <c r="S664" s="32"/>
      <c r="T664" s="235" t="e">
        <f>+IF(N664=0,"",'Ark1'!#REF!)</f>
        <v>#REF!</v>
      </c>
      <c r="U664" s="235"/>
      <c r="V664" s="235" t="e">
        <f>+IF(N664=0,"",'Ark1'!#REF!)</f>
        <v>#REF!</v>
      </c>
      <c r="W664" s="235"/>
      <c r="X664" s="236" t="e">
        <f>+IF(I664=0,"",'Ark1'!#REF!)</f>
        <v>#REF!</v>
      </c>
      <c r="Y664" s="237" t="e">
        <f>+IF(I664=0,"",'Ark1'!#REF!)</f>
        <v>#REF!</v>
      </c>
      <c r="Z664" s="237" t="e">
        <f>+IF(I664=0,"",'Ark1'!#REF!)</f>
        <v>#REF!</v>
      </c>
      <c r="AA664" s="237" t="e">
        <f>+IF(I664=0,"",'Ark1'!#REF!)</f>
        <v>#REF!</v>
      </c>
      <c r="AB664" s="237" t="e">
        <f>+IF(I664=0,"",'Ark1'!#REF!)</f>
        <v>#REF!</v>
      </c>
      <c r="AC664" s="235" t="e">
        <f>+IF(I664=0,"",'Ark1'!#REF!)</f>
        <v>#REF!</v>
      </c>
      <c r="AD664" s="236" t="e">
        <f>+IF(I664=0,"",'Ark1'!#REF!)</f>
        <v>#REF!</v>
      </c>
      <c r="AE664" s="237" t="e">
        <f>+IF(I664=0,"",'Ark1'!#REF!)</f>
        <v>#REF!</v>
      </c>
      <c r="AF664" s="235" t="e">
        <f t="shared" si="62"/>
        <v>#REF!</v>
      </c>
      <c r="AG664" s="235" t="e">
        <f t="shared" si="64"/>
        <v>#REF!</v>
      </c>
      <c r="AH664" s="305"/>
    </row>
    <row r="665" spans="1:34" ht="15.6">
      <c r="A665" s="305"/>
      <c r="B665" s="305" t="e">
        <f>+'Ark1'!#REF!</f>
        <v>#REF!</v>
      </c>
      <c r="C665" s="234" t="e">
        <f>+'Ark1'!#REF!</f>
        <v>#REF!</v>
      </c>
      <c r="D665" s="234" t="e">
        <f>VLOOKUP(C665,Klasse!$C$10:$D$26,2)</f>
        <v>#REF!</v>
      </c>
      <c r="E665" s="234" t="e">
        <f>+'Ark1'!#REF!</f>
        <v>#REF!</v>
      </c>
      <c r="F665" s="234" t="e">
        <f>+'Ark1'!#REF!</f>
        <v>#REF!</v>
      </c>
      <c r="G665" s="234" t="e">
        <f>VLOOKUP(F665,Slakteri!$C$9:$D$36,2)</f>
        <v>#REF!</v>
      </c>
      <c r="H665" s="234" t="e">
        <f>+IF(I665=0,"",'Ark1'!#REF!)</f>
        <v>#REF!</v>
      </c>
      <c r="I665" s="351" t="e">
        <f>+'Ark1'!#REF!</f>
        <v>#REF!</v>
      </c>
      <c r="J665" s="235" t="e">
        <f>+IF(I665=0,"",'Ark1'!#REF!)</f>
        <v>#REF!</v>
      </c>
      <c r="K665" s="235"/>
      <c r="L665" s="235" t="e">
        <f>+IF(I665=0,"",'Ark1'!#REF!)</f>
        <v>#REF!</v>
      </c>
      <c r="M665" s="235"/>
      <c r="N665" s="237" t="e">
        <f>+'Ark1'!#REF!</f>
        <v>#REF!</v>
      </c>
      <c r="O665" s="237"/>
      <c r="P665" s="237"/>
      <c r="Q665" s="237"/>
      <c r="R665" s="32" t="e">
        <f>+IF(I665=0,"",'Ark1'!#REF!)</f>
        <v>#REF!</v>
      </c>
      <c r="S665" s="32"/>
      <c r="T665" s="235" t="e">
        <f>+IF(N665=0,"",'Ark1'!#REF!)</f>
        <v>#REF!</v>
      </c>
      <c r="U665" s="235"/>
      <c r="V665" s="235" t="e">
        <f>+IF(N665=0,"",'Ark1'!#REF!)</f>
        <v>#REF!</v>
      </c>
      <c r="W665" s="235"/>
      <c r="X665" s="236" t="e">
        <f>+IF(I665=0,"",'Ark1'!#REF!)</f>
        <v>#REF!</v>
      </c>
      <c r="Y665" s="237" t="e">
        <f>+IF(I665=0,"",'Ark1'!#REF!)</f>
        <v>#REF!</v>
      </c>
      <c r="Z665" s="237" t="e">
        <f>+IF(I665=0,"",'Ark1'!#REF!)</f>
        <v>#REF!</v>
      </c>
      <c r="AA665" s="237" t="e">
        <f>+IF(I665=0,"",'Ark1'!#REF!)</f>
        <v>#REF!</v>
      </c>
      <c r="AB665" s="237" t="e">
        <f>+IF(I665=0,"",'Ark1'!#REF!)</f>
        <v>#REF!</v>
      </c>
      <c r="AC665" s="235" t="e">
        <f>+IF(I665=0,"",'Ark1'!#REF!)</f>
        <v>#REF!</v>
      </c>
      <c r="AD665" s="236" t="e">
        <f>+IF(I665=0,"",'Ark1'!#REF!)</f>
        <v>#REF!</v>
      </c>
      <c r="AE665" s="237" t="e">
        <f>+IF(I665=0,"",'Ark1'!#REF!)</f>
        <v>#REF!</v>
      </c>
      <c r="AF665" s="235" t="e">
        <f t="shared" si="62"/>
        <v>#REF!</v>
      </c>
      <c r="AG665" s="235" t="e">
        <f t="shared" si="64"/>
        <v>#REF!</v>
      </c>
      <c r="AH665" s="305"/>
    </row>
    <row r="666" spans="1:34" ht="15.6">
      <c r="A666" s="305"/>
      <c r="B666" s="305" t="e">
        <f>+'Ark1'!#REF!</f>
        <v>#REF!</v>
      </c>
      <c r="C666" s="234" t="e">
        <f>+'Ark1'!#REF!</f>
        <v>#REF!</v>
      </c>
      <c r="D666" s="234" t="e">
        <f>VLOOKUP(C666,Klasse!$C$10:$D$26,2)</f>
        <v>#REF!</v>
      </c>
      <c r="E666" s="234" t="e">
        <f>+'Ark1'!#REF!</f>
        <v>#REF!</v>
      </c>
      <c r="F666" s="234" t="e">
        <f>+'Ark1'!#REF!</f>
        <v>#REF!</v>
      </c>
      <c r="G666" s="234" t="e">
        <f>VLOOKUP(F666,Slakteri!$C$9:$D$36,2)</f>
        <v>#REF!</v>
      </c>
      <c r="H666" s="234" t="e">
        <f>+IF(I666=0,"",'Ark1'!#REF!)</f>
        <v>#REF!</v>
      </c>
      <c r="I666" s="351" t="e">
        <f>+'Ark1'!#REF!</f>
        <v>#REF!</v>
      </c>
      <c r="J666" s="235" t="e">
        <f>+IF(I666=0,"",'Ark1'!#REF!)</f>
        <v>#REF!</v>
      </c>
      <c r="K666" s="235"/>
      <c r="L666" s="235" t="e">
        <f>+IF(I666=0,"",'Ark1'!#REF!)</f>
        <v>#REF!</v>
      </c>
      <c r="M666" s="235"/>
      <c r="N666" s="237" t="e">
        <f>+'Ark1'!#REF!</f>
        <v>#REF!</v>
      </c>
      <c r="O666" s="237"/>
      <c r="P666" s="237"/>
      <c r="Q666" s="237"/>
      <c r="R666" s="32" t="e">
        <f>+IF(I666=0,"",'Ark1'!#REF!)</f>
        <v>#REF!</v>
      </c>
      <c r="S666" s="32"/>
      <c r="T666" s="235" t="e">
        <f>+IF(N666=0,"",'Ark1'!#REF!)</f>
        <v>#REF!</v>
      </c>
      <c r="U666" s="235"/>
      <c r="V666" s="235" t="e">
        <f>+IF(N666=0,"",'Ark1'!#REF!)</f>
        <v>#REF!</v>
      </c>
      <c r="W666" s="235"/>
      <c r="X666" s="236" t="e">
        <f>+IF(I666=0,"",'Ark1'!#REF!)</f>
        <v>#REF!</v>
      </c>
      <c r="Y666" s="237" t="e">
        <f>+IF(I666=0,"",'Ark1'!#REF!)</f>
        <v>#REF!</v>
      </c>
      <c r="Z666" s="237" t="e">
        <f>+IF(I666=0,"",'Ark1'!#REF!)</f>
        <v>#REF!</v>
      </c>
      <c r="AA666" s="237" t="e">
        <f>+IF(I666=0,"",'Ark1'!#REF!)</f>
        <v>#REF!</v>
      </c>
      <c r="AB666" s="237" t="e">
        <f>+IF(I666=0,"",'Ark1'!#REF!)</f>
        <v>#REF!</v>
      </c>
      <c r="AC666" s="235" t="e">
        <f>+IF(I666=0,"",'Ark1'!#REF!)</f>
        <v>#REF!</v>
      </c>
      <c r="AD666" s="236" t="e">
        <f>+IF(I666=0,"",'Ark1'!#REF!)</f>
        <v>#REF!</v>
      </c>
      <c r="AE666" s="237" t="e">
        <f>+IF(I666=0,"",'Ark1'!#REF!)</f>
        <v>#REF!</v>
      </c>
      <c r="AF666" s="235" t="e">
        <f t="shared" si="62"/>
        <v>#REF!</v>
      </c>
      <c r="AG666" s="235" t="e">
        <f t="shared" si="64"/>
        <v>#REF!</v>
      </c>
      <c r="AH666" s="305"/>
    </row>
    <row r="667" spans="1:34" ht="15.6">
      <c r="A667" s="305"/>
      <c r="B667" s="305" t="e">
        <f>+'Ark1'!#REF!</f>
        <v>#REF!</v>
      </c>
      <c r="C667" s="234" t="e">
        <f>+'Ark1'!#REF!</f>
        <v>#REF!</v>
      </c>
      <c r="D667" s="234" t="e">
        <f>VLOOKUP(C667,Klasse!$C$10:$D$26,2)</f>
        <v>#REF!</v>
      </c>
      <c r="E667" s="234" t="e">
        <f>+'Ark1'!#REF!</f>
        <v>#REF!</v>
      </c>
      <c r="F667" s="234" t="e">
        <f>+'Ark1'!#REF!</f>
        <v>#REF!</v>
      </c>
      <c r="G667" s="234" t="e">
        <f>VLOOKUP(F667,Slakteri!$C$9:$D$36,2)</f>
        <v>#REF!</v>
      </c>
      <c r="H667" s="234" t="e">
        <f>+IF(I667=0,"",'Ark1'!#REF!)</f>
        <v>#REF!</v>
      </c>
      <c r="I667" s="351" t="e">
        <f>+'Ark1'!#REF!</f>
        <v>#REF!</v>
      </c>
      <c r="J667" s="235" t="e">
        <f>+IF(I667=0,"",'Ark1'!#REF!)</f>
        <v>#REF!</v>
      </c>
      <c r="K667" s="235"/>
      <c r="L667" s="235" t="e">
        <f>+IF(I667=0,"",'Ark1'!#REF!)</f>
        <v>#REF!</v>
      </c>
      <c r="M667" s="235"/>
      <c r="N667" s="237" t="e">
        <f>+'Ark1'!#REF!</f>
        <v>#REF!</v>
      </c>
      <c r="O667" s="237"/>
      <c r="P667" s="237"/>
      <c r="Q667" s="237"/>
      <c r="R667" s="32" t="e">
        <f>+IF(I667=0,"",'Ark1'!#REF!)</f>
        <v>#REF!</v>
      </c>
      <c r="S667" s="32"/>
      <c r="T667" s="235" t="e">
        <f>+IF(N667=0,"",'Ark1'!#REF!)</f>
        <v>#REF!</v>
      </c>
      <c r="U667" s="235"/>
      <c r="V667" s="235" t="e">
        <f>+IF(N667=0,"",'Ark1'!#REF!)</f>
        <v>#REF!</v>
      </c>
      <c r="W667" s="235"/>
      <c r="X667" s="236" t="e">
        <f>+IF(I667=0,"",'Ark1'!#REF!)</f>
        <v>#REF!</v>
      </c>
      <c r="Y667" s="237" t="e">
        <f>+IF(I667=0,"",'Ark1'!#REF!)</f>
        <v>#REF!</v>
      </c>
      <c r="Z667" s="237" t="e">
        <f>+IF(I667=0,"",'Ark1'!#REF!)</f>
        <v>#REF!</v>
      </c>
      <c r="AA667" s="237" t="e">
        <f>+IF(I667=0,"",'Ark1'!#REF!)</f>
        <v>#REF!</v>
      </c>
      <c r="AB667" s="237" t="e">
        <f>+IF(I667=0,"",'Ark1'!#REF!)</f>
        <v>#REF!</v>
      </c>
      <c r="AC667" s="235" t="e">
        <f>+IF(I667=0,"",'Ark1'!#REF!)</f>
        <v>#REF!</v>
      </c>
      <c r="AD667" s="236" t="e">
        <f>+IF(I667=0,"",'Ark1'!#REF!)</f>
        <v>#REF!</v>
      </c>
      <c r="AE667" s="237" t="e">
        <f>+IF(I667=0,"",'Ark1'!#REF!)</f>
        <v>#REF!</v>
      </c>
      <c r="AF667" s="235" t="e">
        <f t="shared" si="62"/>
        <v>#REF!</v>
      </c>
      <c r="AG667" s="235" t="e">
        <f t="shared" si="64"/>
        <v>#REF!</v>
      </c>
      <c r="AH667" s="305"/>
    </row>
    <row r="668" spans="1:34" ht="15.6">
      <c r="A668" s="305"/>
      <c r="B668" s="305" t="e">
        <f>+'Ark1'!#REF!</f>
        <v>#REF!</v>
      </c>
      <c r="C668" s="234" t="e">
        <f>+'Ark1'!#REF!</f>
        <v>#REF!</v>
      </c>
      <c r="D668" s="234" t="e">
        <f>VLOOKUP(C668,Klasse!$C$10:$D$26,2)</f>
        <v>#REF!</v>
      </c>
      <c r="E668" s="234" t="e">
        <f>+'Ark1'!#REF!</f>
        <v>#REF!</v>
      </c>
      <c r="F668" s="234" t="e">
        <f>+'Ark1'!#REF!</f>
        <v>#REF!</v>
      </c>
      <c r="G668" s="234" t="e">
        <f>VLOOKUP(F668,Slakteri!$C$9:$D$36,2)</f>
        <v>#REF!</v>
      </c>
      <c r="H668" s="234" t="e">
        <f>+IF(I668=0,"",'Ark1'!#REF!)</f>
        <v>#REF!</v>
      </c>
      <c r="I668" s="351" t="e">
        <f>+'Ark1'!#REF!</f>
        <v>#REF!</v>
      </c>
      <c r="J668" s="235" t="e">
        <f>+IF(I668=0,"",'Ark1'!#REF!)</f>
        <v>#REF!</v>
      </c>
      <c r="K668" s="235"/>
      <c r="L668" s="235" t="e">
        <f>+IF(I668=0,"",'Ark1'!#REF!)</f>
        <v>#REF!</v>
      </c>
      <c r="M668" s="235"/>
      <c r="N668" s="237" t="e">
        <f>+'Ark1'!#REF!</f>
        <v>#REF!</v>
      </c>
      <c r="O668" s="237"/>
      <c r="P668" s="237"/>
      <c r="Q668" s="237"/>
      <c r="R668" s="32" t="e">
        <f>+IF(I668=0,"",'Ark1'!#REF!)</f>
        <v>#REF!</v>
      </c>
      <c r="S668" s="32"/>
      <c r="T668" s="235" t="e">
        <f>+IF(N668=0,"",'Ark1'!#REF!)</f>
        <v>#REF!</v>
      </c>
      <c r="U668" s="235"/>
      <c r="V668" s="235" t="e">
        <f>+IF(N668=0,"",'Ark1'!#REF!)</f>
        <v>#REF!</v>
      </c>
      <c r="W668" s="235"/>
      <c r="X668" s="236" t="e">
        <f>+IF(I668=0,"",'Ark1'!#REF!)</f>
        <v>#REF!</v>
      </c>
      <c r="Y668" s="237" t="e">
        <f>+IF(I668=0,"",'Ark1'!#REF!)</f>
        <v>#REF!</v>
      </c>
      <c r="Z668" s="237" t="e">
        <f>+IF(I668=0,"",'Ark1'!#REF!)</f>
        <v>#REF!</v>
      </c>
      <c r="AA668" s="237" t="e">
        <f>+IF(I668=0,"",'Ark1'!#REF!)</f>
        <v>#REF!</v>
      </c>
      <c r="AB668" s="237" t="e">
        <f>+IF(I668=0,"",'Ark1'!#REF!)</f>
        <v>#REF!</v>
      </c>
      <c r="AC668" s="235" t="e">
        <f>+IF(I668=0,"",'Ark1'!#REF!)</f>
        <v>#REF!</v>
      </c>
      <c r="AD668" s="236" t="e">
        <f>+IF(I668=0,"",'Ark1'!#REF!)</f>
        <v>#REF!</v>
      </c>
      <c r="AE668" s="237" t="e">
        <f>+IF(I668=0,"",'Ark1'!#REF!)</f>
        <v>#REF!</v>
      </c>
      <c r="AF668" s="235" t="e">
        <f t="shared" si="62"/>
        <v>#REF!</v>
      </c>
      <c r="AG668" s="235" t="e">
        <f t="shared" si="64"/>
        <v>#REF!</v>
      </c>
      <c r="AH668" s="305"/>
    </row>
    <row r="669" spans="1:34" ht="15.6">
      <c r="A669" s="305"/>
      <c r="B669" s="305" t="e">
        <f>+'Ark1'!#REF!</f>
        <v>#REF!</v>
      </c>
      <c r="C669" s="234" t="e">
        <f>+'Ark1'!#REF!</f>
        <v>#REF!</v>
      </c>
      <c r="D669" s="234" t="e">
        <f>VLOOKUP(C669,Klasse!$C$10:$D$26,2)</f>
        <v>#REF!</v>
      </c>
      <c r="E669" s="234" t="e">
        <f>+'Ark1'!#REF!</f>
        <v>#REF!</v>
      </c>
      <c r="F669" s="234" t="e">
        <f>+'Ark1'!#REF!</f>
        <v>#REF!</v>
      </c>
      <c r="G669" s="234" t="e">
        <f>VLOOKUP(F669,Slakteri!$C$9:$D$36,2)</f>
        <v>#REF!</v>
      </c>
      <c r="H669" s="234" t="e">
        <f>+IF(I669=0,"",'Ark1'!#REF!)</f>
        <v>#REF!</v>
      </c>
      <c r="I669" s="351" t="e">
        <f>+'Ark1'!#REF!</f>
        <v>#REF!</v>
      </c>
      <c r="J669" s="235" t="e">
        <f>+IF(I669=0,"",'Ark1'!#REF!)</f>
        <v>#REF!</v>
      </c>
      <c r="K669" s="235"/>
      <c r="L669" s="235" t="e">
        <f>+IF(I669=0,"",'Ark1'!#REF!)</f>
        <v>#REF!</v>
      </c>
      <c r="M669" s="235"/>
      <c r="N669" s="237" t="e">
        <f>+'Ark1'!#REF!</f>
        <v>#REF!</v>
      </c>
      <c r="O669" s="237"/>
      <c r="P669" s="237"/>
      <c r="Q669" s="237"/>
      <c r="R669" s="32" t="e">
        <f>+IF(I669=0,"",'Ark1'!#REF!)</f>
        <v>#REF!</v>
      </c>
      <c r="S669" s="32"/>
      <c r="T669" s="235" t="e">
        <f>+IF(N669=0,"",'Ark1'!#REF!)</f>
        <v>#REF!</v>
      </c>
      <c r="U669" s="235"/>
      <c r="V669" s="235" t="e">
        <f>+IF(N669=0,"",'Ark1'!#REF!)</f>
        <v>#REF!</v>
      </c>
      <c r="W669" s="235"/>
      <c r="X669" s="236" t="e">
        <f>+IF(I669=0,"",'Ark1'!#REF!)</f>
        <v>#REF!</v>
      </c>
      <c r="Y669" s="237" t="e">
        <f>+IF(I669=0,"",'Ark1'!#REF!)</f>
        <v>#REF!</v>
      </c>
      <c r="Z669" s="237" t="e">
        <f>+IF(I669=0,"",'Ark1'!#REF!)</f>
        <v>#REF!</v>
      </c>
      <c r="AA669" s="237" t="e">
        <f>+IF(I669=0,"",'Ark1'!#REF!)</f>
        <v>#REF!</v>
      </c>
      <c r="AB669" s="237" t="e">
        <f>+IF(I669=0,"",'Ark1'!#REF!)</f>
        <v>#REF!</v>
      </c>
      <c r="AC669" s="235" t="e">
        <f>+IF(I669=0,"",'Ark1'!#REF!)</f>
        <v>#REF!</v>
      </c>
      <c r="AD669" s="236" t="e">
        <f>+IF(I669=0,"",'Ark1'!#REF!)</f>
        <v>#REF!</v>
      </c>
      <c r="AE669" s="237" t="e">
        <f>+IF(I669=0,"",'Ark1'!#REF!)</f>
        <v>#REF!</v>
      </c>
      <c r="AF669" s="235" t="e">
        <f t="shared" si="62"/>
        <v>#REF!</v>
      </c>
      <c r="AG669" s="235" t="e">
        <f t="shared" si="64"/>
        <v>#REF!</v>
      </c>
      <c r="AH669" s="305"/>
    </row>
    <row r="670" spans="1:34" ht="15.6">
      <c r="A670" s="305"/>
      <c r="B670" s="305" t="e">
        <f>+'Ark1'!#REF!</f>
        <v>#REF!</v>
      </c>
      <c r="C670" s="234" t="e">
        <f>+'Ark1'!#REF!</f>
        <v>#REF!</v>
      </c>
      <c r="D670" s="234" t="e">
        <f>VLOOKUP(C670,Klasse!$C$10:$D$26,2)</f>
        <v>#REF!</v>
      </c>
      <c r="E670" s="234" t="e">
        <f>+'Ark1'!#REF!</f>
        <v>#REF!</v>
      </c>
      <c r="F670" s="234" t="e">
        <f>+'Ark1'!#REF!</f>
        <v>#REF!</v>
      </c>
      <c r="G670" s="234" t="e">
        <f>VLOOKUP(F670,Slakteri!$C$9:$D$36,2)</f>
        <v>#REF!</v>
      </c>
      <c r="H670" s="234" t="e">
        <f>+IF(I670=0,"",'Ark1'!#REF!)</f>
        <v>#REF!</v>
      </c>
      <c r="I670" s="351" t="e">
        <f>+'Ark1'!#REF!</f>
        <v>#REF!</v>
      </c>
      <c r="J670" s="235" t="e">
        <f>+IF(I670=0,"",'Ark1'!#REF!)</f>
        <v>#REF!</v>
      </c>
      <c r="K670" s="235"/>
      <c r="L670" s="235" t="e">
        <f>+IF(I670=0,"",'Ark1'!#REF!)</f>
        <v>#REF!</v>
      </c>
      <c r="M670" s="235"/>
      <c r="N670" s="237" t="e">
        <f>+'Ark1'!#REF!</f>
        <v>#REF!</v>
      </c>
      <c r="O670" s="237"/>
      <c r="P670" s="237"/>
      <c r="Q670" s="237"/>
      <c r="R670" s="32" t="e">
        <f>+IF(I670=0,"",'Ark1'!#REF!)</f>
        <v>#REF!</v>
      </c>
      <c r="S670" s="32"/>
      <c r="T670" s="235" t="e">
        <f>+IF(N670=0,"",'Ark1'!#REF!)</f>
        <v>#REF!</v>
      </c>
      <c r="U670" s="235"/>
      <c r="V670" s="235" t="e">
        <f>+IF(N670=0,"",'Ark1'!#REF!)</f>
        <v>#REF!</v>
      </c>
      <c r="W670" s="235"/>
      <c r="X670" s="236" t="e">
        <f>+IF(I670=0,"",'Ark1'!#REF!)</f>
        <v>#REF!</v>
      </c>
      <c r="Y670" s="237" t="e">
        <f>+IF(I670=0,"",'Ark1'!#REF!)</f>
        <v>#REF!</v>
      </c>
      <c r="Z670" s="237" t="e">
        <f>+IF(I670=0,"",'Ark1'!#REF!)</f>
        <v>#REF!</v>
      </c>
      <c r="AA670" s="237" t="e">
        <f>+IF(I670=0,"",'Ark1'!#REF!)</f>
        <v>#REF!</v>
      </c>
      <c r="AB670" s="237" t="e">
        <f>+IF(I670=0,"",'Ark1'!#REF!)</f>
        <v>#REF!</v>
      </c>
      <c r="AC670" s="235" t="e">
        <f>+IF(I670=0,"",'Ark1'!#REF!)</f>
        <v>#REF!</v>
      </c>
      <c r="AD670" s="236" t="e">
        <f>+IF(I670=0,"",'Ark1'!#REF!)</f>
        <v>#REF!</v>
      </c>
      <c r="AE670" s="237" t="e">
        <f>+IF(I670=0,"",'Ark1'!#REF!)</f>
        <v>#REF!</v>
      </c>
      <c r="AF670" s="235" t="e">
        <f t="shared" si="62"/>
        <v>#REF!</v>
      </c>
      <c r="AG670" s="235" t="e">
        <f t="shared" si="64"/>
        <v>#REF!</v>
      </c>
      <c r="AH670" s="305"/>
    </row>
    <row r="671" spans="1:34" ht="15.6">
      <c r="A671" s="305"/>
      <c r="B671" s="305" t="e">
        <f>+'Ark1'!#REF!</f>
        <v>#REF!</v>
      </c>
      <c r="C671" s="234" t="e">
        <f>+'Ark1'!#REF!</f>
        <v>#REF!</v>
      </c>
      <c r="D671" s="234" t="e">
        <f>VLOOKUP(C671,Klasse!$C$10:$D$26,2)</f>
        <v>#REF!</v>
      </c>
      <c r="E671" s="234" t="e">
        <f>+'Ark1'!#REF!</f>
        <v>#REF!</v>
      </c>
      <c r="F671" s="234" t="e">
        <f>+'Ark1'!#REF!</f>
        <v>#REF!</v>
      </c>
      <c r="G671" s="234" t="e">
        <f>VLOOKUP(F671,Slakteri!$C$9:$D$36,2)</f>
        <v>#REF!</v>
      </c>
      <c r="H671" s="234" t="e">
        <f>+IF(I671=0,"",'Ark1'!#REF!)</f>
        <v>#REF!</v>
      </c>
      <c r="I671" s="351" t="e">
        <f>+'Ark1'!#REF!</f>
        <v>#REF!</v>
      </c>
      <c r="J671" s="235" t="e">
        <f>+IF(I671=0,"",'Ark1'!#REF!)</f>
        <v>#REF!</v>
      </c>
      <c r="K671" s="235"/>
      <c r="L671" s="235" t="e">
        <f>+IF(I671=0,"",'Ark1'!#REF!)</f>
        <v>#REF!</v>
      </c>
      <c r="M671" s="235"/>
      <c r="N671" s="237" t="e">
        <f>+'Ark1'!#REF!</f>
        <v>#REF!</v>
      </c>
      <c r="O671" s="237"/>
      <c r="P671" s="237"/>
      <c r="Q671" s="237"/>
      <c r="R671" s="32" t="e">
        <f>+IF(I671=0,"",'Ark1'!#REF!)</f>
        <v>#REF!</v>
      </c>
      <c r="S671" s="32"/>
      <c r="T671" s="235" t="e">
        <f>+IF(N671=0,"",'Ark1'!#REF!)</f>
        <v>#REF!</v>
      </c>
      <c r="U671" s="235"/>
      <c r="V671" s="235" t="e">
        <f>+IF(N671=0,"",'Ark1'!#REF!)</f>
        <v>#REF!</v>
      </c>
      <c r="W671" s="235"/>
      <c r="X671" s="236" t="e">
        <f>+IF(I671=0,"",'Ark1'!#REF!)</f>
        <v>#REF!</v>
      </c>
      <c r="Y671" s="237" t="e">
        <f>+IF(I671=0,"",'Ark1'!#REF!)</f>
        <v>#REF!</v>
      </c>
      <c r="Z671" s="237" t="e">
        <f>+IF(I671=0,"",'Ark1'!#REF!)</f>
        <v>#REF!</v>
      </c>
      <c r="AA671" s="237" t="e">
        <f>+IF(I671=0,"",'Ark1'!#REF!)</f>
        <v>#REF!</v>
      </c>
      <c r="AB671" s="237" t="e">
        <f>+IF(I671=0,"",'Ark1'!#REF!)</f>
        <v>#REF!</v>
      </c>
      <c r="AC671" s="235" t="e">
        <f>+IF(I671=0,"",'Ark1'!#REF!)</f>
        <v>#REF!</v>
      </c>
      <c r="AD671" s="236" t="e">
        <f>+IF(I671=0,"",'Ark1'!#REF!)</f>
        <v>#REF!</v>
      </c>
      <c r="AE671" s="237" t="e">
        <f>+IF(I671=0,"",'Ark1'!#REF!)</f>
        <v>#REF!</v>
      </c>
      <c r="AF671" s="235" t="e">
        <f t="shared" si="62"/>
        <v>#REF!</v>
      </c>
      <c r="AG671" s="235" t="e">
        <f t="shared" si="64"/>
        <v>#REF!</v>
      </c>
      <c r="AH671" s="305"/>
    </row>
    <row r="672" spans="1:34" ht="15.6">
      <c r="A672" s="305"/>
      <c r="B672" s="305" t="e">
        <f>+'Ark1'!#REF!</f>
        <v>#REF!</v>
      </c>
      <c r="C672" s="234" t="e">
        <f>+'Ark1'!#REF!</f>
        <v>#REF!</v>
      </c>
      <c r="D672" s="234" t="e">
        <f>VLOOKUP(C672,Klasse!$C$10:$D$26,2)</f>
        <v>#REF!</v>
      </c>
      <c r="E672" s="234" t="e">
        <f>+'Ark1'!#REF!</f>
        <v>#REF!</v>
      </c>
      <c r="F672" s="234" t="e">
        <f>+'Ark1'!#REF!</f>
        <v>#REF!</v>
      </c>
      <c r="G672" s="234" t="e">
        <f>VLOOKUP(F672,Slakteri!$C$9:$D$36,2)</f>
        <v>#REF!</v>
      </c>
      <c r="H672" s="234" t="e">
        <f>+IF(I672=0,"",'Ark1'!#REF!)</f>
        <v>#REF!</v>
      </c>
      <c r="I672" s="351" t="e">
        <f>+'Ark1'!#REF!</f>
        <v>#REF!</v>
      </c>
      <c r="J672" s="235" t="e">
        <f>+IF(I672=0,"",'Ark1'!#REF!)</f>
        <v>#REF!</v>
      </c>
      <c r="K672" s="235"/>
      <c r="L672" s="235" t="e">
        <f>+IF(I672=0,"",'Ark1'!#REF!)</f>
        <v>#REF!</v>
      </c>
      <c r="M672" s="235"/>
      <c r="N672" s="237" t="e">
        <f>+'Ark1'!#REF!</f>
        <v>#REF!</v>
      </c>
      <c r="O672" s="237"/>
      <c r="P672" s="237"/>
      <c r="Q672" s="237"/>
      <c r="R672" s="32" t="e">
        <f>+IF(I672=0,"",'Ark1'!#REF!)</f>
        <v>#REF!</v>
      </c>
      <c r="S672" s="32"/>
      <c r="T672" s="235" t="e">
        <f>+IF(N672=0,"",'Ark1'!#REF!)</f>
        <v>#REF!</v>
      </c>
      <c r="U672" s="235"/>
      <c r="V672" s="235" t="e">
        <f>+IF(N672=0,"",'Ark1'!#REF!)</f>
        <v>#REF!</v>
      </c>
      <c r="W672" s="235"/>
      <c r="X672" s="236" t="e">
        <f>+IF(I672=0,"",'Ark1'!#REF!)</f>
        <v>#REF!</v>
      </c>
      <c r="Y672" s="237" t="e">
        <f>+IF(I672=0,"",'Ark1'!#REF!)</f>
        <v>#REF!</v>
      </c>
      <c r="Z672" s="237" t="e">
        <f>+IF(I672=0,"",'Ark1'!#REF!)</f>
        <v>#REF!</v>
      </c>
      <c r="AA672" s="237" t="e">
        <f>+IF(I672=0,"",'Ark1'!#REF!)</f>
        <v>#REF!</v>
      </c>
      <c r="AB672" s="237" t="e">
        <f>+IF(I672=0,"",'Ark1'!#REF!)</f>
        <v>#REF!</v>
      </c>
      <c r="AC672" s="235" t="e">
        <f>+IF(I672=0,"",'Ark1'!#REF!)</f>
        <v>#REF!</v>
      </c>
      <c r="AD672" s="236" t="e">
        <f>+IF(I672=0,"",'Ark1'!#REF!)</f>
        <v>#REF!</v>
      </c>
      <c r="AE672" s="237" t="e">
        <f>+IF(I672=0,"",'Ark1'!#REF!)</f>
        <v>#REF!</v>
      </c>
      <c r="AF672" s="235" t="e">
        <f t="shared" si="62"/>
        <v>#REF!</v>
      </c>
      <c r="AG672" s="235" t="e">
        <f t="shared" si="64"/>
        <v>#REF!</v>
      </c>
      <c r="AH672" s="305"/>
    </row>
    <row r="673" spans="1:62" ht="15.6">
      <c r="A673" s="305"/>
      <c r="B673" s="305" t="e">
        <f>+'Ark1'!#REF!</f>
        <v>#REF!</v>
      </c>
      <c r="C673" s="234" t="e">
        <f>+'Ark1'!#REF!</f>
        <v>#REF!</v>
      </c>
      <c r="D673" s="234" t="e">
        <f>VLOOKUP(C673,Klasse!$C$10:$D$26,2)</f>
        <v>#REF!</v>
      </c>
      <c r="E673" s="234" t="e">
        <f>+'Ark1'!#REF!</f>
        <v>#REF!</v>
      </c>
      <c r="F673" s="234" t="e">
        <f>+'Ark1'!#REF!</f>
        <v>#REF!</v>
      </c>
      <c r="G673" s="234" t="e">
        <f>VLOOKUP(F673,Slakteri!$C$9:$D$36,2)</f>
        <v>#REF!</v>
      </c>
      <c r="H673" s="234" t="e">
        <f>+IF(I673=0,"",'Ark1'!#REF!)</f>
        <v>#REF!</v>
      </c>
      <c r="I673" s="351" t="e">
        <f>+'Ark1'!#REF!</f>
        <v>#REF!</v>
      </c>
      <c r="J673" s="235" t="e">
        <f>+IF(I673=0,"",'Ark1'!#REF!)</f>
        <v>#REF!</v>
      </c>
      <c r="K673" s="235"/>
      <c r="L673" s="235" t="e">
        <f>+IF(I673=0,"",'Ark1'!#REF!)</f>
        <v>#REF!</v>
      </c>
      <c r="M673" s="235"/>
      <c r="N673" s="237" t="e">
        <f>+'Ark1'!#REF!</f>
        <v>#REF!</v>
      </c>
      <c r="O673" s="237"/>
      <c r="P673" s="237"/>
      <c r="Q673" s="237"/>
      <c r="R673" s="32" t="e">
        <f>+IF(I673=0,"",'Ark1'!#REF!)</f>
        <v>#REF!</v>
      </c>
      <c r="S673" s="32"/>
      <c r="T673" s="235" t="e">
        <f>+IF(N673=0,"",'Ark1'!#REF!)</f>
        <v>#REF!</v>
      </c>
      <c r="U673" s="235"/>
      <c r="V673" s="235" t="e">
        <f>+IF(N673=0,"",'Ark1'!#REF!)</f>
        <v>#REF!</v>
      </c>
      <c r="W673" s="235"/>
      <c r="X673" s="236" t="e">
        <f>+IF(I673=0,"",'Ark1'!#REF!)</f>
        <v>#REF!</v>
      </c>
      <c r="Y673" s="237" t="e">
        <f>+IF(I673=0,"",'Ark1'!#REF!)</f>
        <v>#REF!</v>
      </c>
      <c r="Z673" s="237" t="e">
        <f>+IF(I673=0,"",'Ark1'!#REF!)</f>
        <v>#REF!</v>
      </c>
      <c r="AA673" s="237" t="e">
        <f>+IF(I673=0,"",'Ark1'!#REF!)</f>
        <v>#REF!</v>
      </c>
      <c r="AB673" s="237" t="e">
        <f>+IF(I673=0,"",'Ark1'!#REF!)</f>
        <v>#REF!</v>
      </c>
      <c r="AC673" s="235" t="e">
        <f>+IF(I673=0,"",'Ark1'!#REF!)</f>
        <v>#REF!</v>
      </c>
      <c r="AD673" s="236" t="e">
        <f>+IF(I673=0,"",'Ark1'!#REF!)</f>
        <v>#REF!</v>
      </c>
      <c r="AE673" s="237" t="e">
        <f>+IF(I673=0,"",'Ark1'!#REF!)</f>
        <v>#REF!</v>
      </c>
      <c r="AF673" s="235" t="e">
        <f t="shared" si="62"/>
        <v>#REF!</v>
      </c>
      <c r="AG673" s="235" t="e">
        <f t="shared" si="64"/>
        <v>#REF!</v>
      </c>
      <c r="AH673" s="305"/>
    </row>
    <row r="674" spans="1:62" ht="15.6">
      <c r="A674" s="305"/>
      <c r="B674" s="305" t="e">
        <f>+'Ark1'!#REF!</f>
        <v>#REF!</v>
      </c>
      <c r="C674" s="234" t="e">
        <f>+'Ark1'!#REF!</f>
        <v>#REF!</v>
      </c>
      <c r="D674" s="234" t="e">
        <f>VLOOKUP(C674,Klasse!$C$10:$D$26,2)</f>
        <v>#REF!</v>
      </c>
      <c r="E674" s="234" t="e">
        <f>+'Ark1'!#REF!</f>
        <v>#REF!</v>
      </c>
      <c r="F674" s="234" t="e">
        <f>+'Ark1'!#REF!</f>
        <v>#REF!</v>
      </c>
      <c r="G674" s="234" t="e">
        <f>VLOOKUP(F674,Slakteri!$C$9:$D$36,2)</f>
        <v>#REF!</v>
      </c>
      <c r="H674" s="234" t="e">
        <f>+IF(I674=0,"",'Ark1'!#REF!)</f>
        <v>#REF!</v>
      </c>
      <c r="I674" s="351" t="e">
        <f>+'Ark1'!#REF!</f>
        <v>#REF!</v>
      </c>
      <c r="J674" s="235" t="e">
        <f>+IF(I674=0,"",'Ark1'!#REF!)</f>
        <v>#REF!</v>
      </c>
      <c r="K674" s="235"/>
      <c r="L674" s="235" t="e">
        <f>+IF(I674=0,"",'Ark1'!#REF!)</f>
        <v>#REF!</v>
      </c>
      <c r="M674" s="235"/>
      <c r="N674" s="237" t="e">
        <f>+'Ark1'!#REF!</f>
        <v>#REF!</v>
      </c>
      <c r="O674" s="237"/>
      <c r="P674" s="237"/>
      <c r="Q674" s="237"/>
      <c r="R674" s="32" t="e">
        <f>+IF(I674=0,"",'Ark1'!#REF!)</f>
        <v>#REF!</v>
      </c>
      <c r="S674" s="32"/>
      <c r="T674" s="235" t="e">
        <f>+IF(N674=0,"",'Ark1'!#REF!)</f>
        <v>#REF!</v>
      </c>
      <c r="U674" s="235"/>
      <c r="V674" s="235" t="e">
        <f>+IF(N674=0,"",'Ark1'!#REF!)</f>
        <v>#REF!</v>
      </c>
      <c r="W674" s="235"/>
      <c r="X674" s="236" t="e">
        <f>+IF(I674=0,"",'Ark1'!#REF!)</f>
        <v>#REF!</v>
      </c>
      <c r="Y674" s="237" t="e">
        <f>+IF(I674=0,"",'Ark1'!#REF!)</f>
        <v>#REF!</v>
      </c>
      <c r="Z674" s="237" t="e">
        <f>+IF(I674=0,"",'Ark1'!#REF!)</f>
        <v>#REF!</v>
      </c>
      <c r="AA674" s="237" t="e">
        <f>+IF(I674=0,"",'Ark1'!#REF!)</f>
        <v>#REF!</v>
      </c>
      <c r="AB674" s="237" t="e">
        <f>+IF(I674=0,"",'Ark1'!#REF!)</f>
        <v>#REF!</v>
      </c>
      <c r="AC674" s="235" t="e">
        <f>+IF(I674=0,"",'Ark1'!#REF!)</f>
        <v>#REF!</v>
      </c>
      <c r="AD674" s="236" t="e">
        <f>+IF(I674=0,"",'Ark1'!#REF!)</f>
        <v>#REF!</v>
      </c>
      <c r="AE674" s="237" t="e">
        <f>+IF(I674=0,"",'Ark1'!#REF!)</f>
        <v>#REF!</v>
      </c>
      <c r="AF674" s="235" t="e">
        <f t="shared" si="62"/>
        <v>#REF!</v>
      </c>
      <c r="AG674" s="235" t="e">
        <f t="shared" si="64"/>
        <v>#REF!</v>
      </c>
      <c r="AH674" s="305"/>
    </row>
    <row r="675" spans="1:62" ht="15.6">
      <c r="A675" s="305"/>
      <c r="B675" s="305" t="e">
        <f>+'Ark1'!#REF!</f>
        <v>#REF!</v>
      </c>
      <c r="C675" s="234" t="e">
        <f>+'Ark1'!#REF!</f>
        <v>#REF!</v>
      </c>
      <c r="D675" s="234" t="e">
        <f>VLOOKUP(C675,Klasse!$C$10:$D$26,2)</f>
        <v>#REF!</v>
      </c>
      <c r="E675" s="234" t="e">
        <f>+'Ark1'!#REF!</f>
        <v>#REF!</v>
      </c>
      <c r="F675" s="234" t="e">
        <f>+'Ark1'!#REF!</f>
        <v>#REF!</v>
      </c>
      <c r="G675" s="234" t="e">
        <f>VLOOKUP(F675,Slakteri!$C$9:$D$36,2)</f>
        <v>#REF!</v>
      </c>
      <c r="H675" s="234" t="e">
        <f>+IF(I675=0,"",'Ark1'!#REF!)</f>
        <v>#REF!</v>
      </c>
      <c r="I675" s="351" t="e">
        <f>+'Ark1'!#REF!</f>
        <v>#REF!</v>
      </c>
      <c r="J675" s="235" t="e">
        <f>+IF(I675=0,"",'Ark1'!#REF!)</f>
        <v>#REF!</v>
      </c>
      <c r="K675" s="235"/>
      <c r="L675" s="235" t="e">
        <f>+IF(I675=0,"",'Ark1'!#REF!)</f>
        <v>#REF!</v>
      </c>
      <c r="M675" s="235"/>
      <c r="N675" s="237" t="e">
        <f>+'Ark1'!#REF!</f>
        <v>#REF!</v>
      </c>
      <c r="O675" s="237"/>
      <c r="P675" s="237"/>
      <c r="Q675" s="237"/>
      <c r="R675" s="32" t="e">
        <f>+IF(I675=0,"",'Ark1'!#REF!)</f>
        <v>#REF!</v>
      </c>
      <c r="S675" s="32"/>
      <c r="T675" s="235" t="e">
        <f>+IF(N675=0,"",'Ark1'!#REF!)</f>
        <v>#REF!</v>
      </c>
      <c r="U675" s="235"/>
      <c r="V675" s="235" t="e">
        <f>+IF(N675=0,"",'Ark1'!#REF!)</f>
        <v>#REF!</v>
      </c>
      <c r="W675" s="235"/>
      <c r="X675" s="236" t="e">
        <f>+IF(I675=0,"",'Ark1'!#REF!)</f>
        <v>#REF!</v>
      </c>
      <c r="Y675" s="237" t="e">
        <f>+IF(I675=0,"",'Ark1'!#REF!)</f>
        <v>#REF!</v>
      </c>
      <c r="Z675" s="237" t="e">
        <f>+IF(I675=0,"",'Ark1'!#REF!)</f>
        <v>#REF!</v>
      </c>
      <c r="AA675" s="237" t="e">
        <f>+IF(I675=0,"",'Ark1'!#REF!)</f>
        <v>#REF!</v>
      </c>
      <c r="AB675" s="237" t="e">
        <f>+IF(I675=0,"",'Ark1'!#REF!)</f>
        <v>#REF!</v>
      </c>
      <c r="AC675" s="235" t="e">
        <f>+IF(I675=0,"",'Ark1'!#REF!)</f>
        <v>#REF!</v>
      </c>
      <c r="AD675" s="236" t="e">
        <f>+IF(I675=0,"",'Ark1'!#REF!)</f>
        <v>#REF!</v>
      </c>
      <c r="AE675" s="237" t="e">
        <f>+IF(I675=0,"",'Ark1'!#REF!)</f>
        <v>#REF!</v>
      </c>
      <c r="AF675" s="235" t="e">
        <f t="shared" si="62"/>
        <v>#REF!</v>
      </c>
      <c r="AG675" s="235" t="e">
        <f t="shared" si="64"/>
        <v>#REF!</v>
      </c>
      <c r="AH675" s="305"/>
    </row>
    <row r="676" spans="1:62" ht="15.6">
      <c r="A676" s="305"/>
      <c r="B676" s="305" t="e">
        <f>+'Ark1'!#REF!</f>
        <v>#REF!</v>
      </c>
      <c r="C676" s="234" t="e">
        <f>+'Ark1'!#REF!</f>
        <v>#REF!</v>
      </c>
      <c r="D676" s="234" t="e">
        <f>VLOOKUP(C676,Klasse!$C$10:$D$26,2)</f>
        <v>#REF!</v>
      </c>
      <c r="E676" s="234" t="e">
        <f>+'Ark1'!#REF!</f>
        <v>#REF!</v>
      </c>
      <c r="F676" s="234" t="e">
        <f>+'Ark1'!#REF!</f>
        <v>#REF!</v>
      </c>
      <c r="G676" s="234" t="e">
        <f>VLOOKUP(F676,Slakteri!$C$9:$D$36,2)</f>
        <v>#REF!</v>
      </c>
      <c r="H676" s="234" t="e">
        <f>+IF(I676=0,"",'Ark1'!#REF!)</f>
        <v>#REF!</v>
      </c>
      <c r="I676" s="351" t="e">
        <f>+'Ark1'!#REF!</f>
        <v>#REF!</v>
      </c>
      <c r="J676" s="235" t="e">
        <f>+IF(I676=0,"",'Ark1'!#REF!)</f>
        <v>#REF!</v>
      </c>
      <c r="K676" s="235"/>
      <c r="L676" s="235" t="e">
        <f>+IF(I676=0,"",'Ark1'!#REF!)</f>
        <v>#REF!</v>
      </c>
      <c r="M676" s="235"/>
      <c r="N676" s="237" t="e">
        <f>+'Ark1'!#REF!</f>
        <v>#REF!</v>
      </c>
      <c r="O676" s="237"/>
      <c r="P676" s="237"/>
      <c r="Q676" s="237"/>
      <c r="R676" s="32" t="e">
        <f>+IF(I676=0,"",'Ark1'!#REF!)</f>
        <v>#REF!</v>
      </c>
      <c r="S676" s="32"/>
      <c r="T676" s="235" t="e">
        <f>+IF(N676=0,"",'Ark1'!#REF!)</f>
        <v>#REF!</v>
      </c>
      <c r="U676" s="235"/>
      <c r="V676" s="235" t="e">
        <f>+IF(N676=0,"",'Ark1'!#REF!)</f>
        <v>#REF!</v>
      </c>
      <c r="W676" s="235"/>
      <c r="X676" s="236" t="e">
        <f>+IF(I676=0,"",'Ark1'!#REF!)</f>
        <v>#REF!</v>
      </c>
      <c r="Y676" s="237" t="e">
        <f>+IF(I676=0,"",'Ark1'!#REF!)</f>
        <v>#REF!</v>
      </c>
      <c r="Z676" s="237" t="e">
        <f>+IF(I676=0,"",'Ark1'!#REF!)</f>
        <v>#REF!</v>
      </c>
      <c r="AA676" s="237" t="e">
        <f>+IF(I676=0,"",'Ark1'!#REF!)</f>
        <v>#REF!</v>
      </c>
      <c r="AB676" s="237" t="e">
        <f>+IF(I676=0,"",'Ark1'!#REF!)</f>
        <v>#REF!</v>
      </c>
      <c r="AC676" s="235" t="e">
        <f>+IF(I676=0,"",'Ark1'!#REF!)</f>
        <v>#REF!</v>
      </c>
      <c r="AD676" s="236" t="e">
        <f>+IF(I676=0,"",'Ark1'!#REF!)</f>
        <v>#REF!</v>
      </c>
      <c r="AE676" s="237" t="e">
        <f>+IF(I676=0,"",'Ark1'!#REF!)</f>
        <v>#REF!</v>
      </c>
      <c r="AF676" s="235" t="e">
        <f t="shared" si="62"/>
        <v>#REF!</v>
      </c>
      <c r="AG676" s="235" t="e">
        <f t="shared" si="64"/>
        <v>#REF!</v>
      </c>
      <c r="AH676" s="305"/>
    </row>
    <row r="677" spans="1:62" ht="15.6">
      <c r="A677" s="305"/>
      <c r="B677" s="305" t="e">
        <f>+'Ark1'!#REF!</f>
        <v>#REF!</v>
      </c>
      <c r="C677" s="234" t="e">
        <f>+'Ark1'!#REF!</f>
        <v>#REF!</v>
      </c>
      <c r="D677" s="234" t="e">
        <f>VLOOKUP(C677,Klasse!$C$10:$D$26,2)</f>
        <v>#REF!</v>
      </c>
      <c r="E677" s="234" t="e">
        <f>+'Ark1'!#REF!</f>
        <v>#REF!</v>
      </c>
      <c r="F677" s="234" t="e">
        <f>+'Ark1'!#REF!</f>
        <v>#REF!</v>
      </c>
      <c r="G677" s="234" t="e">
        <f>VLOOKUP(F677,Slakteri!$C$9:$D$36,2)</f>
        <v>#REF!</v>
      </c>
      <c r="H677" s="234" t="e">
        <f>+IF(I677=0,"",'Ark1'!#REF!)</f>
        <v>#REF!</v>
      </c>
      <c r="I677" s="351" t="e">
        <f>+'Ark1'!#REF!</f>
        <v>#REF!</v>
      </c>
      <c r="J677" s="235" t="e">
        <f>+IF(I677=0,"",'Ark1'!#REF!)</f>
        <v>#REF!</v>
      </c>
      <c r="K677" s="235"/>
      <c r="L677" s="235" t="e">
        <f>+IF(I677=0,"",'Ark1'!#REF!)</f>
        <v>#REF!</v>
      </c>
      <c r="M677" s="235"/>
      <c r="N677" s="237" t="e">
        <f>+'Ark1'!#REF!</f>
        <v>#REF!</v>
      </c>
      <c r="O677" s="237"/>
      <c r="P677" s="237"/>
      <c r="Q677" s="237"/>
      <c r="R677" s="32" t="e">
        <f>+IF(I677=0,"",'Ark1'!#REF!)</f>
        <v>#REF!</v>
      </c>
      <c r="S677" s="32"/>
      <c r="T677" s="235" t="e">
        <f>+IF(N677=0,"",'Ark1'!#REF!)</f>
        <v>#REF!</v>
      </c>
      <c r="U677" s="235"/>
      <c r="V677" s="235" t="e">
        <f>+IF(N677=0,"",'Ark1'!#REF!)</f>
        <v>#REF!</v>
      </c>
      <c r="W677" s="235"/>
      <c r="X677" s="236" t="e">
        <f>+IF(I677=0,"",'Ark1'!#REF!)</f>
        <v>#REF!</v>
      </c>
      <c r="Y677" s="237" t="e">
        <f>+IF(I677=0,"",'Ark1'!#REF!)</f>
        <v>#REF!</v>
      </c>
      <c r="Z677" s="237" t="e">
        <f>+IF(I677=0,"",'Ark1'!#REF!)</f>
        <v>#REF!</v>
      </c>
      <c r="AA677" s="237" t="e">
        <f>+IF(I677=0,"",'Ark1'!#REF!)</f>
        <v>#REF!</v>
      </c>
      <c r="AB677" s="237" t="e">
        <f>+IF(I677=0,"",'Ark1'!#REF!)</f>
        <v>#REF!</v>
      </c>
      <c r="AC677" s="235" t="e">
        <f>+IF(I677=0,"",'Ark1'!#REF!)</f>
        <v>#REF!</v>
      </c>
      <c r="AD677" s="236" t="e">
        <f>+IF(I677=0,"",'Ark1'!#REF!)</f>
        <v>#REF!</v>
      </c>
      <c r="AE677" s="237" t="e">
        <f>+IF(I677=0,"",'Ark1'!#REF!)</f>
        <v>#REF!</v>
      </c>
      <c r="AF677" s="235" t="e">
        <f t="shared" si="62"/>
        <v>#REF!</v>
      </c>
      <c r="AG677" s="235" t="e">
        <f t="shared" si="64"/>
        <v>#REF!</v>
      </c>
      <c r="AH677" s="305"/>
    </row>
    <row r="678" spans="1:62" ht="15.6">
      <c r="A678" s="305"/>
      <c r="B678" s="305" t="e">
        <f>+'Ark1'!#REF!</f>
        <v>#REF!</v>
      </c>
      <c r="C678" s="234" t="e">
        <f>+'Ark1'!#REF!</f>
        <v>#REF!</v>
      </c>
      <c r="D678" s="234" t="e">
        <f>VLOOKUP(C678,Klasse!$C$10:$D$26,2)</f>
        <v>#REF!</v>
      </c>
      <c r="E678" s="234" t="e">
        <f>+'Ark1'!#REF!</f>
        <v>#REF!</v>
      </c>
      <c r="F678" s="234" t="e">
        <f>+'Ark1'!#REF!</f>
        <v>#REF!</v>
      </c>
      <c r="G678" s="234" t="e">
        <f>VLOOKUP(F678,Slakteri!$C$9:$D$36,2)</f>
        <v>#REF!</v>
      </c>
      <c r="H678" s="234" t="e">
        <f>+IF(I678=0,"",'Ark1'!#REF!)</f>
        <v>#REF!</v>
      </c>
      <c r="I678" s="351" t="e">
        <f>+'Ark1'!#REF!</f>
        <v>#REF!</v>
      </c>
      <c r="J678" s="235" t="e">
        <f>+IF(I678=0,"",'Ark1'!#REF!)</f>
        <v>#REF!</v>
      </c>
      <c r="K678" s="235"/>
      <c r="L678" s="235" t="e">
        <f>+IF(I678=0,"",'Ark1'!#REF!)</f>
        <v>#REF!</v>
      </c>
      <c r="M678" s="235"/>
      <c r="N678" s="237" t="e">
        <f>+'Ark1'!#REF!</f>
        <v>#REF!</v>
      </c>
      <c r="O678" s="237"/>
      <c r="P678" s="237"/>
      <c r="Q678" s="237"/>
      <c r="R678" s="32" t="e">
        <f>+IF(I678=0,"",'Ark1'!#REF!)</f>
        <v>#REF!</v>
      </c>
      <c r="S678" s="32"/>
      <c r="T678" s="235" t="e">
        <f>+IF(N678=0,"",'Ark1'!#REF!)</f>
        <v>#REF!</v>
      </c>
      <c r="U678" s="235"/>
      <c r="V678" s="235" t="e">
        <f>+IF(N678=0,"",'Ark1'!#REF!)</f>
        <v>#REF!</v>
      </c>
      <c r="W678" s="235"/>
      <c r="X678" s="236" t="e">
        <f>+IF(I678=0,"",'Ark1'!#REF!)</f>
        <v>#REF!</v>
      </c>
      <c r="Y678" s="237" t="e">
        <f>+IF(I678=0,"",'Ark1'!#REF!)</f>
        <v>#REF!</v>
      </c>
      <c r="Z678" s="237" t="e">
        <f>+IF(I678=0,"",'Ark1'!#REF!)</f>
        <v>#REF!</v>
      </c>
      <c r="AA678" s="237" t="e">
        <f>+IF(I678=0,"",'Ark1'!#REF!)</f>
        <v>#REF!</v>
      </c>
      <c r="AB678" s="237" t="e">
        <f>+IF(I678=0,"",'Ark1'!#REF!)</f>
        <v>#REF!</v>
      </c>
      <c r="AC678" s="235" t="e">
        <f>+IF(I678=0,"",'Ark1'!#REF!)</f>
        <v>#REF!</v>
      </c>
      <c r="AD678" s="236" t="e">
        <f>+IF(I678=0,"",'Ark1'!#REF!)</f>
        <v>#REF!</v>
      </c>
      <c r="AE678" s="237" t="e">
        <f>+IF(I678=0,"",'Ark1'!#REF!)</f>
        <v>#REF!</v>
      </c>
      <c r="AF678" s="235" t="e">
        <f t="shared" si="62"/>
        <v>#REF!</v>
      </c>
      <c r="AG678" s="235" t="e">
        <f t="shared" si="64"/>
        <v>#REF!</v>
      </c>
      <c r="AH678" s="305"/>
    </row>
    <row r="679" spans="1:62" ht="15.6">
      <c r="A679" s="305"/>
      <c r="B679" s="305" t="e">
        <f>+'Ark1'!#REF!</f>
        <v>#REF!</v>
      </c>
      <c r="C679" s="234" t="e">
        <f>+'Ark1'!#REF!</f>
        <v>#REF!</v>
      </c>
      <c r="D679" s="234" t="e">
        <f>VLOOKUP(C679,Klasse!$C$10:$D$26,2)</f>
        <v>#REF!</v>
      </c>
      <c r="E679" s="234" t="e">
        <f>+'Ark1'!#REF!</f>
        <v>#REF!</v>
      </c>
      <c r="F679" s="234" t="e">
        <f>+'Ark1'!#REF!</f>
        <v>#REF!</v>
      </c>
      <c r="G679" s="234" t="e">
        <f>VLOOKUP(F679,Slakteri!$C$9:$D$36,2)</f>
        <v>#REF!</v>
      </c>
      <c r="H679" s="234" t="e">
        <f>+IF(I679=0,"",'Ark1'!#REF!)</f>
        <v>#REF!</v>
      </c>
      <c r="I679" s="351" t="e">
        <f>+'Ark1'!#REF!</f>
        <v>#REF!</v>
      </c>
      <c r="J679" s="235" t="e">
        <f>+IF(I679=0,"",'Ark1'!#REF!)</f>
        <v>#REF!</v>
      </c>
      <c r="K679" s="235"/>
      <c r="L679" s="235" t="e">
        <f>+IF(I679=0,"",'Ark1'!#REF!)</f>
        <v>#REF!</v>
      </c>
      <c r="M679" s="235"/>
      <c r="N679" s="237" t="e">
        <f>+'Ark1'!#REF!</f>
        <v>#REF!</v>
      </c>
      <c r="O679" s="237"/>
      <c r="P679" s="237"/>
      <c r="Q679" s="237"/>
      <c r="R679" s="32" t="e">
        <f>+IF(I679=0,"",'Ark1'!#REF!)</f>
        <v>#REF!</v>
      </c>
      <c r="S679" s="32"/>
      <c r="T679" s="235" t="e">
        <f>+IF(N679=0,"",'Ark1'!#REF!)</f>
        <v>#REF!</v>
      </c>
      <c r="U679" s="235"/>
      <c r="V679" s="235" t="e">
        <f>+IF(N679=0,"",'Ark1'!#REF!)</f>
        <v>#REF!</v>
      </c>
      <c r="W679" s="235"/>
      <c r="X679" s="236" t="e">
        <f>+IF(I679=0,"",'Ark1'!#REF!)</f>
        <v>#REF!</v>
      </c>
      <c r="Y679" s="237" t="e">
        <f>+IF(I679=0,"",'Ark1'!#REF!)</f>
        <v>#REF!</v>
      </c>
      <c r="Z679" s="237" t="e">
        <f>+IF(I679=0,"",'Ark1'!#REF!)</f>
        <v>#REF!</v>
      </c>
      <c r="AA679" s="237" t="e">
        <f>+IF(I679=0,"",'Ark1'!#REF!)</f>
        <v>#REF!</v>
      </c>
      <c r="AB679" s="237" t="e">
        <f>+IF(I679=0,"",'Ark1'!#REF!)</f>
        <v>#REF!</v>
      </c>
      <c r="AC679" s="235" t="e">
        <f>+IF(I679=0,"",'Ark1'!#REF!)</f>
        <v>#REF!</v>
      </c>
      <c r="AD679" s="236" t="e">
        <f>+IF(I679=0,"",'Ark1'!#REF!)</f>
        <v>#REF!</v>
      </c>
      <c r="AE679" s="237" t="e">
        <f>+IF(I679=0,"",'Ark1'!#REF!)</f>
        <v>#REF!</v>
      </c>
      <c r="AF679" s="235" t="e">
        <f t="shared" si="62"/>
        <v>#REF!</v>
      </c>
      <c r="AG679" s="235" t="e">
        <f t="shared" si="64"/>
        <v>#REF!</v>
      </c>
      <c r="AH679" s="305"/>
    </row>
    <row r="680" spans="1:62" ht="15.6">
      <c r="A680" s="305"/>
      <c r="B680" s="305" t="e">
        <f>+'Ark1'!#REF!</f>
        <v>#REF!</v>
      </c>
      <c r="C680" s="234" t="e">
        <f>+'Ark1'!#REF!</f>
        <v>#REF!</v>
      </c>
      <c r="D680" s="234" t="e">
        <f>VLOOKUP(C680,Klasse!$C$10:$D$26,2)</f>
        <v>#REF!</v>
      </c>
      <c r="E680" s="234" t="e">
        <f>+'Ark1'!#REF!</f>
        <v>#REF!</v>
      </c>
      <c r="F680" s="234" t="e">
        <f>+'Ark1'!#REF!</f>
        <v>#REF!</v>
      </c>
      <c r="G680" s="234" t="e">
        <f>VLOOKUP(F680,Slakteri!$C$9:$D$36,2)</f>
        <v>#REF!</v>
      </c>
      <c r="H680" s="234" t="e">
        <f>+IF(I680=0,"",'Ark1'!#REF!)</f>
        <v>#REF!</v>
      </c>
      <c r="I680" s="351" t="e">
        <f>+'Ark1'!#REF!</f>
        <v>#REF!</v>
      </c>
      <c r="J680" s="235" t="e">
        <f>+IF(I680=0,"",'Ark1'!#REF!)</f>
        <v>#REF!</v>
      </c>
      <c r="K680" s="235"/>
      <c r="L680" s="235" t="e">
        <f>+IF(I680=0,"",'Ark1'!#REF!)</f>
        <v>#REF!</v>
      </c>
      <c r="M680" s="235"/>
      <c r="N680" s="237" t="e">
        <f>+'Ark1'!#REF!</f>
        <v>#REF!</v>
      </c>
      <c r="O680" s="237"/>
      <c r="P680" s="237"/>
      <c r="Q680" s="237"/>
      <c r="R680" s="32" t="e">
        <f>+IF(I680=0,"",'Ark1'!#REF!)</f>
        <v>#REF!</v>
      </c>
      <c r="S680" s="32"/>
      <c r="T680" s="235" t="e">
        <f>+IF(N680=0,"",'Ark1'!#REF!)</f>
        <v>#REF!</v>
      </c>
      <c r="U680" s="235"/>
      <c r="V680" s="235" t="e">
        <f>+IF(N680=0,"",'Ark1'!#REF!)</f>
        <v>#REF!</v>
      </c>
      <c r="W680" s="235"/>
      <c r="X680" s="236" t="e">
        <f>+IF(I680=0,"",'Ark1'!#REF!)</f>
        <v>#REF!</v>
      </c>
      <c r="Y680" s="237" t="e">
        <f>+IF(I680=0,"",'Ark1'!#REF!)</f>
        <v>#REF!</v>
      </c>
      <c r="Z680" s="237" t="e">
        <f>+IF(I680=0,"",'Ark1'!#REF!)</f>
        <v>#REF!</v>
      </c>
      <c r="AA680" s="237" t="e">
        <f>+IF(I680=0,"",'Ark1'!#REF!)</f>
        <v>#REF!</v>
      </c>
      <c r="AB680" s="237" t="e">
        <f>+IF(I680=0,"",'Ark1'!#REF!)</f>
        <v>#REF!</v>
      </c>
      <c r="AC680" s="235" t="e">
        <f>+IF(I680=0,"",'Ark1'!#REF!)</f>
        <v>#REF!</v>
      </c>
      <c r="AD680" s="236" t="e">
        <f>+IF(I680=0,"",'Ark1'!#REF!)</f>
        <v>#REF!</v>
      </c>
      <c r="AE680" s="237" t="e">
        <f>+IF(I680=0,"",'Ark1'!#REF!)</f>
        <v>#REF!</v>
      </c>
      <c r="AF680" s="235" t="e">
        <f t="shared" si="62"/>
        <v>#REF!</v>
      </c>
      <c r="AG680" s="235" t="e">
        <f t="shared" si="64"/>
        <v>#REF!</v>
      </c>
      <c r="AH680" s="305"/>
    </row>
    <row r="681" spans="1:62" ht="15" customHeight="1">
      <c r="A681" s="305"/>
      <c r="B681" s="305"/>
      <c r="C681" s="305"/>
      <c r="D681" s="305"/>
      <c r="E681" s="305"/>
      <c r="F681" s="305"/>
      <c r="G681" s="305"/>
      <c r="H681" s="305"/>
      <c r="I681" s="352"/>
      <c r="J681" s="328"/>
      <c r="K681" s="328"/>
      <c r="L681" s="328"/>
      <c r="M681" s="328"/>
      <c r="N681" s="237" t="e">
        <f>+'Ark1'!#REF!</f>
        <v>#REF!</v>
      </c>
      <c r="O681" s="237"/>
      <c r="P681" s="237"/>
      <c r="Q681" s="237"/>
      <c r="R681" s="305"/>
      <c r="S681" s="305"/>
      <c r="T681" s="235" t="e">
        <f>+IF(N681=0,"",'Ark1'!#REF!)</f>
        <v>#REF!</v>
      </c>
      <c r="U681" s="235"/>
      <c r="V681" s="235" t="e">
        <f>+IF(N681=0,"",'Ark1'!#REF!)</f>
        <v>#REF!</v>
      </c>
      <c r="W681" s="235"/>
      <c r="X681" s="305"/>
      <c r="Y681" s="329"/>
      <c r="Z681" s="329"/>
      <c r="AA681" s="329"/>
      <c r="AB681" s="329"/>
      <c r="AC681" s="329"/>
      <c r="AD681" s="305"/>
      <c r="AE681" s="329"/>
      <c r="AF681" s="330"/>
      <c r="AG681" s="331"/>
      <c r="AH681" s="305"/>
      <c r="AI681" s="217"/>
      <c r="AK681" s="29"/>
      <c r="AL681" s="27"/>
      <c r="AM681" s="218"/>
      <c r="AN681" s="28"/>
      <c r="AR681" s="28"/>
      <c r="BJ681" s="230"/>
    </row>
    <row r="682" spans="1:62" ht="19.8">
      <c r="A682" s="305"/>
      <c r="B682" s="305" t="s">
        <v>648</v>
      </c>
      <c r="C682" s="305"/>
      <c r="D682" s="259" t="e">
        <f>+D684</f>
        <v>#REF!</v>
      </c>
      <c r="E682" s="305"/>
      <c r="F682" s="305"/>
      <c r="G682" s="305"/>
      <c r="H682" s="305"/>
      <c r="I682" s="336" t="e">
        <f>SUM(I684:I708)</f>
        <v>#REF!</v>
      </c>
      <c r="J682" s="328"/>
      <c r="K682" s="332"/>
      <c r="L682" s="332"/>
      <c r="M682" s="332"/>
      <c r="N682" s="237" t="e">
        <f>+'Ark1'!#REF!</f>
        <v>#REF!</v>
      </c>
      <c r="O682" s="237"/>
      <c r="P682" s="237"/>
      <c r="Q682" s="237"/>
      <c r="R682" s="262">
        <f>+Klasse!N357</f>
        <v>0</v>
      </c>
      <c r="S682" s="305"/>
      <c r="T682" s="235" t="e">
        <f>+IF(N682=0,"",'Ark1'!#REF!)</f>
        <v>#REF!</v>
      </c>
      <c r="U682" s="235"/>
      <c r="V682" s="235" t="e">
        <f>+IF(N682=0,"",'Ark1'!#REF!)</f>
        <v>#REF!</v>
      </c>
      <c r="W682" s="235"/>
      <c r="X682" s="333"/>
      <c r="Y682" s="329"/>
      <c r="Z682" s="329"/>
      <c r="AA682" s="329"/>
      <c r="AB682" s="329"/>
      <c r="AC682" s="329"/>
      <c r="AD682" s="305"/>
      <c r="AE682" s="329"/>
      <c r="AF682" s="329"/>
      <c r="AG682" s="329"/>
      <c r="AH682" s="305"/>
      <c r="AI682" s="217"/>
      <c r="AK682" s="29"/>
      <c r="AL682" s="27"/>
      <c r="AM682" s="218"/>
      <c r="AN682" s="28"/>
      <c r="AR682" s="28"/>
      <c r="BJ682" s="230"/>
    </row>
    <row r="683" spans="1:62" ht="15" customHeight="1">
      <c r="A683" s="580"/>
      <c r="B683" s="580"/>
      <c r="C683" s="581"/>
      <c r="D683" s="580"/>
      <c r="E683" s="580"/>
      <c r="F683" s="580"/>
      <c r="G683" s="305"/>
      <c r="H683" s="334"/>
      <c r="I683" s="352"/>
      <c r="J683" s="328"/>
      <c r="K683" s="328"/>
      <c r="L683" s="328"/>
      <c r="M683" s="328"/>
      <c r="N683" s="237" t="e">
        <f>+'Ark1'!#REF!</f>
        <v>#REF!</v>
      </c>
      <c r="O683" s="237"/>
      <c r="P683" s="237"/>
      <c r="Q683" s="237"/>
      <c r="R683" s="328"/>
      <c r="S683" s="305"/>
      <c r="T683" s="235" t="e">
        <f>+IF(N683=0,"",'Ark1'!#REF!)</f>
        <v>#REF!</v>
      </c>
      <c r="U683" s="235"/>
      <c r="V683" s="235" t="e">
        <f>+IF(N683=0,"",'Ark1'!#REF!)</f>
        <v>#REF!</v>
      </c>
      <c r="W683" s="235"/>
      <c r="X683" s="334"/>
      <c r="Y683" s="329"/>
      <c r="Z683" s="329"/>
      <c r="AA683" s="329"/>
      <c r="AB683" s="329"/>
      <c r="AC683" s="330"/>
      <c r="AD683" s="305"/>
      <c r="AE683" s="330"/>
      <c r="AF683" s="330"/>
      <c r="AG683" s="331"/>
      <c r="AH683" s="305"/>
      <c r="AI683" s="217"/>
      <c r="AK683" s="29"/>
      <c r="AL683" s="27"/>
      <c r="AM683" s="218"/>
      <c r="AN683" s="28"/>
      <c r="AR683" s="28"/>
      <c r="BJ683" s="230"/>
    </row>
    <row r="684" spans="1:62" ht="15.6">
      <c r="A684" s="305"/>
      <c r="B684" s="305" t="e">
        <f>+'Ark1'!#REF!</f>
        <v>#REF!</v>
      </c>
      <c r="C684" s="234" t="e">
        <f>+'Ark1'!#REF!</f>
        <v>#REF!</v>
      </c>
      <c r="D684" s="234" t="e">
        <f>VLOOKUP(C684,Klasse!$C$10:$D$26,2)</f>
        <v>#REF!</v>
      </c>
      <c r="E684" s="234" t="e">
        <f>+'Ark1'!#REF!</f>
        <v>#REF!</v>
      </c>
      <c r="F684" s="234" t="e">
        <f>+'Ark1'!#REF!</f>
        <v>#REF!</v>
      </c>
      <c r="G684" s="234" t="e">
        <f>VLOOKUP(F684,Slakteri!$C$9:$D$36,2)</f>
        <v>#REF!</v>
      </c>
      <c r="H684" s="234" t="e">
        <f>+IF(I684=0,"",'Ark1'!#REF!)</f>
        <v>#REF!</v>
      </c>
      <c r="I684" s="351" t="e">
        <f>+'Ark1'!#REF!</f>
        <v>#REF!</v>
      </c>
      <c r="J684" s="235" t="e">
        <f>+IF(I684=0,"",'Ark1'!#REF!)</f>
        <v>#REF!</v>
      </c>
      <c r="K684" s="235"/>
      <c r="L684" s="235" t="e">
        <f>+IF(I684=0,"",'Ark1'!#REF!)</f>
        <v>#REF!</v>
      </c>
      <c r="M684" s="235"/>
      <c r="N684" s="237" t="e">
        <f>+'Ark1'!#REF!</f>
        <v>#REF!</v>
      </c>
      <c r="O684" s="237"/>
      <c r="P684" s="237"/>
      <c r="Q684" s="237"/>
      <c r="R684" s="32" t="e">
        <f>+IF(I684=0,"",'Ark1'!#REF!)</f>
        <v>#REF!</v>
      </c>
      <c r="S684" s="305"/>
      <c r="T684" s="235" t="e">
        <f>+IF(N684=0,"",'Ark1'!#REF!)</f>
        <v>#REF!</v>
      </c>
      <c r="U684" s="235"/>
      <c r="V684" s="235" t="e">
        <f>+IF(N684=0,"",'Ark1'!#REF!)</f>
        <v>#REF!</v>
      </c>
      <c r="W684" s="235"/>
      <c r="X684" s="236" t="e">
        <f>+IF(I684=0,"",'Ark1'!#REF!)</f>
        <v>#REF!</v>
      </c>
      <c r="Y684" s="237" t="e">
        <f>+IF(I684=0,"",'Ark1'!#REF!)</f>
        <v>#REF!</v>
      </c>
      <c r="Z684" s="237" t="e">
        <f>+IF(I684=0,"",'Ark1'!#REF!)</f>
        <v>#REF!</v>
      </c>
      <c r="AA684" s="237" t="e">
        <f>+IF(I684=0,"",'Ark1'!#REF!)</f>
        <v>#REF!</v>
      </c>
      <c r="AB684" s="237" t="e">
        <f>+IF(I684=0,"",'Ark1'!#REF!)</f>
        <v>#REF!</v>
      </c>
      <c r="AC684" s="235" t="e">
        <f>+IF(I684=0,"",'Ark1'!#REF!)</f>
        <v>#REF!</v>
      </c>
      <c r="AD684" s="236" t="e">
        <f>+IF(I684=0,"",'Ark1'!#REF!)</f>
        <v>#REF!</v>
      </c>
      <c r="AE684" s="237" t="e">
        <f>+IF(I684=0,"",'Ark1'!#REF!)</f>
        <v>#REF!</v>
      </c>
      <c r="AF684" s="235" t="e">
        <f t="shared" ref="AF684:AF708" si="65">IF(I684=0,"",R684/C684)</f>
        <v>#REF!</v>
      </c>
      <c r="AG684" s="235" t="e">
        <f t="shared" si="63"/>
        <v>#REF!</v>
      </c>
      <c r="AH684" s="305"/>
    </row>
    <row r="685" spans="1:62" ht="15.6">
      <c r="A685" s="305"/>
      <c r="B685" s="305" t="e">
        <f>+'Ark1'!#REF!</f>
        <v>#REF!</v>
      </c>
      <c r="C685" s="234" t="e">
        <f>+'Ark1'!#REF!</f>
        <v>#REF!</v>
      </c>
      <c r="D685" s="234" t="e">
        <f>VLOOKUP(C685,Klasse!$C$10:$D$26,2)</f>
        <v>#REF!</v>
      </c>
      <c r="E685" s="234" t="e">
        <f>+'Ark1'!#REF!</f>
        <v>#REF!</v>
      </c>
      <c r="F685" s="234" t="e">
        <f>+'Ark1'!#REF!</f>
        <v>#REF!</v>
      </c>
      <c r="G685" s="234" t="e">
        <f>VLOOKUP(F685,Slakteri!$C$9:$D$36,2)</f>
        <v>#REF!</v>
      </c>
      <c r="H685" s="234" t="e">
        <f>+IF(I685=0,"",'Ark1'!#REF!)</f>
        <v>#REF!</v>
      </c>
      <c r="I685" s="351" t="e">
        <f>+'Ark1'!#REF!</f>
        <v>#REF!</v>
      </c>
      <c r="J685" s="235" t="e">
        <f>+IF(I685=0,"",'Ark1'!#REF!)</f>
        <v>#REF!</v>
      </c>
      <c r="K685" s="235"/>
      <c r="L685" s="235" t="e">
        <f>+IF(I685=0,"",'Ark1'!#REF!)</f>
        <v>#REF!</v>
      </c>
      <c r="M685" s="235"/>
      <c r="N685" s="237" t="e">
        <f>+'Ark1'!#REF!</f>
        <v>#REF!</v>
      </c>
      <c r="O685" s="237"/>
      <c r="P685" s="237"/>
      <c r="Q685" s="237"/>
      <c r="R685" s="32" t="e">
        <f>+IF(I685=0,"",'Ark1'!#REF!)</f>
        <v>#REF!</v>
      </c>
      <c r="S685" s="305"/>
      <c r="T685" s="235" t="e">
        <f>+IF(N685=0,"",'Ark1'!#REF!)</f>
        <v>#REF!</v>
      </c>
      <c r="U685" s="235"/>
      <c r="V685" s="235" t="e">
        <f>+IF(N685=0,"",'Ark1'!#REF!)</f>
        <v>#REF!</v>
      </c>
      <c r="W685" s="235"/>
      <c r="X685" s="236" t="e">
        <f>+IF(I685=0,"",'Ark1'!#REF!)</f>
        <v>#REF!</v>
      </c>
      <c r="Y685" s="237" t="e">
        <f>+IF(I685=0,"",'Ark1'!#REF!)</f>
        <v>#REF!</v>
      </c>
      <c r="Z685" s="237" t="e">
        <f>+IF(I685=0,"",'Ark1'!#REF!)</f>
        <v>#REF!</v>
      </c>
      <c r="AA685" s="237" t="e">
        <f>+IF(I685=0,"",'Ark1'!#REF!)</f>
        <v>#REF!</v>
      </c>
      <c r="AB685" s="237" t="e">
        <f>+IF(I685=0,"",'Ark1'!#REF!)</f>
        <v>#REF!</v>
      </c>
      <c r="AC685" s="235" t="e">
        <f>+IF(I685=0,"",'Ark1'!#REF!)</f>
        <v>#REF!</v>
      </c>
      <c r="AD685" s="236" t="e">
        <f>+IF(I685=0,"",'Ark1'!#REF!)</f>
        <v>#REF!</v>
      </c>
      <c r="AE685" s="237" t="e">
        <f>+IF(I685=0,"",'Ark1'!#REF!)</f>
        <v>#REF!</v>
      </c>
      <c r="AF685" s="235" t="e">
        <f t="shared" si="65"/>
        <v>#REF!</v>
      </c>
      <c r="AG685" s="235" t="e">
        <f t="shared" ref="AG685:AG708" si="66">IF(I685=0,"",I685/H685)</f>
        <v>#REF!</v>
      </c>
      <c r="AH685" s="305"/>
    </row>
    <row r="686" spans="1:62" ht="15.6">
      <c r="A686" s="305"/>
      <c r="B686" s="305" t="e">
        <f>+'Ark1'!#REF!</f>
        <v>#REF!</v>
      </c>
      <c r="C686" s="234" t="e">
        <f>+'Ark1'!#REF!</f>
        <v>#REF!</v>
      </c>
      <c r="D686" s="234" t="e">
        <f>VLOOKUP(C686,Klasse!$C$10:$D$26,2)</f>
        <v>#REF!</v>
      </c>
      <c r="E686" s="234" t="e">
        <f>+'Ark1'!#REF!</f>
        <v>#REF!</v>
      </c>
      <c r="F686" s="234" t="e">
        <f>+'Ark1'!#REF!</f>
        <v>#REF!</v>
      </c>
      <c r="G686" s="234" t="e">
        <f>VLOOKUP(F686,Slakteri!$C$9:$D$36,2)</f>
        <v>#REF!</v>
      </c>
      <c r="H686" s="234" t="e">
        <f>+IF(I686=0,"",'Ark1'!#REF!)</f>
        <v>#REF!</v>
      </c>
      <c r="I686" s="351" t="e">
        <f>+'Ark1'!#REF!</f>
        <v>#REF!</v>
      </c>
      <c r="J686" s="235" t="e">
        <f>+IF(I686=0,"",'Ark1'!#REF!)</f>
        <v>#REF!</v>
      </c>
      <c r="K686" s="235"/>
      <c r="L686" s="235" t="e">
        <f>+IF(I686=0,"",'Ark1'!#REF!)</f>
        <v>#REF!</v>
      </c>
      <c r="M686" s="235"/>
      <c r="N686" s="237" t="e">
        <f>+'Ark1'!#REF!</f>
        <v>#REF!</v>
      </c>
      <c r="O686" s="237"/>
      <c r="P686" s="237"/>
      <c r="Q686" s="237"/>
      <c r="R686" s="32" t="e">
        <f>+IF(I686=0,"",'Ark1'!#REF!)</f>
        <v>#REF!</v>
      </c>
      <c r="S686" s="305"/>
      <c r="T686" s="235" t="e">
        <f>+IF(N686=0,"",'Ark1'!#REF!)</f>
        <v>#REF!</v>
      </c>
      <c r="U686" s="235"/>
      <c r="V686" s="235" t="e">
        <f>+IF(N686=0,"",'Ark1'!#REF!)</f>
        <v>#REF!</v>
      </c>
      <c r="W686" s="235"/>
      <c r="X686" s="236" t="e">
        <f>+IF(I686=0,"",'Ark1'!#REF!)</f>
        <v>#REF!</v>
      </c>
      <c r="Y686" s="237" t="e">
        <f>+IF(I686=0,"",'Ark1'!#REF!)</f>
        <v>#REF!</v>
      </c>
      <c r="Z686" s="237" t="e">
        <f>+IF(I686=0,"",'Ark1'!#REF!)</f>
        <v>#REF!</v>
      </c>
      <c r="AA686" s="237" t="e">
        <f>+IF(I686=0,"",'Ark1'!#REF!)</f>
        <v>#REF!</v>
      </c>
      <c r="AB686" s="237" t="e">
        <f>+IF(I686=0,"",'Ark1'!#REF!)</f>
        <v>#REF!</v>
      </c>
      <c r="AC686" s="235" t="e">
        <f>+IF(I686=0,"",'Ark1'!#REF!)</f>
        <v>#REF!</v>
      </c>
      <c r="AD686" s="236" t="e">
        <f>+IF(I686=0,"",'Ark1'!#REF!)</f>
        <v>#REF!</v>
      </c>
      <c r="AE686" s="237" t="e">
        <f>+IF(I686=0,"",'Ark1'!#REF!)</f>
        <v>#REF!</v>
      </c>
      <c r="AF686" s="235" t="e">
        <f t="shared" si="65"/>
        <v>#REF!</v>
      </c>
      <c r="AG686" s="235" t="e">
        <f t="shared" si="66"/>
        <v>#REF!</v>
      </c>
      <c r="AH686" s="305"/>
    </row>
    <row r="687" spans="1:62" ht="15.6">
      <c r="A687" s="305"/>
      <c r="B687" s="305" t="e">
        <f>+'Ark1'!#REF!</f>
        <v>#REF!</v>
      </c>
      <c r="C687" s="234" t="e">
        <f>+'Ark1'!#REF!</f>
        <v>#REF!</v>
      </c>
      <c r="D687" s="234" t="e">
        <f>VLOOKUP(C687,Klasse!$C$10:$D$26,2)</f>
        <v>#REF!</v>
      </c>
      <c r="E687" s="234" t="e">
        <f>+'Ark1'!#REF!</f>
        <v>#REF!</v>
      </c>
      <c r="F687" s="234" t="e">
        <f>+'Ark1'!#REF!</f>
        <v>#REF!</v>
      </c>
      <c r="G687" s="234" t="e">
        <f>VLOOKUP(F687,Slakteri!$C$9:$D$36,2)</f>
        <v>#REF!</v>
      </c>
      <c r="H687" s="234" t="e">
        <f>+IF(I687=0,"",'Ark1'!#REF!)</f>
        <v>#REF!</v>
      </c>
      <c r="I687" s="351" t="e">
        <f>+'Ark1'!#REF!</f>
        <v>#REF!</v>
      </c>
      <c r="J687" s="235" t="e">
        <f>+IF(I687=0,"",'Ark1'!#REF!)</f>
        <v>#REF!</v>
      </c>
      <c r="K687" s="235"/>
      <c r="L687" s="235" t="e">
        <f>+IF(I687=0,"",'Ark1'!#REF!)</f>
        <v>#REF!</v>
      </c>
      <c r="M687" s="235"/>
      <c r="N687" s="237" t="e">
        <f>+'Ark1'!#REF!</f>
        <v>#REF!</v>
      </c>
      <c r="O687" s="237"/>
      <c r="P687" s="237"/>
      <c r="Q687" s="237"/>
      <c r="R687" s="32" t="e">
        <f>+IF(I687=0,"",'Ark1'!#REF!)</f>
        <v>#REF!</v>
      </c>
      <c r="S687" s="305"/>
      <c r="T687" s="235" t="e">
        <f>+IF(N687=0,"",'Ark1'!#REF!)</f>
        <v>#REF!</v>
      </c>
      <c r="U687" s="235"/>
      <c r="V687" s="235" t="e">
        <f>+IF(N687=0,"",'Ark1'!#REF!)</f>
        <v>#REF!</v>
      </c>
      <c r="W687" s="235"/>
      <c r="X687" s="236" t="e">
        <f>+IF(I687=0,"",'Ark1'!#REF!)</f>
        <v>#REF!</v>
      </c>
      <c r="Y687" s="237" t="e">
        <f>+IF(I687=0,"",'Ark1'!#REF!)</f>
        <v>#REF!</v>
      </c>
      <c r="Z687" s="237" t="e">
        <f>+IF(I687=0,"",'Ark1'!#REF!)</f>
        <v>#REF!</v>
      </c>
      <c r="AA687" s="237" t="e">
        <f>+IF(I687=0,"",'Ark1'!#REF!)</f>
        <v>#REF!</v>
      </c>
      <c r="AB687" s="237" t="e">
        <f>+IF(I687=0,"",'Ark1'!#REF!)</f>
        <v>#REF!</v>
      </c>
      <c r="AC687" s="235" t="e">
        <f>+IF(I687=0,"",'Ark1'!#REF!)</f>
        <v>#REF!</v>
      </c>
      <c r="AD687" s="236" t="e">
        <f>+IF(I687=0,"",'Ark1'!#REF!)</f>
        <v>#REF!</v>
      </c>
      <c r="AE687" s="237" t="e">
        <f>+IF(I687=0,"",'Ark1'!#REF!)</f>
        <v>#REF!</v>
      </c>
      <c r="AF687" s="235" t="e">
        <f t="shared" si="65"/>
        <v>#REF!</v>
      </c>
      <c r="AG687" s="235" t="e">
        <f t="shared" si="66"/>
        <v>#REF!</v>
      </c>
      <c r="AH687" s="305"/>
    </row>
    <row r="688" spans="1:62" ht="15.6">
      <c r="A688" s="305"/>
      <c r="B688" s="305" t="e">
        <f>+'Ark1'!#REF!</f>
        <v>#REF!</v>
      </c>
      <c r="C688" s="234" t="e">
        <f>+'Ark1'!#REF!</f>
        <v>#REF!</v>
      </c>
      <c r="D688" s="234" t="e">
        <f>VLOOKUP(C688,Klasse!$C$10:$D$26,2)</f>
        <v>#REF!</v>
      </c>
      <c r="E688" s="234" t="e">
        <f>+'Ark1'!#REF!</f>
        <v>#REF!</v>
      </c>
      <c r="F688" s="234" t="e">
        <f>+'Ark1'!#REF!</f>
        <v>#REF!</v>
      </c>
      <c r="G688" s="234" t="e">
        <f>VLOOKUP(F688,Slakteri!$C$9:$D$36,2)</f>
        <v>#REF!</v>
      </c>
      <c r="H688" s="234" t="e">
        <f>+IF(I688=0,"",'Ark1'!#REF!)</f>
        <v>#REF!</v>
      </c>
      <c r="I688" s="351" t="e">
        <f>+'Ark1'!#REF!</f>
        <v>#REF!</v>
      </c>
      <c r="J688" s="235" t="e">
        <f>+IF(I688=0,"",'Ark1'!#REF!)</f>
        <v>#REF!</v>
      </c>
      <c r="K688" s="235"/>
      <c r="L688" s="235" t="e">
        <f>+IF(I688=0,"",'Ark1'!#REF!)</f>
        <v>#REF!</v>
      </c>
      <c r="M688" s="235"/>
      <c r="N688" s="237" t="e">
        <f>+'Ark1'!#REF!</f>
        <v>#REF!</v>
      </c>
      <c r="O688" s="237"/>
      <c r="P688" s="237"/>
      <c r="Q688" s="237"/>
      <c r="R688" s="32" t="e">
        <f>+IF(I688=0,"",'Ark1'!#REF!)</f>
        <v>#REF!</v>
      </c>
      <c r="S688" s="305"/>
      <c r="T688" s="235" t="e">
        <f>+IF(N688=0,"",'Ark1'!#REF!)</f>
        <v>#REF!</v>
      </c>
      <c r="U688" s="235"/>
      <c r="V688" s="235" t="e">
        <f>+IF(N688=0,"",'Ark1'!#REF!)</f>
        <v>#REF!</v>
      </c>
      <c r="W688" s="235"/>
      <c r="X688" s="236" t="e">
        <f>+IF(I688=0,"",'Ark1'!#REF!)</f>
        <v>#REF!</v>
      </c>
      <c r="Y688" s="237" t="e">
        <f>+IF(I688=0,"",'Ark1'!#REF!)</f>
        <v>#REF!</v>
      </c>
      <c r="Z688" s="237" t="e">
        <f>+IF(I688=0,"",'Ark1'!#REF!)</f>
        <v>#REF!</v>
      </c>
      <c r="AA688" s="237" t="e">
        <f>+IF(I688=0,"",'Ark1'!#REF!)</f>
        <v>#REF!</v>
      </c>
      <c r="AB688" s="237" t="e">
        <f>+IF(I688=0,"",'Ark1'!#REF!)</f>
        <v>#REF!</v>
      </c>
      <c r="AC688" s="235" t="e">
        <f>+IF(I688=0,"",'Ark1'!#REF!)</f>
        <v>#REF!</v>
      </c>
      <c r="AD688" s="236" t="e">
        <f>+IF(I688=0,"",'Ark1'!#REF!)</f>
        <v>#REF!</v>
      </c>
      <c r="AE688" s="237" t="e">
        <f>+IF(I688=0,"",'Ark1'!#REF!)</f>
        <v>#REF!</v>
      </c>
      <c r="AF688" s="235" t="e">
        <f t="shared" si="65"/>
        <v>#REF!</v>
      </c>
      <c r="AG688" s="235" t="e">
        <f t="shared" si="66"/>
        <v>#REF!</v>
      </c>
      <c r="AH688" s="305"/>
    </row>
    <row r="689" spans="1:34" ht="15.6">
      <c r="A689" s="305"/>
      <c r="B689" s="305" t="e">
        <f>+'Ark1'!#REF!</f>
        <v>#REF!</v>
      </c>
      <c r="C689" s="234" t="e">
        <f>+'Ark1'!#REF!</f>
        <v>#REF!</v>
      </c>
      <c r="D689" s="234" t="e">
        <f>VLOOKUP(C689,Klasse!$C$10:$D$26,2)</f>
        <v>#REF!</v>
      </c>
      <c r="E689" s="234" t="e">
        <f>+'Ark1'!#REF!</f>
        <v>#REF!</v>
      </c>
      <c r="F689" s="234" t="e">
        <f>+'Ark1'!#REF!</f>
        <v>#REF!</v>
      </c>
      <c r="G689" s="234" t="e">
        <f>VLOOKUP(F689,Slakteri!$C$9:$D$36,2)</f>
        <v>#REF!</v>
      </c>
      <c r="H689" s="234" t="e">
        <f>+IF(I689=0,"",'Ark1'!#REF!)</f>
        <v>#REF!</v>
      </c>
      <c r="I689" s="351" t="e">
        <f>+'Ark1'!#REF!</f>
        <v>#REF!</v>
      </c>
      <c r="J689" s="235" t="e">
        <f>+IF(I689=0,"",'Ark1'!#REF!)</f>
        <v>#REF!</v>
      </c>
      <c r="K689" s="235"/>
      <c r="L689" s="235" t="e">
        <f>+IF(I689=0,"",'Ark1'!#REF!)</f>
        <v>#REF!</v>
      </c>
      <c r="M689" s="235"/>
      <c r="N689" s="237" t="e">
        <f>+'Ark1'!#REF!</f>
        <v>#REF!</v>
      </c>
      <c r="O689" s="237"/>
      <c r="P689" s="237"/>
      <c r="Q689" s="237"/>
      <c r="R689" s="32" t="e">
        <f>+IF(I689=0,"",'Ark1'!#REF!)</f>
        <v>#REF!</v>
      </c>
      <c r="S689" s="305"/>
      <c r="T689" s="235" t="e">
        <f>+IF(N689=0,"",'Ark1'!#REF!)</f>
        <v>#REF!</v>
      </c>
      <c r="U689" s="235"/>
      <c r="V689" s="235" t="e">
        <f>+IF(N689=0,"",'Ark1'!#REF!)</f>
        <v>#REF!</v>
      </c>
      <c r="W689" s="235"/>
      <c r="X689" s="236" t="e">
        <f>+IF(I689=0,"",'Ark1'!#REF!)</f>
        <v>#REF!</v>
      </c>
      <c r="Y689" s="237" t="e">
        <f>+IF(I689=0,"",'Ark1'!#REF!)</f>
        <v>#REF!</v>
      </c>
      <c r="Z689" s="237" t="e">
        <f>+IF(I689=0,"",'Ark1'!#REF!)</f>
        <v>#REF!</v>
      </c>
      <c r="AA689" s="237" t="e">
        <f>+IF(I689=0,"",'Ark1'!#REF!)</f>
        <v>#REF!</v>
      </c>
      <c r="AB689" s="237" t="e">
        <f>+IF(I689=0,"",'Ark1'!#REF!)</f>
        <v>#REF!</v>
      </c>
      <c r="AC689" s="235" t="e">
        <f>+IF(I689=0,"",'Ark1'!#REF!)</f>
        <v>#REF!</v>
      </c>
      <c r="AD689" s="236" t="e">
        <f>+IF(I689=0,"",'Ark1'!#REF!)</f>
        <v>#REF!</v>
      </c>
      <c r="AE689" s="237" t="e">
        <f>+IF(I689=0,"",'Ark1'!#REF!)</f>
        <v>#REF!</v>
      </c>
      <c r="AF689" s="235" t="e">
        <f t="shared" si="65"/>
        <v>#REF!</v>
      </c>
      <c r="AG689" s="235" t="e">
        <f t="shared" si="66"/>
        <v>#REF!</v>
      </c>
      <c r="AH689" s="305"/>
    </row>
    <row r="690" spans="1:34" ht="15.6">
      <c r="A690" s="305"/>
      <c r="B690" s="305" t="e">
        <f>+'Ark1'!#REF!</f>
        <v>#REF!</v>
      </c>
      <c r="C690" s="234" t="e">
        <f>+'Ark1'!#REF!</f>
        <v>#REF!</v>
      </c>
      <c r="D690" s="234" t="e">
        <f>VLOOKUP(C690,Klasse!$C$10:$D$26,2)</f>
        <v>#REF!</v>
      </c>
      <c r="E690" s="234" t="e">
        <f>+'Ark1'!#REF!</f>
        <v>#REF!</v>
      </c>
      <c r="F690" s="234" t="e">
        <f>+'Ark1'!#REF!</f>
        <v>#REF!</v>
      </c>
      <c r="G690" s="234" t="e">
        <f>VLOOKUP(F690,Slakteri!$C$9:$D$36,2)</f>
        <v>#REF!</v>
      </c>
      <c r="H690" s="234" t="e">
        <f>+IF(I690=0,"",'Ark1'!#REF!)</f>
        <v>#REF!</v>
      </c>
      <c r="I690" s="351" t="e">
        <f>+'Ark1'!#REF!</f>
        <v>#REF!</v>
      </c>
      <c r="J690" s="235" t="e">
        <f>+IF(I690=0,"",'Ark1'!#REF!)</f>
        <v>#REF!</v>
      </c>
      <c r="K690" s="235"/>
      <c r="L690" s="235" t="e">
        <f>+IF(I690=0,"",'Ark1'!#REF!)</f>
        <v>#REF!</v>
      </c>
      <c r="M690" s="235"/>
      <c r="N690" s="237" t="e">
        <f>+'Ark1'!#REF!</f>
        <v>#REF!</v>
      </c>
      <c r="O690" s="237"/>
      <c r="P690" s="237"/>
      <c r="Q690" s="237"/>
      <c r="R690" s="32" t="e">
        <f>+IF(I690=0,"",'Ark1'!#REF!)</f>
        <v>#REF!</v>
      </c>
      <c r="S690" s="305"/>
      <c r="T690" s="235" t="e">
        <f>+IF(N690=0,"",'Ark1'!#REF!)</f>
        <v>#REF!</v>
      </c>
      <c r="U690" s="235"/>
      <c r="V690" s="235" t="e">
        <f>+IF(N690=0,"",'Ark1'!#REF!)</f>
        <v>#REF!</v>
      </c>
      <c r="W690" s="235"/>
      <c r="X690" s="236" t="e">
        <f>+IF(I690=0,"",'Ark1'!#REF!)</f>
        <v>#REF!</v>
      </c>
      <c r="Y690" s="237" t="e">
        <f>+IF(I690=0,"",'Ark1'!#REF!)</f>
        <v>#REF!</v>
      </c>
      <c r="Z690" s="237" t="e">
        <f>+IF(I690=0,"",'Ark1'!#REF!)</f>
        <v>#REF!</v>
      </c>
      <c r="AA690" s="237" t="e">
        <f>+IF(I690=0,"",'Ark1'!#REF!)</f>
        <v>#REF!</v>
      </c>
      <c r="AB690" s="237" t="e">
        <f>+IF(I690=0,"",'Ark1'!#REF!)</f>
        <v>#REF!</v>
      </c>
      <c r="AC690" s="235" t="e">
        <f>+IF(I690=0,"",'Ark1'!#REF!)</f>
        <v>#REF!</v>
      </c>
      <c r="AD690" s="236" t="e">
        <f>+IF(I690=0,"",'Ark1'!#REF!)</f>
        <v>#REF!</v>
      </c>
      <c r="AE690" s="237" t="e">
        <f>+IF(I690=0,"",'Ark1'!#REF!)</f>
        <v>#REF!</v>
      </c>
      <c r="AF690" s="235" t="e">
        <f t="shared" si="65"/>
        <v>#REF!</v>
      </c>
      <c r="AG690" s="235" t="e">
        <f t="shared" si="66"/>
        <v>#REF!</v>
      </c>
      <c r="AH690" s="305"/>
    </row>
    <row r="691" spans="1:34" ht="15.6">
      <c r="A691" s="305"/>
      <c r="B691" s="305" t="e">
        <f>+'Ark1'!#REF!</f>
        <v>#REF!</v>
      </c>
      <c r="C691" s="234" t="e">
        <f>+'Ark1'!#REF!</f>
        <v>#REF!</v>
      </c>
      <c r="D691" s="234" t="e">
        <f>VLOOKUP(C691,Klasse!$C$10:$D$26,2)</f>
        <v>#REF!</v>
      </c>
      <c r="E691" s="234" t="e">
        <f>+'Ark1'!#REF!</f>
        <v>#REF!</v>
      </c>
      <c r="F691" s="234" t="e">
        <f>+'Ark1'!#REF!</f>
        <v>#REF!</v>
      </c>
      <c r="G691" s="234" t="e">
        <f>VLOOKUP(F691,Slakteri!$C$9:$D$36,2)</f>
        <v>#REF!</v>
      </c>
      <c r="H691" s="234" t="e">
        <f>+IF(I691=0,"",'Ark1'!#REF!)</f>
        <v>#REF!</v>
      </c>
      <c r="I691" s="351" t="e">
        <f>+'Ark1'!#REF!</f>
        <v>#REF!</v>
      </c>
      <c r="J691" s="235" t="e">
        <f>+IF(I691=0,"",'Ark1'!#REF!)</f>
        <v>#REF!</v>
      </c>
      <c r="K691" s="235"/>
      <c r="L691" s="235" t="e">
        <f>+IF(I691=0,"",'Ark1'!#REF!)</f>
        <v>#REF!</v>
      </c>
      <c r="M691" s="235"/>
      <c r="N691" s="237" t="e">
        <f>+'Ark1'!#REF!</f>
        <v>#REF!</v>
      </c>
      <c r="O691" s="237"/>
      <c r="P691" s="237"/>
      <c r="Q691" s="237"/>
      <c r="R691" s="32" t="e">
        <f>+IF(I691=0,"",'Ark1'!#REF!)</f>
        <v>#REF!</v>
      </c>
      <c r="S691" s="305"/>
      <c r="T691" s="235" t="e">
        <f>+IF(N691=0,"",'Ark1'!#REF!)</f>
        <v>#REF!</v>
      </c>
      <c r="U691" s="235"/>
      <c r="V691" s="235" t="e">
        <f>+IF(N691=0,"",'Ark1'!#REF!)</f>
        <v>#REF!</v>
      </c>
      <c r="W691" s="235"/>
      <c r="X691" s="236" t="e">
        <f>+IF(I691=0,"",'Ark1'!#REF!)</f>
        <v>#REF!</v>
      </c>
      <c r="Y691" s="237" t="e">
        <f>+IF(I691=0,"",'Ark1'!#REF!)</f>
        <v>#REF!</v>
      </c>
      <c r="Z691" s="237" t="e">
        <f>+IF(I691=0,"",'Ark1'!#REF!)</f>
        <v>#REF!</v>
      </c>
      <c r="AA691" s="237" t="e">
        <f>+IF(I691=0,"",'Ark1'!#REF!)</f>
        <v>#REF!</v>
      </c>
      <c r="AB691" s="237" t="e">
        <f>+IF(I691=0,"",'Ark1'!#REF!)</f>
        <v>#REF!</v>
      </c>
      <c r="AC691" s="235" t="e">
        <f>+IF(I691=0,"",'Ark1'!#REF!)</f>
        <v>#REF!</v>
      </c>
      <c r="AD691" s="236" t="e">
        <f>+IF(I691=0,"",'Ark1'!#REF!)</f>
        <v>#REF!</v>
      </c>
      <c r="AE691" s="237" t="e">
        <f>+IF(I691=0,"",'Ark1'!#REF!)</f>
        <v>#REF!</v>
      </c>
      <c r="AF691" s="235" t="e">
        <f t="shared" si="65"/>
        <v>#REF!</v>
      </c>
      <c r="AG691" s="235" t="e">
        <f t="shared" si="66"/>
        <v>#REF!</v>
      </c>
      <c r="AH691" s="305"/>
    </row>
    <row r="692" spans="1:34" ht="15.6">
      <c r="A692" s="305"/>
      <c r="B692" s="305" t="e">
        <f>+'Ark1'!#REF!</f>
        <v>#REF!</v>
      </c>
      <c r="C692" s="234" t="e">
        <f>+'Ark1'!#REF!</f>
        <v>#REF!</v>
      </c>
      <c r="D692" s="234" t="e">
        <f>VLOOKUP(C692,Klasse!$C$10:$D$26,2)</f>
        <v>#REF!</v>
      </c>
      <c r="E692" s="234" t="e">
        <f>+'Ark1'!#REF!</f>
        <v>#REF!</v>
      </c>
      <c r="F692" s="234" t="e">
        <f>+'Ark1'!#REF!</f>
        <v>#REF!</v>
      </c>
      <c r="G692" s="234" t="e">
        <f>VLOOKUP(F692,Slakteri!$C$9:$D$36,2)</f>
        <v>#REF!</v>
      </c>
      <c r="H692" s="234" t="e">
        <f>+IF(I692=0,"",'Ark1'!#REF!)</f>
        <v>#REF!</v>
      </c>
      <c r="I692" s="351" t="e">
        <f>+'Ark1'!#REF!</f>
        <v>#REF!</v>
      </c>
      <c r="J692" s="235" t="e">
        <f>+IF(I692=0,"",'Ark1'!#REF!)</f>
        <v>#REF!</v>
      </c>
      <c r="K692" s="235"/>
      <c r="L692" s="235" t="e">
        <f>+IF(I692=0,"",'Ark1'!#REF!)</f>
        <v>#REF!</v>
      </c>
      <c r="M692" s="235"/>
      <c r="N692" s="237" t="e">
        <f>+'Ark1'!#REF!</f>
        <v>#REF!</v>
      </c>
      <c r="O692" s="237"/>
      <c r="P692" s="237"/>
      <c r="Q692" s="237"/>
      <c r="R692" s="32" t="e">
        <f>+IF(I692=0,"",'Ark1'!#REF!)</f>
        <v>#REF!</v>
      </c>
      <c r="S692" s="305"/>
      <c r="T692" s="235" t="e">
        <f>+IF(N692=0,"",'Ark1'!#REF!)</f>
        <v>#REF!</v>
      </c>
      <c r="U692" s="235"/>
      <c r="V692" s="235" t="e">
        <f>+IF(N692=0,"",'Ark1'!#REF!)</f>
        <v>#REF!</v>
      </c>
      <c r="W692" s="235"/>
      <c r="X692" s="236" t="e">
        <f>+IF(I692=0,"",'Ark1'!#REF!)</f>
        <v>#REF!</v>
      </c>
      <c r="Y692" s="237" t="e">
        <f>+IF(I692=0,"",'Ark1'!#REF!)</f>
        <v>#REF!</v>
      </c>
      <c r="Z692" s="237" t="e">
        <f>+IF(I692=0,"",'Ark1'!#REF!)</f>
        <v>#REF!</v>
      </c>
      <c r="AA692" s="237" t="e">
        <f>+IF(I692=0,"",'Ark1'!#REF!)</f>
        <v>#REF!</v>
      </c>
      <c r="AB692" s="237" t="e">
        <f>+IF(I692=0,"",'Ark1'!#REF!)</f>
        <v>#REF!</v>
      </c>
      <c r="AC692" s="235" t="e">
        <f>+IF(I692=0,"",'Ark1'!#REF!)</f>
        <v>#REF!</v>
      </c>
      <c r="AD692" s="236" t="e">
        <f>+IF(I692=0,"",'Ark1'!#REF!)</f>
        <v>#REF!</v>
      </c>
      <c r="AE692" s="237" t="e">
        <f>+IF(I692=0,"",'Ark1'!#REF!)</f>
        <v>#REF!</v>
      </c>
      <c r="AF692" s="235" t="e">
        <f t="shared" si="65"/>
        <v>#REF!</v>
      </c>
      <c r="AG692" s="235" t="e">
        <f t="shared" si="66"/>
        <v>#REF!</v>
      </c>
      <c r="AH692" s="305"/>
    </row>
    <row r="693" spans="1:34" ht="15.6">
      <c r="A693" s="305"/>
      <c r="B693" s="305" t="e">
        <f>+'Ark1'!#REF!</f>
        <v>#REF!</v>
      </c>
      <c r="C693" s="234" t="e">
        <f>+'Ark1'!#REF!</f>
        <v>#REF!</v>
      </c>
      <c r="D693" s="234" t="e">
        <f>VLOOKUP(C693,Klasse!$C$10:$D$26,2)</f>
        <v>#REF!</v>
      </c>
      <c r="E693" s="234" t="e">
        <f>+'Ark1'!#REF!</f>
        <v>#REF!</v>
      </c>
      <c r="F693" s="234" t="e">
        <f>+'Ark1'!#REF!</f>
        <v>#REF!</v>
      </c>
      <c r="G693" s="234" t="e">
        <f>VLOOKUP(F693,Slakteri!$C$9:$D$36,2)</f>
        <v>#REF!</v>
      </c>
      <c r="H693" s="234" t="e">
        <f>+IF(I693=0,"",'Ark1'!#REF!)</f>
        <v>#REF!</v>
      </c>
      <c r="I693" s="351" t="e">
        <f>+'Ark1'!#REF!</f>
        <v>#REF!</v>
      </c>
      <c r="J693" s="235" t="e">
        <f>+IF(I693=0,"",'Ark1'!#REF!)</f>
        <v>#REF!</v>
      </c>
      <c r="K693" s="235"/>
      <c r="L693" s="235" t="e">
        <f>+IF(I693=0,"",'Ark1'!#REF!)</f>
        <v>#REF!</v>
      </c>
      <c r="M693" s="235"/>
      <c r="N693" s="237" t="e">
        <f>+'Ark1'!#REF!</f>
        <v>#REF!</v>
      </c>
      <c r="O693" s="237"/>
      <c r="P693" s="237"/>
      <c r="Q693" s="237"/>
      <c r="R693" s="32" t="e">
        <f>+IF(I693=0,"",'Ark1'!#REF!)</f>
        <v>#REF!</v>
      </c>
      <c r="S693" s="305"/>
      <c r="T693" s="235" t="e">
        <f>+IF(N693=0,"",'Ark1'!#REF!)</f>
        <v>#REF!</v>
      </c>
      <c r="U693" s="235"/>
      <c r="V693" s="235" t="e">
        <f>+IF(N693=0,"",'Ark1'!#REF!)</f>
        <v>#REF!</v>
      </c>
      <c r="W693" s="235"/>
      <c r="X693" s="236" t="e">
        <f>+IF(I693=0,"",'Ark1'!#REF!)</f>
        <v>#REF!</v>
      </c>
      <c r="Y693" s="237" t="e">
        <f>+IF(I693=0,"",'Ark1'!#REF!)</f>
        <v>#REF!</v>
      </c>
      <c r="Z693" s="237" t="e">
        <f>+IF(I693=0,"",'Ark1'!#REF!)</f>
        <v>#REF!</v>
      </c>
      <c r="AA693" s="237" t="e">
        <f>+IF(I693=0,"",'Ark1'!#REF!)</f>
        <v>#REF!</v>
      </c>
      <c r="AB693" s="237" t="e">
        <f>+IF(I693=0,"",'Ark1'!#REF!)</f>
        <v>#REF!</v>
      </c>
      <c r="AC693" s="235" t="e">
        <f>+IF(I693=0,"",'Ark1'!#REF!)</f>
        <v>#REF!</v>
      </c>
      <c r="AD693" s="236" t="e">
        <f>+IF(I693=0,"",'Ark1'!#REF!)</f>
        <v>#REF!</v>
      </c>
      <c r="AE693" s="237" t="e">
        <f>+IF(I693=0,"",'Ark1'!#REF!)</f>
        <v>#REF!</v>
      </c>
      <c r="AF693" s="235" t="e">
        <f t="shared" si="65"/>
        <v>#REF!</v>
      </c>
      <c r="AG693" s="235" t="e">
        <f t="shared" si="66"/>
        <v>#REF!</v>
      </c>
      <c r="AH693" s="305"/>
    </row>
    <row r="694" spans="1:34" ht="15.6">
      <c r="A694" s="305"/>
      <c r="B694" s="305" t="e">
        <f>+'Ark1'!#REF!</f>
        <v>#REF!</v>
      </c>
      <c r="C694" s="234" t="e">
        <f>+'Ark1'!#REF!</f>
        <v>#REF!</v>
      </c>
      <c r="D694" s="234" t="e">
        <f>VLOOKUP(C694,Klasse!$C$10:$D$26,2)</f>
        <v>#REF!</v>
      </c>
      <c r="E694" s="234" t="e">
        <f>+'Ark1'!#REF!</f>
        <v>#REF!</v>
      </c>
      <c r="F694" s="234" t="e">
        <f>+'Ark1'!#REF!</f>
        <v>#REF!</v>
      </c>
      <c r="G694" s="234" t="e">
        <f>VLOOKUP(F694,Slakteri!$C$9:$D$36,2)</f>
        <v>#REF!</v>
      </c>
      <c r="H694" s="234" t="e">
        <f>+IF(I694=0,"",'Ark1'!#REF!)</f>
        <v>#REF!</v>
      </c>
      <c r="I694" s="351" t="e">
        <f>+'Ark1'!#REF!</f>
        <v>#REF!</v>
      </c>
      <c r="J694" s="235" t="e">
        <f>+IF(I694=0,"",'Ark1'!#REF!)</f>
        <v>#REF!</v>
      </c>
      <c r="K694" s="235"/>
      <c r="L694" s="235" t="e">
        <f>+IF(I694=0,"",'Ark1'!#REF!)</f>
        <v>#REF!</v>
      </c>
      <c r="M694" s="235"/>
      <c r="N694" s="237" t="e">
        <f>+'Ark1'!#REF!</f>
        <v>#REF!</v>
      </c>
      <c r="O694" s="237"/>
      <c r="P694" s="237"/>
      <c r="Q694" s="237"/>
      <c r="R694" s="32" t="e">
        <f>+IF(I694=0,"",'Ark1'!#REF!)</f>
        <v>#REF!</v>
      </c>
      <c r="S694" s="305"/>
      <c r="T694" s="235" t="e">
        <f>+IF(N694=0,"",'Ark1'!#REF!)</f>
        <v>#REF!</v>
      </c>
      <c r="U694" s="235"/>
      <c r="V694" s="235" t="e">
        <f>+IF(N694=0,"",'Ark1'!#REF!)</f>
        <v>#REF!</v>
      </c>
      <c r="W694" s="235"/>
      <c r="X694" s="236" t="e">
        <f>+IF(I694=0,"",'Ark1'!#REF!)</f>
        <v>#REF!</v>
      </c>
      <c r="Y694" s="237" t="e">
        <f>+IF(I694=0,"",'Ark1'!#REF!)</f>
        <v>#REF!</v>
      </c>
      <c r="Z694" s="237" t="e">
        <f>+IF(I694=0,"",'Ark1'!#REF!)</f>
        <v>#REF!</v>
      </c>
      <c r="AA694" s="237" t="e">
        <f>+IF(I694=0,"",'Ark1'!#REF!)</f>
        <v>#REF!</v>
      </c>
      <c r="AB694" s="237" t="e">
        <f>+IF(I694=0,"",'Ark1'!#REF!)</f>
        <v>#REF!</v>
      </c>
      <c r="AC694" s="235" t="e">
        <f>+IF(I694=0,"",'Ark1'!#REF!)</f>
        <v>#REF!</v>
      </c>
      <c r="AD694" s="236" t="e">
        <f>+IF(I694=0,"",'Ark1'!#REF!)</f>
        <v>#REF!</v>
      </c>
      <c r="AE694" s="237" t="e">
        <f>+IF(I694=0,"",'Ark1'!#REF!)</f>
        <v>#REF!</v>
      </c>
      <c r="AF694" s="235" t="e">
        <f t="shared" si="65"/>
        <v>#REF!</v>
      </c>
      <c r="AG694" s="235" t="e">
        <f t="shared" si="66"/>
        <v>#REF!</v>
      </c>
      <c r="AH694" s="305"/>
    </row>
    <row r="695" spans="1:34" ht="15.6">
      <c r="A695" s="305"/>
      <c r="B695" s="305" t="e">
        <f>+'Ark1'!#REF!</f>
        <v>#REF!</v>
      </c>
      <c r="C695" s="234" t="e">
        <f>+'Ark1'!#REF!</f>
        <v>#REF!</v>
      </c>
      <c r="D695" s="234" t="e">
        <f>VLOOKUP(C695,Klasse!$C$10:$D$26,2)</f>
        <v>#REF!</v>
      </c>
      <c r="E695" s="234" t="e">
        <f>+'Ark1'!#REF!</f>
        <v>#REF!</v>
      </c>
      <c r="F695" s="234" t="e">
        <f>+'Ark1'!#REF!</f>
        <v>#REF!</v>
      </c>
      <c r="G695" s="234" t="e">
        <f>VLOOKUP(F695,Slakteri!$C$9:$D$36,2)</f>
        <v>#REF!</v>
      </c>
      <c r="H695" s="234" t="e">
        <f>+IF(I695=0,"",'Ark1'!#REF!)</f>
        <v>#REF!</v>
      </c>
      <c r="I695" s="351" t="e">
        <f>+'Ark1'!#REF!</f>
        <v>#REF!</v>
      </c>
      <c r="J695" s="235" t="e">
        <f>+IF(I695=0,"",'Ark1'!#REF!)</f>
        <v>#REF!</v>
      </c>
      <c r="K695" s="235"/>
      <c r="L695" s="235" t="e">
        <f>+IF(I695=0,"",'Ark1'!#REF!)</f>
        <v>#REF!</v>
      </c>
      <c r="M695" s="235"/>
      <c r="N695" s="237" t="e">
        <f>+'Ark1'!#REF!</f>
        <v>#REF!</v>
      </c>
      <c r="O695" s="237"/>
      <c r="P695" s="237"/>
      <c r="Q695" s="237"/>
      <c r="R695" s="32" t="e">
        <f>+IF(I695=0,"",'Ark1'!#REF!)</f>
        <v>#REF!</v>
      </c>
      <c r="S695" s="305"/>
      <c r="T695" s="235" t="e">
        <f>+IF(N695=0,"",'Ark1'!#REF!)</f>
        <v>#REF!</v>
      </c>
      <c r="U695" s="235"/>
      <c r="V695" s="235" t="e">
        <f>+IF(N695=0,"",'Ark1'!#REF!)</f>
        <v>#REF!</v>
      </c>
      <c r="W695" s="235"/>
      <c r="X695" s="236" t="e">
        <f>+IF(I695=0,"",'Ark1'!#REF!)</f>
        <v>#REF!</v>
      </c>
      <c r="Y695" s="237" t="e">
        <f>+IF(I695=0,"",'Ark1'!#REF!)</f>
        <v>#REF!</v>
      </c>
      <c r="Z695" s="237" t="e">
        <f>+IF(I695=0,"",'Ark1'!#REF!)</f>
        <v>#REF!</v>
      </c>
      <c r="AA695" s="237" t="e">
        <f>+IF(I695=0,"",'Ark1'!#REF!)</f>
        <v>#REF!</v>
      </c>
      <c r="AB695" s="237" t="e">
        <f>+IF(I695=0,"",'Ark1'!#REF!)</f>
        <v>#REF!</v>
      </c>
      <c r="AC695" s="235" t="e">
        <f>+IF(I695=0,"",'Ark1'!#REF!)</f>
        <v>#REF!</v>
      </c>
      <c r="AD695" s="236" t="e">
        <f>+IF(I695=0,"",'Ark1'!#REF!)</f>
        <v>#REF!</v>
      </c>
      <c r="AE695" s="237" t="e">
        <f>+IF(I695=0,"",'Ark1'!#REF!)</f>
        <v>#REF!</v>
      </c>
      <c r="AF695" s="235" t="e">
        <f t="shared" si="65"/>
        <v>#REF!</v>
      </c>
      <c r="AG695" s="235" t="e">
        <f t="shared" si="66"/>
        <v>#REF!</v>
      </c>
      <c r="AH695" s="305"/>
    </row>
    <row r="696" spans="1:34" ht="15.6">
      <c r="A696" s="305"/>
      <c r="B696" s="305" t="e">
        <f>+'Ark1'!#REF!</f>
        <v>#REF!</v>
      </c>
      <c r="C696" s="234" t="e">
        <f>+'Ark1'!#REF!</f>
        <v>#REF!</v>
      </c>
      <c r="D696" s="234" t="e">
        <f>VLOOKUP(C696,Klasse!$C$10:$D$26,2)</f>
        <v>#REF!</v>
      </c>
      <c r="E696" s="234" t="e">
        <f>+'Ark1'!#REF!</f>
        <v>#REF!</v>
      </c>
      <c r="F696" s="234" t="e">
        <f>+'Ark1'!#REF!</f>
        <v>#REF!</v>
      </c>
      <c r="G696" s="234" t="e">
        <f>VLOOKUP(F696,Slakteri!$C$9:$D$36,2)</f>
        <v>#REF!</v>
      </c>
      <c r="H696" s="234" t="e">
        <f>+IF(I696=0,"",'Ark1'!#REF!)</f>
        <v>#REF!</v>
      </c>
      <c r="I696" s="351" t="e">
        <f>+'Ark1'!#REF!</f>
        <v>#REF!</v>
      </c>
      <c r="J696" s="235" t="e">
        <f>+IF(I696=0,"",'Ark1'!#REF!)</f>
        <v>#REF!</v>
      </c>
      <c r="K696" s="235"/>
      <c r="L696" s="235" t="e">
        <f>+IF(I696=0,"",'Ark1'!#REF!)</f>
        <v>#REF!</v>
      </c>
      <c r="M696" s="235"/>
      <c r="N696" s="237" t="e">
        <f>+'Ark1'!#REF!</f>
        <v>#REF!</v>
      </c>
      <c r="O696" s="237"/>
      <c r="P696" s="237"/>
      <c r="Q696" s="237"/>
      <c r="R696" s="32" t="e">
        <f>+IF(I696=0,"",'Ark1'!#REF!)</f>
        <v>#REF!</v>
      </c>
      <c r="S696" s="305"/>
      <c r="T696" s="235" t="e">
        <f>+IF(N696=0,"",'Ark1'!#REF!)</f>
        <v>#REF!</v>
      </c>
      <c r="U696" s="235"/>
      <c r="V696" s="235" t="e">
        <f>+IF(N696=0,"",'Ark1'!#REF!)</f>
        <v>#REF!</v>
      </c>
      <c r="W696" s="235"/>
      <c r="X696" s="236" t="e">
        <f>+IF(I696=0,"",'Ark1'!#REF!)</f>
        <v>#REF!</v>
      </c>
      <c r="Y696" s="237" t="e">
        <f>+IF(I696=0,"",'Ark1'!#REF!)</f>
        <v>#REF!</v>
      </c>
      <c r="Z696" s="237" t="e">
        <f>+IF(I696=0,"",'Ark1'!#REF!)</f>
        <v>#REF!</v>
      </c>
      <c r="AA696" s="237" t="e">
        <f>+IF(I696=0,"",'Ark1'!#REF!)</f>
        <v>#REF!</v>
      </c>
      <c r="AB696" s="237" t="e">
        <f>+IF(I696=0,"",'Ark1'!#REF!)</f>
        <v>#REF!</v>
      </c>
      <c r="AC696" s="235" t="e">
        <f>+IF(I696=0,"",'Ark1'!#REF!)</f>
        <v>#REF!</v>
      </c>
      <c r="AD696" s="236" t="e">
        <f>+IF(I696=0,"",'Ark1'!#REF!)</f>
        <v>#REF!</v>
      </c>
      <c r="AE696" s="237" t="e">
        <f>+IF(I696=0,"",'Ark1'!#REF!)</f>
        <v>#REF!</v>
      </c>
      <c r="AF696" s="235" t="e">
        <f t="shared" si="65"/>
        <v>#REF!</v>
      </c>
      <c r="AG696" s="235" t="e">
        <f t="shared" si="66"/>
        <v>#REF!</v>
      </c>
      <c r="AH696" s="305"/>
    </row>
    <row r="697" spans="1:34" ht="15.6">
      <c r="A697" s="305"/>
      <c r="B697" s="305" t="e">
        <f>+'Ark1'!#REF!</f>
        <v>#REF!</v>
      </c>
      <c r="C697" s="234" t="e">
        <f>+'Ark1'!#REF!</f>
        <v>#REF!</v>
      </c>
      <c r="D697" s="234" t="e">
        <f>VLOOKUP(C697,Klasse!$C$10:$D$26,2)</f>
        <v>#REF!</v>
      </c>
      <c r="E697" s="234" t="e">
        <f>+'Ark1'!#REF!</f>
        <v>#REF!</v>
      </c>
      <c r="F697" s="234" t="e">
        <f>+'Ark1'!#REF!</f>
        <v>#REF!</v>
      </c>
      <c r="G697" s="234" t="e">
        <f>VLOOKUP(F697,Slakteri!$C$9:$D$36,2)</f>
        <v>#REF!</v>
      </c>
      <c r="H697" s="234" t="e">
        <f>+IF(I697=0,"",'Ark1'!#REF!)</f>
        <v>#REF!</v>
      </c>
      <c r="I697" s="351" t="e">
        <f>+'Ark1'!#REF!</f>
        <v>#REF!</v>
      </c>
      <c r="J697" s="235" t="e">
        <f>+IF(I697=0,"",'Ark1'!#REF!)</f>
        <v>#REF!</v>
      </c>
      <c r="K697" s="235"/>
      <c r="L697" s="235" t="e">
        <f>+IF(I697=0,"",'Ark1'!#REF!)</f>
        <v>#REF!</v>
      </c>
      <c r="M697" s="235"/>
      <c r="N697" s="237" t="e">
        <f>+'Ark1'!#REF!</f>
        <v>#REF!</v>
      </c>
      <c r="O697" s="237"/>
      <c r="P697" s="237"/>
      <c r="Q697" s="237"/>
      <c r="R697" s="32" t="e">
        <f>+IF(I697=0,"",'Ark1'!#REF!)</f>
        <v>#REF!</v>
      </c>
      <c r="S697" s="305"/>
      <c r="T697" s="235" t="e">
        <f>+IF(N697=0,"",'Ark1'!#REF!)</f>
        <v>#REF!</v>
      </c>
      <c r="U697" s="235"/>
      <c r="V697" s="235" t="e">
        <f>+IF(N697=0,"",'Ark1'!#REF!)</f>
        <v>#REF!</v>
      </c>
      <c r="W697" s="235"/>
      <c r="X697" s="236" t="e">
        <f>+IF(I697=0,"",'Ark1'!#REF!)</f>
        <v>#REF!</v>
      </c>
      <c r="Y697" s="237" t="e">
        <f>+IF(I697=0,"",'Ark1'!#REF!)</f>
        <v>#REF!</v>
      </c>
      <c r="Z697" s="237" t="e">
        <f>+IF(I697=0,"",'Ark1'!#REF!)</f>
        <v>#REF!</v>
      </c>
      <c r="AA697" s="237" t="e">
        <f>+IF(I697=0,"",'Ark1'!#REF!)</f>
        <v>#REF!</v>
      </c>
      <c r="AB697" s="237" t="e">
        <f>+IF(I697=0,"",'Ark1'!#REF!)</f>
        <v>#REF!</v>
      </c>
      <c r="AC697" s="235" t="e">
        <f>+IF(I697=0,"",'Ark1'!#REF!)</f>
        <v>#REF!</v>
      </c>
      <c r="AD697" s="236" t="e">
        <f>+IF(I697=0,"",'Ark1'!#REF!)</f>
        <v>#REF!</v>
      </c>
      <c r="AE697" s="237" t="e">
        <f>+IF(I697=0,"",'Ark1'!#REF!)</f>
        <v>#REF!</v>
      </c>
      <c r="AF697" s="235" t="e">
        <f t="shared" si="65"/>
        <v>#REF!</v>
      </c>
      <c r="AG697" s="235" t="e">
        <f t="shared" si="66"/>
        <v>#REF!</v>
      </c>
      <c r="AH697" s="305"/>
    </row>
    <row r="698" spans="1:34" ht="15.6">
      <c r="A698" s="305"/>
      <c r="B698" s="305" t="e">
        <f>+'Ark1'!#REF!</f>
        <v>#REF!</v>
      </c>
      <c r="C698" s="234" t="e">
        <f>+'Ark1'!#REF!</f>
        <v>#REF!</v>
      </c>
      <c r="D698" s="234" t="e">
        <f>VLOOKUP(C698,Klasse!$C$10:$D$26,2)</f>
        <v>#REF!</v>
      </c>
      <c r="E698" s="234" t="e">
        <f>+'Ark1'!#REF!</f>
        <v>#REF!</v>
      </c>
      <c r="F698" s="234" t="e">
        <f>+'Ark1'!#REF!</f>
        <v>#REF!</v>
      </c>
      <c r="G698" s="234" t="e">
        <f>VLOOKUP(F698,Slakteri!$C$9:$D$36,2)</f>
        <v>#REF!</v>
      </c>
      <c r="H698" s="234" t="e">
        <f>+IF(I698=0,"",'Ark1'!#REF!)</f>
        <v>#REF!</v>
      </c>
      <c r="I698" s="351" t="e">
        <f>+'Ark1'!#REF!</f>
        <v>#REF!</v>
      </c>
      <c r="J698" s="235" t="e">
        <f>+IF(I698=0,"",'Ark1'!#REF!)</f>
        <v>#REF!</v>
      </c>
      <c r="K698" s="235"/>
      <c r="L698" s="235" t="e">
        <f>+IF(I698=0,"",'Ark1'!#REF!)</f>
        <v>#REF!</v>
      </c>
      <c r="M698" s="235"/>
      <c r="N698" s="237" t="e">
        <f>+'Ark1'!#REF!</f>
        <v>#REF!</v>
      </c>
      <c r="O698" s="237"/>
      <c r="P698" s="237"/>
      <c r="Q698" s="237"/>
      <c r="R698" s="32" t="e">
        <f>+IF(I698=0,"",'Ark1'!#REF!)</f>
        <v>#REF!</v>
      </c>
      <c r="S698" s="305"/>
      <c r="T698" s="235" t="e">
        <f>+IF(N698=0,"",'Ark1'!#REF!)</f>
        <v>#REF!</v>
      </c>
      <c r="U698" s="235"/>
      <c r="V698" s="235" t="e">
        <f>+IF(N698=0,"",'Ark1'!#REF!)</f>
        <v>#REF!</v>
      </c>
      <c r="W698" s="235"/>
      <c r="X698" s="236" t="e">
        <f>+IF(I698=0,"",'Ark1'!#REF!)</f>
        <v>#REF!</v>
      </c>
      <c r="Y698" s="237" t="e">
        <f>+IF(I698=0,"",'Ark1'!#REF!)</f>
        <v>#REF!</v>
      </c>
      <c r="Z698" s="237" t="e">
        <f>+IF(I698=0,"",'Ark1'!#REF!)</f>
        <v>#REF!</v>
      </c>
      <c r="AA698" s="237" t="e">
        <f>+IF(I698=0,"",'Ark1'!#REF!)</f>
        <v>#REF!</v>
      </c>
      <c r="AB698" s="237" t="e">
        <f>+IF(I698=0,"",'Ark1'!#REF!)</f>
        <v>#REF!</v>
      </c>
      <c r="AC698" s="235" t="e">
        <f>+IF(I698=0,"",'Ark1'!#REF!)</f>
        <v>#REF!</v>
      </c>
      <c r="AD698" s="236" t="e">
        <f>+IF(I698=0,"",'Ark1'!#REF!)</f>
        <v>#REF!</v>
      </c>
      <c r="AE698" s="237" t="e">
        <f>+IF(I698=0,"",'Ark1'!#REF!)</f>
        <v>#REF!</v>
      </c>
      <c r="AF698" s="235" t="e">
        <f t="shared" si="65"/>
        <v>#REF!</v>
      </c>
      <c r="AG698" s="235" t="e">
        <f t="shared" si="66"/>
        <v>#REF!</v>
      </c>
      <c r="AH698" s="305"/>
    </row>
    <row r="699" spans="1:34" ht="15.6">
      <c r="A699" s="305"/>
      <c r="B699" s="305" t="e">
        <f>+'Ark1'!#REF!</f>
        <v>#REF!</v>
      </c>
      <c r="C699" s="234" t="e">
        <f>+'Ark1'!#REF!</f>
        <v>#REF!</v>
      </c>
      <c r="D699" s="234" t="e">
        <f>VLOOKUP(C699,Klasse!$C$10:$D$26,2)</f>
        <v>#REF!</v>
      </c>
      <c r="E699" s="234" t="e">
        <f>+'Ark1'!#REF!</f>
        <v>#REF!</v>
      </c>
      <c r="F699" s="234" t="e">
        <f>+'Ark1'!#REF!</f>
        <v>#REF!</v>
      </c>
      <c r="G699" s="234" t="e">
        <f>VLOOKUP(F699,Slakteri!$C$9:$D$36,2)</f>
        <v>#REF!</v>
      </c>
      <c r="H699" s="234" t="e">
        <f>+IF(I699=0,"",'Ark1'!#REF!)</f>
        <v>#REF!</v>
      </c>
      <c r="I699" s="351" t="e">
        <f>+'Ark1'!#REF!</f>
        <v>#REF!</v>
      </c>
      <c r="J699" s="235" t="e">
        <f>+IF(I699=0,"",'Ark1'!#REF!)</f>
        <v>#REF!</v>
      </c>
      <c r="K699" s="235"/>
      <c r="L699" s="235" t="e">
        <f>+IF(I699=0,"",'Ark1'!#REF!)</f>
        <v>#REF!</v>
      </c>
      <c r="M699" s="235"/>
      <c r="N699" s="237" t="e">
        <f>+'Ark1'!#REF!</f>
        <v>#REF!</v>
      </c>
      <c r="O699" s="237"/>
      <c r="P699" s="237"/>
      <c r="Q699" s="237"/>
      <c r="R699" s="32" t="e">
        <f>+IF(I699=0,"",'Ark1'!#REF!)</f>
        <v>#REF!</v>
      </c>
      <c r="S699" s="305"/>
      <c r="T699" s="235" t="e">
        <f>+IF(N699=0,"",'Ark1'!#REF!)</f>
        <v>#REF!</v>
      </c>
      <c r="U699" s="235"/>
      <c r="V699" s="235" t="e">
        <f>+IF(N699=0,"",'Ark1'!#REF!)</f>
        <v>#REF!</v>
      </c>
      <c r="W699" s="235"/>
      <c r="X699" s="236" t="e">
        <f>+IF(I699=0,"",'Ark1'!#REF!)</f>
        <v>#REF!</v>
      </c>
      <c r="Y699" s="237" t="e">
        <f>+IF(I699=0,"",'Ark1'!#REF!)</f>
        <v>#REF!</v>
      </c>
      <c r="Z699" s="237" t="e">
        <f>+IF(I699=0,"",'Ark1'!#REF!)</f>
        <v>#REF!</v>
      </c>
      <c r="AA699" s="237" t="e">
        <f>+IF(I699=0,"",'Ark1'!#REF!)</f>
        <v>#REF!</v>
      </c>
      <c r="AB699" s="237" t="e">
        <f>+IF(I699=0,"",'Ark1'!#REF!)</f>
        <v>#REF!</v>
      </c>
      <c r="AC699" s="235" t="e">
        <f>+IF(I699=0,"",'Ark1'!#REF!)</f>
        <v>#REF!</v>
      </c>
      <c r="AD699" s="236" t="e">
        <f>+IF(I699=0,"",'Ark1'!#REF!)</f>
        <v>#REF!</v>
      </c>
      <c r="AE699" s="237" t="e">
        <f>+IF(I699=0,"",'Ark1'!#REF!)</f>
        <v>#REF!</v>
      </c>
      <c r="AF699" s="235" t="e">
        <f t="shared" si="65"/>
        <v>#REF!</v>
      </c>
      <c r="AG699" s="235" t="e">
        <f t="shared" si="66"/>
        <v>#REF!</v>
      </c>
      <c r="AH699" s="305"/>
    </row>
    <row r="700" spans="1:34" ht="15.6">
      <c r="A700" s="305"/>
      <c r="B700" s="305" t="e">
        <f>+'Ark1'!#REF!</f>
        <v>#REF!</v>
      </c>
      <c r="C700" s="234" t="e">
        <f>+'Ark1'!#REF!</f>
        <v>#REF!</v>
      </c>
      <c r="D700" s="234" t="e">
        <f>VLOOKUP(C700,Klasse!$C$10:$D$26,2)</f>
        <v>#REF!</v>
      </c>
      <c r="E700" s="234" t="e">
        <f>+'Ark1'!#REF!</f>
        <v>#REF!</v>
      </c>
      <c r="F700" s="234" t="e">
        <f>+'Ark1'!#REF!</f>
        <v>#REF!</v>
      </c>
      <c r="G700" s="234" t="e">
        <f>VLOOKUP(F700,Slakteri!$C$9:$D$36,2)</f>
        <v>#REF!</v>
      </c>
      <c r="H700" s="234" t="e">
        <f>+IF(I700=0,"",'Ark1'!#REF!)</f>
        <v>#REF!</v>
      </c>
      <c r="I700" s="351" t="e">
        <f>+'Ark1'!#REF!</f>
        <v>#REF!</v>
      </c>
      <c r="J700" s="235" t="e">
        <f>+IF(I700=0,"",'Ark1'!#REF!)</f>
        <v>#REF!</v>
      </c>
      <c r="K700" s="235"/>
      <c r="L700" s="235" t="e">
        <f>+IF(I700=0,"",'Ark1'!#REF!)</f>
        <v>#REF!</v>
      </c>
      <c r="M700" s="235"/>
      <c r="N700" s="237" t="e">
        <f>+'Ark1'!#REF!</f>
        <v>#REF!</v>
      </c>
      <c r="O700" s="237"/>
      <c r="P700" s="237"/>
      <c r="Q700" s="237"/>
      <c r="R700" s="32" t="e">
        <f>+IF(I700=0,"",'Ark1'!#REF!)</f>
        <v>#REF!</v>
      </c>
      <c r="S700" s="305"/>
      <c r="T700" s="235" t="e">
        <f>+IF(N700=0,"",'Ark1'!#REF!)</f>
        <v>#REF!</v>
      </c>
      <c r="U700" s="235"/>
      <c r="V700" s="235" t="e">
        <f>+IF(N700=0,"",'Ark1'!#REF!)</f>
        <v>#REF!</v>
      </c>
      <c r="W700" s="235"/>
      <c r="X700" s="236" t="e">
        <f>+IF(I700=0,"",'Ark1'!#REF!)</f>
        <v>#REF!</v>
      </c>
      <c r="Y700" s="237" t="e">
        <f>+IF(I700=0,"",'Ark1'!#REF!)</f>
        <v>#REF!</v>
      </c>
      <c r="Z700" s="237" t="e">
        <f>+IF(I700=0,"",'Ark1'!#REF!)</f>
        <v>#REF!</v>
      </c>
      <c r="AA700" s="237" t="e">
        <f>+IF(I700=0,"",'Ark1'!#REF!)</f>
        <v>#REF!</v>
      </c>
      <c r="AB700" s="237" t="e">
        <f>+IF(I700=0,"",'Ark1'!#REF!)</f>
        <v>#REF!</v>
      </c>
      <c r="AC700" s="235" t="e">
        <f>+IF(I700=0,"",'Ark1'!#REF!)</f>
        <v>#REF!</v>
      </c>
      <c r="AD700" s="236" t="e">
        <f>+IF(I700=0,"",'Ark1'!#REF!)</f>
        <v>#REF!</v>
      </c>
      <c r="AE700" s="237" t="e">
        <f>+IF(I700=0,"",'Ark1'!#REF!)</f>
        <v>#REF!</v>
      </c>
      <c r="AF700" s="235" t="e">
        <f t="shared" si="65"/>
        <v>#REF!</v>
      </c>
      <c r="AG700" s="235" t="e">
        <f t="shared" si="66"/>
        <v>#REF!</v>
      </c>
      <c r="AH700" s="305"/>
    </row>
    <row r="701" spans="1:34" ht="15.6">
      <c r="A701" s="305"/>
      <c r="B701" s="305" t="e">
        <f>+'Ark1'!#REF!</f>
        <v>#REF!</v>
      </c>
      <c r="C701" s="234" t="e">
        <f>+'Ark1'!#REF!</f>
        <v>#REF!</v>
      </c>
      <c r="D701" s="234" t="e">
        <f>VLOOKUP(C701,Klasse!$C$10:$D$26,2)</f>
        <v>#REF!</v>
      </c>
      <c r="E701" s="234" t="e">
        <f>+'Ark1'!#REF!</f>
        <v>#REF!</v>
      </c>
      <c r="F701" s="234" t="e">
        <f>+'Ark1'!#REF!</f>
        <v>#REF!</v>
      </c>
      <c r="G701" s="234" t="e">
        <f>VLOOKUP(F701,Slakteri!$C$9:$D$36,2)</f>
        <v>#REF!</v>
      </c>
      <c r="H701" s="234" t="e">
        <f>+IF(I701=0,"",'Ark1'!#REF!)</f>
        <v>#REF!</v>
      </c>
      <c r="I701" s="351" t="e">
        <f>+'Ark1'!#REF!</f>
        <v>#REF!</v>
      </c>
      <c r="J701" s="235" t="e">
        <f>+IF(I701=0,"",'Ark1'!#REF!)</f>
        <v>#REF!</v>
      </c>
      <c r="K701" s="235"/>
      <c r="L701" s="235" t="e">
        <f>+IF(I701=0,"",'Ark1'!#REF!)</f>
        <v>#REF!</v>
      </c>
      <c r="M701" s="235"/>
      <c r="N701" s="237" t="e">
        <f>+'Ark1'!#REF!</f>
        <v>#REF!</v>
      </c>
      <c r="O701" s="237"/>
      <c r="P701" s="237"/>
      <c r="Q701" s="237"/>
      <c r="R701" s="32" t="e">
        <f>+IF(I701=0,"",'Ark1'!#REF!)</f>
        <v>#REF!</v>
      </c>
      <c r="S701" s="305"/>
      <c r="T701" s="235" t="e">
        <f>+IF(N701=0,"",'Ark1'!#REF!)</f>
        <v>#REF!</v>
      </c>
      <c r="U701" s="235"/>
      <c r="V701" s="235" t="e">
        <f>+IF(N701=0,"",'Ark1'!#REF!)</f>
        <v>#REF!</v>
      </c>
      <c r="W701" s="235"/>
      <c r="X701" s="236" t="e">
        <f>+IF(I701=0,"",'Ark1'!#REF!)</f>
        <v>#REF!</v>
      </c>
      <c r="Y701" s="237" t="e">
        <f>+IF(I701=0,"",'Ark1'!#REF!)</f>
        <v>#REF!</v>
      </c>
      <c r="Z701" s="237" t="e">
        <f>+IF(I701=0,"",'Ark1'!#REF!)</f>
        <v>#REF!</v>
      </c>
      <c r="AA701" s="237" t="e">
        <f>+IF(I701=0,"",'Ark1'!#REF!)</f>
        <v>#REF!</v>
      </c>
      <c r="AB701" s="237" t="e">
        <f>+IF(I701=0,"",'Ark1'!#REF!)</f>
        <v>#REF!</v>
      </c>
      <c r="AC701" s="235" t="e">
        <f>+IF(I701=0,"",'Ark1'!#REF!)</f>
        <v>#REF!</v>
      </c>
      <c r="AD701" s="236" t="e">
        <f>+IF(I701=0,"",'Ark1'!#REF!)</f>
        <v>#REF!</v>
      </c>
      <c r="AE701" s="237" t="e">
        <f>+IF(I701=0,"",'Ark1'!#REF!)</f>
        <v>#REF!</v>
      </c>
      <c r="AF701" s="235" t="e">
        <f t="shared" si="65"/>
        <v>#REF!</v>
      </c>
      <c r="AG701" s="235" t="e">
        <f t="shared" si="66"/>
        <v>#REF!</v>
      </c>
      <c r="AH701" s="305"/>
    </row>
    <row r="702" spans="1:34" ht="15.6">
      <c r="A702" s="305"/>
      <c r="B702" s="305" t="e">
        <f>+'Ark1'!#REF!</f>
        <v>#REF!</v>
      </c>
      <c r="C702" s="234" t="e">
        <f>+'Ark1'!#REF!</f>
        <v>#REF!</v>
      </c>
      <c r="D702" s="234" t="e">
        <f>VLOOKUP(C702,Klasse!$C$10:$D$26,2)</f>
        <v>#REF!</v>
      </c>
      <c r="E702" s="234" t="e">
        <f>+'Ark1'!#REF!</f>
        <v>#REF!</v>
      </c>
      <c r="F702" s="234" t="e">
        <f>+'Ark1'!#REF!</f>
        <v>#REF!</v>
      </c>
      <c r="G702" s="234" t="e">
        <f>VLOOKUP(F702,Slakteri!$C$9:$D$36,2)</f>
        <v>#REF!</v>
      </c>
      <c r="H702" s="234" t="e">
        <f>+IF(I702=0,"",'Ark1'!#REF!)</f>
        <v>#REF!</v>
      </c>
      <c r="I702" s="351" t="e">
        <f>+'Ark1'!#REF!</f>
        <v>#REF!</v>
      </c>
      <c r="J702" s="235" t="e">
        <f>+IF(I702=0,"",'Ark1'!#REF!)</f>
        <v>#REF!</v>
      </c>
      <c r="K702" s="235"/>
      <c r="L702" s="235" t="e">
        <f>+IF(I702=0,"",'Ark1'!#REF!)</f>
        <v>#REF!</v>
      </c>
      <c r="M702" s="235"/>
      <c r="N702" s="237" t="e">
        <f>+'Ark1'!#REF!</f>
        <v>#REF!</v>
      </c>
      <c r="O702" s="237"/>
      <c r="P702" s="237"/>
      <c r="Q702" s="237"/>
      <c r="R702" s="32" t="e">
        <f>+IF(I702=0,"",'Ark1'!#REF!)</f>
        <v>#REF!</v>
      </c>
      <c r="S702" s="32"/>
      <c r="T702" s="235" t="e">
        <f>+IF(N702=0,"",'Ark1'!#REF!)</f>
        <v>#REF!</v>
      </c>
      <c r="U702" s="235"/>
      <c r="V702" s="235" t="e">
        <f>+IF(N702=0,"",'Ark1'!#REF!)</f>
        <v>#REF!</v>
      </c>
      <c r="W702" s="235"/>
      <c r="X702" s="236" t="e">
        <f>+IF(I702=0,"",'Ark1'!#REF!)</f>
        <v>#REF!</v>
      </c>
      <c r="Y702" s="237" t="e">
        <f>+IF(I702=0,"",'Ark1'!#REF!)</f>
        <v>#REF!</v>
      </c>
      <c r="Z702" s="237" t="e">
        <f>+IF(I702=0,"",'Ark1'!#REF!)</f>
        <v>#REF!</v>
      </c>
      <c r="AA702" s="237" t="e">
        <f>+IF(I702=0,"",'Ark1'!#REF!)</f>
        <v>#REF!</v>
      </c>
      <c r="AB702" s="237" t="e">
        <f>+IF(I702=0,"",'Ark1'!#REF!)</f>
        <v>#REF!</v>
      </c>
      <c r="AC702" s="235" t="e">
        <f>+IF(I702=0,"",'Ark1'!#REF!)</f>
        <v>#REF!</v>
      </c>
      <c r="AD702" s="236" t="e">
        <f>+IF(I702=0,"",'Ark1'!#REF!)</f>
        <v>#REF!</v>
      </c>
      <c r="AE702" s="237" t="e">
        <f>+IF(I702=0,"",'Ark1'!#REF!)</f>
        <v>#REF!</v>
      </c>
      <c r="AF702" s="235" t="e">
        <f t="shared" si="65"/>
        <v>#REF!</v>
      </c>
      <c r="AG702" s="235" t="e">
        <f t="shared" si="66"/>
        <v>#REF!</v>
      </c>
      <c r="AH702" s="305"/>
    </row>
    <row r="703" spans="1:34" ht="15.6">
      <c r="A703" s="305"/>
      <c r="B703" s="305" t="e">
        <f>+'Ark1'!#REF!</f>
        <v>#REF!</v>
      </c>
      <c r="C703" s="234" t="e">
        <f>+'Ark1'!#REF!</f>
        <v>#REF!</v>
      </c>
      <c r="D703" s="234" t="e">
        <f>VLOOKUP(C703,Klasse!$C$10:$D$26,2)</f>
        <v>#REF!</v>
      </c>
      <c r="E703" s="234" t="e">
        <f>+'Ark1'!#REF!</f>
        <v>#REF!</v>
      </c>
      <c r="F703" s="234" t="e">
        <f>+'Ark1'!#REF!</f>
        <v>#REF!</v>
      </c>
      <c r="G703" s="234" t="e">
        <f>VLOOKUP(F703,Slakteri!$C$9:$D$36,2)</f>
        <v>#REF!</v>
      </c>
      <c r="H703" s="234" t="e">
        <f>+IF(I703=0,"",'Ark1'!#REF!)</f>
        <v>#REF!</v>
      </c>
      <c r="I703" s="351" t="e">
        <f>+'Ark1'!#REF!</f>
        <v>#REF!</v>
      </c>
      <c r="J703" s="235" t="e">
        <f>+IF(I703=0,"",'Ark1'!#REF!)</f>
        <v>#REF!</v>
      </c>
      <c r="K703" s="235"/>
      <c r="L703" s="235" t="e">
        <f>+IF(I703=0,"",'Ark1'!#REF!)</f>
        <v>#REF!</v>
      </c>
      <c r="M703" s="235"/>
      <c r="N703" s="237" t="e">
        <f>+'Ark1'!#REF!</f>
        <v>#REF!</v>
      </c>
      <c r="O703" s="237"/>
      <c r="P703" s="237"/>
      <c r="Q703" s="237"/>
      <c r="R703" s="32" t="e">
        <f>+IF(I703=0,"",'Ark1'!#REF!)</f>
        <v>#REF!</v>
      </c>
      <c r="S703" s="32"/>
      <c r="T703" s="235" t="e">
        <f>+IF(N703=0,"",'Ark1'!#REF!)</f>
        <v>#REF!</v>
      </c>
      <c r="U703" s="235"/>
      <c r="V703" s="235" t="e">
        <f>+IF(N703=0,"",'Ark1'!#REF!)</f>
        <v>#REF!</v>
      </c>
      <c r="W703" s="235"/>
      <c r="X703" s="236" t="e">
        <f>+IF(I703=0,"",'Ark1'!#REF!)</f>
        <v>#REF!</v>
      </c>
      <c r="Y703" s="237" t="e">
        <f>+IF(I703=0,"",'Ark1'!#REF!)</f>
        <v>#REF!</v>
      </c>
      <c r="Z703" s="237" t="e">
        <f>+IF(I703=0,"",'Ark1'!#REF!)</f>
        <v>#REF!</v>
      </c>
      <c r="AA703" s="237" t="e">
        <f>+IF(I703=0,"",'Ark1'!#REF!)</f>
        <v>#REF!</v>
      </c>
      <c r="AB703" s="237" t="e">
        <f>+IF(I703=0,"",'Ark1'!#REF!)</f>
        <v>#REF!</v>
      </c>
      <c r="AC703" s="235" t="e">
        <f>+IF(I703=0,"",'Ark1'!#REF!)</f>
        <v>#REF!</v>
      </c>
      <c r="AD703" s="236" t="e">
        <f>+IF(I703=0,"",'Ark1'!#REF!)</f>
        <v>#REF!</v>
      </c>
      <c r="AE703" s="237" t="e">
        <f>+IF(I703=0,"",'Ark1'!#REF!)</f>
        <v>#REF!</v>
      </c>
      <c r="AF703" s="235" t="e">
        <f t="shared" si="65"/>
        <v>#REF!</v>
      </c>
      <c r="AG703" s="235" t="e">
        <f t="shared" si="66"/>
        <v>#REF!</v>
      </c>
      <c r="AH703" s="305"/>
    </row>
    <row r="704" spans="1:34" ht="15.6">
      <c r="A704" s="305"/>
      <c r="B704" s="305" t="e">
        <f>+'Ark1'!#REF!</f>
        <v>#REF!</v>
      </c>
      <c r="C704" s="234" t="e">
        <f>+'Ark1'!#REF!</f>
        <v>#REF!</v>
      </c>
      <c r="D704" s="234" t="e">
        <f>VLOOKUP(C704,Klasse!$C$10:$D$26,2)</f>
        <v>#REF!</v>
      </c>
      <c r="E704" s="234" t="e">
        <f>+'Ark1'!#REF!</f>
        <v>#REF!</v>
      </c>
      <c r="F704" s="234" t="e">
        <f>+'Ark1'!#REF!</f>
        <v>#REF!</v>
      </c>
      <c r="G704" s="234" t="e">
        <f>VLOOKUP(F704,Slakteri!$C$9:$D$36,2)</f>
        <v>#REF!</v>
      </c>
      <c r="H704" s="234" t="e">
        <f>+IF(I704=0,"",'Ark1'!#REF!)</f>
        <v>#REF!</v>
      </c>
      <c r="I704" s="351" t="e">
        <f>+'Ark1'!#REF!</f>
        <v>#REF!</v>
      </c>
      <c r="J704" s="235" t="e">
        <f>+IF(I704=0,"",'Ark1'!#REF!)</f>
        <v>#REF!</v>
      </c>
      <c r="K704" s="235"/>
      <c r="L704" s="235" t="e">
        <f>+IF(I704=0,"",'Ark1'!#REF!)</f>
        <v>#REF!</v>
      </c>
      <c r="M704" s="235"/>
      <c r="N704" s="237" t="e">
        <f>+'Ark1'!#REF!</f>
        <v>#REF!</v>
      </c>
      <c r="O704" s="237"/>
      <c r="P704" s="237"/>
      <c r="Q704" s="237"/>
      <c r="R704" s="32" t="e">
        <f>+IF(I704=0,"",'Ark1'!#REF!)</f>
        <v>#REF!</v>
      </c>
      <c r="S704" s="32"/>
      <c r="T704" s="235" t="e">
        <f>+IF(N704=0,"",'Ark1'!#REF!)</f>
        <v>#REF!</v>
      </c>
      <c r="U704" s="235"/>
      <c r="V704" s="235" t="e">
        <f>+IF(N704=0,"",'Ark1'!#REF!)</f>
        <v>#REF!</v>
      </c>
      <c r="W704" s="235"/>
      <c r="X704" s="236" t="e">
        <f>+IF(I704=0,"",'Ark1'!#REF!)</f>
        <v>#REF!</v>
      </c>
      <c r="Y704" s="237" t="e">
        <f>+IF(I704=0,"",'Ark1'!#REF!)</f>
        <v>#REF!</v>
      </c>
      <c r="Z704" s="237" t="e">
        <f>+IF(I704=0,"",'Ark1'!#REF!)</f>
        <v>#REF!</v>
      </c>
      <c r="AA704" s="237" t="e">
        <f>+IF(I704=0,"",'Ark1'!#REF!)</f>
        <v>#REF!</v>
      </c>
      <c r="AB704" s="237" t="e">
        <f>+IF(I704=0,"",'Ark1'!#REF!)</f>
        <v>#REF!</v>
      </c>
      <c r="AC704" s="235" t="e">
        <f>+IF(I704=0,"",'Ark1'!#REF!)</f>
        <v>#REF!</v>
      </c>
      <c r="AD704" s="236" t="e">
        <f>+IF(I704=0,"",'Ark1'!#REF!)</f>
        <v>#REF!</v>
      </c>
      <c r="AE704" s="237" t="e">
        <f>+IF(I704=0,"",'Ark1'!#REF!)</f>
        <v>#REF!</v>
      </c>
      <c r="AF704" s="235" t="e">
        <f t="shared" si="65"/>
        <v>#REF!</v>
      </c>
      <c r="AG704" s="235" t="e">
        <f t="shared" si="66"/>
        <v>#REF!</v>
      </c>
      <c r="AH704" s="305"/>
    </row>
    <row r="705" spans="1:62" ht="15.6">
      <c r="A705" s="305"/>
      <c r="B705" s="305" t="e">
        <f>+'Ark1'!#REF!</f>
        <v>#REF!</v>
      </c>
      <c r="C705" s="234" t="e">
        <f>+'Ark1'!#REF!</f>
        <v>#REF!</v>
      </c>
      <c r="D705" s="234" t="e">
        <f>VLOOKUP(C705,Klasse!$C$10:$D$26,2)</f>
        <v>#REF!</v>
      </c>
      <c r="E705" s="234" t="e">
        <f>+'Ark1'!#REF!</f>
        <v>#REF!</v>
      </c>
      <c r="F705" s="234" t="e">
        <f>+'Ark1'!#REF!</f>
        <v>#REF!</v>
      </c>
      <c r="G705" s="234" t="e">
        <f>VLOOKUP(F705,Slakteri!$C$9:$D$36,2)</f>
        <v>#REF!</v>
      </c>
      <c r="H705" s="234" t="e">
        <f>+IF(I705=0,"",'Ark1'!#REF!)</f>
        <v>#REF!</v>
      </c>
      <c r="I705" s="351" t="e">
        <f>+'Ark1'!#REF!</f>
        <v>#REF!</v>
      </c>
      <c r="J705" s="235" t="e">
        <f>+IF(I705=0,"",'Ark1'!#REF!)</f>
        <v>#REF!</v>
      </c>
      <c r="K705" s="235"/>
      <c r="L705" s="235" t="e">
        <f>+IF(I705=0,"",'Ark1'!#REF!)</f>
        <v>#REF!</v>
      </c>
      <c r="M705" s="235"/>
      <c r="N705" s="237" t="e">
        <f>+'Ark1'!#REF!</f>
        <v>#REF!</v>
      </c>
      <c r="O705" s="237"/>
      <c r="P705" s="237"/>
      <c r="Q705" s="237"/>
      <c r="R705" s="32" t="e">
        <f>+IF(I705=0,"",'Ark1'!#REF!)</f>
        <v>#REF!</v>
      </c>
      <c r="S705" s="32"/>
      <c r="T705" s="235" t="e">
        <f>+IF(N705=0,"",'Ark1'!#REF!)</f>
        <v>#REF!</v>
      </c>
      <c r="U705" s="235"/>
      <c r="V705" s="235" t="e">
        <f>+IF(N705=0,"",'Ark1'!#REF!)</f>
        <v>#REF!</v>
      </c>
      <c r="W705" s="235"/>
      <c r="X705" s="236" t="e">
        <f>+IF(I705=0,"",'Ark1'!#REF!)</f>
        <v>#REF!</v>
      </c>
      <c r="Y705" s="237" t="e">
        <f>+IF(I705=0,"",'Ark1'!#REF!)</f>
        <v>#REF!</v>
      </c>
      <c r="Z705" s="237" t="e">
        <f>+IF(I705=0,"",'Ark1'!#REF!)</f>
        <v>#REF!</v>
      </c>
      <c r="AA705" s="237" t="e">
        <f>+IF(I705=0,"",'Ark1'!#REF!)</f>
        <v>#REF!</v>
      </c>
      <c r="AB705" s="237" t="e">
        <f>+IF(I705=0,"",'Ark1'!#REF!)</f>
        <v>#REF!</v>
      </c>
      <c r="AC705" s="235" t="e">
        <f>+IF(I705=0,"",'Ark1'!#REF!)</f>
        <v>#REF!</v>
      </c>
      <c r="AD705" s="236" t="e">
        <f>+IF(I705=0,"",'Ark1'!#REF!)</f>
        <v>#REF!</v>
      </c>
      <c r="AE705" s="237" t="e">
        <f>+IF(I705=0,"",'Ark1'!#REF!)</f>
        <v>#REF!</v>
      </c>
      <c r="AF705" s="235" t="e">
        <f t="shared" si="65"/>
        <v>#REF!</v>
      </c>
      <c r="AG705" s="235" t="e">
        <f t="shared" si="66"/>
        <v>#REF!</v>
      </c>
      <c r="AH705" s="305"/>
    </row>
    <row r="706" spans="1:62" ht="15.6">
      <c r="A706" s="305"/>
      <c r="B706" s="305" t="e">
        <f>+'Ark1'!#REF!</f>
        <v>#REF!</v>
      </c>
      <c r="C706" s="234" t="e">
        <f>+'Ark1'!#REF!</f>
        <v>#REF!</v>
      </c>
      <c r="D706" s="234" t="e">
        <f>VLOOKUP(C706,Klasse!$C$10:$D$26,2)</f>
        <v>#REF!</v>
      </c>
      <c r="E706" s="234" t="e">
        <f>+'Ark1'!#REF!</f>
        <v>#REF!</v>
      </c>
      <c r="F706" s="234" t="e">
        <f>+'Ark1'!#REF!</f>
        <v>#REF!</v>
      </c>
      <c r="G706" s="234" t="e">
        <f>VLOOKUP(F706,Slakteri!$C$9:$D$36,2)</f>
        <v>#REF!</v>
      </c>
      <c r="H706" s="234" t="e">
        <f>+IF(I706=0,"",'Ark1'!#REF!)</f>
        <v>#REF!</v>
      </c>
      <c r="I706" s="351" t="e">
        <f>+'Ark1'!#REF!</f>
        <v>#REF!</v>
      </c>
      <c r="J706" s="235" t="e">
        <f>+IF(I706=0,"",'Ark1'!#REF!)</f>
        <v>#REF!</v>
      </c>
      <c r="K706" s="235"/>
      <c r="L706" s="235" t="e">
        <f>+IF(I706=0,"",'Ark1'!#REF!)</f>
        <v>#REF!</v>
      </c>
      <c r="M706" s="235"/>
      <c r="N706" s="237" t="e">
        <f>+'Ark1'!#REF!</f>
        <v>#REF!</v>
      </c>
      <c r="O706" s="237"/>
      <c r="P706" s="237"/>
      <c r="Q706" s="237"/>
      <c r="R706" s="32" t="e">
        <f>+IF(I706=0,"",'Ark1'!#REF!)</f>
        <v>#REF!</v>
      </c>
      <c r="S706" s="32"/>
      <c r="T706" s="235" t="e">
        <f>+IF(N706=0,"",'Ark1'!#REF!)</f>
        <v>#REF!</v>
      </c>
      <c r="U706" s="235"/>
      <c r="V706" s="235" t="e">
        <f>+IF(N706=0,"",'Ark1'!#REF!)</f>
        <v>#REF!</v>
      </c>
      <c r="W706" s="235"/>
      <c r="X706" s="236" t="e">
        <f>+IF(I706=0,"",'Ark1'!#REF!)</f>
        <v>#REF!</v>
      </c>
      <c r="Y706" s="237" t="e">
        <f>+IF(I706=0,"",'Ark1'!#REF!)</f>
        <v>#REF!</v>
      </c>
      <c r="Z706" s="237" t="e">
        <f>+IF(I706=0,"",'Ark1'!#REF!)</f>
        <v>#REF!</v>
      </c>
      <c r="AA706" s="237" t="e">
        <f>+IF(I706=0,"",'Ark1'!#REF!)</f>
        <v>#REF!</v>
      </c>
      <c r="AB706" s="237" t="e">
        <f>+IF(I706=0,"",'Ark1'!#REF!)</f>
        <v>#REF!</v>
      </c>
      <c r="AC706" s="235" t="e">
        <f>+IF(I706=0,"",'Ark1'!#REF!)</f>
        <v>#REF!</v>
      </c>
      <c r="AD706" s="236" t="e">
        <f>+IF(I706=0,"",'Ark1'!#REF!)</f>
        <v>#REF!</v>
      </c>
      <c r="AE706" s="237" t="e">
        <f>+IF(I706=0,"",'Ark1'!#REF!)</f>
        <v>#REF!</v>
      </c>
      <c r="AF706" s="235" t="e">
        <f t="shared" si="65"/>
        <v>#REF!</v>
      </c>
      <c r="AG706" s="235" t="e">
        <f t="shared" si="66"/>
        <v>#REF!</v>
      </c>
      <c r="AH706" s="305"/>
    </row>
    <row r="707" spans="1:62" ht="15.6">
      <c r="A707" s="305"/>
      <c r="B707" s="305" t="e">
        <f>+'Ark1'!#REF!</f>
        <v>#REF!</v>
      </c>
      <c r="C707" s="234" t="e">
        <f>+'Ark1'!#REF!</f>
        <v>#REF!</v>
      </c>
      <c r="D707" s="234" t="e">
        <f>VLOOKUP(C707,Klasse!$C$10:$D$26,2)</f>
        <v>#REF!</v>
      </c>
      <c r="E707" s="234" t="e">
        <f>+'Ark1'!#REF!</f>
        <v>#REF!</v>
      </c>
      <c r="F707" s="234" t="e">
        <f>+'Ark1'!#REF!</f>
        <v>#REF!</v>
      </c>
      <c r="G707" s="234" t="e">
        <f>VLOOKUP(F707,Slakteri!$C$9:$D$36,2)</f>
        <v>#REF!</v>
      </c>
      <c r="H707" s="234" t="e">
        <f>+IF(I707=0,"",'Ark1'!#REF!)</f>
        <v>#REF!</v>
      </c>
      <c r="I707" s="351" t="e">
        <f>+'Ark1'!#REF!</f>
        <v>#REF!</v>
      </c>
      <c r="J707" s="235" t="e">
        <f>+IF(I707=0,"",'Ark1'!#REF!)</f>
        <v>#REF!</v>
      </c>
      <c r="K707" s="235"/>
      <c r="L707" s="235" t="e">
        <f>+IF(I707=0,"",'Ark1'!#REF!)</f>
        <v>#REF!</v>
      </c>
      <c r="M707" s="235"/>
      <c r="N707" s="237" t="e">
        <f>+'Ark1'!#REF!</f>
        <v>#REF!</v>
      </c>
      <c r="O707" s="237"/>
      <c r="P707" s="237"/>
      <c r="Q707" s="237"/>
      <c r="R707" s="32" t="e">
        <f>+IF(I707=0,"",'Ark1'!#REF!)</f>
        <v>#REF!</v>
      </c>
      <c r="S707" s="32"/>
      <c r="T707" s="235" t="e">
        <f>+IF(N707=0,"",'Ark1'!#REF!)</f>
        <v>#REF!</v>
      </c>
      <c r="U707" s="235"/>
      <c r="V707" s="235" t="e">
        <f>+IF(N707=0,"",'Ark1'!#REF!)</f>
        <v>#REF!</v>
      </c>
      <c r="W707" s="235"/>
      <c r="X707" s="236" t="e">
        <f>+IF(I707=0,"",'Ark1'!#REF!)</f>
        <v>#REF!</v>
      </c>
      <c r="Y707" s="237" t="e">
        <f>+IF(I707=0,"",'Ark1'!#REF!)</f>
        <v>#REF!</v>
      </c>
      <c r="Z707" s="237" t="e">
        <f>+IF(I707=0,"",'Ark1'!#REF!)</f>
        <v>#REF!</v>
      </c>
      <c r="AA707" s="237" t="e">
        <f>+IF(I707=0,"",'Ark1'!#REF!)</f>
        <v>#REF!</v>
      </c>
      <c r="AB707" s="237" t="e">
        <f>+IF(I707=0,"",'Ark1'!#REF!)</f>
        <v>#REF!</v>
      </c>
      <c r="AC707" s="235" t="e">
        <f>+IF(I707=0,"",'Ark1'!#REF!)</f>
        <v>#REF!</v>
      </c>
      <c r="AD707" s="236" t="e">
        <f>+IF(I707=0,"",'Ark1'!#REF!)</f>
        <v>#REF!</v>
      </c>
      <c r="AE707" s="237" t="e">
        <f>+IF(I707=0,"",'Ark1'!#REF!)</f>
        <v>#REF!</v>
      </c>
      <c r="AF707" s="235" t="e">
        <f t="shared" si="65"/>
        <v>#REF!</v>
      </c>
      <c r="AG707" s="235" t="e">
        <f t="shared" si="66"/>
        <v>#REF!</v>
      </c>
      <c r="AH707" s="305"/>
    </row>
    <row r="708" spans="1:62" ht="15.6">
      <c r="A708" s="305"/>
      <c r="B708" s="305" t="e">
        <f>+'Ark1'!#REF!</f>
        <v>#REF!</v>
      </c>
      <c r="C708" s="234" t="e">
        <f>+'Ark1'!#REF!</f>
        <v>#REF!</v>
      </c>
      <c r="D708" s="234" t="e">
        <f>VLOOKUP(C708,Klasse!$C$10:$D$26,2)</f>
        <v>#REF!</v>
      </c>
      <c r="E708" s="234" t="e">
        <f>+'Ark1'!#REF!</f>
        <v>#REF!</v>
      </c>
      <c r="F708" s="234" t="e">
        <f>+'Ark1'!#REF!</f>
        <v>#REF!</v>
      </c>
      <c r="G708" s="234" t="e">
        <f>VLOOKUP(F708,Slakteri!$C$9:$D$36,2)</f>
        <v>#REF!</v>
      </c>
      <c r="H708" s="234" t="e">
        <f>+IF(I708=0,"",'Ark1'!#REF!)</f>
        <v>#REF!</v>
      </c>
      <c r="I708" s="351" t="e">
        <f>+'Ark1'!#REF!</f>
        <v>#REF!</v>
      </c>
      <c r="J708" s="235" t="e">
        <f>+IF(I708=0,"",'Ark1'!#REF!)</f>
        <v>#REF!</v>
      </c>
      <c r="K708" s="235"/>
      <c r="L708" s="235" t="e">
        <f>+IF(I708=0,"",'Ark1'!#REF!)</f>
        <v>#REF!</v>
      </c>
      <c r="M708" s="235"/>
      <c r="N708" s="237" t="e">
        <f>+'Ark1'!#REF!</f>
        <v>#REF!</v>
      </c>
      <c r="O708" s="237"/>
      <c r="P708" s="237"/>
      <c r="Q708" s="237"/>
      <c r="R708" s="32" t="e">
        <f>+IF(I708=0,"",'Ark1'!#REF!)</f>
        <v>#REF!</v>
      </c>
      <c r="S708" s="32"/>
      <c r="T708" s="235" t="e">
        <f>+IF(N708=0,"",'Ark1'!#REF!)</f>
        <v>#REF!</v>
      </c>
      <c r="U708" s="235"/>
      <c r="V708" s="235" t="e">
        <f>+IF(N708=0,"",'Ark1'!#REF!)</f>
        <v>#REF!</v>
      </c>
      <c r="W708" s="235"/>
      <c r="X708" s="236" t="e">
        <f>+IF(I708=0,"",'Ark1'!#REF!)</f>
        <v>#REF!</v>
      </c>
      <c r="Y708" s="237" t="e">
        <f>+IF(I708=0,"",'Ark1'!#REF!)</f>
        <v>#REF!</v>
      </c>
      <c r="Z708" s="237" t="e">
        <f>+IF(I708=0,"",'Ark1'!#REF!)</f>
        <v>#REF!</v>
      </c>
      <c r="AA708" s="237" t="e">
        <f>+IF(I708=0,"",'Ark1'!#REF!)</f>
        <v>#REF!</v>
      </c>
      <c r="AB708" s="237" t="e">
        <f>+IF(I708=0,"",'Ark1'!#REF!)</f>
        <v>#REF!</v>
      </c>
      <c r="AC708" s="235" t="e">
        <f>+IF(I708=0,"",'Ark1'!#REF!)</f>
        <v>#REF!</v>
      </c>
      <c r="AD708" s="236" t="e">
        <f>+IF(I708=0,"",'Ark1'!#REF!)</f>
        <v>#REF!</v>
      </c>
      <c r="AE708" s="237" t="e">
        <f>+IF(I708=0,"",'Ark1'!#REF!)</f>
        <v>#REF!</v>
      </c>
      <c r="AF708" s="235" t="e">
        <f t="shared" si="65"/>
        <v>#REF!</v>
      </c>
      <c r="AG708" s="235" t="e">
        <f t="shared" si="66"/>
        <v>#REF!</v>
      </c>
      <c r="AH708" s="305"/>
    </row>
    <row r="709" spans="1:62" ht="19.8">
      <c r="A709" s="305"/>
      <c r="B709" s="305"/>
      <c r="C709" s="305"/>
      <c r="D709" s="305"/>
      <c r="E709" s="305"/>
      <c r="F709" s="305"/>
      <c r="G709" s="305"/>
      <c r="H709" s="305"/>
      <c r="I709" s="352"/>
      <c r="J709" s="328"/>
      <c r="K709" s="328"/>
      <c r="L709" s="328"/>
      <c r="M709" s="328"/>
      <c r="N709" s="237" t="e">
        <f>+'Ark1'!#REF!</f>
        <v>#REF!</v>
      </c>
      <c r="O709" s="237"/>
      <c r="P709" s="237"/>
      <c r="Q709" s="237"/>
      <c r="R709" s="305"/>
      <c r="S709" s="305"/>
      <c r="T709" s="235" t="e">
        <f>+IF(N709=0,"",'Ark1'!#REF!)</f>
        <v>#REF!</v>
      </c>
      <c r="U709" s="235"/>
      <c r="V709" s="235" t="e">
        <f>+IF(N709=0,"",'Ark1'!#REF!)</f>
        <v>#REF!</v>
      </c>
      <c r="W709" s="235"/>
      <c r="X709" s="305"/>
      <c r="Y709" s="329"/>
      <c r="Z709" s="329"/>
      <c r="AA709" s="329"/>
      <c r="AB709" s="329"/>
      <c r="AC709" s="329"/>
      <c r="AD709" s="305"/>
      <c r="AE709" s="329"/>
      <c r="AF709" s="330"/>
      <c r="AG709" s="331"/>
      <c r="AH709" s="305"/>
      <c r="AI709" s="217"/>
      <c r="AK709" s="29"/>
      <c r="AL709" s="27"/>
      <c r="AM709" s="218"/>
      <c r="AN709" s="28"/>
      <c r="AR709" s="28"/>
      <c r="BJ709" s="230"/>
    </row>
    <row r="710" spans="1:62" ht="19.8">
      <c r="A710" s="305"/>
      <c r="B710" s="305" t="s">
        <v>648</v>
      </c>
      <c r="C710" s="305"/>
      <c r="D710" s="259" t="e">
        <f>+D712</f>
        <v>#REF!</v>
      </c>
      <c r="E710" s="305"/>
      <c r="F710" s="305"/>
      <c r="G710" s="305"/>
      <c r="H710" s="305"/>
      <c r="I710" s="336" t="e">
        <f>SUM(I712:I737)</f>
        <v>#REF!</v>
      </c>
      <c r="J710" s="328"/>
      <c r="K710" s="332"/>
      <c r="L710" s="332"/>
      <c r="M710" s="332"/>
      <c r="N710" s="237" t="e">
        <f>+'Ark1'!#REF!</f>
        <v>#REF!</v>
      </c>
      <c r="O710" s="237"/>
      <c r="P710" s="237"/>
      <c r="Q710" s="237"/>
      <c r="R710" s="262">
        <f>+Klasse!N388</f>
        <v>0</v>
      </c>
      <c r="S710" s="262"/>
      <c r="T710" s="235" t="e">
        <f>+IF(N710=0,"",'Ark1'!#REF!)</f>
        <v>#REF!</v>
      </c>
      <c r="U710" s="235"/>
      <c r="V710" s="235" t="e">
        <f>+IF(N710=0,"",'Ark1'!#REF!)</f>
        <v>#REF!</v>
      </c>
      <c r="W710" s="235"/>
      <c r="X710" s="333"/>
      <c r="Y710" s="329"/>
      <c r="Z710" s="329"/>
      <c r="AA710" s="329"/>
      <c r="AB710" s="329"/>
      <c r="AC710" s="329"/>
      <c r="AD710" s="305"/>
      <c r="AE710" s="329"/>
      <c r="AF710" s="329"/>
      <c r="AG710" s="329"/>
      <c r="AH710" s="329"/>
      <c r="AI710" s="217"/>
      <c r="AK710" s="29"/>
      <c r="AL710" s="27"/>
      <c r="AM710" s="218"/>
      <c r="AN710" s="28"/>
      <c r="AR710" s="28"/>
      <c r="BJ710" s="230"/>
    </row>
    <row r="711" spans="1:62" ht="19.8">
      <c r="A711" s="580"/>
      <c r="B711" s="580"/>
      <c r="C711" s="581"/>
      <c r="D711" s="580"/>
      <c r="E711" s="580"/>
      <c r="F711" s="580"/>
      <c r="G711" s="305"/>
      <c r="H711" s="334"/>
      <c r="I711" s="352"/>
      <c r="J711" s="328"/>
      <c r="K711" s="328"/>
      <c r="L711" s="328"/>
      <c r="M711" s="328"/>
      <c r="N711" s="237" t="e">
        <f>+'Ark1'!#REF!</f>
        <v>#REF!</v>
      </c>
      <c r="O711" s="237"/>
      <c r="P711" s="237"/>
      <c r="Q711" s="237"/>
      <c r="R711" s="328"/>
      <c r="S711" s="328"/>
      <c r="T711" s="235" t="e">
        <f>+IF(N711=0,"",'Ark1'!#REF!)</f>
        <v>#REF!</v>
      </c>
      <c r="U711" s="235"/>
      <c r="V711" s="235" t="e">
        <f>+IF(N711=0,"",'Ark1'!#REF!)</f>
        <v>#REF!</v>
      </c>
      <c r="W711" s="235"/>
      <c r="X711" s="334"/>
      <c r="Y711" s="329"/>
      <c r="Z711" s="329"/>
      <c r="AA711" s="329"/>
      <c r="AB711" s="329"/>
      <c r="AC711" s="330"/>
      <c r="AD711" s="305"/>
      <c r="AE711" s="330"/>
      <c r="AF711" s="330"/>
      <c r="AG711" s="331"/>
      <c r="AH711" s="305"/>
      <c r="AI711" s="217"/>
      <c r="AK711" s="29"/>
      <c r="AL711" s="27"/>
      <c r="AM711" s="218"/>
      <c r="AN711" s="28"/>
      <c r="AR711" s="28"/>
      <c r="BJ711" s="230"/>
    </row>
    <row r="712" spans="1:62" ht="15.6">
      <c r="A712" s="305"/>
      <c r="B712" s="305" t="e">
        <f>+'Ark1'!#REF!</f>
        <v>#REF!</v>
      </c>
      <c r="C712" s="234" t="e">
        <f>+'Ark1'!#REF!</f>
        <v>#REF!</v>
      </c>
      <c r="D712" s="234" t="e">
        <f>VLOOKUP(C712,Klasse!$C$10:$D$26,2)</f>
        <v>#REF!</v>
      </c>
      <c r="E712" s="234" t="e">
        <f>+'Ark1'!#REF!</f>
        <v>#REF!</v>
      </c>
      <c r="F712" s="234" t="e">
        <f>+'Ark1'!#REF!</f>
        <v>#REF!</v>
      </c>
      <c r="G712" s="234" t="e">
        <f>VLOOKUP(F712,Slakteri!$C$9:$D$36,2)</f>
        <v>#REF!</v>
      </c>
      <c r="H712" s="234" t="e">
        <f>+IF(I712=0,"",'Ark1'!#REF!)</f>
        <v>#REF!</v>
      </c>
      <c r="I712" s="351" t="e">
        <f>+'Ark1'!#REF!</f>
        <v>#REF!</v>
      </c>
      <c r="J712" s="235" t="e">
        <f>+IF(I712=0,"",'Ark1'!#REF!)</f>
        <v>#REF!</v>
      </c>
      <c r="K712" s="235"/>
      <c r="L712" s="235" t="e">
        <f>+IF(I712=0,"",'Ark1'!#REF!)</f>
        <v>#REF!</v>
      </c>
      <c r="M712" s="235"/>
      <c r="N712" s="237" t="e">
        <f>+'Ark1'!#REF!</f>
        <v>#REF!</v>
      </c>
      <c r="O712" s="237"/>
      <c r="P712" s="237"/>
      <c r="Q712" s="237"/>
      <c r="R712" s="32" t="e">
        <f>+IF(I712=0,"",'Ark1'!#REF!)</f>
        <v>#REF!</v>
      </c>
      <c r="S712" s="32"/>
      <c r="T712" s="235" t="e">
        <f>+IF(N712=0,"",'Ark1'!#REF!)</f>
        <v>#REF!</v>
      </c>
      <c r="U712" s="235"/>
      <c r="V712" s="235" t="e">
        <f>+IF(N712=0,"",'Ark1'!#REF!)</f>
        <v>#REF!</v>
      </c>
      <c r="W712" s="235"/>
      <c r="X712" s="236" t="e">
        <f>+IF(I712=0,"",'Ark1'!#REF!)</f>
        <v>#REF!</v>
      </c>
      <c r="Y712" s="237" t="e">
        <f>+IF(I712=0,"",'Ark1'!#REF!)</f>
        <v>#REF!</v>
      </c>
      <c r="Z712" s="237" t="e">
        <f>+IF(I712=0,"",'Ark1'!#REF!)</f>
        <v>#REF!</v>
      </c>
      <c r="AA712" s="237" t="e">
        <f>+IF(I712=0,"",'Ark1'!#REF!)</f>
        <v>#REF!</v>
      </c>
      <c r="AB712" s="237" t="e">
        <f>+IF(I712=0,"",'Ark1'!#REF!)</f>
        <v>#REF!</v>
      </c>
      <c r="AC712" s="235" t="e">
        <f>+IF(I712=0,"",'Ark1'!#REF!)</f>
        <v>#REF!</v>
      </c>
      <c r="AD712" s="236" t="e">
        <f>+IF(I712=0,"",'Ark1'!#REF!)</f>
        <v>#REF!</v>
      </c>
      <c r="AE712" s="237" t="e">
        <f>+IF(I712=0,"",'Ark1'!#REF!)</f>
        <v>#REF!</v>
      </c>
      <c r="AF712" s="235" t="e">
        <f t="shared" ref="AF712:AF737" si="67">IF(I712=0,"",R712/C712)</f>
        <v>#REF!</v>
      </c>
      <c r="AG712" s="235" t="e">
        <f t="shared" ref="AG712:AG778" si="68">IF(I712=0,"",I712/H712)</f>
        <v>#REF!</v>
      </c>
      <c r="AH712" s="305"/>
    </row>
    <row r="713" spans="1:62" ht="15.6">
      <c r="A713" s="305"/>
      <c r="B713" s="305" t="e">
        <f>+'Ark1'!#REF!</f>
        <v>#REF!</v>
      </c>
      <c r="C713" s="234" t="e">
        <f>+'Ark1'!#REF!</f>
        <v>#REF!</v>
      </c>
      <c r="D713" s="234" t="e">
        <f>VLOOKUP(C713,Klasse!$C$10:$D$26,2)</f>
        <v>#REF!</v>
      </c>
      <c r="E713" s="234" t="e">
        <f>+'Ark1'!#REF!</f>
        <v>#REF!</v>
      </c>
      <c r="F713" s="234" t="e">
        <f>+'Ark1'!#REF!</f>
        <v>#REF!</v>
      </c>
      <c r="G713" s="234" t="e">
        <f>VLOOKUP(F713,Slakteri!$C$9:$D$36,2)</f>
        <v>#REF!</v>
      </c>
      <c r="H713" s="234" t="e">
        <f>+IF(I713=0,"",'Ark1'!#REF!)</f>
        <v>#REF!</v>
      </c>
      <c r="I713" s="351" t="e">
        <f>+'Ark1'!#REF!</f>
        <v>#REF!</v>
      </c>
      <c r="J713" s="235" t="e">
        <f>+IF(I713=0,"",'Ark1'!#REF!)</f>
        <v>#REF!</v>
      </c>
      <c r="K713" s="235"/>
      <c r="L713" s="235" t="e">
        <f>+IF(I713=0,"",'Ark1'!#REF!)</f>
        <v>#REF!</v>
      </c>
      <c r="M713" s="235"/>
      <c r="N713" s="237" t="e">
        <f>+'Ark1'!#REF!</f>
        <v>#REF!</v>
      </c>
      <c r="O713" s="237"/>
      <c r="P713" s="237"/>
      <c r="Q713" s="237"/>
      <c r="R713" s="32" t="e">
        <f>+IF(I713=0,"",'Ark1'!#REF!)</f>
        <v>#REF!</v>
      </c>
      <c r="S713" s="32"/>
      <c r="T713" s="235" t="e">
        <f>+IF(N713=0,"",'Ark1'!#REF!)</f>
        <v>#REF!</v>
      </c>
      <c r="U713" s="235"/>
      <c r="V713" s="235" t="e">
        <f>+IF(N713=0,"",'Ark1'!#REF!)</f>
        <v>#REF!</v>
      </c>
      <c r="W713" s="235"/>
      <c r="X713" s="236" t="e">
        <f>+IF(I713=0,"",'Ark1'!#REF!)</f>
        <v>#REF!</v>
      </c>
      <c r="Y713" s="237" t="e">
        <f>+IF(I713=0,"",'Ark1'!#REF!)</f>
        <v>#REF!</v>
      </c>
      <c r="Z713" s="237" t="e">
        <f>+IF(I713=0,"",'Ark1'!#REF!)</f>
        <v>#REF!</v>
      </c>
      <c r="AA713" s="237" t="e">
        <f>+IF(I713=0,"",'Ark1'!#REF!)</f>
        <v>#REF!</v>
      </c>
      <c r="AB713" s="237" t="e">
        <f>+IF(I713=0,"",'Ark1'!#REF!)</f>
        <v>#REF!</v>
      </c>
      <c r="AC713" s="235" t="e">
        <f>+IF(I713=0,"",'Ark1'!#REF!)</f>
        <v>#REF!</v>
      </c>
      <c r="AD713" s="236" t="e">
        <f>+IF(I713=0,"",'Ark1'!#REF!)</f>
        <v>#REF!</v>
      </c>
      <c r="AE713" s="237" t="e">
        <f>+IF(I713=0,"",'Ark1'!#REF!)</f>
        <v>#REF!</v>
      </c>
      <c r="AF713" s="235" t="e">
        <f t="shared" si="67"/>
        <v>#REF!</v>
      </c>
      <c r="AG713" s="235" t="e">
        <f t="shared" si="68"/>
        <v>#REF!</v>
      </c>
      <c r="AH713" s="305"/>
    </row>
    <row r="714" spans="1:62" ht="15.6">
      <c r="A714" s="305"/>
      <c r="B714" s="305" t="e">
        <f>+'Ark1'!#REF!</f>
        <v>#REF!</v>
      </c>
      <c r="C714" s="234" t="e">
        <f>+'Ark1'!#REF!</f>
        <v>#REF!</v>
      </c>
      <c r="D714" s="234" t="e">
        <f>VLOOKUP(C714,Klasse!$C$10:$D$26,2)</f>
        <v>#REF!</v>
      </c>
      <c r="E714" s="234" t="e">
        <f>+'Ark1'!#REF!</f>
        <v>#REF!</v>
      </c>
      <c r="F714" s="234" t="e">
        <f>+'Ark1'!#REF!</f>
        <v>#REF!</v>
      </c>
      <c r="G714" s="234" t="e">
        <f>VLOOKUP(F714,Slakteri!$C$9:$D$36,2)</f>
        <v>#REF!</v>
      </c>
      <c r="H714" s="234" t="e">
        <f>+IF(I714=0,"",'Ark1'!#REF!)</f>
        <v>#REF!</v>
      </c>
      <c r="I714" s="351" t="e">
        <f>+'Ark1'!#REF!</f>
        <v>#REF!</v>
      </c>
      <c r="J714" s="235" t="e">
        <f>+IF(I714=0,"",'Ark1'!#REF!)</f>
        <v>#REF!</v>
      </c>
      <c r="K714" s="235"/>
      <c r="L714" s="235" t="e">
        <f>+IF(I714=0,"",'Ark1'!#REF!)</f>
        <v>#REF!</v>
      </c>
      <c r="M714" s="235"/>
      <c r="N714" s="237" t="e">
        <f>+'Ark1'!#REF!</f>
        <v>#REF!</v>
      </c>
      <c r="O714" s="237"/>
      <c r="P714" s="237"/>
      <c r="Q714" s="237"/>
      <c r="R714" s="32" t="e">
        <f>+IF(I714=0,"",'Ark1'!#REF!)</f>
        <v>#REF!</v>
      </c>
      <c r="S714" s="32"/>
      <c r="T714" s="235" t="e">
        <f>+IF(N714=0,"",'Ark1'!#REF!)</f>
        <v>#REF!</v>
      </c>
      <c r="U714" s="235"/>
      <c r="V714" s="235" t="e">
        <f>+IF(N714=0,"",'Ark1'!#REF!)</f>
        <v>#REF!</v>
      </c>
      <c r="W714" s="235"/>
      <c r="X714" s="236" t="e">
        <f>+IF(I714=0,"",'Ark1'!#REF!)</f>
        <v>#REF!</v>
      </c>
      <c r="Y714" s="237" t="e">
        <f>+IF(I714=0,"",'Ark1'!#REF!)</f>
        <v>#REF!</v>
      </c>
      <c r="Z714" s="237" t="e">
        <f>+IF(I714=0,"",'Ark1'!#REF!)</f>
        <v>#REF!</v>
      </c>
      <c r="AA714" s="237" t="e">
        <f>+IF(I714=0,"",'Ark1'!#REF!)</f>
        <v>#REF!</v>
      </c>
      <c r="AB714" s="237" t="e">
        <f>+IF(I714=0,"",'Ark1'!#REF!)</f>
        <v>#REF!</v>
      </c>
      <c r="AC714" s="235" t="e">
        <f>+IF(I714=0,"",'Ark1'!#REF!)</f>
        <v>#REF!</v>
      </c>
      <c r="AD714" s="236" t="e">
        <f>+IF(I714=0,"",'Ark1'!#REF!)</f>
        <v>#REF!</v>
      </c>
      <c r="AE714" s="237" t="e">
        <f>+IF(I714=0,"",'Ark1'!#REF!)</f>
        <v>#REF!</v>
      </c>
      <c r="AF714" s="235" t="e">
        <f t="shared" si="67"/>
        <v>#REF!</v>
      </c>
      <c r="AG714" s="235" t="e">
        <f t="shared" si="68"/>
        <v>#REF!</v>
      </c>
      <c r="AH714" s="305"/>
    </row>
    <row r="715" spans="1:62" ht="15.6">
      <c r="A715" s="305"/>
      <c r="B715" s="305" t="e">
        <f>+'Ark1'!#REF!</f>
        <v>#REF!</v>
      </c>
      <c r="C715" s="234" t="e">
        <f>+'Ark1'!#REF!</f>
        <v>#REF!</v>
      </c>
      <c r="D715" s="234" t="e">
        <f>VLOOKUP(C715,Klasse!$C$10:$D$26,2)</f>
        <v>#REF!</v>
      </c>
      <c r="E715" s="234" t="e">
        <f>+'Ark1'!#REF!</f>
        <v>#REF!</v>
      </c>
      <c r="F715" s="234" t="e">
        <f>+'Ark1'!#REF!</f>
        <v>#REF!</v>
      </c>
      <c r="G715" s="234" t="e">
        <f>VLOOKUP(F715,Slakteri!$C$9:$D$36,2)</f>
        <v>#REF!</v>
      </c>
      <c r="H715" s="234" t="e">
        <f>+IF(I715=0,"",'Ark1'!#REF!)</f>
        <v>#REF!</v>
      </c>
      <c r="I715" s="351" t="e">
        <f>+'Ark1'!#REF!</f>
        <v>#REF!</v>
      </c>
      <c r="J715" s="235" t="e">
        <f>+IF(I715=0,"",'Ark1'!#REF!)</f>
        <v>#REF!</v>
      </c>
      <c r="K715" s="235"/>
      <c r="L715" s="235" t="e">
        <f>+IF(I715=0,"",'Ark1'!#REF!)</f>
        <v>#REF!</v>
      </c>
      <c r="M715" s="235"/>
      <c r="N715" s="237" t="e">
        <f>+'Ark1'!#REF!</f>
        <v>#REF!</v>
      </c>
      <c r="O715" s="237"/>
      <c r="P715" s="237"/>
      <c r="Q715" s="237"/>
      <c r="R715" s="32" t="e">
        <f>+IF(I715=0,"",'Ark1'!#REF!)</f>
        <v>#REF!</v>
      </c>
      <c r="S715" s="32"/>
      <c r="T715" s="235" t="e">
        <f>+IF(N715=0,"",'Ark1'!#REF!)</f>
        <v>#REF!</v>
      </c>
      <c r="U715" s="235"/>
      <c r="V715" s="235" t="e">
        <f>+IF(N715=0,"",'Ark1'!#REF!)</f>
        <v>#REF!</v>
      </c>
      <c r="W715" s="235"/>
      <c r="X715" s="236" t="e">
        <f>+IF(I715=0,"",'Ark1'!#REF!)</f>
        <v>#REF!</v>
      </c>
      <c r="Y715" s="237" t="e">
        <f>+IF(I715=0,"",'Ark1'!#REF!)</f>
        <v>#REF!</v>
      </c>
      <c r="Z715" s="237" t="e">
        <f>+IF(I715=0,"",'Ark1'!#REF!)</f>
        <v>#REF!</v>
      </c>
      <c r="AA715" s="237" t="e">
        <f>+IF(I715=0,"",'Ark1'!#REF!)</f>
        <v>#REF!</v>
      </c>
      <c r="AB715" s="237" t="e">
        <f>+IF(I715=0,"",'Ark1'!#REF!)</f>
        <v>#REF!</v>
      </c>
      <c r="AC715" s="235" t="e">
        <f>+IF(I715=0,"",'Ark1'!#REF!)</f>
        <v>#REF!</v>
      </c>
      <c r="AD715" s="236" t="e">
        <f>+IF(I715=0,"",'Ark1'!#REF!)</f>
        <v>#REF!</v>
      </c>
      <c r="AE715" s="237" t="e">
        <f>+IF(I715=0,"",'Ark1'!#REF!)</f>
        <v>#REF!</v>
      </c>
      <c r="AF715" s="235" t="e">
        <f t="shared" si="67"/>
        <v>#REF!</v>
      </c>
      <c r="AG715" s="235" t="e">
        <f t="shared" si="68"/>
        <v>#REF!</v>
      </c>
      <c r="AH715" s="305"/>
    </row>
    <row r="716" spans="1:62" ht="15.6">
      <c r="A716" s="305"/>
      <c r="B716" s="305" t="e">
        <f>+'Ark1'!#REF!</f>
        <v>#REF!</v>
      </c>
      <c r="C716" s="234" t="e">
        <f>+'Ark1'!#REF!</f>
        <v>#REF!</v>
      </c>
      <c r="D716" s="234" t="e">
        <f>VLOOKUP(C716,Klasse!$C$10:$D$26,2)</f>
        <v>#REF!</v>
      </c>
      <c r="E716" s="234" t="e">
        <f>+'Ark1'!#REF!</f>
        <v>#REF!</v>
      </c>
      <c r="F716" s="234" t="e">
        <f>+'Ark1'!#REF!</f>
        <v>#REF!</v>
      </c>
      <c r="G716" s="234" t="e">
        <f>VLOOKUP(F716,Slakteri!$C$9:$D$36,2)</f>
        <v>#REF!</v>
      </c>
      <c r="H716" s="234" t="e">
        <f>+IF(I716=0,"",'Ark1'!#REF!)</f>
        <v>#REF!</v>
      </c>
      <c r="I716" s="351" t="e">
        <f>+'Ark1'!#REF!</f>
        <v>#REF!</v>
      </c>
      <c r="J716" s="235" t="e">
        <f>+IF(I716=0,"",'Ark1'!#REF!)</f>
        <v>#REF!</v>
      </c>
      <c r="K716" s="235"/>
      <c r="L716" s="235" t="e">
        <f>+IF(I716=0,"",'Ark1'!#REF!)</f>
        <v>#REF!</v>
      </c>
      <c r="M716" s="235"/>
      <c r="N716" s="237" t="e">
        <f>+'Ark1'!#REF!</f>
        <v>#REF!</v>
      </c>
      <c r="O716" s="237"/>
      <c r="P716" s="237"/>
      <c r="Q716" s="237"/>
      <c r="R716" s="32" t="e">
        <f>+IF(I716=0,"",'Ark1'!#REF!)</f>
        <v>#REF!</v>
      </c>
      <c r="S716" s="32"/>
      <c r="T716" s="235" t="e">
        <f>+IF(N716=0,"",'Ark1'!#REF!)</f>
        <v>#REF!</v>
      </c>
      <c r="U716" s="235"/>
      <c r="V716" s="235" t="e">
        <f>+IF(N716=0,"",'Ark1'!#REF!)</f>
        <v>#REF!</v>
      </c>
      <c r="W716" s="235"/>
      <c r="X716" s="236" t="e">
        <f>+IF(I716=0,"",'Ark1'!#REF!)</f>
        <v>#REF!</v>
      </c>
      <c r="Y716" s="237" t="e">
        <f>+IF(I716=0,"",'Ark1'!#REF!)</f>
        <v>#REF!</v>
      </c>
      <c r="Z716" s="237" t="e">
        <f>+IF(I716=0,"",'Ark1'!#REF!)</f>
        <v>#REF!</v>
      </c>
      <c r="AA716" s="237" t="e">
        <f>+IF(I716=0,"",'Ark1'!#REF!)</f>
        <v>#REF!</v>
      </c>
      <c r="AB716" s="237" t="e">
        <f>+IF(I716=0,"",'Ark1'!#REF!)</f>
        <v>#REF!</v>
      </c>
      <c r="AC716" s="235" t="e">
        <f>+IF(I716=0,"",'Ark1'!#REF!)</f>
        <v>#REF!</v>
      </c>
      <c r="AD716" s="236" t="e">
        <f>+IF(I716=0,"",'Ark1'!#REF!)</f>
        <v>#REF!</v>
      </c>
      <c r="AE716" s="237" t="e">
        <f>+IF(I716=0,"",'Ark1'!#REF!)</f>
        <v>#REF!</v>
      </c>
      <c r="AF716" s="235" t="e">
        <f t="shared" si="67"/>
        <v>#REF!</v>
      </c>
      <c r="AG716" s="235" t="e">
        <f t="shared" si="68"/>
        <v>#REF!</v>
      </c>
      <c r="AH716" s="305"/>
    </row>
    <row r="717" spans="1:62" ht="15.6">
      <c r="A717" s="305"/>
      <c r="B717" s="305" t="e">
        <f>+'Ark1'!#REF!</f>
        <v>#REF!</v>
      </c>
      <c r="C717" s="234" t="e">
        <f>+'Ark1'!#REF!</f>
        <v>#REF!</v>
      </c>
      <c r="D717" s="234" t="e">
        <f>VLOOKUP(C717,Klasse!$C$10:$D$26,2)</f>
        <v>#REF!</v>
      </c>
      <c r="E717" s="234" t="e">
        <f>+'Ark1'!#REF!</f>
        <v>#REF!</v>
      </c>
      <c r="F717" s="234" t="e">
        <f>+'Ark1'!#REF!</f>
        <v>#REF!</v>
      </c>
      <c r="G717" s="234" t="e">
        <f>VLOOKUP(F717,Slakteri!$C$9:$D$36,2)</f>
        <v>#REF!</v>
      </c>
      <c r="H717" s="234" t="e">
        <f>+IF(I717=0,"",'Ark1'!#REF!)</f>
        <v>#REF!</v>
      </c>
      <c r="I717" s="351" t="e">
        <f>+'Ark1'!#REF!</f>
        <v>#REF!</v>
      </c>
      <c r="J717" s="235" t="e">
        <f>+IF(I717=0,"",'Ark1'!#REF!)</f>
        <v>#REF!</v>
      </c>
      <c r="K717" s="235"/>
      <c r="L717" s="235" t="e">
        <f>+IF(I717=0,"",'Ark1'!#REF!)</f>
        <v>#REF!</v>
      </c>
      <c r="M717" s="235"/>
      <c r="N717" s="237" t="e">
        <f>+'Ark1'!#REF!</f>
        <v>#REF!</v>
      </c>
      <c r="O717" s="237"/>
      <c r="P717" s="237"/>
      <c r="Q717" s="237"/>
      <c r="R717" s="32" t="e">
        <f>+IF(I717=0,"",'Ark1'!#REF!)</f>
        <v>#REF!</v>
      </c>
      <c r="S717" s="32"/>
      <c r="T717" s="235" t="e">
        <f>+IF(N717=0,"",'Ark1'!#REF!)</f>
        <v>#REF!</v>
      </c>
      <c r="U717" s="235"/>
      <c r="V717" s="235" t="e">
        <f>+IF(N717=0,"",'Ark1'!#REF!)</f>
        <v>#REF!</v>
      </c>
      <c r="W717" s="235"/>
      <c r="X717" s="236" t="e">
        <f>+IF(I717=0,"",'Ark1'!#REF!)</f>
        <v>#REF!</v>
      </c>
      <c r="Y717" s="237" t="e">
        <f>+IF(I717=0,"",'Ark1'!#REF!)</f>
        <v>#REF!</v>
      </c>
      <c r="Z717" s="237" t="e">
        <f>+IF(I717=0,"",'Ark1'!#REF!)</f>
        <v>#REF!</v>
      </c>
      <c r="AA717" s="237" t="e">
        <f>+IF(I717=0,"",'Ark1'!#REF!)</f>
        <v>#REF!</v>
      </c>
      <c r="AB717" s="237" t="e">
        <f>+IF(I717=0,"",'Ark1'!#REF!)</f>
        <v>#REF!</v>
      </c>
      <c r="AC717" s="235" t="e">
        <f>+IF(I717=0,"",'Ark1'!#REF!)</f>
        <v>#REF!</v>
      </c>
      <c r="AD717" s="236" t="e">
        <f>+IF(I717=0,"",'Ark1'!#REF!)</f>
        <v>#REF!</v>
      </c>
      <c r="AE717" s="237" t="e">
        <f>+IF(I717=0,"",'Ark1'!#REF!)</f>
        <v>#REF!</v>
      </c>
      <c r="AF717" s="235" t="e">
        <f t="shared" si="67"/>
        <v>#REF!</v>
      </c>
      <c r="AG717" s="235" t="e">
        <f t="shared" si="68"/>
        <v>#REF!</v>
      </c>
      <c r="AH717" s="305"/>
    </row>
    <row r="718" spans="1:62" ht="15.6">
      <c r="A718" s="305"/>
      <c r="B718" s="305" t="e">
        <f>+'Ark1'!#REF!</f>
        <v>#REF!</v>
      </c>
      <c r="C718" s="234" t="e">
        <f>+'Ark1'!#REF!</f>
        <v>#REF!</v>
      </c>
      <c r="D718" s="234" t="e">
        <f>VLOOKUP(C718,Klasse!$C$10:$D$26,2)</f>
        <v>#REF!</v>
      </c>
      <c r="E718" s="234" t="e">
        <f>+'Ark1'!#REF!</f>
        <v>#REF!</v>
      </c>
      <c r="F718" s="234" t="e">
        <f>+'Ark1'!#REF!</f>
        <v>#REF!</v>
      </c>
      <c r="G718" s="234" t="e">
        <f>VLOOKUP(F718,Slakteri!$C$9:$D$36,2)</f>
        <v>#REF!</v>
      </c>
      <c r="H718" s="234" t="e">
        <f>+IF(I718=0,"",'Ark1'!#REF!)</f>
        <v>#REF!</v>
      </c>
      <c r="I718" s="351" t="e">
        <f>+'Ark1'!#REF!</f>
        <v>#REF!</v>
      </c>
      <c r="J718" s="235" t="e">
        <f>+IF(I718=0,"",'Ark1'!#REF!)</f>
        <v>#REF!</v>
      </c>
      <c r="K718" s="235"/>
      <c r="L718" s="235" t="e">
        <f>+IF(I718=0,"",'Ark1'!#REF!)</f>
        <v>#REF!</v>
      </c>
      <c r="M718" s="235"/>
      <c r="N718" s="237" t="e">
        <f>+'Ark1'!#REF!</f>
        <v>#REF!</v>
      </c>
      <c r="O718" s="237"/>
      <c r="P718" s="237"/>
      <c r="Q718" s="237"/>
      <c r="R718" s="32" t="e">
        <f>+IF(I718=0,"",'Ark1'!#REF!)</f>
        <v>#REF!</v>
      </c>
      <c r="S718" s="32"/>
      <c r="T718" s="235" t="e">
        <f>+IF(N718=0,"",'Ark1'!#REF!)</f>
        <v>#REF!</v>
      </c>
      <c r="U718" s="235"/>
      <c r="V718" s="235" t="e">
        <f>+IF(N718=0,"",'Ark1'!#REF!)</f>
        <v>#REF!</v>
      </c>
      <c r="W718" s="235"/>
      <c r="X718" s="236" t="e">
        <f>+IF(I718=0,"",'Ark1'!#REF!)</f>
        <v>#REF!</v>
      </c>
      <c r="Y718" s="237" t="e">
        <f>+IF(I718=0,"",'Ark1'!#REF!)</f>
        <v>#REF!</v>
      </c>
      <c r="Z718" s="237" t="e">
        <f>+IF(I718=0,"",'Ark1'!#REF!)</f>
        <v>#REF!</v>
      </c>
      <c r="AA718" s="237" t="e">
        <f>+IF(I718=0,"",'Ark1'!#REF!)</f>
        <v>#REF!</v>
      </c>
      <c r="AB718" s="237" t="e">
        <f>+IF(I718=0,"",'Ark1'!#REF!)</f>
        <v>#REF!</v>
      </c>
      <c r="AC718" s="235" t="e">
        <f>+IF(I718=0,"",'Ark1'!#REF!)</f>
        <v>#REF!</v>
      </c>
      <c r="AD718" s="236" t="e">
        <f>+IF(I718=0,"",'Ark1'!#REF!)</f>
        <v>#REF!</v>
      </c>
      <c r="AE718" s="237" t="e">
        <f>+IF(I718=0,"",'Ark1'!#REF!)</f>
        <v>#REF!</v>
      </c>
      <c r="AF718" s="235" t="e">
        <f t="shared" si="67"/>
        <v>#REF!</v>
      </c>
      <c r="AG718" s="235" t="e">
        <f t="shared" si="68"/>
        <v>#REF!</v>
      </c>
      <c r="AH718" s="305"/>
    </row>
    <row r="719" spans="1:62" ht="15.6">
      <c r="A719" s="305"/>
      <c r="B719" s="305" t="e">
        <f>+'Ark1'!#REF!</f>
        <v>#REF!</v>
      </c>
      <c r="C719" s="234" t="e">
        <f>+'Ark1'!#REF!</f>
        <v>#REF!</v>
      </c>
      <c r="D719" s="234" t="e">
        <f>VLOOKUP(C719,Klasse!$C$10:$D$26,2)</f>
        <v>#REF!</v>
      </c>
      <c r="E719" s="234" t="e">
        <f>+'Ark1'!#REF!</f>
        <v>#REF!</v>
      </c>
      <c r="F719" s="234" t="e">
        <f>+'Ark1'!#REF!</f>
        <v>#REF!</v>
      </c>
      <c r="G719" s="234" t="e">
        <f>VLOOKUP(F719,Slakteri!$C$9:$D$36,2)</f>
        <v>#REF!</v>
      </c>
      <c r="H719" s="234" t="e">
        <f>+IF(I719=0,"",'Ark1'!#REF!)</f>
        <v>#REF!</v>
      </c>
      <c r="I719" s="351" t="e">
        <f>+'Ark1'!#REF!</f>
        <v>#REF!</v>
      </c>
      <c r="J719" s="235" t="e">
        <f>+IF(I719=0,"",'Ark1'!#REF!)</f>
        <v>#REF!</v>
      </c>
      <c r="K719" s="235"/>
      <c r="L719" s="235" t="e">
        <f>+IF(I719=0,"",'Ark1'!#REF!)</f>
        <v>#REF!</v>
      </c>
      <c r="M719" s="235"/>
      <c r="N719" s="237" t="e">
        <f>+'Ark1'!#REF!</f>
        <v>#REF!</v>
      </c>
      <c r="O719" s="237"/>
      <c r="P719" s="237"/>
      <c r="Q719" s="237"/>
      <c r="R719" s="32" t="e">
        <f>+IF(I719=0,"",'Ark1'!#REF!)</f>
        <v>#REF!</v>
      </c>
      <c r="S719" s="32"/>
      <c r="T719" s="235" t="e">
        <f>+IF(N719=0,"",'Ark1'!#REF!)</f>
        <v>#REF!</v>
      </c>
      <c r="U719" s="235"/>
      <c r="V719" s="235" t="e">
        <f>+IF(N719=0,"",'Ark1'!#REF!)</f>
        <v>#REF!</v>
      </c>
      <c r="W719" s="235"/>
      <c r="X719" s="236" t="e">
        <f>+IF(I719=0,"",'Ark1'!#REF!)</f>
        <v>#REF!</v>
      </c>
      <c r="Y719" s="237" t="e">
        <f>+IF(I719=0,"",'Ark1'!#REF!)</f>
        <v>#REF!</v>
      </c>
      <c r="Z719" s="237" t="e">
        <f>+IF(I719=0,"",'Ark1'!#REF!)</f>
        <v>#REF!</v>
      </c>
      <c r="AA719" s="237" t="e">
        <f>+IF(I719=0,"",'Ark1'!#REF!)</f>
        <v>#REF!</v>
      </c>
      <c r="AB719" s="237" t="e">
        <f>+IF(I719=0,"",'Ark1'!#REF!)</f>
        <v>#REF!</v>
      </c>
      <c r="AC719" s="235" t="e">
        <f>+IF(I719=0,"",'Ark1'!#REF!)</f>
        <v>#REF!</v>
      </c>
      <c r="AD719" s="236" t="e">
        <f>+IF(I719=0,"",'Ark1'!#REF!)</f>
        <v>#REF!</v>
      </c>
      <c r="AE719" s="237" t="e">
        <f>+IF(I719=0,"",'Ark1'!#REF!)</f>
        <v>#REF!</v>
      </c>
      <c r="AF719" s="235" t="e">
        <f t="shared" si="67"/>
        <v>#REF!</v>
      </c>
      <c r="AG719" s="235" t="e">
        <f t="shared" si="68"/>
        <v>#REF!</v>
      </c>
      <c r="AH719" s="305"/>
    </row>
    <row r="720" spans="1:62" ht="15.6">
      <c r="A720" s="305"/>
      <c r="B720" s="305" t="e">
        <f>+'Ark1'!#REF!</f>
        <v>#REF!</v>
      </c>
      <c r="C720" s="234" t="e">
        <f>+'Ark1'!#REF!</f>
        <v>#REF!</v>
      </c>
      <c r="D720" s="234" t="e">
        <f>VLOOKUP(C720,Klasse!$C$10:$D$26,2)</f>
        <v>#REF!</v>
      </c>
      <c r="E720" s="234" t="e">
        <f>+'Ark1'!#REF!</f>
        <v>#REF!</v>
      </c>
      <c r="F720" s="234" t="e">
        <f>+'Ark1'!#REF!</f>
        <v>#REF!</v>
      </c>
      <c r="G720" s="234" t="e">
        <f>VLOOKUP(F720,Slakteri!$C$9:$D$36,2)</f>
        <v>#REF!</v>
      </c>
      <c r="H720" s="234" t="e">
        <f>+IF(I720=0,"",'Ark1'!#REF!)</f>
        <v>#REF!</v>
      </c>
      <c r="I720" s="351" t="e">
        <f>+'Ark1'!#REF!</f>
        <v>#REF!</v>
      </c>
      <c r="J720" s="235" t="e">
        <f>+IF(I720=0,"",'Ark1'!#REF!)</f>
        <v>#REF!</v>
      </c>
      <c r="K720" s="235"/>
      <c r="L720" s="235" t="e">
        <f>+IF(I720=0,"",'Ark1'!#REF!)</f>
        <v>#REF!</v>
      </c>
      <c r="M720" s="235"/>
      <c r="N720" s="237" t="e">
        <f>+'Ark1'!#REF!</f>
        <v>#REF!</v>
      </c>
      <c r="O720" s="237"/>
      <c r="P720" s="237"/>
      <c r="Q720" s="237"/>
      <c r="R720" s="32" t="e">
        <f>+IF(I720=0,"",'Ark1'!#REF!)</f>
        <v>#REF!</v>
      </c>
      <c r="S720" s="32"/>
      <c r="T720" s="235" t="e">
        <f>+IF(N720=0,"",'Ark1'!#REF!)</f>
        <v>#REF!</v>
      </c>
      <c r="U720" s="235"/>
      <c r="V720" s="235" t="e">
        <f>+IF(N720=0,"",'Ark1'!#REF!)</f>
        <v>#REF!</v>
      </c>
      <c r="W720" s="235"/>
      <c r="X720" s="236" t="e">
        <f>+IF(I720=0,"",'Ark1'!#REF!)</f>
        <v>#REF!</v>
      </c>
      <c r="Y720" s="237" t="e">
        <f>+IF(I720=0,"",'Ark1'!#REF!)</f>
        <v>#REF!</v>
      </c>
      <c r="Z720" s="237" t="e">
        <f>+IF(I720=0,"",'Ark1'!#REF!)</f>
        <v>#REF!</v>
      </c>
      <c r="AA720" s="237" t="e">
        <f>+IF(I720=0,"",'Ark1'!#REF!)</f>
        <v>#REF!</v>
      </c>
      <c r="AB720" s="237" t="e">
        <f>+IF(I720=0,"",'Ark1'!#REF!)</f>
        <v>#REF!</v>
      </c>
      <c r="AC720" s="235" t="e">
        <f>+IF(I720=0,"",'Ark1'!#REF!)</f>
        <v>#REF!</v>
      </c>
      <c r="AD720" s="236" t="e">
        <f>+IF(I720=0,"",'Ark1'!#REF!)</f>
        <v>#REF!</v>
      </c>
      <c r="AE720" s="237" t="e">
        <f>+IF(I720=0,"",'Ark1'!#REF!)</f>
        <v>#REF!</v>
      </c>
      <c r="AF720" s="235" t="e">
        <f t="shared" si="67"/>
        <v>#REF!</v>
      </c>
      <c r="AG720" s="235" t="e">
        <f t="shared" si="68"/>
        <v>#REF!</v>
      </c>
      <c r="AH720" s="305"/>
    </row>
    <row r="721" spans="1:34" ht="15.6">
      <c r="A721" s="305"/>
      <c r="B721" s="305" t="e">
        <f>+'Ark1'!#REF!</f>
        <v>#REF!</v>
      </c>
      <c r="C721" s="234" t="e">
        <f>+'Ark1'!#REF!</f>
        <v>#REF!</v>
      </c>
      <c r="D721" s="234" t="e">
        <f>VLOOKUP(C721,Klasse!$C$10:$D$26,2)</f>
        <v>#REF!</v>
      </c>
      <c r="E721" s="234" t="e">
        <f>+'Ark1'!#REF!</f>
        <v>#REF!</v>
      </c>
      <c r="F721" s="234" t="e">
        <f>+'Ark1'!#REF!</f>
        <v>#REF!</v>
      </c>
      <c r="G721" s="234" t="e">
        <f>VLOOKUP(F721,Slakteri!$C$9:$D$36,2)</f>
        <v>#REF!</v>
      </c>
      <c r="H721" s="234" t="e">
        <f>+IF(I721=0,"",'Ark1'!#REF!)</f>
        <v>#REF!</v>
      </c>
      <c r="I721" s="351" t="e">
        <f>+'Ark1'!#REF!</f>
        <v>#REF!</v>
      </c>
      <c r="J721" s="235" t="e">
        <f>+IF(I721=0,"",'Ark1'!#REF!)</f>
        <v>#REF!</v>
      </c>
      <c r="K721" s="235"/>
      <c r="L721" s="235" t="e">
        <f>+IF(I721=0,"",'Ark1'!#REF!)</f>
        <v>#REF!</v>
      </c>
      <c r="M721" s="235"/>
      <c r="N721" s="237" t="e">
        <f>+'Ark1'!#REF!</f>
        <v>#REF!</v>
      </c>
      <c r="O721" s="237"/>
      <c r="P721" s="237"/>
      <c r="Q721" s="237"/>
      <c r="R721" s="32" t="e">
        <f>+IF(I721=0,"",'Ark1'!#REF!)</f>
        <v>#REF!</v>
      </c>
      <c r="S721" s="32"/>
      <c r="T721" s="235" t="e">
        <f>+IF(N721=0,"",'Ark1'!#REF!)</f>
        <v>#REF!</v>
      </c>
      <c r="U721" s="235"/>
      <c r="V721" s="235" t="e">
        <f>+IF(N721=0,"",'Ark1'!#REF!)</f>
        <v>#REF!</v>
      </c>
      <c r="W721" s="235"/>
      <c r="X721" s="236" t="e">
        <f>+IF(I721=0,"",'Ark1'!#REF!)</f>
        <v>#REF!</v>
      </c>
      <c r="Y721" s="237" t="e">
        <f>+IF(I721=0,"",'Ark1'!#REF!)</f>
        <v>#REF!</v>
      </c>
      <c r="Z721" s="237" t="e">
        <f>+IF(I721=0,"",'Ark1'!#REF!)</f>
        <v>#REF!</v>
      </c>
      <c r="AA721" s="237" t="e">
        <f>+IF(I721=0,"",'Ark1'!#REF!)</f>
        <v>#REF!</v>
      </c>
      <c r="AB721" s="237" t="e">
        <f>+IF(I721=0,"",'Ark1'!#REF!)</f>
        <v>#REF!</v>
      </c>
      <c r="AC721" s="235" t="e">
        <f>+IF(I721=0,"",'Ark1'!#REF!)</f>
        <v>#REF!</v>
      </c>
      <c r="AD721" s="236" t="e">
        <f>+IF(I721=0,"",'Ark1'!#REF!)</f>
        <v>#REF!</v>
      </c>
      <c r="AE721" s="237" t="e">
        <f>+IF(I721=0,"",'Ark1'!#REF!)</f>
        <v>#REF!</v>
      </c>
      <c r="AF721" s="235" t="e">
        <f t="shared" si="67"/>
        <v>#REF!</v>
      </c>
      <c r="AG721" s="235" t="e">
        <f t="shared" si="68"/>
        <v>#REF!</v>
      </c>
      <c r="AH721" s="305"/>
    </row>
    <row r="722" spans="1:34" ht="15.6">
      <c r="A722" s="305"/>
      <c r="B722" s="305" t="e">
        <f>+'Ark1'!#REF!</f>
        <v>#REF!</v>
      </c>
      <c r="C722" s="234" t="e">
        <f>+'Ark1'!#REF!</f>
        <v>#REF!</v>
      </c>
      <c r="D722" s="234" t="e">
        <f>VLOOKUP(C722,Klasse!$C$10:$D$26,2)</f>
        <v>#REF!</v>
      </c>
      <c r="E722" s="234" t="e">
        <f>+'Ark1'!#REF!</f>
        <v>#REF!</v>
      </c>
      <c r="F722" s="234" t="e">
        <f>+'Ark1'!#REF!</f>
        <v>#REF!</v>
      </c>
      <c r="G722" s="234" t="e">
        <f>VLOOKUP(F722,Slakteri!$C$9:$D$36,2)</f>
        <v>#REF!</v>
      </c>
      <c r="H722" s="234" t="e">
        <f>+IF(I722=0,"",'Ark1'!#REF!)</f>
        <v>#REF!</v>
      </c>
      <c r="I722" s="351" t="e">
        <f>+'Ark1'!#REF!</f>
        <v>#REF!</v>
      </c>
      <c r="J722" s="235" t="e">
        <f>+IF(I722=0,"",'Ark1'!#REF!)</f>
        <v>#REF!</v>
      </c>
      <c r="K722" s="235"/>
      <c r="L722" s="235" t="e">
        <f>+IF(I722=0,"",'Ark1'!#REF!)</f>
        <v>#REF!</v>
      </c>
      <c r="M722" s="235"/>
      <c r="N722" s="237" t="e">
        <f>+'Ark1'!#REF!</f>
        <v>#REF!</v>
      </c>
      <c r="O722" s="237"/>
      <c r="P722" s="237"/>
      <c r="Q722" s="237"/>
      <c r="R722" s="32" t="e">
        <f>+IF(I722=0,"",'Ark1'!#REF!)</f>
        <v>#REF!</v>
      </c>
      <c r="S722" s="32"/>
      <c r="T722" s="235" t="e">
        <f>+IF(N722=0,"",'Ark1'!#REF!)</f>
        <v>#REF!</v>
      </c>
      <c r="U722" s="235"/>
      <c r="V722" s="235" t="e">
        <f>+IF(N722=0,"",'Ark1'!#REF!)</f>
        <v>#REF!</v>
      </c>
      <c r="W722" s="235"/>
      <c r="X722" s="236" t="e">
        <f>+IF(I722=0,"",'Ark1'!#REF!)</f>
        <v>#REF!</v>
      </c>
      <c r="Y722" s="237" t="e">
        <f>+IF(I722=0,"",'Ark1'!#REF!)</f>
        <v>#REF!</v>
      </c>
      <c r="Z722" s="237" t="e">
        <f>+IF(I722=0,"",'Ark1'!#REF!)</f>
        <v>#REF!</v>
      </c>
      <c r="AA722" s="237" t="e">
        <f>+IF(I722=0,"",'Ark1'!#REF!)</f>
        <v>#REF!</v>
      </c>
      <c r="AB722" s="237" t="e">
        <f>+IF(I722=0,"",'Ark1'!#REF!)</f>
        <v>#REF!</v>
      </c>
      <c r="AC722" s="235" t="e">
        <f>+IF(I722=0,"",'Ark1'!#REF!)</f>
        <v>#REF!</v>
      </c>
      <c r="AD722" s="236" t="e">
        <f>+IF(I722=0,"",'Ark1'!#REF!)</f>
        <v>#REF!</v>
      </c>
      <c r="AE722" s="237" t="e">
        <f>+IF(I722=0,"",'Ark1'!#REF!)</f>
        <v>#REF!</v>
      </c>
      <c r="AF722" s="235" t="e">
        <f t="shared" si="67"/>
        <v>#REF!</v>
      </c>
      <c r="AG722" s="235" t="e">
        <f t="shared" si="68"/>
        <v>#REF!</v>
      </c>
      <c r="AH722" s="305"/>
    </row>
    <row r="723" spans="1:34" ht="15.6">
      <c r="A723" s="305"/>
      <c r="B723" s="305" t="e">
        <f>+'Ark1'!#REF!</f>
        <v>#REF!</v>
      </c>
      <c r="C723" s="234" t="e">
        <f>+'Ark1'!#REF!</f>
        <v>#REF!</v>
      </c>
      <c r="D723" s="234" t="e">
        <f>VLOOKUP(C723,Klasse!$C$10:$D$26,2)</f>
        <v>#REF!</v>
      </c>
      <c r="E723" s="234" t="e">
        <f>+'Ark1'!#REF!</f>
        <v>#REF!</v>
      </c>
      <c r="F723" s="234" t="e">
        <f>+'Ark1'!#REF!</f>
        <v>#REF!</v>
      </c>
      <c r="G723" s="234" t="e">
        <f>VLOOKUP(F723,Slakteri!$C$9:$D$36,2)</f>
        <v>#REF!</v>
      </c>
      <c r="H723" s="234" t="e">
        <f>+IF(I723=0,"",'Ark1'!#REF!)</f>
        <v>#REF!</v>
      </c>
      <c r="I723" s="351" t="e">
        <f>+'Ark1'!#REF!</f>
        <v>#REF!</v>
      </c>
      <c r="J723" s="235" t="e">
        <f>+IF(I723=0,"",'Ark1'!#REF!)</f>
        <v>#REF!</v>
      </c>
      <c r="K723" s="235"/>
      <c r="L723" s="235" t="e">
        <f>+IF(I723=0,"",'Ark1'!#REF!)</f>
        <v>#REF!</v>
      </c>
      <c r="M723" s="235"/>
      <c r="N723" s="237" t="e">
        <f>+'Ark1'!#REF!</f>
        <v>#REF!</v>
      </c>
      <c r="O723" s="237"/>
      <c r="P723" s="237"/>
      <c r="Q723" s="237"/>
      <c r="R723" s="32" t="e">
        <f>+IF(I723=0,"",'Ark1'!#REF!)</f>
        <v>#REF!</v>
      </c>
      <c r="S723" s="32"/>
      <c r="T723" s="235" t="e">
        <f>+IF(N723=0,"",'Ark1'!#REF!)</f>
        <v>#REF!</v>
      </c>
      <c r="U723" s="235"/>
      <c r="V723" s="235" t="e">
        <f>+IF(N723=0,"",'Ark1'!#REF!)</f>
        <v>#REF!</v>
      </c>
      <c r="W723" s="235"/>
      <c r="X723" s="236" t="e">
        <f>+IF(I723=0,"",'Ark1'!#REF!)</f>
        <v>#REF!</v>
      </c>
      <c r="Y723" s="237" t="e">
        <f>+IF(I723=0,"",'Ark1'!#REF!)</f>
        <v>#REF!</v>
      </c>
      <c r="Z723" s="237" t="e">
        <f>+IF(I723=0,"",'Ark1'!#REF!)</f>
        <v>#REF!</v>
      </c>
      <c r="AA723" s="237" t="e">
        <f>+IF(I723=0,"",'Ark1'!#REF!)</f>
        <v>#REF!</v>
      </c>
      <c r="AB723" s="237" t="e">
        <f>+IF(I723=0,"",'Ark1'!#REF!)</f>
        <v>#REF!</v>
      </c>
      <c r="AC723" s="235" t="e">
        <f>+IF(I723=0,"",'Ark1'!#REF!)</f>
        <v>#REF!</v>
      </c>
      <c r="AD723" s="236" t="e">
        <f>+IF(I723=0,"",'Ark1'!#REF!)</f>
        <v>#REF!</v>
      </c>
      <c r="AE723" s="237" t="e">
        <f>+IF(I723=0,"",'Ark1'!#REF!)</f>
        <v>#REF!</v>
      </c>
      <c r="AF723" s="235" t="e">
        <f t="shared" si="67"/>
        <v>#REF!</v>
      </c>
      <c r="AG723" s="235" t="e">
        <f t="shared" si="68"/>
        <v>#REF!</v>
      </c>
      <c r="AH723" s="305"/>
    </row>
    <row r="724" spans="1:34" ht="15.6">
      <c r="A724" s="305"/>
      <c r="B724" s="305" t="e">
        <f>+'Ark1'!#REF!</f>
        <v>#REF!</v>
      </c>
      <c r="C724" s="234" t="e">
        <f>+'Ark1'!#REF!</f>
        <v>#REF!</v>
      </c>
      <c r="D724" s="234" t="e">
        <f>VLOOKUP(C724,Klasse!$C$10:$D$26,2)</f>
        <v>#REF!</v>
      </c>
      <c r="E724" s="234" t="e">
        <f>+'Ark1'!#REF!</f>
        <v>#REF!</v>
      </c>
      <c r="F724" s="234" t="e">
        <f>+'Ark1'!#REF!</f>
        <v>#REF!</v>
      </c>
      <c r="G724" s="234" t="e">
        <f>VLOOKUP(F724,Slakteri!$C$9:$D$36,2)</f>
        <v>#REF!</v>
      </c>
      <c r="H724" s="234" t="e">
        <f>+IF(I724=0,"",'Ark1'!#REF!)</f>
        <v>#REF!</v>
      </c>
      <c r="I724" s="351" t="e">
        <f>+'Ark1'!#REF!</f>
        <v>#REF!</v>
      </c>
      <c r="J724" s="235" t="e">
        <f>+IF(I724=0,"",'Ark1'!#REF!)</f>
        <v>#REF!</v>
      </c>
      <c r="K724" s="235"/>
      <c r="L724" s="235" t="e">
        <f>+IF(I724=0,"",'Ark1'!#REF!)</f>
        <v>#REF!</v>
      </c>
      <c r="M724" s="235"/>
      <c r="N724" s="237" t="e">
        <f>+'Ark1'!#REF!</f>
        <v>#REF!</v>
      </c>
      <c r="O724" s="237"/>
      <c r="P724" s="237"/>
      <c r="Q724" s="237"/>
      <c r="R724" s="32" t="e">
        <f>+IF(I724=0,"",'Ark1'!#REF!)</f>
        <v>#REF!</v>
      </c>
      <c r="S724" s="32"/>
      <c r="T724" s="235" t="e">
        <f>+IF(N724=0,"",'Ark1'!#REF!)</f>
        <v>#REF!</v>
      </c>
      <c r="U724" s="235"/>
      <c r="V724" s="235" t="e">
        <f>+IF(N724=0,"",'Ark1'!#REF!)</f>
        <v>#REF!</v>
      </c>
      <c r="W724" s="235"/>
      <c r="X724" s="236" t="e">
        <f>+IF(I724=0,"",'Ark1'!#REF!)</f>
        <v>#REF!</v>
      </c>
      <c r="Y724" s="237" t="e">
        <f>+IF(I724=0,"",'Ark1'!#REF!)</f>
        <v>#REF!</v>
      </c>
      <c r="Z724" s="237" t="e">
        <f>+IF(I724=0,"",'Ark1'!#REF!)</f>
        <v>#REF!</v>
      </c>
      <c r="AA724" s="237" t="e">
        <f>+IF(I724=0,"",'Ark1'!#REF!)</f>
        <v>#REF!</v>
      </c>
      <c r="AB724" s="237" t="e">
        <f>+IF(I724=0,"",'Ark1'!#REF!)</f>
        <v>#REF!</v>
      </c>
      <c r="AC724" s="235" t="e">
        <f>+IF(I724=0,"",'Ark1'!#REF!)</f>
        <v>#REF!</v>
      </c>
      <c r="AD724" s="236" t="e">
        <f>+IF(I724=0,"",'Ark1'!#REF!)</f>
        <v>#REF!</v>
      </c>
      <c r="AE724" s="237" t="e">
        <f>+IF(I724=0,"",'Ark1'!#REF!)</f>
        <v>#REF!</v>
      </c>
      <c r="AF724" s="235" t="e">
        <f t="shared" si="67"/>
        <v>#REF!</v>
      </c>
      <c r="AG724" s="235" t="e">
        <f t="shared" si="68"/>
        <v>#REF!</v>
      </c>
      <c r="AH724" s="305"/>
    </row>
    <row r="725" spans="1:34" ht="15.6">
      <c r="A725" s="305"/>
      <c r="B725" s="305" t="e">
        <f>+'Ark1'!#REF!</f>
        <v>#REF!</v>
      </c>
      <c r="C725" s="234" t="e">
        <f>+'Ark1'!#REF!</f>
        <v>#REF!</v>
      </c>
      <c r="D725" s="234" t="e">
        <f>VLOOKUP(C725,Klasse!$C$10:$D$26,2)</f>
        <v>#REF!</v>
      </c>
      <c r="E725" s="234" t="e">
        <f>+'Ark1'!#REF!</f>
        <v>#REF!</v>
      </c>
      <c r="F725" s="234" t="e">
        <f>+'Ark1'!#REF!</f>
        <v>#REF!</v>
      </c>
      <c r="G725" s="234" t="e">
        <f>VLOOKUP(F725,Slakteri!$C$9:$D$36,2)</f>
        <v>#REF!</v>
      </c>
      <c r="H725" s="234" t="e">
        <f>+IF(I725=0,"",'Ark1'!#REF!)</f>
        <v>#REF!</v>
      </c>
      <c r="I725" s="351" t="e">
        <f>+'Ark1'!#REF!</f>
        <v>#REF!</v>
      </c>
      <c r="J725" s="235" t="e">
        <f>+IF(I725=0,"",'Ark1'!#REF!)</f>
        <v>#REF!</v>
      </c>
      <c r="K725" s="235"/>
      <c r="L725" s="235" t="e">
        <f>+IF(I725=0,"",'Ark1'!#REF!)</f>
        <v>#REF!</v>
      </c>
      <c r="M725" s="235"/>
      <c r="N725" s="237" t="e">
        <f>+'Ark1'!#REF!</f>
        <v>#REF!</v>
      </c>
      <c r="O725" s="237"/>
      <c r="P725" s="237"/>
      <c r="Q725" s="237"/>
      <c r="R725" s="32" t="e">
        <f>+IF(I725=0,"",'Ark1'!#REF!)</f>
        <v>#REF!</v>
      </c>
      <c r="S725" s="32"/>
      <c r="T725" s="235" t="e">
        <f>+IF(N725=0,"",'Ark1'!#REF!)</f>
        <v>#REF!</v>
      </c>
      <c r="U725" s="235"/>
      <c r="V725" s="235" t="e">
        <f>+IF(N725=0,"",'Ark1'!#REF!)</f>
        <v>#REF!</v>
      </c>
      <c r="W725" s="235"/>
      <c r="X725" s="236" t="e">
        <f>+IF(I725=0,"",'Ark1'!#REF!)</f>
        <v>#REF!</v>
      </c>
      <c r="Y725" s="237" t="e">
        <f>+IF(I725=0,"",'Ark1'!#REF!)</f>
        <v>#REF!</v>
      </c>
      <c r="Z725" s="237" t="e">
        <f>+IF(I725=0,"",'Ark1'!#REF!)</f>
        <v>#REF!</v>
      </c>
      <c r="AA725" s="237" t="e">
        <f>+IF(I725=0,"",'Ark1'!#REF!)</f>
        <v>#REF!</v>
      </c>
      <c r="AB725" s="237" t="e">
        <f>+IF(I725=0,"",'Ark1'!#REF!)</f>
        <v>#REF!</v>
      </c>
      <c r="AC725" s="235" t="e">
        <f>+IF(I725=0,"",'Ark1'!#REF!)</f>
        <v>#REF!</v>
      </c>
      <c r="AD725" s="236" t="e">
        <f>+IF(I725=0,"",'Ark1'!#REF!)</f>
        <v>#REF!</v>
      </c>
      <c r="AE725" s="237" t="e">
        <f>+IF(I725=0,"",'Ark1'!#REF!)</f>
        <v>#REF!</v>
      </c>
      <c r="AF725" s="235" t="e">
        <f t="shared" si="67"/>
        <v>#REF!</v>
      </c>
      <c r="AG725" s="235" t="e">
        <f t="shared" si="68"/>
        <v>#REF!</v>
      </c>
      <c r="AH725" s="305"/>
    </row>
    <row r="726" spans="1:34" ht="15.6">
      <c r="A726" s="305"/>
      <c r="B726" s="305" t="e">
        <f>+'Ark1'!#REF!</f>
        <v>#REF!</v>
      </c>
      <c r="C726" s="234" t="e">
        <f>+'Ark1'!#REF!</f>
        <v>#REF!</v>
      </c>
      <c r="D726" s="234" t="e">
        <f>VLOOKUP(C726,Klasse!$C$10:$D$26,2)</f>
        <v>#REF!</v>
      </c>
      <c r="E726" s="234" t="e">
        <f>+'Ark1'!#REF!</f>
        <v>#REF!</v>
      </c>
      <c r="F726" s="234" t="e">
        <f>+'Ark1'!#REF!</f>
        <v>#REF!</v>
      </c>
      <c r="G726" s="234" t="e">
        <f>VLOOKUP(F726,Slakteri!$C$9:$D$36,2)</f>
        <v>#REF!</v>
      </c>
      <c r="H726" s="234" t="e">
        <f>+IF(I726=0,"",'Ark1'!#REF!)</f>
        <v>#REF!</v>
      </c>
      <c r="I726" s="351" t="e">
        <f>+'Ark1'!#REF!</f>
        <v>#REF!</v>
      </c>
      <c r="J726" s="235" t="e">
        <f>+IF(I726=0,"",'Ark1'!#REF!)</f>
        <v>#REF!</v>
      </c>
      <c r="K726" s="235"/>
      <c r="L726" s="235" t="e">
        <f>+IF(I726=0,"",'Ark1'!#REF!)</f>
        <v>#REF!</v>
      </c>
      <c r="M726" s="235"/>
      <c r="N726" s="237" t="e">
        <f>+'Ark1'!#REF!</f>
        <v>#REF!</v>
      </c>
      <c r="O726" s="237"/>
      <c r="P726" s="237"/>
      <c r="Q726" s="237"/>
      <c r="R726" s="32" t="e">
        <f>+IF(I726=0,"",'Ark1'!#REF!)</f>
        <v>#REF!</v>
      </c>
      <c r="S726" s="32"/>
      <c r="T726" s="235" t="e">
        <f>+IF(N726=0,"",'Ark1'!#REF!)</f>
        <v>#REF!</v>
      </c>
      <c r="U726" s="235"/>
      <c r="V726" s="235" t="e">
        <f>+IF(N726=0,"",'Ark1'!#REF!)</f>
        <v>#REF!</v>
      </c>
      <c r="W726" s="235"/>
      <c r="X726" s="236" t="e">
        <f>+IF(I726=0,"",'Ark1'!#REF!)</f>
        <v>#REF!</v>
      </c>
      <c r="Y726" s="237" t="e">
        <f>+IF(I726=0,"",'Ark1'!#REF!)</f>
        <v>#REF!</v>
      </c>
      <c r="Z726" s="237" t="e">
        <f>+IF(I726=0,"",'Ark1'!#REF!)</f>
        <v>#REF!</v>
      </c>
      <c r="AA726" s="237" t="e">
        <f>+IF(I726=0,"",'Ark1'!#REF!)</f>
        <v>#REF!</v>
      </c>
      <c r="AB726" s="237" t="e">
        <f>+IF(I726=0,"",'Ark1'!#REF!)</f>
        <v>#REF!</v>
      </c>
      <c r="AC726" s="235" t="e">
        <f>+IF(I726=0,"",'Ark1'!#REF!)</f>
        <v>#REF!</v>
      </c>
      <c r="AD726" s="236" t="e">
        <f>+IF(I726=0,"",'Ark1'!#REF!)</f>
        <v>#REF!</v>
      </c>
      <c r="AE726" s="237" t="e">
        <f>+IF(I726=0,"",'Ark1'!#REF!)</f>
        <v>#REF!</v>
      </c>
      <c r="AF726" s="235" t="e">
        <f t="shared" si="67"/>
        <v>#REF!</v>
      </c>
      <c r="AG726" s="235" t="e">
        <f t="shared" si="68"/>
        <v>#REF!</v>
      </c>
      <c r="AH726" s="305"/>
    </row>
    <row r="727" spans="1:34" ht="15.6">
      <c r="A727" s="305"/>
      <c r="B727" s="305" t="e">
        <f>+'Ark1'!#REF!</f>
        <v>#REF!</v>
      </c>
      <c r="C727" s="234" t="e">
        <f>+'Ark1'!#REF!</f>
        <v>#REF!</v>
      </c>
      <c r="D727" s="234" t="e">
        <f>VLOOKUP(C727,Klasse!$C$10:$D$26,2)</f>
        <v>#REF!</v>
      </c>
      <c r="E727" s="234" t="e">
        <f>+'Ark1'!#REF!</f>
        <v>#REF!</v>
      </c>
      <c r="F727" s="234" t="e">
        <f>+'Ark1'!#REF!</f>
        <v>#REF!</v>
      </c>
      <c r="G727" s="234" t="e">
        <f>VLOOKUP(F727,Slakteri!$C$9:$D$36,2)</f>
        <v>#REF!</v>
      </c>
      <c r="H727" s="234" t="e">
        <f>+IF(I727=0,"",'Ark1'!#REF!)</f>
        <v>#REF!</v>
      </c>
      <c r="I727" s="351" t="e">
        <f>+'Ark1'!#REF!</f>
        <v>#REF!</v>
      </c>
      <c r="J727" s="235" t="e">
        <f>+IF(I727=0,"",'Ark1'!#REF!)</f>
        <v>#REF!</v>
      </c>
      <c r="K727" s="235"/>
      <c r="L727" s="235" t="e">
        <f>+IF(I727=0,"",'Ark1'!#REF!)</f>
        <v>#REF!</v>
      </c>
      <c r="M727" s="235"/>
      <c r="N727" s="237" t="e">
        <f>+'Ark1'!#REF!</f>
        <v>#REF!</v>
      </c>
      <c r="O727" s="237"/>
      <c r="P727" s="237"/>
      <c r="Q727" s="237"/>
      <c r="R727" s="32" t="e">
        <f>+IF(I727=0,"",'Ark1'!#REF!)</f>
        <v>#REF!</v>
      </c>
      <c r="S727" s="32"/>
      <c r="T727" s="235" t="e">
        <f>+IF(N727=0,"",'Ark1'!#REF!)</f>
        <v>#REF!</v>
      </c>
      <c r="U727" s="235"/>
      <c r="V727" s="235" t="e">
        <f>+IF(N727=0,"",'Ark1'!#REF!)</f>
        <v>#REF!</v>
      </c>
      <c r="W727" s="235"/>
      <c r="X727" s="236" t="e">
        <f>+IF(I727=0,"",'Ark1'!#REF!)</f>
        <v>#REF!</v>
      </c>
      <c r="Y727" s="237" t="e">
        <f>+IF(I727=0,"",'Ark1'!#REF!)</f>
        <v>#REF!</v>
      </c>
      <c r="Z727" s="237" t="e">
        <f>+IF(I727=0,"",'Ark1'!#REF!)</f>
        <v>#REF!</v>
      </c>
      <c r="AA727" s="237" t="e">
        <f>+IF(I727=0,"",'Ark1'!#REF!)</f>
        <v>#REF!</v>
      </c>
      <c r="AB727" s="237" t="e">
        <f>+IF(I727=0,"",'Ark1'!#REF!)</f>
        <v>#REF!</v>
      </c>
      <c r="AC727" s="235" t="e">
        <f>+IF(I727=0,"",'Ark1'!#REF!)</f>
        <v>#REF!</v>
      </c>
      <c r="AD727" s="236" t="e">
        <f>+IF(I727=0,"",'Ark1'!#REF!)</f>
        <v>#REF!</v>
      </c>
      <c r="AE727" s="237" t="e">
        <f>+IF(I727=0,"",'Ark1'!#REF!)</f>
        <v>#REF!</v>
      </c>
      <c r="AF727" s="235" t="e">
        <f t="shared" si="67"/>
        <v>#REF!</v>
      </c>
      <c r="AG727" s="235" t="e">
        <f t="shared" si="68"/>
        <v>#REF!</v>
      </c>
      <c r="AH727" s="305"/>
    </row>
    <row r="728" spans="1:34" ht="15.6">
      <c r="A728" s="305"/>
      <c r="B728" s="305" t="e">
        <f>+'Ark1'!#REF!</f>
        <v>#REF!</v>
      </c>
      <c r="C728" s="234" t="e">
        <f>+'Ark1'!#REF!</f>
        <v>#REF!</v>
      </c>
      <c r="D728" s="234" t="e">
        <f>VLOOKUP(C728,Klasse!$C$10:$D$26,2)</f>
        <v>#REF!</v>
      </c>
      <c r="E728" s="234" t="e">
        <f>+'Ark1'!#REF!</f>
        <v>#REF!</v>
      </c>
      <c r="F728" s="234" t="e">
        <f>+'Ark1'!#REF!</f>
        <v>#REF!</v>
      </c>
      <c r="G728" s="234" t="e">
        <f>VLOOKUP(F728,Slakteri!$C$9:$D$36,2)</f>
        <v>#REF!</v>
      </c>
      <c r="H728" s="234" t="e">
        <f>+IF(I728=0,"",'Ark1'!#REF!)</f>
        <v>#REF!</v>
      </c>
      <c r="I728" s="351" t="e">
        <f>+'Ark1'!#REF!</f>
        <v>#REF!</v>
      </c>
      <c r="J728" s="235" t="e">
        <f>+IF(I728=0,"",'Ark1'!#REF!)</f>
        <v>#REF!</v>
      </c>
      <c r="K728" s="235"/>
      <c r="L728" s="235" t="e">
        <f>+IF(I728=0,"",'Ark1'!#REF!)</f>
        <v>#REF!</v>
      </c>
      <c r="M728" s="235"/>
      <c r="N728" s="237" t="e">
        <f>+'Ark1'!#REF!</f>
        <v>#REF!</v>
      </c>
      <c r="O728" s="237"/>
      <c r="P728" s="237"/>
      <c r="Q728" s="237"/>
      <c r="R728" s="32" t="e">
        <f>+IF(I728=0,"",'Ark1'!#REF!)</f>
        <v>#REF!</v>
      </c>
      <c r="S728" s="32"/>
      <c r="T728" s="235" t="e">
        <f>+IF(N728=0,"",'Ark1'!#REF!)</f>
        <v>#REF!</v>
      </c>
      <c r="U728" s="235"/>
      <c r="V728" s="235" t="e">
        <f>+IF(N728=0,"",'Ark1'!#REF!)</f>
        <v>#REF!</v>
      </c>
      <c r="W728" s="235"/>
      <c r="X728" s="236" t="e">
        <f>+IF(I728=0,"",'Ark1'!#REF!)</f>
        <v>#REF!</v>
      </c>
      <c r="Y728" s="237" t="e">
        <f>+IF(I728=0,"",'Ark1'!#REF!)</f>
        <v>#REF!</v>
      </c>
      <c r="Z728" s="237" t="e">
        <f>+IF(I728=0,"",'Ark1'!#REF!)</f>
        <v>#REF!</v>
      </c>
      <c r="AA728" s="237" t="e">
        <f>+IF(I728=0,"",'Ark1'!#REF!)</f>
        <v>#REF!</v>
      </c>
      <c r="AB728" s="237" t="e">
        <f>+IF(I728=0,"",'Ark1'!#REF!)</f>
        <v>#REF!</v>
      </c>
      <c r="AC728" s="235" t="e">
        <f>+IF(I728=0,"",'Ark1'!#REF!)</f>
        <v>#REF!</v>
      </c>
      <c r="AD728" s="236" t="e">
        <f>+IF(I728=0,"",'Ark1'!#REF!)</f>
        <v>#REF!</v>
      </c>
      <c r="AE728" s="237" t="e">
        <f>+IF(I728=0,"",'Ark1'!#REF!)</f>
        <v>#REF!</v>
      </c>
      <c r="AF728" s="235" t="e">
        <f t="shared" si="67"/>
        <v>#REF!</v>
      </c>
      <c r="AG728" s="235" t="e">
        <f t="shared" si="68"/>
        <v>#REF!</v>
      </c>
      <c r="AH728" s="305"/>
    </row>
    <row r="729" spans="1:34" ht="15.6">
      <c r="A729" s="305"/>
      <c r="B729" s="305" t="e">
        <f>+'Ark1'!#REF!</f>
        <v>#REF!</v>
      </c>
      <c r="C729" s="234" t="e">
        <f>+'Ark1'!#REF!</f>
        <v>#REF!</v>
      </c>
      <c r="D729" s="234" t="e">
        <f>VLOOKUP(C729,Klasse!$C$10:$D$26,2)</f>
        <v>#REF!</v>
      </c>
      <c r="E729" s="234" t="e">
        <f>+'Ark1'!#REF!</f>
        <v>#REF!</v>
      </c>
      <c r="F729" s="234" t="e">
        <f>+'Ark1'!#REF!</f>
        <v>#REF!</v>
      </c>
      <c r="G729" s="234" t="e">
        <f>VLOOKUP(F729,Slakteri!$C$9:$D$36,2)</f>
        <v>#REF!</v>
      </c>
      <c r="H729" s="234" t="e">
        <f>+IF(I729=0,"",'Ark1'!#REF!)</f>
        <v>#REF!</v>
      </c>
      <c r="I729" s="351" t="e">
        <f>+'Ark1'!#REF!</f>
        <v>#REF!</v>
      </c>
      <c r="J729" s="235" t="e">
        <f>+IF(I729=0,"",'Ark1'!#REF!)</f>
        <v>#REF!</v>
      </c>
      <c r="K729" s="235"/>
      <c r="L729" s="235" t="e">
        <f>+IF(I729=0,"",'Ark1'!#REF!)</f>
        <v>#REF!</v>
      </c>
      <c r="M729" s="235"/>
      <c r="N729" s="237" t="e">
        <f>+'Ark1'!#REF!</f>
        <v>#REF!</v>
      </c>
      <c r="O729" s="237"/>
      <c r="P729" s="237"/>
      <c r="Q729" s="237"/>
      <c r="R729" s="32" t="e">
        <f>+IF(I729=0,"",'Ark1'!#REF!)</f>
        <v>#REF!</v>
      </c>
      <c r="S729" s="32"/>
      <c r="T729" s="235" t="e">
        <f>+IF(N729=0,"",'Ark1'!#REF!)</f>
        <v>#REF!</v>
      </c>
      <c r="U729" s="235"/>
      <c r="V729" s="235" t="e">
        <f>+IF(N729=0,"",'Ark1'!#REF!)</f>
        <v>#REF!</v>
      </c>
      <c r="W729" s="235"/>
      <c r="X729" s="236" t="e">
        <f>+IF(I729=0,"",'Ark1'!#REF!)</f>
        <v>#REF!</v>
      </c>
      <c r="Y729" s="237" t="e">
        <f>+IF(I729=0,"",'Ark1'!#REF!)</f>
        <v>#REF!</v>
      </c>
      <c r="Z729" s="237" t="e">
        <f>+IF(I729=0,"",'Ark1'!#REF!)</f>
        <v>#REF!</v>
      </c>
      <c r="AA729" s="237" t="e">
        <f>+IF(I729=0,"",'Ark1'!#REF!)</f>
        <v>#REF!</v>
      </c>
      <c r="AB729" s="237" t="e">
        <f>+IF(I729=0,"",'Ark1'!#REF!)</f>
        <v>#REF!</v>
      </c>
      <c r="AC729" s="235" t="e">
        <f>+IF(I729=0,"",'Ark1'!#REF!)</f>
        <v>#REF!</v>
      </c>
      <c r="AD729" s="236" t="e">
        <f>+IF(I729=0,"",'Ark1'!#REF!)</f>
        <v>#REF!</v>
      </c>
      <c r="AE729" s="237" t="e">
        <f>+IF(I729=0,"",'Ark1'!#REF!)</f>
        <v>#REF!</v>
      </c>
      <c r="AF729" s="235" t="e">
        <f t="shared" si="67"/>
        <v>#REF!</v>
      </c>
      <c r="AG729" s="235" t="e">
        <f t="shared" si="68"/>
        <v>#REF!</v>
      </c>
      <c r="AH729" s="305"/>
    </row>
    <row r="730" spans="1:34" ht="15.6">
      <c r="A730" s="305"/>
      <c r="B730" s="305" t="e">
        <f>+'Ark1'!#REF!</f>
        <v>#REF!</v>
      </c>
      <c r="C730" s="234" t="e">
        <f>+'Ark1'!#REF!</f>
        <v>#REF!</v>
      </c>
      <c r="D730" s="234" t="e">
        <f>VLOOKUP(C730,Klasse!$C$10:$D$26,2)</f>
        <v>#REF!</v>
      </c>
      <c r="E730" s="234" t="e">
        <f>+'Ark1'!#REF!</f>
        <v>#REF!</v>
      </c>
      <c r="F730" s="234" t="e">
        <f>+'Ark1'!#REF!</f>
        <v>#REF!</v>
      </c>
      <c r="G730" s="234" t="e">
        <f>VLOOKUP(F730,Slakteri!$C$9:$D$36,2)</f>
        <v>#REF!</v>
      </c>
      <c r="H730" s="234" t="e">
        <f>+IF(I730=0,"",'Ark1'!#REF!)</f>
        <v>#REF!</v>
      </c>
      <c r="I730" s="351" t="e">
        <f>+'Ark1'!#REF!</f>
        <v>#REF!</v>
      </c>
      <c r="J730" s="235" t="e">
        <f>+IF(I730=0,"",'Ark1'!#REF!)</f>
        <v>#REF!</v>
      </c>
      <c r="K730" s="235"/>
      <c r="L730" s="235" t="e">
        <f>+IF(I730=0,"",'Ark1'!#REF!)</f>
        <v>#REF!</v>
      </c>
      <c r="M730" s="235"/>
      <c r="N730" s="237" t="e">
        <f>+'Ark1'!#REF!</f>
        <v>#REF!</v>
      </c>
      <c r="O730" s="237"/>
      <c r="P730" s="237"/>
      <c r="Q730" s="237"/>
      <c r="R730" s="32" t="e">
        <f>+IF(I730=0,"",'Ark1'!#REF!)</f>
        <v>#REF!</v>
      </c>
      <c r="S730" s="32"/>
      <c r="T730" s="235" t="e">
        <f>+IF(N730=0,"",'Ark1'!#REF!)</f>
        <v>#REF!</v>
      </c>
      <c r="U730" s="235"/>
      <c r="V730" s="235" t="e">
        <f>+IF(N730=0,"",'Ark1'!#REF!)</f>
        <v>#REF!</v>
      </c>
      <c r="W730" s="235"/>
      <c r="X730" s="236" t="e">
        <f>+IF(I730=0,"",'Ark1'!#REF!)</f>
        <v>#REF!</v>
      </c>
      <c r="Y730" s="237" t="e">
        <f>+IF(I730=0,"",'Ark1'!#REF!)</f>
        <v>#REF!</v>
      </c>
      <c r="Z730" s="237" t="e">
        <f>+IF(I730=0,"",'Ark1'!#REF!)</f>
        <v>#REF!</v>
      </c>
      <c r="AA730" s="237" t="e">
        <f>+IF(I730=0,"",'Ark1'!#REF!)</f>
        <v>#REF!</v>
      </c>
      <c r="AB730" s="237" t="e">
        <f>+IF(I730=0,"",'Ark1'!#REF!)</f>
        <v>#REF!</v>
      </c>
      <c r="AC730" s="235" t="e">
        <f>+IF(I730=0,"",'Ark1'!#REF!)</f>
        <v>#REF!</v>
      </c>
      <c r="AD730" s="236" t="e">
        <f>+IF(I730=0,"",'Ark1'!#REF!)</f>
        <v>#REF!</v>
      </c>
      <c r="AE730" s="237" t="e">
        <f>+IF(I730=0,"",'Ark1'!#REF!)</f>
        <v>#REF!</v>
      </c>
      <c r="AF730" s="235" t="e">
        <f t="shared" si="67"/>
        <v>#REF!</v>
      </c>
      <c r="AG730" s="235" t="e">
        <f t="shared" si="68"/>
        <v>#REF!</v>
      </c>
      <c r="AH730" s="305"/>
    </row>
    <row r="731" spans="1:34" ht="15.6">
      <c r="A731" s="305"/>
      <c r="B731" s="305" t="e">
        <f>+'Ark1'!#REF!</f>
        <v>#REF!</v>
      </c>
      <c r="C731" s="234" t="e">
        <f>+'Ark1'!#REF!</f>
        <v>#REF!</v>
      </c>
      <c r="D731" s="234" t="e">
        <f>VLOOKUP(C731,Klasse!$C$10:$D$26,2)</f>
        <v>#REF!</v>
      </c>
      <c r="E731" s="234" t="e">
        <f>+'Ark1'!#REF!</f>
        <v>#REF!</v>
      </c>
      <c r="F731" s="234" t="e">
        <f>+'Ark1'!#REF!</f>
        <v>#REF!</v>
      </c>
      <c r="G731" s="234" t="e">
        <f>VLOOKUP(F731,Slakteri!$C$9:$D$36,2)</f>
        <v>#REF!</v>
      </c>
      <c r="H731" s="234" t="e">
        <f>+IF(I731=0,"",'Ark1'!#REF!)</f>
        <v>#REF!</v>
      </c>
      <c r="I731" s="351" t="e">
        <f>+'Ark1'!#REF!</f>
        <v>#REF!</v>
      </c>
      <c r="J731" s="235" t="e">
        <f>+IF(I731=0,"",'Ark1'!#REF!)</f>
        <v>#REF!</v>
      </c>
      <c r="K731" s="235"/>
      <c r="L731" s="235" t="e">
        <f>+IF(I731=0,"",'Ark1'!#REF!)</f>
        <v>#REF!</v>
      </c>
      <c r="M731" s="235"/>
      <c r="N731" s="237" t="e">
        <f>+'Ark1'!#REF!</f>
        <v>#REF!</v>
      </c>
      <c r="O731" s="237"/>
      <c r="P731" s="237"/>
      <c r="Q731" s="237"/>
      <c r="R731" s="32" t="e">
        <f>+IF(I731=0,"",'Ark1'!#REF!)</f>
        <v>#REF!</v>
      </c>
      <c r="S731" s="32"/>
      <c r="T731" s="235" t="e">
        <f>+IF(N731=0,"",'Ark1'!#REF!)</f>
        <v>#REF!</v>
      </c>
      <c r="U731" s="235"/>
      <c r="V731" s="235" t="e">
        <f>+IF(N731=0,"",'Ark1'!#REF!)</f>
        <v>#REF!</v>
      </c>
      <c r="W731" s="235"/>
      <c r="X731" s="236" t="e">
        <f>+IF(I731=0,"",'Ark1'!#REF!)</f>
        <v>#REF!</v>
      </c>
      <c r="Y731" s="237" t="e">
        <f>+IF(I731=0,"",'Ark1'!#REF!)</f>
        <v>#REF!</v>
      </c>
      <c r="Z731" s="237" t="e">
        <f>+IF(I731=0,"",'Ark1'!#REF!)</f>
        <v>#REF!</v>
      </c>
      <c r="AA731" s="237" t="e">
        <f>+IF(I731=0,"",'Ark1'!#REF!)</f>
        <v>#REF!</v>
      </c>
      <c r="AB731" s="237" t="e">
        <f>+IF(I731=0,"",'Ark1'!#REF!)</f>
        <v>#REF!</v>
      </c>
      <c r="AC731" s="235" t="e">
        <f>+IF(I731=0,"",'Ark1'!#REF!)</f>
        <v>#REF!</v>
      </c>
      <c r="AD731" s="236" t="e">
        <f>+IF(I731=0,"",'Ark1'!#REF!)</f>
        <v>#REF!</v>
      </c>
      <c r="AE731" s="237" t="e">
        <f>+IF(I731=0,"",'Ark1'!#REF!)</f>
        <v>#REF!</v>
      </c>
      <c r="AF731" s="235" t="e">
        <f t="shared" si="67"/>
        <v>#REF!</v>
      </c>
      <c r="AG731" s="235" t="e">
        <f t="shared" si="68"/>
        <v>#REF!</v>
      </c>
      <c r="AH731" s="305"/>
    </row>
    <row r="732" spans="1:34" ht="15.6">
      <c r="A732" s="305"/>
      <c r="B732" s="305" t="e">
        <f>+'Ark1'!#REF!</f>
        <v>#REF!</v>
      </c>
      <c r="C732" s="234" t="e">
        <f>+'Ark1'!#REF!</f>
        <v>#REF!</v>
      </c>
      <c r="D732" s="234" t="e">
        <f>VLOOKUP(C732,Klasse!$C$10:$D$26,2)</f>
        <v>#REF!</v>
      </c>
      <c r="E732" s="234" t="e">
        <f>+'Ark1'!#REF!</f>
        <v>#REF!</v>
      </c>
      <c r="F732" s="234" t="e">
        <f>+'Ark1'!#REF!</f>
        <v>#REF!</v>
      </c>
      <c r="G732" s="234" t="e">
        <f>VLOOKUP(F732,Slakteri!$C$9:$D$36,2)</f>
        <v>#REF!</v>
      </c>
      <c r="H732" s="234" t="e">
        <f>+IF(I732=0,"",'Ark1'!#REF!)</f>
        <v>#REF!</v>
      </c>
      <c r="I732" s="351" t="e">
        <f>+'Ark1'!#REF!</f>
        <v>#REF!</v>
      </c>
      <c r="J732" s="235" t="e">
        <f>+IF(I732=0,"",'Ark1'!#REF!)</f>
        <v>#REF!</v>
      </c>
      <c r="K732" s="235"/>
      <c r="L732" s="235" t="e">
        <f>+IF(I732=0,"",'Ark1'!#REF!)</f>
        <v>#REF!</v>
      </c>
      <c r="M732" s="235"/>
      <c r="N732" s="237" t="e">
        <f>+'Ark1'!#REF!</f>
        <v>#REF!</v>
      </c>
      <c r="O732" s="237"/>
      <c r="P732" s="237"/>
      <c r="Q732" s="237"/>
      <c r="R732" s="32" t="e">
        <f>+IF(I732=0,"",'Ark1'!#REF!)</f>
        <v>#REF!</v>
      </c>
      <c r="S732" s="32"/>
      <c r="T732" s="235" t="e">
        <f>+IF(N732=0,"",'Ark1'!#REF!)</f>
        <v>#REF!</v>
      </c>
      <c r="U732" s="235"/>
      <c r="V732" s="235" t="e">
        <f>+IF(N732=0,"",'Ark1'!#REF!)</f>
        <v>#REF!</v>
      </c>
      <c r="W732" s="235"/>
      <c r="X732" s="236" t="e">
        <f>+IF(I732=0,"",'Ark1'!#REF!)</f>
        <v>#REF!</v>
      </c>
      <c r="Y732" s="237" t="e">
        <f>+IF(I732=0,"",'Ark1'!#REF!)</f>
        <v>#REF!</v>
      </c>
      <c r="Z732" s="237" t="e">
        <f>+IF(I732=0,"",'Ark1'!#REF!)</f>
        <v>#REF!</v>
      </c>
      <c r="AA732" s="237" t="e">
        <f>+IF(I732=0,"",'Ark1'!#REF!)</f>
        <v>#REF!</v>
      </c>
      <c r="AB732" s="237" t="e">
        <f>+IF(I732=0,"",'Ark1'!#REF!)</f>
        <v>#REF!</v>
      </c>
      <c r="AC732" s="235" t="e">
        <f>+IF(I732=0,"",'Ark1'!#REF!)</f>
        <v>#REF!</v>
      </c>
      <c r="AD732" s="236" t="e">
        <f>+IF(I732=0,"",'Ark1'!#REF!)</f>
        <v>#REF!</v>
      </c>
      <c r="AE732" s="237" t="e">
        <f>+IF(I732=0,"",'Ark1'!#REF!)</f>
        <v>#REF!</v>
      </c>
      <c r="AF732" s="235" t="e">
        <f t="shared" si="67"/>
        <v>#REF!</v>
      </c>
      <c r="AG732" s="235" t="e">
        <f t="shared" si="68"/>
        <v>#REF!</v>
      </c>
      <c r="AH732" s="305"/>
    </row>
    <row r="733" spans="1:34" ht="15.6">
      <c r="A733" s="305"/>
      <c r="B733" s="305" t="e">
        <f>+'Ark1'!#REF!</f>
        <v>#REF!</v>
      </c>
      <c r="C733" s="234" t="e">
        <f>+'Ark1'!#REF!</f>
        <v>#REF!</v>
      </c>
      <c r="D733" s="234" t="e">
        <f>VLOOKUP(C733,Klasse!$C$10:$D$26,2)</f>
        <v>#REF!</v>
      </c>
      <c r="E733" s="234" t="e">
        <f>+'Ark1'!#REF!</f>
        <v>#REF!</v>
      </c>
      <c r="F733" s="234" t="e">
        <f>+'Ark1'!#REF!</f>
        <v>#REF!</v>
      </c>
      <c r="G733" s="234" t="e">
        <f>VLOOKUP(F733,Slakteri!$C$9:$D$36,2)</f>
        <v>#REF!</v>
      </c>
      <c r="H733" s="234" t="e">
        <f>+IF(I733=0,"",'Ark1'!#REF!)</f>
        <v>#REF!</v>
      </c>
      <c r="I733" s="351" t="e">
        <f>+'Ark1'!#REF!</f>
        <v>#REF!</v>
      </c>
      <c r="J733" s="235" t="e">
        <f>+IF(I733=0,"",'Ark1'!#REF!)</f>
        <v>#REF!</v>
      </c>
      <c r="K733" s="235"/>
      <c r="L733" s="235" t="e">
        <f>+IF(I733=0,"",'Ark1'!#REF!)</f>
        <v>#REF!</v>
      </c>
      <c r="M733" s="235"/>
      <c r="N733" s="237" t="e">
        <f>+'Ark1'!#REF!</f>
        <v>#REF!</v>
      </c>
      <c r="O733" s="237"/>
      <c r="P733" s="237"/>
      <c r="Q733" s="237"/>
      <c r="R733" s="32" t="e">
        <f>+IF(I733=0,"",'Ark1'!#REF!)</f>
        <v>#REF!</v>
      </c>
      <c r="S733" s="32"/>
      <c r="T733" s="235" t="e">
        <f>+IF(N733=0,"",'Ark1'!#REF!)</f>
        <v>#REF!</v>
      </c>
      <c r="U733" s="235"/>
      <c r="V733" s="235" t="e">
        <f>+IF(N733=0,"",'Ark1'!#REF!)</f>
        <v>#REF!</v>
      </c>
      <c r="W733" s="235"/>
      <c r="X733" s="236" t="e">
        <f>+IF(I733=0,"",'Ark1'!#REF!)</f>
        <v>#REF!</v>
      </c>
      <c r="Y733" s="237" t="e">
        <f>+IF(I733=0,"",'Ark1'!#REF!)</f>
        <v>#REF!</v>
      </c>
      <c r="Z733" s="237" t="e">
        <f>+IF(I733=0,"",'Ark1'!#REF!)</f>
        <v>#REF!</v>
      </c>
      <c r="AA733" s="237" t="e">
        <f>+IF(I733=0,"",'Ark1'!#REF!)</f>
        <v>#REF!</v>
      </c>
      <c r="AB733" s="237" t="e">
        <f>+IF(I733=0,"",'Ark1'!#REF!)</f>
        <v>#REF!</v>
      </c>
      <c r="AC733" s="235" t="e">
        <f>+IF(I733=0,"",'Ark1'!#REF!)</f>
        <v>#REF!</v>
      </c>
      <c r="AD733" s="236" t="e">
        <f>+IF(I733=0,"",'Ark1'!#REF!)</f>
        <v>#REF!</v>
      </c>
      <c r="AE733" s="237" t="e">
        <f>+IF(I733=0,"",'Ark1'!#REF!)</f>
        <v>#REF!</v>
      </c>
      <c r="AF733" s="235" t="e">
        <f t="shared" si="67"/>
        <v>#REF!</v>
      </c>
      <c r="AG733" s="235" t="e">
        <f t="shared" si="68"/>
        <v>#REF!</v>
      </c>
      <c r="AH733" s="305"/>
    </row>
    <row r="734" spans="1:34" ht="15.6">
      <c r="A734" s="305"/>
      <c r="B734" s="305" t="e">
        <f>+'Ark1'!#REF!</f>
        <v>#REF!</v>
      </c>
      <c r="C734" s="234" t="e">
        <f>+'Ark1'!#REF!</f>
        <v>#REF!</v>
      </c>
      <c r="D734" s="234" t="e">
        <f>VLOOKUP(C734,Klasse!$C$10:$D$26,2)</f>
        <v>#REF!</v>
      </c>
      <c r="E734" s="234" t="e">
        <f>+'Ark1'!#REF!</f>
        <v>#REF!</v>
      </c>
      <c r="F734" s="234" t="e">
        <f>+'Ark1'!#REF!</f>
        <v>#REF!</v>
      </c>
      <c r="G734" s="234" t="e">
        <f>VLOOKUP(F734,Slakteri!$C$9:$D$36,2)</f>
        <v>#REF!</v>
      </c>
      <c r="H734" s="234" t="e">
        <f>+IF(I734=0,"",'Ark1'!#REF!)</f>
        <v>#REF!</v>
      </c>
      <c r="I734" s="351" t="e">
        <f>+'Ark1'!#REF!</f>
        <v>#REF!</v>
      </c>
      <c r="J734" s="235" t="e">
        <f>+IF(I734=0,"",'Ark1'!#REF!)</f>
        <v>#REF!</v>
      </c>
      <c r="K734" s="235"/>
      <c r="L734" s="235" t="e">
        <f>+IF(I734=0,"",'Ark1'!#REF!)</f>
        <v>#REF!</v>
      </c>
      <c r="M734" s="235"/>
      <c r="N734" s="237" t="e">
        <f>+'Ark1'!#REF!</f>
        <v>#REF!</v>
      </c>
      <c r="O734" s="237"/>
      <c r="P734" s="237"/>
      <c r="Q734" s="237"/>
      <c r="R734" s="32" t="e">
        <f>+IF(I734=0,"",'Ark1'!#REF!)</f>
        <v>#REF!</v>
      </c>
      <c r="S734" s="32"/>
      <c r="T734" s="235" t="e">
        <f>+IF(N734=0,"",'Ark1'!#REF!)</f>
        <v>#REF!</v>
      </c>
      <c r="U734" s="235"/>
      <c r="V734" s="235" t="e">
        <f>+IF(N734=0,"",'Ark1'!#REF!)</f>
        <v>#REF!</v>
      </c>
      <c r="W734" s="235"/>
      <c r="X734" s="236" t="e">
        <f>+IF(I734=0,"",'Ark1'!#REF!)</f>
        <v>#REF!</v>
      </c>
      <c r="Y734" s="237" t="e">
        <f>+IF(I734=0,"",'Ark1'!#REF!)</f>
        <v>#REF!</v>
      </c>
      <c r="Z734" s="237" t="e">
        <f>+IF(I734=0,"",'Ark1'!#REF!)</f>
        <v>#REF!</v>
      </c>
      <c r="AA734" s="237" t="e">
        <f>+IF(I734=0,"",'Ark1'!#REF!)</f>
        <v>#REF!</v>
      </c>
      <c r="AB734" s="237" t="e">
        <f>+IF(I734=0,"",'Ark1'!#REF!)</f>
        <v>#REF!</v>
      </c>
      <c r="AC734" s="235" t="e">
        <f>+IF(I734=0,"",'Ark1'!#REF!)</f>
        <v>#REF!</v>
      </c>
      <c r="AD734" s="236" t="e">
        <f>+IF(I734=0,"",'Ark1'!#REF!)</f>
        <v>#REF!</v>
      </c>
      <c r="AE734" s="237" t="e">
        <f>+IF(I734=0,"",'Ark1'!#REF!)</f>
        <v>#REF!</v>
      </c>
      <c r="AF734" s="235" t="e">
        <f t="shared" si="67"/>
        <v>#REF!</v>
      </c>
      <c r="AG734" s="235" t="e">
        <f t="shared" si="68"/>
        <v>#REF!</v>
      </c>
      <c r="AH734" s="305"/>
    </row>
    <row r="735" spans="1:34" ht="15.6">
      <c r="A735" s="305"/>
      <c r="B735" s="305" t="e">
        <f>+'Ark1'!#REF!</f>
        <v>#REF!</v>
      </c>
      <c r="C735" s="234" t="e">
        <f>+'Ark1'!#REF!</f>
        <v>#REF!</v>
      </c>
      <c r="D735" s="234" t="e">
        <f>VLOOKUP(C735,Klasse!$C$10:$D$26,2)</f>
        <v>#REF!</v>
      </c>
      <c r="E735" s="234" t="e">
        <f>+'Ark1'!#REF!</f>
        <v>#REF!</v>
      </c>
      <c r="F735" s="234" t="e">
        <f>+'Ark1'!#REF!</f>
        <v>#REF!</v>
      </c>
      <c r="G735" s="234" t="e">
        <f>VLOOKUP(F735,Slakteri!$C$9:$D$36,2)</f>
        <v>#REF!</v>
      </c>
      <c r="H735" s="234" t="e">
        <f>+IF(I735=0,"",'Ark1'!#REF!)</f>
        <v>#REF!</v>
      </c>
      <c r="I735" s="351" t="e">
        <f>+'Ark1'!#REF!</f>
        <v>#REF!</v>
      </c>
      <c r="J735" s="235" t="e">
        <f>+IF(I735=0,"",'Ark1'!#REF!)</f>
        <v>#REF!</v>
      </c>
      <c r="K735" s="235"/>
      <c r="L735" s="235" t="e">
        <f>+IF(I735=0,"",'Ark1'!#REF!)</f>
        <v>#REF!</v>
      </c>
      <c r="M735" s="235"/>
      <c r="N735" s="237" t="e">
        <f>+'Ark1'!#REF!</f>
        <v>#REF!</v>
      </c>
      <c r="O735" s="237"/>
      <c r="P735" s="237"/>
      <c r="Q735" s="237"/>
      <c r="R735" s="32" t="e">
        <f>+IF(I735=0,"",'Ark1'!#REF!)</f>
        <v>#REF!</v>
      </c>
      <c r="S735" s="32"/>
      <c r="T735" s="235" t="e">
        <f>+IF(N735=0,"",'Ark1'!#REF!)</f>
        <v>#REF!</v>
      </c>
      <c r="U735" s="235"/>
      <c r="V735" s="235" t="e">
        <f>+IF(N735=0,"",'Ark1'!#REF!)</f>
        <v>#REF!</v>
      </c>
      <c r="W735" s="235"/>
      <c r="X735" s="236" t="e">
        <f>+IF(I735=0,"",'Ark1'!#REF!)</f>
        <v>#REF!</v>
      </c>
      <c r="Y735" s="237" t="e">
        <f>+IF(I735=0,"",'Ark1'!#REF!)</f>
        <v>#REF!</v>
      </c>
      <c r="Z735" s="237" t="e">
        <f>+IF(I735=0,"",'Ark1'!#REF!)</f>
        <v>#REF!</v>
      </c>
      <c r="AA735" s="237" t="e">
        <f>+IF(I735=0,"",'Ark1'!#REF!)</f>
        <v>#REF!</v>
      </c>
      <c r="AB735" s="237" t="e">
        <f>+IF(I735=0,"",'Ark1'!#REF!)</f>
        <v>#REF!</v>
      </c>
      <c r="AC735" s="235" t="e">
        <f>+IF(I735=0,"",'Ark1'!#REF!)</f>
        <v>#REF!</v>
      </c>
      <c r="AD735" s="236" t="e">
        <f>+IF(I735=0,"",'Ark1'!#REF!)</f>
        <v>#REF!</v>
      </c>
      <c r="AE735" s="237" t="e">
        <f>+IF(I735=0,"",'Ark1'!#REF!)</f>
        <v>#REF!</v>
      </c>
      <c r="AF735" s="235" t="e">
        <f t="shared" si="67"/>
        <v>#REF!</v>
      </c>
      <c r="AG735" s="235" t="e">
        <f t="shared" si="68"/>
        <v>#REF!</v>
      </c>
      <c r="AH735" s="305"/>
    </row>
    <row r="736" spans="1:34" ht="15.6">
      <c r="A736" s="305"/>
      <c r="B736" s="305" t="e">
        <f>+'Ark1'!#REF!</f>
        <v>#REF!</v>
      </c>
      <c r="C736" s="234" t="e">
        <f>+'Ark1'!#REF!</f>
        <v>#REF!</v>
      </c>
      <c r="D736" s="234" t="e">
        <f>VLOOKUP(C736,Klasse!$C$10:$D$26,2)</f>
        <v>#REF!</v>
      </c>
      <c r="E736" s="234" t="e">
        <f>+'Ark1'!#REF!</f>
        <v>#REF!</v>
      </c>
      <c r="F736" s="234" t="e">
        <f>+'Ark1'!#REF!</f>
        <v>#REF!</v>
      </c>
      <c r="G736" s="234" t="e">
        <f>VLOOKUP(F736,Slakteri!$C$9:$D$36,2)</f>
        <v>#REF!</v>
      </c>
      <c r="H736" s="234" t="e">
        <f>+IF(I736=0,"",'Ark1'!#REF!)</f>
        <v>#REF!</v>
      </c>
      <c r="I736" s="351" t="e">
        <f>+'Ark1'!#REF!</f>
        <v>#REF!</v>
      </c>
      <c r="J736" s="235" t="e">
        <f>+IF(I736=0,"",'Ark1'!#REF!)</f>
        <v>#REF!</v>
      </c>
      <c r="K736" s="235"/>
      <c r="L736" s="235" t="e">
        <f>+IF(I736=0,"",'Ark1'!#REF!)</f>
        <v>#REF!</v>
      </c>
      <c r="M736" s="235"/>
      <c r="N736" s="237" t="e">
        <f>+'Ark1'!#REF!</f>
        <v>#REF!</v>
      </c>
      <c r="O736" s="237"/>
      <c r="P736" s="237"/>
      <c r="Q736" s="237"/>
      <c r="R736" s="32" t="e">
        <f>+IF(I736=0,"",'Ark1'!#REF!)</f>
        <v>#REF!</v>
      </c>
      <c r="S736" s="32"/>
      <c r="T736" s="235" t="e">
        <f>+IF(N736=0,"",'Ark1'!#REF!)</f>
        <v>#REF!</v>
      </c>
      <c r="U736" s="235"/>
      <c r="V736" s="235" t="e">
        <f>+IF(N736=0,"",'Ark1'!#REF!)</f>
        <v>#REF!</v>
      </c>
      <c r="W736" s="235"/>
      <c r="X736" s="236" t="e">
        <f>+IF(I736=0,"",'Ark1'!#REF!)</f>
        <v>#REF!</v>
      </c>
      <c r="Y736" s="237" t="e">
        <f>+IF(I736=0,"",'Ark1'!#REF!)</f>
        <v>#REF!</v>
      </c>
      <c r="Z736" s="237" t="e">
        <f>+IF(I736=0,"",'Ark1'!#REF!)</f>
        <v>#REF!</v>
      </c>
      <c r="AA736" s="237" t="e">
        <f>+IF(I736=0,"",'Ark1'!#REF!)</f>
        <v>#REF!</v>
      </c>
      <c r="AB736" s="237" t="e">
        <f>+IF(I736=0,"",'Ark1'!#REF!)</f>
        <v>#REF!</v>
      </c>
      <c r="AC736" s="235" t="e">
        <f>+IF(I736=0,"",'Ark1'!#REF!)</f>
        <v>#REF!</v>
      </c>
      <c r="AD736" s="236" t="e">
        <f>+IF(I736=0,"",'Ark1'!#REF!)</f>
        <v>#REF!</v>
      </c>
      <c r="AE736" s="237" t="e">
        <f>+IF(I736=0,"",'Ark1'!#REF!)</f>
        <v>#REF!</v>
      </c>
      <c r="AF736" s="235" t="e">
        <f t="shared" si="67"/>
        <v>#REF!</v>
      </c>
      <c r="AG736" s="235" t="e">
        <f t="shared" si="68"/>
        <v>#REF!</v>
      </c>
      <c r="AH736" s="305"/>
    </row>
    <row r="737" spans="1:62" ht="15.6">
      <c r="A737" s="305"/>
      <c r="B737" s="305" t="e">
        <f>+'Ark1'!#REF!</f>
        <v>#REF!</v>
      </c>
      <c r="C737" s="234" t="e">
        <f>+'Ark1'!#REF!</f>
        <v>#REF!</v>
      </c>
      <c r="D737" s="234" t="e">
        <f>VLOOKUP(C737,Klasse!$C$10:$D$26,2)</f>
        <v>#REF!</v>
      </c>
      <c r="E737" s="234" t="e">
        <f>+'Ark1'!#REF!</f>
        <v>#REF!</v>
      </c>
      <c r="F737" s="234" t="e">
        <f>+'Ark1'!#REF!</f>
        <v>#REF!</v>
      </c>
      <c r="G737" s="234" t="e">
        <f>VLOOKUP(F737,Slakteri!$C$9:$D$36,2)</f>
        <v>#REF!</v>
      </c>
      <c r="H737" s="234" t="e">
        <f>+IF(I737=0,"",'Ark1'!#REF!)</f>
        <v>#REF!</v>
      </c>
      <c r="I737" s="351" t="e">
        <f>+'Ark1'!#REF!</f>
        <v>#REF!</v>
      </c>
      <c r="J737" s="235" t="e">
        <f>+IF(I737=0,"",'Ark1'!#REF!)</f>
        <v>#REF!</v>
      </c>
      <c r="K737" s="235"/>
      <c r="L737" s="235" t="e">
        <f>+IF(I737=0,"",'Ark1'!#REF!)</f>
        <v>#REF!</v>
      </c>
      <c r="M737" s="235"/>
      <c r="N737" s="237" t="e">
        <f>+'Ark1'!#REF!</f>
        <v>#REF!</v>
      </c>
      <c r="O737" s="237"/>
      <c r="P737" s="237"/>
      <c r="Q737" s="237"/>
      <c r="R737" s="32" t="e">
        <f>+IF(I737=0,"",'Ark1'!#REF!)</f>
        <v>#REF!</v>
      </c>
      <c r="S737" s="32"/>
      <c r="T737" s="235" t="e">
        <f>+IF(N737=0,"",'Ark1'!#REF!)</f>
        <v>#REF!</v>
      </c>
      <c r="U737" s="235"/>
      <c r="V737" s="235" t="e">
        <f>+IF(N737=0,"",'Ark1'!#REF!)</f>
        <v>#REF!</v>
      </c>
      <c r="W737" s="235"/>
      <c r="X737" s="236" t="e">
        <f>+IF(I737=0,"",'Ark1'!#REF!)</f>
        <v>#REF!</v>
      </c>
      <c r="Y737" s="237" t="e">
        <f>+IF(I737=0,"",'Ark1'!#REF!)</f>
        <v>#REF!</v>
      </c>
      <c r="Z737" s="237" t="e">
        <f>+IF(I737=0,"",'Ark1'!#REF!)</f>
        <v>#REF!</v>
      </c>
      <c r="AA737" s="237" t="e">
        <f>+IF(I737=0,"",'Ark1'!#REF!)</f>
        <v>#REF!</v>
      </c>
      <c r="AB737" s="237" t="e">
        <f>+IF(I737=0,"",'Ark1'!#REF!)</f>
        <v>#REF!</v>
      </c>
      <c r="AC737" s="235" t="e">
        <f>+IF(I737=0,"",'Ark1'!#REF!)</f>
        <v>#REF!</v>
      </c>
      <c r="AD737" s="236" t="e">
        <f>+IF(I737=0,"",'Ark1'!#REF!)</f>
        <v>#REF!</v>
      </c>
      <c r="AE737" s="237" t="e">
        <f>+IF(I737=0,"",'Ark1'!#REF!)</f>
        <v>#REF!</v>
      </c>
      <c r="AF737" s="235" t="e">
        <f t="shared" si="67"/>
        <v>#REF!</v>
      </c>
      <c r="AG737" s="235" t="e">
        <f t="shared" si="68"/>
        <v>#REF!</v>
      </c>
      <c r="AH737" s="305"/>
    </row>
    <row r="738" spans="1:62" ht="19.8">
      <c r="A738" s="305"/>
      <c r="B738" s="305"/>
      <c r="C738" s="305"/>
      <c r="D738" s="305"/>
      <c r="E738" s="305"/>
      <c r="F738" s="305"/>
      <c r="G738" s="305"/>
      <c r="H738" s="305"/>
      <c r="I738" s="352"/>
      <c r="J738" s="328"/>
      <c r="K738" s="328"/>
      <c r="L738" s="328"/>
      <c r="M738" s="328"/>
      <c r="N738" s="237" t="e">
        <f>+'Ark1'!#REF!</f>
        <v>#REF!</v>
      </c>
      <c r="O738" s="237"/>
      <c r="P738" s="237"/>
      <c r="Q738" s="237"/>
      <c r="R738" s="305"/>
      <c r="S738" s="305"/>
      <c r="T738" s="235" t="e">
        <f>+IF(N738=0,"",'Ark1'!#REF!)</f>
        <v>#REF!</v>
      </c>
      <c r="U738" s="235"/>
      <c r="V738" s="235" t="e">
        <f>+IF(N738=0,"",'Ark1'!#REF!)</f>
        <v>#REF!</v>
      </c>
      <c r="W738" s="235"/>
      <c r="X738" s="305"/>
      <c r="Y738" s="329"/>
      <c r="Z738" s="329"/>
      <c r="AA738" s="329"/>
      <c r="AB738" s="329"/>
      <c r="AC738" s="329"/>
      <c r="AD738" s="305"/>
      <c r="AE738" s="329"/>
      <c r="AF738" s="330"/>
      <c r="AG738" s="331"/>
      <c r="AH738" s="305"/>
      <c r="AI738" s="217"/>
      <c r="AK738" s="29"/>
      <c r="AL738" s="27"/>
      <c r="AM738" s="218"/>
      <c r="AN738" s="28"/>
      <c r="AR738" s="28"/>
      <c r="BJ738" s="230"/>
    </row>
    <row r="739" spans="1:62" ht="19.8">
      <c r="A739" s="305"/>
      <c r="B739" s="305" t="s">
        <v>648</v>
      </c>
      <c r="C739" s="305"/>
      <c r="D739" s="259" t="e">
        <f>+D741</f>
        <v>#REF!</v>
      </c>
      <c r="E739" s="305"/>
      <c r="F739" s="305"/>
      <c r="G739" s="305"/>
      <c r="H739" s="305"/>
      <c r="I739" s="336" t="e">
        <f>SUM(I741:I762)</f>
        <v>#REF!</v>
      </c>
      <c r="J739" s="328"/>
      <c r="K739" s="332"/>
      <c r="L739" s="332"/>
      <c r="M739" s="332"/>
      <c r="N739" s="237" t="e">
        <f>+'Ark1'!#REF!</f>
        <v>#REF!</v>
      </c>
      <c r="O739" s="237"/>
      <c r="P739" s="237"/>
      <c r="Q739" s="237"/>
      <c r="R739" s="262">
        <f>+Klasse!N419</f>
        <v>0</v>
      </c>
      <c r="S739" s="305"/>
      <c r="T739" s="235" t="e">
        <f>+IF(N739=0,"",'Ark1'!#REF!)</f>
        <v>#REF!</v>
      </c>
      <c r="U739" s="235"/>
      <c r="V739" s="235" t="e">
        <f>+IF(N739=0,"",'Ark1'!#REF!)</f>
        <v>#REF!</v>
      </c>
      <c r="W739" s="235"/>
      <c r="X739" s="333"/>
      <c r="Y739" s="329"/>
      <c r="Z739" s="329"/>
      <c r="AA739" s="329"/>
      <c r="AB739" s="329"/>
      <c r="AC739" s="329"/>
      <c r="AD739" s="305"/>
      <c r="AE739" s="329"/>
      <c r="AF739" s="329"/>
      <c r="AG739" s="329"/>
      <c r="AH739" s="305"/>
      <c r="AI739" s="217"/>
      <c r="AK739" s="29"/>
      <c r="AL739" s="27"/>
      <c r="AM739" s="218"/>
      <c r="AN739" s="28"/>
      <c r="AR739" s="28"/>
      <c r="BJ739" s="230"/>
    </row>
    <row r="740" spans="1:62" ht="19.8">
      <c r="A740" s="580"/>
      <c r="B740" s="580"/>
      <c r="C740" s="581"/>
      <c r="D740" s="580"/>
      <c r="E740" s="580"/>
      <c r="F740" s="580"/>
      <c r="G740" s="305"/>
      <c r="H740" s="334"/>
      <c r="I740" s="352"/>
      <c r="J740" s="328"/>
      <c r="K740" s="328"/>
      <c r="L740" s="328"/>
      <c r="M740" s="328"/>
      <c r="N740" s="237" t="e">
        <f>+'Ark1'!#REF!</f>
        <v>#REF!</v>
      </c>
      <c r="O740" s="237"/>
      <c r="P740" s="237"/>
      <c r="Q740" s="237"/>
      <c r="R740" s="328"/>
      <c r="S740" s="305"/>
      <c r="T740" s="235" t="e">
        <f>+IF(N740=0,"",'Ark1'!#REF!)</f>
        <v>#REF!</v>
      </c>
      <c r="U740" s="235"/>
      <c r="V740" s="235" t="e">
        <f>+IF(N740=0,"",'Ark1'!#REF!)</f>
        <v>#REF!</v>
      </c>
      <c r="W740" s="235"/>
      <c r="X740" s="334"/>
      <c r="Y740" s="329"/>
      <c r="Z740" s="329"/>
      <c r="AA740" s="329"/>
      <c r="AB740" s="329"/>
      <c r="AC740" s="330"/>
      <c r="AD740" s="305"/>
      <c r="AE740" s="330"/>
      <c r="AF740" s="330"/>
      <c r="AG740" s="331"/>
      <c r="AH740" s="305"/>
      <c r="AI740" s="217"/>
      <c r="AK740" s="29"/>
      <c r="AL740" s="27"/>
      <c r="AM740" s="218"/>
      <c r="AN740" s="28"/>
      <c r="AR740" s="28"/>
      <c r="BJ740" s="230"/>
    </row>
    <row r="741" spans="1:62" ht="15.6">
      <c r="A741" s="305"/>
      <c r="B741" s="305" t="e">
        <f>+'Ark1'!#REF!</f>
        <v>#REF!</v>
      </c>
      <c r="C741" s="234" t="e">
        <f>+'Ark1'!#REF!</f>
        <v>#REF!</v>
      </c>
      <c r="D741" s="234" t="e">
        <f>VLOOKUP(C741,Klasse!$C$10:$D$26,2)</f>
        <v>#REF!</v>
      </c>
      <c r="E741" s="234" t="e">
        <f>+'Ark1'!#REF!</f>
        <v>#REF!</v>
      </c>
      <c r="F741" s="234" t="e">
        <f>+'Ark1'!#REF!</f>
        <v>#REF!</v>
      </c>
      <c r="G741" s="234" t="e">
        <f>VLOOKUP(F741,Slakteri!$C$9:$D$36,2)</f>
        <v>#REF!</v>
      </c>
      <c r="H741" s="234" t="e">
        <f>+IF(I741=0,"",'Ark1'!#REF!)</f>
        <v>#REF!</v>
      </c>
      <c r="I741" s="351" t="e">
        <f>+'Ark1'!#REF!</f>
        <v>#REF!</v>
      </c>
      <c r="J741" s="235" t="e">
        <f>+IF(I741=0,"",'Ark1'!#REF!)</f>
        <v>#REF!</v>
      </c>
      <c r="K741" s="235"/>
      <c r="L741" s="235" t="e">
        <f>+IF(I741=0,"",'Ark1'!#REF!)</f>
        <v>#REF!</v>
      </c>
      <c r="M741" s="235"/>
      <c r="N741" s="237" t="e">
        <f>+'Ark1'!#REF!</f>
        <v>#REF!</v>
      </c>
      <c r="O741" s="237"/>
      <c r="P741" s="237"/>
      <c r="Q741" s="237"/>
      <c r="R741" s="32" t="e">
        <f>+IF(I741=0,"",'Ark1'!#REF!)</f>
        <v>#REF!</v>
      </c>
      <c r="S741" s="305"/>
      <c r="T741" s="235" t="e">
        <f>+IF(N741=0,"",'Ark1'!#REF!)</f>
        <v>#REF!</v>
      </c>
      <c r="U741" s="235"/>
      <c r="V741" s="235" t="e">
        <f>+IF(N741=0,"",'Ark1'!#REF!)</f>
        <v>#REF!</v>
      </c>
      <c r="W741" s="235"/>
      <c r="X741" s="236" t="e">
        <f>+IF(I741=0,"",'Ark1'!#REF!)</f>
        <v>#REF!</v>
      </c>
      <c r="Y741" s="237" t="e">
        <f>+IF(I741=0,"",'Ark1'!#REF!)</f>
        <v>#REF!</v>
      </c>
      <c r="Z741" s="237" t="e">
        <f>+IF(I741=0,"",'Ark1'!#REF!)</f>
        <v>#REF!</v>
      </c>
      <c r="AA741" s="237" t="e">
        <f>+IF(I741=0,"",'Ark1'!#REF!)</f>
        <v>#REF!</v>
      </c>
      <c r="AB741" s="237" t="e">
        <f>+IF(I741=0,"",'Ark1'!#REF!)</f>
        <v>#REF!</v>
      </c>
      <c r="AC741" s="235" t="e">
        <f>+IF(I741=0,"",'Ark1'!#REF!)</f>
        <v>#REF!</v>
      </c>
      <c r="AD741" s="236" t="e">
        <f>+IF(I741=0,"",'Ark1'!#REF!)</f>
        <v>#REF!</v>
      </c>
      <c r="AE741" s="237" t="e">
        <f>+IF(I741=0,"",'Ark1'!#REF!)</f>
        <v>#REF!</v>
      </c>
      <c r="AF741" s="235" t="e">
        <f t="shared" ref="AF741:AF762" si="69">IF(I741=0,"",R741/C741)</f>
        <v>#REF!</v>
      </c>
      <c r="AG741" s="235" t="e">
        <f t="shared" si="68"/>
        <v>#REF!</v>
      </c>
      <c r="AH741" s="305"/>
    </row>
    <row r="742" spans="1:62" ht="15.6">
      <c r="A742" s="305"/>
      <c r="B742" s="305" t="e">
        <f>+'Ark1'!#REF!</f>
        <v>#REF!</v>
      </c>
      <c r="C742" s="234" t="e">
        <f>+'Ark1'!#REF!</f>
        <v>#REF!</v>
      </c>
      <c r="D742" s="234" t="e">
        <f>VLOOKUP(C742,Klasse!$C$10:$D$26,2)</f>
        <v>#REF!</v>
      </c>
      <c r="E742" s="234" t="e">
        <f>+'Ark1'!#REF!</f>
        <v>#REF!</v>
      </c>
      <c r="F742" s="234" t="e">
        <f>+'Ark1'!#REF!</f>
        <v>#REF!</v>
      </c>
      <c r="G742" s="234" t="e">
        <f>VLOOKUP(F742,Slakteri!$C$9:$D$36,2)</f>
        <v>#REF!</v>
      </c>
      <c r="H742" s="234" t="e">
        <f>+IF(I742=0,"",'Ark1'!#REF!)</f>
        <v>#REF!</v>
      </c>
      <c r="I742" s="351" t="e">
        <f>+'Ark1'!#REF!</f>
        <v>#REF!</v>
      </c>
      <c r="J742" s="235" t="e">
        <f>+IF(I742=0,"",'Ark1'!#REF!)</f>
        <v>#REF!</v>
      </c>
      <c r="K742" s="235"/>
      <c r="L742" s="235" t="e">
        <f>+IF(I742=0,"",'Ark1'!#REF!)</f>
        <v>#REF!</v>
      </c>
      <c r="M742" s="235"/>
      <c r="N742" s="237" t="e">
        <f>+'Ark1'!#REF!</f>
        <v>#REF!</v>
      </c>
      <c r="O742" s="237"/>
      <c r="P742" s="237"/>
      <c r="Q742" s="237"/>
      <c r="R742" s="32" t="e">
        <f>+IF(I742=0,"",'Ark1'!#REF!)</f>
        <v>#REF!</v>
      </c>
      <c r="S742" s="305"/>
      <c r="T742" s="235" t="e">
        <f>+IF(N742=0,"",'Ark1'!#REF!)</f>
        <v>#REF!</v>
      </c>
      <c r="U742" s="235"/>
      <c r="V742" s="235" t="e">
        <f>+IF(N742=0,"",'Ark1'!#REF!)</f>
        <v>#REF!</v>
      </c>
      <c r="W742" s="235"/>
      <c r="X742" s="236" t="e">
        <f>+IF(I742=0,"",'Ark1'!#REF!)</f>
        <v>#REF!</v>
      </c>
      <c r="Y742" s="237" t="e">
        <f>+IF(I742=0,"",'Ark1'!#REF!)</f>
        <v>#REF!</v>
      </c>
      <c r="Z742" s="237" t="e">
        <f>+IF(I742=0,"",'Ark1'!#REF!)</f>
        <v>#REF!</v>
      </c>
      <c r="AA742" s="237" t="e">
        <f>+IF(I742=0,"",'Ark1'!#REF!)</f>
        <v>#REF!</v>
      </c>
      <c r="AB742" s="237" t="e">
        <f>+IF(I742=0,"",'Ark1'!#REF!)</f>
        <v>#REF!</v>
      </c>
      <c r="AC742" s="235" t="e">
        <f>+IF(I742=0,"",'Ark1'!#REF!)</f>
        <v>#REF!</v>
      </c>
      <c r="AD742" s="236" t="e">
        <f>+IF(I742=0,"",'Ark1'!#REF!)</f>
        <v>#REF!</v>
      </c>
      <c r="AE742" s="237" t="e">
        <f>+IF(I742=0,"",'Ark1'!#REF!)</f>
        <v>#REF!</v>
      </c>
      <c r="AF742" s="235" t="e">
        <f t="shared" si="69"/>
        <v>#REF!</v>
      </c>
      <c r="AG742" s="235" t="e">
        <f t="shared" si="68"/>
        <v>#REF!</v>
      </c>
      <c r="AH742" s="305"/>
    </row>
    <row r="743" spans="1:62" ht="15.6">
      <c r="A743" s="305"/>
      <c r="B743" s="305" t="e">
        <f>+'Ark1'!#REF!</f>
        <v>#REF!</v>
      </c>
      <c r="C743" s="234" t="e">
        <f>+'Ark1'!#REF!</f>
        <v>#REF!</v>
      </c>
      <c r="D743" s="234" t="e">
        <f>VLOOKUP(C743,Klasse!$C$10:$D$26,2)</f>
        <v>#REF!</v>
      </c>
      <c r="E743" s="234" t="e">
        <f>+'Ark1'!#REF!</f>
        <v>#REF!</v>
      </c>
      <c r="F743" s="234" t="e">
        <f>+'Ark1'!#REF!</f>
        <v>#REF!</v>
      </c>
      <c r="G743" s="234" t="e">
        <f>VLOOKUP(F743,Slakteri!$C$9:$D$36,2)</f>
        <v>#REF!</v>
      </c>
      <c r="H743" s="234" t="e">
        <f>+IF(I743=0,"",'Ark1'!#REF!)</f>
        <v>#REF!</v>
      </c>
      <c r="I743" s="351" t="e">
        <f>+'Ark1'!#REF!</f>
        <v>#REF!</v>
      </c>
      <c r="J743" s="235" t="e">
        <f>+IF(I743=0,"",'Ark1'!#REF!)</f>
        <v>#REF!</v>
      </c>
      <c r="K743" s="235"/>
      <c r="L743" s="235" t="e">
        <f>+IF(I743=0,"",'Ark1'!#REF!)</f>
        <v>#REF!</v>
      </c>
      <c r="M743" s="235"/>
      <c r="N743" s="237" t="e">
        <f>+'Ark1'!#REF!</f>
        <v>#REF!</v>
      </c>
      <c r="O743" s="237"/>
      <c r="P743" s="237"/>
      <c r="Q743" s="237"/>
      <c r="R743" s="32" t="e">
        <f>+IF(I743=0,"",'Ark1'!#REF!)</f>
        <v>#REF!</v>
      </c>
      <c r="S743" s="305"/>
      <c r="T743" s="235" t="e">
        <f>+IF(N743=0,"",'Ark1'!#REF!)</f>
        <v>#REF!</v>
      </c>
      <c r="U743" s="235"/>
      <c r="V743" s="235" t="e">
        <f>+IF(N743=0,"",'Ark1'!#REF!)</f>
        <v>#REF!</v>
      </c>
      <c r="W743" s="235"/>
      <c r="X743" s="236" t="e">
        <f>+IF(I743=0,"",'Ark1'!#REF!)</f>
        <v>#REF!</v>
      </c>
      <c r="Y743" s="237" t="e">
        <f>+IF(I743=0,"",'Ark1'!#REF!)</f>
        <v>#REF!</v>
      </c>
      <c r="Z743" s="237" t="e">
        <f>+IF(I743=0,"",'Ark1'!#REF!)</f>
        <v>#REF!</v>
      </c>
      <c r="AA743" s="237" t="e">
        <f>+IF(I743=0,"",'Ark1'!#REF!)</f>
        <v>#REF!</v>
      </c>
      <c r="AB743" s="237" t="e">
        <f>+IF(I743=0,"",'Ark1'!#REF!)</f>
        <v>#REF!</v>
      </c>
      <c r="AC743" s="235" t="e">
        <f>+IF(I743=0,"",'Ark1'!#REF!)</f>
        <v>#REF!</v>
      </c>
      <c r="AD743" s="236" t="e">
        <f>+IF(I743=0,"",'Ark1'!#REF!)</f>
        <v>#REF!</v>
      </c>
      <c r="AE743" s="237" t="e">
        <f>+IF(I743=0,"",'Ark1'!#REF!)</f>
        <v>#REF!</v>
      </c>
      <c r="AF743" s="235" t="e">
        <f t="shared" si="69"/>
        <v>#REF!</v>
      </c>
      <c r="AG743" s="235" t="e">
        <f t="shared" si="68"/>
        <v>#REF!</v>
      </c>
      <c r="AH743" s="305"/>
    </row>
    <row r="744" spans="1:62" ht="15.6">
      <c r="A744" s="305"/>
      <c r="B744" s="305" t="e">
        <f>+'Ark1'!#REF!</f>
        <v>#REF!</v>
      </c>
      <c r="C744" s="234" t="e">
        <f>+'Ark1'!#REF!</f>
        <v>#REF!</v>
      </c>
      <c r="D744" s="234" t="e">
        <f>VLOOKUP(C744,Klasse!$C$10:$D$26,2)</f>
        <v>#REF!</v>
      </c>
      <c r="E744" s="234" t="e">
        <f>+'Ark1'!#REF!</f>
        <v>#REF!</v>
      </c>
      <c r="F744" s="234" t="e">
        <f>+'Ark1'!#REF!</f>
        <v>#REF!</v>
      </c>
      <c r="G744" s="234" t="e">
        <f>VLOOKUP(F744,Slakteri!$C$9:$D$36,2)</f>
        <v>#REF!</v>
      </c>
      <c r="H744" s="234" t="e">
        <f>+IF(I744=0,"",'Ark1'!#REF!)</f>
        <v>#REF!</v>
      </c>
      <c r="I744" s="351" t="e">
        <f>+'Ark1'!#REF!</f>
        <v>#REF!</v>
      </c>
      <c r="J744" s="235" t="e">
        <f>+IF(I744=0,"",'Ark1'!#REF!)</f>
        <v>#REF!</v>
      </c>
      <c r="K744" s="235"/>
      <c r="L744" s="235" t="e">
        <f>+IF(I744=0,"",'Ark1'!#REF!)</f>
        <v>#REF!</v>
      </c>
      <c r="M744" s="235"/>
      <c r="N744" s="237" t="e">
        <f>+'Ark1'!#REF!</f>
        <v>#REF!</v>
      </c>
      <c r="O744" s="237"/>
      <c r="P744" s="237"/>
      <c r="Q744" s="237"/>
      <c r="R744" s="32" t="e">
        <f>+IF(I744=0,"",'Ark1'!#REF!)</f>
        <v>#REF!</v>
      </c>
      <c r="S744" s="305"/>
      <c r="T744" s="235" t="e">
        <f>+IF(N744=0,"",'Ark1'!#REF!)</f>
        <v>#REF!</v>
      </c>
      <c r="U744" s="235"/>
      <c r="V744" s="235" t="e">
        <f>+IF(N744=0,"",'Ark1'!#REF!)</f>
        <v>#REF!</v>
      </c>
      <c r="W744" s="235"/>
      <c r="X744" s="236" t="e">
        <f>+IF(I744=0,"",'Ark1'!#REF!)</f>
        <v>#REF!</v>
      </c>
      <c r="Y744" s="237" t="e">
        <f>+IF(I744=0,"",'Ark1'!#REF!)</f>
        <v>#REF!</v>
      </c>
      <c r="Z744" s="237" t="e">
        <f>+IF(I744=0,"",'Ark1'!#REF!)</f>
        <v>#REF!</v>
      </c>
      <c r="AA744" s="237" t="e">
        <f>+IF(I744=0,"",'Ark1'!#REF!)</f>
        <v>#REF!</v>
      </c>
      <c r="AB744" s="237" t="e">
        <f>+IF(I744=0,"",'Ark1'!#REF!)</f>
        <v>#REF!</v>
      </c>
      <c r="AC744" s="235" t="e">
        <f>+IF(I744=0,"",'Ark1'!#REF!)</f>
        <v>#REF!</v>
      </c>
      <c r="AD744" s="236" t="e">
        <f>+IF(I744=0,"",'Ark1'!#REF!)</f>
        <v>#REF!</v>
      </c>
      <c r="AE744" s="237" t="e">
        <f>+IF(I744=0,"",'Ark1'!#REF!)</f>
        <v>#REF!</v>
      </c>
      <c r="AF744" s="235" t="e">
        <f t="shared" si="69"/>
        <v>#REF!</v>
      </c>
      <c r="AG744" s="235" t="e">
        <f t="shared" si="68"/>
        <v>#REF!</v>
      </c>
      <c r="AH744" s="305"/>
    </row>
    <row r="745" spans="1:62" ht="15.6">
      <c r="A745" s="305"/>
      <c r="B745" s="305" t="e">
        <f>+'Ark1'!#REF!</f>
        <v>#REF!</v>
      </c>
      <c r="C745" s="234" t="e">
        <f>+'Ark1'!#REF!</f>
        <v>#REF!</v>
      </c>
      <c r="D745" s="234" t="e">
        <f>VLOOKUP(C745,Klasse!$C$10:$D$26,2)</f>
        <v>#REF!</v>
      </c>
      <c r="E745" s="234" t="e">
        <f>+'Ark1'!#REF!</f>
        <v>#REF!</v>
      </c>
      <c r="F745" s="234" t="e">
        <f>+'Ark1'!#REF!</f>
        <v>#REF!</v>
      </c>
      <c r="G745" s="234" t="e">
        <f>VLOOKUP(F745,Slakteri!$C$9:$D$36,2)</f>
        <v>#REF!</v>
      </c>
      <c r="H745" s="234" t="e">
        <f>+IF(I745=0,"",'Ark1'!#REF!)</f>
        <v>#REF!</v>
      </c>
      <c r="I745" s="351" t="e">
        <f>+'Ark1'!#REF!</f>
        <v>#REF!</v>
      </c>
      <c r="J745" s="235" t="e">
        <f>+IF(I745=0,"",'Ark1'!#REF!)</f>
        <v>#REF!</v>
      </c>
      <c r="K745" s="235"/>
      <c r="L745" s="235" t="e">
        <f>+IF(I745=0,"",'Ark1'!#REF!)</f>
        <v>#REF!</v>
      </c>
      <c r="M745" s="235"/>
      <c r="N745" s="237" t="e">
        <f>+'Ark1'!#REF!</f>
        <v>#REF!</v>
      </c>
      <c r="O745" s="237"/>
      <c r="P745" s="237"/>
      <c r="Q745" s="237"/>
      <c r="R745" s="32" t="e">
        <f>+IF(I745=0,"",'Ark1'!#REF!)</f>
        <v>#REF!</v>
      </c>
      <c r="S745" s="305"/>
      <c r="T745" s="235" t="e">
        <f>+IF(N745=0,"",'Ark1'!#REF!)</f>
        <v>#REF!</v>
      </c>
      <c r="U745" s="235"/>
      <c r="V745" s="235" t="e">
        <f>+IF(N745=0,"",'Ark1'!#REF!)</f>
        <v>#REF!</v>
      </c>
      <c r="W745" s="235"/>
      <c r="X745" s="236" t="e">
        <f>+IF(I745=0,"",'Ark1'!#REF!)</f>
        <v>#REF!</v>
      </c>
      <c r="Y745" s="237" t="e">
        <f>+IF(I745=0,"",'Ark1'!#REF!)</f>
        <v>#REF!</v>
      </c>
      <c r="Z745" s="237" t="e">
        <f>+IF(I745=0,"",'Ark1'!#REF!)</f>
        <v>#REF!</v>
      </c>
      <c r="AA745" s="237" t="e">
        <f>+IF(I745=0,"",'Ark1'!#REF!)</f>
        <v>#REF!</v>
      </c>
      <c r="AB745" s="237" t="e">
        <f>+IF(I745=0,"",'Ark1'!#REF!)</f>
        <v>#REF!</v>
      </c>
      <c r="AC745" s="235" t="e">
        <f>+IF(I745=0,"",'Ark1'!#REF!)</f>
        <v>#REF!</v>
      </c>
      <c r="AD745" s="236" t="e">
        <f>+IF(I745=0,"",'Ark1'!#REF!)</f>
        <v>#REF!</v>
      </c>
      <c r="AE745" s="237" t="e">
        <f>+IF(I745=0,"",'Ark1'!#REF!)</f>
        <v>#REF!</v>
      </c>
      <c r="AF745" s="235" t="e">
        <f t="shared" si="69"/>
        <v>#REF!</v>
      </c>
      <c r="AG745" s="235" t="e">
        <f t="shared" si="68"/>
        <v>#REF!</v>
      </c>
      <c r="AH745" s="305"/>
    </row>
    <row r="746" spans="1:62" ht="15.6">
      <c r="A746" s="305"/>
      <c r="B746" s="305" t="e">
        <f>+'Ark1'!#REF!</f>
        <v>#REF!</v>
      </c>
      <c r="C746" s="234" t="e">
        <f>+'Ark1'!#REF!</f>
        <v>#REF!</v>
      </c>
      <c r="D746" s="234" t="e">
        <f>VLOOKUP(C746,Klasse!$C$10:$D$26,2)</f>
        <v>#REF!</v>
      </c>
      <c r="E746" s="234" t="e">
        <f>+'Ark1'!#REF!</f>
        <v>#REF!</v>
      </c>
      <c r="F746" s="234" t="e">
        <f>+'Ark1'!#REF!</f>
        <v>#REF!</v>
      </c>
      <c r="G746" s="234" t="e">
        <f>VLOOKUP(F746,Slakteri!$C$9:$D$36,2)</f>
        <v>#REF!</v>
      </c>
      <c r="H746" s="234" t="e">
        <f>+IF(I746=0,"",'Ark1'!#REF!)</f>
        <v>#REF!</v>
      </c>
      <c r="I746" s="351" t="e">
        <f>+'Ark1'!#REF!</f>
        <v>#REF!</v>
      </c>
      <c r="J746" s="235" t="e">
        <f>+IF(I746=0,"",'Ark1'!#REF!)</f>
        <v>#REF!</v>
      </c>
      <c r="K746" s="235"/>
      <c r="L746" s="235" t="e">
        <f>+IF(I746=0,"",'Ark1'!#REF!)</f>
        <v>#REF!</v>
      </c>
      <c r="M746" s="235"/>
      <c r="N746" s="237" t="e">
        <f>+'Ark1'!#REF!</f>
        <v>#REF!</v>
      </c>
      <c r="O746" s="237"/>
      <c r="P746" s="237"/>
      <c r="Q746" s="237"/>
      <c r="R746" s="32" t="e">
        <f>+IF(I746=0,"",'Ark1'!#REF!)</f>
        <v>#REF!</v>
      </c>
      <c r="S746" s="305"/>
      <c r="T746" s="235" t="e">
        <f>+IF(N746=0,"",'Ark1'!#REF!)</f>
        <v>#REF!</v>
      </c>
      <c r="U746" s="235"/>
      <c r="V746" s="235" t="e">
        <f>+IF(N746=0,"",'Ark1'!#REF!)</f>
        <v>#REF!</v>
      </c>
      <c r="W746" s="235"/>
      <c r="X746" s="236" t="e">
        <f>+IF(I746=0,"",'Ark1'!#REF!)</f>
        <v>#REF!</v>
      </c>
      <c r="Y746" s="237" t="e">
        <f>+IF(I746=0,"",'Ark1'!#REF!)</f>
        <v>#REF!</v>
      </c>
      <c r="Z746" s="237" t="e">
        <f>+IF(I746=0,"",'Ark1'!#REF!)</f>
        <v>#REF!</v>
      </c>
      <c r="AA746" s="237" t="e">
        <f>+IF(I746=0,"",'Ark1'!#REF!)</f>
        <v>#REF!</v>
      </c>
      <c r="AB746" s="237" t="e">
        <f>+IF(I746=0,"",'Ark1'!#REF!)</f>
        <v>#REF!</v>
      </c>
      <c r="AC746" s="235" t="e">
        <f>+IF(I746=0,"",'Ark1'!#REF!)</f>
        <v>#REF!</v>
      </c>
      <c r="AD746" s="236" t="e">
        <f>+IF(I746=0,"",'Ark1'!#REF!)</f>
        <v>#REF!</v>
      </c>
      <c r="AE746" s="237" t="e">
        <f>+IF(I746=0,"",'Ark1'!#REF!)</f>
        <v>#REF!</v>
      </c>
      <c r="AF746" s="235" t="e">
        <f t="shared" si="69"/>
        <v>#REF!</v>
      </c>
      <c r="AG746" s="235" t="e">
        <f t="shared" si="68"/>
        <v>#REF!</v>
      </c>
      <c r="AH746" s="305"/>
    </row>
    <row r="747" spans="1:62" ht="15.6">
      <c r="A747" s="305"/>
      <c r="B747" s="305" t="e">
        <f>+'Ark1'!#REF!</f>
        <v>#REF!</v>
      </c>
      <c r="C747" s="234" t="e">
        <f>+'Ark1'!#REF!</f>
        <v>#REF!</v>
      </c>
      <c r="D747" s="234" t="e">
        <f>VLOOKUP(C747,Klasse!$C$10:$D$26,2)</f>
        <v>#REF!</v>
      </c>
      <c r="E747" s="234" t="e">
        <f>+'Ark1'!#REF!</f>
        <v>#REF!</v>
      </c>
      <c r="F747" s="234" t="e">
        <f>+'Ark1'!#REF!</f>
        <v>#REF!</v>
      </c>
      <c r="G747" s="234" t="e">
        <f>VLOOKUP(F747,Slakteri!$C$9:$D$36,2)</f>
        <v>#REF!</v>
      </c>
      <c r="H747" s="234" t="e">
        <f>+IF(I747=0,"",'Ark1'!#REF!)</f>
        <v>#REF!</v>
      </c>
      <c r="I747" s="351" t="e">
        <f>+'Ark1'!#REF!</f>
        <v>#REF!</v>
      </c>
      <c r="J747" s="235" t="e">
        <f>+IF(I747=0,"",'Ark1'!#REF!)</f>
        <v>#REF!</v>
      </c>
      <c r="K747" s="235"/>
      <c r="L747" s="235" t="e">
        <f>+IF(I747=0,"",'Ark1'!#REF!)</f>
        <v>#REF!</v>
      </c>
      <c r="M747" s="235"/>
      <c r="N747" s="237" t="e">
        <f>+'Ark1'!#REF!</f>
        <v>#REF!</v>
      </c>
      <c r="O747" s="237"/>
      <c r="P747" s="237"/>
      <c r="Q747" s="237"/>
      <c r="R747" s="32" t="e">
        <f>+IF(I747=0,"",'Ark1'!#REF!)</f>
        <v>#REF!</v>
      </c>
      <c r="S747" s="305"/>
      <c r="T747" s="235" t="e">
        <f>+IF(N747=0,"",'Ark1'!#REF!)</f>
        <v>#REF!</v>
      </c>
      <c r="U747" s="235"/>
      <c r="V747" s="235" t="e">
        <f>+IF(N747=0,"",'Ark1'!#REF!)</f>
        <v>#REF!</v>
      </c>
      <c r="W747" s="235"/>
      <c r="X747" s="236" t="e">
        <f>+IF(I747=0,"",'Ark1'!#REF!)</f>
        <v>#REF!</v>
      </c>
      <c r="Y747" s="237" t="e">
        <f>+IF(I747=0,"",'Ark1'!#REF!)</f>
        <v>#REF!</v>
      </c>
      <c r="Z747" s="237" t="e">
        <f>+IF(I747=0,"",'Ark1'!#REF!)</f>
        <v>#REF!</v>
      </c>
      <c r="AA747" s="237" t="e">
        <f>+IF(I747=0,"",'Ark1'!#REF!)</f>
        <v>#REF!</v>
      </c>
      <c r="AB747" s="237" t="e">
        <f>+IF(I747=0,"",'Ark1'!#REF!)</f>
        <v>#REF!</v>
      </c>
      <c r="AC747" s="235" t="e">
        <f>+IF(I747=0,"",'Ark1'!#REF!)</f>
        <v>#REF!</v>
      </c>
      <c r="AD747" s="236" t="e">
        <f>+IF(I747=0,"",'Ark1'!#REF!)</f>
        <v>#REF!</v>
      </c>
      <c r="AE747" s="237" t="e">
        <f>+IF(I747=0,"",'Ark1'!#REF!)</f>
        <v>#REF!</v>
      </c>
      <c r="AF747" s="235" t="e">
        <f t="shared" si="69"/>
        <v>#REF!</v>
      </c>
      <c r="AG747" s="235" t="e">
        <f t="shared" si="68"/>
        <v>#REF!</v>
      </c>
      <c r="AH747" s="305"/>
    </row>
    <row r="748" spans="1:62" ht="15.6">
      <c r="A748" s="305"/>
      <c r="B748" s="305" t="e">
        <f>+'Ark1'!#REF!</f>
        <v>#REF!</v>
      </c>
      <c r="C748" s="234" t="e">
        <f>+'Ark1'!#REF!</f>
        <v>#REF!</v>
      </c>
      <c r="D748" s="234" t="e">
        <f>VLOOKUP(C748,Klasse!$C$10:$D$26,2)</f>
        <v>#REF!</v>
      </c>
      <c r="E748" s="234" t="e">
        <f>+'Ark1'!#REF!</f>
        <v>#REF!</v>
      </c>
      <c r="F748" s="234" t="e">
        <f>+'Ark1'!#REF!</f>
        <v>#REF!</v>
      </c>
      <c r="G748" s="234" t="e">
        <f>VLOOKUP(F748,Slakteri!$C$9:$D$36,2)</f>
        <v>#REF!</v>
      </c>
      <c r="H748" s="234" t="e">
        <f>+IF(I748=0,"",'Ark1'!#REF!)</f>
        <v>#REF!</v>
      </c>
      <c r="I748" s="351" t="e">
        <f>+'Ark1'!#REF!</f>
        <v>#REF!</v>
      </c>
      <c r="J748" s="235" t="e">
        <f>+IF(I748=0,"",'Ark1'!#REF!)</f>
        <v>#REF!</v>
      </c>
      <c r="K748" s="235"/>
      <c r="L748" s="235" t="e">
        <f>+IF(I748=0,"",'Ark1'!#REF!)</f>
        <v>#REF!</v>
      </c>
      <c r="M748" s="235"/>
      <c r="N748" s="237" t="e">
        <f>+'Ark1'!#REF!</f>
        <v>#REF!</v>
      </c>
      <c r="O748" s="237"/>
      <c r="P748" s="237"/>
      <c r="Q748" s="237"/>
      <c r="R748" s="32" t="e">
        <f>+IF(I748=0,"",'Ark1'!#REF!)</f>
        <v>#REF!</v>
      </c>
      <c r="S748" s="305"/>
      <c r="T748" s="235" t="e">
        <f>+IF(N748=0,"",'Ark1'!#REF!)</f>
        <v>#REF!</v>
      </c>
      <c r="U748" s="235"/>
      <c r="V748" s="235" t="e">
        <f>+IF(N748=0,"",'Ark1'!#REF!)</f>
        <v>#REF!</v>
      </c>
      <c r="W748" s="235"/>
      <c r="X748" s="236" t="e">
        <f>+IF(I748=0,"",'Ark1'!#REF!)</f>
        <v>#REF!</v>
      </c>
      <c r="Y748" s="237" t="e">
        <f>+IF(I748=0,"",'Ark1'!#REF!)</f>
        <v>#REF!</v>
      </c>
      <c r="Z748" s="237" t="e">
        <f>+IF(I748=0,"",'Ark1'!#REF!)</f>
        <v>#REF!</v>
      </c>
      <c r="AA748" s="237" t="e">
        <f>+IF(I748=0,"",'Ark1'!#REF!)</f>
        <v>#REF!</v>
      </c>
      <c r="AB748" s="237" t="e">
        <f>+IF(I748=0,"",'Ark1'!#REF!)</f>
        <v>#REF!</v>
      </c>
      <c r="AC748" s="235" t="e">
        <f>+IF(I748=0,"",'Ark1'!#REF!)</f>
        <v>#REF!</v>
      </c>
      <c r="AD748" s="236" t="e">
        <f>+IF(I748=0,"",'Ark1'!#REF!)</f>
        <v>#REF!</v>
      </c>
      <c r="AE748" s="237" t="e">
        <f>+IF(I748=0,"",'Ark1'!#REF!)</f>
        <v>#REF!</v>
      </c>
      <c r="AF748" s="235" t="e">
        <f t="shared" si="69"/>
        <v>#REF!</v>
      </c>
      <c r="AG748" s="235" t="e">
        <f t="shared" si="68"/>
        <v>#REF!</v>
      </c>
      <c r="AH748" s="305"/>
    </row>
    <row r="749" spans="1:62" ht="15.6">
      <c r="A749" s="305"/>
      <c r="B749" s="305" t="e">
        <f>+'Ark1'!#REF!</f>
        <v>#REF!</v>
      </c>
      <c r="C749" s="234" t="e">
        <f>+'Ark1'!#REF!</f>
        <v>#REF!</v>
      </c>
      <c r="D749" s="234" t="e">
        <f>VLOOKUP(C749,Klasse!$C$10:$D$26,2)</f>
        <v>#REF!</v>
      </c>
      <c r="E749" s="234" t="e">
        <f>+'Ark1'!#REF!</f>
        <v>#REF!</v>
      </c>
      <c r="F749" s="234" t="e">
        <f>+'Ark1'!#REF!</f>
        <v>#REF!</v>
      </c>
      <c r="G749" s="234" t="e">
        <f>VLOOKUP(F749,Slakteri!$C$9:$D$36,2)</f>
        <v>#REF!</v>
      </c>
      <c r="H749" s="234" t="e">
        <f>+IF(I749=0,"",'Ark1'!#REF!)</f>
        <v>#REF!</v>
      </c>
      <c r="I749" s="351" t="e">
        <f>+'Ark1'!#REF!</f>
        <v>#REF!</v>
      </c>
      <c r="J749" s="235" t="e">
        <f>+IF(I749=0,"",'Ark1'!#REF!)</f>
        <v>#REF!</v>
      </c>
      <c r="K749" s="235"/>
      <c r="L749" s="235" t="e">
        <f>+IF(I749=0,"",'Ark1'!#REF!)</f>
        <v>#REF!</v>
      </c>
      <c r="M749" s="235"/>
      <c r="N749" s="237" t="e">
        <f>+'Ark1'!#REF!</f>
        <v>#REF!</v>
      </c>
      <c r="O749" s="237"/>
      <c r="P749" s="237"/>
      <c r="Q749" s="237"/>
      <c r="R749" s="32" t="e">
        <f>+IF(I749=0,"",'Ark1'!#REF!)</f>
        <v>#REF!</v>
      </c>
      <c r="S749" s="305"/>
      <c r="T749" s="235" t="e">
        <f>+IF(N749=0,"",'Ark1'!#REF!)</f>
        <v>#REF!</v>
      </c>
      <c r="U749" s="235"/>
      <c r="V749" s="235" t="e">
        <f>+IF(N749=0,"",'Ark1'!#REF!)</f>
        <v>#REF!</v>
      </c>
      <c r="W749" s="235"/>
      <c r="X749" s="236" t="e">
        <f>+IF(I749=0,"",'Ark1'!#REF!)</f>
        <v>#REF!</v>
      </c>
      <c r="Y749" s="237" t="e">
        <f>+IF(I749=0,"",'Ark1'!#REF!)</f>
        <v>#REF!</v>
      </c>
      <c r="Z749" s="237" t="e">
        <f>+IF(I749=0,"",'Ark1'!#REF!)</f>
        <v>#REF!</v>
      </c>
      <c r="AA749" s="237" t="e">
        <f>+IF(I749=0,"",'Ark1'!#REF!)</f>
        <v>#REF!</v>
      </c>
      <c r="AB749" s="237" t="e">
        <f>+IF(I749=0,"",'Ark1'!#REF!)</f>
        <v>#REF!</v>
      </c>
      <c r="AC749" s="235" t="e">
        <f>+IF(I749=0,"",'Ark1'!#REF!)</f>
        <v>#REF!</v>
      </c>
      <c r="AD749" s="236" t="e">
        <f>+IF(I749=0,"",'Ark1'!#REF!)</f>
        <v>#REF!</v>
      </c>
      <c r="AE749" s="237" t="e">
        <f>+IF(I749=0,"",'Ark1'!#REF!)</f>
        <v>#REF!</v>
      </c>
      <c r="AF749" s="235" t="e">
        <f t="shared" si="69"/>
        <v>#REF!</v>
      </c>
      <c r="AG749" s="235" t="e">
        <f t="shared" si="68"/>
        <v>#REF!</v>
      </c>
      <c r="AH749" s="305"/>
    </row>
    <row r="750" spans="1:62" ht="15.6">
      <c r="A750" s="305"/>
      <c r="B750" s="305" t="e">
        <f>+'Ark1'!#REF!</f>
        <v>#REF!</v>
      </c>
      <c r="C750" s="234" t="e">
        <f>+'Ark1'!#REF!</f>
        <v>#REF!</v>
      </c>
      <c r="D750" s="234" t="e">
        <f>VLOOKUP(C750,Klasse!$C$10:$D$26,2)</f>
        <v>#REF!</v>
      </c>
      <c r="E750" s="234" t="e">
        <f>+'Ark1'!#REF!</f>
        <v>#REF!</v>
      </c>
      <c r="F750" s="234" t="e">
        <f>+'Ark1'!#REF!</f>
        <v>#REF!</v>
      </c>
      <c r="G750" s="234" t="e">
        <f>VLOOKUP(F750,Slakteri!$C$9:$D$36,2)</f>
        <v>#REF!</v>
      </c>
      <c r="H750" s="234" t="e">
        <f>+IF(I750=0,"",'Ark1'!#REF!)</f>
        <v>#REF!</v>
      </c>
      <c r="I750" s="351" t="e">
        <f>+'Ark1'!#REF!</f>
        <v>#REF!</v>
      </c>
      <c r="J750" s="235" t="e">
        <f>+IF(I750=0,"",'Ark1'!#REF!)</f>
        <v>#REF!</v>
      </c>
      <c r="K750" s="235"/>
      <c r="L750" s="235" t="e">
        <f>+IF(I750=0,"",'Ark1'!#REF!)</f>
        <v>#REF!</v>
      </c>
      <c r="M750" s="235"/>
      <c r="N750" s="237" t="e">
        <f>+'Ark1'!#REF!</f>
        <v>#REF!</v>
      </c>
      <c r="O750" s="237"/>
      <c r="P750" s="237"/>
      <c r="Q750" s="237"/>
      <c r="R750" s="32" t="e">
        <f>+IF(I750=0,"",'Ark1'!#REF!)</f>
        <v>#REF!</v>
      </c>
      <c r="S750" s="305"/>
      <c r="T750" s="235" t="e">
        <f>+IF(N750=0,"",'Ark1'!#REF!)</f>
        <v>#REF!</v>
      </c>
      <c r="U750" s="235"/>
      <c r="V750" s="235" t="e">
        <f>+IF(N750=0,"",'Ark1'!#REF!)</f>
        <v>#REF!</v>
      </c>
      <c r="W750" s="235"/>
      <c r="X750" s="236" t="e">
        <f>+IF(I750=0,"",'Ark1'!#REF!)</f>
        <v>#REF!</v>
      </c>
      <c r="Y750" s="237" t="e">
        <f>+IF(I750=0,"",'Ark1'!#REF!)</f>
        <v>#REF!</v>
      </c>
      <c r="Z750" s="237" t="e">
        <f>+IF(I750=0,"",'Ark1'!#REF!)</f>
        <v>#REF!</v>
      </c>
      <c r="AA750" s="237" t="e">
        <f>+IF(I750=0,"",'Ark1'!#REF!)</f>
        <v>#REF!</v>
      </c>
      <c r="AB750" s="237" t="e">
        <f>+IF(I750=0,"",'Ark1'!#REF!)</f>
        <v>#REF!</v>
      </c>
      <c r="AC750" s="235" t="e">
        <f>+IF(I750=0,"",'Ark1'!#REF!)</f>
        <v>#REF!</v>
      </c>
      <c r="AD750" s="236" t="e">
        <f>+IF(I750=0,"",'Ark1'!#REF!)</f>
        <v>#REF!</v>
      </c>
      <c r="AE750" s="237" t="e">
        <f>+IF(I750=0,"",'Ark1'!#REF!)</f>
        <v>#REF!</v>
      </c>
      <c r="AF750" s="235" t="e">
        <f t="shared" si="69"/>
        <v>#REF!</v>
      </c>
      <c r="AG750" s="235" t="e">
        <f t="shared" si="68"/>
        <v>#REF!</v>
      </c>
      <c r="AH750" s="305"/>
    </row>
    <row r="751" spans="1:62" ht="15.6">
      <c r="A751" s="305"/>
      <c r="B751" s="305" t="e">
        <f>+'Ark1'!#REF!</f>
        <v>#REF!</v>
      </c>
      <c r="C751" s="234" t="e">
        <f>+'Ark1'!#REF!</f>
        <v>#REF!</v>
      </c>
      <c r="D751" s="234" t="e">
        <f>VLOOKUP(C751,Klasse!$C$10:$D$26,2)</f>
        <v>#REF!</v>
      </c>
      <c r="E751" s="234" t="e">
        <f>+'Ark1'!#REF!</f>
        <v>#REF!</v>
      </c>
      <c r="F751" s="234" t="e">
        <f>+'Ark1'!#REF!</f>
        <v>#REF!</v>
      </c>
      <c r="G751" s="234" t="e">
        <f>VLOOKUP(F751,Slakteri!$C$9:$D$36,2)</f>
        <v>#REF!</v>
      </c>
      <c r="H751" s="234" t="e">
        <f>+IF(I751=0,"",'Ark1'!#REF!)</f>
        <v>#REF!</v>
      </c>
      <c r="I751" s="351" t="e">
        <f>+'Ark1'!#REF!</f>
        <v>#REF!</v>
      </c>
      <c r="J751" s="235" t="e">
        <f>+IF(I751=0,"",'Ark1'!#REF!)</f>
        <v>#REF!</v>
      </c>
      <c r="K751" s="235"/>
      <c r="L751" s="235" t="e">
        <f>+IF(I751=0,"",'Ark1'!#REF!)</f>
        <v>#REF!</v>
      </c>
      <c r="M751" s="235"/>
      <c r="N751" s="237" t="e">
        <f>+'Ark1'!#REF!</f>
        <v>#REF!</v>
      </c>
      <c r="O751" s="237"/>
      <c r="P751" s="237"/>
      <c r="Q751" s="237"/>
      <c r="R751" s="32" t="e">
        <f>+IF(I751=0,"",'Ark1'!#REF!)</f>
        <v>#REF!</v>
      </c>
      <c r="S751" s="305"/>
      <c r="T751" s="235" t="e">
        <f>+IF(N751=0,"",'Ark1'!#REF!)</f>
        <v>#REF!</v>
      </c>
      <c r="U751" s="235"/>
      <c r="V751" s="235" t="e">
        <f>+IF(N751=0,"",'Ark1'!#REF!)</f>
        <v>#REF!</v>
      </c>
      <c r="W751" s="235"/>
      <c r="X751" s="236" t="e">
        <f>+IF(I751=0,"",'Ark1'!#REF!)</f>
        <v>#REF!</v>
      </c>
      <c r="Y751" s="237" t="e">
        <f>+IF(I751=0,"",'Ark1'!#REF!)</f>
        <v>#REF!</v>
      </c>
      <c r="Z751" s="237" t="e">
        <f>+IF(I751=0,"",'Ark1'!#REF!)</f>
        <v>#REF!</v>
      </c>
      <c r="AA751" s="237" t="e">
        <f>+IF(I751=0,"",'Ark1'!#REF!)</f>
        <v>#REF!</v>
      </c>
      <c r="AB751" s="237" t="e">
        <f>+IF(I751=0,"",'Ark1'!#REF!)</f>
        <v>#REF!</v>
      </c>
      <c r="AC751" s="235" t="e">
        <f>+IF(I751=0,"",'Ark1'!#REF!)</f>
        <v>#REF!</v>
      </c>
      <c r="AD751" s="236" t="e">
        <f>+IF(I751=0,"",'Ark1'!#REF!)</f>
        <v>#REF!</v>
      </c>
      <c r="AE751" s="237" t="e">
        <f>+IF(I751=0,"",'Ark1'!#REF!)</f>
        <v>#REF!</v>
      </c>
      <c r="AF751" s="235" t="e">
        <f t="shared" si="69"/>
        <v>#REF!</v>
      </c>
      <c r="AG751" s="235" t="e">
        <f t="shared" si="68"/>
        <v>#REF!</v>
      </c>
      <c r="AH751" s="305"/>
    </row>
    <row r="752" spans="1:62" ht="15.6">
      <c r="A752" s="305"/>
      <c r="B752" s="305" t="e">
        <f>+'Ark1'!#REF!</f>
        <v>#REF!</v>
      </c>
      <c r="C752" s="234" t="e">
        <f>+'Ark1'!#REF!</f>
        <v>#REF!</v>
      </c>
      <c r="D752" s="234" t="e">
        <f>VLOOKUP(C752,Klasse!$C$10:$D$26,2)</f>
        <v>#REF!</v>
      </c>
      <c r="E752" s="234" t="e">
        <f>+'Ark1'!#REF!</f>
        <v>#REF!</v>
      </c>
      <c r="F752" s="234" t="e">
        <f>+'Ark1'!#REF!</f>
        <v>#REF!</v>
      </c>
      <c r="G752" s="234" t="e">
        <f>VLOOKUP(F752,Slakteri!$C$9:$D$36,2)</f>
        <v>#REF!</v>
      </c>
      <c r="H752" s="234" t="e">
        <f>+IF(I752=0,"",'Ark1'!#REF!)</f>
        <v>#REF!</v>
      </c>
      <c r="I752" s="351" t="e">
        <f>+'Ark1'!#REF!</f>
        <v>#REF!</v>
      </c>
      <c r="J752" s="235" t="e">
        <f>+IF(I752=0,"",'Ark1'!#REF!)</f>
        <v>#REF!</v>
      </c>
      <c r="K752" s="235"/>
      <c r="L752" s="235" t="e">
        <f>+IF(I752=0,"",'Ark1'!#REF!)</f>
        <v>#REF!</v>
      </c>
      <c r="M752" s="235"/>
      <c r="N752" s="237" t="e">
        <f>+'Ark1'!#REF!</f>
        <v>#REF!</v>
      </c>
      <c r="O752" s="237"/>
      <c r="P752" s="237"/>
      <c r="Q752" s="237"/>
      <c r="R752" s="32" t="e">
        <f>+IF(I752=0,"",'Ark1'!#REF!)</f>
        <v>#REF!</v>
      </c>
      <c r="S752" s="305"/>
      <c r="T752" s="235" t="e">
        <f>+IF(N752=0,"",'Ark1'!#REF!)</f>
        <v>#REF!</v>
      </c>
      <c r="U752" s="235"/>
      <c r="V752" s="235" t="e">
        <f>+IF(N752=0,"",'Ark1'!#REF!)</f>
        <v>#REF!</v>
      </c>
      <c r="W752" s="235"/>
      <c r="X752" s="236" t="e">
        <f>+IF(I752=0,"",'Ark1'!#REF!)</f>
        <v>#REF!</v>
      </c>
      <c r="Y752" s="237" t="e">
        <f>+IF(I752=0,"",'Ark1'!#REF!)</f>
        <v>#REF!</v>
      </c>
      <c r="Z752" s="237" t="e">
        <f>+IF(I752=0,"",'Ark1'!#REF!)</f>
        <v>#REF!</v>
      </c>
      <c r="AA752" s="237" t="e">
        <f>+IF(I752=0,"",'Ark1'!#REF!)</f>
        <v>#REF!</v>
      </c>
      <c r="AB752" s="237" t="e">
        <f>+IF(I752=0,"",'Ark1'!#REF!)</f>
        <v>#REF!</v>
      </c>
      <c r="AC752" s="235" t="e">
        <f>+IF(I752=0,"",'Ark1'!#REF!)</f>
        <v>#REF!</v>
      </c>
      <c r="AD752" s="236" t="e">
        <f>+IF(I752=0,"",'Ark1'!#REF!)</f>
        <v>#REF!</v>
      </c>
      <c r="AE752" s="237" t="e">
        <f>+IF(I752=0,"",'Ark1'!#REF!)</f>
        <v>#REF!</v>
      </c>
      <c r="AF752" s="235" t="e">
        <f t="shared" si="69"/>
        <v>#REF!</v>
      </c>
      <c r="AG752" s="235" t="e">
        <f t="shared" si="68"/>
        <v>#REF!</v>
      </c>
      <c r="AH752" s="305"/>
    </row>
    <row r="753" spans="1:62" ht="15.6">
      <c r="A753" s="305"/>
      <c r="B753" s="305" t="e">
        <f>+'Ark1'!#REF!</f>
        <v>#REF!</v>
      </c>
      <c r="C753" s="234" t="e">
        <f>+'Ark1'!#REF!</f>
        <v>#REF!</v>
      </c>
      <c r="D753" s="234" t="e">
        <f>VLOOKUP(C753,Klasse!$C$10:$D$26,2)</f>
        <v>#REF!</v>
      </c>
      <c r="E753" s="234" t="e">
        <f>+'Ark1'!#REF!</f>
        <v>#REF!</v>
      </c>
      <c r="F753" s="234" t="e">
        <f>+'Ark1'!#REF!</f>
        <v>#REF!</v>
      </c>
      <c r="G753" s="234" t="e">
        <f>VLOOKUP(F753,Slakteri!$C$9:$D$36,2)</f>
        <v>#REF!</v>
      </c>
      <c r="H753" s="234" t="e">
        <f>+IF(I753=0,"",'Ark1'!#REF!)</f>
        <v>#REF!</v>
      </c>
      <c r="I753" s="351" t="e">
        <f>+'Ark1'!#REF!</f>
        <v>#REF!</v>
      </c>
      <c r="J753" s="235" t="e">
        <f>+IF(I753=0,"",'Ark1'!#REF!)</f>
        <v>#REF!</v>
      </c>
      <c r="K753" s="235"/>
      <c r="L753" s="235" t="e">
        <f>+IF(I753=0,"",'Ark1'!#REF!)</f>
        <v>#REF!</v>
      </c>
      <c r="M753" s="235"/>
      <c r="N753" s="237" t="e">
        <f>+'Ark1'!#REF!</f>
        <v>#REF!</v>
      </c>
      <c r="O753" s="237"/>
      <c r="P753" s="237"/>
      <c r="Q753" s="237"/>
      <c r="R753" s="32" t="e">
        <f>+IF(I753=0,"",'Ark1'!#REF!)</f>
        <v>#REF!</v>
      </c>
      <c r="S753" s="305"/>
      <c r="T753" s="235" t="e">
        <f>+IF(N753=0,"",'Ark1'!#REF!)</f>
        <v>#REF!</v>
      </c>
      <c r="U753" s="235"/>
      <c r="V753" s="235" t="e">
        <f>+IF(N753=0,"",'Ark1'!#REF!)</f>
        <v>#REF!</v>
      </c>
      <c r="W753" s="235"/>
      <c r="X753" s="236" t="e">
        <f>+IF(I753=0,"",'Ark1'!#REF!)</f>
        <v>#REF!</v>
      </c>
      <c r="Y753" s="237" t="e">
        <f>+IF(I753=0,"",'Ark1'!#REF!)</f>
        <v>#REF!</v>
      </c>
      <c r="Z753" s="237" t="e">
        <f>+IF(I753=0,"",'Ark1'!#REF!)</f>
        <v>#REF!</v>
      </c>
      <c r="AA753" s="237" t="e">
        <f>+IF(I753=0,"",'Ark1'!#REF!)</f>
        <v>#REF!</v>
      </c>
      <c r="AB753" s="237" t="e">
        <f>+IF(I753=0,"",'Ark1'!#REF!)</f>
        <v>#REF!</v>
      </c>
      <c r="AC753" s="235" t="e">
        <f>+IF(I753=0,"",'Ark1'!#REF!)</f>
        <v>#REF!</v>
      </c>
      <c r="AD753" s="236" t="e">
        <f>+IF(I753=0,"",'Ark1'!#REF!)</f>
        <v>#REF!</v>
      </c>
      <c r="AE753" s="237" t="e">
        <f>+IF(I753=0,"",'Ark1'!#REF!)</f>
        <v>#REF!</v>
      </c>
      <c r="AF753" s="235" t="e">
        <f t="shared" si="69"/>
        <v>#REF!</v>
      </c>
      <c r="AG753" s="235" t="e">
        <f t="shared" si="68"/>
        <v>#REF!</v>
      </c>
      <c r="AH753" s="305"/>
    </row>
    <row r="754" spans="1:62" ht="15.6">
      <c r="A754" s="305"/>
      <c r="B754" s="305" t="e">
        <f>+'Ark1'!#REF!</f>
        <v>#REF!</v>
      </c>
      <c r="C754" s="234" t="e">
        <f>+'Ark1'!#REF!</f>
        <v>#REF!</v>
      </c>
      <c r="D754" s="234" t="e">
        <f>VLOOKUP(C754,Klasse!$C$10:$D$26,2)</f>
        <v>#REF!</v>
      </c>
      <c r="E754" s="234" t="e">
        <f>+'Ark1'!#REF!</f>
        <v>#REF!</v>
      </c>
      <c r="F754" s="234" t="e">
        <f>+'Ark1'!#REF!</f>
        <v>#REF!</v>
      </c>
      <c r="G754" s="234" t="e">
        <f>VLOOKUP(F754,Slakteri!$C$9:$D$36,2)</f>
        <v>#REF!</v>
      </c>
      <c r="H754" s="234" t="e">
        <f>+IF(I754=0,"",'Ark1'!#REF!)</f>
        <v>#REF!</v>
      </c>
      <c r="I754" s="351" t="e">
        <f>+'Ark1'!#REF!</f>
        <v>#REF!</v>
      </c>
      <c r="J754" s="235" t="e">
        <f>+IF(I754=0,"",'Ark1'!#REF!)</f>
        <v>#REF!</v>
      </c>
      <c r="K754" s="235"/>
      <c r="L754" s="235" t="e">
        <f>+IF(I754=0,"",'Ark1'!#REF!)</f>
        <v>#REF!</v>
      </c>
      <c r="M754" s="235"/>
      <c r="N754" s="237" t="e">
        <f>+'Ark1'!#REF!</f>
        <v>#REF!</v>
      </c>
      <c r="O754" s="237"/>
      <c r="P754" s="237"/>
      <c r="Q754" s="237"/>
      <c r="R754" s="32" t="e">
        <f>+IF(I754=0,"",'Ark1'!#REF!)</f>
        <v>#REF!</v>
      </c>
      <c r="S754" s="305"/>
      <c r="T754" s="235" t="e">
        <f>+IF(N754=0,"",'Ark1'!#REF!)</f>
        <v>#REF!</v>
      </c>
      <c r="U754" s="235"/>
      <c r="V754" s="235" t="e">
        <f>+IF(N754=0,"",'Ark1'!#REF!)</f>
        <v>#REF!</v>
      </c>
      <c r="W754" s="235"/>
      <c r="X754" s="236" t="e">
        <f>+IF(I754=0,"",'Ark1'!#REF!)</f>
        <v>#REF!</v>
      </c>
      <c r="Y754" s="237" t="e">
        <f>+IF(I754=0,"",'Ark1'!#REF!)</f>
        <v>#REF!</v>
      </c>
      <c r="Z754" s="237" t="e">
        <f>+IF(I754=0,"",'Ark1'!#REF!)</f>
        <v>#REF!</v>
      </c>
      <c r="AA754" s="237" t="e">
        <f>+IF(I754=0,"",'Ark1'!#REF!)</f>
        <v>#REF!</v>
      </c>
      <c r="AB754" s="237" t="e">
        <f>+IF(I754=0,"",'Ark1'!#REF!)</f>
        <v>#REF!</v>
      </c>
      <c r="AC754" s="235" t="e">
        <f>+IF(I754=0,"",'Ark1'!#REF!)</f>
        <v>#REF!</v>
      </c>
      <c r="AD754" s="236" t="e">
        <f>+IF(I754=0,"",'Ark1'!#REF!)</f>
        <v>#REF!</v>
      </c>
      <c r="AE754" s="237" t="e">
        <f>+IF(I754=0,"",'Ark1'!#REF!)</f>
        <v>#REF!</v>
      </c>
      <c r="AF754" s="235" t="e">
        <f t="shared" si="69"/>
        <v>#REF!</v>
      </c>
      <c r="AG754" s="235" t="e">
        <f t="shared" si="68"/>
        <v>#REF!</v>
      </c>
      <c r="AH754" s="305"/>
    </row>
    <row r="755" spans="1:62" ht="15.6">
      <c r="A755" s="305"/>
      <c r="B755" s="305" t="e">
        <f>+'Ark1'!#REF!</f>
        <v>#REF!</v>
      </c>
      <c r="C755" s="234" t="e">
        <f>+'Ark1'!#REF!</f>
        <v>#REF!</v>
      </c>
      <c r="D755" s="234" t="e">
        <f>VLOOKUP(C755,Klasse!$C$10:$D$26,2)</f>
        <v>#REF!</v>
      </c>
      <c r="E755" s="234" t="e">
        <f>+'Ark1'!#REF!</f>
        <v>#REF!</v>
      </c>
      <c r="F755" s="234" t="e">
        <f>+'Ark1'!#REF!</f>
        <v>#REF!</v>
      </c>
      <c r="G755" s="234" t="e">
        <f>VLOOKUP(F755,Slakteri!$C$9:$D$36,2)</f>
        <v>#REF!</v>
      </c>
      <c r="H755" s="234" t="e">
        <f>+IF(I755=0,"",'Ark1'!#REF!)</f>
        <v>#REF!</v>
      </c>
      <c r="I755" s="351" t="e">
        <f>+'Ark1'!#REF!</f>
        <v>#REF!</v>
      </c>
      <c r="J755" s="235" t="e">
        <f>+IF(I755=0,"",'Ark1'!#REF!)</f>
        <v>#REF!</v>
      </c>
      <c r="K755" s="235"/>
      <c r="L755" s="235" t="e">
        <f>+IF(I755=0,"",'Ark1'!#REF!)</f>
        <v>#REF!</v>
      </c>
      <c r="M755" s="235"/>
      <c r="N755" s="237" t="e">
        <f>+'Ark1'!#REF!</f>
        <v>#REF!</v>
      </c>
      <c r="O755" s="237"/>
      <c r="P755" s="237"/>
      <c r="Q755" s="237"/>
      <c r="R755" s="32" t="e">
        <f>+IF(I755=0,"",'Ark1'!#REF!)</f>
        <v>#REF!</v>
      </c>
      <c r="S755" s="305"/>
      <c r="T755" s="235" t="e">
        <f>+IF(N755=0,"",'Ark1'!#REF!)</f>
        <v>#REF!</v>
      </c>
      <c r="U755" s="235"/>
      <c r="V755" s="235" t="e">
        <f>+IF(N755=0,"",'Ark1'!#REF!)</f>
        <v>#REF!</v>
      </c>
      <c r="W755" s="235"/>
      <c r="X755" s="236" t="e">
        <f>+IF(I755=0,"",'Ark1'!#REF!)</f>
        <v>#REF!</v>
      </c>
      <c r="Y755" s="237" t="e">
        <f>+IF(I755=0,"",'Ark1'!#REF!)</f>
        <v>#REF!</v>
      </c>
      <c r="Z755" s="237" t="e">
        <f>+IF(I755=0,"",'Ark1'!#REF!)</f>
        <v>#REF!</v>
      </c>
      <c r="AA755" s="237" t="e">
        <f>+IF(I755=0,"",'Ark1'!#REF!)</f>
        <v>#REF!</v>
      </c>
      <c r="AB755" s="237" t="e">
        <f>+IF(I755=0,"",'Ark1'!#REF!)</f>
        <v>#REF!</v>
      </c>
      <c r="AC755" s="235" t="e">
        <f>+IF(I755=0,"",'Ark1'!#REF!)</f>
        <v>#REF!</v>
      </c>
      <c r="AD755" s="236" t="e">
        <f>+IF(I755=0,"",'Ark1'!#REF!)</f>
        <v>#REF!</v>
      </c>
      <c r="AE755" s="237" t="e">
        <f>+IF(I755=0,"",'Ark1'!#REF!)</f>
        <v>#REF!</v>
      </c>
      <c r="AF755" s="235" t="e">
        <f t="shared" si="69"/>
        <v>#REF!</v>
      </c>
      <c r="AG755" s="235" t="e">
        <f t="shared" si="68"/>
        <v>#REF!</v>
      </c>
      <c r="AH755" s="305"/>
    </row>
    <row r="756" spans="1:62" ht="15.6">
      <c r="A756" s="305"/>
      <c r="B756" s="305" t="e">
        <f>+'Ark1'!#REF!</f>
        <v>#REF!</v>
      </c>
      <c r="C756" s="234" t="e">
        <f>+'Ark1'!#REF!</f>
        <v>#REF!</v>
      </c>
      <c r="D756" s="234" t="e">
        <f>VLOOKUP(C756,Klasse!$C$10:$D$26,2)</f>
        <v>#REF!</v>
      </c>
      <c r="E756" s="234" t="e">
        <f>+'Ark1'!#REF!</f>
        <v>#REF!</v>
      </c>
      <c r="F756" s="234" t="e">
        <f>+'Ark1'!#REF!</f>
        <v>#REF!</v>
      </c>
      <c r="G756" s="234" t="e">
        <f>VLOOKUP(F756,Slakteri!$C$9:$D$36,2)</f>
        <v>#REF!</v>
      </c>
      <c r="H756" s="234" t="e">
        <f>+IF(I756=0,"",'Ark1'!#REF!)</f>
        <v>#REF!</v>
      </c>
      <c r="I756" s="351" t="e">
        <f>+'Ark1'!#REF!</f>
        <v>#REF!</v>
      </c>
      <c r="J756" s="235" t="e">
        <f>+IF(I756=0,"",'Ark1'!#REF!)</f>
        <v>#REF!</v>
      </c>
      <c r="K756" s="235"/>
      <c r="L756" s="235" t="e">
        <f>+IF(I756=0,"",'Ark1'!#REF!)</f>
        <v>#REF!</v>
      </c>
      <c r="M756" s="235"/>
      <c r="N756" s="237" t="e">
        <f>+'Ark1'!#REF!</f>
        <v>#REF!</v>
      </c>
      <c r="O756" s="237"/>
      <c r="P756" s="237"/>
      <c r="Q756" s="237"/>
      <c r="R756" s="32" t="e">
        <f>+IF(I756=0,"",'Ark1'!#REF!)</f>
        <v>#REF!</v>
      </c>
      <c r="S756" s="305"/>
      <c r="T756" s="235" t="e">
        <f>+IF(N756=0,"",'Ark1'!#REF!)</f>
        <v>#REF!</v>
      </c>
      <c r="U756" s="235"/>
      <c r="V756" s="235" t="e">
        <f>+IF(N756=0,"",'Ark1'!#REF!)</f>
        <v>#REF!</v>
      </c>
      <c r="W756" s="235"/>
      <c r="X756" s="236" t="e">
        <f>+IF(I756=0,"",'Ark1'!#REF!)</f>
        <v>#REF!</v>
      </c>
      <c r="Y756" s="237" t="e">
        <f>+IF(I756=0,"",'Ark1'!#REF!)</f>
        <v>#REF!</v>
      </c>
      <c r="Z756" s="237" t="e">
        <f>+IF(I756=0,"",'Ark1'!#REF!)</f>
        <v>#REF!</v>
      </c>
      <c r="AA756" s="237" t="e">
        <f>+IF(I756=0,"",'Ark1'!#REF!)</f>
        <v>#REF!</v>
      </c>
      <c r="AB756" s="237" t="e">
        <f>+IF(I756=0,"",'Ark1'!#REF!)</f>
        <v>#REF!</v>
      </c>
      <c r="AC756" s="235" t="e">
        <f>+IF(I756=0,"",'Ark1'!#REF!)</f>
        <v>#REF!</v>
      </c>
      <c r="AD756" s="236" t="e">
        <f>+IF(I756=0,"",'Ark1'!#REF!)</f>
        <v>#REF!</v>
      </c>
      <c r="AE756" s="237" t="e">
        <f>+IF(I756=0,"",'Ark1'!#REF!)</f>
        <v>#REF!</v>
      </c>
      <c r="AF756" s="235" t="e">
        <f t="shared" si="69"/>
        <v>#REF!</v>
      </c>
      <c r="AG756" s="235" t="e">
        <f t="shared" si="68"/>
        <v>#REF!</v>
      </c>
      <c r="AH756" s="305"/>
    </row>
    <row r="757" spans="1:62" ht="15.6">
      <c r="A757" s="305"/>
      <c r="B757" s="305" t="e">
        <f>+'Ark1'!#REF!</f>
        <v>#REF!</v>
      </c>
      <c r="C757" s="234" t="e">
        <f>+'Ark1'!#REF!</f>
        <v>#REF!</v>
      </c>
      <c r="D757" s="234" t="e">
        <f>VLOOKUP(C757,Klasse!$C$10:$D$26,2)</f>
        <v>#REF!</v>
      </c>
      <c r="E757" s="234" t="e">
        <f>+'Ark1'!#REF!</f>
        <v>#REF!</v>
      </c>
      <c r="F757" s="234" t="e">
        <f>+'Ark1'!#REF!</f>
        <v>#REF!</v>
      </c>
      <c r="G757" s="234" t="e">
        <f>VLOOKUP(F757,Slakteri!$C$9:$D$36,2)</f>
        <v>#REF!</v>
      </c>
      <c r="H757" s="234" t="e">
        <f>+IF(I757=0,"",'Ark1'!#REF!)</f>
        <v>#REF!</v>
      </c>
      <c r="I757" s="351" t="e">
        <f>+'Ark1'!#REF!</f>
        <v>#REF!</v>
      </c>
      <c r="J757" s="235" t="e">
        <f>+IF(I757=0,"",'Ark1'!#REF!)</f>
        <v>#REF!</v>
      </c>
      <c r="K757" s="235"/>
      <c r="L757" s="235" t="e">
        <f>+IF(I757=0,"",'Ark1'!#REF!)</f>
        <v>#REF!</v>
      </c>
      <c r="M757" s="235"/>
      <c r="N757" s="237" t="e">
        <f>+'Ark1'!#REF!</f>
        <v>#REF!</v>
      </c>
      <c r="O757" s="237"/>
      <c r="P757" s="237"/>
      <c r="Q757" s="237"/>
      <c r="R757" s="32" t="e">
        <f>+IF(I757=0,"",'Ark1'!#REF!)</f>
        <v>#REF!</v>
      </c>
      <c r="S757" s="305"/>
      <c r="T757" s="235" t="e">
        <f>+IF(N757=0,"",'Ark1'!#REF!)</f>
        <v>#REF!</v>
      </c>
      <c r="U757" s="235"/>
      <c r="V757" s="235" t="e">
        <f>+IF(N757=0,"",'Ark1'!#REF!)</f>
        <v>#REF!</v>
      </c>
      <c r="W757" s="235"/>
      <c r="X757" s="236" t="e">
        <f>+IF(I757=0,"",'Ark1'!#REF!)</f>
        <v>#REF!</v>
      </c>
      <c r="Y757" s="237" t="e">
        <f>+IF(I757=0,"",'Ark1'!#REF!)</f>
        <v>#REF!</v>
      </c>
      <c r="Z757" s="237" t="e">
        <f>+IF(I757=0,"",'Ark1'!#REF!)</f>
        <v>#REF!</v>
      </c>
      <c r="AA757" s="237" t="e">
        <f>+IF(I757=0,"",'Ark1'!#REF!)</f>
        <v>#REF!</v>
      </c>
      <c r="AB757" s="237" t="e">
        <f>+IF(I757=0,"",'Ark1'!#REF!)</f>
        <v>#REF!</v>
      </c>
      <c r="AC757" s="235" t="e">
        <f>+IF(I757=0,"",'Ark1'!#REF!)</f>
        <v>#REF!</v>
      </c>
      <c r="AD757" s="236" t="e">
        <f>+IF(I757=0,"",'Ark1'!#REF!)</f>
        <v>#REF!</v>
      </c>
      <c r="AE757" s="237" t="e">
        <f>+IF(I757=0,"",'Ark1'!#REF!)</f>
        <v>#REF!</v>
      </c>
      <c r="AF757" s="235" t="e">
        <f t="shared" si="69"/>
        <v>#REF!</v>
      </c>
      <c r="AG757" s="235" t="e">
        <f t="shared" si="68"/>
        <v>#REF!</v>
      </c>
      <c r="AH757" s="305"/>
    </row>
    <row r="758" spans="1:62" ht="15.6">
      <c r="A758" s="305"/>
      <c r="B758" s="305" t="e">
        <f>+'Ark1'!#REF!</f>
        <v>#REF!</v>
      </c>
      <c r="C758" s="234" t="e">
        <f>+'Ark1'!#REF!</f>
        <v>#REF!</v>
      </c>
      <c r="D758" s="234" t="e">
        <f>VLOOKUP(C758,Klasse!$C$10:$D$26,2)</f>
        <v>#REF!</v>
      </c>
      <c r="E758" s="234" t="e">
        <f>+'Ark1'!#REF!</f>
        <v>#REF!</v>
      </c>
      <c r="F758" s="234" t="e">
        <f>+'Ark1'!#REF!</f>
        <v>#REF!</v>
      </c>
      <c r="G758" s="234" t="e">
        <f>VLOOKUP(F758,Slakteri!$C$9:$D$36,2)</f>
        <v>#REF!</v>
      </c>
      <c r="H758" s="234" t="e">
        <f>+IF(I758=0,"",'Ark1'!#REF!)</f>
        <v>#REF!</v>
      </c>
      <c r="I758" s="351" t="e">
        <f>+'Ark1'!#REF!</f>
        <v>#REF!</v>
      </c>
      <c r="J758" s="235" t="e">
        <f>+IF(I758=0,"",'Ark1'!#REF!)</f>
        <v>#REF!</v>
      </c>
      <c r="K758" s="235"/>
      <c r="L758" s="235" t="e">
        <f>+IF(I758=0,"",'Ark1'!#REF!)</f>
        <v>#REF!</v>
      </c>
      <c r="M758" s="235"/>
      <c r="N758" s="237" t="e">
        <f>+'Ark1'!#REF!</f>
        <v>#REF!</v>
      </c>
      <c r="O758" s="237"/>
      <c r="P758" s="237"/>
      <c r="Q758" s="237"/>
      <c r="R758" s="32" t="e">
        <f>+IF(I758=0,"",'Ark1'!#REF!)</f>
        <v>#REF!</v>
      </c>
      <c r="S758" s="32"/>
      <c r="T758" s="235" t="e">
        <f>+IF(N758=0,"",'Ark1'!#REF!)</f>
        <v>#REF!</v>
      </c>
      <c r="U758" s="235"/>
      <c r="V758" s="235" t="e">
        <f>+IF(N758=0,"",'Ark1'!#REF!)</f>
        <v>#REF!</v>
      </c>
      <c r="W758" s="235"/>
      <c r="X758" s="236" t="e">
        <f>+IF(I758=0,"",'Ark1'!#REF!)</f>
        <v>#REF!</v>
      </c>
      <c r="Y758" s="237" t="e">
        <f>+IF(I758=0,"",'Ark1'!#REF!)</f>
        <v>#REF!</v>
      </c>
      <c r="Z758" s="237" t="e">
        <f>+IF(I758=0,"",'Ark1'!#REF!)</f>
        <v>#REF!</v>
      </c>
      <c r="AA758" s="237" t="e">
        <f>+IF(I758=0,"",'Ark1'!#REF!)</f>
        <v>#REF!</v>
      </c>
      <c r="AB758" s="237" t="e">
        <f>+IF(I758=0,"",'Ark1'!#REF!)</f>
        <v>#REF!</v>
      </c>
      <c r="AC758" s="235" t="e">
        <f>+IF(I758=0,"",'Ark1'!#REF!)</f>
        <v>#REF!</v>
      </c>
      <c r="AD758" s="236" t="e">
        <f>+IF(I758=0,"",'Ark1'!#REF!)</f>
        <v>#REF!</v>
      </c>
      <c r="AE758" s="237" t="e">
        <f>+IF(I758=0,"",'Ark1'!#REF!)</f>
        <v>#REF!</v>
      </c>
      <c r="AF758" s="235" t="e">
        <f t="shared" si="69"/>
        <v>#REF!</v>
      </c>
      <c r="AG758" s="235" t="e">
        <f t="shared" si="68"/>
        <v>#REF!</v>
      </c>
      <c r="AH758" s="305"/>
    </row>
    <row r="759" spans="1:62" ht="15.6">
      <c r="A759" s="305"/>
      <c r="B759" s="305" t="e">
        <f>+'Ark1'!#REF!</f>
        <v>#REF!</v>
      </c>
      <c r="C759" s="234" t="e">
        <f>+'Ark1'!#REF!</f>
        <v>#REF!</v>
      </c>
      <c r="D759" s="234" t="e">
        <f>VLOOKUP(C759,Klasse!$C$10:$D$26,2)</f>
        <v>#REF!</v>
      </c>
      <c r="E759" s="234" t="e">
        <f>+'Ark1'!#REF!</f>
        <v>#REF!</v>
      </c>
      <c r="F759" s="234" t="e">
        <f>+'Ark1'!#REF!</f>
        <v>#REF!</v>
      </c>
      <c r="G759" s="234" t="e">
        <f>VLOOKUP(F759,Slakteri!$C$9:$D$36,2)</f>
        <v>#REF!</v>
      </c>
      <c r="H759" s="234" t="e">
        <f>+IF(I759=0,"",'Ark1'!#REF!)</f>
        <v>#REF!</v>
      </c>
      <c r="I759" s="351" t="e">
        <f>+'Ark1'!#REF!</f>
        <v>#REF!</v>
      </c>
      <c r="J759" s="235" t="e">
        <f>+IF(I759=0,"",'Ark1'!#REF!)</f>
        <v>#REF!</v>
      </c>
      <c r="K759" s="235"/>
      <c r="L759" s="235" t="e">
        <f>+IF(I759=0,"",'Ark1'!#REF!)</f>
        <v>#REF!</v>
      </c>
      <c r="M759" s="235"/>
      <c r="N759" s="237" t="e">
        <f>+'Ark1'!#REF!</f>
        <v>#REF!</v>
      </c>
      <c r="O759" s="237"/>
      <c r="P759" s="237"/>
      <c r="Q759" s="237"/>
      <c r="R759" s="32" t="e">
        <f>+IF(I759=0,"",'Ark1'!#REF!)</f>
        <v>#REF!</v>
      </c>
      <c r="S759" s="32"/>
      <c r="T759" s="235" t="e">
        <f>+IF(N759=0,"",'Ark1'!#REF!)</f>
        <v>#REF!</v>
      </c>
      <c r="U759" s="235"/>
      <c r="V759" s="235" t="e">
        <f>+IF(N759=0,"",'Ark1'!#REF!)</f>
        <v>#REF!</v>
      </c>
      <c r="W759" s="235"/>
      <c r="X759" s="236" t="e">
        <f>+IF(I759=0,"",'Ark1'!#REF!)</f>
        <v>#REF!</v>
      </c>
      <c r="Y759" s="237" t="e">
        <f>+IF(I759=0,"",'Ark1'!#REF!)</f>
        <v>#REF!</v>
      </c>
      <c r="Z759" s="237" t="e">
        <f>+IF(I759=0,"",'Ark1'!#REF!)</f>
        <v>#REF!</v>
      </c>
      <c r="AA759" s="237" t="e">
        <f>+IF(I759=0,"",'Ark1'!#REF!)</f>
        <v>#REF!</v>
      </c>
      <c r="AB759" s="237" t="e">
        <f>+IF(I759=0,"",'Ark1'!#REF!)</f>
        <v>#REF!</v>
      </c>
      <c r="AC759" s="235" t="e">
        <f>+IF(I759=0,"",'Ark1'!#REF!)</f>
        <v>#REF!</v>
      </c>
      <c r="AD759" s="236" t="e">
        <f>+IF(I759=0,"",'Ark1'!#REF!)</f>
        <v>#REF!</v>
      </c>
      <c r="AE759" s="237" t="e">
        <f>+IF(I759=0,"",'Ark1'!#REF!)</f>
        <v>#REF!</v>
      </c>
      <c r="AF759" s="235" t="e">
        <f t="shared" si="69"/>
        <v>#REF!</v>
      </c>
      <c r="AG759" s="235" t="e">
        <f t="shared" si="68"/>
        <v>#REF!</v>
      </c>
      <c r="AH759" s="305"/>
    </row>
    <row r="760" spans="1:62" ht="15.6">
      <c r="A760" s="305"/>
      <c r="B760" s="305" t="e">
        <f>+'Ark1'!#REF!</f>
        <v>#REF!</v>
      </c>
      <c r="C760" s="234" t="e">
        <f>+'Ark1'!#REF!</f>
        <v>#REF!</v>
      </c>
      <c r="D760" s="234" t="e">
        <f>VLOOKUP(C760,Klasse!$C$10:$D$26,2)</f>
        <v>#REF!</v>
      </c>
      <c r="E760" s="234" t="e">
        <f>+'Ark1'!#REF!</f>
        <v>#REF!</v>
      </c>
      <c r="F760" s="234" t="e">
        <f>+'Ark1'!#REF!</f>
        <v>#REF!</v>
      </c>
      <c r="G760" s="234" t="e">
        <f>VLOOKUP(F760,Slakteri!$C$9:$D$36,2)</f>
        <v>#REF!</v>
      </c>
      <c r="H760" s="234" t="e">
        <f>+IF(I760=0,"",'Ark1'!#REF!)</f>
        <v>#REF!</v>
      </c>
      <c r="I760" s="351" t="e">
        <f>+'Ark1'!#REF!</f>
        <v>#REF!</v>
      </c>
      <c r="J760" s="235" t="e">
        <f>+IF(I760=0,"",'Ark1'!#REF!)</f>
        <v>#REF!</v>
      </c>
      <c r="K760" s="235"/>
      <c r="L760" s="235" t="e">
        <f>+IF(I760=0,"",'Ark1'!#REF!)</f>
        <v>#REF!</v>
      </c>
      <c r="M760" s="235"/>
      <c r="N760" s="237" t="e">
        <f>+'Ark1'!#REF!</f>
        <v>#REF!</v>
      </c>
      <c r="O760" s="237"/>
      <c r="P760" s="237"/>
      <c r="Q760" s="237"/>
      <c r="R760" s="32" t="e">
        <f>+IF(I760=0,"",'Ark1'!#REF!)</f>
        <v>#REF!</v>
      </c>
      <c r="S760" s="32"/>
      <c r="T760" s="235" t="e">
        <f>+IF(N760=0,"",'Ark1'!#REF!)</f>
        <v>#REF!</v>
      </c>
      <c r="U760" s="235"/>
      <c r="V760" s="235" t="e">
        <f>+IF(N760=0,"",'Ark1'!#REF!)</f>
        <v>#REF!</v>
      </c>
      <c r="W760" s="235"/>
      <c r="X760" s="236" t="e">
        <f>+IF(I760=0,"",'Ark1'!#REF!)</f>
        <v>#REF!</v>
      </c>
      <c r="Y760" s="237" t="e">
        <f>+IF(I760=0,"",'Ark1'!#REF!)</f>
        <v>#REF!</v>
      </c>
      <c r="Z760" s="237" t="e">
        <f>+IF(I760=0,"",'Ark1'!#REF!)</f>
        <v>#REF!</v>
      </c>
      <c r="AA760" s="237" t="e">
        <f>+IF(I760=0,"",'Ark1'!#REF!)</f>
        <v>#REF!</v>
      </c>
      <c r="AB760" s="237" t="e">
        <f>+IF(I760=0,"",'Ark1'!#REF!)</f>
        <v>#REF!</v>
      </c>
      <c r="AC760" s="235" t="e">
        <f>+IF(I760=0,"",'Ark1'!#REF!)</f>
        <v>#REF!</v>
      </c>
      <c r="AD760" s="236" t="e">
        <f>+IF(I760=0,"",'Ark1'!#REF!)</f>
        <v>#REF!</v>
      </c>
      <c r="AE760" s="237" t="e">
        <f>+IF(I760=0,"",'Ark1'!#REF!)</f>
        <v>#REF!</v>
      </c>
      <c r="AF760" s="235" t="e">
        <f t="shared" si="69"/>
        <v>#REF!</v>
      </c>
      <c r="AG760" s="235" t="e">
        <f t="shared" si="68"/>
        <v>#REF!</v>
      </c>
      <c r="AH760" s="305"/>
    </row>
    <row r="761" spans="1:62" ht="15.6">
      <c r="A761" s="305"/>
      <c r="B761" s="305" t="e">
        <f>+'Ark1'!#REF!</f>
        <v>#REF!</v>
      </c>
      <c r="C761" s="234" t="e">
        <f>+'Ark1'!#REF!</f>
        <v>#REF!</v>
      </c>
      <c r="D761" s="234" t="e">
        <f>VLOOKUP(C761,Klasse!$C$10:$D$26,2)</f>
        <v>#REF!</v>
      </c>
      <c r="E761" s="234" t="e">
        <f>+'Ark1'!#REF!</f>
        <v>#REF!</v>
      </c>
      <c r="F761" s="234" t="e">
        <f>+'Ark1'!#REF!</f>
        <v>#REF!</v>
      </c>
      <c r="G761" s="234" t="e">
        <f>VLOOKUP(F761,Slakteri!$C$9:$D$36,2)</f>
        <v>#REF!</v>
      </c>
      <c r="H761" s="234" t="e">
        <f>+IF(I761=0,"",'Ark1'!#REF!)</f>
        <v>#REF!</v>
      </c>
      <c r="I761" s="351" t="e">
        <f>+'Ark1'!#REF!</f>
        <v>#REF!</v>
      </c>
      <c r="J761" s="235" t="e">
        <f>+IF(I761=0,"",'Ark1'!#REF!)</f>
        <v>#REF!</v>
      </c>
      <c r="K761" s="235"/>
      <c r="L761" s="235" t="e">
        <f>+IF(I761=0,"",'Ark1'!#REF!)</f>
        <v>#REF!</v>
      </c>
      <c r="M761" s="235"/>
      <c r="N761" s="237" t="e">
        <f>+'Ark1'!#REF!</f>
        <v>#REF!</v>
      </c>
      <c r="O761" s="237"/>
      <c r="P761" s="237"/>
      <c r="Q761" s="237"/>
      <c r="R761" s="32" t="e">
        <f>+IF(I761=0,"",'Ark1'!#REF!)</f>
        <v>#REF!</v>
      </c>
      <c r="S761" s="32"/>
      <c r="T761" s="235" t="e">
        <f>+IF(N761=0,"",'Ark1'!#REF!)</f>
        <v>#REF!</v>
      </c>
      <c r="U761" s="235"/>
      <c r="V761" s="235" t="e">
        <f>+IF(N761=0,"",'Ark1'!#REF!)</f>
        <v>#REF!</v>
      </c>
      <c r="W761" s="235"/>
      <c r="X761" s="236" t="e">
        <f>+IF(I761=0,"",'Ark1'!#REF!)</f>
        <v>#REF!</v>
      </c>
      <c r="Y761" s="237" t="e">
        <f>+IF(I761=0,"",'Ark1'!#REF!)</f>
        <v>#REF!</v>
      </c>
      <c r="Z761" s="237" t="e">
        <f>+IF(I761=0,"",'Ark1'!#REF!)</f>
        <v>#REF!</v>
      </c>
      <c r="AA761" s="237" t="e">
        <f>+IF(I761=0,"",'Ark1'!#REF!)</f>
        <v>#REF!</v>
      </c>
      <c r="AB761" s="237" t="e">
        <f>+IF(I761=0,"",'Ark1'!#REF!)</f>
        <v>#REF!</v>
      </c>
      <c r="AC761" s="235" t="e">
        <f>+IF(I761=0,"",'Ark1'!#REF!)</f>
        <v>#REF!</v>
      </c>
      <c r="AD761" s="236" t="e">
        <f>+IF(I761=0,"",'Ark1'!#REF!)</f>
        <v>#REF!</v>
      </c>
      <c r="AE761" s="237" t="e">
        <f>+IF(I761=0,"",'Ark1'!#REF!)</f>
        <v>#REF!</v>
      </c>
      <c r="AF761" s="235" t="e">
        <f t="shared" si="69"/>
        <v>#REF!</v>
      </c>
      <c r="AG761" s="235" t="e">
        <f t="shared" si="68"/>
        <v>#REF!</v>
      </c>
      <c r="AH761" s="305"/>
    </row>
    <row r="762" spans="1:62" ht="15.6">
      <c r="A762" s="305"/>
      <c r="B762" s="305" t="e">
        <f>+'Ark1'!#REF!</f>
        <v>#REF!</v>
      </c>
      <c r="C762" s="234" t="e">
        <f>+'Ark1'!#REF!</f>
        <v>#REF!</v>
      </c>
      <c r="D762" s="234" t="e">
        <f>VLOOKUP(C762,Klasse!$C$10:$D$26,2)</f>
        <v>#REF!</v>
      </c>
      <c r="E762" s="234" t="e">
        <f>+'Ark1'!#REF!</f>
        <v>#REF!</v>
      </c>
      <c r="F762" s="234" t="e">
        <f>+'Ark1'!#REF!</f>
        <v>#REF!</v>
      </c>
      <c r="G762" s="234" t="e">
        <f>VLOOKUP(F762,Slakteri!$C$9:$D$36,2)</f>
        <v>#REF!</v>
      </c>
      <c r="H762" s="234" t="e">
        <f>+IF(I762=0,"",'Ark1'!#REF!)</f>
        <v>#REF!</v>
      </c>
      <c r="I762" s="351" t="e">
        <f>+'Ark1'!#REF!</f>
        <v>#REF!</v>
      </c>
      <c r="J762" s="235" t="e">
        <f>+IF(I762=0,"",'Ark1'!#REF!)</f>
        <v>#REF!</v>
      </c>
      <c r="K762" s="235"/>
      <c r="L762" s="235" t="e">
        <f>+IF(I762=0,"",'Ark1'!#REF!)</f>
        <v>#REF!</v>
      </c>
      <c r="M762" s="235"/>
      <c r="N762" s="237" t="e">
        <f>+'Ark1'!#REF!</f>
        <v>#REF!</v>
      </c>
      <c r="O762" s="237"/>
      <c r="P762" s="237"/>
      <c r="Q762" s="237"/>
      <c r="R762" s="32" t="e">
        <f>+IF(I762=0,"",'Ark1'!#REF!)</f>
        <v>#REF!</v>
      </c>
      <c r="S762" s="32"/>
      <c r="T762" s="235" t="e">
        <f>+IF(N762=0,"",'Ark1'!#REF!)</f>
        <v>#REF!</v>
      </c>
      <c r="U762" s="235"/>
      <c r="V762" s="235" t="e">
        <f>+IF(N762=0,"",'Ark1'!#REF!)</f>
        <v>#REF!</v>
      </c>
      <c r="W762" s="235"/>
      <c r="X762" s="236" t="e">
        <f>+IF(I762=0,"",'Ark1'!#REF!)</f>
        <v>#REF!</v>
      </c>
      <c r="Y762" s="237" t="e">
        <f>+IF(I762=0,"",'Ark1'!#REF!)</f>
        <v>#REF!</v>
      </c>
      <c r="Z762" s="237" t="e">
        <f>+IF(I762=0,"",'Ark1'!#REF!)</f>
        <v>#REF!</v>
      </c>
      <c r="AA762" s="237" t="e">
        <f>+IF(I762=0,"",'Ark1'!#REF!)</f>
        <v>#REF!</v>
      </c>
      <c r="AB762" s="237" t="e">
        <f>+IF(I762=0,"",'Ark1'!#REF!)</f>
        <v>#REF!</v>
      </c>
      <c r="AC762" s="235" t="e">
        <f>+IF(I762=0,"",'Ark1'!#REF!)</f>
        <v>#REF!</v>
      </c>
      <c r="AD762" s="236" t="e">
        <f>+IF(I762=0,"",'Ark1'!#REF!)</f>
        <v>#REF!</v>
      </c>
      <c r="AE762" s="237" t="e">
        <f>+IF(I762=0,"",'Ark1'!#REF!)</f>
        <v>#REF!</v>
      </c>
      <c r="AF762" s="235" t="e">
        <f t="shared" si="69"/>
        <v>#REF!</v>
      </c>
      <c r="AG762" s="235" t="e">
        <f t="shared" si="68"/>
        <v>#REF!</v>
      </c>
      <c r="AH762" s="305"/>
    </row>
    <row r="763" spans="1:62" ht="19.8">
      <c r="A763" s="305"/>
      <c r="B763" s="305"/>
      <c r="C763" s="305"/>
      <c r="D763" s="305"/>
      <c r="E763" s="305"/>
      <c r="F763" s="305"/>
      <c r="G763" s="305"/>
      <c r="H763" s="305"/>
      <c r="I763" s="352"/>
      <c r="J763" s="328"/>
      <c r="K763" s="328"/>
      <c r="L763" s="328"/>
      <c r="M763" s="328"/>
      <c r="N763" s="237" t="e">
        <f>+'Ark1'!#REF!</f>
        <v>#REF!</v>
      </c>
      <c r="O763" s="237"/>
      <c r="P763" s="237"/>
      <c r="Q763" s="237"/>
      <c r="R763" s="305"/>
      <c r="S763" s="305"/>
      <c r="T763" s="235" t="e">
        <f>+IF(N763=0,"",'Ark1'!#REF!)</f>
        <v>#REF!</v>
      </c>
      <c r="U763" s="235"/>
      <c r="V763" s="235" t="e">
        <f>+IF(N763=0,"",'Ark1'!#REF!)</f>
        <v>#REF!</v>
      </c>
      <c r="W763" s="235"/>
      <c r="X763" s="305"/>
      <c r="Y763" s="329"/>
      <c r="Z763" s="329"/>
      <c r="AA763" s="329"/>
      <c r="AB763" s="329"/>
      <c r="AC763" s="329"/>
      <c r="AD763" s="305"/>
      <c r="AE763" s="329"/>
      <c r="AF763" s="330"/>
      <c r="AG763" s="331"/>
      <c r="AH763" s="305"/>
      <c r="AI763" s="217"/>
      <c r="AK763" s="29"/>
      <c r="AL763" s="27"/>
      <c r="AM763" s="218"/>
      <c r="AN763" s="28"/>
      <c r="AR763" s="28"/>
      <c r="BJ763" s="230"/>
    </row>
    <row r="764" spans="1:62" ht="19.8">
      <c r="A764" s="305"/>
      <c r="B764" s="305" t="s">
        <v>648</v>
      </c>
      <c r="C764" s="305"/>
      <c r="D764" s="259" t="e">
        <f>+D770</f>
        <v>#REF!</v>
      </c>
      <c r="E764" s="305"/>
      <c r="F764" s="305"/>
      <c r="G764" s="305"/>
      <c r="H764" s="305"/>
      <c r="I764" s="336" t="e">
        <f>SUM(I766:I790)</f>
        <v>#REF!</v>
      </c>
      <c r="J764" s="328"/>
      <c r="K764" s="332"/>
      <c r="L764" s="332"/>
      <c r="M764" s="332"/>
      <c r="N764" s="237" t="e">
        <f>+'Ark1'!#REF!</f>
        <v>#REF!</v>
      </c>
      <c r="O764" s="237"/>
      <c r="P764" s="237"/>
      <c r="Q764" s="237"/>
      <c r="R764" s="262">
        <f>+Klasse!N450</f>
        <v>0</v>
      </c>
      <c r="S764" s="262"/>
      <c r="T764" s="235" t="e">
        <f>+IF(N764=0,"",'Ark1'!#REF!)</f>
        <v>#REF!</v>
      </c>
      <c r="U764" s="235"/>
      <c r="V764" s="235" t="e">
        <f>+IF(N764=0,"",'Ark1'!#REF!)</f>
        <v>#REF!</v>
      </c>
      <c r="W764" s="235"/>
      <c r="X764" s="333"/>
      <c r="Y764" s="329"/>
      <c r="Z764" s="329"/>
      <c r="AA764" s="329"/>
      <c r="AB764" s="329"/>
      <c r="AC764" s="329"/>
      <c r="AD764" s="305"/>
      <c r="AE764" s="329"/>
      <c r="AF764" s="329"/>
      <c r="AG764" s="329"/>
      <c r="AH764" s="305"/>
      <c r="AI764" s="217"/>
      <c r="AK764" s="29"/>
      <c r="AL764" s="27"/>
      <c r="AM764" s="218"/>
      <c r="AN764" s="28"/>
      <c r="AR764" s="28"/>
      <c r="BJ764" s="230"/>
    </row>
    <row r="765" spans="1:62" ht="19.8">
      <c r="A765" s="580"/>
      <c r="B765" s="580"/>
      <c r="C765" s="581"/>
      <c r="D765" s="580"/>
      <c r="E765" s="580"/>
      <c r="F765" s="580"/>
      <c r="G765" s="305"/>
      <c r="H765" s="334"/>
      <c r="I765" s="352"/>
      <c r="J765" s="328"/>
      <c r="K765" s="328"/>
      <c r="L765" s="328"/>
      <c r="M765" s="328"/>
      <c r="N765" s="237" t="e">
        <f>+'Ark1'!#REF!</f>
        <v>#REF!</v>
      </c>
      <c r="O765" s="237"/>
      <c r="P765" s="237"/>
      <c r="Q765" s="237"/>
      <c r="R765" s="328"/>
      <c r="S765" s="328"/>
      <c r="T765" s="235" t="e">
        <f>+IF(N765=0,"",'Ark1'!#REF!)</f>
        <v>#REF!</v>
      </c>
      <c r="U765" s="235"/>
      <c r="V765" s="235" t="e">
        <f>+IF(N765=0,"",'Ark1'!#REF!)</f>
        <v>#REF!</v>
      </c>
      <c r="W765" s="235"/>
      <c r="X765" s="334"/>
      <c r="Y765" s="329"/>
      <c r="Z765" s="329"/>
      <c r="AA765" s="329"/>
      <c r="AB765" s="329"/>
      <c r="AC765" s="330"/>
      <c r="AD765" s="305"/>
      <c r="AE765" s="330"/>
      <c r="AF765" s="330"/>
      <c r="AG765" s="331"/>
      <c r="AH765" s="305"/>
      <c r="AI765" s="217"/>
      <c r="AK765" s="29"/>
      <c r="AL765" s="27"/>
      <c r="AM765" s="218"/>
      <c r="AN765" s="28"/>
      <c r="AR765" s="28"/>
      <c r="BJ765" s="230"/>
    </row>
    <row r="766" spans="1:62" ht="15.6">
      <c r="A766" s="305"/>
      <c r="B766" s="305" t="e">
        <f>+'Ark1'!#REF!</f>
        <v>#REF!</v>
      </c>
      <c r="C766" s="234" t="e">
        <f>+'Ark1'!#REF!</f>
        <v>#REF!</v>
      </c>
      <c r="D766" s="234" t="e">
        <f>VLOOKUP(C766,Klasse!$C$10:$D$26,2)</f>
        <v>#REF!</v>
      </c>
      <c r="E766" s="234" t="e">
        <f>+'Ark1'!#REF!</f>
        <v>#REF!</v>
      </c>
      <c r="F766" s="234" t="e">
        <f>+'Ark1'!#REF!</f>
        <v>#REF!</v>
      </c>
      <c r="G766" s="234" t="e">
        <f>VLOOKUP(F766,Slakteri!$C$9:$D$36,2)</f>
        <v>#REF!</v>
      </c>
      <c r="H766" s="234" t="e">
        <f>+IF(I766=0,"",'Ark1'!#REF!)</f>
        <v>#REF!</v>
      </c>
      <c r="I766" s="351" t="e">
        <f>+'Ark1'!#REF!</f>
        <v>#REF!</v>
      </c>
      <c r="J766" s="235" t="e">
        <f>+IF(I766=0,"",'Ark1'!#REF!)</f>
        <v>#REF!</v>
      </c>
      <c r="K766" s="235"/>
      <c r="L766" s="235" t="e">
        <f>+IF(I766=0,"",'Ark1'!#REF!)</f>
        <v>#REF!</v>
      </c>
      <c r="M766" s="235"/>
      <c r="N766" s="237" t="e">
        <f>+'Ark1'!#REF!</f>
        <v>#REF!</v>
      </c>
      <c r="O766" s="237"/>
      <c r="P766" s="237"/>
      <c r="Q766" s="237"/>
      <c r="R766" s="32" t="e">
        <f>+IF(I766=0,"",'Ark1'!#REF!)</f>
        <v>#REF!</v>
      </c>
      <c r="S766" s="32"/>
      <c r="T766" s="235" t="e">
        <f>+IF(N766=0,"",'Ark1'!#REF!)</f>
        <v>#REF!</v>
      </c>
      <c r="U766" s="235"/>
      <c r="V766" s="235" t="e">
        <f>+IF(N766=0,"",'Ark1'!#REF!)</f>
        <v>#REF!</v>
      </c>
      <c r="W766" s="235"/>
      <c r="X766" s="236" t="e">
        <f>+IF(I766=0,"",'Ark1'!#REF!)</f>
        <v>#REF!</v>
      </c>
      <c r="Y766" s="237" t="e">
        <f>+IF(I766=0,"",'Ark1'!#REF!)</f>
        <v>#REF!</v>
      </c>
      <c r="Z766" s="237" t="e">
        <f>+IF(I766=0,"",'Ark1'!#REF!)</f>
        <v>#REF!</v>
      </c>
      <c r="AA766" s="237" t="e">
        <f>+IF(I766=0,"",'Ark1'!#REF!)</f>
        <v>#REF!</v>
      </c>
      <c r="AB766" s="237" t="e">
        <f>+IF(I766=0,"",'Ark1'!#REF!)</f>
        <v>#REF!</v>
      </c>
      <c r="AC766" s="235" t="e">
        <f>+IF(I766=0,"",'Ark1'!#REF!)</f>
        <v>#REF!</v>
      </c>
      <c r="AD766" s="236" t="e">
        <f>+IF(I766=0,"",'Ark1'!#REF!)</f>
        <v>#REF!</v>
      </c>
      <c r="AE766" s="237" t="e">
        <f>+IF(I766=0,"",'Ark1'!#REF!)</f>
        <v>#REF!</v>
      </c>
      <c r="AF766" s="235" t="e">
        <f t="shared" ref="AF766:AF790" si="70">IF(I766=0,"",R766/C766)</f>
        <v>#REF!</v>
      </c>
      <c r="AG766" s="235" t="e">
        <f t="shared" si="68"/>
        <v>#REF!</v>
      </c>
      <c r="AH766" s="305"/>
    </row>
    <row r="767" spans="1:62" ht="15.6">
      <c r="A767" s="305"/>
      <c r="B767" s="305" t="e">
        <f>+'Ark1'!#REF!</f>
        <v>#REF!</v>
      </c>
      <c r="C767" s="234" t="e">
        <f>+'Ark1'!#REF!</f>
        <v>#REF!</v>
      </c>
      <c r="D767" s="234" t="e">
        <f>VLOOKUP(C767,Klasse!$C$10:$D$26,2)</f>
        <v>#REF!</v>
      </c>
      <c r="E767" s="234" t="e">
        <f>+'Ark1'!#REF!</f>
        <v>#REF!</v>
      </c>
      <c r="F767" s="234" t="e">
        <f>+'Ark1'!#REF!</f>
        <v>#REF!</v>
      </c>
      <c r="G767" s="234" t="e">
        <f>VLOOKUP(F767,Slakteri!$C$9:$D$36,2)</f>
        <v>#REF!</v>
      </c>
      <c r="H767" s="234" t="e">
        <f>+IF(I767=0,"",'Ark1'!#REF!)</f>
        <v>#REF!</v>
      </c>
      <c r="I767" s="351" t="e">
        <f>+'Ark1'!#REF!</f>
        <v>#REF!</v>
      </c>
      <c r="J767" s="235" t="e">
        <f>+IF(I767=0,"",'Ark1'!#REF!)</f>
        <v>#REF!</v>
      </c>
      <c r="K767" s="235"/>
      <c r="L767" s="235" t="e">
        <f>+IF(I767=0,"",'Ark1'!#REF!)</f>
        <v>#REF!</v>
      </c>
      <c r="M767" s="235"/>
      <c r="N767" s="237" t="e">
        <f>+'Ark1'!#REF!</f>
        <v>#REF!</v>
      </c>
      <c r="O767" s="237"/>
      <c r="P767" s="237"/>
      <c r="Q767" s="237"/>
      <c r="R767" s="32" t="e">
        <f>+IF(I767=0,"",'Ark1'!#REF!)</f>
        <v>#REF!</v>
      </c>
      <c r="S767" s="32"/>
      <c r="T767" s="235" t="e">
        <f>+IF(N767=0,"",'Ark1'!#REF!)</f>
        <v>#REF!</v>
      </c>
      <c r="U767" s="235"/>
      <c r="V767" s="235" t="e">
        <f>+IF(N767=0,"",'Ark1'!#REF!)</f>
        <v>#REF!</v>
      </c>
      <c r="W767" s="235"/>
      <c r="X767" s="236" t="e">
        <f>+IF(I767=0,"",'Ark1'!#REF!)</f>
        <v>#REF!</v>
      </c>
      <c r="Y767" s="237" t="e">
        <f>+IF(I767=0,"",'Ark1'!#REF!)</f>
        <v>#REF!</v>
      </c>
      <c r="Z767" s="237" t="e">
        <f>+IF(I767=0,"",'Ark1'!#REF!)</f>
        <v>#REF!</v>
      </c>
      <c r="AA767" s="237" t="e">
        <f>+IF(I767=0,"",'Ark1'!#REF!)</f>
        <v>#REF!</v>
      </c>
      <c r="AB767" s="237" t="e">
        <f>+IF(I767=0,"",'Ark1'!#REF!)</f>
        <v>#REF!</v>
      </c>
      <c r="AC767" s="235" t="e">
        <f>+IF(I767=0,"",'Ark1'!#REF!)</f>
        <v>#REF!</v>
      </c>
      <c r="AD767" s="236" t="e">
        <f>+IF(I767=0,"",'Ark1'!#REF!)</f>
        <v>#REF!</v>
      </c>
      <c r="AE767" s="237" t="e">
        <f>+IF(I767=0,"",'Ark1'!#REF!)</f>
        <v>#REF!</v>
      </c>
      <c r="AF767" s="235" t="e">
        <f t="shared" si="70"/>
        <v>#REF!</v>
      </c>
      <c r="AG767" s="235" t="e">
        <f t="shared" si="68"/>
        <v>#REF!</v>
      </c>
      <c r="AH767" s="305"/>
    </row>
    <row r="768" spans="1:62" ht="15.6">
      <c r="A768" s="305"/>
      <c r="B768" s="305" t="e">
        <f>+'Ark1'!#REF!</f>
        <v>#REF!</v>
      </c>
      <c r="C768" s="234" t="e">
        <f>+'Ark1'!#REF!</f>
        <v>#REF!</v>
      </c>
      <c r="D768" s="234" t="e">
        <f>VLOOKUP(C768,Klasse!$C$10:$D$26,2)</f>
        <v>#REF!</v>
      </c>
      <c r="E768" s="234" t="e">
        <f>+'Ark1'!#REF!</f>
        <v>#REF!</v>
      </c>
      <c r="F768" s="234" t="e">
        <f>+'Ark1'!#REF!</f>
        <v>#REF!</v>
      </c>
      <c r="G768" s="234" t="e">
        <f>VLOOKUP(F768,Slakteri!$C$9:$D$36,2)</f>
        <v>#REF!</v>
      </c>
      <c r="H768" s="234" t="e">
        <f>+IF(I768=0,"",'Ark1'!#REF!)</f>
        <v>#REF!</v>
      </c>
      <c r="I768" s="351" t="e">
        <f>+'Ark1'!#REF!</f>
        <v>#REF!</v>
      </c>
      <c r="J768" s="235" t="e">
        <f>+IF(I768=0,"",'Ark1'!#REF!)</f>
        <v>#REF!</v>
      </c>
      <c r="K768" s="235"/>
      <c r="L768" s="235" t="e">
        <f>+IF(I768=0,"",'Ark1'!#REF!)</f>
        <v>#REF!</v>
      </c>
      <c r="M768" s="235"/>
      <c r="N768" s="237" t="e">
        <f>+'Ark1'!#REF!</f>
        <v>#REF!</v>
      </c>
      <c r="O768" s="237"/>
      <c r="P768" s="237"/>
      <c r="Q768" s="237"/>
      <c r="R768" s="32" t="e">
        <f>+IF(I768=0,"",'Ark1'!#REF!)</f>
        <v>#REF!</v>
      </c>
      <c r="S768" s="32"/>
      <c r="T768" s="235" t="e">
        <f>+IF(N768=0,"",'Ark1'!#REF!)</f>
        <v>#REF!</v>
      </c>
      <c r="U768" s="235"/>
      <c r="V768" s="235" t="e">
        <f>+IF(N768=0,"",'Ark1'!#REF!)</f>
        <v>#REF!</v>
      </c>
      <c r="W768" s="235"/>
      <c r="X768" s="236" t="e">
        <f>+IF(I768=0,"",'Ark1'!#REF!)</f>
        <v>#REF!</v>
      </c>
      <c r="Y768" s="237" t="e">
        <f>+IF(I768=0,"",'Ark1'!#REF!)</f>
        <v>#REF!</v>
      </c>
      <c r="Z768" s="237" t="e">
        <f>+IF(I768=0,"",'Ark1'!#REF!)</f>
        <v>#REF!</v>
      </c>
      <c r="AA768" s="237" t="e">
        <f>+IF(I768=0,"",'Ark1'!#REF!)</f>
        <v>#REF!</v>
      </c>
      <c r="AB768" s="237" t="e">
        <f>+IF(I768=0,"",'Ark1'!#REF!)</f>
        <v>#REF!</v>
      </c>
      <c r="AC768" s="235" t="e">
        <f>+IF(I768=0,"",'Ark1'!#REF!)</f>
        <v>#REF!</v>
      </c>
      <c r="AD768" s="236" t="e">
        <f>+IF(I768=0,"",'Ark1'!#REF!)</f>
        <v>#REF!</v>
      </c>
      <c r="AE768" s="237" t="e">
        <f>+IF(I768=0,"",'Ark1'!#REF!)</f>
        <v>#REF!</v>
      </c>
      <c r="AF768" s="235" t="e">
        <f t="shared" si="70"/>
        <v>#REF!</v>
      </c>
      <c r="AG768" s="235" t="e">
        <f t="shared" si="68"/>
        <v>#REF!</v>
      </c>
      <c r="AH768" s="305"/>
    </row>
    <row r="769" spans="1:34" ht="15.6">
      <c r="A769" s="305"/>
      <c r="B769" s="305" t="e">
        <f>+'Ark1'!#REF!</f>
        <v>#REF!</v>
      </c>
      <c r="C769" s="234" t="e">
        <f>+'Ark1'!#REF!</f>
        <v>#REF!</v>
      </c>
      <c r="D769" s="234" t="e">
        <f>VLOOKUP(C769,Klasse!$C$10:$D$26,2)</f>
        <v>#REF!</v>
      </c>
      <c r="E769" s="234" t="e">
        <f>+'Ark1'!#REF!</f>
        <v>#REF!</v>
      </c>
      <c r="F769" s="234" t="e">
        <f>+'Ark1'!#REF!</f>
        <v>#REF!</v>
      </c>
      <c r="G769" s="234" t="e">
        <f>VLOOKUP(F769,Slakteri!$C$9:$D$36,2)</f>
        <v>#REF!</v>
      </c>
      <c r="H769" s="234" t="e">
        <f>+IF(I769=0,"",'Ark1'!#REF!)</f>
        <v>#REF!</v>
      </c>
      <c r="I769" s="351" t="e">
        <f>+'Ark1'!#REF!</f>
        <v>#REF!</v>
      </c>
      <c r="J769" s="235" t="e">
        <f>+IF(I769=0,"",'Ark1'!#REF!)</f>
        <v>#REF!</v>
      </c>
      <c r="K769" s="235"/>
      <c r="L769" s="235" t="e">
        <f>+IF(I769=0,"",'Ark1'!#REF!)</f>
        <v>#REF!</v>
      </c>
      <c r="M769" s="235"/>
      <c r="N769" s="237" t="e">
        <f>+'Ark1'!#REF!</f>
        <v>#REF!</v>
      </c>
      <c r="O769" s="237"/>
      <c r="P769" s="237"/>
      <c r="Q769" s="237"/>
      <c r="R769" s="32" t="e">
        <f>+IF(I769=0,"",'Ark1'!#REF!)</f>
        <v>#REF!</v>
      </c>
      <c r="S769" s="32"/>
      <c r="T769" s="235" t="e">
        <f>+IF(N769=0,"",'Ark1'!#REF!)</f>
        <v>#REF!</v>
      </c>
      <c r="U769" s="235"/>
      <c r="V769" s="235" t="e">
        <f>+IF(N769=0,"",'Ark1'!#REF!)</f>
        <v>#REF!</v>
      </c>
      <c r="W769" s="235"/>
      <c r="X769" s="236" t="e">
        <f>+IF(I769=0,"",'Ark1'!#REF!)</f>
        <v>#REF!</v>
      </c>
      <c r="Y769" s="237" t="e">
        <f>+IF(I769=0,"",'Ark1'!#REF!)</f>
        <v>#REF!</v>
      </c>
      <c r="Z769" s="237" t="e">
        <f>+IF(I769=0,"",'Ark1'!#REF!)</f>
        <v>#REF!</v>
      </c>
      <c r="AA769" s="237" t="e">
        <f>+IF(I769=0,"",'Ark1'!#REF!)</f>
        <v>#REF!</v>
      </c>
      <c r="AB769" s="237" t="e">
        <f>+IF(I769=0,"",'Ark1'!#REF!)</f>
        <v>#REF!</v>
      </c>
      <c r="AC769" s="235" t="e">
        <f>+IF(I769=0,"",'Ark1'!#REF!)</f>
        <v>#REF!</v>
      </c>
      <c r="AD769" s="236" t="e">
        <f>+IF(I769=0,"",'Ark1'!#REF!)</f>
        <v>#REF!</v>
      </c>
      <c r="AE769" s="237" t="e">
        <f>+IF(I769=0,"",'Ark1'!#REF!)</f>
        <v>#REF!</v>
      </c>
      <c r="AF769" s="235" t="e">
        <f t="shared" si="70"/>
        <v>#REF!</v>
      </c>
      <c r="AG769" s="235" t="e">
        <f t="shared" si="68"/>
        <v>#REF!</v>
      </c>
      <c r="AH769" s="305"/>
    </row>
    <row r="770" spans="1:34" ht="15.6">
      <c r="A770" s="305"/>
      <c r="B770" s="305" t="e">
        <f>+'Ark1'!#REF!</f>
        <v>#REF!</v>
      </c>
      <c r="C770" s="234" t="e">
        <f>+'Ark1'!#REF!</f>
        <v>#REF!</v>
      </c>
      <c r="D770" s="234" t="e">
        <f>VLOOKUP(C770,Klasse!$C$10:$D$26,2)</f>
        <v>#REF!</v>
      </c>
      <c r="E770" s="234" t="e">
        <f>+'Ark1'!#REF!</f>
        <v>#REF!</v>
      </c>
      <c r="F770" s="234" t="e">
        <f>+'Ark1'!#REF!</f>
        <v>#REF!</v>
      </c>
      <c r="G770" s="234" t="e">
        <f>VLOOKUP(F770,Slakteri!$C$9:$D$36,2)</f>
        <v>#REF!</v>
      </c>
      <c r="H770" s="234" t="e">
        <f>+IF(I770=0,"",'Ark1'!#REF!)</f>
        <v>#REF!</v>
      </c>
      <c r="I770" s="351" t="e">
        <f>+'Ark1'!#REF!</f>
        <v>#REF!</v>
      </c>
      <c r="J770" s="235" t="e">
        <f>+IF(I770=0,"",'Ark1'!#REF!)</f>
        <v>#REF!</v>
      </c>
      <c r="K770" s="235"/>
      <c r="L770" s="235" t="e">
        <f>+IF(I770=0,"",'Ark1'!#REF!)</f>
        <v>#REF!</v>
      </c>
      <c r="M770" s="235"/>
      <c r="N770" s="237" t="e">
        <f>+'Ark1'!#REF!</f>
        <v>#REF!</v>
      </c>
      <c r="O770" s="237"/>
      <c r="P770" s="237"/>
      <c r="Q770" s="237"/>
      <c r="R770" s="32" t="e">
        <f>+IF(I770=0,"",'Ark1'!#REF!)</f>
        <v>#REF!</v>
      </c>
      <c r="S770" s="32"/>
      <c r="T770" s="235" t="e">
        <f>+IF(N770=0,"",'Ark1'!#REF!)</f>
        <v>#REF!</v>
      </c>
      <c r="U770" s="235"/>
      <c r="V770" s="235" t="e">
        <f>+IF(N770=0,"",'Ark1'!#REF!)</f>
        <v>#REF!</v>
      </c>
      <c r="W770" s="235"/>
      <c r="X770" s="236" t="e">
        <f>+IF(I770=0,"",'Ark1'!#REF!)</f>
        <v>#REF!</v>
      </c>
      <c r="Y770" s="237" t="e">
        <f>+IF(I770=0,"",'Ark1'!#REF!)</f>
        <v>#REF!</v>
      </c>
      <c r="Z770" s="237" t="e">
        <f>+IF(I770=0,"",'Ark1'!#REF!)</f>
        <v>#REF!</v>
      </c>
      <c r="AA770" s="237" t="e">
        <f>+IF(I770=0,"",'Ark1'!#REF!)</f>
        <v>#REF!</v>
      </c>
      <c r="AB770" s="237" t="e">
        <f>+IF(I770=0,"",'Ark1'!#REF!)</f>
        <v>#REF!</v>
      </c>
      <c r="AC770" s="235" t="e">
        <f>+IF(I770=0,"",'Ark1'!#REF!)</f>
        <v>#REF!</v>
      </c>
      <c r="AD770" s="236" t="e">
        <f>+IF(I770=0,"",'Ark1'!#REF!)</f>
        <v>#REF!</v>
      </c>
      <c r="AE770" s="237" t="e">
        <f>+IF(I770=0,"",'Ark1'!#REF!)</f>
        <v>#REF!</v>
      </c>
      <c r="AF770" s="235" t="e">
        <f t="shared" si="70"/>
        <v>#REF!</v>
      </c>
      <c r="AG770" s="235" t="e">
        <f t="shared" si="68"/>
        <v>#REF!</v>
      </c>
      <c r="AH770" s="305"/>
    </row>
    <row r="771" spans="1:34" ht="15.6">
      <c r="A771" s="305"/>
      <c r="B771" s="305" t="e">
        <f>+'Ark1'!#REF!</f>
        <v>#REF!</v>
      </c>
      <c r="C771" s="234" t="e">
        <f>+'Ark1'!#REF!</f>
        <v>#REF!</v>
      </c>
      <c r="D771" s="234" t="e">
        <f>VLOOKUP(C771,Klasse!$C$10:$D$26,2)</f>
        <v>#REF!</v>
      </c>
      <c r="E771" s="234" t="e">
        <f>+'Ark1'!#REF!</f>
        <v>#REF!</v>
      </c>
      <c r="F771" s="234" t="e">
        <f>+'Ark1'!#REF!</f>
        <v>#REF!</v>
      </c>
      <c r="G771" s="234" t="e">
        <f>VLOOKUP(F771,Slakteri!$C$9:$D$36,2)</f>
        <v>#REF!</v>
      </c>
      <c r="H771" s="234" t="e">
        <f>+IF(I771=0,"",'Ark1'!#REF!)</f>
        <v>#REF!</v>
      </c>
      <c r="I771" s="351" t="e">
        <f>+'Ark1'!#REF!</f>
        <v>#REF!</v>
      </c>
      <c r="J771" s="235" t="e">
        <f>+IF(I771=0,"",'Ark1'!#REF!)</f>
        <v>#REF!</v>
      </c>
      <c r="K771" s="235"/>
      <c r="L771" s="235" t="e">
        <f>+IF(I771=0,"",'Ark1'!#REF!)</f>
        <v>#REF!</v>
      </c>
      <c r="M771" s="235"/>
      <c r="N771" s="237" t="e">
        <f>+'Ark1'!#REF!</f>
        <v>#REF!</v>
      </c>
      <c r="O771" s="237"/>
      <c r="P771" s="237"/>
      <c r="Q771" s="237"/>
      <c r="R771" s="32" t="e">
        <f>+IF(I771=0,"",'Ark1'!#REF!)</f>
        <v>#REF!</v>
      </c>
      <c r="S771" s="32"/>
      <c r="T771" s="235" t="e">
        <f>+IF(N771=0,"",'Ark1'!#REF!)</f>
        <v>#REF!</v>
      </c>
      <c r="U771" s="235"/>
      <c r="V771" s="235" t="e">
        <f>+IF(N771=0,"",'Ark1'!#REF!)</f>
        <v>#REF!</v>
      </c>
      <c r="W771" s="235"/>
      <c r="X771" s="236" t="e">
        <f>+IF(I771=0,"",'Ark1'!#REF!)</f>
        <v>#REF!</v>
      </c>
      <c r="Y771" s="237" t="e">
        <f>+IF(I771=0,"",'Ark1'!#REF!)</f>
        <v>#REF!</v>
      </c>
      <c r="Z771" s="237" t="e">
        <f>+IF(I771=0,"",'Ark1'!#REF!)</f>
        <v>#REF!</v>
      </c>
      <c r="AA771" s="237" t="e">
        <f>+IF(I771=0,"",'Ark1'!#REF!)</f>
        <v>#REF!</v>
      </c>
      <c r="AB771" s="237" t="e">
        <f>+IF(I771=0,"",'Ark1'!#REF!)</f>
        <v>#REF!</v>
      </c>
      <c r="AC771" s="235" t="e">
        <f>+IF(I771=0,"",'Ark1'!#REF!)</f>
        <v>#REF!</v>
      </c>
      <c r="AD771" s="236" t="e">
        <f>+IF(I771=0,"",'Ark1'!#REF!)</f>
        <v>#REF!</v>
      </c>
      <c r="AE771" s="237" t="e">
        <f>+IF(I771=0,"",'Ark1'!#REF!)</f>
        <v>#REF!</v>
      </c>
      <c r="AF771" s="235" t="e">
        <f t="shared" si="70"/>
        <v>#REF!</v>
      </c>
      <c r="AG771" s="235" t="e">
        <f t="shared" si="68"/>
        <v>#REF!</v>
      </c>
      <c r="AH771" s="305"/>
    </row>
    <row r="772" spans="1:34" ht="15.6">
      <c r="A772" s="305"/>
      <c r="B772" s="305" t="e">
        <f>+'Ark1'!#REF!</f>
        <v>#REF!</v>
      </c>
      <c r="C772" s="234" t="e">
        <f>+'Ark1'!#REF!</f>
        <v>#REF!</v>
      </c>
      <c r="D772" s="234" t="e">
        <f>VLOOKUP(C772,Klasse!$C$10:$D$26,2)</f>
        <v>#REF!</v>
      </c>
      <c r="E772" s="234" t="e">
        <f>+'Ark1'!#REF!</f>
        <v>#REF!</v>
      </c>
      <c r="F772" s="234" t="e">
        <f>+'Ark1'!#REF!</f>
        <v>#REF!</v>
      </c>
      <c r="G772" s="234" t="e">
        <f>VLOOKUP(F772,Slakteri!$C$9:$D$36,2)</f>
        <v>#REF!</v>
      </c>
      <c r="H772" s="234" t="e">
        <f>+IF(I772=0,"",'Ark1'!#REF!)</f>
        <v>#REF!</v>
      </c>
      <c r="I772" s="351" t="e">
        <f>+'Ark1'!#REF!</f>
        <v>#REF!</v>
      </c>
      <c r="J772" s="235" t="e">
        <f>+IF(I772=0,"",'Ark1'!#REF!)</f>
        <v>#REF!</v>
      </c>
      <c r="K772" s="235"/>
      <c r="L772" s="235" t="e">
        <f>+IF(I772=0,"",'Ark1'!#REF!)</f>
        <v>#REF!</v>
      </c>
      <c r="M772" s="235"/>
      <c r="N772" s="237" t="e">
        <f>+'Ark1'!#REF!</f>
        <v>#REF!</v>
      </c>
      <c r="O772" s="237"/>
      <c r="P772" s="237"/>
      <c r="Q772" s="237"/>
      <c r="R772" s="32" t="e">
        <f>+IF(I772=0,"",'Ark1'!#REF!)</f>
        <v>#REF!</v>
      </c>
      <c r="S772" s="32"/>
      <c r="T772" s="235" t="e">
        <f>+IF(N772=0,"",'Ark1'!#REF!)</f>
        <v>#REF!</v>
      </c>
      <c r="U772" s="235"/>
      <c r="V772" s="235" t="e">
        <f>+IF(N772=0,"",'Ark1'!#REF!)</f>
        <v>#REF!</v>
      </c>
      <c r="W772" s="235"/>
      <c r="X772" s="236" t="e">
        <f>+IF(I772=0,"",'Ark1'!#REF!)</f>
        <v>#REF!</v>
      </c>
      <c r="Y772" s="237" t="e">
        <f>+IF(I772=0,"",'Ark1'!#REF!)</f>
        <v>#REF!</v>
      </c>
      <c r="Z772" s="237" t="e">
        <f>+IF(I772=0,"",'Ark1'!#REF!)</f>
        <v>#REF!</v>
      </c>
      <c r="AA772" s="237" t="e">
        <f>+IF(I772=0,"",'Ark1'!#REF!)</f>
        <v>#REF!</v>
      </c>
      <c r="AB772" s="237" t="e">
        <f>+IF(I772=0,"",'Ark1'!#REF!)</f>
        <v>#REF!</v>
      </c>
      <c r="AC772" s="235" t="e">
        <f>+IF(I772=0,"",'Ark1'!#REF!)</f>
        <v>#REF!</v>
      </c>
      <c r="AD772" s="236" t="e">
        <f>+IF(I772=0,"",'Ark1'!#REF!)</f>
        <v>#REF!</v>
      </c>
      <c r="AE772" s="237" t="e">
        <f>+IF(I772=0,"",'Ark1'!#REF!)</f>
        <v>#REF!</v>
      </c>
      <c r="AF772" s="235" t="e">
        <f t="shared" si="70"/>
        <v>#REF!</v>
      </c>
      <c r="AG772" s="235" t="e">
        <f t="shared" si="68"/>
        <v>#REF!</v>
      </c>
      <c r="AH772" s="305"/>
    </row>
    <row r="773" spans="1:34" ht="15.6">
      <c r="A773" s="305"/>
      <c r="B773" s="305" t="e">
        <f>+'Ark1'!#REF!</f>
        <v>#REF!</v>
      </c>
      <c r="C773" s="234" t="e">
        <f>+'Ark1'!#REF!</f>
        <v>#REF!</v>
      </c>
      <c r="D773" s="234" t="e">
        <f>VLOOKUP(C773,Klasse!$C$10:$D$26,2)</f>
        <v>#REF!</v>
      </c>
      <c r="E773" s="234" t="e">
        <f>+'Ark1'!#REF!</f>
        <v>#REF!</v>
      </c>
      <c r="F773" s="234" t="e">
        <f>+'Ark1'!#REF!</f>
        <v>#REF!</v>
      </c>
      <c r="G773" s="234" t="e">
        <f>VLOOKUP(F773,Slakteri!$C$9:$D$36,2)</f>
        <v>#REF!</v>
      </c>
      <c r="H773" s="234" t="e">
        <f>+IF(I773=0,"",'Ark1'!#REF!)</f>
        <v>#REF!</v>
      </c>
      <c r="I773" s="351" t="e">
        <f>+'Ark1'!#REF!</f>
        <v>#REF!</v>
      </c>
      <c r="J773" s="235" t="e">
        <f>+IF(I773=0,"",'Ark1'!#REF!)</f>
        <v>#REF!</v>
      </c>
      <c r="K773" s="235"/>
      <c r="L773" s="235" t="e">
        <f>+IF(I773=0,"",'Ark1'!#REF!)</f>
        <v>#REF!</v>
      </c>
      <c r="M773" s="235"/>
      <c r="N773" s="237" t="e">
        <f>+'Ark1'!#REF!</f>
        <v>#REF!</v>
      </c>
      <c r="O773" s="237"/>
      <c r="P773" s="237"/>
      <c r="Q773" s="237"/>
      <c r="R773" s="32" t="e">
        <f>+IF(I773=0,"",'Ark1'!#REF!)</f>
        <v>#REF!</v>
      </c>
      <c r="S773" s="32"/>
      <c r="T773" s="235" t="e">
        <f>+IF(N773=0,"",'Ark1'!#REF!)</f>
        <v>#REF!</v>
      </c>
      <c r="U773" s="235"/>
      <c r="V773" s="235" t="e">
        <f>+IF(N773=0,"",'Ark1'!#REF!)</f>
        <v>#REF!</v>
      </c>
      <c r="W773" s="235"/>
      <c r="X773" s="236" t="e">
        <f>+IF(I773=0,"",'Ark1'!#REF!)</f>
        <v>#REF!</v>
      </c>
      <c r="Y773" s="237" t="e">
        <f>+IF(I773=0,"",'Ark1'!#REF!)</f>
        <v>#REF!</v>
      </c>
      <c r="Z773" s="237" t="e">
        <f>+IF(I773=0,"",'Ark1'!#REF!)</f>
        <v>#REF!</v>
      </c>
      <c r="AA773" s="237" t="e">
        <f>+IF(I773=0,"",'Ark1'!#REF!)</f>
        <v>#REF!</v>
      </c>
      <c r="AB773" s="237" t="e">
        <f>+IF(I773=0,"",'Ark1'!#REF!)</f>
        <v>#REF!</v>
      </c>
      <c r="AC773" s="235" t="e">
        <f>+IF(I773=0,"",'Ark1'!#REF!)</f>
        <v>#REF!</v>
      </c>
      <c r="AD773" s="236" t="e">
        <f>+IF(I773=0,"",'Ark1'!#REF!)</f>
        <v>#REF!</v>
      </c>
      <c r="AE773" s="237" t="e">
        <f>+IF(I773=0,"",'Ark1'!#REF!)</f>
        <v>#REF!</v>
      </c>
      <c r="AF773" s="235" t="e">
        <f t="shared" si="70"/>
        <v>#REF!</v>
      </c>
      <c r="AG773" s="235" t="e">
        <f t="shared" si="68"/>
        <v>#REF!</v>
      </c>
      <c r="AH773" s="305"/>
    </row>
    <row r="774" spans="1:34" ht="15.6">
      <c r="A774" s="305"/>
      <c r="B774" s="305" t="e">
        <f>+'Ark1'!#REF!</f>
        <v>#REF!</v>
      </c>
      <c r="C774" s="234" t="e">
        <f>+'Ark1'!#REF!</f>
        <v>#REF!</v>
      </c>
      <c r="D774" s="234" t="e">
        <f>VLOOKUP(C774,Klasse!$C$10:$D$26,2)</f>
        <v>#REF!</v>
      </c>
      <c r="E774" s="234" t="e">
        <f>+'Ark1'!#REF!</f>
        <v>#REF!</v>
      </c>
      <c r="F774" s="234" t="e">
        <f>+'Ark1'!#REF!</f>
        <v>#REF!</v>
      </c>
      <c r="G774" s="234" t="e">
        <f>VLOOKUP(F774,Slakteri!$C$9:$D$36,2)</f>
        <v>#REF!</v>
      </c>
      <c r="H774" s="234" t="e">
        <f>+IF(I774=0,"",'Ark1'!#REF!)</f>
        <v>#REF!</v>
      </c>
      <c r="I774" s="351" t="e">
        <f>+'Ark1'!#REF!</f>
        <v>#REF!</v>
      </c>
      <c r="J774" s="235" t="e">
        <f>+IF(I774=0,"",'Ark1'!#REF!)</f>
        <v>#REF!</v>
      </c>
      <c r="K774" s="235"/>
      <c r="L774" s="235" t="e">
        <f>+IF(I774=0,"",'Ark1'!#REF!)</f>
        <v>#REF!</v>
      </c>
      <c r="M774" s="235"/>
      <c r="N774" s="237" t="e">
        <f>+'Ark1'!#REF!</f>
        <v>#REF!</v>
      </c>
      <c r="O774" s="237"/>
      <c r="P774" s="237"/>
      <c r="Q774" s="237"/>
      <c r="R774" s="32" t="e">
        <f>+IF(I774=0,"",'Ark1'!#REF!)</f>
        <v>#REF!</v>
      </c>
      <c r="S774" s="32"/>
      <c r="T774" s="235" t="e">
        <f>+IF(N774=0,"",'Ark1'!#REF!)</f>
        <v>#REF!</v>
      </c>
      <c r="U774" s="235"/>
      <c r="V774" s="235" t="e">
        <f>+IF(N774=0,"",'Ark1'!#REF!)</f>
        <v>#REF!</v>
      </c>
      <c r="W774" s="235"/>
      <c r="X774" s="236" t="e">
        <f>+IF(I774=0,"",'Ark1'!#REF!)</f>
        <v>#REF!</v>
      </c>
      <c r="Y774" s="237" t="e">
        <f>+IF(I774=0,"",'Ark1'!#REF!)</f>
        <v>#REF!</v>
      </c>
      <c r="Z774" s="237" t="e">
        <f>+IF(I774=0,"",'Ark1'!#REF!)</f>
        <v>#REF!</v>
      </c>
      <c r="AA774" s="237" t="e">
        <f>+IF(I774=0,"",'Ark1'!#REF!)</f>
        <v>#REF!</v>
      </c>
      <c r="AB774" s="237" t="e">
        <f>+IF(I774=0,"",'Ark1'!#REF!)</f>
        <v>#REF!</v>
      </c>
      <c r="AC774" s="235" t="e">
        <f>+IF(I774=0,"",'Ark1'!#REF!)</f>
        <v>#REF!</v>
      </c>
      <c r="AD774" s="236" t="e">
        <f>+IF(I774=0,"",'Ark1'!#REF!)</f>
        <v>#REF!</v>
      </c>
      <c r="AE774" s="237" t="e">
        <f>+IF(I774=0,"",'Ark1'!#REF!)</f>
        <v>#REF!</v>
      </c>
      <c r="AF774" s="235" t="e">
        <f t="shared" si="70"/>
        <v>#REF!</v>
      </c>
      <c r="AG774" s="235" t="e">
        <f t="shared" si="68"/>
        <v>#REF!</v>
      </c>
      <c r="AH774" s="305"/>
    </row>
    <row r="775" spans="1:34" ht="15.6">
      <c r="A775" s="305"/>
      <c r="B775" s="305" t="e">
        <f>+'Ark1'!#REF!</f>
        <v>#REF!</v>
      </c>
      <c r="C775" s="234" t="e">
        <f>+'Ark1'!#REF!</f>
        <v>#REF!</v>
      </c>
      <c r="D775" s="234" t="e">
        <f>VLOOKUP(C775,Klasse!$C$10:$D$26,2)</f>
        <v>#REF!</v>
      </c>
      <c r="E775" s="234" t="e">
        <f>+'Ark1'!#REF!</f>
        <v>#REF!</v>
      </c>
      <c r="F775" s="234" t="e">
        <f>+'Ark1'!#REF!</f>
        <v>#REF!</v>
      </c>
      <c r="G775" s="234" t="e">
        <f>VLOOKUP(F775,Slakteri!$C$9:$D$36,2)</f>
        <v>#REF!</v>
      </c>
      <c r="H775" s="234" t="e">
        <f>+IF(I775=0,"",'Ark1'!#REF!)</f>
        <v>#REF!</v>
      </c>
      <c r="I775" s="351" t="e">
        <f>+'Ark1'!#REF!</f>
        <v>#REF!</v>
      </c>
      <c r="J775" s="235" t="e">
        <f>+IF(I775=0,"",'Ark1'!#REF!)</f>
        <v>#REF!</v>
      </c>
      <c r="K775" s="235"/>
      <c r="L775" s="235" t="e">
        <f>+IF(I775=0,"",'Ark1'!#REF!)</f>
        <v>#REF!</v>
      </c>
      <c r="M775" s="235"/>
      <c r="N775" s="237" t="e">
        <f>+'Ark1'!#REF!</f>
        <v>#REF!</v>
      </c>
      <c r="O775" s="237"/>
      <c r="P775" s="237"/>
      <c r="Q775" s="237"/>
      <c r="R775" s="32" t="e">
        <f>+IF(I775=0,"",'Ark1'!#REF!)</f>
        <v>#REF!</v>
      </c>
      <c r="S775" s="32"/>
      <c r="T775" s="235" t="e">
        <f>+IF(N775=0,"",'Ark1'!#REF!)</f>
        <v>#REF!</v>
      </c>
      <c r="U775" s="235"/>
      <c r="V775" s="235" t="e">
        <f>+IF(N775=0,"",'Ark1'!#REF!)</f>
        <v>#REF!</v>
      </c>
      <c r="W775" s="235"/>
      <c r="X775" s="236" t="e">
        <f>+IF(I775=0,"",'Ark1'!#REF!)</f>
        <v>#REF!</v>
      </c>
      <c r="Y775" s="237" t="e">
        <f>+IF(I775=0,"",'Ark1'!#REF!)</f>
        <v>#REF!</v>
      </c>
      <c r="Z775" s="237" t="e">
        <f>+IF(I775=0,"",'Ark1'!#REF!)</f>
        <v>#REF!</v>
      </c>
      <c r="AA775" s="237" t="e">
        <f>+IF(I775=0,"",'Ark1'!#REF!)</f>
        <v>#REF!</v>
      </c>
      <c r="AB775" s="237" t="e">
        <f>+IF(I775=0,"",'Ark1'!#REF!)</f>
        <v>#REF!</v>
      </c>
      <c r="AC775" s="235" t="e">
        <f>+IF(I775=0,"",'Ark1'!#REF!)</f>
        <v>#REF!</v>
      </c>
      <c r="AD775" s="236" t="e">
        <f>+IF(I775=0,"",'Ark1'!#REF!)</f>
        <v>#REF!</v>
      </c>
      <c r="AE775" s="237" t="e">
        <f>+IF(I775=0,"",'Ark1'!#REF!)</f>
        <v>#REF!</v>
      </c>
      <c r="AF775" s="235" t="e">
        <f t="shared" si="70"/>
        <v>#REF!</v>
      </c>
      <c r="AG775" s="235" t="e">
        <f t="shared" si="68"/>
        <v>#REF!</v>
      </c>
      <c r="AH775" s="305"/>
    </row>
    <row r="776" spans="1:34" ht="15.6">
      <c r="A776" s="305"/>
      <c r="B776" s="305" t="e">
        <f>+'Ark1'!#REF!</f>
        <v>#REF!</v>
      </c>
      <c r="C776" s="234" t="e">
        <f>+'Ark1'!#REF!</f>
        <v>#REF!</v>
      </c>
      <c r="D776" s="234" t="e">
        <f>VLOOKUP(C776,Klasse!$C$10:$D$26,2)</f>
        <v>#REF!</v>
      </c>
      <c r="E776" s="234" t="e">
        <f>+'Ark1'!#REF!</f>
        <v>#REF!</v>
      </c>
      <c r="F776" s="234" t="e">
        <f>+'Ark1'!#REF!</f>
        <v>#REF!</v>
      </c>
      <c r="G776" s="234" t="e">
        <f>VLOOKUP(F776,Slakteri!$C$9:$D$36,2)</f>
        <v>#REF!</v>
      </c>
      <c r="H776" s="234" t="e">
        <f>+IF(I776=0,"",'Ark1'!#REF!)</f>
        <v>#REF!</v>
      </c>
      <c r="I776" s="351" t="e">
        <f>+'Ark1'!#REF!</f>
        <v>#REF!</v>
      </c>
      <c r="J776" s="235" t="e">
        <f>+IF(I776=0,"",'Ark1'!#REF!)</f>
        <v>#REF!</v>
      </c>
      <c r="K776" s="235"/>
      <c r="L776" s="235" t="e">
        <f>+IF(I776=0,"",'Ark1'!#REF!)</f>
        <v>#REF!</v>
      </c>
      <c r="M776" s="235"/>
      <c r="N776" s="237" t="e">
        <f>+'Ark1'!#REF!</f>
        <v>#REF!</v>
      </c>
      <c r="O776" s="237"/>
      <c r="P776" s="237"/>
      <c r="Q776" s="237"/>
      <c r="R776" s="32" t="e">
        <f>+IF(I776=0,"",'Ark1'!#REF!)</f>
        <v>#REF!</v>
      </c>
      <c r="S776" s="32"/>
      <c r="T776" s="235" t="e">
        <f>+IF(N776=0,"",'Ark1'!#REF!)</f>
        <v>#REF!</v>
      </c>
      <c r="U776" s="235"/>
      <c r="V776" s="235" t="e">
        <f>+IF(N776=0,"",'Ark1'!#REF!)</f>
        <v>#REF!</v>
      </c>
      <c r="W776" s="235"/>
      <c r="X776" s="236" t="e">
        <f>+IF(I776=0,"",'Ark1'!#REF!)</f>
        <v>#REF!</v>
      </c>
      <c r="Y776" s="237" t="e">
        <f>+IF(I776=0,"",'Ark1'!#REF!)</f>
        <v>#REF!</v>
      </c>
      <c r="Z776" s="237" t="e">
        <f>+IF(I776=0,"",'Ark1'!#REF!)</f>
        <v>#REF!</v>
      </c>
      <c r="AA776" s="237" t="e">
        <f>+IF(I776=0,"",'Ark1'!#REF!)</f>
        <v>#REF!</v>
      </c>
      <c r="AB776" s="237" t="e">
        <f>+IF(I776=0,"",'Ark1'!#REF!)</f>
        <v>#REF!</v>
      </c>
      <c r="AC776" s="235" t="e">
        <f>+IF(I776=0,"",'Ark1'!#REF!)</f>
        <v>#REF!</v>
      </c>
      <c r="AD776" s="236" t="e">
        <f>+IF(I776=0,"",'Ark1'!#REF!)</f>
        <v>#REF!</v>
      </c>
      <c r="AE776" s="237" t="e">
        <f>+IF(I776=0,"",'Ark1'!#REF!)</f>
        <v>#REF!</v>
      </c>
      <c r="AF776" s="235" t="e">
        <f t="shared" si="70"/>
        <v>#REF!</v>
      </c>
      <c r="AG776" s="235" t="e">
        <f t="shared" si="68"/>
        <v>#REF!</v>
      </c>
      <c r="AH776" s="305"/>
    </row>
    <row r="777" spans="1:34" ht="15.6">
      <c r="A777" s="305"/>
      <c r="B777" s="305" t="e">
        <f>+'Ark1'!#REF!</f>
        <v>#REF!</v>
      </c>
      <c r="C777" s="234" t="e">
        <f>+'Ark1'!#REF!</f>
        <v>#REF!</v>
      </c>
      <c r="D777" s="234" t="e">
        <f>VLOOKUP(C777,Klasse!$C$10:$D$26,2)</f>
        <v>#REF!</v>
      </c>
      <c r="E777" s="234" t="e">
        <f>+'Ark1'!#REF!</f>
        <v>#REF!</v>
      </c>
      <c r="F777" s="234" t="e">
        <f>+'Ark1'!#REF!</f>
        <v>#REF!</v>
      </c>
      <c r="G777" s="234" t="e">
        <f>VLOOKUP(F777,Slakteri!$C$9:$D$36,2)</f>
        <v>#REF!</v>
      </c>
      <c r="H777" s="234" t="e">
        <f>+IF(I777=0,"",'Ark1'!#REF!)</f>
        <v>#REF!</v>
      </c>
      <c r="I777" s="351" t="e">
        <f>+'Ark1'!#REF!</f>
        <v>#REF!</v>
      </c>
      <c r="J777" s="235" t="e">
        <f>+IF(I777=0,"",'Ark1'!#REF!)</f>
        <v>#REF!</v>
      </c>
      <c r="K777" s="235"/>
      <c r="L777" s="235" t="e">
        <f>+IF(I777=0,"",'Ark1'!#REF!)</f>
        <v>#REF!</v>
      </c>
      <c r="M777" s="235"/>
      <c r="N777" s="237" t="e">
        <f>+'Ark1'!#REF!</f>
        <v>#REF!</v>
      </c>
      <c r="O777" s="237"/>
      <c r="P777" s="237"/>
      <c r="Q777" s="237"/>
      <c r="R777" s="32" t="e">
        <f>+IF(I777=0,"",'Ark1'!#REF!)</f>
        <v>#REF!</v>
      </c>
      <c r="S777" s="32"/>
      <c r="T777" s="235" t="e">
        <f>+IF(N777=0,"",'Ark1'!#REF!)</f>
        <v>#REF!</v>
      </c>
      <c r="U777" s="235"/>
      <c r="V777" s="235" t="e">
        <f>+IF(N777=0,"",'Ark1'!#REF!)</f>
        <v>#REF!</v>
      </c>
      <c r="W777" s="235"/>
      <c r="X777" s="236" t="e">
        <f>+IF(I777=0,"",'Ark1'!#REF!)</f>
        <v>#REF!</v>
      </c>
      <c r="Y777" s="237" t="e">
        <f>+IF(I777=0,"",'Ark1'!#REF!)</f>
        <v>#REF!</v>
      </c>
      <c r="Z777" s="237" t="e">
        <f>+IF(I777=0,"",'Ark1'!#REF!)</f>
        <v>#REF!</v>
      </c>
      <c r="AA777" s="237" t="e">
        <f>+IF(I777=0,"",'Ark1'!#REF!)</f>
        <v>#REF!</v>
      </c>
      <c r="AB777" s="237" t="e">
        <f>+IF(I777=0,"",'Ark1'!#REF!)</f>
        <v>#REF!</v>
      </c>
      <c r="AC777" s="235" t="e">
        <f>+IF(I777=0,"",'Ark1'!#REF!)</f>
        <v>#REF!</v>
      </c>
      <c r="AD777" s="236" t="e">
        <f>+IF(I777=0,"",'Ark1'!#REF!)</f>
        <v>#REF!</v>
      </c>
      <c r="AE777" s="237" t="e">
        <f>+IF(I777=0,"",'Ark1'!#REF!)</f>
        <v>#REF!</v>
      </c>
      <c r="AF777" s="235" t="e">
        <f t="shared" si="70"/>
        <v>#REF!</v>
      </c>
      <c r="AG777" s="235" t="e">
        <f t="shared" si="68"/>
        <v>#REF!</v>
      </c>
      <c r="AH777" s="305"/>
    </row>
    <row r="778" spans="1:34" ht="15.6">
      <c r="A778" s="305"/>
      <c r="B778" s="305" t="e">
        <f>+'Ark1'!#REF!</f>
        <v>#REF!</v>
      </c>
      <c r="C778" s="234" t="e">
        <f>+'Ark1'!#REF!</f>
        <v>#REF!</v>
      </c>
      <c r="D778" s="234" t="e">
        <f>VLOOKUP(C778,Klasse!$C$10:$D$26,2)</f>
        <v>#REF!</v>
      </c>
      <c r="E778" s="234" t="e">
        <f>+'Ark1'!#REF!</f>
        <v>#REF!</v>
      </c>
      <c r="F778" s="234" t="e">
        <f>+'Ark1'!#REF!</f>
        <v>#REF!</v>
      </c>
      <c r="G778" s="234" t="e">
        <f>VLOOKUP(F778,Slakteri!$C$9:$D$36,2)</f>
        <v>#REF!</v>
      </c>
      <c r="H778" s="234" t="e">
        <f>+IF(I778=0,"",'Ark1'!#REF!)</f>
        <v>#REF!</v>
      </c>
      <c r="I778" s="351" t="e">
        <f>+'Ark1'!#REF!</f>
        <v>#REF!</v>
      </c>
      <c r="J778" s="235" t="e">
        <f>+IF(I778=0,"",'Ark1'!#REF!)</f>
        <v>#REF!</v>
      </c>
      <c r="K778" s="235"/>
      <c r="L778" s="235" t="e">
        <f>+IF(I778=0,"",'Ark1'!#REF!)</f>
        <v>#REF!</v>
      </c>
      <c r="M778" s="235"/>
      <c r="N778" s="237" t="e">
        <f>+'Ark1'!#REF!</f>
        <v>#REF!</v>
      </c>
      <c r="O778" s="237"/>
      <c r="P778" s="237"/>
      <c r="Q778" s="237"/>
      <c r="R778" s="32" t="e">
        <f>+IF(I778=0,"",'Ark1'!#REF!)</f>
        <v>#REF!</v>
      </c>
      <c r="S778" s="32"/>
      <c r="T778" s="235" t="e">
        <f>+IF(N778=0,"",'Ark1'!#REF!)</f>
        <v>#REF!</v>
      </c>
      <c r="U778" s="235"/>
      <c r="V778" s="235" t="e">
        <f>+IF(N778=0,"",'Ark1'!#REF!)</f>
        <v>#REF!</v>
      </c>
      <c r="W778" s="235"/>
      <c r="X778" s="236" t="e">
        <f>+IF(I778=0,"",'Ark1'!#REF!)</f>
        <v>#REF!</v>
      </c>
      <c r="Y778" s="237" t="e">
        <f>+IF(I778=0,"",'Ark1'!#REF!)</f>
        <v>#REF!</v>
      </c>
      <c r="Z778" s="237" t="e">
        <f>+IF(I778=0,"",'Ark1'!#REF!)</f>
        <v>#REF!</v>
      </c>
      <c r="AA778" s="237" t="e">
        <f>+IF(I778=0,"",'Ark1'!#REF!)</f>
        <v>#REF!</v>
      </c>
      <c r="AB778" s="237" t="e">
        <f>+IF(I778=0,"",'Ark1'!#REF!)</f>
        <v>#REF!</v>
      </c>
      <c r="AC778" s="235" t="e">
        <f>+IF(I778=0,"",'Ark1'!#REF!)</f>
        <v>#REF!</v>
      </c>
      <c r="AD778" s="236" t="e">
        <f>+IF(I778=0,"",'Ark1'!#REF!)</f>
        <v>#REF!</v>
      </c>
      <c r="AE778" s="237" t="e">
        <f>+IF(I778=0,"",'Ark1'!#REF!)</f>
        <v>#REF!</v>
      </c>
      <c r="AF778" s="235" t="e">
        <f t="shared" si="70"/>
        <v>#REF!</v>
      </c>
      <c r="AG778" s="235" t="e">
        <f t="shared" si="68"/>
        <v>#REF!</v>
      </c>
      <c r="AH778" s="305"/>
    </row>
    <row r="779" spans="1:34" ht="15.6">
      <c r="A779" s="305"/>
      <c r="B779" s="305" t="e">
        <f>+'Ark1'!#REF!</f>
        <v>#REF!</v>
      </c>
      <c r="C779" s="234" t="e">
        <f>+'Ark1'!#REF!</f>
        <v>#REF!</v>
      </c>
      <c r="D779" s="234" t="e">
        <f>VLOOKUP(C779,Klasse!$C$10:$D$26,2)</f>
        <v>#REF!</v>
      </c>
      <c r="E779" s="234" t="e">
        <f>+'Ark1'!#REF!</f>
        <v>#REF!</v>
      </c>
      <c r="F779" s="234" t="e">
        <f>+'Ark1'!#REF!</f>
        <v>#REF!</v>
      </c>
      <c r="G779" s="234" t="e">
        <f>VLOOKUP(F779,Slakteri!$C$9:$D$36,2)</f>
        <v>#REF!</v>
      </c>
      <c r="H779" s="234" t="e">
        <f>+IF(I779=0,"",'Ark1'!#REF!)</f>
        <v>#REF!</v>
      </c>
      <c r="I779" s="351" t="e">
        <f>+'Ark1'!#REF!</f>
        <v>#REF!</v>
      </c>
      <c r="J779" s="235" t="e">
        <f>+IF(I779=0,"",'Ark1'!#REF!)</f>
        <v>#REF!</v>
      </c>
      <c r="K779" s="235"/>
      <c r="L779" s="235" t="e">
        <f>+IF(I779=0,"",'Ark1'!#REF!)</f>
        <v>#REF!</v>
      </c>
      <c r="M779" s="235"/>
      <c r="N779" s="237" t="e">
        <f>+'Ark1'!#REF!</f>
        <v>#REF!</v>
      </c>
      <c r="O779" s="237"/>
      <c r="P779" s="237"/>
      <c r="Q779" s="237"/>
      <c r="R779" s="32" t="e">
        <f>+IF(I779=0,"",'Ark1'!#REF!)</f>
        <v>#REF!</v>
      </c>
      <c r="S779" s="32"/>
      <c r="T779" s="235" t="e">
        <f>+IF(N779=0,"",'Ark1'!#REF!)</f>
        <v>#REF!</v>
      </c>
      <c r="U779" s="235"/>
      <c r="V779" s="235" t="e">
        <f>+IF(N779=0,"",'Ark1'!#REF!)</f>
        <v>#REF!</v>
      </c>
      <c r="W779" s="235"/>
      <c r="X779" s="236" t="e">
        <f>+IF(I779=0,"",'Ark1'!#REF!)</f>
        <v>#REF!</v>
      </c>
      <c r="Y779" s="237" t="e">
        <f>+IF(I779=0,"",'Ark1'!#REF!)</f>
        <v>#REF!</v>
      </c>
      <c r="Z779" s="237" t="e">
        <f>+IF(I779=0,"",'Ark1'!#REF!)</f>
        <v>#REF!</v>
      </c>
      <c r="AA779" s="237" t="e">
        <f>+IF(I779=0,"",'Ark1'!#REF!)</f>
        <v>#REF!</v>
      </c>
      <c r="AB779" s="237" t="e">
        <f>+IF(I779=0,"",'Ark1'!#REF!)</f>
        <v>#REF!</v>
      </c>
      <c r="AC779" s="235" t="e">
        <f>+IF(I779=0,"",'Ark1'!#REF!)</f>
        <v>#REF!</v>
      </c>
      <c r="AD779" s="236" t="e">
        <f>+IF(I779=0,"",'Ark1'!#REF!)</f>
        <v>#REF!</v>
      </c>
      <c r="AE779" s="237" t="e">
        <f>+IF(I779=0,"",'Ark1'!#REF!)</f>
        <v>#REF!</v>
      </c>
      <c r="AF779" s="235" t="e">
        <f t="shared" si="70"/>
        <v>#REF!</v>
      </c>
      <c r="AG779" s="235" t="e">
        <f t="shared" ref="AG779:AG818" si="71">IF(I779=0,"",I779/H779)</f>
        <v>#REF!</v>
      </c>
      <c r="AH779" s="305"/>
    </row>
    <row r="780" spans="1:34" ht="15.6">
      <c r="A780" s="305"/>
      <c r="B780" s="305" t="e">
        <f>+'Ark1'!#REF!</f>
        <v>#REF!</v>
      </c>
      <c r="C780" s="234" t="e">
        <f>+'Ark1'!#REF!</f>
        <v>#REF!</v>
      </c>
      <c r="D780" s="234" t="e">
        <f>VLOOKUP(C780,Klasse!$C$10:$D$26,2)</f>
        <v>#REF!</v>
      </c>
      <c r="E780" s="234" t="e">
        <f>+'Ark1'!#REF!</f>
        <v>#REF!</v>
      </c>
      <c r="F780" s="234" t="e">
        <f>+'Ark1'!#REF!</f>
        <v>#REF!</v>
      </c>
      <c r="G780" s="234" t="e">
        <f>VLOOKUP(F780,Slakteri!$C$9:$D$36,2)</f>
        <v>#REF!</v>
      </c>
      <c r="H780" s="234" t="e">
        <f>+IF(I780=0,"",'Ark1'!#REF!)</f>
        <v>#REF!</v>
      </c>
      <c r="I780" s="351" t="e">
        <f>+'Ark1'!#REF!</f>
        <v>#REF!</v>
      </c>
      <c r="J780" s="235" t="e">
        <f>+IF(I780=0,"",'Ark1'!#REF!)</f>
        <v>#REF!</v>
      </c>
      <c r="K780" s="235"/>
      <c r="L780" s="235" t="e">
        <f>+IF(I780=0,"",'Ark1'!#REF!)</f>
        <v>#REF!</v>
      </c>
      <c r="M780" s="235"/>
      <c r="N780" s="237" t="e">
        <f>+'Ark1'!#REF!</f>
        <v>#REF!</v>
      </c>
      <c r="O780" s="237"/>
      <c r="P780" s="237"/>
      <c r="Q780" s="237"/>
      <c r="R780" s="32" t="e">
        <f>+IF(I780=0,"",'Ark1'!#REF!)</f>
        <v>#REF!</v>
      </c>
      <c r="S780" s="32"/>
      <c r="T780" s="235" t="e">
        <f>+IF(N780=0,"",'Ark1'!#REF!)</f>
        <v>#REF!</v>
      </c>
      <c r="U780" s="235"/>
      <c r="V780" s="235" t="e">
        <f>+IF(N780=0,"",'Ark1'!#REF!)</f>
        <v>#REF!</v>
      </c>
      <c r="W780" s="235"/>
      <c r="X780" s="236" t="e">
        <f>+IF(I780=0,"",'Ark1'!#REF!)</f>
        <v>#REF!</v>
      </c>
      <c r="Y780" s="237" t="e">
        <f>+IF(I780=0,"",'Ark1'!#REF!)</f>
        <v>#REF!</v>
      </c>
      <c r="Z780" s="237" t="e">
        <f>+IF(I780=0,"",'Ark1'!#REF!)</f>
        <v>#REF!</v>
      </c>
      <c r="AA780" s="237" t="e">
        <f>+IF(I780=0,"",'Ark1'!#REF!)</f>
        <v>#REF!</v>
      </c>
      <c r="AB780" s="237" t="e">
        <f>+IF(I780=0,"",'Ark1'!#REF!)</f>
        <v>#REF!</v>
      </c>
      <c r="AC780" s="235" t="e">
        <f>+IF(I780=0,"",'Ark1'!#REF!)</f>
        <v>#REF!</v>
      </c>
      <c r="AD780" s="236" t="e">
        <f>+IF(I780=0,"",'Ark1'!#REF!)</f>
        <v>#REF!</v>
      </c>
      <c r="AE780" s="237" t="e">
        <f>+IF(I780=0,"",'Ark1'!#REF!)</f>
        <v>#REF!</v>
      </c>
      <c r="AF780" s="235" t="e">
        <f t="shared" si="70"/>
        <v>#REF!</v>
      </c>
      <c r="AG780" s="235" t="e">
        <f t="shared" si="71"/>
        <v>#REF!</v>
      </c>
      <c r="AH780" s="305"/>
    </row>
    <row r="781" spans="1:34" ht="15.6">
      <c r="A781" s="305"/>
      <c r="B781" s="305" t="e">
        <f>+'Ark1'!#REF!</f>
        <v>#REF!</v>
      </c>
      <c r="C781" s="234" t="e">
        <f>+'Ark1'!#REF!</f>
        <v>#REF!</v>
      </c>
      <c r="D781" s="234" t="e">
        <f>VLOOKUP(C781,Klasse!$C$10:$D$26,2)</f>
        <v>#REF!</v>
      </c>
      <c r="E781" s="234" t="e">
        <f>+'Ark1'!#REF!</f>
        <v>#REF!</v>
      </c>
      <c r="F781" s="234" t="e">
        <f>+'Ark1'!#REF!</f>
        <v>#REF!</v>
      </c>
      <c r="G781" s="234" t="e">
        <f>VLOOKUP(F781,Slakteri!$C$9:$D$36,2)</f>
        <v>#REF!</v>
      </c>
      <c r="H781" s="234" t="e">
        <f>+IF(I781=0,"",'Ark1'!#REF!)</f>
        <v>#REF!</v>
      </c>
      <c r="I781" s="351" t="e">
        <f>+'Ark1'!#REF!</f>
        <v>#REF!</v>
      </c>
      <c r="J781" s="235" t="e">
        <f>+IF(I781=0,"",'Ark1'!#REF!)</f>
        <v>#REF!</v>
      </c>
      <c r="K781" s="235"/>
      <c r="L781" s="235" t="e">
        <f>+IF(I781=0,"",'Ark1'!#REF!)</f>
        <v>#REF!</v>
      </c>
      <c r="M781" s="235"/>
      <c r="N781" s="237" t="e">
        <f>+'Ark1'!#REF!</f>
        <v>#REF!</v>
      </c>
      <c r="O781" s="237"/>
      <c r="P781" s="237"/>
      <c r="Q781" s="237"/>
      <c r="R781" s="32" t="e">
        <f>+IF(I781=0,"",'Ark1'!#REF!)</f>
        <v>#REF!</v>
      </c>
      <c r="S781" s="32"/>
      <c r="T781" s="235" t="e">
        <f>+IF(N781=0,"",'Ark1'!#REF!)</f>
        <v>#REF!</v>
      </c>
      <c r="U781" s="235"/>
      <c r="V781" s="235" t="e">
        <f>+IF(N781=0,"",'Ark1'!#REF!)</f>
        <v>#REF!</v>
      </c>
      <c r="W781" s="235"/>
      <c r="X781" s="236" t="e">
        <f>+IF(I781=0,"",'Ark1'!#REF!)</f>
        <v>#REF!</v>
      </c>
      <c r="Y781" s="237" t="e">
        <f>+IF(I781=0,"",'Ark1'!#REF!)</f>
        <v>#REF!</v>
      </c>
      <c r="Z781" s="237" t="e">
        <f>+IF(I781=0,"",'Ark1'!#REF!)</f>
        <v>#REF!</v>
      </c>
      <c r="AA781" s="237" t="e">
        <f>+IF(I781=0,"",'Ark1'!#REF!)</f>
        <v>#REF!</v>
      </c>
      <c r="AB781" s="237" t="e">
        <f>+IF(I781=0,"",'Ark1'!#REF!)</f>
        <v>#REF!</v>
      </c>
      <c r="AC781" s="235" t="e">
        <f>+IF(I781=0,"",'Ark1'!#REF!)</f>
        <v>#REF!</v>
      </c>
      <c r="AD781" s="236" t="e">
        <f>+IF(I781=0,"",'Ark1'!#REF!)</f>
        <v>#REF!</v>
      </c>
      <c r="AE781" s="237" t="e">
        <f>+IF(I781=0,"",'Ark1'!#REF!)</f>
        <v>#REF!</v>
      </c>
      <c r="AF781" s="235" t="e">
        <f t="shared" si="70"/>
        <v>#REF!</v>
      </c>
      <c r="AG781" s="235" t="e">
        <f t="shared" si="71"/>
        <v>#REF!</v>
      </c>
      <c r="AH781" s="305"/>
    </row>
    <row r="782" spans="1:34" ht="15.6">
      <c r="A782" s="305"/>
      <c r="B782" s="305" t="e">
        <f>+'Ark1'!#REF!</f>
        <v>#REF!</v>
      </c>
      <c r="C782" s="234" t="e">
        <f>+'Ark1'!#REF!</f>
        <v>#REF!</v>
      </c>
      <c r="D782" s="234" t="e">
        <f>VLOOKUP(C782,Klasse!$C$10:$D$26,2)</f>
        <v>#REF!</v>
      </c>
      <c r="E782" s="234" t="e">
        <f>+'Ark1'!#REF!</f>
        <v>#REF!</v>
      </c>
      <c r="F782" s="234" t="e">
        <f>+'Ark1'!#REF!</f>
        <v>#REF!</v>
      </c>
      <c r="G782" s="234" t="e">
        <f>VLOOKUP(F782,Slakteri!$C$9:$D$36,2)</f>
        <v>#REF!</v>
      </c>
      <c r="H782" s="234" t="e">
        <f>+IF(I782=0,"",'Ark1'!#REF!)</f>
        <v>#REF!</v>
      </c>
      <c r="I782" s="351" t="e">
        <f>+'Ark1'!#REF!</f>
        <v>#REF!</v>
      </c>
      <c r="J782" s="235" t="e">
        <f>+IF(I782=0,"",'Ark1'!#REF!)</f>
        <v>#REF!</v>
      </c>
      <c r="K782" s="235"/>
      <c r="L782" s="235" t="e">
        <f>+IF(I782=0,"",'Ark1'!#REF!)</f>
        <v>#REF!</v>
      </c>
      <c r="M782" s="235"/>
      <c r="N782" s="237" t="e">
        <f>+'Ark1'!#REF!</f>
        <v>#REF!</v>
      </c>
      <c r="O782" s="237"/>
      <c r="P782" s="237"/>
      <c r="Q782" s="237"/>
      <c r="R782" s="32" t="e">
        <f>+IF(I782=0,"",'Ark1'!#REF!)</f>
        <v>#REF!</v>
      </c>
      <c r="S782" s="32"/>
      <c r="T782" s="235" t="e">
        <f>+IF(N782=0,"",'Ark1'!#REF!)</f>
        <v>#REF!</v>
      </c>
      <c r="U782" s="235"/>
      <c r="V782" s="235" t="e">
        <f>+IF(N782=0,"",'Ark1'!#REF!)</f>
        <v>#REF!</v>
      </c>
      <c r="W782" s="235"/>
      <c r="X782" s="236" t="e">
        <f>+IF(I782=0,"",'Ark1'!#REF!)</f>
        <v>#REF!</v>
      </c>
      <c r="Y782" s="237" t="e">
        <f>+IF(I782=0,"",'Ark1'!#REF!)</f>
        <v>#REF!</v>
      </c>
      <c r="Z782" s="237" t="e">
        <f>+IF(I782=0,"",'Ark1'!#REF!)</f>
        <v>#REF!</v>
      </c>
      <c r="AA782" s="237" t="e">
        <f>+IF(I782=0,"",'Ark1'!#REF!)</f>
        <v>#REF!</v>
      </c>
      <c r="AB782" s="237" t="e">
        <f>+IF(I782=0,"",'Ark1'!#REF!)</f>
        <v>#REF!</v>
      </c>
      <c r="AC782" s="235" t="e">
        <f>+IF(I782=0,"",'Ark1'!#REF!)</f>
        <v>#REF!</v>
      </c>
      <c r="AD782" s="236" t="e">
        <f>+IF(I782=0,"",'Ark1'!#REF!)</f>
        <v>#REF!</v>
      </c>
      <c r="AE782" s="237" t="e">
        <f>+IF(I782=0,"",'Ark1'!#REF!)</f>
        <v>#REF!</v>
      </c>
      <c r="AF782" s="235" t="e">
        <f t="shared" si="70"/>
        <v>#REF!</v>
      </c>
      <c r="AG782" s="235" t="e">
        <f t="shared" si="71"/>
        <v>#REF!</v>
      </c>
      <c r="AH782" s="305"/>
    </row>
    <row r="783" spans="1:34" ht="15.6">
      <c r="A783" s="305"/>
      <c r="B783" s="305" t="e">
        <f>+'Ark1'!#REF!</f>
        <v>#REF!</v>
      </c>
      <c r="C783" s="234" t="e">
        <f>+'Ark1'!#REF!</f>
        <v>#REF!</v>
      </c>
      <c r="D783" s="234" t="e">
        <f>VLOOKUP(C783,Klasse!$C$10:$D$26,2)</f>
        <v>#REF!</v>
      </c>
      <c r="E783" s="234" t="e">
        <f>+'Ark1'!#REF!</f>
        <v>#REF!</v>
      </c>
      <c r="F783" s="234" t="e">
        <f>+'Ark1'!#REF!</f>
        <v>#REF!</v>
      </c>
      <c r="G783" s="234" t="e">
        <f>VLOOKUP(F783,Slakteri!$C$9:$D$36,2)</f>
        <v>#REF!</v>
      </c>
      <c r="H783" s="234" t="e">
        <f>+IF(I783=0,"",'Ark1'!#REF!)</f>
        <v>#REF!</v>
      </c>
      <c r="I783" s="351" t="e">
        <f>+'Ark1'!#REF!</f>
        <v>#REF!</v>
      </c>
      <c r="J783" s="235" t="e">
        <f>+IF(I783=0,"",'Ark1'!#REF!)</f>
        <v>#REF!</v>
      </c>
      <c r="K783" s="235"/>
      <c r="L783" s="235" t="e">
        <f>+IF(I783=0,"",'Ark1'!#REF!)</f>
        <v>#REF!</v>
      </c>
      <c r="M783" s="235"/>
      <c r="N783" s="237" t="e">
        <f>+'Ark1'!#REF!</f>
        <v>#REF!</v>
      </c>
      <c r="O783" s="237"/>
      <c r="P783" s="237"/>
      <c r="Q783" s="237"/>
      <c r="R783" s="32" t="e">
        <f>+IF(I783=0,"",'Ark1'!#REF!)</f>
        <v>#REF!</v>
      </c>
      <c r="S783" s="32"/>
      <c r="T783" s="235" t="e">
        <f>+IF(N783=0,"",'Ark1'!#REF!)</f>
        <v>#REF!</v>
      </c>
      <c r="U783" s="235"/>
      <c r="V783" s="235" t="e">
        <f>+IF(N783=0,"",'Ark1'!#REF!)</f>
        <v>#REF!</v>
      </c>
      <c r="W783" s="235"/>
      <c r="X783" s="236" t="e">
        <f>+IF(I783=0,"",'Ark1'!#REF!)</f>
        <v>#REF!</v>
      </c>
      <c r="Y783" s="237" t="e">
        <f>+IF(I783=0,"",'Ark1'!#REF!)</f>
        <v>#REF!</v>
      </c>
      <c r="Z783" s="237" t="e">
        <f>+IF(I783=0,"",'Ark1'!#REF!)</f>
        <v>#REF!</v>
      </c>
      <c r="AA783" s="237" t="e">
        <f>+IF(I783=0,"",'Ark1'!#REF!)</f>
        <v>#REF!</v>
      </c>
      <c r="AB783" s="237" t="e">
        <f>+IF(I783=0,"",'Ark1'!#REF!)</f>
        <v>#REF!</v>
      </c>
      <c r="AC783" s="235" t="e">
        <f>+IF(I783=0,"",'Ark1'!#REF!)</f>
        <v>#REF!</v>
      </c>
      <c r="AD783" s="236" t="e">
        <f>+IF(I783=0,"",'Ark1'!#REF!)</f>
        <v>#REF!</v>
      </c>
      <c r="AE783" s="237" t="e">
        <f>+IF(I783=0,"",'Ark1'!#REF!)</f>
        <v>#REF!</v>
      </c>
      <c r="AF783" s="235" t="e">
        <f t="shared" si="70"/>
        <v>#REF!</v>
      </c>
      <c r="AG783" s="235" t="e">
        <f t="shared" si="71"/>
        <v>#REF!</v>
      </c>
      <c r="AH783" s="305"/>
    </row>
    <row r="784" spans="1:34" ht="15.6">
      <c r="A784" s="305"/>
      <c r="B784" s="305" t="e">
        <f>+'Ark1'!#REF!</f>
        <v>#REF!</v>
      </c>
      <c r="C784" s="234" t="e">
        <f>+'Ark1'!#REF!</f>
        <v>#REF!</v>
      </c>
      <c r="D784" s="234" t="e">
        <f>VLOOKUP(C784,Klasse!$C$10:$D$26,2)</f>
        <v>#REF!</v>
      </c>
      <c r="E784" s="234" t="e">
        <f>+'Ark1'!#REF!</f>
        <v>#REF!</v>
      </c>
      <c r="F784" s="234" t="e">
        <f>+'Ark1'!#REF!</f>
        <v>#REF!</v>
      </c>
      <c r="G784" s="234" t="e">
        <f>VLOOKUP(F784,Slakteri!$C$9:$D$36,2)</f>
        <v>#REF!</v>
      </c>
      <c r="H784" s="234" t="e">
        <f>+IF(I784=0,"",'Ark1'!#REF!)</f>
        <v>#REF!</v>
      </c>
      <c r="I784" s="351" t="e">
        <f>+'Ark1'!#REF!</f>
        <v>#REF!</v>
      </c>
      <c r="J784" s="235" t="e">
        <f>+IF(I784=0,"",'Ark1'!#REF!)</f>
        <v>#REF!</v>
      </c>
      <c r="K784" s="235"/>
      <c r="L784" s="235" t="e">
        <f>+IF(I784=0,"",'Ark1'!#REF!)</f>
        <v>#REF!</v>
      </c>
      <c r="M784" s="235"/>
      <c r="N784" s="237" t="e">
        <f>+'Ark1'!#REF!</f>
        <v>#REF!</v>
      </c>
      <c r="O784" s="237"/>
      <c r="P784" s="237"/>
      <c r="Q784" s="237"/>
      <c r="R784" s="32" t="e">
        <f>+IF(I784=0,"",'Ark1'!#REF!)</f>
        <v>#REF!</v>
      </c>
      <c r="S784" s="32"/>
      <c r="T784" s="235" t="e">
        <f>+IF(N784=0,"",'Ark1'!#REF!)</f>
        <v>#REF!</v>
      </c>
      <c r="U784" s="235"/>
      <c r="V784" s="235" t="e">
        <f>+IF(N784=0,"",'Ark1'!#REF!)</f>
        <v>#REF!</v>
      </c>
      <c r="W784" s="235"/>
      <c r="X784" s="236" t="e">
        <f>+IF(I784=0,"",'Ark1'!#REF!)</f>
        <v>#REF!</v>
      </c>
      <c r="Y784" s="237" t="e">
        <f>+IF(I784=0,"",'Ark1'!#REF!)</f>
        <v>#REF!</v>
      </c>
      <c r="Z784" s="237" t="e">
        <f>+IF(I784=0,"",'Ark1'!#REF!)</f>
        <v>#REF!</v>
      </c>
      <c r="AA784" s="237" t="e">
        <f>+IF(I784=0,"",'Ark1'!#REF!)</f>
        <v>#REF!</v>
      </c>
      <c r="AB784" s="237" t="e">
        <f>+IF(I784=0,"",'Ark1'!#REF!)</f>
        <v>#REF!</v>
      </c>
      <c r="AC784" s="235" t="e">
        <f>+IF(I784=0,"",'Ark1'!#REF!)</f>
        <v>#REF!</v>
      </c>
      <c r="AD784" s="236" t="e">
        <f>+IF(I784=0,"",'Ark1'!#REF!)</f>
        <v>#REF!</v>
      </c>
      <c r="AE784" s="237" t="e">
        <f>+IF(I784=0,"",'Ark1'!#REF!)</f>
        <v>#REF!</v>
      </c>
      <c r="AF784" s="235" t="e">
        <f t="shared" si="70"/>
        <v>#REF!</v>
      </c>
      <c r="AG784" s="235" t="e">
        <f t="shared" si="71"/>
        <v>#REF!</v>
      </c>
      <c r="AH784" s="305"/>
    </row>
    <row r="785" spans="1:62" ht="15.6">
      <c r="A785" s="305"/>
      <c r="B785" s="305" t="e">
        <f>+'Ark1'!#REF!</f>
        <v>#REF!</v>
      </c>
      <c r="C785" s="234" t="e">
        <f>+'Ark1'!#REF!</f>
        <v>#REF!</v>
      </c>
      <c r="D785" s="234" t="e">
        <f>VLOOKUP(C785,Klasse!$C$10:$D$26,2)</f>
        <v>#REF!</v>
      </c>
      <c r="E785" s="234" t="e">
        <f>+'Ark1'!#REF!</f>
        <v>#REF!</v>
      </c>
      <c r="F785" s="234" t="e">
        <f>+'Ark1'!#REF!</f>
        <v>#REF!</v>
      </c>
      <c r="G785" s="234" t="e">
        <f>VLOOKUP(F785,Slakteri!$C$9:$D$36,2)</f>
        <v>#REF!</v>
      </c>
      <c r="H785" s="234" t="e">
        <f>+IF(I785=0,"",'Ark1'!#REF!)</f>
        <v>#REF!</v>
      </c>
      <c r="I785" s="351" t="e">
        <f>+'Ark1'!#REF!</f>
        <v>#REF!</v>
      </c>
      <c r="J785" s="235" t="e">
        <f>+IF(I785=0,"",'Ark1'!#REF!)</f>
        <v>#REF!</v>
      </c>
      <c r="K785" s="235"/>
      <c r="L785" s="235" t="e">
        <f>+IF(I785=0,"",'Ark1'!#REF!)</f>
        <v>#REF!</v>
      </c>
      <c r="M785" s="235"/>
      <c r="N785" s="237" t="e">
        <f>+'Ark1'!#REF!</f>
        <v>#REF!</v>
      </c>
      <c r="O785" s="237"/>
      <c r="P785" s="237"/>
      <c r="Q785" s="237"/>
      <c r="R785" s="32" t="e">
        <f>+IF(I785=0,"",'Ark1'!#REF!)</f>
        <v>#REF!</v>
      </c>
      <c r="S785" s="32"/>
      <c r="T785" s="235" t="e">
        <f>+IF(N785=0,"",'Ark1'!#REF!)</f>
        <v>#REF!</v>
      </c>
      <c r="U785" s="235"/>
      <c r="V785" s="235" t="e">
        <f>+IF(N785=0,"",'Ark1'!#REF!)</f>
        <v>#REF!</v>
      </c>
      <c r="W785" s="235"/>
      <c r="X785" s="236" t="e">
        <f>+IF(I785=0,"",'Ark1'!#REF!)</f>
        <v>#REF!</v>
      </c>
      <c r="Y785" s="237" t="e">
        <f>+IF(I785=0,"",'Ark1'!#REF!)</f>
        <v>#REF!</v>
      </c>
      <c r="Z785" s="237" t="e">
        <f>+IF(I785=0,"",'Ark1'!#REF!)</f>
        <v>#REF!</v>
      </c>
      <c r="AA785" s="237" t="e">
        <f>+IF(I785=0,"",'Ark1'!#REF!)</f>
        <v>#REF!</v>
      </c>
      <c r="AB785" s="237" t="e">
        <f>+IF(I785=0,"",'Ark1'!#REF!)</f>
        <v>#REF!</v>
      </c>
      <c r="AC785" s="235" t="e">
        <f>+IF(I785=0,"",'Ark1'!#REF!)</f>
        <v>#REF!</v>
      </c>
      <c r="AD785" s="236" t="e">
        <f>+IF(I785=0,"",'Ark1'!#REF!)</f>
        <v>#REF!</v>
      </c>
      <c r="AE785" s="237" t="e">
        <f>+IF(I785=0,"",'Ark1'!#REF!)</f>
        <v>#REF!</v>
      </c>
      <c r="AF785" s="235" t="e">
        <f t="shared" si="70"/>
        <v>#REF!</v>
      </c>
      <c r="AG785" s="235" t="e">
        <f t="shared" si="71"/>
        <v>#REF!</v>
      </c>
      <c r="AH785" s="305"/>
    </row>
    <row r="786" spans="1:62" ht="15.6">
      <c r="A786" s="305"/>
      <c r="B786" s="305" t="e">
        <f>+'Ark1'!#REF!</f>
        <v>#REF!</v>
      </c>
      <c r="C786" s="234" t="e">
        <f>+'Ark1'!#REF!</f>
        <v>#REF!</v>
      </c>
      <c r="D786" s="234" t="e">
        <f>VLOOKUP(C786,Klasse!$C$10:$D$26,2)</f>
        <v>#REF!</v>
      </c>
      <c r="E786" s="234" t="e">
        <f>+'Ark1'!#REF!</f>
        <v>#REF!</v>
      </c>
      <c r="F786" s="234" t="e">
        <f>+'Ark1'!#REF!</f>
        <v>#REF!</v>
      </c>
      <c r="G786" s="234" t="e">
        <f>VLOOKUP(F786,Slakteri!$C$9:$D$36,2)</f>
        <v>#REF!</v>
      </c>
      <c r="H786" s="234" t="e">
        <f>+IF(I786=0,"",'Ark1'!#REF!)</f>
        <v>#REF!</v>
      </c>
      <c r="I786" s="351" t="e">
        <f>+'Ark1'!#REF!</f>
        <v>#REF!</v>
      </c>
      <c r="J786" s="235" t="e">
        <f>+IF(I786=0,"",'Ark1'!#REF!)</f>
        <v>#REF!</v>
      </c>
      <c r="K786" s="235"/>
      <c r="L786" s="235" t="e">
        <f>+IF(I786=0,"",'Ark1'!#REF!)</f>
        <v>#REF!</v>
      </c>
      <c r="M786" s="235"/>
      <c r="N786" s="237" t="e">
        <f>+'Ark1'!#REF!</f>
        <v>#REF!</v>
      </c>
      <c r="O786" s="237"/>
      <c r="P786" s="237"/>
      <c r="Q786" s="237"/>
      <c r="R786" s="32" t="e">
        <f>+IF(I786=0,"",'Ark1'!#REF!)</f>
        <v>#REF!</v>
      </c>
      <c r="S786" s="32"/>
      <c r="T786" s="235" t="e">
        <f>+IF(N786=0,"",'Ark1'!#REF!)</f>
        <v>#REF!</v>
      </c>
      <c r="U786" s="235"/>
      <c r="V786" s="235" t="e">
        <f>+IF(N786=0,"",'Ark1'!#REF!)</f>
        <v>#REF!</v>
      </c>
      <c r="W786" s="235"/>
      <c r="X786" s="236" t="e">
        <f>+IF(I786=0,"",'Ark1'!#REF!)</f>
        <v>#REF!</v>
      </c>
      <c r="Y786" s="237" t="e">
        <f>+IF(I786=0,"",'Ark1'!#REF!)</f>
        <v>#REF!</v>
      </c>
      <c r="Z786" s="237" t="e">
        <f>+IF(I786=0,"",'Ark1'!#REF!)</f>
        <v>#REF!</v>
      </c>
      <c r="AA786" s="237" t="e">
        <f>+IF(I786=0,"",'Ark1'!#REF!)</f>
        <v>#REF!</v>
      </c>
      <c r="AB786" s="237" t="e">
        <f>+IF(I786=0,"",'Ark1'!#REF!)</f>
        <v>#REF!</v>
      </c>
      <c r="AC786" s="235" t="e">
        <f>+IF(I786=0,"",'Ark1'!#REF!)</f>
        <v>#REF!</v>
      </c>
      <c r="AD786" s="236" t="e">
        <f>+IF(I786=0,"",'Ark1'!#REF!)</f>
        <v>#REF!</v>
      </c>
      <c r="AE786" s="237" t="e">
        <f>+IF(I786=0,"",'Ark1'!#REF!)</f>
        <v>#REF!</v>
      </c>
      <c r="AF786" s="235" t="e">
        <f t="shared" si="70"/>
        <v>#REF!</v>
      </c>
      <c r="AG786" s="235" t="e">
        <f t="shared" si="71"/>
        <v>#REF!</v>
      </c>
      <c r="AH786" s="305"/>
    </row>
    <row r="787" spans="1:62" ht="15.6">
      <c r="A787" s="305"/>
      <c r="B787" s="305" t="e">
        <f>+'Ark1'!#REF!</f>
        <v>#REF!</v>
      </c>
      <c r="C787" s="234" t="e">
        <f>+'Ark1'!#REF!</f>
        <v>#REF!</v>
      </c>
      <c r="D787" s="234" t="e">
        <f>VLOOKUP(C787,Klasse!$C$10:$D$26,2)</f>
        <v>#REF!</v>
      </c>
      <c r="E787" s="234" t="e">
        <f>+'Ark1'!#REF!</f>
        <v>#REF!</v>
      </c>
      <c r="F787" s="234" t="e">
        <f>+'Ark1'!#REF!</f>
        <v>#REF!</v>
      </c>
      <c r="G787" s="234" t="e">
        <f>VLOOKUP(F787,Slakteri!$C$9:$D$36,2)</f>
        <v>#REF!</v>
      </c>
      <c r="H787" s="234" t="e">
        <f>+IF(I787=0,"",'Ark1'!#REF!)</f>
        <v>#REF!</v>
      </c>
      <c r="I787" s="351" t="e">
        <f>+'Ark1'!#REF!</f>
        <v>#REF!</v>
      </c>
      <c r="J787" s="235" t="e">
        <f>+IF(I787=0,"",'Ark1'!#REF!)</f>
        <v>#REF!</v>
      </c>
      <c r="K787" s="235"/>
      <c r="L787" s="235" t="e">
        <f>+IF(I787=0,"",'Ark1'!#REF!)</f>
        <v>#REF!</v>
      </c>
      <c r="M787" s="235"/>
      <c r="N787" s="237" t="e">
        <f>+'Ark1'!#REF!</f>
        <v>#REF!</v>
      </c>
      <c r="O787" s="237"/>
      <c r="P787" s="237"/>
      <c r="Q787" s="237"/>
      <c r="R787" s="32" t="e">
        <f>+IF(I787=0,"",'Ark1'!#REF!)</f>
        <v>#REF!</v>
      </c>
      <c r="S787" s="32"/>
      <c r="T787" s="235" t="e">
        <f>+IF(N787=0,"",'Ark1'!#REF!)</f>
        <v>#REF!</v>
      </c>
      <c r="U787" s="235"/>
      <c r="V787" s="235" t="e">
        <f>+IF(N787=0,"",'Ark1'!#REF!)</f>
        <v>#REF!</v>
      </c>
      <c r="W787" s="235"/>
      <c r="X787" s="236" t="e">
        <f>+IF(I787=0,"",'Ark1'!#REF!)</f>
        <v>#REF!</v>
      </c>
      <c r="Y787" s="237" t="e">
        <f>+IF(I787=0,"",'Ark1'!#REF!)</f>
        <v>#REF!</v>
      </c>
      <c r="Z787" s="237" t="e">
        <f>+IF(I787=0,"",'Ark1'!#REF!)</f>
        <v>#REF!</v>
      </c>
      <c r="AA787" s="237" t="e">
        <f>+IF(I787=0,"",'Ark1'!#REF!)</f>
        <v>#REF!</v>
      </c>
      <c r="AB787" s="237" t="e">
        <f>+IF(I787=0,"",'Ark1'!#REF!)</f>
        <v>#REF!</v>
      </c>
      <c r="AC787" s="235" t="e">
        <f>+IF(I787=0,"",'Ark1'!#REF!)</f>
        <v>#REF!</v>
      </c>
      <c r="AD787" s="236" t="e">
        <f>+IF(I787=0,"",'Ark1'!#REF!)</f>
        <v>#REF!</v>
      </c>
      <c r="AE787" s="237" t="e">
        <f>+IF(I787=0,"",'Ark1'!#REF!)</f>
        <v>#REF!</v>
      </c>
      <c r="AF787" s="235" t="e">
        <f t="shared" si="70"/>
        <v>#REF!</v>
      </c>
      <c r="AG787" s="235" t="e">
        <f t="shared" si="71"/>
        <v>#REF!</v>
      </c>
      <c r="AH787" s="305"/>
    </row>
    <row r="788" spans="1:62" ht="15.6">
      <c r="A788" s="305"/>
      <c r="B788" s="305" t="e">
        <f>+'Ark1'!#REF!</f>
        <v>#REF!</v>
      </c>
      <c r="C788" s="234" t="e">
        <f>+'Ark1'!#REF!</f>
        <v>#REF!</v>
      </c>
      <c r="D788" s="234" t="e">
        <f>VLOOKUP(C788,Klasse!$C$10:$D$26,2)</f>
        <v>#REF!</v>
      </c>
      <c r="E788" s="234" t="e">
        <f>+'Ark1'!#REF!</f>
        <v>#REF!</v>
      </c>
      <c r="F788" s="234" t="e">
        <f>+'Ark1'!#REF!</f>
        <v>#REF!</v>
      </c>
      <c r="G788" s="234" t="e">
        <f>VLOOKUP(F788,Slakteri!$C$9:$D$36,2)</f>
        <v>#REF!</v>
      </c>
      <c r="H788" s="234" t="e">
        <f>+IF(I788=0,"",'Ark1'!#REF!)</f>
        <v>#REF!</v>
      </c>
      <c r="I788" s="351" t="e">
        <f>+'Ark1'!#REF!</f>
        <v>#REF!</v>
      </c>
      <c r="J788" s="235" t="e">
        <f>+IF(I788=0,"",'Ark1'!#REF!)</f>
        <v>#REF!</v>
      </c>
      <c r="K788" s="235"/>
      <c r="L788" s="235" t="e">
        <f>+IF(I788=0,"",'Ark1'!#REF!)</f>
        <v>#REF!</v>
      </c>
      <c r="M788" s="235"/>
      <c r="N788" s="237" t="e">
        <f>+'Ark1'!#REF!</f>
        <v>#REF!</v>
      </c>
      <c r="O788" s="237"/>
      <c r="P788" s="237"/>
      <c r="Q788" s="237"/>
      <c r="R788" s="32" t="e">
        <f>+IF(I788=0,"",'Ark1'!#REF!)</f>
        <v>#REF!</v>
      </c>
      <c r="S788" s="32"/>
      <c r="T788" s="235" t="e">
        <f>+IF(N788=0,"",'Ark1'!#REF!)</f>
        <v>#REF!</v>
      </c>
      <c r="U788" s="235"/>
      <c r="V788" s="235" t="e">
        <f>+IF(N788=0,"",'Ark1'!#REF!)</f>
        <v>#REF!</v>
      </c>
      <c r="W788" s="235"/>
      <c r="X788" s="236" t="e">
        <f>+IF(I788=0,"",'Ark1'!#REF!)</f>
        <v>#REF!</v>
      </c>
      <c r="Y788" s="237" t="e">
        <f>+IF(I788=0,"",'Ark1'!#REF!)</f>
        <v>#REF!</v>
      </c>
      <c r="Z788" s="237" t="e">
        <f>+IF(I788=0,"",'Ark1'!#REF!)</f>
        <v>#REF!</v>
      </c>
      <c r="AA788" s="237" t="e">
        <f>+IF(I788=0,"",'Ark1'!#REF!)</f>
        <v>#REF!</v>
      </c>
      <c r="AB788" s="237" t="e">
        <f>+IF(I788=0,"",'Ark1'!#REF!)</f>
        <v>#REF!</v>
      </c>
      <c r="AC788" s="235" t="e">
        <f>+IF(I788=0,"",'Ark1'!#REF!)</f>
        <v>#REF!</v>
      </c>
      <c r="AD788" s="236" t="e">
        <f>+IF(I788=0,"",'Ark1'!#REF!)</f>
        <v>#REF!</v>
      </c>
      <c r="AE788" s="237" t="e">
        <f>+IF(I788=0,"",'Ark1'!#REF!)</f>
        <v>#REF!</v>
      </c>
      <c r="AF788" s="235" t="e">
        <f t="shared" si="70"/>
        <v>#REF!</v>
      </c>
      <c r="AG788" s="235" t="e">
        <f t="shared" si="71"/>
        <v>#REF!</v>
      </c>
      <c r="AH788" s="305"/>
    </row>
    <row r="789" spans="1:62" ht="15.6">
      <c r="A789" s="305"/>
      <c r="B789" s="305" t="e">
        <f>+'Ark1'!#REF!</f>
        <v>#REF!</v>
      </c>
      <c r="C789" s="234" t="e">
        <f>+'Ark1'!#REF!</f>
        <v>#REF!</v>
      </c>
      <c r="D789" s="234" t="e">
        <f>VLOOKUP(C789,Klasse!$C$10:$D$26,2)</f>
        <v>#REF!</v>
      </c>
      <c r="E789" s="234" t="e">
        <f>+'Ark1'!#REF!</f>
        <v>#REF!</v>
      </c>
      <c r="F789" s="234" t="e">
        <f>+'Ark1'!#REF!</f>
        <v>#REF!</v>
      </c>
      <c r="G789" s="234" t="e">
        <f>VLOOKUP(F789,Slakteri!$C$9:$D$36,2)</f>
        <v>#REF!</v>
      </c>
      <c r="H789" s="234" t="e">
        <f>+IF(I789=0,"",'Ark1'!#REF!)</f>
        <v>#REF!</v>
      </c>
      <c r="I789" s="351" t="e">
        <f>+'Ark1'!#REF!</f>
        <v>#REF!</v>
      </c>
      <c r="J789" s="235" t="e">
        <f>+IF(I789=0,"",'Ark1'!#REF!)</f>
        <v>#REF!</v>
      </c>
      <c r="K789" s="235"/>
      <c r="L789" s="235" t="e">
        <f>+IF(I789=0,"",'Ark1'!#REF!)</f>
        <v>#REF!</v>
      </c>
      <c r="M789" s="235"/>
      <c r="N789" s="237" t="e">
        <f>+'Ark1'!#REF!</f>
        <v>#REF!</v>
      </c>
      <c r="O789" s="237"/>
      <c r="P789" s="237"/>
      <c r="Q789" s="237"/>
      <c r="R789" s="32" t="e">
        <f>+IF(I789=0,"",'Ark1'!#REF!)</f>
        <v>#REF!</v>
      </c>
      <c r="S789" s="32"/>
      <c r="T789" s="235" t="e">
        <f>+IF(N789=0,"",'Ark1'!#REF!)</f>
        <v>#REF!</v>
      </c>
      <c r="U789" s="235"/>
      <c r="V789" s="235" t="e">
        <f>+IF(N789=0,"",'Ark1'!#REF!)</f>
        <v>#REF!</v>
      </c>
      <c r="W789" s="235"/>
      <c r="X789" s="236" t="e">
        <f>+IF(I789=0,"",'Ark1'!#REF!)</f>
        <v>#REF!</v>
      </c>
      <c r="Y789" s="237" t="e">
        <f>+IF(I789=0,"",'Ark1'!#REF!)</f>
        <v>#REF!</v>
      </c>
      <c r="Z789" s="237" t="e">
        <f>+IF(I789=0,"",'Ark1'!#REF!)</f>
        <v>#REF!</v>
      </c>
      <c r="AA789" s="237" t="e">
        <f>+IF(I789=0,"",'Ark1'!#REF!)</f>
        <v>#REF!</v>
      </c>
      <c r="AB789" s="237" t="e">
        <f>+IF(I789=0,"",'Ark1'!#REF!)</f>
        <v>#REF!</v>
      </c>
      <c r="AC789" s="235" t="e">
        <f>+IF(I789=0,"",'Ark1'!#REF!)</f>
        <v>#REF!</v>
      </c>
      <c r="AD789" s="236" t="e">
        <f>+IF(I789=0,"",'Ark1'!#REF!)</f>
        <v>#REF!</v>
      </c>
      <c r="AE789" s="237" t="e">
        <f>+IF(I789=0,"",'Ark1'!#REF!)</f>
        <v>#REF!</v>
      </c>
      <c r="AF789" s="235" t="e">
        <f t="shared" si="70"/>
        <v>#REF!</v>
      </c>
      <c r="AG789" s="235" t="e">
        <f t="shared" si="71"/>
        <v>#REF!</v>
      </c>
      <c r="AH789" s="305"/>
    </row>
    <row r="790" spans="1:62" ht="15.6">
      <c r="A790" s="305"/>
      <c r="B790" s="305" t="e">
        <f>+'Ark1'!#REF!</f>
        <v>#REF!</v>
      </c>
      <c r="C790" s="234" t="e">
        <f>+'Ark1'!#REF!</f>
        <v>#REF!</v>
      </c>
      <c r="D790" s="234" t="e">
        <f>VLOOKUP(C790,Klasse!$C$10:$D$26,2)</f>
        <v>#REF!</v>
      </c>
      <c r="E790" s="234" t="e">
        <f>+'Ark1'!#REF!</f>
        <v>#REF!</v>
      </c>
      <c r="F790" s="234" t="e">
        <f>+'Ark1'!#REF!</f>
        <v>#REF!</v>
      </c>
      <c r="G790" s="234" t="e">
        <f>VLOOKUP(F790,Slakteri!$C$9:$D$36,2)</f>
        <v>#REF!</v>
      </c>
      <c r="H790" s="234" t="e">
        <f>+IF(I790=0,"",'Ark1'!#REF!)</f>
        <v>#REF!</v>
      </c>
      <c r="I790" s="351" t="e">
        <f>+'Ark1'!#REF!</f>
        <v>#REF!</v>
      </c>
      <c r="J790" s="235" t="e">
        <f>+IF(I790=0,"",'Ark1'!#REF!)</f>
        <v>#REF!</v>
      </c>
      <c r="K790" s="235"/>
      <c r="L790" s="235" t="e">
        <f>+IF(I790=0,"",'Ark1'!#REF!)</f>
        <v>#REF!</v>
      </c>
      <c r="M790" s="235"/>
      <c r="N790" s="237" t="e">
        <f>+'Ark1'!#REF!</f>
        <v>#REF!</v>
      </c>
      <c r="O790" s="237"/>
      <c r="P790" s="237"/>
      <c r="Q790" s="237"/>
      <c r="R790" s="32" t="e">
        <f>+IF(I790=0,"",'Ark1'!#REF!)</f>
        <v>#REF!</v>
      </c>
      <c r="S790" s="32"/>
      <c r="T790" s="235" t="e">
        <f>+IF(N790=0,"",'Ark1'!#REF!)</f>
        <v>#REF!</v>
      </c>
      <c r="U790" s="235"/>
      <c r="V790" s="235" t="e">
        <f>+IF(N790=0,"",'Ark1'!#REF!)</f>
        <v>#REF!</v>
      </c>
      <c r="W790" s="235"/>
      <c r="X790" s="236" t="e">
        <f>+IF(I790=0,"",'Ark1'!#REF!)</f>
        <v>#REF!</v>
      </c>
      <c r="Y790" s="237" t="e">
        <f>+IF(I790=0,"",'Ark1'!#REF!)</f>
        <v>#REF!</v>
      </c>
      <c r="Z790" s="237" t="e">
        <f>+IF(I790=0,"",'Ark1'!#REF!)</f>
        <v>#REF!</v>
      </c>
      <c r="AA790" s="237" t="e">
        <f>+IF(I790=0,"",'Ark1'!#REF!)</f>
        <v>#REF!</v>
      </c>
      <c r="AB790" s="237" t="e">
        <f>+IF(I790=0,"",'Ark1'!#REF!)</f>
        <v>#REF!</v>
      </c>
      <c r="AC790" s="235" t="e">
        <f>+IF(I790=0,"",'Ark1'!#REF!)</f>
        <v>#REF!</v>
      </c>
      <c r="AD790" s="236" t="e">
        <f>+IF(I790=0,"",'Ark1'!#REF!)</f>
        <v>#REF!</v>
      </c>
      <c r="AE790" s="237" t="e">
        <f>+IF(I790=0,"",'Ark1'!#REF!)</f>
        <v>#REF!</v>
      </c>
      <c r="AF790" s="235" t="e">
        <f t="shared" si="70"/>
        <v>#REF!</v>
      </c>
      <c r="AG790" s="235" t="e">
        <f t="shared" si="71"/>
        <v>#REF!</v>
      </c>
      <c r="AH790" s="305"/>
    </row>
    <row r="791" spans="1:62" ht="19.8">
      <c r="A791" s="305"/>
      <c r="B791" s="305"/>
      <c r="C791" s="305"/>
      <c r="D791" s="305"/>
      <c r="E791" s="305"/>
      <c r="F791" s="305"/>
      <c r="G791" s="305"/>
      <c r="H791" s="305"/>
      <c r="I791" s="352"/>
      <c r="J791" s="328"/>
      <c r="K791" s="328"/>
      <c r="L791" s="328"/>
      <c r="M791" s="328"/>
      <c r="N791" s="237" t="e">
        <f>+'Ark1'!#REF!</f>
        <v>#REF!</v>
      </c>
      <c r="O791" s="237"/>
      <c r="P791" s="237"/>
      <c r="Q791" s="237"/>
      <c r="R791" s="305"/>
      <c r="S791" s="305"/>
      <c r="T791" s="235" t="e">
        <f>+IF(N791=0,"",'Ark1'!#REF!)</f>
        <v>#REF!</v>
      </c>
      <c r="U791" s="235"/>
      <c r="V791" s="235" t="e">
        <f>+IF(N791=0,"",'Ark1'!#REF!)</f>
        <v>#REF!</v>
      </c>
      <c r="W791" s="235"/>
      <c r="X791" s="305"/>
      <c r="Y791" s="329"/>
      <c r="Z791" s="329"/>
      <c r="AA791" s="329"/>
      <c r="AB791" s="329"/>
      <c r="AC791" s="329"/>
      <c r="AD791" s="305"/>
      <c r="AE791" s="329"/>
      <c r="AF791" s="330"/>
      <c r="AG791" s="331"/>
      <c r="AH791" s="305"/>
      <c r="AI791" s="217"/>
      <c r="AK791" s="29"/>
      <c r="AL791" s="27"/>
      <c r="AM791" s="218"/>
      <c r="AN791" s="28"/>
      <c r="AR791" s="28"/>
      <c r="BJ791" s="230"/>
    </row>
    <row r="792" spans="1:62" ht="19.8">
      <c r="A792" s="305"/>
      <c r="B792" s="305" t="s">
        <v>648</v>
      </c>
      <c r="C792" s="305"/>
      <c r="D792" s="259" t="e">
        <f>+D799</f>
        <v>#REF!</v>
      </c>
      <c r="E792" s="305"/>
      <c r="F792" s="305"/>
      <c r="G792" s="305"/>
      <c r="H792" s="305"/>
      <c r="I792" s="336" t="e">
        <f>SUM(I794:I818)</f>
        <v>#REF!</v>
      </c>
      <c r="J792" s="328"/>
      <c r="K792" s="332"/>
      <c r="L792" s="332"/>
      <c r="M792" s="332"/>
      <c r="N792" s="237" t="e">
        <f>+'Ark1'!#REF!</f>
        <v>#REF!</v>
      </c>
      <c r="O792" s="237"/>
      <c r="P792" s="237"/>
      <c r="Q792" s="237"/>
      <c r="R792" s="262">
        <f>+Klasse!N481</f>
        <v>0</v>
      </c>
      <c r="S792" s="262"/>
      <c r="T792" s="235" t="e">
        <f>+IF(N792=0,"",'Ark1'!#REF!)</f>
        <v>#REF!</v>
      </c>
      <c r="U792" s="235"/>
      <c r="V792" s="235" t="e">
        <f>+IF(N792=0,"",'Ark1'!#REF!)</f>
        <v>#REF!</v>
      </c>
      <c r="W792" s="235"/>
      <c r="X792" s="333"/>
      <c r="Y792" s="329"/>
      <c r="Z792" s="329"/>
      <c r="AA792" s="329"/>
      <c r="AB792" s="329"/>
      <c r="AC792" s="329"/>
      <c r="AD792" s="305"/>
      <c r="AE792" s="329"/>
      <c r="AF792" s="329"/>
      <c r="AG792" s="329"/>
      <c r="AH792" s="305"/>
      <c r="AI792" s="217"/>
      <c r="AK792" s="29"/>
      <c r="AL792" s="27"/>
      <c r="AM792" s="218"/>
      <c r="AN792" s="28"/>
      <c r="AR792" s="28"/>
      <c r="BJ792" s="230"/>
    </row>
    <row r="793" spans="1:62" ht="19.8">
      <c r="A793" s="580"/>
      <c r="B793" s="580"/>
      <c r="C793" s="581"/>
      <c r="D793" s="580"/>
      <c r="E793" s="580"/>
      <c r="F793" s="580"/>
      <c r="G793" s="305"/>
      <c r="H793" s="334"/>
      <c r="I793" s="352"/>
      <c r="J793" s="328"/>
      <c r="K793" s="328"/>
      <c r="L793" s="328"/>
      <c r="M793" s="328"/>
      <c r="N793" s="237" t="e">
        <f>+'Ark1'!#REF!</f>
        <v>#REF!</v>
      </c>
      <c r="O793" s="237"/>
      <c r="P793" s="237"/>
      <c r="Q793" s="237"/>
      <c r="R793" s="328"/>
      <c r="S793" s="328"/>
      <c r="T793" s="235" t="e">
        <f>+IF(N793=0,"",'Ark1'!#REF!)</f>
        <v>#REF!</v>
      </c>
      <c r="U793" s="235"/>
      <c r="V793" s="235" t="e">
        <f>+IF(N793=0,"",'Ark1'!#REF!)</f>
        <v>#REF!</v>
      </c>
      <c r="W793" s="235"/>
      <c r="X793" s="334"/>
      <c r="Y793" s="329"/>
      <c r="Z793" s="329"/>
      <c r="AA793" s="329"/>
      <c r="AB793" s="329"/>
      <c r="AC793" s="330"/>
      <c r="AD793" s="305"/>
      <c r="AE793" s="330"/>
      <c r="AF793" s="330"/>
      <c r="AG793" s="331"/>
      <c r="AH793" s="305"/>
      <c r="AI793" s="217"/>
      <c r="AK793" s="29"/>
      <c r="AL793" s="27"/>
      <c r="AM793" s="218"/>
      <c r="AN793" s="28"/>
      <c r="AR793" s="28"/>
      <c r="BJ793" s="230"/>
    </row>
    <row r="794" spans="1:62" ht="15.6">
      <c r="A794" s="305"/>
      <c r="B794" s="305" t="e">
        <f>+'Ark1'!#REF!</f>
        <v>#REF!</v>
      </c>
      <c r="C794" s="234" t="e">
        <f>+'Ark1'!#REF!</f>
        <v>#REF!</v>
      </c>
      <c r="D794" s="234" t="e">
        <f>VLOOKUP(C794,Klasse!$C$10:$D$26,2)</f>
        <v>#REF!</v>
      </c>
      <c r="E794" s="234" t="e">
        <f>+'Ark1'!#REF!</f>
        <v>#REF!</v>
      </c>
      <c r="F794" s="234" t="e">
        <f>+'Ark1'!#REF!</f>
        <v>#REF!</v>
      </c>
      <c r="G794" s="234" t="e">
        <f>VLOOKUP(F794,Slakteri!$C$9:$D$36,2)</f>
        <v>#REF!</v>
      </c>
      <c r="H794" s="234" t="e">
        <f>+IF(I794=0,"",'Ark1'!#REF!)</f>
        <v>#REF!</v>
      </c>
      <c r="I794" s="351" t="e">
        <f>+'Ark1'!#REF!</f>
        <v>#REF!</v>
      </c>
      <c r="J794" s="235" t="e">
        <f>+IF(I794=0,"",'Ark1'!#REF!)</f>
        <v>#REF!</v>
      </c>
      <c r="K794" s="235"/>
      <c r="L794" s="235" t="e">
        <f>+IF(I794=0,"",'Ark1'!#REF!)</f>
        <v>#REF!</v>
      </c>
      <c r="M794" s="235"/>
      <c r="N794" s="237" t="e">
        <f>+'Ark1'!#REF!</f>
        <v>#REF!</v>
      </c>
      <c r="O794" s="237"/>
      <c r="P794" s="237"/>
      <c r="Q794" s="237"/>
      <c r="R794" s="32" t="e">
        <f>+IF(I794=0,"",'Ark1'!#REF!)</f>
        <v>#REF!</v>
      </c>
      <c r="S794" s="32"/>
      <c r="T794" s="235" t="e">
        <f>+IF(N794=0,"",'Ark1'!#REF!)</f>
        <v>#REF!</v>
      </c>
      <c r="U794" s="235"/>
      <c r="V794" s="235" t="e">
        <f>+IF(N794=0,"",'Ark1'!#REF!)</f>
        <v>#REF!</v>
      </c>
      <c r="W794" s="235"/>
      <c r="X794" s="236" t="e">
        <f>+IF(I794=0,"",'Ark1'!#REF!)</f>
        <v>#REF!</v>
      </c>
      <c r="Y794" s="237" t="e">
        <f>+IF(I794=0,"",'Ark1'!#REF!)</f>
        <v>#REF!</v>
      </c>
      <c r="Z794" s="237" t="e">
        <f>+IF(I794=0,"",'Ark1'!#REF!)</f>
        <v>#REF!</v>
      </c>
      <c r="AA794" s="237" t="e">
        <f>+IF(I794=0,"",'Ark1'!#REF!)</f>
        <v>#REF!</v>
      </c>
      <c r="AB794" s="237" t="e">
        <f>+IF(I794=0,"",'Ark1'!#REF!)</f>
        <v>#REF!</v>
      </c>
      <c r="AC794" s="235" t="e">
        <f>+IF(I794=0,"",'Ark1'!#REF!)</f>
        <v>#REF!</v>
      </c>
      <c r="AD794" s="236" t="e">
        <f>+IF(I794=0,"",'Ark1'!#REF!)</f>
        <v>#REF!</v>
      </c>
      <c r="AE794" s="237" t="e">
        <f>+IF(I794=0,"",'Ark1'!#REF!)</f>
        <v>#REF!</v>
      </c>
      <c r="AF794" s="235" t="e">
        <f t="shared" ref="AF794:AF818" si="72">IF(I794=0,"",R794/C794)</f>
        <v>#REF!</v>
      </c>
      <c r="AG794" s="235" t="e">
        <f t="shared" si="71"/>
        <v>#REF!</v>
      </c>
      <c r="AH794" s="305"/>
    </row>
    <row r="795" spans="1:62" ht="15.6">
      <c r="A795" s="305"/>
      <c r="B795" s="305" t="e">
        <f>+'Ark1'!#REF!</f>
        <v>#REF!</v>
      </c>
      <c r="C795" s="234" t="e">
        <f>+'Ark1'!#REF!</f>
        <v>#REF!</v>
      </c>
      <c r="D795" s="234" t="e">
        <f>VLOOKUP(C795,Klasse!$C$10:$D$26,2)</f>
        <v>#REF!</v>
      </c>
      <c r="E795" s="234" t="e">
        <f>+'Ark1'!#REF!</f>
        <v>#REF!</v>
      </c>
      <c r="F795" s="234" t="e">
        <f>+'Ark1'!#REF!</f>
        <v>#REF!</v>
      </c>
      <c r="G795" s="234" t="e">
        <f>VLOOKUP(F795,Slakteri!$C$9:$D$36,2)</f>
        <v>#REF!</v>
      </c>
      <c r="H795" s="234" t="e">
        <f>+IF(I795=0,"",'Ark1'!#REF!)</f>
        <v>#REF!</v>
      </c>
      <c r="I795" s="351" t="e">
        <f>+'Ark1'!#REF!</f>
        <v>#REF!</v>
      </c>
      <c r="J795" s="235" t="e">
        <f>+IF(I795=0,"",'Ark1'!#REF!)</f>
        <v>#REF!</v>
      </c>
      <c r="K795" s="235"/>
      <c r="L795" s="235" t="e">
        <f>+IF(I795=0,"",'Ark1'!#REF!)</f>
        <v>#REF!</v>
      </c>
      <c r="M795" s="235"/>
      <c r="N795" s="237" t="e">
        <f>+'Ark1'!#REF!</f>
        <v>#REF!</v>
      </c>
      <c r="O795" s="237"/>
      <c r="P795" s="237"/>
      <c r="Q795" s="237"/>
      <c r="R795" s="32" t="e">
        <f>+IF(I795=0,"",'Ark1'!#REF!)</f>
        <v>#REF!</v>
      </c>
      <c r="S795" s="32"/>
      <c r="T795" s="235" t="e">
        <f>+IF(N795=0,"",'Ark1'!#REF!)</f>
        <v>#REF!</v>
      </c>
      <c r="U795" s="235"/>
      <c r="V795" s="235" t="e">
        <f>+IF(N795=0,"",'Ark1'!#REF!)</f>
        <v>#REF!</v>
      </c>
      <c r="W795" s="235"/>
      <c r="X795" s="236" t="e">
        <f>+IF(I795=0,"",'Ark1'!#REF!)</f>
        <v>#REF!</v>
      </c>
      <c r="Y795" s="237" t="e">
        <f>+IF(I795=0,"",'Ark1'!#REF!)</f>
        <v>#REF!</v>
      </c>
      <c r="Z795" s="237" t="e">
        <f>+IF(I795=0,"",'Ark1'!#REF!)</f>
        <v>#REF!</v>
      </c>
      <c r="AA795" s="237" t="e">
        <f>+IF(I795=0,"",'Ark1'!#REF!)</f>
        <v>#REF!</v>
      </c>
      <c r="AB795" s="237" t="e">
        <f>+IF(I795=0,"",'Ark1'!#REF!)</f>
        <v>#REF!</v>
      </c>
      <c r="AC795" s="235" t="e">
        <f>+IF(I795=0,"",'Ark1'!#REF!)</f>
        <v>#REF!</v>
      </c>
      <c r="AD795" s="236" t="e">
        <f>+IF(I795=0,"",'Ark1'!#REF!)</f>
        <v>#REF!</v>
      </c>
      <c r="AE795" s="237" t="e">
        <f>+IF(I795=0,"",'Ark1'!#REF!)</f>
        <v>#REF!</v>
      </c>
      <c r="AF795" s="235" t="e">
        <f t="shared" si="72"/>
        <v>#REF!</v>
      </c>
      <c r="AG795" s="235" t="e">
        <f t="shared" si="71"/>
        <v>#REF!</v>
      </c>
      <c r="AH795" s="305"/>
    </row>
    <row r="796" spans="1:62" ht="15.6">
      <c r="A796" s="305"/>
      <c r="B796" s="305" t="e">
        <f>+'Ark1'!#REF!</f>
        <v>#REF!</v>
      </c>
      <c r="C796" s="234" t="e">
        <f>+'Ark1'!#REF!</f>
        <v>#REF!</v>
      </c>
      <c r="D796" s="234" t="e">
        <f>VLOOKUP(C796,Klasse!$C$10:$D$26,2)</f>
        <v>#REF!</v>
      </c>
      <c r="E796" s="234" t="e">
        <f>+'Ark1'!#REF!</f>
        <v>#REF!</v>
      </c>
      <c r="F796" s="234" t="e">
        <f>+'Ark1'!#REF!</f>
        <v>#REF!</v>
      </c>
      <c r="G796" s="234" t="e">
        <f>VLOOKUP(F796,Slakteri!$C$9:$D$36,2)</f>
        <v>#REF!</v>
      </c>
      <c r="H796" s="234" t="e">
        <f>+IF(I796=0,"",'Ark1'!#REF!)</f>
        <v>#REF!</v>
      </c>
      <c r="I796" s="351" t="e">
        <f>+'Ark1'!#REF!</f>
        <v>#REF!</v>
      </c>
      <c r="J796" s="235" t="e">
        <f>+IF(I796=0,"",'Ark1'!#REF!)</f>
        <v>#REF!</v>
      </c>
      <c r="K796" s="235"/>
      <c r="L796" s="235" t="e">
        <f>+IF(I796=0,"",'Ark1'!#REF!)</f>
        <v>#REF!</v>
      </c>
      <c r="M796" s="235"/>
      <c r="N796" s="237" t="e">
        <f>+'Ark1'!#REF!</f>
        <v>#REF!</v>
      </c>
      <c r="O796" s="237"/>
      <c r="P796" s="237"/>
      <c r="Q796" s="237"/>
      <c r="R796" s="32" t="e">
        <f>+IF(I796=0,"",'Ark1'!#REF!)</f>
        <v>#REF!</v>
      </c>
      <c r="S796" s="32"/>
      <c r="T796" s="235" t="e">
        <f>+IF(N796=0,"",'Ark1'!#REF!)</f>
        <v>#REF!</v>
      </c>
      <c r="U796" s="235"/>
      <c r="V796" s="235" t="e">
        <f>+IF(N796=0,"",'Ark1'!#REF!)</f>
        <v>#REF!</v>
      </c>
      <c r="W796" s="235"/>
      <c r="X796" s="236" t="e">
        <f>+IF(I796=0,"",'Ark1'!#REF!)</f>
        <v>#REF!</v>
      </c>
      <c r="Y796" s="237" t="e">
        <f>+IF(I796=0,"",'Ark1'!#REF!)</f>
        <v>#REF!</v>
      </c>
      <c r="Z796" s="237" t="e">
        <f>+IF(I796=0,"",'Ark1'!#REF!)</f>
        <v>#REF!</v>
      </c>
      <c r="AA796" s="237" t="e">
        <f>+IF(I796=0,"",'Ark1'!#REF!)</f>
        <v>#REF!</v>
      </c>
      <c r="AB796" s="237" t="e">
        <f>+IF(I796=0,"",'Ark1'!#REF!)</f>
        <v>#REF!</v>
      </c>
      <c r="AC796" s="235" t="e">
        <f>+IF(I796=0,"",'Ark1'!#REF!)</f>
        <v>#REF!</v>
      </c>
      <c r="AD796" s="236" t="e">
        <f>+IF(I796=0,"",'Ark1'!#REF!)</f>
        <v>#REF!</v>
      </c>
      <c r="AE796" s="237" t="e">
        <f>+IF(I796=0,"",'Ark1'!#REF!)</f>
        <v>#REF!</v>
      </c>
      <c r="AF796" s="235" t="e">
        <f t="shared" si="72"/>
        <v>#REF!</v>
      </c>
      <c r="AG796" s="235" t="e">
        <f t="shared" si="71"/>
        <v>#REF!</v>
      </c>
      <c r="AH796" s="305"/>
    </row>
    <row r="797" spans="1:62" ht="15.6">
      <c r="A797" s="305"/>
      <c r="B797" s="305" t="e">
        <f>+'Ark1'!#REF!</f>
        <v>#REF!</v>
      </c>
      <c r="C797" s="234" t="e">
        <f>+'Ark1'!#REF!</f>
        <v>#REF!</v>
      </c>
      <c r="D797" s="234" t="e">
        <f>VLOOKUP(C797,Klasse!$C$10:$D$26,2)</f>
        <v>#REF!</v>
      </c>
      <c r="E797" s="234" t="e">
        <f>+'Ark1'!#REF!</f>
        <v>#REF!</v>
      </c>
      <c r="F797" s="234" t="e">
        <f>+'Ark1'!#REF!</f>
        <v>#REF!</v>
      </c>
      <c r="G797" s="234" t="e">
        <f>VLOOKUP(F797,Slakteri!$C$9:$D$36,2)</f>
        <v>#REF!</v>
      </c>
      <c r="H797" s="234" t="e">
        <f>+IF(I797=0,"",'Ark1'!#REF!)</f>
        <v>#REF!</v>
      </c>
      <c r="I797" s="351" t="e">
        <f>+'Ark1'!#REF!</f>
        <v>#REF!</v>
      </c>
      <c r="J797" s="235" t="e">
        <f>+IF(I797=0,"",'Ark1'!#REF!)</f>
        <v>#REF!</v>
      </c>
      <c r="K797" s="235"/>
      <c r="L797" s="235" t="e">
        <f>+IF(I797=0,"",'Ark1'!#REF!)</f>
        <v>#REF!</v>
      </c>
      <c r="M797" s="235"/>
      <c r="N797" s="237" t="e">
        <f>+'Ark1'!#REF!</f>
        <v>#REF!</v>
      </c>
      <c r="O797" s="237"/>
      <c r="P797" s="237"/>
      <c r="Q797" s="237"/>
      <c r="R797" s="32" t="e">
        <f>+IF(I797=0,"",'Ark1'!#REF!)</f>
        <v>#REF!</v>
      </c>
      <c r="S797" s="32"/>
      <c r="T797" s="235" t="e">
        <f>+IF(N797=0,"",'Ark1'!#REF!)</f>
        <v>#REF!</v>
      </c>
      <c r="U797" s="235"/>
      <c r="V797" s="235" t="e">
        <f>+IF(N797=0,"",'Ark1'!#REF!)</f>
        <v>#REF!</v>
      </c>
      <c r="W797" s="235"/>
      <c r="X797" s="236" t="e">
        <f>+IF(I797=0,"",'Ark1'!#REF!)</f>
        <v>#REF!</v>
      </c>
      <c r="Y797" s="237" t="e">
        <f>+IF(I797=0,"",'Ark1'!#REF!)</f>
        <v>#REF!</v>
      </c>
      <c r="Z797" s="237" t="e">
        <f>+IF(I797=0,"",'Ark1'!#REF!)</f>
        <v>#REF!</v>
      </c>
      <c r="AA797" s="237" t="e">
        <f>+IF(I797=0,"",'Ark1'!#REF!)</f>
        <v>#REF!</v>
      </c>
      <c r="AB797" s="237" t="e">
        <f>+IF(I797=0,"",'Ark1'!#REF!)</f>
        <v>#REF!</v>
      </c>
      <c r="AC797" s="235" t="e">
        <f>+IF(I797=0,"",'Ark1'!#REF!)</f>
        <v>#REF!</v>
      </c>
      <c r="AD797" s="236" t="e">
        <f>+IF(I797=0,"",'Ark1'!#REF!)</f>
        <v>#REF!</v>
      </c>
      <c r="AE797" s="237" t="e">
        <f>+IF(I797=0,"",'Ark1'!#REF!)</f>
        <v>#REF!</v>
      </c>
      <c r="AF797" s="235" t="e">
        <f t="shared" si="72"/>
        <v>#REF!</v>
      </c>
      <c r="AG797" s="235" t="e">
        <f t="shared" si="71"/>
        <v>#REF!</v>
      </c>
      <c r="AH797" s="305"/>
    </row>
    <row r="798" spans="1:62" ht="15.6">
      <c r="A798" s="305"/>
      <c r="B798" s="305" t="e">
        <f>+'Ark1'!#REF!</f>
        <v>#REF!</v>
      </c>
      <c r="C798" s="234" t="e">
        <f>+'Ark1'!#REF!</f>
        <v>#REF!</v>
      </c>
      <c r="D798" s="234" t="e">
        <f>VLOOKUP(C798,Klasse!$C$10:$D$26,2)</f>
        <v>#REF!</v>
      </c>
      <c r="E798" s="234" t="e">
        <f>+'Ark1'!#REF!</f>
        <v>#REF!</v>
      </c>
      <c r="F798" s="234" t="e">
        <f>+'Ark1'!#REF!</f>
        <v>#REF!</v>
      </c>
      <c r="G798" s="234" t="e">
        <f>VLOOKUP(F798,Slakteri!$C$9:$D$36,2)</f>
        <v>#REF!</v>
      </c>
      <c r="H798" s="234" t="e">
        <f>+IF(I798=0,"",'Ark1'!#REF!)</f>
        <v>#REF!</v>
      </c>
      <c r="I798" s="351" t="e">
        <f>+'Ark1'!#REF!</f>
        <v>#REF!</v>
      </c>
      <c r="J798" s="235" t="e">
        <f>+IF(I798=0,"",'Ark1'!#REF!)</f>
        <v>#REF!</v>
      </c>
      <c r="K798" s="235"/>
      <c r="L798" s="235" t="e">
        <f>+IF(I798=0,"",'Ark1'!#REF!)</f>
        <v>#REF!</v>
      </c>
      <c r="M798" s="235"/>
      <c r="N798" s="237" t="e">
        <f>+'Ark1'!#REF!</f>
        <v>#REF!</v>
      </c>
      <c r="O798" s="237"/>
      <c r="P798" s="237"/>
      <c r="Q798" s="237"/>
      <c r="R798" s="32" t="e">
        <f>+IF(I798=0,"",'Ark1'!#REF!)</f>
        <v>#REF!</v>
      </c>
      <c r="S798" s="32"/>
      <c r="T798" s="235" t="e">
        <f>+IF(N798=0,"",'Ark1'!#REF!)</f>
        <v>#REF!</v>
      </c>
      <c r="U798" s="235"/>
      <c r="V798" s="235" t="e">
        <f>+IF(N798=0,"",'Ark1'!#REF!)</f>
        <v>#REF!</v>
      </c>
      <c r="W798" s="235"/>
      <c r="X798" s="236" t="e">
        <f>+IF(I798=0,"",'Ark1'!#REF!)</f>
        <v>#REF!</v>
      </c>
      <c r="Y798" s="237" t="e">
        <f>+IF(I798=0,"",'Ark1'!#REF!)</f>
        <v>#REF!</v>
      </c>
      <c r="Z798" s="237" t="e">
        <f>+IF(I798=0,"",'Ark1'!#REF!)</f>
        <v>#REF!</v>
      </c>
      <c r="AA798" s="237" t="e">
        <f>+IF(I798=0,"",'Ark1'!#REF!)</f>
        <v>#REF!</v>
      </c>
      <c r="AB798" s="237" t="e">
        <f>+IF(I798=0,"",'Ark1'!#REF!)</f>
        <v>#REF!</v>
      </c>
      <c r="AC798" s="235" t="e">
        <f>+IF(I798=0,"",'Ark1'!#REF!)</f>
        <v>#REF!</v>
      </c>
      <c r="AD798" s="236" t="e">
        <f>+IF(I798=0,"",'Ark1'!#REF!)</f>
        <v>#REF!</v>
      </c>
      <c r="AE798" s="237" t="e">
        <f>+IF(I798=0,"",'Ark1'!#REF!)</f>
        <v>#REF!</v>
      </c>
      <c r="AF798" s="235" t="e">
        <f t="shared" si="72"/>
        <v>#REF!</v>
      </c>
      <c r="AG798" s="235" t="e">
        <f t="shared" si="71"/>
        <v>#REF!</v>
      </c>
      <c r="AH798" s="305"/>
    </row>
    <row r="799" spans="1:62" ht="15.6">
      <c r="A799" s="305"/>
      <c r="B799" s="305" t="e">
        <f>+'Ark1'!#REF!</f>
        <v>#REF!</v>
      </c>
      <c r="C799" s="234" t="e">
        <f>+'Ark1'!#REF!</f>
        <v>#REF!</v>
      </c>
      <c r="D799" s="234" t="e">
        <f>VLOOKUP(C799,Klasse!$C$10:$D$26,2)</f>
        <v>#REF!</v>
      </c>
      <c r="E799" s="234" t="e">
        <f>+'Ark1'!#REF!</f>
        <v>#REF!</v>
      </c>
      <c r="F799" s="234" t="e">
        <f>+'Ark1'!#REF!</f>
        <v>#REF!</v>
      </c>
      <c r="G799" s="234" t="e">
        <f>VLOOKUP(F799,Slakteri!$C$9:$D$36,2)</f>
        <v>#REF!</v>
      </c>
      <c r="H799" s="234" t="e">
        <f>+IF(I799=0,"",'Ark1'!#REF!)</f>
        <v>#REF!</v>
      </c>
      <c r="I799" s="351" t="e">
        <f>+'Ark1'!#REF!</f>
        <v>#REF!</v>
      </c>
      <c r="J799" s="235" t="e">
        <f>+IF(I799=0,"",'Ark1'!#REF!)</f>
        <v>#REF!</v>
      </c>
      <c r="K799" s="235"/>
      <c r="L799" s="235" t="e">
        <f>+IF(I799=0,"",'Ark1'!#REF!)</f>
        <v>#REF!</v>
      </c>
      <c r="M799" s="235"/>
      <c r="N799" s="237" t="e">
        <f>+'Ark1'!#REF!</f>
        <v>#REF!</v>
      </c>
      <c r="O799" s="237"/>
      <c r="P799" s="237"/>
      <c r="Q799" s="237"/>
      <c r="R799" s="32" t="e">
        <f>+IF(I799=0,"",'Ark1'!#REF!)</f>
        <v>#REF!</v>
      </c>
      <c r="S799" s="32"/>
      <c r="T799" s="235" t="e">
        <f>+IF(N799=0,"",'Ark1'!#REF!)</f>
        <v>#REF!</v>
      </c>
      <c r="U799" s="235"/>
      <c r="V799" s="235" t="e">
        <f>+IF(N799=0,"",'Ark1'!#REF!)</f>
        <v>#REF!</v>
      </c>
      <c r="W799" s="235"/>
      <c r="X799" s="236" t="e">
        <f>+IF(I799=0,"",'Ark1'!#REF!)</f>
        <v>#REF!</v>
      </c>
      <c r="Y799" s="237" t="e">
        <f>+IF(I799=0,"",'Ark1'!#REF!)</f>
        <v>#REF!</v>
      </c>
      <c r="Z799" s="237" t="e">
        <f>+IF(I799=0,"",'Ark1'!#REF!)</f>
        <v>#REF!</v>
      </c>
      <c r="AA799" s="237" t="e">
        <f>+IF(I799=0,"",'Ark1'!#REF!)</f>
        <v>#REF!</v>
      </c>
      <c r="AB799" s="237" t="e">
        <f>+IF(I799=0,"",'Ark1'!#REF!)</f>
        <v>#REF!</v>
      </c>
      <c r="AC799" s="235" t="e">
        <f>+IF(I799=0,"",'Ark1'!#REF!)</f>
        <v>#REF!</v>
      </c>
      <c r="AD799" s="236" t="e">
        <f>+IF(I799=0,"",'Ark1'!#REF!)</f>
        <v>#REF!</v>
      </c>
      <c r="AE799" s="237" t="e">
        <f>+IF(I799=0,"",'Ark1'!#REF!)</f>
        <v>#REF!</v>
      </c>
      <c r="AF799" s="235" t="e">
        <f t="shared" si="72"/>
        <v>#REF!</v>
      </c>
      <c r="AG799" s="235" t="e">
        <f t="shared" si="71"/>
        <v>#REF!</v>
      </c>
      <c r="AH799" s="305"/>
    </row>
    <row r="800" spans="1:62" ht="15.6">
      <c r="A800" s="305"/>
      <c r="B800" s="305" t="e">
        <f>+'Ark1'!#REF!</f>
        <v>#REF!</v>
      </c>
      <c r="C800" s="234" t="e">
        <f>+'Ark1'!#REF!</f>
        <v>#REF!</v>
      </c>
      <c r="D800" s="234" t="e">
        <f>VLOOKUP(C800,Klasse!$C$10:$D$26,2)</f>
        <v>#REF!</v>
      </c>
      <c r="E800" s="234" t="e">
        <f>+'Ark1'!#REF!</f>
        <v>#REF!</v>
      </c>
      <c r="F800" s="234" t="e">
        <f>+'Ark1'!#REF!</f>
        <v>#REF!</v>
      </c>
      <c r="G800" s="234" t="e">
        <f>VLOOKUP(F800,Slakteri!$C$9:$D$36,2)</f>
        <v>#REF!</v>
      </c>
      <c r="H800" s="234" t="e">
        <f>+IF(I800=0,"",'Ark1'!#REF!)</f>
        <v>#REF!</v>
      </c>
      <c r="I800" s="351" t="e">
        <f>+'Ark1'!#REF!</f>
        <v>#REF!</v>
      </c>
      <c r="J800" s="235" t="e">
        <f>+IF(I800=0,"",'Ark1'!#REF!)</f>
        <v>#REF!</v>
      </c>
      <c r="K800" s="235"/>
      <c r="L800" s="235" t="e">
        <f>+IF(I800=0,"",'Ark1'!#REF!)</f>
        <v>#REF!</v>
      </c>
      <c r="M800" s="235"/>
      <c r="N800" s="237" t="e">
        <f>+'Ark1'!#REF!</f>
        <v>#REF!</v>
      </c>
      <c r="O800" s="237"/>
      <c r="P800" s="237"/>
      <c r="Q800" s="237"/>
      <c r="R800" s="32" t="e">
        <f>+IF(I800=0,"",'Ark1'!#REF!)</f>
        <v>#REF!</v>
      </c>
      <c r="S800" s="32"/>
      <c r="T800" s="235" t="e">
        <f>+IF(N800=0,"",'Ark1'!#REF!)</f>
        <v>#REF!</v>
      </c>
      <c r="U800" s="235"/>
      <c r="V800" s="235" t="e">
        <f>+IF(N800=0,"",'Ark1'!#REF!)</f>
        <v>#REF!</v>
      </c>
      <c r="W800" s="235"/>
      <c r="X800" s="236" t="e">
        <f>+IF(I800=0,"",'Ark1'!#REF!)</f>
        <v>#REF!</v>
      </c>
      <c r="Y800" s="237" t="e">
        <f>+IF(I800=0,"",'Ark1'!#REF!)</f>
        <v>#REF!</v>
      </c>
      <c r="Z800" s="237" t="e">
        <f>+IF(I800=0,"",'Ark1'!#REF!)</f>
        <v>#REF!</v>
      </c>
      <c r="AA800" s="237" t="e">
        <f>+IF(I800=0,"",'Ark1'!#REF!)</f>
        <v>#REF!</v>
      </c>
      <c r="AB800" s="237" t="e">
        <f>+IF(I800=0,"",'Ark1'!#REF!)</f>
        <v>#REF!</v>
      </c>
      <c r="AC800" s="235" t="e">
        <f>+IF(I800=0,"",'Ark1'!#REF!)</f>
        <v>#REF!</v>
      </c>
      <c r="AD800" s="236" t="e">
        <f>+IF(I800=0,"",'Ark1'!#REF!)</f>
        <v>#REF!</v>
      </c>
      <c r="AE800" s="237" t="e">
        <f>+IF(I800=0,"",'Ark1'!#REF!)</f>
        <v>#REF!</v>
      </c>
      <c r="AF800" s="235" t="e">
        <f t="shared" si="72"/>
        <v>#REF!</v>
      </c>
      <c r="AG800" s="235" t="e">
        <f t="shared" si="71"/>
        <v>#REF!</v>
      </c>
      <c r="AH800" s="305"/>
    </row>
    <row r="801" spans="1:34" ht="15.6">
      <c r="A801" s="305"/>
      <c r="B801" s="305" t="e">
        <f>+'Ark1'!#REF!</f>
        <v>#REF!</v>
      </c>
      <c r="C801" s="234" t="e">
        <f>+'Ark1'!#REF!</f>
        <v>#REF!</v>
      </c>
      <c r="D801" s="234" t="e">
        <f>VLOOKUP(C801,Klasse!$C$10:$D$26,2)</f>
        <v>#REF!</v>
      </c>
      <c r="E801" s="234" t="e">
        <f>+'Ark1'!#REF!</f>
        <v>#REF!</v>
      </c>
      <c r="F801" s="234" t="e">
        <f>+'Ark1'!#REF!</f>
        <v>#REF!</v>
      </c>
      <c r="G801" s="234" t="e">
        <f>VLOOKUP(F801,Slakteri!$C$9:$D$36,2)</f>
        <v>#REF!</v>
      </c>
      <c r="H801" s="234" t="e">
        <f>+IF(I801=0,"",'Ark1'!#REF!)</f>
        <v>#REF!</v>
      </c>
      <c r="I801" s="351" t="e">
        <f>+'Ark1'!#REF!</f>
        <v>#REF!</v>
      </c>
      <c r="J801" s="235" t="e">
        <f>+IF(I801=0,"",'Ark1'!#REF!)</f>
        <v>#REF!</v>
      </c>
      <c r="K801" s="235"/>
      <c r="L801" s="235" t="e">
        <f>+IF(I801=0,"",'Ark1'!#REF!)</f>
        <v>#REF!</v>
      </c>
      <c r="M801" s="235"/>
      <c r="N801" s="237" t="e">
        <f>+'Ark1'!#REF!</f>
        <v>#REF!</v>
      </c>
      <c r="O801" s="237"/>
      <c r="P801" s="237"/>
      <c r="Q801" s="237"/>
      <c r="R801" s="32" t="e">
        <f>+IF(I801=0,"",'Ark1'!#REF!)</f>
        <v>#REF!</v>
      </c>
      <c r="S801" s="32"/>
      <c r="T801" s="235" t="e">
        <f>+IF(N801=0,"",'Ark1'!#REF!)</f>
        <v>#REF!</v>
      </c>
      <c r="U801" s="235"/>
      <c r="V801" s="235" t="e">
        <f>+IF(N801=0,"",'Ark1'!#REF!)</f>
        <v>#REF!</v>
      </c>
      <c r="W801" s="235"/>
      <c r="X801" s="236" t="e">
        <f>+IF(I801=0,"",'Ark1'!#REF!)</f>
        <v>#REF!</v>
      </c>
      <c r="Y801" s="237" t="e">
        <f>+IF(I801=0,"",'Ark1'!#REF!)</f>
        <v>#REF!</v>
      </c>
      <c r="Z801" s="237" t="e">
        <f>+IF(I801=0,"",'Ark1'!#REF!)</f>
        <v>#REF!</v>
      </c>
      <c r="AA801" s="237" t="e">
        <f>+IF(I801=0,"",'Ark1'!#REF!)</f>
        <v>#REF!</v>
      </c>
      <c r="AB801" s="237" t="e">
        <f>+IF(I801=0,"",'Ark1'!#REF!)</f>
        <v>#REF!</v>
      </c>
      <c r="AC801" s="235" t="e">
        <f>+IF(I801=0,"",'Ark1'!#REF!)</f>
        <v>#REF!</v>
      </c>
      <c r="AD801" s="236" t="e">
        <f>+IF(I801=0,"",'Ark1'!#REF!)</f>
        <v>#REF!</v>
      </c>
      <c r="AE801" s="237" t="e">
        <f>+IF(I801=0,"",'Ark1'!#REF!)</f>
        <v>#REF!</v>
      </c>
      <c r="AF801" s="235" t="e">
        <f t="shared" si="72"/>
        <v>#REF!</v>
      </c>
      <c r="AG801" s="235" t="e">
        <f t="shared" si="71"/>
        <v>#REF!</v>
      </c>
      <c r="AH801" s="305"/>
    </row>
    <row r="802" spans="1:34" ht="15.6">
      <c r="A802" s="305"/>
      <c r="B802" s="305" t="e">
        <f>+'Ark1'!#REF!</f>
        <v>#REF!</v>
      </c>
      <c r="C802" s="234" t="e">
        <f>+'Ark1'!#REF!</f>
        <v>#REF!</v>
      </c>
      <c r="D802" s="234" t="e">
        <f>VLOOKUP(C802,Klasse!$C$10:$D$26,2)</f>
        <v>#REF!</v>
      </c>
      <c r="E802" s="234" t="e">
        <f>+'Ark1'!#REF!</f>
        <v>#REF!</v>
      </c>
      <c r="F802" s="234" t="e">
        <f>+'Ark1'!#REF!</f>
        <v>#REF!</v>
      </c>
      <c r="G802" s="234" t="e">
        <f>VLOOKUP(F802,Slakteri!$C$9:$D$36,2)</f>
        <v>#REF!</v>
      </c>
      <c r="H802" s="234" t="e">
        <f>+IF(I802=0,"",'Ark1'!#REF!)</f>
        <v>#REF!</v>
      </c>
      <c r="I802" s="351" t="e">
        <f>+'Ark1'!#REF!</f>
        <v>#REF!</v>
      </c>
      <c r="J802" s="235" t="e">
        <f>+IF(I802=0,"",'Ark1'!#REF!)</f>
        <v>#REF!</v>
      </c>
      <c r="K802" s="235"/>
      <c r="L802" s="235" t="e">
        <f>+IF(I802=0,"",'Ark1'!#REF!)</f>
        <v>#REF!</v>
      </c>
      <c r="M802" s="235"/>
      <c r="N802" s="237" t="e">
        <f>+'Ark1'!#REF!</f>
        <v>#REF!</v>
      </c>
      <c r="O802" s="237"/>
      <c r="P802" s="237"/>
      <c r="Q802" s="237"/>
      <c r="R802" s="32" t="e">
        <f>+IF(I802=0,"",'Ark1'!#REF!)</f>
        <v>#REF!</v>
      </c>
      <c r="S802" s="32"/>
      <c r="T802" s="235" t="e">
        <f>+IF(N802=0,"",'Ark1'!#REF!)</f>
        <v>#REF!</v>
      </c>
      <c r="U802" s="235"/>
      <c r="V802" s="235" t="e">
        <f>+IF(N802=0,"",'Ark1'!#REF!)</f>
        <v>#REF!</v>
      </c>
      <c r="W802" s="235"/>
      <c r="X802" s="236" t="e">
        <f>+IF(I802=0,"",'Ark1'!#REF!)</f>
        <v>#REF!</v>
      </c>
      <c r="Y802" s="237" t="e">
        <f>+IF(I802=0,"",'Ark1'!#REF!)</f>
        <v>#REF!</v>
      </c>
      <c r="Z802" s="237" t="e">
        <f>+IF(I802=0,"",'Ark1'!#REF!)</f>
        <v>#REF!</v>
      </c>
      <c r="AA802" s="237" t="e">
        <f>+IF(I802=0,"",'Ark1'!#REF!)</f>
        <v>#REF!</v>
      </c>
      <c r="AB802" s="237" t="e">
        <f>+IF(I802=0,"",'Ark1'!#REF!)</f>
        <v>#REF!</v>
      </c>
      <c r="AC802" s="235" t="e">
        <f>+IF(I802=0,"",'Ark1'!#REF!)</f>
        <v>#REF!</v>
      </c>
      <c r="AD802" s="236" t="e">
        <f>+IF(I802=0,"",'Ark1'!#REF!)</f>
        <v>#REF!</v>
      </c>
      <c r="AE802" s="237" t="e">
        <f>+IF(I802=0,"",'Ark1'!#REF!)</f>
        <v>#REF!</v>
      </c>
      <c r="AF802" s="235" t="e">
        <f t="shared" si="72"/>
        <v>#REF!</v>
      </c>
      <c r="AG802" s="235" t="e">
        <f t="shared" si="71"/>
        <v>#REF!</v>
      </c>
      <c r="AH802" s="305"/>
    </row>
    <row r="803" spans="1:34" ht="15.6">
      <c r="A803" s="305"/>
      <c r="B803" s="305" t="e">
        <f>+'Ark1'!#REF!</f>
        <v>#REF!</v>
      </c>
      <c r="C803" s="234" t="e">
        <f>+'Ark1'!#REF!</f>
        <v>#REF!</v>
      </c>
      <c r="D803" s="234" t="e">
        <f>VLOOKUP(C803,Klasse!$C$10:$D$26,2)</f>
        <v>#REF!</v>
      </c>
      <c r="E803" s="234" t="e">
        <f>+'Ark1'!#REF!</f>
        <v>#REF!</v>
      </c>
      <c r="F803" s="234" t="e">
        <f>+'Ark1'!#REF!</f>
        <v>#REF!</v>
      </c>
      <c r="G803" s="234" t="e">
        <f>VLOOKUP(F803,Slakteri!$C$9:$D$36,2)</f>
        <v>#REF!</v>
      </c>
      <c r="H803" s="234" t="e">
        <f>+IF(I803=0,"",'Ark1'!#REF!)</f>
        <v>#REF!</v>
      </c>
      <c r="I803" s="351" t="e">
        <f>+'Ark1'!#REF!</f>
        <v>#REF!</v>
      </c>
      <c r="J803" s="235" t="e">
        <f>+IF(I803=0,"",'Ark1'!#REF!)</f>
        <v>#REF!</v>
      </c>
      <c r="K803" s="235"/>
      <c r="L803" s="235" t="e">
        <f>+IF(I803=0,"",'Ark1'!#REF!)</f>
        <v>#REF!</v>
      </c>
      <c r="M803" s="235"/>
      <c r="N803" s="237" t="e">
        <f>+'Ark1'!#REF!</f>
        <v>#REF!</v>
      </c>
      <c r="O803" s="237"/>
      <c r="P803" s="237"/>
      <c r="Q803" s="237"/>
      <c r="R803" s="32" t="e">
        <f>+IF(I803=0,"",'Ark1'!#REF!)</f>
        <v>#REF!</v>
      </c>
      <c r="S803" s="32"/>
      <c r="T803" s="235" t="e">
        <f>+IF(N803=0,"",'Ark1'!#REF!)</f>
        <v>#REF!</v>
      </c>
      <c r="U803" s="235"/>
      <c r="V803" s="235" t="e">
        <f>+IF(N803=0,"",'Ark1'!#REF!)</f>
        <v>#REF!</v>
      </c>
      <c r="W803" s="235"/>
      <c r="X803" s="236" t="e">
        <f>+IF(I803=0,"",'Ark1'!#REF!)</f>
        <v>#REF!</v>
      </c>
      <c r="Y803" s="237" t="e">
        <f>+IF(I803=0,"",'Ark1'!#REF!)</f>
        <v>#REF!</v>
      </c>
      <c r="Z803" s="237" t="e">
        <f>+IF(I803=0,"",'Ark1'!#REF!)</f>
        <v>#REF!</v>
      </c>
      <c r="AA803" s="237" t="e">
        <f>+IF(I803=0,"",'Ark1'!#REF!)</f>
        <v>#REF!</v>
      </c>
      <c r="AB803" s="237" t="e">
        <f>+IF(I803=0,"",'Ark1'!#REF!)</f>
        <v>#REF!</v>
      </c>
      <c r="AC803" s="235" t="e">
        <f>+IF(I803=0,"",'Ark1'!#REF!)</f>
        <v>#REF!</v>
      </c>
      <c r="AD803" s="236" t="e">
        <f>+IF(I803=0,"",'Ark1'!#REF!)</f>
        <v>#REF!</v>
      </c>
      <c r="AE803" s="237" t="e">
        <f>+IF(I803=0,"",'Ark1'!#REF!)</f>
        <v>#REF!</v>
      </c>
      <c r="AF803" s="235" t="e">
        <f t="shared" si="72"/>
        <v>#REF!</v>
      </c>
      <c r="AG803" s="235" t="e">
        <f t="shared" si="71"/>
        <v>#REF!</v>
      </c>
      <c r="AH803" s="305"/>
    </row>
    <row r="804" spans="1:34" ht="15.6">
      <c r="A804" s="305"/>
      <c r="B804" s="305" t="e">
        <f>+'Ark1'!#REF!</f>
        <v>#REF!</v>
      </c>
      <c r="C804" s="234" t="e">
        <f>+'Ark1'!#REF!</f>
        <v>#REF!</v>
      </c>
      <c r="D804" s="234" t="e">
        <f>VLOOKUP(C804,Klasse!$C$10:$D$26,2)</f>
        <v>#REF!</v>
      </c>
      <c r="E804" s="234" t="e">
        <f>+'Ark1'!#REF!</f>
        <v>#REF!</v>
      </c>
      <c r="F804" s="234" t="e">
        <f>+'Ark1'!#REF!</f>
        <v>#REF!</v>
      </c>
      <c r="G804" s="234" t="e">
        <f>VLOOKUP(F804,Slakteri!$C$9:$D$36,2)</f>
        <v>#REF!</v>
      </c>
      <c r="H804" s="234" t="e">
        <f>+IF(I804=0,"",'Ark1'!#REF!)</f>
        <v>#REF!</v>
      </c>
      <c r="I804" s="351" t="e">
        <f>+'Ark1'!#REF!</f>
        <v>#REF!</v>
      </c>
      <c r="J804" s="235" t="e">
        <f>+IF(I804=0,"",'Ark1'!#REF!)</f>
        <v>#REF!</v>
      </c>
      <c r="K804" s="235"/>
      <c r="L804" s="235" t="e">
        <f>+IF(I804=0,"",'Ark1'!#REF!)</f>
        <v>#REF!</v>
      </c>
      <c r="M804" s="235"/>
      <c r="N804" s="237" t="e">
        <f>+'Ark1'!#REF!</f>
        <v>#REF!</v>
      </c>
      <c r="O804" s="237"/>
      <c r="P804" s="237"/>
      <c r="Q804" s="237"/>
      <c r="R804" s="32" t="e">
        <f>+IF(I804=0,"",'Ark1'!#REF!)</f>
        <v>#REF!</v>
      </c>
      <c r="S804" s="32"/>
      <c r="T804" s="235" t="e">
        <f>+IF(N804=0,"",'Ark1'!#REF!)</f>
        <v>#REF!</v>
      </c>
      <c r="U804" s="235"/>
      <c r="V804" s="235" t="e">
        <f>+IF(N804=0,"",'Ark1'!#REF!)</f>
        <v>#REF!</v>
      </c>
      <c r="W804" s="235"/>
      <c r="X804" s="236" t="e">
        <f>+IF(I804=0,"",'Ark1'!#REF!)</f>
        <v>#REF!</v>
      </c>
      <c r="Y804" s="237" t="e">
        <f>+IF(I804=0,"",'Ark1'!#REF!)</f>
        <v>#REF!</v>
      </c>
      <c r="Z804" s="237" t="e">
        <f>+IF(I804=0,"",'Ark1'!#REF!)</f>
        <v>#REF!</v>
      </c>
      <c r="AA804" s="237" t="e">
        <f>+IF(I804=0,"",'Ark1'!#REF!)</f>
        <v>#REF!</v>
      </c>
      <c r="AB804" s="237" t="e">
        <f>+IF(I804=0,"",'Ark1'!#REF!)</f>
        <v>#REF!</v>
      </c>
      <c r="AC804" s="235" t="e">
        <f>+IF(I804=0,"",'Ark1'!#REF!)</f>
        <v>#REF!</v>
      </c>
      <c r="AD804" s="236" t="e">
        <f>+IF(I804=0,"",'Ark1'!#REF!)</f>
        <v>#REF!</v>
      </c>
      <c r="AE804" s="237" t="e">
        <f>+IF(I804=0,"",'Ark1'!#REF!)</f>
        <v>#REF!</v>
      </c>
      <c r="AF804" s="235" t="e">
        <f t="shared" si="72"/>
        <v>#REF!</v>
      </c>
      <c r="AG804" s="235" t="e">
        <f t="shared" si="71"/>
        <v>#REF!</v>
      </c>
      <c r="AH804" s="305"/>
    </row>
    <row r="805" spans="1:34" ht="15.6">
      <c r="A805" s="305"/>
      <c r="B805" s="305" t="e">
        <f>+'Ark1'!#REF!</f>
        <v>#REF!</v>
      </c>
      <c r="C805" s="234" t="e">
        <f>+'Ark1'!#REF!</f>
        <v>#REF!</v>
      </c>
      <c r="D805" s="234" t="e">
        <f>VLOOKUP(C805,Klasse!$C$10:$D$26,2)</f>
        <v>#REF!</v>
      </c>
      <c r="E805" s="234" t="e">
        <f>+'Ark1'!#REF!</f>
        <v>#REF!</v>
      </c>
      <c r="F805" s="234" t="e">
        <f>+'Ark1'!#REF!</f>
        <v>#REF!</v>
      </c>
      <c r="G805" s="234" t="e">
        <f>VLOOKUP(F805,Slakteri!$C$9:$D$36,2)</f>
        <v>#REF!</v>
      </c>
      <c r="H805" s="234" t="e">
        <f>+IF(I805=0,"",'Ark1'!#REF!)</f>
        <v>#REF!</v>
      </c>
      <c r="I805" s="351" t="e">
        <f>+'Ark1'!#REF!</f>
        <v>#REF!</v>
      </c>
      <c r="J805" s="235" t="e">
        <f>+IF(I805=0,"",'Ark1'!#REF!)</f>
        <v>#REF!</v>
      </c>
      <c r="K805" s="235"/>
      <c r="L805" s="235" t="e">
        <f>+IF(I805=0,"",'Ark1'!#REF!)</f>
        <v>#REF!</v>
      </c>
      <c r="M805" s="235"/>
      <c r="N805" s="237" t="e">
        <f>+'Ark1'!#REF!</f>
        <v>#REF!</v>
      </c>
      <c r="O805" s="237"/>
      <c r="P805" s="237"/>
      <c r="Q805" s="237"/>
      <c r="R805" s="32" t="e">
        <f>+IF(I805=0,"",'Ark1'!#REF!)</f>
        <v>#REF!</v>
      </c>
      <c r="S805" s="32"/>
      <c r="T805" s="235" t="e">
        <f>+IF(N805=0,"",'Ark1'!#REF!)</f>
        <v>#REF!</v>
      </c>
      <c r="U805" s="235"/>
      <c r="V805" s="235" t="e">
        <f>+IF(N805=0,"",'Ark1'!#REF!)</f>
        <v>#REF!</v>
      </c>
      <c r="W805" s="235"/>
      <c r="X805" s="236" t="e">
        <f>+IF(I805=0,"",'Ark1'!#REF!)</f>
        <v>#REF!</v>
      </c>
      <c r="Y805" s="237" t="e">
        <f>+IF(I805=0,"",'Ark1'!#REF!)</f>
        <v>#REF!</v>
      </c>
      <c r="Z805" s="237" t="e">
        <f>+IF(I805=0,"",'Ark1'!#REF!)</f>
        <v>#REF!</v>
      </c>
      <c r="AA805" s="237" t="e">
        <f>+IF(I805=0,"",'Ark1'!#REF!)</f>
        <v>#REF!</v>
      </c>
      <c r="AB805" s="237" t="e">
        <f>+IF(I805=0,"",'Ark1'!#REF!)</f>
        <v>#REF!</v>
      </c>
      <c r="AC805" s="235" t="e">
        <f>+IF(I805=0,"",'Ark1'!#REF!)</f>
        <v>#REF!</v>
      </c>
      <c r="AD805" s="236" t="e">
        <f>+IF(I805=0,"",'Ark1'!#REF!)</f>
        <v>#REF!</v>
      </c>
      <c r="AE805" s="237" t="e">
        <f>+IF(I805=0,"",'Ark1'!#REF!)</f>
        <v>#REF!</v>
      </c>
      <c r="AF805" s="235" t="e">
        <f t="shared" si="72"/>
        <v>#REF!</v>
      </c>
      <c r="AG805" s="235" t="e">
        <f t="shared" si="71"/>
        <v>#REF!</v>
      </c>
      <c r="AH805" s="305"/>
    </row>
    <row r="806" spans="1:34" ht="15.6">
      <c r="A806" s="305"/>
      <c r="B806" s="305" t="e">
        <f>+'Ark1'!#REF!</f>
        <v>#REF!</v>
      </c>
      <c r="C806" s="234" t="e">
        <f>+'Ark1'!#REF!</f>
        <v>#REF!</v>
      </c>
      <c r="D806" s="234" t="e">
        <f>VLOOKUP(C806,Klasse!$C$10:$D$26,2)</f>
        <v>#REF!</v>
      </c>
      <c r="E806" s="234" t="e">
        <f>+'Ark1'!#REF!</f>
        <v>#REF!</v>
      </c>
      <c r="F806" s="234" t="e">
        <f>+'Ark1'!#REF!</f>
        <v>#REF!</v>
      </c>
      <c r="G806" s="234" t="e">
        <f>VLOOKUP(F806,Slakteri!$C$9:$D$36,2)</f>
        <v>#REF!</v>
      </c>
      <c r="H806" s="234" t="e">
        <f>+IF(I806=0,"",'Ark1'!#REF!)</f>
        <v>#REF!</v>
      </c>
      <c r="I806" s="351" t="e">
        <f>+'Ark1'!#REF!</f>
        <v>#REF!</v>
      </c>
      <c r="J806" s="235" t="e">
        <f>+IF(I806=0,"",'Ark1'!#REF!)</f>
        <v>#REF!</v>
      </c>
      <c r="K806" s="235"/>
      <c r="L806" s="235" t="e">
        <f>+IF(I806=0,"",'Ark1'!#REF!)</f>
        <v>#REF!</v>
      </c>
      <c r="M806" s="235"/>
      <c r="N806" s="237" t="e">
        <f>+'Ark1'!#REF!</f>
        <v>#REF!</v>
      </c>
      <c r="O806" s="237"/>
      <c r="P806" s="237"/>
      <c r="Q806" s="237"/>
      <c r="R806" s="32" t="e">
        <f>+IF(I806=0,"",'Ark1'!#REF!)</f>
        <v>#REF!</v>
      </c>
      <c r="S806" s="32"/>
      <c r="T806" s="235" t="e">
        <f>+IF(N806=0,"",'Ark1'!#REF!)</f>
        <v>#REF!</v>
      </c>
      <c r="U806" s="235"/>
      <c r="V806" s="235" t="e">
        <f>+IF(N806=0,"",'Ark1'!#REF!)</f>
        <v>#REF!</v>
      </c>
      <c r="W806" s="235"/>
      <c r="X806" s="236" t="e">
        <f>+IF(I806=0,"",'Ark1'!#REF!)</f>
        <v>#REF!</v>
      </c>
      <c r="Y806" s="237" t="e">
        <f>+IF(I806=0,"",'Ark1'!#REF!)</f>
        <v>#REF!</v>
      </c>
      <c r="Z806" s="237" t="e">
        <f>+IF(I806=0,"",'Ark1'!#REF!)</f>
        <v>#REF!</v>
      </c>
      <c r="AA806" s="237" t="e">
        <f>+IF(I806=0,"",'Ark1'!#REF!)</f>
        <v>#REF!</v>
      </c>
      <c r="AB806" s="237" t="e">
        <f>+IF(I806=0,"",'Ark1'!#REF!)</f>
        <v>#REF!</v>
      </c>
      <c r="AC806" s="235" t="e">
        <f>+IF(I806=0,"",'Ark1'!#REF!)</f>
        <v>#REF!</v>
      </c>
      <c r="AD806" s="236" t="e">
        <f>+IF(I806=0,"",'Ark1'!#REF!)</f>
        <v>#REF!</v>
      </c>
      <c r="AE806" s="237" t="e">
        <f>+IF(I806=0,"",'Ark1'!#REF!)</f>
        <v>#REF!</v>
      </c>
      <c r="AF806" s="235" t="e">
        <f t="shared" si="72"/>
        <v>#REF!</v>
      </c>
      <c r="AG806" s="235" t="e">
        <f t="shared" si="71"/>
        <v>#REF!</v>
      </c>
      <c r="AH806" s="305"/>
    </row>
    <row r="807" spans="1:34" ht="15.6">
      <c r="A807" s="305"/>
      <c r="B807" s="305" t="e">
        <f>+'Ark1'!#REF!</f>
        <v>#REF!</v>
      </c>
      <c r="C807" s="234" t="e">
        <f>+'Ark1'!#REF!</f>
        <v>#REF!</v>
      </c>
      <c r="D807" s="234" t="e">
        <f>VLOOKUP(C807,Klasse!$C$10:$D$26,2)</f>
        <v>#REF!</v>
      </c>
      <c r="E807" s="234" t="e">
        <f>+'Ark1'!#REF!</f>
        <v>#REF!</v>
      </c>
      <c r="F807" s="234" t="e">
        <f>+'Ark1'!#REF!</f>
        <v>#REF!</v>
      </c>
      <c r="G807" s="234" t="e">
        <f>VLOOKUP(F807,Slakteri!$C$9:$D$36,2)</f>
        <v>#REF!</v>
      </c>
      <c r="H807" s="234" t="e">
        <f>+IF(I807=0,"",'Ark1'!#REF!)</f>
        <v>#REF!</v>
      </c>
      <c r="I807" s="351" t="e">
        <f>+'Ark1'!#REF!</f>
        <v>#REF!</v>
      </c>
      <c r="J807" s="235" t="e">
        <f>+IF(I807=0,"",'Ark1'!#REF!)</f>
        <v>#REF!</v>
      </c>
      <c r="K807" s="235"/>
      <c r="L807" s="235" t="e">
        <f>+IF(I807=0,"",'Ark1'!#REF!)</f>
        <v>#REF!</v>
      </c>
      <c r="M807" s="235"/>
      <c r="N807" s="237" t="e">
        <f>+'Ark1'!#REF!</f>
        <v>#REF!</v>
      </c>
      <c r="O807" s="237"/>
      <c r="P807" s="237"/>
      <c r="Q807" s="237"/>
      <c r="R807" s="32" t="e">
        <f>+IF(I807=0,"",'Ark1'!#REF!)</f>
        <v>#REF!</v>
      </c>
      <c r="S807" s="32"/>
      <c r="T807" s="235" t="e">
        <f>+IF(N807=0,"",'Ark1'!#REF!)</f>
        <v>#REF!</v>
      </c>
      <c r="U807" s="235"/>
      <c r="V807" s="235" t="e">
        <f>+IF(N807=0,"",'Ark1'!#REF!)</f>
        <v>#REF!</v>
      </c>
      <c r="W807" s="235"/>
      <c r="X807" s="236" t="e">
        <f>+IF(I807=0,"",'Ark1'!#REF!)</f>
        <v>#REF!</v>
      </c>
      <c r="Y807" s="237" t="e">
        <f>+IF(I807=0,"",'Ark1'!#REF!)</f>
        <v>#REF!</v>
      </c>
      <c r="Z807" s="237" t="e">
        <f>+IF(I807=0,"",'Ark1'!#REF!)</f>
        <v>#REF!</v>
      </c>
      <c r="AA807" s="237" t="e">
        <f>+IF(I807=0,"",'Ark1'!#REF!)</f>
        <v>#REF!</v>
      </c>
      <c r="AB807" s="237" t="e">
        <f>+IF(I807=0,"",'Ark1'!#REF!)</f>
        <v>#REF!</v>
      </c>
      <c r="AC807" s="235" t="e">
        <f>+IF(I807=0,"",'Ark1'!#REF!)</f>
        <v>#REF!</v>
      </c>
      <c r="AD807" s="236" t="e">
        <f>+IF(I807=0,"",'Ark1'!#REF!)</f>
        <v>#REF!</v>
      </c>
      <c r="AE807" s="237" t="e">
        <f>+IF(I807=0,"",'Ark1'!#REF!)</f>
        <v>#REF!</v>
      </c>
      <c r="AF807" s="235" t="e">
        <f t="shared" si="72"/>
        <v>#REF!</v>
      </c>
      <c r="AG807" s="235" t="e">
        <f t="shared" si="71"/>
        <v>#REF!</v>
      </c>
      <c r="AH807" s="305"/>
    </row>
    <row r="808" spans="1:34" ht="15.6">
      <c r="A808" s="305"/>
      <c r="B808" s="305" t="e">
        <f>+'Ark1'!#REF!</f>
        <v>#REF!</v>
      </c>
      <c r="C808" s="234" t="e">
        <f>+'Ark1'!#REF!</f>
        <v>#REF!</v>
      </c>
      <c r="D808" s="234" t="e">
        <f>VLOOKUP(C808,Klasse!$C$10:$D$26,2)</f>
        <v>#REF!</v>
      </c>
      <c r="E808" s="234" t="e">
        <f>+'Ark1'!#REF!</f>
        <v>#REF!</v>
      </c>
      <c r="F808" s="234" t="e">
        <f>+'Ark1'!#REF!</f>
        <v>#REF!</v>
      </c>
      <c r="G808" s="234" t="e">
        <f>VLOOKUP(F808,Slakteri!$C$9:$D$36,2)</f>
        <v>#REF!</v>
      </c>
      <c r="H808" s="234" t="e">
        <f>+IF(I808=0,"",'Ark1'!#REF!)</f>
        <v>#REF!</v>
      </c>
      <c r="I808" s="351" t="e">
        <f>+'Ark1'!#REF!</f>
        <v>#REF!</v>
      </c>
      <c r="J808" s="235" t="e">
        <f>+IF(I808=0,"",'Ark1'!#REF!)</f>
        <v>#REF!</v>
      </c>
      <c r="K808" s="235"/>
      <c r="L808" s="235" t="e">
        <f>+IF(I808=0,"",'Ark1'!#REF!)</f>
        <v>#REF!</v>
      </c>
      <c r="M808" s="235"/>
      <c r="N808" s="237" t="e">
        <f>+'Ark1'!#REF!</f>
        <v>#REF!</v>
      </c>
      <c r="O808" s="237"/>
      <c r="P808" s="237"/>
      <c r="Q808" s="237"/>
      <c r="R808" s="32" t="e">
        <f>+IF(I808=0,"",'Ark1'!#REF!)</f>
        <v>#REF!</v>
      </c>
      <c r="S808" s="32"/>
      <c r="T808" s="235" t="e">
        <f>+IF(N808=0,"",'Ark1'!#REF!)</f>
        <v>#REF!</v>
      </c>
      <c r="U808" s="235"/>
      <c r="V808" s="235" t="e">
        <f>+IF(N808=0,"",'Ark1'!#REF!)</f>
        <v>#REF!</v>
      </c>
      <c r="W808" s="235"/>
      <c r="X808" s="236" t="e">
        <f>+IF(I808=0,"",'Ark1'!#REF!)</f>
        <v>#REF!</v>
      </c>
      <c r="Y808" s="237" t="e">
        <f>+IF(I808=0,"",'Ark1'!#REF!)</f>
        <v>#REF!</v>
      </c>
      <c r="Z808" s="237" t="e">
        <f>+IF(I808=0,"",'Ark1'!#REF!)</f>
        <v>#REF!</v>
      </c>
      <c r="AA808" s="237" t="e">
        <f>+IF(I808=0,"",'Ark1'!#REF!)</f>
        <v>#REF!</v>
      </c>
      <c r="AB808" s="237" t="e">
        <f>+IF(I808=0,"",'Ark1'!#REF!)</f>
        <v>#REF!</v>
      </c>
      <c r="AC808" s="235" t="e">
        <f>+IF(I808=0,"",'Ark1'!#REF!)</f>
        <v>#REF!</v>
      </c>
      <c r="AD808" s="236" t="e">
        <f>+IF(I808=0,"",'Ark1'!#REF!)</f>
        <v>#REF!</v>
      </c>
      <c r="AE808" s="237" t="e">
        <f>+IF(I808=0,"",'Ark1'!#REF!)</f>
        <v>#REF!</v>
      </c>
      <c r="AF808" s="235" t="e">
        <f t="shared" si="72"/>
        <v>#REF!</v>
      </c>
      <c r="AG808" s="235" t="e">
        <f t="shared" si="71"/>
        <v>#REF!</v>
      </c>
      <c r="AH808" s="305"/>
    </row>
    <row r="809" spans="1:34" ht="15.6">
      <c r="A809" s="305"/>
      <c r="B809" s="305" t="e">
        <f>+'Ark1'!#REF!</f>
        <v>#REF!</v>
      </c>
      <c r="C809" s="234" t="e">
        <f>+'Ark1'!#REF!</f>
        <v>#REF!</v>
      </c>
      <c r="D809" s="234" t="e">
        <f>VLOOKUP(C809,Klasse!$C$10:$D$26,2)</f>
        <v>#REF!</v>
      </c>
      <c r="E809" s="234" t="e">
        <f>+'Ark1'!#REF!</f>
        <v>#REF!</v>
      </c>
      <c r="F809" s="234" t="e">
        <f>+'Ark1'!#REF!</f>
        <v>#REF!</v>
      </c>
      <c r="G809" s="234" t="e">
        <f>VLOOKUP(F809,Slakteri!$C$9:$D$36,2)</f>
        <v>#REF!</v>
      </c>
      <c r="H809" s="234" t="e">
        <f>+IF(I809=0,"",'Ark1'!#REF!)</f>
        <v>#REF!</v>
      </c>
      <c r="I809" s="351" t="e">
        <f>+'Ark1'!#REF!</f>
        <v>#REF!</v>
      </c>
      <c r="J809" s="235" t="e">
        <f>+IF(I809=0,"",'Ark1'!#REF!)</f>
        <v>#REF!</v>
      </c>
      <c r="K809" s="235"/>
      <c r="L809" s="235" t="e">
        <f>+IF(I809=0,"",'Ark1'!#REF!)</f>
        <v>#REF!</v>
      </c>
      <c r="M809" s="235"/>
      <c r="N809" s="237" t="e">
        <f>+'Ark1'!#REF!</f>
        <v>#REF!</v>
      </c>
      <c r="O809" s="237"/>
      <c r="P809" s="237"/>
      <c r="Q809" s="237"/>
      <c r="R809" s="32" t="e">
        <f>+IF(I809=0,"",'Ark1'!#REF!)</f>
        <v>#REF!</v>
      </c>
      <c r="S809" s="32"/>
      <c r="T809" s="235" t="e">
        <f>+IF(N809=0,"",'Ark1'!#REF!)</f>
        <v>#REF!</v>
      </c>
      <c r="U809" s="235"/>
      <c r="V809" s="235" t="e">
        <f>+IF(N809=0,"",'Ark1'!#REF!)</f>
        <v>#REF!</v>
      </c>
      <c r="W809" s="235"/>
      <c r="X809" s="236" t="e">
        <f>+IF(I809=0,"",'Ark1'!#REF!)</f>
        <v>#REF!</v>
      </c>
      <c r="Y809" s="237" t="e">
        <f>+IF(I809=0,"",'Ark1'!#REF!)</f>
        <v>#REF!</v>
      </c>
      <c r="Z809" s="237" t="e">
        <f>+IF(I809=0,"",'Ark1'!#REF!)</f>
        <v>#REF!</v>
      </c>
      <c r="AA809" s="237" t="e">
        <f>+IF(I809=0,"",'Ark1'!#REF!)</f>
        <v>#REF!</v>
      </c>
      <c r="AB809" s="237" t="e">
        <f>+IF(I809=0,"",'Ark1'!#REF!)</f>
        <v>#REF!</v>
      </c>
      <c r="AC809" s="235" t="e">
        <f>+IF(I809=0,"",'Ark1'!#REF!)</f>
        <v>#REF!</v>
      </c>
      <c r="AD809" s="236" t="e">
        <f>+IF(I809=0,"",'Ark1'!#REF!)</f>
        <v>#REF!</v>
      </c>
      <c r="AE809" s="237" t="e">
        <f>+IF(I809=0,"",'Ark1'!#REF!)</f>
        <v>#REF!</v>
      </c>
      <c r="AF809" s="235" t="e">
        <f t="shared" si="72"/>
        <v>#REF!</v>
      </c>
      <c r="AG809" s="235" t="e">
        <f t="shared" si="71"/>
        <v>#REF!</v>
      </c>
      <c r="AH809" s="305"/>
    </row>
    <row r="810" spans="1:34" ht="15.6">
      <c r="A810" s="305"/>
      <c r="B810" s="305" t="e">
        <f>+'Ark1'!#REF!</f>
        <v>#REF!</v>
      </c>
      <c r="C810" s="234" t="e">
        <f>+'Ark1'!#REF!</f>
        <v>#REF!</v>
      </c>
      <c r="D810" s="234" t="e">
        <f>VLOOKUP(C810,Klasse!$C$10:$D$26,2)</f>
        <v>#REF!</v>
      </c>
      <c r="E810" s="234" t="e">
        <f>+'Ark1'!#REF!</f>
        <v>#REF!</v>
      </c>
      <c r="F810" s="234" t="e">
        <f>+'Ark1'!#REF!</f>
        <v>#REF!</v>
      </c>
      <c r="G810" s="234" t="e">
        <f>VLOOKUP(F810,Slakteri!$C$9:$D$36,2)</f>
        <v>#REF!</v>
      </c>
      <c r="H810" s="234" t="e">
        <f>+IF(I810=0,"",'Ark1'!#REF!)</f>
        <v>#REF!</v>
      </c>
      <c r="I810" s="351" t="e">
        <f>+'Ark1'!#REF!</f>
        <v>#REF!</v>
      </c>
      <c r="J810" s="235" t="e">
        <f>+IF(I810=0,"",'Ark1'!#REF!)</f>
        <v>#REF!</v>
      </c>
      <c r="K810" s="235"/>
      <c r="L810" s="235" t="e">
        <f>+IF(I810=0,"",'Ark1'!#REF!)</f>
        <v>#REF!</v>
      </c>
      <c r="M810" s="235"/>
      <c r="N810" s="237" t="e">
        <f>+'Ark1'!#REF!</f>
        <v>#REF!</v>
      </c>
      <c r="O810" s="237"/>
      <c r="P810" s="237"/>
      <c r="Q810" s="237"/>
      <c r="R810" s="32" t="e">
        <f>+IF(I810=0,"",'Ark1'!#REF!)</f>
        <v>#REF!</v>
      </c>
      <c r="S810" s="32"/>
      <c r="T810" s="235" t="e">
        <f>+IF(N810=0,"",'Ark1'!#REF!)</f>
        <v>#REF!</v>
      </c>
      <c r="U810" s="235"/>
      <c r="V810" s="235" t="e">
        <f>+IF(N810=0,"",'Ark1'!#REF!)</f>
        <v>#REF!</v>
      </c>
      <c r="W810" s="235"/>
      <c r="X810" s="236" t="e">
        <f>+IF(I810=0,"",'Ark1'!#REF!)</f>
        <v>#REF!</v>
      </c>
      <c r="Y810" s="237" t="e">
        <f>+IF(I810=0,"",'Ark1'!#REF!)</f>
        <v>#REF!</v>
      </c>
      <c r="Z810" s="237" t="e">
        <f>+IF(I810=0,"",'Ark1'!#REF!)</f>
        <v>#REF!</v>
      </c>
      <c r="AA810" s="237" t="e">
        <f>+IF(I810=0,"",'Ark1'!#REF!)</f>
        <v>#REF!</v>
      </c>
      <c r="AB810" s="237" t="e">
        <f>+IF(I810=0,"",'Ark1'!#REF!)</f>
        <v>#REF!</v>
      </c>
      <c r="AC810" s="235" t="e">
        <f>+IF(I810=0,"",'Ark1'!#REF!)</f>
        <v>#REF!</v>
      </c>
      <c r="AD810" s="236" t="e">
        <f>+IF(I810=0,"",'Ark1'!#REF!)</f>
        <v>#REF!</v>
      </c>
      <c r="AE810" s="237" t="e">
        <f>+IF(I810=0,"",'Ark1'!#REF!)</f>
        <v>#REF!</v>
      </c>
      <c r="AF810" s="235" t="e">
        <f t="shared" si="72"/>
        <v>#REF!</v>
      </c>
      <c r="AG810" s="235" t="e">
        <f t="shared" si="71"/>
        <v>#REF!</v>
      </c>
      <c r="AH810" s="305"/>
    </row>
    <row r="811" spans="1:34" ht="15.6">
      <c r="A811" s="305"/>
      <c r="B811" s="305" t="e">
        <f>+'Ark1'!#REF!</f>
        <v>#REF!</v>
      </c>
      <c r="C811" s="234" t="e">
        <f>+'Ark1'!#REF!</f>
        <v>#REF!</v>
      </c>
      <c r="D811" s="234" t="e">
        <f>VLOOKUP(C811,Klasse!$C$10:$D$26,2)</f>
        <v>#REF!</v>
      </c>
      <c r="E811" s="234" t="e">
        <f>+'Ark1'!#REF!</f>
        <v>#REF!</v>
      </c>
      <c r="F811" s="234" t="e">
        <f>+'Ark1'!#REF!</f>
        <v>#REF!</v>
      </c>
      <c r="G811" s="234" t="e">
        <f>VLOOKUP(F811,Slakteri!$C$9:$D$36,2)</f>
        <v>#REF!</v>
      </c>
      <c r="H811" s="234" t="e">
        <f>+IF(I811=0,"",'Ark1'!#REF!)</f>
        <v>#REF!</v>
      </c>
      <c r="I811" s="351" t="e">
        <f>+'Ark1'!#REF!</f>
        <v>#REF!</v>
      </c>
      <c r="J811" s="235" t="e">
        <f>+IF(I811=0,"",'Ark1'!#REF!)</f>
        <v>#REF!</v>
      </c>
      <c r="K811" s="235"/>
      <c r="L811" s="235" t="e">
        <f>+IF(I811=0,"",'Ark1'!#REF!)</f>
        <v>#REF!</v>
      </c>
      <c r="M811" s="235"/>
      <c r="N811" s="237" t="e">
        <f>+'Ark1'!#REF!</f>
        <v>#REF!</v>
      </c>
      <c r="O811" s="237"/>
      <c r="P811" s="237"/>
      <c r="Q811" s="237"/>
      <c r="R811" s="32" t="e">
        <f>+IF(I811=0,"",'Ark1'!#REF!)</f>
        <v>#REF!</v>
      </c>
      <c r="S811" s="32"/>
      <c r="T811" s="235" t="e">
        <f>+IF(N811=0,"",'Ark1'!#REF!)</f>
        <v>#REF!</v>
      </c>
      <c r="U811" s="235"/>
      <c r="V811" s="235" t="e">
        <f>+IF(N811=0,"",'Ark1'!#REF!)</f>
        <v>#REF!</v>
      </c>
      <c r="W811" s="235"/>
      <c r="X811" s="236" t="e">
        <f>+IF(I811=0,"",'Ark1'!#REF!)</f>
        <v>#REF!</v>
      </c>
      <c r="Y811" s="237" t="e">
        <f>+IF(I811=0,"",'Ark1'!#REF!)</f>
        <v>#REF!</v>
      </c>
      <c r="Z811" s="237" t="e">
        <f>+IF(I811=0,"",'Ark1'!#REF!)</f>
        <v>#REF!</v>
      </c>
      <c r="AA811" s="237" t="e">
        <f>+IF(I811=0,"",'Ark1'!#REF!)</f>
        <v>#REF!</v>
      </c>
      <c r="AB811" s="237" t="e">
        <f>+IF(I811=0,"",'Ark1'!#REF!)</f>
        <v>#REF!</v>
      </c>
      <c r="AC811" s="235" t="e">
        <f>+IF(I811=0,"",'Ark1'!#REF!)</f>
        <v>#REF!</v>
      </c>
      <c r="AD811" s="236" t="e">
        <f>+IF(I811=0,"",'Ark1'!#REF!)</f>
        <v>#REF!</v>
      </c>
      <c r="AE811" s="237" t="e">
        <f>+IF(I811=0,"",'Ark1'!#REF!)</f>
        <v>#REF!</v>
      </c>
      <c r="AF811" s="235" t="e">
        <f t="shared" si="72"/>
        <v>#REF!</v>
      </c>
      <c r="AG811" s="235" t="e">
        <f t="shared" si="71"/>
        <v>#REF!</v>
      </c>
      <c r="AH811" s="305"/>
    </row>
    <row r="812" spans="1:34" ht="15.6">
      <c r="A812" s="305"/>
      <c r="B812" s="305" t="e">
        <f>+'Ark1'!#REF!</f>
        <v>#REF!</v>
      </c>
      <c r="C812" s="234" t="e">
        <f>+'Ark1'!#REF!</f>
        <v>#REF!</v>
      </c>
      <c r="D812" s="234" t="e">
        <f>VLOOKUP(C812,Klasse!$C$10:$D$26,2)</f>
        <v>#REF!</v>
      </c>
      <c r="E812" s="234" t="e">
        <f>+'Ark1'!#REF!</f>
        <v>#REF!</v>
      </c>
      <c r="F812" s="234" t="e">
        <f>+'Ark1'!#REF!</f>
        <v>#REF!</v>
      </c>
      <c r="G812" s="234" t="e">
        <f>VLOOKUP(F812,Slakteri!$C$9:$D$36,2)</f>
        <v>#REF!</v>
      </c>
      <c r="H812" s="234" t="e">
        <f>+IF(I812=0,"",'Ark1'!#REF!)</f>
        <v>#REF!</v>
      </c>
      <c r="I812" s="351" t="e">
        <f>+'Ark1'!#REF!</f>
        <v>#REF!</v>
      </c>
      <c r="J812" s="235" t="e">
        <f>+IF(I812=0,"",'Ark1'!#REF!)</f>
        <v>#REF!</v>
      </c>
      <c r="K812" s="235"/>
      <c r="L812" s="235" t="e">
        <f>+IF(I812=0,"",'Ark1'!#REF!)</f>
        <v>#REF!</v>
      </c>
      <c r="M812" s="235"/>
      <c r="N812" s="237" t="e">
        <f>+'Ark1'!#REF!</f>
        <v>#REF!</v>
      </c>
      <c r="O812" s="237"/>
      <c r="P812" s="237"/>
      <c r="Q812" s="237"/>
      <c r="R812" s="32" t="e">
        <f>+IF(I812=0,"",'Ark1'!#REF!)</f>
        <v>#REF!</v>
      </c>
      <c r="S812" s="32"/>
      <c r="T812" s="235" t="e">
        <f>+IF(N812=0,"",'Ark1'!#REF!)</f>
        <v>#REF!</v>
      </c>
      <c r="U812" s="235"/>
      <c r="V812" s="235" t="e">
        <f>+IF(N812=0,"",'Ark1'!#REF!)</f>
        <v>#REF!</v>
      </c>
      <c r="W812" s="235"/>
      <c r="X812" s="236" t="e">
        <f>+IF(I812=0,"",'Ark1'!#REF!)</f>
        <v>#REF!</v>
      </c>
      <c r="Y812" s="237" t="e">
        <f>+IF(I812=0,"",'Ark1'!#REF!)</f>
        <v>#REF!</v>
      </c>
      <c r="Z812" s="237" t="e">
        <f>+IF(I812=0,"",'Ark1'!#REF!)</f>
        <v>#REF!</v>
      </c>
      <c r="AA812" s="237" t="e">
        <f>+IF(I812=0,"",'Ark1'!#REF!)</f>
        <v>#REF!</v>
      </c>
      <c r="AB812" s="237" t="e">
        <f>+IF(I812=0,"",'Ark1'!#REF!)</f>
        <v>#REF!</v>
      </c>
      <c r="AC812" s="235" t="e">
        <f>+IF(I812=0,"",'Ark1'!#REF!)</f>
        <v>#REF!</v>
      </c>
      <c r="AD812" s="236" t="e">
        <f>+IF(I812=0,"",'Ark1'!#REF!)</f>
        <v>#REF!</v>
      </c>
      <c r="AE812" s="237" t="e">
        <f>+IF(I812=0,"",'Ark1'!#REF!)</f>
        <v>#REF!</v>
      </c>
      <c r="AF812" s="235" t="e">
        <f t="shared" si="72"/>
        <v>#REF!</v>
      </c>
      <c r="AG812" s="235" t="e">
        <f t="shared" si="71"/>
        <v>#REF!</v>
      </c>
      <c r="AH812" s="305"/>
    </row>
    <row r="813" spans="1:34" ht="15.6">
      <c r="A813" s="305"/>
      <c r="B813" s="305" t="e">
        <f>+'Ark1'!#REF!</f>
        <v>#REF!</v>
      </c>
      <c r="C813" s="234" t="e">
        <f>+'Ark1'!#REF!</f>
        <v>#REF!</v>
      </c>
      <c r="D813" s="234" t="e">
        <f>VLOOKUP(C813,Klasse!$C$10:$D$26,2)</f>
        <v>#REF!</v>
      </c>
      <c r="E813" s="234" t="e">
        <f>+'Ark1'!#REF!</f>
        <v>#REF!</v>
      </c>
      <c r="F813" s="234" t="e">
        <f>+'Ark1'!#REF!</f>
        <v>#REF!</v>
      </c>
      <c r="G813" s="234" t="e">
        <f>VLOOKUP(F813,Slakteri!$C$9:$D$36,2)</f>
        <v>#REF!</v>
      </c>
      <c r="H813" s="234" t="e">
        <f>+IF(I813=0,"",'Ark1'!#REF!)</f>
        <v>#REF!</v>
      </c>
      <c r="I813" s="351" t="e">
        <f>+'Ark1'!#REF!</f>
        <v>#REF!</v>
      </c>
      <c r="J813" s="235" t="e">
        <f>+IF(I813=0,"",'Ark1'!#REF!)</f>
        <v>#REF!</v>
      </c>
      <c r="K813" s="235"/>
      <c r="L813" s="235" t="e">
        <f>+IF(I813=0,"",'Ark1'!#REF!)</f>
        <v>#REF!</v>
      </c>
      <c r="M813" s="235"/>
      <c r="N813" s="237" t="e">
        <f>+'Ark1'!#REF!</f>
        <v>#REF!</v>
      </c>
      <c r="O813" s="237"/>
      <c r="P813" s="237"/>
      <c r="Q813" s="237"/>
      <c r="R813" s="32" t="e">
        <f>+IF(I813=0,"",'Ark1'!#REF!)</f>
        <v>#REF!</v>
      </c>
      <c r="S813" s="32"/>
      <c r="T813" s="235" t="e">
        <f>+IF(N813=0,"",'Ark1'!#REF!)</f>
        <v>#REF!</v>
      </c>
      <c r="U813" s="235"/>
      <c r="V813" s="235" t="e">
        <f>+IF(N813=0,"",'Ark1'!#REF!)</f>
        <v>#REF!</v>
      </c>
      <c r="W813" s="235"/>
      <c r="X813" s="236" t="e">
        <f>+IF(I813=0,"",'Ark1'!#REF!)</f>
        <v>#REF!</v>
      </c>
      <c r="Y813" s="237" t="e">
        <f>+IF(I813=0,"",'Ark1'!#REF!)</f>
        <v>#REF!</v>
      </c>
      <c r="Z813" s="237" t="e">
        <f>+IF(I813=0,"",'Ark1'!#REF!)</f>
        <v>#REF!</v>
      </c>
      <c r="AA813" s="237" t="e">
        <f>+IF(I813=0,"",'Ark1'!#REF!)</f>
        <v>#REF!</v>
      </c>
      <c r="AB813" s="237" t="e">
        <f>+IF(I813=0,"",'Ark1'!#REF!)</f>
        <v>#REF!</v>
      </c>
      <c r="AC813" s="235" t="e">
        <f>+IF(I813=0,"",'Ark1'!#REF!)</f>
        <v>#REF!</v>
      </c>
      <c r="AD813" s="236" t="e">
        <f>+IF(I813=0,"",'Ark1'!#REF!)</f>
        <v>#REF!</v>
      </c>
      <c r="AE813" s="237" t="e">
        <f>+IF(I813=0,"",'Ark1'!#REF!)</f>
        <v>#REF!</v>
      </c>
      <c r="AF813" s="235" t="e">
        <f t="shared" si="72"/>
        <v>#REF!</v>
      </c>
      <c r="AG813" s="235" t="e">
        <f t="shared" si="71"/>
        <v>#REF!</v>
      </c>
      <c r="AH813" s="305"/>
    </row>
    <row r="814" spans="1:34" ht="15.6">
      <c r="A814" s="305"/>
      <c r="B814" s="305" t="e">
        <f>+'Ark1'!#REF!</f>
        <v>#REF!</v>
      </c>
      <c r="C814" s="234" t="e">
        <f>+'Ark1'!#REF!</f>
        <v>#REF!</v>
      </c>
      <c r="D814" s="234" t="e">
        <f>VLOOKUP(C814,Klasse!$C$10:$D$26,2)</f>
        <v>#REF!</v>
      </c>
      <c r="E814" s="234" t="e">
        <f>+'Ark1'!#REF!</f>
        <v>#REF!</v>
      </c>
      <c r="F814" s="234" t="e">
        <f>+'Ark1'!#REF!</f>
        <v>#REF!</v>
      </c>
      <c r="G814" s="234" t="e">
        <f>VLOOKUP(F814,Slakteri!$C$9:$D$36,2)</f>
        <v>#REF!</v>
      </c>
      <c r="H814" s="234" t="e">
        <f>+IF(I814=0,"",'Ark1'!#REF!)</f>
        <v>#REF!</v>
      </c>
      <c r="I814" s="351" t="e">
        <f>+'Ark1'!#REF!</f>
        <v>#REF!</v>
      </c>
      <c r="J814" s="235" t="e">
        <f>+IF(I814=0,"",'Ark1'!#REF!)</f>
        <v>#REF!</v>
      </c>
      <c r="K814" s="235"/>
      <c r="L814" s="235" t="e">
        <f>+IF(I814=0,"",'Ark1'!#REF!)</f>
        <v>#REF!</v>
      </c>
      <c r="M814" s="235"/>
      <c r="N814" s="237" t="e">
        <f>+'Ark1'!#REF!</f>
        <v>#REF!</v>
      </c>
      <c r="O814" s="237"/>
      <c r="P814" s="237"/>
      <c r="Q814" s="237"/>
      <c r="R814" s="32" t="e">
        <f>+IF(I814=0,"",'Ark1'!#REF!)</f>
        <v>#REF!</v>
      </c>
      <c r="S814" s="32"/>
      <c r="T814" s="235" t="e">
        <f>+IF(N814=0,"",'Ark1'!#REF!)</f>
        <v>#REF!</v>
      </c>
      <c r="U814" s="235"/>
      <c r="V814" s="235" t="e">
        <f>+IF(N814=0,"",'Ark1'!#REF!)</f>
        <v>#REF!</v>
      </c>
      <c r="W814" s="235"/>
      <c r="X814" s="236" t="e">
        <f>+IF(I814=0,"",'Ark1'!#REF!)</f>
        <v>#REF!</v>
      </c>
      <c r="Y814" s="237" t="e">
        <f>+IF(I814=0,"",'Ark1'!#REF!)</f>
        <v>#REF!</v>
      </c>
      <c r="Z814" s="237" t="e">
        <f>+IF(I814=0,"",'Ark1'!#REF!)</f>
        <v>#REF!</v>
      </c>
      <c r="AA814" s="237" t="e">
        <f>+IF(I814=0,"",'Ark1'!#REF!)</f>
        <v>#REF!</v>
      </c>
      <c r="AB814" s="237" t="e">
        <f>+IF(I814=0,"",'Ark1'!#REF!)</f>
        <v>#REF!</v>
      </c>
      <c r="AC814" s="235" t="e">
        <f>+IF(I814=0,"",'Ark1'!#REF!)</f>
        <v>#REF!</v>
      </c>
      <c r="AD814" s="236" t="e">
        <f>+IF(I814=0,"",'Ark1'!#REF!)</f>
        <v>#REF!</v>
      </c>
      <c r="AE814" s="237" t="e">
        <f>+IF(I814=0,"",'Ark1'!#REF!)</f>
        <v>#REF!</v>
      </c>
      <c r="AF814" s="235" t="e">
        <f t="shared" si="72"/>
        <v>#REF!</v>
      </c>
      <c r="AG814" s="235" t="e">
        <f t="shared" si="71"/>
        <v>#REF!</v>
      </c>
      <c r="AH814" s="305"/>
    </row>
    <row r="815" spans="1:34" ht="15.6">
      <c r="A815" s="305"/>
      <c r="B815" s="305" t="e">
        <f>+'Ark1'!#REF!</f>
        <v>#REF!</v>
      </c>
      <c r="C815" s="234" t="e">
        <f>+'Ark1'!#REF!</f>
        <v>#REF!</v>
      </c>
      <c r="D815" s="234" t="e">
        <f>VLOOKUP(C815,Klasse!$C$10:$D$26,2)</f>
        <v>#REF!</v>
      </c>
      <c r="E815" s="234" t="e">
        <f>+'Ark1'!#REF!</f>
        <v>#REF!</v>
      </c>
      <c r="F815" s="234" t="e">
        <f>+'Ark1'!#REF!</f>
        <v>#REF!</v>
      </c>
      <c r="G815" s="234" t="e">
        <f>VLOOKUP(F815,Slakteri!$C$9:$D$36,2)</f>
        <v>#REF!</v>
      </c>
      <c r="H815" s="234" t="e">
        <f>+IF(I815=0,"",'Ark1'!#REF!)</f>
        <v>#REF!</v>
      </c>
      <c r="I815" s="351" t="e">
        <f>+'Ark1'!#REF!</f>
        <v>#REF!</v>
      </c>
      <c r="J815" s="235" t="e">
        <f>+IF(I815=0,"",'Ark1'!#REF!)</f>
        <v>#REF!</v>
      </c>
      <c r="K815" s="235"/>
      <c r="L815" s="235" t="e">
        <f>+IF(I815=0,"",'Ark1'!#REF!)</f>
        <v>#REF!</v>
      </c>
      <c r="M815" s="235"/>
      <c r="N815" s="237" t="e">
        <f>+'Ark1'!#REF!</f>
        <v>#REF!</v>
      </c>
      <c r="O815" s="237"/>
      <c r="P815" s="237"/>
      <c r="Q815" s="237"/>
      <c r="R815" s="32" t="e">
        <f>+IF(I815=0,"",'Ark1'!#REF!)</f>
        <v>#REF!</v>
      </c>
      <c r="S815" s="32"/>
      <c r="T815" s="235" t="e">
        <f>+IF(N815=0,"",'Ark1'!#REF!)</f>
        <v>#REF!</v>
      </c>
      <c r="U815" s="235"/>
      <c r="V815" s="235" t="e">
        <f>+IF(N815=0,"",'Ark1'!#REF!)</f>
        <v>#REF!</v>
      </c>
      <c r="W815" s="235"/>
      <c r="X815" s="236" t="e">
        <f>+IF(I815=0,"",'Ark1'!#REF!)</f>
        <v>#REF!</v>
      </c>
      <c r="Y815" s="237" t="e">
        <f>+IF(I815=0,"",'Ark1'!#REF!)</f>
        <v>#REF!</v>
      </c>
      <c r="Z815" s="237" t="e">
        <f>+IF(I815=0,"",'Ark1'!#REF!)</f>
        <v>#REF!</v>
      </c>
      <c r="AA815" s="237" t="e">
        <f>+IF(I815=0,"",'Ark1'!#REF!)</f>
        <v>#REF!</v>
      </c>
      <c r="AB815" s="237" t="e">
        <f>+IF(I815=0,"",'Ark1'!#REF!)</f>
        <v>#REF!</v>
      </c>
      <c r="AC815" s="235" t="e">
        <f>+IF(I815=0,"",'Ark1'!#REF!)</f>
        <v>#REF!</v>
      </c>
      <c r="AD815" s="236" t="e">
        <f>+IF(I815=0,"",'Ark1'!#REF!)</f>
        <v>#REF!</v>
      </c>
      <c r="AE815" s="237" t="e">
        <f>+IF(I815=0,"",'Ark1'!#REF!)</f>
        <v>#REF!</v>
      </c>
      <c r="AF815" s="235" t="e">
        <f t="shared" si="72"/>
        <v>#REF!</v>
      </c>
      <c r="AG815" s="235" t="e">
        <f t="shared" si="71"/>
        <v>#REF!</v>
      </c>
      <c r="AH815" s="305"/>
    </row>
    <row r="816" spans="1:34" ht="15.6">
      <c r="A816" s="305"/>
      <c r="B816" s="305" t="e">
        <f>+'Ark1'!#REF!</f>
        <v>#REF!</v>
      </c>
      <c r="C816" s="234" t="e">
        <f>+'Ark1'!#REF!</f>
        <v>#REF!</v>
      </c>
      <c r="D816" s="234" t="e">
        <f>VLOOKUP(C816,Klasse!$C$10:$D$26,2)</f>
        <v>#REF!</v>
      </c>
      <c r="E816" s="234" t="e">
        <f>+'Ark1'!#REF!</f>
        <v>#REF!</v>
      </c>
      <c r="F816" s="234" t="e">
        <f>+'Ark1'!#REF!</f>
        <v>#REF!</v>
      </c>
      <c r="G816" s="234" t="e">
        <f>VLOOKUP(F816,Slakteri!$C$9:$D$36,2)</f>
        <v>#REF!</v>
      </c>
      <c r="H816" s="234" t="e">
        <f>+IF(I816=0,"",'Ark1'!#REF!)</f>
        <v>#REF!</v>
      </c>
      <c r="I816" s="351" t="e">
        <f>+'Ark1'!#REF!</f>
        <v>#REF!</v>
      </c>
      <c r="J816" s="235" t="e">
        <f>+IF(I816=0,"",'Ark1'!#REF!)</f>
        <v>#REF!</v>
      </c>
      <c r="K816" s="235"/>
      <c r="L816" s="235" t="e">
        <f>+IF(I816=0,"",'Ark1'!#REF!)</f>
        <v>#REF!</v>
      </c>
      <c r="M816" s="235"/>
      <c r="N816" s="237" t="e">
        <f>+'Ark1'!#REF!</f>
        <v>#REF!</v>
      </c>
      <c r="O816" s="237"/>
      <c r="P816" s="237"/>
      <c r="Q816" s="237"/>
      <c r="R816" s="32" t="e">
        <f>+IF(I816=0,"",'Ark1'!#REF!)</f>
        <v>#REF!</v>
      </c>
      <c r="S816" s="32"/>
      <c r="T816" s="235" t="e">
        <f>+IF(N816=0,"",'Ark1'!#REF!)</f>
        <v>#REF!</v>
      </c>
      <c r="U816" s="235"/>
      <c r="V816" s="235" t="e">
        <f>+IF(N816=0,"",'Ark1'!#REF!)</f>
        <v>#REF!</v>
      </c>
      <c r="W816" s="235"/>
      <c r="X816" s="236" t="e">
        <f>+IF(I816=0,"",'Ark1'!#REF!)</f>
        <v>#REF!</v>
      </c>
      <c r="Y816" s="237" t="e">
        <f>+IF(I816=0,"",'Ark1'!#REF!)</f>
        <v>#REF!</v>
      </c>
      <c r="Z816" s="237" t="e">
        <f>+IF(I816=0,"",'Ark1'!#REF!)</f>
        <v>#REF!</v>
      </c>
      <c r="AA816" s="237" t="e">
        <f>+IF(I816=0,"",'Ark1'!#REF!)</f>
        <v>#REF!</v>
      </c>
      <c r="AB816" s="237" t="e">
        <f>+IF(I816=0,"",'Ark1'!#REF!)</f>
        <v>#REF!</v>
      </c>
      <c r="AC816" s="235" t="e">
        <f>+IF(I816=0,"",'Ark1'!#REF!)</f>
        <v>#REF!</v>
      </c>
      <c r="AD816" s="236" t="e">
        <f>+IF(I816=0,"",'Ark1'!#REF!)</f>
        <v>#REF!</v>
      </c>
      <c r="AE816" s="237" t="e">
        <f>+IF(I816=0,"",'Ark1'!#REF!)</f>
        <v>#REF!</v>
      </c>
      <c r="AF816" s="235" t="e">
        <f t="shared" si="72"/>
        <v>#REF!</v>
      </c>
      <c r="AG816" s="235" t="e">
        <f t="shared" si="71"/>
        <v>#REF!</v>
      </c>
      <c r="AH816" s="305"/>
    </row>
    <row r="817" spans="1:34" ht="15.6">
      <c r="A817" s="305"/>
      <c r="B817" s="305" t="e">
        <f>+'Ark1'!#REF!</f>
        <v>#REF!</v>
      </c>
      <c r="C817" s="234" t="e">
        <f>+'Ark1'!#REF!</f>
        <v>#REF!</v>
      </c>
      <c r="D817" s="234" t="e">
        <f>VLOOKUP(C817,Klasse!$C$10:$D$26,2)</f>
        <v>#REF!</v>
      </c>
      <c r="E817" s="234" t="e">
        <f>+'Ark1'!#REF!</f>
        <v>#REF!</v>
      </c>
      <c r="F817" s="234" t="e">
        <f>+'Ark1'!#REF!</f>
        <v>#REF!</v>
      </c>
      <c r="G817" s="234" t="e">
        <f>VLOOKUP(F817,Slakteri!$C$9:$D$36,2)</f>
        <v>#REF!</v>
      </c>
      <c r="H817" s="234" t="e">
        <f>+IF(I817=0,"",'Ark1'!#REF!)</f>
        <v>#REF!</v>
      </c>
      <c r="I817" s="351" t="e">
        <f>+'Ark1'!#REF!</f>
        <v>#REF!</v>
      </c>
      <c r="J817" s="235" t="e">
        <f>+IF(I817=0,"",'Ark1'!#REF!)</f>
        <v>#REF!</v>
      </c>
      <c r="K817" s="235"/>
      <c r="L817" s="235" t="e">
        <f>+IF(I817=0,"",'Ark1'!#REF!)</f>
        <v>#REF!</v>
      </c>
      <c r="M817" s="235"/>
      <c r="N817" s="237" t="e">
        <f>+'Ark1'!#REF!</f>
        <v>#REF!</v>
      </c>
      <c r="O817" s="237"/>
      <c r="P817" s="237"/>
      <c r="Q817" s="237"/>
      <c r="R817" s="32" t="e">
        <f>+IF(I817=0,"",'Ark1'!#REF!)</f>
        <v>#REF!</v>
      </c>
      <c r="S817" s="32"/>
      <c r="T817" s="235" t="e">
        <f>+IF(N817=0,"",'Ark1'!#REF!)</f>
        <v>#REF!</v>
      </c>
      <c r="U817" s="235"/>
      <c r="V817" s="235" t="e">
        <f>+IF(N817=0,"",'Ark1'!#REF!)</f>
        <v>#REF!</v>
      </c>
      <c r="W817" s="235"/>
      <c r="X817" s="236" t="e">
        <f>+IF(I817=0,"",'Ark1'!#REF!)</f>
        <v>#REF!</v>
      </c>
      <c r="Y817" s="237" t="e">
        <f>+IF(I817=0,"",'Ark1'!#REF!)</f>
        <v>#REF!</v>
      </c>
      <c r="Z817" s="237" t="e">
        <f>+IF(I817=0,"",'Ark1'!#REF!)</f>
        <v>#REF!</v>
      </c>
      <c r="AA817" s="237" t="e">
        <f>+IF(I817=0,"",'Ark1'!#REF!)</f>
        <v>#REF!</v>
      </c>
      <c r="AB817" s="237" t="e">
        <f>+IF(I817=0,"",'Ark1'!#REF!)</f>
        <v>#REF!</v>
      </c>
      <c r="AC817" s="235" t="e">
        <f>+IF(I817=0,"",'Ark1'!#REF!)</f>
        <v>#REF!</v>
      </c>
      <c r="AD817" s="236" t="e">
        <f>+IF(I817=0,"",'Ark1'!#REF!)</f>
        <v>#REF!</v>
      </c>
      <c r="AE817" s="237" t="e">
        <f>+IF(I817=0,"",'Ark1'!#REF!)</f>
        <v>#REF!</v>
      </c>
      <c r="AF817" s="235" t="e">
        <f t="shared" si="72"/>
        <v>#REF!</v>
      </c>
      <c r="AG817" s="235" t="e">
        <f t="shared" si="71"/>
        <v>#REF!</v>
      </c>
      <c r="AH817" s="305"/>
    </row>
    <row r="818" spans="1:34" ht="15.6">
      <c r="A818" s="305"/>
      <c r="B818" s="305" t="e">
        <f>+'Ark1'!#REF!</f>
        <v>#REF!</v>
      </c>
      <c r="C818" s="234" t="e">
        <f>+'Ark1'!#REF!</f>
        <v>#REF!</v>
      </c>
      <c r="D818" s="234" t="e">
        <f>VLOOKUP(C818,Klasse!$C$10:$D$26,2)</f>
        <v>#REF!</v>
      </c>
      <c r="E818" s="234" t="e">
        <f>+'Ark1'!#REF!</f>
        <v>#REF!</v>
      </c>
      <c r="F818" s="234" t="e">
        <f>+'Ark1'!#REF!</f>
        <v>#REF!</v>
      </c>
      <c r="G818" s="234" t="e">
        <f>VLOOKUP(F818,Slakteri!$C$9:$D$36,2)</f>
        <v>#REF!</v>
      </c>
      <c r="H818" s="234" t="e">
        <f>+IF(I818=0,"",'Ark1'!#REF!)</f>
        <v>#REF!</v>
      </c>
      <c r="I818" s="351" t="e">
        <f>+'Ark1'!#REF!</f>
        <v>#REF!</v>
      </c>
      <c r="J818" s="235" t="e">
        <f>+IF(I818=0,"",'Ark1'!#REF!)</f>
        <v>#REF!</v>
      </c>
      <c r="K818" s="235"/>
      <c r="L818" s="235" t="e">
        <f>+IF(I818=0,"",'Ark1'!#REF!)</f>
        <v>#REF!</v>
      </c>
      <c r="M818" s="235"/>
      <c r="N818" s="237" t="e">
        <f>+'Ark1'!#REF!</f>
        <v>#REF!</v>
      </c>
      <c r="O818" s="237"/>
      <c r="P818" s="237"/>
      <c r="Q818" s="237"/>
      <c r="R818" s="32" t="e">
        <f>+IF(I818=0,"",'Ark1'!#REF!)</f>
        <v>#REF!</v>
      </c>
      <c r="S818" s="32"/>
      <c r="T818" s="235" t="e">
        <f>+IF(N818=0,"",'Ark1'!#REF!)</f>
        <v>#REF!</v>
      </c>
      <c r="U818" s="235"/>
      <c r="V818" s="235" t="e">
        <f>+IF(N818=0,"",'Ark1'!#REF!)</f>
        <v>#REF!</v>
      </c>
      <c r="W818" s="235"/>
      <c r="X818" s="236" t="e">
        <f>+IF(I818=0,"",'Ark1'!#REF!)</f>
        <v>#REF!</v>
      </c>
      <c r="Y818" s="237" t="e">
        <f>+IF(I818=0,"",'Ark1'!#REF!)</f>
        <v>#REF!</v>
      </c>
      <c r="Z818" s="237" t="e">
        <f>+IF(I818=0,"",'Ark1'!#REF!)</f>
        <v>#REF!</v>
      </c>
      <c r="AA818" s="237" t="e">
        <f>+IF(I818=0,"",'Ark1'!#REF!)</f>
        <v>#REF!</v>
      </c>
      <c r="AB818" s="237" t="e">
        <f>+IF(I818=0,"",'Ark1'!#REF!)</f>
        <v>#REF!</v>
      </c>
      <c r="AC818" s="235" t="e">
        <f>+IF(I818=0,"",'Ark1'!#REF!)</f>
        <v>#REF!</v>
      </c>
      <c r="AD818" s="236" t="e">
        <f>+IF(I818=0,"",'Ark1'!#REF!)</f>
        <v>#REF!</v>
      </c>
      <c r="AE818" s="237" t="e">
        <f>+IF(I818=0,"",'Ark1'!#REF!)</f>
        <v>#REF!</v>
      </c>
      <c r="AF818" s="235" t="e">
        <f t="shared" si="72"/>
        <v>#REF!</v>
      </c>
      <c r="AG818" s="235" t="e">
        <f t="shared" si="71"/>
        <v>#REF!</v>
      </c>
      <c r="AH818" s="305"/>
    </row>
    <row r="819" spans="1:34">
      <c r="A819" s="305"/>
      <c r="B819" s="305"/>
      <c r="C819" s="305"/>
      <c r="D819" s="305"/>
      <c r="E819" s="305"/>
      <c r="F819" s="305"/>
      <c r="G819" s="305"/>
      <c r="H819" s="305"/>
      <c r="I819" s="352"/>
      <c r="J819" s="305"/>
      <c r="K819" s="305"/>
      <c r="L819" s="305"/>
      <c r="M819" s="305"/>
      <c r="N819" s="329"/>
      <c r="O819" s="329"/>
      <c r="P819" s="329"/>
      <c r="Q819" s="329"/>
      <c r="R819" s="305"/>
      <c r="S819" s="305"/>
      <c r="T819" s="305"/>
      <c r="U819" s="305"/>
      <c r="V819" s="305"/>
      <c r="W819" s="305"/>
      <c r="X819" s="305"/>
      <c r="Y819" s="305"/>
      <c r="Z819" s="305"/>
      <c r="AA819" s="305"/>
      <c r="AB819" s="305"/>
      <c r="AC819" s="305"/>
      <c r="AD819" s="305"/>
      <c r="AE819" s="305"/>
      <c r="AF819" s="305"/>
      <c r="AG819" s="305"/>
      <c r="AH819" s="305"/>
    </row>
    <row r="820" spans="1:34">
      <c r="A820" s="305"/>
      <c r="B820" s="305"/>
      <c r="C820" s="305"/>
      <c r="D820" s="305"/>
      <c r="E820" s="305"/>
      <c r="F820" s="305"/>
      <c r="G820" s="305"/>
      <c r="H820" s="305"/>
      <c r="I820" s="352"/>
      <c r="J820" s="305"/>
      <c r="K820" s="305"/>
      <c r="L820" s="305"/>
      <c r="M820" s="305"/>
      <c r="N820" s="329"/>
      <c r="O820" s="329"/>
      <c r="P820" s="329"/>
      <c r="Q820" s="329"/>
      <c r="R820" s="305"/>
      <c r="S820" s="305"/>
      <c r="T820" s="305"/>
      <c r="U820" s="305"/>
      <c r="V820" s="305"/>
      <c r="W820" s="305"/>
      <c r="X820" s="305"/>
      <c r="Y820" s="305"/>
      <c r="Z820" s="305"/>
      <c r="AA820" s="305"/>
      <c r="AB820" s="305"/>
      <c r="AC820" s="305"/>
      <c r="AD820" s="305"/>
      <c r="AE820" s="305"/>
      <c r="AF820" s="305"/>
      <c r="AG820" s="305"/>
      <c r="AH820" s="305"/>
    </row>
  </sheetData>
  <mergeCells count="55">
    <mergeCell ref="A765:B765"/>
    <mergeCell ref="C765:D765"/>
    <mergeCell ref="E765:F765"/>
    <mergeCell ref="A793:B793"/>
    <mergeCell ref="C793:D793"/>
    <mergeCell ref="E793:F793"/>
    <mergeCell ref="A740:B740"/>
    <mergeCell ref="C740:D740"/>
    <mergeCell ref="E740:F740"/>
    <mergeCell ref="A683:B683"/>
    <mergeCell ref="C683:D683"/>
    <mergeCell ref="E683:F683"/>
    <mergeCell ref="A711:B711"/>
    <mergeCell ref="C711:D711"/>
    <mergeCell ref="E711:F711"/>
    <mergeCell ref="A655:B655"/>
    <mergeCell ref="C655:D655"/>
    <mergeCell ref="E655:F655"/>
    <mergeCell ref="A600:B600"/>
    <mergeCell ref="C600:D600"/>
    <mergeCell ref="E600:F600"/>
    <mergeCell ref="A627:B627"/>
    <mergeCell ref="C627:D627"/>
    <mergeCell ref="E627:F627"/>
    <mergeCell ref="A544:B544"/>
    <mergeCell ref="C544:D544"/>
    <mergeCell ref="E544:F544"/>
    <mergeCell ref="A572:B572"/>
    <mergeCell ref="C572:D572"/>
    <mergeCell ref="E572:F572"/>
    <mergeCell ref="A488:B488"/>
    <mergeCell ref="C488:D488"/>
    <mergeCell ref="E488:F488"/>
    <mergeCell ref="A516:B516"/>
    <mergeCell ref="C516:D516"/>
    <mergeCell ref="E516:F516"/>
    <mergeCell ref="A432:B432"/>
    <mergeCell ref="C432:D432"/>
    <mergeCell ref="E432:F432"/>
    <mergeCell ref="A460:B460"/>
    <mergeCell ref="C460:D460"/>
    <mergeCell ref="E460:F460"/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AC4:AD4"/>
    <mergeCell ref="E319:F319"/>
    <mergeCell ref="E347:F347"/>
    <mergeCell ref="E375:F375"/>
    <mergeCell ref="E403:F403"/>
  </mergeCells>
  <conditionalFormatting sqref="K13:K37">
    <cfRule type="cellIs" dxfId="39" priority="3" operator="greaterThan">
      <formula>10</formula>
    </cfRule>
  </conditionalFormatting>
  <conditionalFormatting sqref="K41:K65">
    <cfRule type="cellIs" dxfId="38" priority="2" operator="greaterThan">
      <formula>10</formula>
    </cfRule>
  </conditionalFormatting>
  <conditionalFormatting sqref="N13:N37">
    <cfRule type="cellIs" dxfId="37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A289" workbookViewId="0">
      <selection activeCell="N305" sqref="N30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R92"/>
  <sheetViews>
    <sheetView zoomScale="95" zoomScaleNormal="95" workbookViewId="0">
      <pane xSplit="6" ySplit="9" topLeftCell="G32" activePane="bottomRight" state="frozen"/>
      <selection pane="topRight" activeCell="G1" sqref="G1"/>
      <selection pane="bottomLeft" activeCell="A11" sqref="A11"/>
      <selection pane="bottomRight" activeCell="K32" sqref="K32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style="313" customWidth="1"/>
    <col min="6" max="6" width="8.6328125" style="313" customWidth="1"/>
    <col min="7" max="7" width="5.36328125" style="92" customWidth="1"/>
    <col min="8" max="8" width="5.36328125" customWidth="1"/>
    <col min="9" max="9" width="6.36328125" style="92" customWidth="1"/>
    <col min="10" max="10" width="1.08984375" style="92" customWidth="1"/>
    <col min="11" max="11" width="6.81640625" style="556" customWidth="1"/>
    <col min="12" max="12" width="2.08984375" style="92" customWidth="1"/>
    <col min="13" max="13" width="7.08984375" style="92" customWidth="1"/>
    <col min="14" max="14" width="3.90625" style="92" customWidth="1"/>
    <col min="15" max="15" width="1.7265625" customWidth="1"/>
    <col min="16" max="16" width="6.26953125" style="33" customWidth="1"/>
    <col min="17" max="17" width="1.7265625" style="33" customWidth="1"/>
    <col min="18" max="18" width="6" style="425" customWidth="1"/>
    <col min="19" max="19" width="1.7265625" customWidth="1"/>
    <col min="20" max="20" width="2.453125" style="11" customWidth="1"/>
    <col min="21" max="21" width="7.36328125" customWidth="1"/>
    <col min="22" max="22" width="5.36328125" customWidth="1"/>
    <col min="23" max="23" width="2" style="530" customWidth="1"/>
    <col min="24" max="24" width="6.08984375" style="92" customWidth="1"/>
    <col min="25" max="25" width="7.36328125" style="92" customWidth="1"/>
    <col min="26" max="26" width="5.1796875" style="92" customWidth="1"/>
    <col min="27" max="27" width="6.54296875" customWidth="1"/>
    <col min="28" max="28" width="8" customWidth="1"/>
    <col min="29" max="29" width="8.1796875" style="11" customWidth="1"/>
    <col min="30" max="30" width="10" customWidth="1"/>
    <col min="31" max="31" width="10" style="11" customWidth="1"/>
    <col min="32" max="32" width="6.54296875" customWidth="1"/>
    <col min="44" max="44" width="14" customWidth="1"/>
    <col min="45" max="45" width="12.54296875" customWidth="1"/>
    <col min="46" max="46" width="10.90625" customWidth="1"/>
  </cols>
  <sheetData>
    <row r="1" spans="1:70">
      <c r="A1" s="46"/>
      <c r="B1" s="46"/>
      <c r="C1" s="46"/>
      <c r="D1" s="46"/>
      <c r="E1" s="316"/>
      <c r="F1" s="316"/>
      <c r="G1" s="89"/>
      <c r="H1" s="46"/>
      <c r="I1" s="89"/>
      <c r="J1" s="89"/>
      <c r="K1" s="316"/>
      <c r="L1" s="89"/>
      <c r="M1" s="89"/>
      <c r="N1" s="89"/>
      <c r="O1" s="46"/>
      <c r="P1" s="392"/>
      <c r="Q1" s="392"/>
      <c r="R1" s="429"/>
      <c r="S1" s="46"/>
      <c r="T1" s="71"/>
      <c r="U1" s="46"/>
      <c r="V1" s="46"/>
      <c r="W1" s="46"/>
      <c r="X1" s="89"/>
      <c r="Y1" s="89"/>
      <c r="Z1" s="89"/>
      <c r="AA1" s="46"/>
      <c r="AB1" s="46"/>
      <c r="AC1" s="71"/>
      <c r="AD1" s="46"/>
      <c r="AE1" s="71"/>
      <c r="AF1" s="46"/>
      <c r="AG1" s="4"/>
      <c r="AH1" s="4"/>
      <c r="AI1" s="4"/>
      <c r="AJ1" s="4"/>
      <c r="AK1" s="4"/>
    </row>
    <row r="2" spans="1:70" s="181" customFormat="1" ht="31.8">
      <c r="A2" s="180"/>
      <c r="B2" s="180"/>
      <c r="C2" s="180"/>
      <c r="D2" s="137" t="s">
        <v>439</v>
      </c>
      <c r="E2" s="322"/>
      <c r="F2" s="322"/>
      <c r="G2" s="191"/>
      <c r="H2" s="180"/>
      <c r="I2" s="191"/>
      <c r="J2" s="191"/>
      <c r="K2" s="322"/>
      <c r="L2" s="191"/>
      <c r="M2" s="180"/>
      <c r="N2" s="180"/>
      <c r="O2" s="180"/>
      <c r="P2" s="427"/>
      <c r="Q2" s="427"/>
      <c r="R2" s="430"/>
      <c r="S2" s="180"/>
      <c r="T2" s="170" t="str">
        <f>+År!B2</f>
        <v>VOKSEN SAU :</v>
      </c>
      <c r="U2" s="180"/>
      <c r="V2" s="180"/>
      <c r="W2" s="180"/>
      <c r="X2" s="191"/>
      <c r="Y2" s="196"/>
      <c r="Z2" s="191"/>
      <c r="AA2" s="191"/>
      <c r="AB2" s="191"/>
      <c r="AC2" s="180"/>
      <c r="AD2" s="180"/>
      <c r="AE2" s="196"/>
      <c r="AF2" s="180"/>
      <c r="AG2" s="4"/>
      <c r="AH2" s="4"/>
      <c r="AI2" s="4"/>
      <c r="AJ2" s="4"/>
      <c r="AK2" s="4"/>
      <c r="AL2" s="4"/>
      <c r="AM2" s="4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</row>
    <row r="3" spans="1:70">
      <c r="A3" s="46"/>
      <c r="B3" s="46"/>
      <c r="C3" s="46"/>
      <c r="D3" s="46"/>
      <c r="E3" s="316"/>
      <c r="F3" s="316"/>
      <c r="G3" s="89"/>
      <c r="H3" s="46"/>
      <c r="I3" s="89"/>
      <c r="J3" s="89"/>
      <c r="K3" s="316"/>
      <c r="L3" s="89"/>
      <c r="M3" s="89"/>
      <c r="N3" s="89"/>
      <c r="O3" s="46"/>
      <c r="P3" s="392"/>
      <c r="Q3" s="392"/>
      <c r="R3" s="429"/>
      <c r="S3" s="46"/>
      <c r="T3" s="71"/>
      <c r="U3" s="46"/>
      <c r="V3" s="46"/>
      <c r="W3" s="46"/>
      <c r="X3" s="89"/>
      <c r="Y3" s="89"/>
      <c r="Z3" s="89"/>
      <c r="AA3" s="46"/>
      <c r="AB3" s="46"/>
      <c r="AC3" s="71"/>
      <c r="AD3" s="46"/>
      <c r="AE3" s="71"/>
      <c r="AF3" s="46"/>
      <c r="AG3" s="4"/>
      <c r="AH3" s="4"/>
      <c r="AI3" s="4"/>
      <c r="AJ3" s="4"/>
      <c r="AK3" s="4"/>
    </row>
    <row r="4" spans="1:70">
      <c r="A4" s="46"/>
      <c r="B4" s="46"/>
      <c r="C4" s="46"/>
      <c r="D4" s="46"/>
      <c r="E4" s="316"/>
      <c r="F4" s="316"/>
      <c r="G4" s="89"/>
      <c r="H4" s="46"/>
      <c r="I4" s="89"/>
      <c r="J4" s="89"/>
      <c r="K4" s="316"/>
      <c r="L4" s="89"/>
      <c r="M4" s="89"/>
      <c r="N4" s="89"/>
      <c r="O4" s="46"/>
      <c r="P4" s="392"/>
      <c r="Q4" s="392"/>
      <c r="R4" s="429"/>
      <c r="S4" s="46"/>
      <c r="T4" s="71"/>
      <c r="U4" s="46"/>
      <c r="V4" s="46"/>
      <c r="W4" s="46"/>
      <c r="X4" s="89"/>
      <c r="Y4" s="89"/>
      <c r="Z4" s="89"/>
      <c r="AA4" s="46"/>
      <c r="AB4" s="46"/>
      <c r="AC4" s="71"/>
      <c r="AD4" s="46"/>
      <c r="AE4" s="71"/>
      <c r="AF4" s="46"/>
      <c r="AG4" s="4"/>
      <c r="AH4" s="4"/>
      <c r="AI4" s="4"/>
      <c r="AJ4" s="4"/>
      <c r="AK4" s="4"/>
    </row>
    <row r="5" spans="1:70" s="182" customFormat="1" ht="19.8">
      <c r="A5" s="179"/>
      <c r="B5" s="179"/>
      <c r="C5" s="179"/>
      <c r="D5" s="179"/>
      <c r="E5" s="323" t="s">
        <v>5</v>
      </c>
      <c r="F5" s="346">
        <f>+År!R2</f>
        <v>52</v>
      </c>
      <c r="G5" s="204"/>
      <c r="H5" s="183"/>
      <c r="I5" s="204"/>
      <c r="J5" s="204"/>
      <c r="K5" s="323"/>
      <c r="L5" s="204"/>
      <c r="M5" s="183"/>
      <c r="N5" s="183"/>
      <c r="O5" s="183"/>
      <c r="P5" s="427"/>
      <c r="Q5" s="427"/>
      <c r="R5" s="430"/>
      <c r="S5" s="183"/>
      <c r="T5" s="204" t="s">
        <v>425</v>
      </c>
      <c r="U5" s="179"/>
      <c r="V5" s="183"/>
      <c r="W5" s="183"/>
      <c r="X5" s="200"/>
      <c r="Y5" s="205"/>
      <c r="Z5" s="582">
        <f>SUM(F10:F24)</f>
        <v>99088</v>
      </c>
      <c r="AA5" s="583"/>
      <c r="AB5" s="572"/>
      <c r="AC5" s="205"/>
      <c r="AD5" s="179"/>
      <c r="AE5" s="205"/>
      <c r="AF5" s="179"/>
      <c r="AG5" s="4"/>
      <c r="AH5" s="4"/>
      <c r="AI5" s="4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70" ht="21">
      <c r="A6" s="51"/>
      <c r="B6" s="51"/>
      <c r="C6" s="51"/>
      <c r="D6" s="51"/>
      <c r="E6" s="324"/>
      <c r="F6" s="324"/>
      <c r="G6" s="94"/>
      <c r="H6" s="46"/>
      <c r="I6" s="94"/>
      <c r="J6" s="94"/>
      <c r="K6" s="324"/>
      <c r="L6" s="94"/>
      <c r="M6" s="175"/>
      <c r="N6" s="89"/>
      <c r="O6" s="46"/>
      <c r="P6" s="392"/>
      <c r="Q6" s="392"/>
      <c r="R6" s="429"/>
      <c r="S6" s="46"/>
      <c r="T6" s="198"/>
      <c r="U6" s="51"/>
      <c r="V6" s="46"/>
      <c r="W6" s="46"/>
      <c r="X6" s="89"/>
      <c r="Y6" s="89"/>
      <c r="Z6" s="89"/>
      <c r="AA6" s="46"/>
      <c r="AB6" s="46"/>
      <c r="AC6" s="71"/>
      <c r="AD6" s="46"/>
      <c r="AE6" s="71"/>
      <c r="AF6" s="46"/>
      <c r="AG6" s="4"/>
      <c r="AH6" s="4"/>
      <c r="AI6" s="4"/>
      <c r="AJ6" s="4"/>
      <c r="AK6" s="4"/>
    </row>
    <row r="7" spans="1:70" ht="15.6">
      <c r="A7" s="46"/>
      <c r="B7" s="46"/>
      <c r="C7" s="46"/>
      <c r="D7" s="46"/>
      <c r="E7" s="324" t="s">
        <v>2</v>
      </c>
      <c r="F7" s="316"/>
      <c r="G7" s="89"/>
      <c r="H7" s="46"/>
      <c r="I7" s="89"/>
      <c r="J7" s="89"/>
      <c r="K7" s="316"/>
      <c r="L7" s="89"/>
      <c r="M7" s="89"/>
      <c r="N7" s="89"/>
      <c r="O7" s="46"/>
      <c r="P7" s="392"/>
      <c r="Q7" s="392"/>
      <c r="R7" s="429"/>
      <c r="S7" s="46"/>
      <c r="T7" s="71"/>
      <c r="U7" s="46"/>
      <c r="V7" s="46"/>
      <c r="W7" s="46"/>
      <c r="X7" s="94" t="s">
        <v>508</v>
      </c>
      <c r="Y7" s="89"/>
      <c r="Z7" s="89"/>
      <c r="AA7" s="46"/>
      <c r="AB7" s="46"/>
      <c r="AC7" s="72" t="s">
        <v>538</v>
      </c>
      <c r="AD7" s="51" t="s">
        <v>77</v>
      </c>
      <c r="AE7" s="72" t="s">
        <v>2</v>
      </c>
      <c r="AF7" s="46"/>
      <c r="AG7" s="4"/>
      <c r="AH7" s="4"/>
      <c r="AI7" s="4"/>
      <c r="AJ7" s="4"/>
      <c r="AK7" s="4"/>
    </row>
    <row r="8" spans="1:70" ht="15.6">
      <c r="A8" s="46"/>
      <c r="B8" s="46"/>
      <c r="C8" s="51" t="s">
        <v>413</v>
      </c>
      <c r="D8" s="46"/>
      <c r="E8" s="324" t="s">
        <v>484</v>
      </c>
      <c r="F8" s="324" t="s">
        <v>2</v>
      </c>
      <c r="G8" s="94" t="s">
        <v>2</v>
      </c>
      <c r="H8" s="108"/>
      <c r="I8" s="94" t="s">
        <v>1</v>
      </c>
      <c r="J8" s="94"/>
      <c r="K8" s="324" t="s">
        <v>2</v>
      </c>
      <c r="L8" s="89"/>
      <c r="M8" s="94" t="s">
        <v>22</v>
      </c>
      <c r="N8" s="210"/>
      <c r="O8" s="108"/>
      <c r="P8" s="447" t="s">
        <v>22</v>
      </c>
      <c r="Q8" s="392"/>
      <c r="R8" s="434" t="s">
        <v>22</v>
      </c>
      <c r="S8" s="108"/>
      <c r="T8" s="71"/>
      <c r="U8" s="51" t="s">
        <v>22</v>
      </c>
      <c r="V8" s="108"/>
      <c r="W8" s="108"/>
      <c r="X8" s="94" t="s">
        <v>535</v>
      </c>
      <c r="Y8" s="94"/>
      <c r="Z8" s="94"/>
      <c r="AA8" s="51" t="s">
        <v>426</v>
      </c>
      <c r="AB8" s="51"/>
      <c r="AC8" s="72" t="s">
        <v>481</v>
      </c>
      <c r="AD8" s="51" t="s">
        <v>428</v>
      </c>
      <c r="AE8" s="72" t="s">
        <v>430</v>
      </c>
      <c r="AF8" s="46"/>
      <c r="AG8" s="4"/>
      <c r="AH8" s="58"/>
      <c r="AI8" s="58"/>
      <c r="AJ8" s="1"/>
      <c r="AK8" s="5"/>
    </row>
    <row r="9" spans="1:70" ht="15.6">
      <c r="A9" s="46"/>
      <c r="B9" s="51" t="s">
        <v>89</v>
      </c>
      <c r="C9" s="51" t="s">
        <v>414</v>
      </c>
      <c r="D9" s="47"/>
      <c r="E9" s="325" t="s">
        <v>485</v>
      </c>
      <c r="F9" s="325" t="s">
        <v>8</v>
      </c>
      <c r="G9" s="95" t="s">
        <v>403</v>
      </c>
      <c r="H9" s="108" t="s">
        <v>487</v>
      </c>
      <c r="I9" s="95" t="s">
        <v>403</v>
      </c>
      <c r="J9" s="95"/>
      <c r="K9" s="325" t="s">
        <v>655</v>
      </c>
      <c r="L9" s="89"/>
      <c r="M9" s="95" t="s">
        <v>44</v>
      </c>
      <c r="N9" s="210" t="s">
        <v>487</v>
      </c>
      <c r="O9" s="108"/>
      <c r="P9" s="447" t="s">
        <v>655</v>
      </c>
      <c r="Q9" s="392"/>
      <c r="R9" s="434" t="s">
        <v>659</v>
      </c>
      <c r="S9" s="108"/>
      <c r="T9" s="71"/>
      <c r="U9" s="52" t="s">
        <v>0</v>
      </c>
      <c r="V9" s="108" t="s">
        <v>487</v>
      </c>
      <c r="W9" s="108"/>
      <c r="X9" s="95" t="s">
        <v>523</v>
      </c>
      <c r="Y9" s="95" t="s">
        <v>520</v>
      </c>
      <c r="Z9" s="95" t="s">
        <v>521</v>
      </c>
      <c r="AA9" s="52" t="s">
        <v>1</v>
      </c>
      <c r="AB9" s="52" t="s">
        <v>0</v>
      </c>
      <c r="AC9" s="73" t="s">
        <v>43</v>
      </c>
      <c r="AD9" s="52" t="s">
        <v>429</v>
      </c>
      <c r="AE9" s="73" t="s">
        <v>68</v>
      </c>
      <c r="AF9" s="46"/>
      <c r="AG9" s="4"/>
      <c r="AH9" s="58"/>
      <c r="AI9" s="58"/>
      <c r="AJ9" s="1"/>
      <c r="AK9" s="5"/>
    </row>
    <row r="10" spans="1:70" ht="15.6">
      <c r="A10" s="46"/>
      <c r="B10" s="65">
        <f>+'Ark1'!C881</f>
        <v>2024</v>
      </c>
      <c r="C10" s="65">
        <f>+'Ark1'!M881</f>
        <v>1</v>
      </c>
      <c r="D10" s="65" t="s">
        <v>92</v>
      </c>
      <c r="E10" s="326">
        <f>+'Ark1'!Q881</f>
        <v>14</v>
      </c>
      <c r="F10" s="326">
        <f>+'Ark1'!R881</f>
        <v>15</v>
      </c>
      <c r="G10" s="194">
        <f>+'Ark1'!AG881</f>
        <v>8.9965413583904651E-3</v>
      </c>
      <c r="H10" s="109">
        <f t="shared" ref="H10:H24" si="0">+G10-G26</f>
        <v>-4.9995452427633782E-3</v>
      </c>
      <c r="I10" s="194">
        <f>+'Ark1'!AH881</f>
        <v>13.333333333333337</v>
      </c>
      <c r="J10" s="95"/>
      <c r="K10" s="505">
        <f>+'Ark1'!AI881</f>
        <v>14</v>
      </c>
      <c r="L10" s="89"/>
      <c r="M10" s="250">
        <f>+'Ark1'!U881</f>
        <v>18.553333333333335</v>
      </c>
      <c r="N10" s="211">
        <f t="shared" ref="N10:N24" si="1">+M10-M26</f>
        <v>2.1602298850574648</v>
      </c>
      <c r="O10" s="108"/>
      <c r="P10" s="148">
        <f>+IF(K10=0,"",'Ark1'!AJ881)</f>
        <v>109.92142857142852</v>
      </c>
      <c r="Q10" s="392"/>
      <c r="R10" s="22">
        <f>+IF(K10=0,"",'Ark1'!AL881)</f>
        <v>13.24702757307583</v>
      </c>
      <c r="S10" s="108"/>
      <c r="T10" s="71"/>
      <c r="U10" s="252">
        <f>+'Ark1'!S881</f>
        <v>1.9333333333333329</v>
      </c>
      <c r="V10" s="109">
        <f t="shared" ref="V10:V24" si="2">+U10-U26</f>
        <v>1.0367816091954019</v>
      </c>
      <c r="W10" s="108"/>
      <c r="X10" s="135">
        <f>+'Ark1'!X881</f>
        <v>80</v>
      </c>
      <c r="Y10" s="135">
        <f>+'Ark1'!Y881</f>
        <v>33.333333333333343</v>
      </c>
      <c r="Z10" s="135">
        <f>+'Ark1'!Z881</f>
        <v>5.4908246698975525</v>
      </c>
      <c r="AA10" s="66">
        <f>+'Ark1'!AA881</f>
        <v>1.4817407180595243</v>
      </c>
      <c r="AB10" s="66">
        <f>+'Ark1'!AB881</f>
        <v>0</v>
      </c>
      <c r="AC10" s="136">
        <f>+'Ark1'!AD881</f>
        <v>0</v>
      </c>
      <c r="AD10" s="66">
        <f t="shared" ref="AD10:AD24" si="3">+M10/U10</f>
        <v>9.5965517241379334</v>
      </c>
      <c r="AE10" s="136">
        <f t="shared" ref="AE10:AE24" si="4">+F10/E10</f>
        <v>1.0714285714285714</v>
      </c>
      <c r="AF10" s="46"/>
      <c r="AG10" s="4"/>
      <c r="AH10" s="58"/>
      <c r="AI10" s="58"/>
      <c r="AJ10" s="1"/>
      <c r="AK10" s="5"/>
    </row>
    <row r="11" spans="1:70" ht="15.6">
      <c r="A11" s="46"/>
      <c r="B11" s="65">
        <f>+'Ark1'!C882</f>
        <v>2024</v>
      </c>
      <c r="C11" s="65">
        <f>+'Ark1'!M882</f>
        <v>2</v>
      </c>
      <c r="D11" s="65" t="s">
        <v>93</v>
      </c>
      <c r="E11" s="326">
        <f>+'Ark1'!Q882</f>
        <v>399</v>
      </c>
      <c r="F11" s="326">
        <f>+'Ark1'!R882</f>
        <v>580</v>
      </c>
      <c r="G11" s="194">
        <f>+'Ark1'!AG882</f>
        <v>0.36125493831889754</v>
      </c>
      <c r="H11" s="109">
        <f t="shared" si="0"/>
        <v>-0.11646382321585852</v>
      </c>
      <c r="I11" s="194">
        <f>+'Ark1'!AH882</f>
        <v>2.7586206896551722</v>
      </c>
      <c r="J11" s="95"/>
      <c r="K11" s="505">
        <f>+'Ark1'!AI882</f>
        <v>567</v>
      </c>
      <c r="L11" s="89"/>
      <c r="M11" s="250">
        <f>+'Ark1'!U882</f>
        <v>19.267413793103433</v>
      </c>
      <c r="N11" s="211">
        <f t="shared" si="1"/>
        <v>-1.1176364581528624</v>
      </c>
      <c r="O11" s="108"/>
      <c r="P11" s="148">
        <f>+IF(K11=0,"",'Ark1'!AJ882)</f>
        <v>109.06631393298068</v>
      </c>
      <c r="Q11" s="392"/>
      <c r="R11" s="22">
        <f>+IF(K11=0,"",'Ark1'!AL882)</f>
        <v>14.457213691179939</v>
      </c>
      <c r="S11" s="108"/>
      <c r="T11" s="71"/>
      <c r="U11" s="252">
        <f>+'Ark1'!S882</f>
        <v>2.8206896551724143</v>
      </c>
      <c r="V11" s="109">
        <f t="shared" si="2"/>
        <v>3.928261999653504E-2</v>
      </c>
      <c r="W11" s="108"/>
      <c r="X11" s="135">
        <f>+'Ark1'!X882</f>
        <v>69.310344827586235</v>
      </c>
      <c r="Y11" s="135">
        <f>+'Ark1'!Y882</f>
        <v>29.827586206896555</v>
      </c>
      <c r="Z11" s="135">
        <f>+'Ark1'!Z882</f>
        <v>6.3088490289556978</v>
      </c>
      <c r="AA11" s="66">
        <f>+'Ark1'!AA882</f>
        <v>1.6438766860255973</v>
      </c>
      <c r="AB11" s="66">
        <f>+'Ark1'!AB882</f>
        <v>0</v>
      </c>
      <c r="AC11" s="136">
        <f>+'Ark1'!AD882</f>
        <v>0</v>
      </c>
      <c r="AD11" s="66">
        <f t="shared" si="3"/>
        <v>6.8307457212713869</v>
      </c>
      <c r="AE11" s="136">
        <f t="shared" si="4"/>
        <v>1.4536340852130325</v>
      </c>
      <c r="AF11" s="46"/>
      <c r="AG11" s="4"/>
      <c r="AH11" s="58"/>
      <c r="AI11" s="58"/>
      <c r="AJ11" s="1"/>
      <c r="AK11" s="5"/>
    </row>
    <row r="12" spans="1:70" ht="15.6">
      <c r="A12" s="46"/>
      <c r="B12" s="65">
        <f>+'Ark1'!C883</f>
        <v>2024</v>
      </c>
      <c r="C12" s="65">
        <f>+'Ark1'!M883</f>
        <v>3</v>
      </c>
      <c r="D12" s="65" t="s">
        <v>94</v>
      </c>
      <c r="E12" s="326">
        <f>+'Ark1'!Q883</f>
        <v>1998</v>
      </c>
      <c r="F12" s="326">
        <f>+'Ark1'!R883</f>
        <v>3514</v>
      </c>
      <c r="G12" s="194">
        <f>+'Ark1'!AG883</f>
        <v>2.6245073803642698</v>
      </c>
      <c r="H12" s="109">
        <f t="shared" si="0"/>
        <v>0.31495289473112331</v>
      </c>
      <c r="I12" s="194">
        <f>+'Ark1'!AH883</f>
        <v>3.2157085941946506</v>
      </c>
      <c r="J12" s="95"/>
      <c r="K12" s="505">
        <f>+'Ark1'!AI883</f>
        <v>3454</v>
      </c>
      <c r="L12" s="89"/>
      <c r="M12" s="250">
        <f>+'Ark1'!U883</f>
        <v>23.103813318156</v>
      </c>
      <c r="N12" s="211">
        <f t="shared" si="1"/>
        <v>-0.47532704854075547</v>
      </c>
      <c r="O12" s="108"/>
      <c r="P12" s="148">
        <f>+IF(K12=0,"",'Ark1'!AJ883)</f>
        <v>111.5423277359583</v>
      </c>
      <c r="Q12" s="392"/>
      <c r="R12" s="22">
        <f>+IF(K12=0,"",'Ark1'!AL883)</f>
        <v>16.470622478437853</v>
      </c>
      <c r="S12" s="108"/>
      <c r="T12" s="71"/>
      <c r="U12" s="252">
        <f>+'Ark1'!S883</f>
        <v>4.058338076266363</v>
      </c>
      <c r="V12" s="109">
        <f t="shared" si="2"/>
        <v>-0.31286721378473459</v>
      </c>
      <c r="W12" s="108"/>
      <c r="X12" s="135">
        <f>+'Ark1'!X883</f>
        <v>85.742743312464441</v>
      </c>
      <c r="Y12" s="135">
        <f>+'Ark1'!Y883</f>
        <v>54.752418895845189</v>
      </c>
      <c r="Z12" s="135">
        <f>+'Ark1'!Z883</f>
        <v>6.140221411451968</v>
      </c>
      <c r="AA12" s="66">
        <f>+'Ark1'!AA883</f>
        <v>1.5495093220039249</v>
      </c>
      <c r="AB12" s="66">
        <f>+'Ark1'!AB883</f>
        <v>0</v>
      </c>
      <c r="AC12" s="136">
        <f>+'Ark1'!AD883</f>
        <v>0</v>
      </c>
      <c r="AD12" s="66">
        <f t="shared" si="3"/>
        <v>5.6929247598345265</v>
      </c>
      <c r="AE12" s="136">
        <f t="shared" si="4"/>
        <v>1.7587587587587588</v>
      </c>
      <c r="AF12" s="46"/>
      <c r="AG12" s="4"/>
      <c r="AH12" s="58"/>
      <c r="AI12" s="58"/>
      <c r="AJ12" s="1"/>
      <c r="AK12" s="5"/>
    </row>
    <row r="13" spans="1:70" ht="15.6">
      <c r="A13" s="46"/>
      <c r="B13" s="65">
        <f>+'Ark1'!C884</f>
        <v>2024</v>
      </c>
      <c r="C13" s="65">
        <f>+'Ark1'!M884</f>
        <v>4</v>
      </c>
      <c r="D13" s="65" t="s">
        <v>95</v>
      </c>
      <c r="E13" s="326">
        <f>+'Ark1'!Q884</f>
        <v>4436</v>
      </c>
      <c r="F13" s="326">
        <f>+'Ark1'!R884</f>
        <v>11376</v>
      </c>
      <c r="G13" s="194">
        <f>+'Ark1'!AG884</f>
        <v>9.6627929492718394</v>
      </c>
      <c r="H13" s="109">
        <f t="shared" si="0"/>
        <v>2.2126413115066779</v>
      </c>
      <c r="I13" s="194">
        <f>+'Ark1'!AH884</f>
        <v>3.0327004219409273</v>
      </c>
      <c r="J13" s="95"/>
      <c r="K13" s="505">
        <f>+'Ark1'!AI884</f>
        <v>11226</v>
      </c>
      <c r="L13" s="89"/>
      <c r="M13" s="250">
        <f>+'Ark1'!U884</f>
        <v>26.275483473980277</v>
      </c>
      <c r="N13" s="211">
        <f t="shared" si="1"/>
        <v>0.1332727301785539</v>
      </c>
      <c r="O13" s="108"/>
      <c r="P13" s="148">
        <f>+IF(K13=0,"",'Ark1'!AJ884)</f>
        <v>113.08665597719548</v>
      </c>
      <c r="Q13" s="392"/>
      <c r="R13" s="22">
        <f>+IF(K13=0,"",'Ark1'!AL884)</f>
        <v>18.008483516759476</v>
      </c>
      <c r="S13" s="108"/>
      <c r="T13" s="71"/>
      <c r="U13" s="252">
        <f>+'Ark1'!S884</f>
        <v>5.8242791842475388</v>
      </c>
      <c r="V13" s="109">
        <f t="shared" si="2"/>
        <v>0.31043620904092695</v>
      </c>
      <c r="W13" s="108"/>
      <c r="X13" s="135">
        <f>+'Ark1'!X884</f>
        <v>92.616033755274273</v>
      </c>
      <c r="Y13" s="135">
        <f>+'Ark1'!Y884</f>
        <v>74.006680731364256</v>
      </c>
      <c r="Z13" s="135">
        <f>+'Ark1'!Z884</f>
        <v>6.1062353736034991</v>
      </c>
      <c r="AA13" s="66">
        <f>+'Ark1'!AA884</f>
        <v>1.2866201979879319</v>
      </c>
      <c r="AB13" s="66">
        <f>+'Ark1'!AB884</f>
        <v>0</v>
      </c>
      <c r="AC13" s="136">
        <f>+'Ark1'!AD884</f>
        <v>0</v>
      </c>
      <c r="AD13" s="66">
        <f t="shared" si="3"/>
        <v>4.5113708740208525</v>
      </c>
      <c r="AE13" s="136">
        <f t="shared" si="4"/>
        <v>2.564472497745717</v>
      </c>
      <c r="AF13" s="46"/>
      <c r="AG13" s="4"/>
      <c r="AH13" s="58"/>
      <c r="AI13" s="58"/>
      <c r="AJ13" s="1"/>
      <c r="AK13" s="5"/>
      <c r="AM13" s="2"/>
      <c r="AN13" s="2"/>
      <c r="AO13" s="2"/>
    </row>
    <row r="14" spans="1:70" ht="15.6">
      <c r="A14" s="46"/>
      <c r="B14" s="65">
        <f>+'Ark1'!C885</f>
        <v>2024</v>
      </c>
      <c r="C14" s="65">
        <f>+'Ark1'!M885</f>
        <v>5</v>
      </c>
      <c r="D14" s="65" t="s">
        <v>96</v>
      </c>
      <c r="E14" s="326">
        <f>+'Ark1'!Q885</f>
        <v>5524</v>
      </c>
      <c r="F14" s="326">
        <f>+'Ark1'!R885</f>
        <v>15367</v>
      </c>
      <c r="G14" s="194">
        <f>+'Ark1'!AG885</f>
        <v>13.937313858391247</v>
      </c>
      <c r="H14" s="109">
        <f t="shared" si="0"/>
        <v>1.3213933098824491</v>
      </c>
      <c r="I14" s="194">
        <f>+'Ark1'!AH885</f>
        <v>3.2081733584954777</v>
      </c>
      <c r="J14" s="95"/>
      <c r="K14" s="505">
        <f>+'Ark1'!AI885</f>
        <v>15101</v>
      </c>
      <c r="L14" s="89"/>
      <c r="M14" s="250">
        <f>+'Ark1'!U885</f>
        <v>28.056120257695017</v>
      </c>
      <c r="N14" s="211">
        <f t="shared" si="1"/>
        <v>0.25719713087051588</v>
      </c>
      <c r="O14" s="108"/>
      <c r="P14" s="148">
        <f>+IF(K14=0,"",'Ark1'!AJ885)</f>
        <v>113.25712866697488</v>
      </c>
      <c r="Q14" s="392"/>
      <c r="R14" s="22">
        <f>+IF(K14=0,"",'Ark1'!AL885)</f>
        <v>19.129999693591433</v>
      </c>
      <c r="S14" s="108"/>
      <c r="T14" s="71"/>
      <c r="U14" s="252">
        <f>+'Ark1'!S885</f>
        <v>6.3208824103598609</v>
      </c>
      <c r="V14" s="109">
        <f t="shared" si="2"/>
        <v>8.7538265046854136E-2</v>
      </c>
      <c r="W14" s="108"/>
      <c r="X14" s="135">
        <f>+'Ark1'!X885</f>
        <v>93.180191319060313</v>
      </c>
      <c r="Y14" s="135">
        <f>+'Ark1'!Y885</f>
        <v>80.249886119606941</v>
      </c>
      <c r="Z14" s="135">
        <f>+'Ark1'!Z885</f>
        <v>6.5907640094109299</v>
      </c>
      <c r="AA14" s="66">
        <f>+'Ark1'!AA885</f>
        <v>1.2571582979253362</v>
      </c>
      <c r="AB14" s="66">
        <f>+'Ark1'!AB885</f>
        <v>4.0333074400119601E-2</v>
      </c>
      <c r="AC14" s="136">
        <f>+'Ark1'!AD885</f>
        <v>1.0839951257364107</v>
      </c>
      <c r="AD14" s="66">
        <f t="shared" si="3"/>
        <v>4.4386398031564909</v>
      </c>
      <c r="AE14" s="136">
        <f t="shared" si="4"/>
        <v>2.7818609703113686</v>
      </c>
      <c r="AF14" s="46"/>
      <c r="AG14" s="4"/>
      <c r="AH14" s="58"/>
      <c r="AI14" s="58"/>
      <c r="AJ14" s="13"/>
      <c r="AK14" s="5"/>
      <c r="AM14" s="2"/>
      <c r="AN14" s="2"/>
      <c r="AO14" s="4"/>
      <c r="AP14" s="4"/>
      <c r="AQ14" s="4"/>
    </row>
    <row r="15" spans="1:70" ht="15.6">
      <c r="A15" s="46"/>
      <c r="B15" s="65">
        <f>+'Ark1'!C886</f>
        <v>2024</v>
      </c>
      <c r="C15" s="65">
        <f>+'Ark1'!M886</f>
        <v>6</v>
      </c>
      <c r="D15" s="65" t="s">
        <v>97</v>
      </c>
      <c r="E15" s="326">
        <f>+'Ark1'!Q886</f>
        <v>6080</v>
      </c>
      <c r="F15" s="326">
        <f>+'Ark1'!R886</f>
        <v>16527</v>
      </c>
      <c r="G15" s="194">
        <f>+'Ark1'!AG886</f>
        <v>15.682112722816377</v>
      </c>
      <c r="H15" s="109">
        <f t="shared" si="0"/>
        <v>1.0140255446257154</v>
      </c>
      <c r="I15" s="194">
        <f>+'Ark1'!AH886</f>
        <v>3.0435045682822062</v>
      </c>
      <c r="J15" s="95"/>
      <c r="K15" s="505">
        <f>+'Ark1'!AI886</f>
        <v>16232</v>
      </c>
      <c r="L15" s="89"/>
      <c r="M15" s="250">
        <f>+'Ark1'!U886</f>
        <v>29.352707690446003</v>
      </c>
      <c r="N15" s="211">
        <f t="shared" si="1"/>
        <v>0.30334613718376957</v>
      </c>
      <c r="O15" s="108"/>
      <c r="P15" s="148">
        <f>+IF(K15=0,"",'Ark1'!AJ886)</f>
        <v>113.09934080828017</v>
      </c>
      <c r="Q15" s="392"/>
      <c r="R15" s="22">
        <f>+IF(K15=0,"",'Ark1'!AL886)</f>
        <v>20.029154466054496</v>
      </c>
      <c r="S15" s="108"/>
      <c r="T15" s="71"/>
      <c r="U15" s="252">
        <f>+'Ark1'!S886</f>
        <v>6.6877231197434481</v>
      </c>
      <c r="V15" s="109">
        <f t="shared" si="2"/>
        <v>-0.15421029521777907</v>
      </c>
      <c r="W15" s="108"/>
      <c r="X15" s="135">
        <f>+'Ark1'!X886</f>
        <v>93.453137290494368</v>
      </c>
      <c r="Y15" s="135">
        <f>+'Ark1'!Y886</f>
        <v>81.267017607551281</v>
      </c>
      <c r="Z15" s="135">
        <f>+'Ark1'!Z886</f>
        <v>7.257980613637133</v>
      </c>
      <c r="AA15" s="66">
        <f>+'Ark1'!AA886</f>
        <v>1.2893609604729479</v>
      </c>
      <c r="AB15" s="66">
        <f>+'Ark1'!AB886</f>
        <v>0</v>
      </c>
      <c r="AC15" s="136">
        <f>+'Ark1'!AD886</f>
        <v>0</v>
      </c>
      <c r="AD15" s="66">
        <f t="shared" si="3"/>
        <v>4.3890435002895307</v>
      </c>
      <c r="AE15" s="136">
        <f t="shared" si="4"/>
        <v>2.7182565789473685</v>
      </c>
      <c r="AF15" s="46"/>
      <c r="AG15" s="4"/>
      <c r="AH15" s="58"/>
      <c r="AI15" s="58"/>
      <c r="AJ15" s="1"/>
      <c r="AK15" s="5"/>
    </row>
    <row r="16" spans="1:70" ht="15.6">
      <c r="A16" s="46"/>
      <c r="B16" s="65">
        <f>+'Ark1'!C887</f>
        <v>2024</v>
      </c>
      <c r="C16" s="65">
        <f>+'Ark1'!M887</f>
        <v>7</v>
      </c>
      <c r="D16" s="65" t="s">
        <v>98</v>
      </c>
      <c r="E16" s="326">
        <f>+'Ark1'!Q887</f>
        <v>6458</v>
      </c>
      <c r="F16" s="326">
        <f>+'Ark1'!R887</f>
        <v>16996</v>
      </c>
      <c r="G16" s="194">
        <f>+'Ark1'!AG887</f>
        <v>17.03501409932278</v>
      </c>
      <c r="H16" s="109">
        <f t="shared" si="0"/>
        <v>-0.9062554773316478</v>
      </c>
      <c r="I16" s="194">
        <f>+'Ark1'!AH887</f>
        <v>2.9006825135325962</v>
      </c>
      <c r="J16" s="95"/>
      <c r="K16" s="505">
        <f>+'Ark1'!AI887</f>
        <v>16513</v>
      </c>
      <c r="L16" s="89"/>
      <c r="M16" s="250">
        <f>+'Ark1'!U887</f>
        <v>31.005118851494561</v>
      </c>
      <c r="N16" s="211">
        <f t="shared" si="1"/>
        <v>0.52879358644156937</v>
      </c>
      <c r="O16" s="108"/>
      <c r="P16" s="148">
        <f>+IF(K16=0,"",'Ark1'!AJ887)</f>
        <v>113.3163325864473</v>
      </c>
      <c r="Q16" s="392"/>
      <c r="R16" s="22">
        <f>+IF(K16=0,"",'Ark1'!AL887)</f>
        <v>20.997575583461821</v>
      </c>
      <c r="S16" s="108"/>
      <c r="T16" s="71"/>
      <c r="U16" s="252">
        <f>+'Ark1'!S887</f>
        <v>7.5072369969404562</v>
      </c>
      <c r="V16" s="109">
        <f t="shared" si="2"/>
        <v>0.20777710496206225</v>
      </c>
      <c r="W16" s="108"/>
      <c r="X16" s="135">
        <f>+'Ark1'!X887</f>
        <v>95.557778300776647</v>
      </c>
      <c r="Y16" s="135">
        <f>+'Ark1'!Y887</f>
        <v>83.502000470698974</v>
      </c>
      <c r="Z16" s="135">
        <f>+'Ark1'!Z887</f>
        <v>7.649881726965738</v>
      </c>
      <c r="AA16" s="66">
        <f>+'Ark1'!AA887</f>
        <v>1.2454697821278065</v>
      </c>
      <c r="AB16" s="66">
        <f>+'Ark1'!AB887</f>
        <v>0</v>
      </c>
      <c r="AC16" s="136">
        <f>+'Ark1'!AD887</f>
        <v>0</v>
      </c>
      <c r="AD16" s="66">
        <f t="shared" si="3"/>
        <v>4.1300306443143562</v>
      </c>
      <c r="AE16" s="136">
        <f t="shared" si="4"/>
        <v>2.6317745432022299</v>
      </c>
      <c r="AF16" s="46"/>
      <c r="AG16" s="4"/>
      <c r="AH16" s="58"/>
      <c r="AI16" s="58"/>
      <c r="AJ16" s="1"/>
      <c r="AK16" s="5"/>
    </row>
    <row r="17" spans="1:43" ht="15.6">
      <c r="A17" s="46"/>
      <c r="B17" s="65">
        <f>+'Ark1'!C888</f>
        <v>2024</v>
      </c>
      <c r="C17" s="65">
        <f>+'Ark1'!M888</f>
        <v>8</v>
      </c>
      <c r="D17" s="65" t="s">
        <v>99</v>
      </c>
      <c r="E17" s="326">
        <f>+'Ark1'!Q888</f>
        <v>6135</v>
      </c>
      <c r="F17" s="326">
        <f>+'Ark1'!R888</f>
        <v>15003</v>
      </c>
      <c r="G17" s="194">
        <f>+'Ark1'!AG888</f>
        <v>16.193499667519109</v>
      </c>
      <c r="H17" s="109">
        <f t="shared" si="0"/>
        <v>-1.727042217146419</v>
      </c>
      <c r="I17" s="194">
        <f>+'Ark1'!AH888</f>
        <v>2.6394721055788843</v>
      </c>
      <c r="J17" s="95"/>
      <c r="K17" s="505">
        <f>+'Ark1'!AI888</f>
        <v>14488</v>
      </c>
      <c r="L17" s="89"/>
      <c r="M17" s="250">
        <f>+'Ark1'!U888</f>
        <v>33.388755582216845</v>
      </c>
      <c r="N17" s="211">
        <f t="shared" si="1"/>
        <v>0.64179248774722453</v>
      </c>
      <c r="O17" s="108"/>
      <c r="P17" s="148">
        <f>+IF(K17=0,"",'Ark1'!AJ888)</f>
        <v>113.90803423522956</v>
      </c>
      <c r="Q17" s="392"/>
      <c r="R17" s="22">
        <f>+IF(K17=0,"",'Ark1'!AL888)</f>
        <v>22.305316919975471</v>
      </c>
      <c r="S17" s="108"/>
      <c r="T17" s="71"/>
      <c r="U17" s="252">
        <f>+'Ark1'!S888</f>
        <v>7.9900019996000804</v>
      </c>
      <c r="V17" s="109">
        <f t="shared" si="2"/>
        <v>0.21019782486369021</v>
      </c>
      <c r="W17" s="108"/>
      <c r="X17" s="135">
        <f>+'Ark1'!X888</f>
        <v>97.960407918416323</v>
      </c>
      <c r="Y17" s="135">
        <f>+'Ark1'!Y888</f>
        <v>87.575818169699389</v>
      </c>
      <c r="Z17" s="135">
        <f>+'Ark1'!Z888</f>
        <v>8.019980352478985</v>
      </c>
      <c r="AA17" s="66">
        <f>+'Ark1'!AA888</f>
        <v>1.2178136444662364</v>
      </c>
      <c r="AB17" s="66">
        <f>+'Ark1'!AB888</f>
        <v>0</v>
      </c>
      <c r="AC17" s="136">
        <f>+'Ark1'!AD888</f>
        <v>0</v>
      </c>
      <c r="AD17" s="66">
        <f t="shared" si="3"/>
        <v>4.1788169244373199</v>
      </c>
      <c r="AE17" s="136">
        <f t="shared" si="4"/>
        <v>2.4454767726161371</v>
      </c>
      <c r="AF17" s="46"/>
      <c r="AG17" s="4"/>
      <c r="AH17" s="58"/>
      <c r="AI17" s="58"/>
      <c r="AJ17" s="1"/>
      <c r="AK17" s="5"/>
      <c r="AM17" s="2"/>
      <c r="AN17" s="2"/>
      <c r="AO17" s="2"/>
    </row>
    <row r="18" spans="1:43" ht="15.6">
      <c r="A18" s="46"/>
      <c r="B18" s="65">
        <f>+'Ark1'!C889</f>
        <v>2024</v>
      </c>
      <c r="C18" s="65">
        <f>+'Ark1'!M889</f>
        <v>9</v>
      </c>
      <c r="D18" s="65" t="s">
        <v>100</v>
      </c>
      <c r="E18" s="326">
        <f>+'Ark1'!Q889</f>
        <v>4740</v>
      </c>
      <c r="F18" s="326">
        <f>+'Ark1'!R889</f>
        <v>9422</v>
      </c>
      <c r="G18" s="194">
        <f>+'Ark1'!AG889</f>
        <v>10.958097711555284</v>
      </c>
      <c r="H18" s="109">
        <f t="shared" si="0"/>
        <v>-0.42956761151357092</v>
      </c>
      <c r="I18" s="194">
        <f>+'Ark1'!AH889</f>
        <v>2.504776056039058</v>
      </c>
      <c r="J18" s="95"/>
      <c r="K18" s="505">
        <f>+'Ark1'!AI889</f>
        <v>9076</v>
      </c>
      <c r="L18" s="89"/>
      <c r="M18" s="250">
        <f>+'Ark1'!U889</f>
        <v>35.977393334748392</v>
      </c>
      <c r="N18" s="211">
        <f t="shared" si="1"/>
        <v>0.74643423100484085</v>
      </c>
      <c r="O18" s="108"/>
      <c r="P18" s="148">
        <f>+IF(K18=0,"",'Ark1'!AJ889)</f>
        <v>114.48086161304552</v>
      </c>
      <c r="Q18" s="392"/>
      <c r="R18" s="22">
        <f>+IF(K18=0,"",'Ark1'!AL889)</f>
        <v>23.71216328498824</v>
      </c>
      <c r="S18" s="108"/>
      <c r="T18" s="71"/>
      <c r="U18" s="252">
        <f>+'Ark1'!S889</f>
        <v>8.4589259180641054</v>
      </c>
      <c r="V18" s="109">
        <f t="shared" si="2"/>
        <v>0.24825099320756117</v>
      </c>
      <c r="W18" s="108"/>
      <c r="X18" s="135">
        <f>+'Ark1'!X889</f>
        <v>99.18276374442793</v>
      </c>
      <c r="Y18" s="135">
        <f>+'Ark1'!Y889</f>
        <v>91.350031840373603</v>
      </c>
      <c r="Z18" s="135">
        <f>+'Ark1'!Z889</f>
        <v>8.2752416756822083</v>
      </c>
      <c r="AA18" s="66">
        <f>+'Ark1'!AA889</f>
        <v>1.1518908403103767</v>
      </c>
      <c r="AB18" s="66">
        <f>+'Ark1'!AB889</f>
        <v>0</v>
      </c>
      <c r="AC18" s="136">
        <f>+'Ark1'!AD889</f>
        <v>0</v>
      </c>
      <c r="AD18" s="66">
        <f t="shared" si="3"/>
        <v>4.2531869510664908</v>
      </c>
      <c r="AE18" s="136">
        <f t="shared" si="4"/>
        <v>1.9877637130801689</v>
      </c>
      <c r="AF18" s="46"/>
      <c r="AG18" s="4"/>
      <c r="AH18" s="58"/>
      <c r="AI18" s="58"/>
      <c r="AJ18" s="1"/>
      <c r="AK18" s="5"/>
      <c r="AM18" s="2"/>
      <c r="AN18" s="2"/>
      <c r="AO18" s="2"/>
    </row>
    <row r="19" spans="1:43" ht="15.6">
      <c r="A19" s="46"/>
      <c r="B19" s="65">
        <f>+'Ark1'!C890</f>
        <v>2024</v>
      </c>
      <c r="C19" s="65">
        <f>+'Ark1'!M890</f>
        <v>10</v>
      </c>
      <c r="D19" s="65" t="s">
        <v>101</v>
      </c>
      <c r="E19" s="326">
        <f>+'Ark1'!Q890</f>
        <v>2958</v>
      </c>
      <c r="F19" s="326">
        <f>+'Ark1'!R890</f>
        <v>4713</v>
      </c>
      <c r="G19" s="194">
        <f>+'Ark1'!AG890</f>
        <v>5.883466503481122</v>
      </c>
      <c r="H19" s="109">
        <f t="shared" si="0"/>
        <v>-0.22828653654234543</v>
      </c>
      <c r="I19" s="194">
        <f>+'Ark1'!AH890</f>
        <v>1.9520475281137279</v>
      </c>
      <c r="J19" s="95"/>
      <c r="K19" s="505">
        <f>+'Ark1'!AI890</f>
        <v>4576</v>
      </c>
      <c r="L19" s="89"/>
      <c r="M19" s="250">
        <f>+'Ark1'!U890</f>
        <v>38.61654996817321</v>
      </c>
      <c r="N19" s="211">
        <f t="shared" si="1"/>
        <v>1.0494670872466472</v>
      </c>
      <c r="O19" s="108"/>
      <c r="P19" s="148">
        <f>+IF(K19=0,"",'Ark1'!AJ890)</f>
        <v>115.09772727272735</v>
      </c>
      <c r="Q19" s="392"/>
      <c r="R19" s="22">
        <f>+IF(K19=0,"",'Ark1'!AL890)</f>
        <v>25.0580499143711</v>
      </c>
      <c r="S19" s="108"/>
      <c r="T19" s="71"/>
      <c r="U19" s="252">
        <f>+'Ark1'!S890</f>
        <v>9.2974750689582013</v>
      </c>
      <c r="V19" s="109">
        <f t="shared" si="2"/>
        <v>0.71477510515074449</v>
      </c>
      <c r="W19" s="108"/>
      <c r="X19" s="135">
        <f>+'Ark1'!X890</f>
        <v>99.957564184171488</v>
      </c>
      <c r="Y19" s="135">
        <f>+'Ark1'!Y890</f>
        <v>94.207511139401674</v>
      </c>
      <c r="Z19" s="135">
        <f>+'Ark1'!Z890</f>
        <v>8.3094715756177795</v>
      </c>
      <c r="AA19" s="66">
        <f>+'Ark1'!AA890</f>
        <v>1.1183840712821482</v>
      </c>
      <c r="AB19" s="66">
        <f>+'Ark1'!AB890</f>
        <v>0</v>
      </c>
      <c r="AC19" s="136">
        <f>+'Ark1'!AD890</f>
        <v>0</v>
      </c>
      <c r="AD19" s="66">
        <f t="shared" si="3"/>
        <v>4.1534448526894803</v>
      </c>
      <c r="AE19" s="136">
        <f t="shared" si="4"/>
        <v>1.5933062880324544</v>
      </c>
      <c r="AF19" s="46"/>
      <c r="AG19" s="4"/>
      <c r="AH19" s="58"/>
      <c r="AI19" s="58"/>
      <c r="AJ19" s="1"/>
      <c r="AK19" s="5"/>
      <c r="AM19" s="2"/>
      <c r="AN19" s="2"/>
      <c r="AO19" s="2"/>
    </row>
    <row r="20" spans="1:43" ht="15.6">
      <c r="A20" s="46"/>
      <c r="B20" s="65">
        <f>+'Ark1'!C891</f>
        <v>2024</v>
      </c>
      <c r="C20" s="65">
        <f>+'Ark1'!M891</f>
        <v>11</v>
      </c>
      <c r="D20" s="65" t="s">
        <v>102</v>
      </c>
      <c r="E20" s="326">
        <f>+'Ark1'!Q891</f>
        <v>2049</v>
      </c>
      <c r="F20" s="326">
        <f>+'Ark1'!R891</f>
        <v>2964</v>
      </c>
      <c r="G20" s="194">
        <f>+'Ark1'!AG891</f>
        <v>3.926177284557399</v>
      </c>
      <c r="H20" s="109">
        <f t="shared" si="0"/>
        <v>-0.52889425439019888</v>
      </c>
      <c r="I20" s="194">
        <f>+'Ark1'!AH891</f>
        <v>2.2941970310391366</v>
      </c>
      <c r="J20" s="95"/>
      <c r="K20" s="505">
        <f>+'Ark1'!AI891</f>
        <v>2862</v>
      </c>
      <c r="L20" s="89"/>
      <c r="M20" s="250">
        <f>+'Ark1'!U891</f>
        <v>40.975978407557307</v>
      </c>
      <c r="N20" s="211">
        <f t="shared" si="1"/>
        <v>1.5482035248057926</v>
      </c>
      <c r="O20" s="108"/>
      <c r="P20" s="148">
        <f>+IF(K20=0,"",'Ark1'!AJ891)</f>
        <v>115.71355695317948</v>
      </c>
      <c r="Q20" s="392"/>
      <c r="R20" s="22">
        <f>+IF(K20=0,"",'Ark1'!AL891)</f>
        <v>26.188045185166111</v>
      </c>
      <c r="S20" s="108"/>
      <c r="T20" s="71"/>
      <c r="U20" s="252">
        <f>+'Ark1'!S891</f>
        <v>9.6217948717948776</v>
      </c>
      <c r="V20" s="109">
        <f t="shared" si="2"/>
        <v>0.77447856121644953</v>
      </c>
      <c r="W20" s="108"/>
      <c r="X20" s="135">
        <f>+'Ark1'!X891</f>
        <v>99.932523616734144</v>
      </c>
      <c r="Y20" s="135">
        <f>+'Ark1'!Y891</f>
        <v>97.199730094466943</v>
      </c>
      <c r="Z20" s="135">
        <f>+'Ark1'!Z891</f>
        <v>8.6321127385781118</v>
      </c>
      <c r="AA20" s="66">
        <f>+'Ark1'!AA891</f>
        <v>1.1213532965493915</v>
      </c>
      <c r="AB20" s="66">
        <f>+'Ark1'!AB891</f>
        <v>0</v>
      </c>
      <c r="AC20" s="136">
        <f>+'Ark1'!AD891</f>
        <v>0</v>
      </c>
      <c r="AD20" s="66">
        <f t="shared" si="3"/>
        <v>4.2586626459553205</v>
      </c>
      <c r="AE20" s="136">
        <f t="shared" si="4"/>
        <v>1.4465592972181551</v>
      </c>
      <c r="AF20" s="46"/>
      <c r="AG20" s="4"/>
      <c r="AH20" s="58"/>
      <c r="AI20" s="58"/>
      <c r="AJ20" s="1"/>
      <c r="AK20" s="5"/>
      <c r="AM20" s="2"/>
      <c r="AN20" s="2"/>
      <c r="AO20" s="2"/>
    </row>
    <row r="21" spans="1:43" ht="15.6">
      <c r="A21" s="46"/>
      <c r="B21" s="65">
        <f>+'Ark1'!C892</f>
        <v>2024</v>
      </c>
      <c r="C21" s="65">
        <f>+'Ark1'!M892</f>
        <v>12</v>
      </c>
      <c r="D21" s="65" t="s">
        <v>103</v>
      </c>
      <c r="E21" s="326">
        <f>+'Ark1'!Q892</f>
        <v>1189</v>
      </c>
      <c r="F21" s="326">
        <f>+'Ark1'!R892</f>
        <v>1640</v>
      </c>
      <c r="G21" s="194">
        <f>+'Ark1'!AG892</f>
        <v>2.2652017465509777</v>
      </c>
      <c r="H21" s="109">
        <f t="shared" si="0"/>
        <v>-0.38191632629329186</v>
      </c>
      <c r="I21" s="194">
        <f>+'Ark1'!AH892</f>
        <v>2.6829268292682937</v>
      </c>
      <c r="J21" s="95"/>
      <c r="K21" s="505">
        <f>+'Ark1'!AI892</f>
        <v>1598</v>
      </c>
      <c r="L21" s="89"/>
      <c r="M21" s="250">
        <f>+'Ark1'!U892</f>
        <v>42.726829268292718</v>
      </c>
      <c r="N21" s="211">
        <f t="shared" si="1"/>
        <v>0.80902041048387474</v>
      </c>
      <c r="O21" s="108"/>
      <c r="P21" s="148">
        <f>+IF(K21=0,"",'Ark1'!AJ892)</f>
        <v>115.66063829787235</v>
      </c>
      <c r="Q21" s="392"/>
      <c r="R21" s="22">
        <f>+IF(K21=0,"",'Ark1'!AL892)</f>
        <v>27.422191320261518</v>
      </c>
      <c r="S21" s="108"/>
      <c r="T21" s="71"/>
      <c r="U21" s="252">
        <f>+'Ark1'!S892</f>
        <v>9.9658536585365862</v>
      </c>
      <c r="V21" s="109">
        <f t="shared" si="2"/>
        <v>0.8437091363920679</v>
      </c>
      <c r="W21" s="108"/>
      <c r="X21" s="135">
        <f>+'Ark1'!X892</f>
        <v>99.939024390243901</v>
      </c>
      <c r="Y21" s="135">
        <f>+'Ark1'!Y892</f>
        <v>98.41463414634147</v>
      </c>
      <c r="Z21" s="135">
        <f>+'Ark1'!Z892</f>
        <v>8.4551232669104888</v>
      </c>
      <c r="AA21" s="66">
        <f>+'Ark1'!AA892</f>
        <v>1.0169561844166048</v>
      </c>
      <c r="AB21" s="66">
        <f>+'Ark1'!AB892</f>
        <v>0</v>
      </c>
      <c r="AC21" s="136">
        <f>+'Ark1'!AD892</f>
        <v>0</v>
      </c>
      <c r="AD21" s="66">
        <f t="shared" si="3"/>
        <v>4.2873225648556073</v>
      </c>
      <c r="AE21" s="136">
        <f t="shared" si="4"/>
        <v>1.3793103448275863</v>
      </c>
      <c r="AF21" s="46"/>
      <c r="AG21" s="4"/>
      <c r="AH21" s="58"/>
      <c r="AI21" s="58"/>
      <c r="AJ21" s="13"/>
      <c r="AK21" s="5"/>
      <c r="AM21" s="2"/>
      <c r="AN21" s="2"/>
      <c r="AO21" s="4"/>
      <c r="AP21" s="4"/>
      <c r="AQ21" s="4"/>
    </row>
    <row r="22" spans="1:43" ht="15.6">
      <c r="A22" s="46"/>
      <c r="B22" s="65">
        <f>+'Ark1'!C893</f>
        <v>2024</v>
      </c>
      <c r="C22" s="65">
        <f>+'Ark1'!M893</f>
        <v>13</v>
      </c>
      <c r="D22" s="65" t="s">
        <v>104</v>
      </c>
      <c r="E22" s="326">
        <f>+'Ark1'!Q893</f>
        <v>439</v>
      </c>
      <c r="F22" s="326">
        <f>+'Ark1'!R893</f>
        <v>538</v>
      </c>
      <c r="G22" s="194">
        <f>+'Ark1'!AG893</f>
        <v>0.77343424459278109</v>
      </c>
      <c r="H22" s="109">
        <f t="shared" si="0"/>
        <v>-0.2573566307183226</v>
      </c>
      <c r="I22" s="194">
        <f>+'Ark1'!AH893</f>
        <v>4.8327137546468419</v>
      </c>
      <c r="J22" s="95"/>
      <c r="K22" s="505">
        <f>+'Ark1'!AI893</f>
        <v>521</v>
      </c>
      <c r="L22" s="89"/>
      <c r="M22" s="250">
        <f>+'Ark1'!U893</f>
        <v>44.471189591078073</v>
      </c>
      <c r="N22" s="211">
        <f t="shared" si="1"/>
        <v>0.81470580055439257</v>
      </c>
      <c r="O22" s="108"/>
      <c r="P22" s="148">
        <f>+IF(K22=0,"",'Ark1'!AJ893)</f>
        <v>115.96583493282152</v>
      </c>
      <c r="Q22" s="392"/>
      <c r="R22" s="22">
        <f>+IF(K22=0,"",'Ark1'!AL893)</f>
        <v>28.5747627732813</v>
      </c>
      <c r="S22" s="108"/>
      <c r="T22" s="71"/>
      <c r="U22" s="252">
        <f>+'Ark1'!S893</f>
        <v>10.879182156133826</v>
      </c>
      <c r="V22" s="109">
        <f t="shared" si="2"/>
        <v>1.4402794129916821</v>
      </c>
      <c r="W22" s="108"/>
      <c r="X22" s="135">
        <f>+'Ark1'!X893</f>
        <v>100</v>
      </c>
      <c r="Y22" s="135">
        <f>+'Ark1'!Y893</f>
        <v>97.955390334572485</v>
      </c>
      <c r="Z22" s="135">
        <f>+'Ark1'!Z893</f>
        <v>11.229660956679606</v>
      </c>
      <c r="AA22" s="66">
        <f>+'Ark1'!AA893</f>
        <v>1.2710289425371428</v>
      </c>
      <c r="AB22" s="66">
        <f>+'Ark1'!AB893</f>
        <v>0</v>
      </c>
      <c r="AC22" s="136">
        <f>+'Ark1'!AD893</f>
        <v>0</v>
      </c>
      <c r="AD22" s="66">
        <f t="shared" si="3"/>
        <v>4.0877327866051614</v>
      </c>
      <c r="AE22" s="136">
        <f t="shared" si="4"/>
        <v>1.2255125284738042</v>
      </c>
      <c r="AF22" s="46"/>
      <c r="AG22" s="4"/>
      <c r="AH22" s="58"/>
      <c r="AI22" s="58"/>
      <c r="AJ22" s="13"/>
      <c r="AK22" s="5"/>
      <c r="AM22" s="1"/>
      <c r="AN22" s="1"/>
      <c r="AO22" s="11"/>
      <c r="AP22" s="11"/>
      <c r="AQ22" s="11"/>
    </row>
    <row r="23" spans="1:43" ht="15.6">
      <c r="A23" s="46"/>
      <c r="B23" s="65">
        <f>+'Ark1'!C894</f>
        <v>2024</v>
      </c>
      <c r="C23" s="65">
        <f>+'Ark1'!M894</f>
        <v>14</v>
      </c>
      <c r="D23" s="65" t="s">
        <v>105</v>
      </c>
      <c r="E23" s="326">
        <f>+'Ark1'!Q894</f>
        <v>243</v>
      </c>
      <c r="F23" s="326">
        <f>+'Ark1'!R894</f>
        <v>293</v>
      </c>
      <c r="G23" s="194">
        <f>+'Ark1'!AG894</f>
        <v>0.43677998170951138</v>
      </c>
      <c r="H23" s="109">
        <f t="shared" si="0"/>
        <v>-0.24070833311117101</v>
      </c>
      <c r="I23" s="194">
        <f>+'Ark1'!AH894</f>
        <v>3.7542662116040946</v>
      </c>
      <c r="J23" s="95"/>
      <c r="K23" s="505">
        <f>+'Ark1'!AI894</f>
        <v>282</v>
      </c>
      <c r="L23" s="89"/>
      <c r="M23" s="250">
        <f>+'Ark1'!U894</f>
        <v>46.11399317406147</v>
      </c>
      <c r="N23" s="211">
        <f t="shared" si="1"/>
        <v>0.54567634237827889</v>
      </c>
      <c r="O23" s="108"/>
      <c r="P23" s="148">
        <f>+IF(K23=0,"",'Ark1'!AJ894)</f>
        <v>115.99184397163116</v>
      </c>
      <c r="Q23" s="392"/>
      <c r="R23" s="22">
        <f>+IF(K23=0,"",'Ark1'!AL894)</f>
        <v>29.485327037765835</v>
      </c>
      <c r="S23" s="108"/>
      <c r="T23" s="71"/>
      <c r="U23" s="252">
        <f>+'Ark1'!S894</f>
        <v>11.119453924914676</v>
      </c>
      <c r="V23" s="109">
        <f t="shared" si="2"/>
        <v>1.4877707565978451</v>
      </c>
      <c r="W23" s="108"/>
      <c r="X23" s="135">
        <f>+'Ark1'!X894</f>
        <v>100</v>
      </c>
      <c r="Y23" s="135">
        <f>+'Ark1'!Y894</f>
        <v>99.317406143344698</v>
      </c>
      <c r="Z23" s="135">
        <f>+'Ark1'!Z894</f>
        <v>10.267442933654651</v>
      </c>
      <c r="AA23" s="66">
        <f>+'Ark1'!AA894</f>
        <v>1.2210037730274999</v>
      </c>
      <c r="AB23" s="66">
        <f>+'Ark1'!AB894</f>
        <v>0</v>
      </c>
      <c r="AC23" s="136">
        <f>+'Ark1'!AD894</f>
        <v>0</v>
      </c>
      <c r="AD23" s="66">
        <f t="shared" si="3"/>
        <v>4.1471454880294694</v>
      </c>
      <c r="AE23" s="136">
        <f t="shared" si="4"/>
        <v>1.2057613168724279</v>
      </c>
      <c r="AF23" s="46"/>
      <c r="AG23" s="4"/>
      <c r="AH23" s="58"/>
      <c r="AI23" s="58"/>
      <c r="AJ23" s="13"/>
      <c r="AK23" s="5"/>
      <c r="AM23" s="1"/>
      <c r="AN23" s="1"/>
      <c r="AO23" s="11"/>
      <c r="AP23" s="11"/>
      <c r="AQ23" s="11"/>
    </row>
    <row r="24" spans="1:43" ht="15.6">
      <c r="A24" s="46"/>
      <c r="B24" s="65">
        <f>+'Ark1'!C895</f>
        <v>2024</v>
      </c>
      <c r="C24" s="65">
        <f>+'Ark1'!M895</f>
        <v>15</v>
      </c>
      <c r="D24" s="65" t="s">
        <v>106</v>
      </c>
      <c r="E24" s="326">
        <f>+'Ark1'!Q895</f>
        <v>103</v>
      </c>
      <c r="F24" s="326">
        <f>+'Ark1'!R895</f>
        <v>140</v>
      </c>
      <c r="G24" s="194">
        <f>+'Ark1'!AG895</f>
        <v>0.21089341183567265</v>
      </c>
      <c r="H24" s="109">
        <f t="shared" si="0"/>
        <v>-5.7552353512751925E-2</v>
      </c>
      <c r="I24" s="194">
        <f>+'Ark1'!AH895</f>
        <v>8.5714285714285694</v>
      </c>
      <c r="J24" s="95"/>
      <c r="K24" s="505">
        <f>+'Ark1'!AI895</f>
        <v>134</v>
      </c>
      <c r="L24" s="89"/>
      <c r="M24" s="250">
        <f>+'Ark1'!U895</f>
        <v>46.598571428571439</v>
      </c>
      <c r="N24" s="211">
        <f t="shared" si="1"/>
        <v>-1.1406955871353972</v>
      </c>
      <c r="O24" s="108"/>
      <c r="P24" s="148">
        <f>+IF(K24=0,"",'Ark1'!AJ895)</f>
        <v>114.83283582089555</v>
      </c>
      <c r="Q24" s="392"/>
      <c r="R24" s="22">
        <f>+IF(K24=0,"",'Ark1'!AL895)</f>
        <v>31.411564842150476</v>
      </c>
      <c r="S24" s="108"/>
      <c r="T24" s="71"/>
      <c r="U24" s="252">
        <f>+'Ark1'!S895</f>
        <v>11.271428571428576</v>
      </c>
      <c r="V24" s="109">
        <f t="shared" si="2"/>
        <v>1.2347793567688878</v>
      </c>
      <c r="W24" s="108"/>
      <c r="X24" s="135">
        <f>+'Ark1'!X895</f>
        <v>100</v>
      </c>
      <c r="Y24" s="135">
        <f>+'Ark1'!Y895</f>
        <v>97.857142857142875</v>
      </c>
      <c r="Z24" s="135">
        <f>+'Ark1'!Z895</f>
        <v>10.089747170230936</v>
      </c>
      <c r="AA24" s="66">
        <f>+'Ark1'!AA895</f>
        <v>1.66837327590533</v>
      </c>
      <c r="AB24" s="66">
        <f>+'Ark1'!AB895</f>
        <v>0</v>
      </c>
      <c r="AC24" s="136">
        <f>+'Ark1'!AD895</f>
        <v>0</v>
      </c>
      <c r="AD24" s="66">
        <f t="shared" si="3"/>
        <v>4.1342205323193912</v>
      </c>
      <c r="AE24" s="136">
        <f t="shared" si="4"/>
        <v>1.3592233009708738</v>
      </c>
      <c r="AF24" s="46"/>
      <c r="AG24" s="4"/>
      <c r="AH24" s="58"/>
      <c r="AI24" s="58"/>
      <c r="AJ24" s="13"/>
      <c r="AK24" s="5"/>
      <c r="AM24" s="1"/>
      <c r="AN24" s="1"/>
      <c r="AO24" s="11"/>
      <c r="AP24" s="11"/>
      <c r="AQ24" s="11"/>
    </row>
    <row r="25" spans="1:43" ht="15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31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108"/>
      <c r="X25" s="46"/>
      <c r="Y25" s="46"/>
      <c r="Z25" s="46"/>
      <c r="AA25" s="46"/>
      <c r="AB25" s="46"/>
      <c r="AC25" s="46"/>
      <c r="AD25" s="46"/>
      <c r="AE25" s="46"/>
      <c r="AF25" s="46"/>
      <c r="AG25" s="4"/>
      <c r="AH25" s="58"/>
      <c r="AI25" s="58"/>
      <c r="AJ25" s="13"/>
      <c r="AK25" s="5"/>
      <c r="AM25" s="1"/>
      <c r="AN25" s="1"/>
      <c r="AO25" s="11"/>
      <c r="AP25" s="11"/>
      <c r="AQ25" s="11"/>
    </row>
    <row r="26" spans="1:43" ht="15.6">
      <c r="A26" s="46"/>
      <c r="B26">
        <f>+'Ark1'!C896</f>
        <v>2023</v>
      </c>
      <c r="C26">
        <f>+'Ark1'!M896</f>
        <v>1</v>
      </c>
      <c r="D26" s="3" t="s">
        <v>92</v>
      </c>
      <c r="E26" s="313">
        <f>+'Ark1'!Q896</f>
        <v>24</v>
      </c>
      <c r="F26" s="313">
        <f>+'Ark1'!R896</f>
        <v>29</v>
      </c>
      <c r="G26" s="195">
        <f>+'Ark1'!AG896</f>
        <v>1.3996086601153843E-2</v>
      </c>
      <c r="H26" s="60">
        <f t="shared" ref="H26:H40" si="5">+G26-G42</f>
        <v>3.679096839674826E-3</v>
      </c>
      <c r="I26" s="195">
        <f>+'Ark1'!AH896</f>
        <v>17.241379310344826</v>
      </c>
      <c r="J26" s="95"/>
      <c r="K26" s="505">
        <f>+'Ark1'!AI896</f>
        <v>5</v>
      </c>
      <c r="L26" s="89"/>
      <c r="M26" s="92">
        <f>+'Ark1'!U896</f>
        <v>16.39310344827587</v>
      </c>
      <c r="N26" s="195"/>
      <c r="O26" s="108"/>
      <c r="P26" s="148">
        <f>+IF(K26=0,"",'Ark1'!AJ896)</f>
        <v>111.6</v>
      </c>
      <c r="Q26" s="392"/>
      <c r="R26" s="22">
        <f>+IF(K26=0,"",'Ark1'!AL896)</f>
        <v>14.472287240396373</v>
      </c>
      <c r="S26" s="108"/>
      <c r="T26" s="71"/>
      <c r="U26" s="1">
        <f>+'Ark1'!S896</f>
        <v>0.89655172413793105</v>
      </c>
      <c r="V26" s="60">
        <f t="shared" ref="V26:V40" si="6">+U26-U42</f>
        <v>-0.48440065681444988</v>
      </c>
      <c r="W26" s="108"/>
      <c r="X26" s="92">
        <f>+'Ark1'!X896</f>
        <v>44.827586206896555</v>
      </c>
      <c r="Y26" s="92">
        <f>+'Ark1'!Y896</f>
        <v>13.793103448275859</v>
      </c>
      <c r="Z26" s="92">
        <f>+'Ark1'!Z896</f>
        <v>5.9768479199544524</v>
      </c>
      <c r="AA26" s="1">
        <f>+'Ark1'!AA896</f>
        <v>0.95933984436162478</v>
      </c>
      <c r="AB26" s="1">
        <f>+'Ark1'!AB896</f>
        <v>0</v>
      </c>
      <c r="AC26" s="11">
        <f>+'Ark1'!AD896</f>
        <v>0</v>
      </c>
      <c r="AD26" s="1">
        <f t="shared" ref="AD26:AD40" si="7">+M26/U26</f>
        <v>18.284615384615392</v>
      </c>
      <c r="AE26" s="11">
        <f t="shared" ref="AE26:AE40" si="8">+F26/E26</f>
        <v>1.2083333333333333</v>
      </c>
      <c r="AF26" s="46"/>
      <c r="AG26" s="4"/>
      <c r="AH26" s="58"/>
      <c r="AI26" s="58"/>
      <c r="AJ26" s="5"/>
      <c r="AK26" s="5"/>
      <c r="AM26" s="1"/>
      <c r="AN26" s="1"/>
      <c r="AO26" s="11"/>
      <c r="AP26" s="11"/>
      <c r="AQ26" s="11"/>
    </row>
    <row r="27" spans="1:43" ht="15.6">
      <c r="A27" s="46"/>
      <c r="B27">
        <f>+'Ark1'!C897</f>
        <v>2023</v>
      </c>
      <c r="C27">
        <f>+'Ark1'!M897</f>
        <v>2</v>
      </c>
      <c r="D27" s="3" t="s">
        <v>93</v>
      </c>
      <c r="E27" s="313">
        <f>+'Ark1'!Q897</f>
        <v>583</v>
      </c>
      <c r="F27" s="313">
        <f>+'Ark1'!R897</f>
        <v>796</v>
      </c>
      <c r="G27" s="195">
        <f>+'Ark1'!AG897</f>
        <v>0.47771876153475606</v>
      </c>
      <c r="H27" s="60">
        <f t="shared" si="5"/>
        <v>-6.5295452143345811E-2</v>
      </c>
      <c r="I27" s="195">
        <f>+'Ark1'!AH897</f>
        <v>3.6432160804020097</v>
      </c>
      <c r="J27" s="95"/>
      <c r="K27" s="505">
        <f>+'Ark1'!AI897</f>
        <v>341</v>
      </c>
      <c r="L27" s="89"/>
      <c r="M27" s="92">
        <f>+'Ark1'!U897</f>
        <v>20.385050251256295</v>
      </c>
      <c r="N27" s="195"/>
      <c r="O27" s="108"/>
      <c r="P27" s="148">
        <f>+IF(K27=0,"",'Ark1'!AJ897)</f>
        <v>111.8941348973607</v>
      </c>
      <c r="Q27" s="392"/>
      <c r="R27" s="22">
        <f>+IF(K27=0,"",'Ark1'!AL897)</f>
        <v>15.420177841787057</v>
      </c>
      <c r="S27" s="108"/>
      <c r="T27" s="71"/>
      <c r="U27" s="1">
        <f>+'Ark1'!S897</f>
        <v>2.7814070351758793</v>
      </c>
      <c r="V27" s="60">
        <f t="shared" si="6"/>
        <v>0.10670823999515733</v>
      </c>
      <c r="W27" s="108"/>
      <c r="X27" s="92">
        <f>+'Ark1'!X897</f>
        <v>78.266331658291449</v>
      </c>
      <c r="Y27" s="92">
        <f>+'Ark1'!Y897</f>
        <v>33.91959798994975</v>
      </c>
      <c r="Z27" s="92">
        <f>+'Ark1'!Z897</f>
        <v>5.9427008666463363</v>
      </c>
      <c r="AA27" s="1">
        <f>+'Ark1'!AA897</f>
        <v>1.8307688557451995</v>
      </c>
      <c r="AB27" s="1">
        <f>+'Ark1'!AB897</f>
        <v>0</v>
      </c>
      <c r="AC27" s="11">
        <f>+'Ark1'!AD897</f>
        <v>0</v>
      </c>
      <c r="AD27" s="1">
        <f t="shared" si="7"/>
        <v>7.3290424570912434</v>
      </c>
      <c r="AE27" s="11">
        <f t="shared" si="8"/>
        <v>1.3653516295025729</v>
      </c>
      <c r="AF27" s="46"/>
      <c r="AG27" s="4"/>
      <c r="AH27" s="58"/>
      <c r="AI27" s="58"/>
      <c r="AJ27" s="5"/>
      <c r="AK27" s="5"/>
      <c r="AM27" s="1"/>
      <c r="AN27" s="1"/>
      <c r="AO27" s="11"/>
      <c r="AP27" s="11"/>
      <c r="AQ27" s="11"/>
    </row>
    <row r="28" spans="1:43" ht="15.6">
      <c r="A28" s="46"/>
      <c r="B28">
        <f>+'Ark1'!C898</f>
        <v>2023</v>
      </c>
      <c r="C28">
        <f>+'Ark1'!M898</f>
        <v>3</v>
      </c>
      <c r="D28" s="3" t="s">
        <v>94</v>
      </c>
      <c r="E28" s="313">
        <f>+'Ark1'!Q898</f>
        <v>1973</v>
      </c>
      <c r="F28" s="313">
        <f>+'Ark1'!R898</f>
        <v>3327</v>
      </c>
      <c r="G28" s="195">
        <f>+'Ark1'!AG898</f>
        <v>2.3095544856331465</v>
      </c>
      <c r="H28" s="60">
        <f t="shared" si="5"/>
        <v>-8.426596062560332E-2</v>
      </c>
      <c r="I28" s="195">
        <f>+'Ark1'!AH898</f>
        <v>2.4346257889990977</v>
      </c>
      <c r="J28" s="95"/>
      <c r="K28" s="505">
        <f>+'Ark1'!AI898</f>
        <v>1145</v>
      </c>
      <c r="L28" s="89"/>
      <c r="M28" s="92">
        <f>+'Ark1'!U898</f>
        <v>23.579140366696755</v>
      </c>
      <c r="N28" s="195"/>
      <c r="O28" s="108"/>
      <c r="P28" s="148">
        <f>+IF(K28=0,"",'Ark1'!AJ898)</f>
        <v>113.15152838427944</v>
      </c>
      <c r="Q28" s="392"/>
      <c r="R28" s="22">
        <f>+IF(K28=0,"",'Ark1'!AL898)</f>
        <v>16.956730213394906</v>
      </c>
      <c r="S28" s="108"/>
      <c r="T28" s="71"/>
      <c r="U28" s="1">
        <f>+'Ark1'!S898</f>
        <v>4.3712052900510976</v>
      </c>
      <c r="V28" s="60">
        <f t="shared" si="6"/>
        <v>0.10955864487090317</v>
      </c>
      <c r="W28" s="108"/>
      <c r="X28" s="92">
        <f>+'Ark1'!X898</f>
        <v>89.359783588818757</v>
      </c>
      <c r="Y28" s="92">
        <f>+'Ark1'!Y898</f>
        <v>56.747820859633293</v>
      </c>
      <c r="Z28" s="92">
        <f>+'Ark1'!Z898</f>
        <v>5.7637485386808684</v>
      </c>
      <c r="AA28" s="1">
        <f>+'Ark1'!AA898</f>
        <v>1.8936688742930896</v>
      </c>
      <c r="AB28" s="1">
        <f>+'Ark1'!AB898</f>
        <v>0</v>
      </c>
      <c r="AC28" s="11">
        <f>+'Ark1'!AD898</f>
        <v>0</v>
      </c>
      <c r="AD28" s="1">
        <f t="shared" si="7"/>
        <v>5.3941965206628684</v>
      </c>
      <c r="AE28" s="11">
        <f t="shared" si="8"/>
        <v>1.6862645717181957</v>
      </c>
      <c r="AF28" s="46"/>
      <c r="AG28" s="4"/>
      <c r="AH28" s="58"/>
      <c r="AI28" s="58"/>
      <c r="AJ28" s="5"/>
      <c r="AK28" s="5"/>
      <c r="AM28" s="1"/>
      <c r="AN28" s="1"/>
      <c r="AO28" s="11"/>
      <c r="AP28" s="11"/>
      <c r="AQ28" s="11"/>
    </row>
    <row r="29" spans="1:43" ht="15.6">
      <c r="A29" s="46"/>
      <c r="B29">
        <f>+'Ark1'!C899</f>
        <v>2023</v>
      </c>
      <c r="C29">
        <f>+'Ark1'!M899</f>
        <v>4</v>
      </c>
      <c r="D29" s="3" t="s">
        <v>95</v>
      </c>
      <c r="E29" s="313">
        <f>+'Ark1'!Q899</f>
        <v>4014</v>
      </c>
      <c r="F29" s="313">
        <f>+'Ark1'!R899</f>
        <v>9680</v>
      </c>
      <c r="G29" s="195">
        <f>+'Ark1'!AG899</f>
        <v>7.4501516377651615</v>
      </c>
      <c r="H29" s="60">
        <f t="shared" si="5"/>
        <v>0.55032905602243076</v>
      </c>
      <c r="I29" s="195">
        <f>+'Ark1'!AH899</f>
        <v>2.7892561983471071</v>
      </c>
      <c r="J29" s="95"/>
      <c r="K29" s="505">
        <f>+'Ark1'!AI899</f>
        <v>3656</v>
      </c>
      <c r="L29" s="89"/>
      <c r="M29" s="92">
        <f>+'Ark1'!U899</f>
        <v>26.142210743801723</v>
      </c>
      <c r="N29" s="195"/>
      <c r="O29" s="108"/>
      <c r="P29" s="148">
        <f>+IF(K29=0,"",'Ark1'!AJ899)</f>
        <v>114.29718271334804</v>
      </c>
      <c r="Q29" s="392"/>
      <c r="R29" s="22">
        <f>+IF(K29=0,"",'Ark1'!AL899)</f>
        <v>17.999938206831221</v>
      </c>
      <c r="S29" s="108"/>
      <c r="T29" s="71"/>
      <c r="U29" s="1">
        <f>+'Ark1'!S899</f>
        <v>5.5138429752066118</v>
      </c>
      <c r="V29" s="60">
        <f t="shared" si="6"/>
        <v>0.14073691460055127</v>
      </c>
      <c r="W29" s="108"/>
      <c r="X29" s="92">
        <f>+'Ark1'!X899</f>
        <v>93.181818181818173</v>
      </c>
      <c r="Y29" s="92">
        <f>+'Ark1'!Y899</f>
        <v>73.481404958677686</v>
      </c>
      <c r="Z29" s="92">
        <f>+'Ark1'!Z899</f>
        <v>5.9009070311516396</v>
      </c>
      <c r="AA29" s="1">
        <f>+'Ark1'!AA899</f>
        <v>1.7363441527144101</v>
      </c>
      <c r="AB29" s="1">
        <f>+'Ark1'!AB899</f>
        <v>0</v>
      </c>
      <c r="AC29" s="11">
        <f>+'Ark1'!AD899</f>
        <v>0</v>
      </c>
      <c r="AD29" s="1">
        <f t="shared" si="7"/>
        <v>4.7411960879829254</v>
      </c>
      <c r="AE29" s="11">
        <f t="shared" si="8"/>
        <v>2.4115595416043845</v>
      </c>
      <c r="AF29" s="46"/>
      <c r="AG29" s="4"/>
      <c r="AH29" s="58"/>
      <c r="AI29" s="58"/>
      <c r="AJ29" s="5"/>
      <c r="AK29" s="5"/>
      <c r="AM29" s="1"/>
      <c r="AN29" s="1"/>
      <c r="AO29" s="11"/>
      <c r="AP29" s="11"/>
      <c r="AQ29" s="11"/>
    </row>
    <row r="30" spans="1:43" ht="15.6">
      <c r="A30" s="46"/>
      <c r="B30">
        <f>+'Ark1'!C900</f>
        <v>2023</v>
      </c>
      <c r="C30">
        <f>+'Ark1'!M900</f>
        <v>5</v>
      </c>
      <c r="D30" s="3" t="s">
        <v>96</v>
      </c>
      <c r="E30" s="313">
        <f>+'Ark1'!Q900</f>
        <v>5455</v>
      </c>
      <c r="F30" s="313">
        <f>+'Ark1'!R900</f>
        <v>15415</v>
      </c>
      <c r="G30" s="195">
        <f>+'Ark1'!AG900</f>
        <v>12.615920548508798</v>
      </c>
      <c r="H30" s="60">
        <f t="shared" si="5"/>
        <v>0.43370055802768093</v>
      </c>
      <c r="I30" s="195">
        <f>+'Ark1'!AH900</f>
        <v>2.9127473240350303</v>
      </c>
      <c r="J30" s="95"/>
      <c r="K30" s="505">
        <f>+'Ark1'!AI900</f>
        <v>5482</v>
      </c>
      <c r="L30" s="89"/>
      <c r="M30" s="92">
        <f>+'Ark1'!U900</f>
        <v>27.798923126824501</v>
      </c>
      <c r="N30" s="195"/>
      <c r="O30" s="108"/>
      <c r="P30" s="148">
        <f>+IF(K30=0,"",'Ark1'!AJ900)</f>
        <v>114.63830718715791</v>
      </c>
      <c r="Q30" s="392"/>
      <c r="R30" s="22">
        <f>+IF(K30=0,"",'Ark1'!AL900)</f>
        <v>18.987492980735436</v>
      </c>
      <c r="S30" s="108"/>
      <c r="T30" s="71"/>
      <c r="U30" s="1">
        <f>+'Ark1'!S900</f>
        <v>6.2333441453130067</v>
      </c>
      <c r="V30" s="60">
        <f t="shared" si="6"/>
        <v>0.13807719587518275</v>
      </c>
      <c r="W30" s="108"/>
      <c r="X30" s="92">
        <f>+'Ark1'!X900</f>
        <v>93.376581252027236</v>
      </c>
      <c r="Y30" s="92">
        <f>+'Ark1'!Y900</f>
        <v>79.617255919558886</v>
      </c>
      <c r="Z30" s="92">
        <f>+'Ark1'!Z900</f>
        <v>6.4608222344963737</v>
      </c>
      <c r="AA30" s="1">
        <f>+'Ark1'!AA900</f>
        <v>1.6519317289741839</v>
      </c>
      <c r="AB30" s="1">
        <f>+'Ark1'!AB900</f>
        <v>0.20119435414987796</v>
      </c>
      <c r="AC30" s="11">
        <f>+'Ark1'!AD900</f>
        <v>1.4141637340790605</v>
      </c>
      <c r="AD30" s="1">
        <f t="shared" si="7"/>
        <v>4.4597125521662626</v>
      </c>
      <c r="AE30" s="11">
        <f t="shared" si="8"/>
        <v>2.8258478460128322</v>
      </c>
      <c r="AF30" s="46"/>
      <c r="AG30" s="4"/>
      <c r="AH30" s="58"/>
      <c r="AI30" s="58"/>
      <c r="AJ30" s="5"/>
      <c r="AK30" s="5"/>
      <c r="AM30" s="1"/>
      <c r="AN30" s="1"/>
      <c r="AO30" s="11"/>
      <c r="AP30" s="11"/>
      <c r="AQ30" s="11"/>
    </row>
    <row r="31" spans="1:43" ht="15.6">
      <c r="A31" s="46"/>
      <c r="B31">
        <f>+'Ark1'!C901</f>
        <v>2023</v>
      </c>
      <c r="C31">
        <f>+'Ark1'!M901</f>
        <v>6</v>
      </c>
      <c r="D31" s="3" t="s">
        <v>97</v>
      </c>
      <c r="E31" s="313">
        <f>+'Ark1'!Q901</f>
        <v>6142</v>
      </c>
      <c r="F31" s="313">
        <f>+'Ark1'!R901</f>
        <v>17151</v>
      </c>
      <c r="G31" s="195">
        <f>+'Ark1'!AG901</f>
        <v>14.668087178190662</v>
      </c>
      <c r="H31" s="60">
        <f t="shared" si="5"/>
        <v>0.74531303941695981</v>
      </c>
      <c r="I31" s="195">
        <f>+'Ark1'!AH901</f>
        <v>3.1834878432744449</v>
      </c>
      <c r="J31" s="95"/>
      <c r="K31" s="505">
        <f>+'Ark1'!AI901</f>
        <v>5010</v>
      </c>
      <c r="L31" s="89"/>
      <c r="M31" s="92">
        <f>+'Ark1'!U901</f>
        <v>29.049361553262234</v>
      </c>
      <c r="N31" s="195"/>
      <c r="O31" s="108"/>
      <c r="P31" s="148">
        <f>+IF(K31=0,"",'Ark1'!AJ901)</f>
        <v>114.61722554890216</v>
      </c>
      <c r="Q31" s="392"/>
      <c r="R31" s="22">
        <f>+IF(K31=0,"",'Ark1'!AL901)</f>
        <v>19.761567259366565</v>
      </c>
      <c r="S31" s="108"/>
      <c r="T31" s="71"/>
      <c r="U31" s="1">
        <f>+'Ark1'!S901</f>
        <v>6.8419334149612272</v>
      </c>
      <c r="V31" s="60">
        <f t="shared" si="6"/>
        <v>2.4343023368582628E-2</v>
      </c>
      <c r="W31" s="108"/>
      <c r="X31" s="92">
        <f>+'Ark1'!X901</f>
        <v>94.081977727246255</v>
      </c>
      <c r="Y31" s="92">
        <f>+'Ark1'!Y901</f>
        <v>82.234272054107649</v>
      </c>
      <c r="Z31" s="92">
        <f>+'Ark1'!Z901</f>
        <v>6.8746609120568243</v>
      </c>
      <c r="AA31" s="1">
        <f>+'Ark1'!AA901</f>
        <v>1.5322030831923461</v>
      </c>
      <c r="AB31" s="1">
        <f>+'Ark1'!AB901</f>
        <v>0</v>
      </c>
      <c r="AC31" s="11">
        <f>+'Ark1'!AD901</f>
        <v>0</v>
      </c>
      <c r="AD31" s="1">
        <f t="shared" si="7"/>
        <v>4.2457825575648132</v>
      </c>
      <c r="AE31" s="11">
        <f t="shared" si="8"/>
        <v>2.7924128948225335</v>
      </c>
      <c r="AF31" s="46"/>
      <c r="AG31" s="4"/>
      <c r="AH31" s="58"/>
      <c r="AI31" s="58"/>
      <c r="AJ31" s="5"/>
      <c r="AK31" s="5"/>
      <c r="AM31" s="1"/>
      <c r="AN31" s="1"/>
      <c r="AO31" s="11"/>
      <c r="AP31" s="11"/>
      <c r="AQ31" s="11"/>
    </row>
    <row r="32" spans="1:43" ht="15.6">
      <c r="A32" s="46"/>
      <c r="B32">
        <f>+'Ark1'!C902</f>
        <v>2023</v>
      </c>
      <c r="C32">
        <f>+'Ark1'!M902</f>
        <v>7</v>
      </c>
      <c r="D32" s="3" t="s">
        <v>98</v>
      </c>
      <c r="E32" s="313">
        <f>+'Ark1'!Q902</f>
        <v>6801</v>
      </c>
      <c r="F32" s="313">
        <f>+'Ark1'!R902</f>
        <v>19996</v>
      </c>
      <c r="G32" s="195">
        <f>+'Ark1'!AG902</f>
        <v>17.941269576654427</v>
      </c>
      <c r="H32" s="60">
        <f t="shared" si="5"/>
        <v>-0.29606377313253773</v>
      </c>
      <c r="I32" s="195">
        <f>+'Ark1'!AH902</f>
        <v>3.0256051210242041</v>
      </c>
      <c r="J32" s="95"/>
      <c r="K32" s="505">
        <f>+'Ark1'!AI902</f>
        <v>5426</v>
      </c>
      <c r="L32" s="89"/>
      <c r="M32" s="92">
        <f>+'Ark1'!U902</f>
        <v>30.476325265052992</v>
      </c>
      <c r="N32" s="195"/>
      <c r="O32" s="108"/>
      <c r="P32" s="148">
        <f>+IF(K32=0,"",'Ark1'!AJ902)</f>
        <v>114.9369701437523</v>
      </c>
      <c r="Q32" s="392"/>
      <c r="R32" s="22">
        <f>+IF(K32=0,"",'Ark1'!AL902)</f>
        <v>20.766306259525191</v>
      </c>
      <c r="S32" s="108"/>
      <c r="T32" s="71"/>
      <c r="U32" s="1">
        <f>+'Ark1'!S902</f>
        <v>7.299459891978394</v>
      </c>
      <c r="V32" s="60">
        <f t="shared" si="6"/>
        <v>2.9709891978393799E-2</v>
      </c>
      <c r="W32" s="108"/>
      <c r="X32" s="92">
        <f>+'Ark1'!X902</f>
        <v>94.848969793958815</v>
      </c>
      <c r="Y32" s="92">
        <f>+'Ark1'!Y902</f>
        <v>83.37667533506702</v>
      </c>
      <c r="Z32" s="92">
        <f>+'Ark1'!Z902</f>
        <v>7.4908253959125055</v>
      </c>
      <c r="AA32" s="1">
        <f>+'Ark1'!AA902</f>
        <v>1.4478815492082828</v>
      </c>
      <c r="AB32" s="1">
        <f>+'Ark1'!AB902</f>
        <v>0</v>
      </c>
      <c r="AC32" s="11">
        <f>+'Ark1'!AD902</f>
        <v>0</v>
      </c>
      <c r="AD32" s="1">
        <f t="shared" si="7"/>
        <v>4.1751479857495193</v>
      </c>
      <c r="AE32" s="11">
        <f t="shared" si="8"/>
        <v>2.9401558594324366</v>
      </c>
      <c r="AF32" s="46"/>
      <c r="AG32" s="4"/>
      <c r="AH32" s="58"/>
      <c r="AI32" s="58"/>
      <c r="AJ32" s="5"/>
      <c r="AK32" s="5"/>
      <c r="AM32" s="13"/>
      <c r="AN32" s="13"/>
      <c r="AO32" s="11"/>
      <c r="AP32" s="11"/>
      <c r="AQ32" s="11"/>
    </row>
    <row r="33" spans="1:43" ht="16.5" customHeight="1">
      <c r="A33" s="46"/>
      <c r="B33">
        <f>+'Ark1'!C903</f>
        <v>2023</v>
      </c>
      <c r="C33">
        <f>+'Ark1'!M903</f>
        <v>8</v>
      </c>
      <c r="D33" s="3" t="s">
        <v>99</v>
      </c>
      <c r="E33" s="313">
        <f>+'Ark1'!Q903</f>
        <v>6919</v>
      </c>
      <c r="F33" s="313">
        <f>+'Ark1'!R903</f>
        <v>18588</v>
      </c>
      <c r="G33" s="195">
        <f>+'Ark1'!AG903</f>
        <v>17.920541884665528</v>
      </c>
      <c r="H33" s="60">
        <f t="shared" si="5"/>
        <v>-9.0270775461707586E-2</v>
      </c>
      <c r="I33" s="195">
        <f>+'Ark1'!AH903</f>
        <v>3.0019367333763718</v>
      </c>
      <c r="J33" s="95"/>
      <c r="K33" s="505">
        <f>+'Ark1'!AI903</f>
        <v>5840</v>
      </c>
      <c r="L33" s="89"/>
      <c r="M33" s="92">
        <f>+'Ark1'!U903</f>
        <v>32.746963094469621</v>
      </c>
      <c r="N33" s="195"/>
      <c r="O33" s="108"/>
      <c r="P33" s="148">
        <f>+IF(K33=0,"",'Ark1'!AJ903)</f>
        <v>115.16667808219162</v>
      </c>
      <c r="Q33" s="392"/>
      <c r="R33" s="22">
        <f>+IF(K33=0,"",'Ark1'!AL903)</f>
        <v>21.990526246886528</v>
      </c>
      <c r="S33" s="108"/>
      <c r="T33" s="71"/>
      <c r="U33" s="1">
        <f>+'Ark1'!S903</f>
        <v>7.7798041747363902</v>
      </c>
      <c r="V33" s="60">
        <f t="shared" si="6"/>
        <v>6.2380961906819188E-2</v>
      </c>
      <c r="W33" s="108"/>
      <c r="X33" s="92">
        <f>+'Ark1'!X903</f>
        <v>97.573703464600811</v>
      </c>
      <c r="Y33" s="92">
        <f>+'Ark1'!Y903</f>
        <v>86.948568969227438</v>
      </c>
      <c r="Z33" s="92">
        <f>+'Ark1'!Z903</f>
        <v>7.8226362320670493</v>
      </c>
      <c r="AA33" s="1">
        <f>+'Ark1'!AA903</f>
        <v>1.3620035670890451</v>
      </c>
      <c r="AB33" s="1">
        <f>+'Ark1'!AB903</f>
        <v>0</v>
      </c>
      <c r="AC33" s="11">
        <f>+'Ark1'!AD903</f>
        <v>0</v>
      </c>
      <c r="AD33" s="1">
        <f t="shared" si="7"/>
        <v>4.2092271680577635</v>
      </c>
      <c r="AE33" s="11">
        <f t="shared" si="8"/>
        <v>2.6865153923977454</v>
      </c>
      <c r="AF33" s="46"/>
      <c r="AG33" s="4"/>
      <c r="AH33" s="58"/>
      <c r="AI33" s="58"/>
      <c r="AJ33" s="5"/>
      <c r="AK33" s="5"/>
      <c r="AM33" s="13"/>
      <c r="AN33" s="13"/>
      <c r="AO33" s="11"/>
      <c r="AP33" s="11"/>
      <c r="AQ33" s="11"/>
    </row>
    <row r="34" spans="1:43" ht="16.5" customHeight="1">
      <c r="A34" s="46"/>
      <c r="B34">
        <f>+'Ark1'!C904</f>
        <v>2023</v>
      </c>
      <c r="C34">
        <f>+'Ark1'!M904</f>
        <v>9</v>
      </c>
      <c r="D34" s="3" t="s">
        <v>100</v>
      </c>
      <c r="E34" s="313">
        <f>+'Ark1'!Q904</f>
        <v>5274</v>
      </c>
      <c r="F34" s="313">
        <f>+'Ark1'!R904</f>
        <v>10979</v>
      </c>
      <c r="G34" s="195">
        <f>+'Ark1'!AG904</f>
        <v>11.387665323068855</v>
      </c>
      <c r="H34" s="60">
        <f t="shared" si="5"/>
        <v>-0.4019115394337831</v>
      </c>
      <c r="I34" s="195">
        <f>+'Ark1'!AH904</f>
        <v>3.0057382275252755</v>
      </c>
      <c r="J34" s="95"/>
      <c r="K34" s="505">
        <f>+'Ark1'!AI904</f>
        <v>3690</v>
      </c>
      <c r="L34" s="89"/>
      <c r="M34" s="92">
        <f>+'Ark1'!U904</f>
        <v>35.230959103743551</v>
      </c>
      <c r="N34" s="195"/>
      <c r="O34" s="108"/>
      <c r="P34" s="148">
        <f>+IF(K34=0,"",'Ark1'!AJ904)</f>
        <v>115.4906504065043</v>
      </c>
      <c r="Q34" s="392"/>
      <c r="R34" s="22">
        <f>+IF(K34=0,"",'Ark1'!AL904)</f>
        <v>23.109635278426037</v>
      </c>
      <c r="S34" s="108"/>
      <c r="T34" s="71"/>
      <c r="U34" s="1">
        <f>+'Ark1'!S904</f>
        <v>8.2106749248565443</v>
      </c>
      <c r="V34" s="60">
        <f t="shared" si="6"/>
        <v>4.1944412607104908E-2</v>
      </c>
      <c r="W34" s="108"/>
      <c r="X34" s="92">
        <f>+'Ark1'!X904</f>
        <v>99.16203661535657</v>
      </c>
      <c r="Y34" s="92">
        <f>+'Ark1'!Y904</f>
        <v>90.408962564896626</v>
      </c>
      <c r="Z34" s="92">
        <f>+'Ark1'!Z904</f>
        <v>8.0665793739542</v>
      </c>
      <c r="AA34" s="1">
        <f>+'Ark1'!AA904</f>
        <v>1.2674758485907336</v>
      </c>
      <c r="AB34" s="1">
        <f>+'Ark1'!AB904</f>
        <v>0</v>
      </c>
      <c r="AC34" s="11">
        <f>+'Ark1'!AD904</f>
        <v>0</v>
      </c>
      <c r="AD34" s="1">
        <f t="shared" si="7"/>
        <v>4.2908724832214817</v>
      </c>
      <c r="AE34" s="11">
        <f t="shared" si="8"/>
        <v>2.0817216533940082</v>
      </c>
      <c r="AF34" s="46"/>
      <c r="AG34" s="4"/>
      <c r="AH34" s="57"/>
      <c r="AI34" s="58"/>
      <c r="AJ34" s="5"/>
      <c r="AK34" s="5"/>
      <c r="AM34" s="13"/>
      <c r="AN34" s="13"/>
      <c r="AO34" s="11"/>
      <c r="AP34" s="11"/>
      <c r="AQ34" s="11"/>
    </row>
    <row r="35" spans="1:43" ht="15.6">
      <c r="A35" s="46"/>
      <c r="B35">
        <f>+'Ark1'!C905</f>
        <v>2023</v>
      </c>
      <c r="C35">
        <f>+'Ark1'!M905</f>
        <v>10</v>
      </c>
      <c r="D35" s="3" t="s">
        <v>101</v>
      </c>
      <c r="E35" s="313">
        <f>+'Ark1'!Q905</f>
        <v>3400</v>
      </c>
      <c r="F35" s="313">
        <f>+'Ark1'!R905</f>
        <v>5526</v>
      </c>
      <c r="G35" s="195">
        <f>+'Ark1'!AG905</f>
        <v>6.1117530400234674</v>
      </c>
      <c r="H35" s="60">
        <f t="shared" si="5"/>
        <v>-0.32221152521926122</v>
      </c>
      <c r="I35" s="195">
        <f>+'Ark1'!AH905</f>
        <v>3.2754252623959474</v>
      </c>
      <c r="J35" s="95"/>
      <c r="K35" s="505">
        <f>+'Ark1'!AI905</f>
        <v>1821</v>
      </c>
      <c r="L35" s="89"/>
      <c r="M35" s="92">
        <f>+'Ark1'!U905</f>
        <v>37.567082880926563</v>
      </c>
      <c r="N35" s="195"/>
      <c r="O35" s="108"/>
      <c r="P35" s="148">
        <f>+IF(K35=0,"",'Ark1'!AJ905)</f>
        <v>116.0760571114772</v>
      </c>
      <c r="Q35" s="392"/>
      <c r="R35" s="22">
        <f>+IF(K35=0,"",'Ark1'!AL905)</f>
        <v>24.234996896452</v>
      </c>
      <c r="S35" s="108"/>
      <c r="T35" s="71"/>
      <c r="U35" s="1">
        <f>+'Ark1'!S905</f>
        <v>8.5826999638074568</v>
      </c>
      <c r="V35" s="60">
        <f t="shared" si="6"/>
        <v>-3.1353523345137191E-2</v>
      </c>
      <c r="W35" s="108"/>
      <c r="X35" s="92">
        <f>+'Ark1'!X905</f>
        <v>99.67426710097719</v>
      </c>
      <c r="Y35" s="92">
        <f>+'Ark1'!Y905</f>
        <v>93.756786102062975</v>
      </c>
      <c r="Z35" s="92">
        <f>+'Ark1'!Z905</f>
        <v>8.1557375780879156</v>
      </c>
      <c r="AA35" s="1">
        <f>+'Ark1'!AA905</f>
        <v>1.2474879656700129</v>
      </c>
      <c r="AB35" s="1">
        <f>+'Ark1'!AB905</f>
        <v>0</v>
      </c>
      <c r="AC35" s="11">
        <f>+'Ark1'!AD905</f>
        <v>0</v>
      </c>
      <c r="AD35" s="1">
        <f t="shared" si="7"/>
        <v>4.3770705068735802</v>
      </c>
      <c r="AE35" s="11">
        <f t="shared" si="8"/>
        <v>1.6252941176470588</v>
      </c>
      <c r="AF35" s="46"/>
      <c r="AI35" s="58"/>
      <c r="AM35" s="13"/>
      <c r="AN35" s="13"/>
      <c r="AO35" s="11"/>
      <c r="AP35" s="11"/>
      <c r="AQ35" s="11"/>
    </row>
    <row r="36" spans="1:43" ht="17.25" customHeight="1">
      <c r="A36" s="46"/>
      <c r="B36">
        <f>+'Ark1'!C906</f>
        <v>2023</v>
      </c>
      <c r="C36">
        <f>+'Ark1'!M906</f>
        <v>11</v>
      </c>
      <c r="D36" s="3" t="s">
        <v>102</v>
      </c>
      <c r="E36" s="313">
        <f>+'Ark1'!Q906</f>
        <v>2542</v>
      </c>
      <c r="F36" s="313">
        <f>+'Ark1'!R906</f>
        <v>3838</v>
      </c>
      <c r="G36" s="195">
        <f>+'Ark1'!AG906</f>
        <v>4.4550715389475979</v>
      </c>
      <c r="H36" s="60">
        <f t="shared" si="5"/>
        <v>-0.21954234460928124</v>
      </c>
      <c r="I36" s="195">
        <f>+'Ark1'!AH906</f>
        <v>3.4132360604481504</v>
      </c>
      <c r="J36" s="95"/>
      <c r="K36" s="505">
        <f>+'Ark1'!AI906</f>
        <v>1373</v>
      </c>
      <c r="L36" s="89"/>
      <c r="M36" s="92">
        <f>+'Ark1'!U906</f>
        <v>39.427774882751514</v>
      </c>
      <c r="N36" s="195"/>
      <c r="O36" s="108"/>
      <c r="P36" s="148">
        <f>+IF(K36=0,"",'Ark1'!AJ906)</f>
        <v>116.44027676620529</v>
      </c>
      <c r="Q36" s="392"/>
      <c r="R36" s="22">
        <f>+IF(K36=0,"",'Ark1'!AL906)</f>
        <v>25.203872807580559</v>
      </c>
      <c r="S36" s="108"/>
      <c r="T36" s="71"/>
      <c r="U36" s="1">
        <f>+'Ark1'!S906</f>
        <v>8.847316310578428</v>
      </c>
      <c r="V36" s="60">
        <f t="shared" si="6"/>
        <v>1.3474847163791992E-2</v>
      </c>
      <c r="W36" s="108"/>
      <c r="X36" s="92">
        <f>+'Ark1'!X906</f>
        <v>99.895779051589372</v>
      </c>
      <c r="Y36" s="92">
        <f>+'Ark1'!Y906</f>
        <v>96.430432516935923</v>
      </c>
      <c r="Z36" s="92">
        <f>+'Ark1'!Z906</f>
        <v>8.2020955773318942</v>
      </c>
      <c r="AA36" s="1">
        <f>+'Ark1'!AA906</f>
        <v>1.2062594431503555</v>
      </c>
      <c r="AB36" s="1">
        <f>+'Ark1'!AB906</f>
        <v>0</v>
      </c>
      <c r="AC36" s="11">
        <f>+'Ark1'!AD906</f>
        <v>0</v>
      </c>
      <c r="AD36" s="1">
        <f t="shared" si="7"/>
        <v>4.4564671928377981</v>
      </c>
      <c r="AE36" s="11">
        <f t="shared" si="8"/>
        <v>1.5098347757671124</v>
      </c>
      <c r="AF36" s="46"/>
      <c r="AG36" s="2"/>
      <c r="AH36" s="57"/>
      <c r="AI36" s="58"/>
      <c r="AK36" s="5"/>
      <c r="AM36" s="13"/>
      <c r="AN36" s="13"/>
      <c r="AO36" s="11"/>
      <c r="AP36" s="11"/>
      <c r="AQ36" s="11"/>
    </row>
    <row r="37" spans="1:43" ht="15.6">
      <c r="A37" s="46"/>
      <c r="B37">
        <f>+'Ark1'!C907</f>
        <v>2023</v>
      </c>
      <c r="C37">
        <f>+'Ark1'!M907</f>
        <v>12</v>
      </c>
      <c r="D37" s="3" t="s">
        <v>103</v>
      </c>
      <c r="E37" s="313">
        <f>+'Ark1'!Q907</f>
        <v>1519</v>
      </c>
      <c r="F37" s="313">
        <f>+'Ark1'!R907</f>
        <v>2145</v>
      </c>
      <c r="G37" s="195">
        <f>+'Ark1'!AG907</f>
        <v>2.6471180728442696</v>
      </c>
      <c r="H37" s="60">
        <f t="shared" si="5"/>
        <v>-9.4086317536098196E-2</v>
      </c>
      <c r="I37" s="195">
        <f>+'Ark1'!AH907</f>
        <v>3.216783216783218</v>
      </c>
      <c r="J37" s="95"/>
      <c r="K37" s="505">
        <f>+'Ark1'!AI907</f>
        <v>723</v>
      </c>
      <c r="L37" s="89"/>
      <c r="M37" s="92">
        <f>+'Ark1'!U907</f>
        <v>41.917808857808843</v>
      </c>
      <c r="N37" s="195"/>
      <c r="O37" s="108"/>
      <c r="P37" s="148">
        <f>+IF(K37=0,"",'Ark1'!AJ907)</f>
        <v>117.22531120331956</v>
      </c>
      <c r="Q37" s="392"/>
      <c r="R37" s="22">
        <f>+IF(K37=0,"",'Ark1'!AL907)</f>
        <v>26.658188828079489</v>
      </c>
      <c r="S37" s="108"/>
      <c r="T37" s="71"/>
      <c r="U37" s="1">
        <f>+'Ark1'!S907</f>
        <v>9.1221445221445183</v>
      </c>
      <c r="V37" s="60">
        <f t="shared" si="6"/>
        <v>-2.6833805631465424E-3</v>
      </c>
      <c r="W37" s="108"/>
      <c r="X37" s="92">
        <f>+'Ark1'!X907</f>
        <v>99.953379953379937</v>
      </c>
      <c r="Y37" s="92">
        <f>+'Ark1'!Y907</f>
        <v>97.482517482517466</v>
      </c>
      <c r="Z37" s="92">
        <f>+'Ark1'!Z907</f>
        <v>8.4458588272261252</v>
      </c>
      <c r="AA37" s="1">
        <f>+'Ark1'!AA907</f>
        <v>1.2206456572671665</v>
      </c>
      <c r="AB37" s="1">
        <f>+'Ark1'!AB907</f>
        <v>0</v>
      </c>
      <c r="AC37" s="11">
        <f>+'Ark1'!AD907</f>
        <v>0</v>
      </c>
      <c r="AD37" s="1">
        <f t="shared" si="7"/>
        <v>4.5951704400265756</v>
      </c>
      <c r="AE37" s="11">
        <f t="shared" si="8"/>
        <v>1.4121132323897301</v>
      </c>
      <c r="AF37" s="46"/>
      <c r="AG37" s="2"/>
      <c r="AH37" s="57"/>
      <c r="AI37" s="58"/>
      <c r="AM37" s="13"/>
      <c r="AN37" s="13"/>
      <c r="AO37" s="11"/>
      <c r="AP37" s="11"/>
      <c r="AQ37" s="11"/>
    </row>
    <row r="38" spans="1:43" ht="15.6">
      <c r="A38" s="46"/>
      <c r="B38">
        <f>+'Ark1'!C908</f>
        <v>2023</v>
      </c>
      <c r="C38">
        <f>+'Ark1'!M908</f>
        <v>13</v>
      </c>
      <c r="D38" s="3" t="s">
        <v>104</v>
      </c>
      <c r="E38" s="313">
        <f>+'Ark1'!Q908</f>
        <v>649</v>
      </c>
      <c r="F38" s="313">
        <f>+'Ark1'!R908</f>
        <v>802</v>
      </c>
      <c r="G38" s="195">
        <f>+'Ark1'!AG908</f>
        <v>1.0307908753111037</v>
      </c>
      <c r="H38" s="60">
        <f t="shared" si="5"/>
        <v>-0.10594970655689906</v>
      </c>
      <c r="I38" s="195">
        <f>+'Ark1'!AH908</f>
        <v>4.6134663341645892</v>
      </c>
      <c r="J38" s="95"/>
      <c r="K38" s="505">
        <f>+'Ark1'!AI908</f>
        <v>285</v>
      </c>
      <c r="L38" s="89"/>
      <c r="M38" s="92">
        <f>+'Ark1'!U908</f>
        <v>43.65648379052368</v>
      </c>
      <c r="N38" s="195"/>
      <c r="O38" s="108"/>
      <c r="P38" s="148">
        <f>+IF(K38=0,"",'Ark1'!AJ908)</f>
        <v>116.69859649122802</v>
      </c>
      <c r="Q38" s="392"/>
      <c r="R38" s="22">
        <f>+IF(K38=0,"",'Ark1'!AL908)</f>
        <v>27.48272888816242</v>
      </c>
      <c r="S38" s="108"/>
      <c r="T38" s="71"/>
      <c r="U38" s="1">
        <f>+'Ark1'!S908</f>
        <v>9.4389027431421439</v>
      </c>
      <c r="V38" s="60">
        <f t="shared" si="6"/>
        <v>-2.7449086846051074E-2</v>
      </c>
      <c r="W38" s="108"/>
      <c r="X38" s="92">
        <f>+'Ark1'!X908</f>
        <v>100</v>
      </c>
      <c r="Y38" s="92">
        <f>+'Ark1'!Y908</f>
        <v>98.503740648379022</v>
      </c>
      <c r="Z38" s="92">
        <f>+'Ark1'!Z908</f>
        <v>8.2723400607181006</v>
      </c>
      <c r="AA38" s="1">
        <f>+'Ark1'!AA908</f>
        <v>1.3067569623387951</v>
      </c>
      <c r="AB38" s="1">
        <f>+'Ark1'!AB908</f>
        <v>0</v>
      </c>
      <c r="AC38" s="11">
        <f>+'Ark1'!AD908</f>
        <v>0</v>
      </c>
      <c r="AD38" s="1">
        <f t="shared" si="7"/>
        <v>4.6251651254953758</v>
      </c>
      <c r="AE38" s="11">
        <f t="shared" si="8"/>
        <v>1.2357473035439137</v>
      </c>
      <c r="AF38" s="46"/>
      <c r="AG38" s="14"/>
      <c r="AH38" s="13"/>
      <c r="AI38" s="58"/>
      <c r="AM38" s="13"/>
      <c r="AN38" s="13"/>
      <c r="AO38" s="11"/>
      <c r="AP38" s="11"/>
      <c r="AQ38" s="11"/>
    </row>
    <row r="39" spans="1:43" ht="21">
      <c r="A39" s="46"/>
      <c r="B39">
        <f>+'Ark1'!C909</f>
        <v>2023</v>
      </c>
      <c r="C39">
        <f>+'Ark1'!M909</f>
        <v>14</v>
      </c>
      <c r="D39" s="3" t="s">
        <v>105</v>
      </c>
      <c r="E39" s="313">
        <f>+'Ark1'!Q909</f>
        <v>412</v>
      </c>
      <c r="F39" s="313">
        <f>+'Ark1'!R909</f>
        <v>505</v>
      </c>
      <c r="G39" s="195">
        <f>+'Ark1'!AG909</f>
        <v>0.67748831482068239</v>
      </c>
      <c r="H39" s="60">
        <f t="shared" si="5"/>
        <v>-1.3427168685692492E-2</v>
      </c>
      <c r="I39" s="195">
        <f>+'Ark1'!AH909</f>
        <v>7.1287128712871315</v>
      </c>
      <c r="J39" s="95"/>
      <c r="K39" s="505">
        <f>+'Ark1'!AI909</f>
        <v>179</v>
      </c>
      <c r="L39" s="89"/>
      <c r="M39" s="92">
        <f>+'Ark1'!U909</f>
        <v>45.568316831683191</v>
      </c>
      <c r="N39" s="195"/>
      <c r="O39" s="108"/>
      <c r="P39" s="148">
        <f>+IF(K39=0,"",'Ark1'!AJ909)</f>
        <v>117.85083798882678</v>
      </c>
      <c r="Q39" s="392"/>
      <c r="R39" s="22">
        <f>+IF(K39=0,"",'Ark1'!AL909)</f>
        <v>28.9407431179038</v>
      </c>
      <c r="S39" s="108"/>
      <c r="T39" s="71"/>
      <c r="U39" s="1">
        <f>+'Ark1'!S909</f>
        <v>9.6316831683168314</v>
      </c>
      <c r="V39" s="60">
        <f t="shared" si="6"/>
        <v>-1.490317706469213E-2</v>
      </c>
      <c r="W39" s="108"/>
      <c r="X39" s="92">
        <f>+'Ark1'!X909</f>
        <v>100</v>
      </c>
      <c r="Y39" s="92">
        <f>+'Ark1'!Y909</f>
        <v>98.613861386138623</v>
      </c>
      <c r="Z39" s="92">
        <f>+'Ark1'!Z909</f>
        <v>9.031258485959281</v>
      </c>
      <c r="AA39" s="1">
        <f>+'Ark1'!AA909</f>
        <v>1.478220142843006</v>
      </c>
      <c r="AB39" s="1">
        <f>+'Ark1'!AB909</f>
        <v>0</v>
      </c>
      <c r="AC39" s="11">
        <f>+'Ark1'!AD909</f>
        <v>0</v>
      </c>
      <c r="AD39" s="1">
        <f t="shared" si="7"/>
        <v>4.731085526315792</v>
      </c>
      <c r="AE39" s="11">
        <f t="shared" si="8"/>
        <v>1.2257281553398058</v>
      </c>
      <c r="AF39" s="46"/>
      <c r="AG39" s="2"/>
      <c r="AH39" s="5"/>
      <c r="AI39" s="58"/>
      <c r="AM39" s="56"/>
      <c r="AN39" s="56"/>
      <c r="AO39" s="11"/>
      <c r="AP39" s="11"/>
      <c r="AQ39" s="11"/>
    </row>
    <row r="40" spans="1:43" ht="15.6">
      <c r="A40" s="46"/>
      <c r="B40">
        <f>+'Ark1'!C910</f>
        <v>2023</v>
      </c>
      <c r="C40">
        <f>+'Ark1'!M910</f>
        <v>15</v>
      </c>
      <c r="D40" s="3" t="s">
        <v>106</v>
      </c>
      <c r="E40" s="313">
        <f>+'Ark1'!Q910</f>
        <v>156</v>
      </c>
      <c r="F40" s="313">
        <f>+'Ark1'!R910</f>
        <v>191</v>
      </c>
      <c r="G40" s="195">
        <f>+'Ark1'!AG910</f>
        <v>0.26844576534842457</v>
      </c>
      <c r="H40" s="60">
        <f t="shared" si="5"/>
        <v>-4.5367349792675093E-2</v>
      </c>
      <c r="I40" s="195">
        <f>+'Ark1'!AH910</f>
        <v>7.8534031413612544</v>
      </c>
      <c r="J40" s="95"/>
      <c r="K40" s="505">
        <f>+'Ark1'!AI910</f>
        <v>65</v>
      </c>
      <c r="L40" s="89"/>
      <c r="M40" s="92">
        <f>+'Ark1'!U910</f>
        <v>47.739267015706837</v>
      </c>
      <c r="N40" s="195"/>
      <c r="O40" s="108"/>
      <c r="P40" s="148">
        <f>+IF(K40=0,"",'Ark1'!AJ910)</f>
        <v>116.29076923076924</v>
      </c>
      <c r="Q40" s="392"/>
      <c r="R40" s="22">
        <f>+IF(K40=0,"",'Ark1'!AL910)</f>
        <v>31.325407215487193</v>
      </c>
      <c r="S40" s="108"/>
      <c r="T40" s="71"/>
      <c r="U40" s="1">
        <f>+'Ark1'!S910</f>
        <v>10.036649214659688</v>
      </c>
      <c r="V40" s="60">
        <f t="shared" si="6"/>
        <v>-8.2072246527523873E-2</v>
      </c>
      <c r="W40" s="108"/>
      <c r="X40" s="92">
        <f>+'Ark1'!X910</f>
        <v>100</v>
      </c>
      <c r="Y40" s="92">
        <f>+'Ark1'!Y910</f>
        <v>98.952879581151834</v>
      </c>
      <c r="Z40" s="92">
        <f>+'Ark1'!Z910</f>
        <v>9.0466607467572953</v>
      </c>
      <c r="AA40" s="1">
        <f>+'Ark1'!AA910</f>
        <v>1.6191644401602576</v>
      </c>
      <c r="AB40" s="1">
        <f>+'Ark1'!AB910</f>
        <v>0</v>
      </c>
      <c r="AC40" s="11">
        <f>+'Ark1'!AD910</f>
        <v>0</v>
      </c>
      <c r="AD40" s="1">
        <f t="shared" si="7"/>
        <v>4.7564945226917077</v>
      </c>
      <c r="AE40" s="11">
        <f t="shared" si="8"/>
        <v>1.2243589743589745</v>
      </c>
      <c r="AF40" s="46"/>
      <c r="AG40" s="4"/>
      <c r="AH40" s="4"/>
      <c r="AI40" s="58"/>
      <c r="AJ40" s="4"/>
      <c r="AK40" s="4"/>
    </row>
    <row r="41" spans="1:43" s="553" customFormat="1" ht="15.6">
      <c r="A41" s="46"/>
      <c r="B41" s="46"/>
      <c r="C41" s="46"/>
      <c r="D41" s="46"/>
      <c r="E41" s="316"/>
      <c r="F41" s="316"/>
      <c r="G41" s="89"/>
      <c r="H41" s="46"/>
      <c r="I41" s="89"/>
      <c r="J41" s="95"/>
      <c r="K41" s="316"/>
      <c r="L41" s="89"/>
      <c r="M41" s="89"/>
      <c r="N41" s="89"/>
      <c r="O41" s="46"/>
      <c r="P41" s="392"/>
      <c r="Q41" s="392"/>
      <c r="R41" s="429"/>
      <c r="S41" s="46"/>
      <c r="T41" s="71"/>
      <c r="U41" s="46"/>
      <c r="V41" s="46"/>
      <c r="W41" s="46"/>
      <c r="X41" s="89"/>
      <c r="Y41" s="89"/>
      <c r="Z41" s="89"/>
      <c r="AA41" s="46"/>
      <c r="AB41" s="46"/>
      <c r="AC41" s="71"/>
      <c r="AD41" s="46"/>
      <c r="AE41" s="71"/>
      <c r="AF41" s="46"/>
      <c r="AI41" s="58"/>
    </row>
    <row r="42" spans="1:43" ht="15.6">
      <c r="A42" s="46"/>
      <c r="B42" s="53">
        <f>+'Ark1'!C911</f>
        <v>2022</v>
      </c>
      <c r="C42" s="53">
        <f>+'Ark1'!M911</f>
        <v>1</v>
      </c>
      <c r="D42" s="54" t="s">
        <v>92</v>
      </c>
      <c r="E42" s="327">
        <f>+'Ark1'!Q911</f>
        <v>20</v>
      </c>
      <c r="F42" s="327">
        <f>+'Ark1'!R911</f>
        <v>21</v>
      </c>
      <c r="G42" s="177">
        <f>+'Ark1'!AG911</f>
        <v>1.0316989761479017E-2</v>
      </c>
      <c r="H42" s="46"/>
      <c r="I42" s="177">
        <f>+'Ark1'!AH911</f>
        <v>0</v>
      </c>
      <c r="J42" s="95"/>
      <c r="K42" s="505">
        <f>+'Ark1'!AI911</f>
        <v>7</v>
      </c>
      <c r="L42" s="89"/>
      <c r="M42" s="92">
        <f>+'Ark1'!U911</f>
        <v>16.633333333333329</v>
      </c>
      <c r="N42" s="195"/>
      <c r="O42" s="108"/>
      <c r="P42" s="148">
        <f>+IF(K42=0,"",'Ark1'!AJ911)</f>
        <v>107.61428571428576</v>
      </c>
      <c r="Q42" s="392"/>
      <c r="R42" s="22">
        <f>+IF(K42=0,"",'Ark1'!AL911)</f>
        <v>13.889158516359499</v>
      </c>
      <c r="S42" s="108"/>
      <c r="T42" s="71"/>
      <c r="U42" s="55">
        <f>+'Ark1'!S911</f>
        <v>1.3809523809523809</v>
      </c>
      <c r="V42" s="46"/>
      <c r="W42" s="59"/>
      <c r="X42" s="155">
        <f>+'Ark1'!X911</f>
        <v>52.380952380952387</v>
      </c>
      <c r="Y42" s="155">
        <f>+'Ark1'!Y911</f>
        <v>19.047619047619055</v>
      </c>
      <c r="Z42" s="155">
        <f>+'Ark1'!Z911</f>
        <v>5.4279991344117429</v>
      </c>
      <c r="AA42" s="55">
        <f>+'Ark1'!AA911</f>
        <v>1.0454523047666735</v>
      </c>
      <c r="AB42" s="55">
        <f>+'Ark1'!AB911</f>
        <v>0</v>
      </c>
      <c r="AC42" s="74">
        <f>+'Ark1'!AD911</f>
        <v>0</v>
      </c>
      <c r="AD42" s="55">
        <f t="shared" ref="AD42:AD56" si="9">+M42/U42</f>
        <v>12.044827586206894</v>
      </c>
      <c r="AE42" s="74">
        <f t="shared" ref="AE42:AE56" si="10">+F42/E42</f>
        <v>1.05</v>
      </c>
      <c r="AF42" s="46"/>
      <c r="AG42" s="4"/>
      <c r="AH42" s="16"/>
      <c r="AI42" s="58"/>
      <c r="AJ42" s="1"/>
      <c r="AK42" s="18"/>
      <c r="AM42" s="1"/>
      <c r="AN42" s="5"/>
    </row>
    <row r="43" spans="1:43" ht="15.6">
      <c r="A43" s="46"/>
      <c r="B43" s="53">
        <f>+'Ark1'!C912</f>
        <v>2022</v>
      </c>
      <c r="C43" s="53">
        <f>+'Ark1'!M912</f>
        <v>2</v>
      </c>
      <c r="D43" s="54" t="s">
        <v>93</v>
      </c>
      <c r="E43" s="327">
        <f>+'Ark1'!Q912</f>
        <v>668</v>
      </c>
      <c r="F43" s="327">
        <f>+'Ark1'!R912</f>
        <v>913</v>
      </c>
      <c r="G43" s="177">
        <f>+'Ark1'!AG912</f>
        <v>0.54301421367810188</v>
      </c>
      <c r="H43" s="46"/>
      <c r="I43" s="177">
        <f>+'Ark1'!AH912</f>
        <v>2.7382256297918963</v>
      </c>
      <c r="J43" s="95"/>
      <c r="K43" s="505">
        <f>+'Ark1'!AI912</f>
        <v>95</v>
      </c>
      <c r="L43" s="89"/>
      <c r="M43" s="92">
        <f>+'Ark1'!U912</f>
        <v>20.136593647316548</v>
      </c>
      <c r="N43" s="195"/>
      <c r="O43" s="108"/>
      <c r="P43" s="148">
        <f>+IF(K43=0,"",'Ark1'!AJ912)</f>
        <v>114.55473684210524</v>
      </c>
      <c r="Q43" s="392"/>
      <c r="R43" s="22">
        <f>+IF(K43=0,"",'Ark1'!AL912)</f>
        <v>14.447139940889977</v>
      </c>
      <c r="S43" s="108"/>
      <c r="T43" s="71"/>
      <c r="U43" s="55">
        <f>+'Ark1'!S912</f>
        <v>2.674698795180722</v>
      </c>
      <c r="V43" s="46"/>
      <c r="W43" s="59"/>
      <c r="X43" s="155">
        <f>+'Ark1'!X912</f>
        <v>80.941949616648415</v>
      </c>
      <c r="Y43" s="155">
        <f>+'Ark1'!Y912</f>
        <v>27.491785323110619</v>
      </c>
      <c r="Z43" s="155">
        <f>+'Ark1'!Z912</f>
        <v>5.2384438617084221</v>
      </c>
      <c r="AA43" s="55">
        <f>+'Ark1'!AA912</f>
        <v>1.731856515513666</v>
      </c>
      <c r="AB43" s="55">
        <f>+'Ark1'!AB912</f>
        <v>0</v>
      </c>
      <c r="AC43" s="74">
        <f>+'Ark1'!AD912</f>
        <v>0</v>
      </c>
      <c r="AD43" s="55">
        <f t="shared" si="9"/>
        <v>7.5285462735462794</v>
      </c>
      <c r="AE43" s="74">
        <f t="shared" si="10"/>
        <v>1.3667664670658684</v>
      </c>
      <c r="AF43" s="46"/>
      <c r="AG43" s="4"/>
      <c r="AH43" s="16"/>
      <c r="AI43" s="58"/>
      <c r="AJ43" s="1"/>
      <c r="AK43" s="18"/>
    </row>
    <row r="44" spans="1:43" ht="15.6">
      <c r="A44" s="46"/>
      <c r="B44" s="53">
        <f>+'Ark1'!C913</f>
        <v>2022</v>
      </c>
      <c r="C44" s="53">
        <f>+'Ark1'!M913</f>
        <v>3</v>
      </c>
      <c r="D44" s="54" t="s">
        <v>94</v>
      </c>
      <c r="E44" s="327">
        <f>+'Ark1'!Q913</f>
        <v>2005</v>
      </c>
      <c r="F44" s="327">
        <f>+'Ark1'!R913</f>
        <v>3413</v>
      </c>
      <c r="G44" s="177">
        <f>+'Ark1'!AG913</f>
        <v>2.3938204462587498</v>
      </c>
      <c r="H44" s="46"/>
      <c r="I44" s="177">
        <f>+'Ark1'!AH913</f>
        <v>2.3146791678874887</v>
      </c>
      <c r="J44" s="95"/>
      <c r="K44" s="505">
        <f>+'Ark1'!AI913</f>
        <v>270</v>
      </c>
      <c r="L44" s="89"/>
      <c r="M44" s="92">
        <f>+'Ark1'!U913</f>
        <v>23.746569000879024</v>
      </c>
      <c r="N44" s="195"/>
      <c r="O44" s="108"/>
      <c r="P44" s="148">
        <f>+IF(K44=0,"",'Ark1'!AJ913)</f>
        <v>114.1311111111111</v>
      </c>
      <c r="Q44" s="392"/>
      <c r="R44" s="22">
        <f>+IF(K44=0,"",'Ark1'!AL913)</f>
        <v>15.362518686654902</v>
      </c>
      <c r="S44" s="108"/>
      <c r="T44" s="71"/>
      <c r="U44" s="55">
        <f>+'Ark1'!S913</f>
        <v>4.2616466451801944</v>
      </c>
      <c r="V44" s="46"/>
      <c r="W44" s="59"/>
      <c r="X44" s="155">
        <f>+'Ark1'!X913</f>
        <v>91.356577790799903</v>
      </c>
      <c r="Y44" s="155">
        <f>+'Ark1'!Y913</f>
        <v>57.544682097861113</v>
      </c>
      <c r="Z44" s="155">
        <f>+'Ark1'!Z913</f>
        <v>5.4706034990404495</v>
      </c>
      <c r="AA44" s="55">
        <f>+'Ark1'!AA913</f>
        <v>1.9101828650022097</v>
      </c>
      <c r="AB44" s="55">
        <f>+'Ark1'!AB913</f>
        <v>0</v>
      </c>
      <c r="AC44" s="74">
        <f>+'Ark1'!AD913</f>
        <v>0</v>
      </c>
      <c r="AD44" s="55">
        <f t="shared" si="9"/>
        <v>5.5721581299415668</v>
      </c>
      <c r="AE44" s="74">
        <f t="shared" si="10"/>
        <v>1.7022443890274315</v>
      </c>
      <c r="AF44" s="46"/>
      <c r="AG44" s="4"/>
      <c r="AH44" s="16"/>
      <c r="AI44" s="58"/>
      <c r="AJ44" s="1"/>
      <c r="AK44" s="18"/>
    </row>
    <row r="45" spans="1:43" ht="15.6">
      <c r="A45" s="46"/>
      <c r="B45" s="53">
        <f>+'Ark1'!C914</f>
        <v>2022</v>
      </c>
      <c r="C45" s="53">
        <f>+'Ark1'!M914</f>
        <v>4</v>
      </c>
      <c r="D45" s="54" t="s">
        <v>95</v>
      </c>
      <c r="E45" s="327">
        <f>+'Ark1'!Q914</f>
        <v>3899</v>
      </c>
      <c r="F45" s="327">
        <f>+'Ark1'!R914</f>
        <v>8976</v>
      </c>
      <c r="G45" s="177">
        <f>+'Ark1'!AG914</f>
        <v>6.8998225817427308</v>
      </c>
      <c r="H45" s="46"/>
      <c r="I45" s="177">
        <f>+'Ark1'!AH914</f>
        <v>2.7629233511586446</v>
      </c>
      <c r="J45" s="95"/>
      <c r="K45" s="505">
        <f>+'Ark1'!AI914</f>
        <v>842</v>
      </c>
      <c r="L45" s="89"/>
      <c r="M45" s="92">
        <f>+'Ark1'!U914</f>
        <v>26.025594919786158</v>
      </c>
      <c r="N45" s="195"/>
      <c r="O45" s="108"/>
      <c r="P45" s="148">
        <f>+IF(K45=0,"",'Ark1'!AJ914)</f>
        <v>113.61555819477424</v>
      </c>
      <c r="Q45" s="392"/>
      <c r="R45" s="22">
        <f>+IF(K45=0,"",'Ark1'!AL914)</f>
        <v>16.634347227385785</v>
      </c>
      <c r="S45" s="108"/>
      <c r="T45" s="71"/>
      <c r="U45" s="55">
        <f>+'Ark1'!S914</f>
        <v>5.3731060606060606</v>
      </c>
      <c r="V45" s="46"/>
      <c r="W45" s="59"/>
      <c r="X45" s="155">
        <f>+'Ark1'!X914</f>
        <v>93.237522281639869</v>
      </c>
      <c r="Y45" s="155">
        <f>+'Ark1'!Y914</f>
        <v>73.250891265597147</v>
      </c>
      <c r="Z45" s="155">
        <f>+'Ark1'!Z914</f>
        <v>5.7929339374175512</v>
      </c>
      <c r="AA45" s="55">
        <f>+'Ark1'!AA914</f>
        <v>1.7759242215818389</v>
      </c>
      <c r="AB45" s="55">
        <f>+'Ark1'!AB914</f>
        <v>0</v>
      </c>
      <c r="AC45" s="74">
        <f>+'Ark1'!AD914</f>
        <v>0</v>
      </c>
      <c r="AD45" s="55">
        <f t="shared" si="9"/>
        <v>4.8436778701611178</v>
      </c>
      <c r="AE45" s="74">
        <f t="shared" si="10"/>
        <v>2.3021287509617849</v>
      </c>
      <c r="AF45" s="46"/>
      <c r="AG45" s="4"/>
      <c r="AH45" s="16"/>
      <c r="AI45" s="58"/>
      <c r="AJ45" s="1"/>
      <c r="AK45" s="18"/>
    </row>
    <row r="46" spans="1:43" ht="15.6">
      <c r="A46" s="46"/>
      <c r="B46" s="53">
        <f>+'Ark1'!C915</f>
        <v>2022</v>
      </c>
      <c r="C46" s="53">
        <f>+'Ark1'!M915</f>
        <v>5</v>
      </c>
      <c r="D46" s="54" t="s">
        <v>96</v>
      </c>
      <c r="E46" s="327">
        <f>+'Ark1'!Q915</f>
        <v>5367</v>
      </c>
      <c r="F46" s="327">
        <f>+'Ark1'!R915</f>
        <v>14853</v>
      </c>
      <c r="G46" s="177">
        <f>+'Ark1'!AG915</f>
        <v>12.182219990481117</v>
      </c>
      <c r="H46" s="46"/>
      <c r="I46" s="177">
        <f>+'Ark1'!AH915</f>
        <v>2.8546421598330314</v>
      </c>
      <c r="J46" s="95"/>
      <c r="K46" s="505">
        <f>+'Ark1'!AI915</f>
        <v>1218</v>
      </c>
      <c r="L46" s="89"/>
      <c r="M46" s="92">
        <f>+'Ark1'!U915</f>
        <v>27.768846697636803</v>
      </c>
      <c r="N46" s="195"/>
      <c r="O46" s="108"/>
      <c r="P46" s="148">
        <f>+IF(K46=0,"",'Ark1'!AJ915)</f>
        <v>113.59121510673224</v>
      </c>
      <c r="Q46" s="392"/>
      <c r="R46" s="22">
        <f>+IF(K46=0,"",'Ark1'!AL915)</f>
        <v>17.262955998148932</v>
      </c>
      <c r="S46" s="108"/>
      <c r="T46" s="71"/>
      <c r="U46" s="55">
        <f>+'Ark1'!S915</f>
        <v>6.095266949437824</v>
      </c>
      <c r="V46" s="46"/>
      <c r="W46" s="59"/>
      <c r="X46" s="155">
        <f>+'Ark1'!X915</f>
        <v>93.664579546219613</v>
      </c>
      <c r="Y46" s="155">
        <f>+'Ark1'!Y915</f>
        <v>80.36760250454455</v>
      </c>
      <c r="Z46" s="155">
        <f>+'Ark1'!Z915</f>
        <v>6.2562394043715477</v>
      </c>
      <c r="AA46" s="55">
        <f>+'Ark1'!AA915</f>
        <v>1.6638337992831729</v>
      </c>
      <c r="AB46" s="55">
        <f>+'Ark1'!AB915</f>
        <v>0.14785787147438259</v>
      </c>
      <c r="AC46" s="74">
        <f>+'Ark1'!AD915</f>
        <v>2.5595849594930264</v>
      </c>
      <c r="AD46" s="55">
        <f t="shared" si="9"/>
        <v>4.555804844642279</v>
      </c>
      <c r="AE46" s="74">
        <f t="shared" si="10"/>
        <v>2.7674678591391837</v>
      </c>
      <c r="AF46" s="46"/>
      <c r="AG46" s="4"/>
      <c r="AH46" s="16"/>
      <c r="AI46" s="58"/>
      <c r="AJ46" s="13"/>
      <c r="AK46" s="18"/>
    </row>
    <row r="47" spans="1:43" ht="15.6">
      <c r="A47" s="46"/>
      <c r="B47" s="53">
        <f>+'Ark1'!C916</f>
        <v>2022</v>
      </c>
      <c r="C47" s="53">
        <f>+'Ark1'!M916</f>
        <v>6</v>
      </c>
      <c r="D47" s="54" t="s">
        <v>97</v>
      </c>
      <c r="E47" s="327">
        <f>+'Ark1'!Q916</f>
        <v>5935</v>
      </c>
      <c r="F47" s="327">
        <f>+'Ark1'!R916</f>
        <v>15986</v>
      </c>
      <c r="G47" s="177">
        <f>+'Ark1'!AG916</f>
        <v>13.922774138773702</v>
      </c>
      <c r="H47" s="46"/>
      <c r="I47" s="177">
        <f>+'Ark1'!AH916</f>
        <v>2.7336419366946076</v>
      </c>
      <c r="J47" s="95"/>
      <c r="K47" s="505">
        <f>+'Ark1'!AI916</f>
        <v>1502</v>
      </c>
      <c r="L47" s="89"/>
      <c r="M47" s="92">
        <f>+'Ark1'!U916</f>
        <v>29.487065557362879</v>
      </c>
      <c r="N47" s="195"/>
      <c r="O47" s="108"/>
      <c r="P47" s="148">
        <f>+IF(K47=0,"",'Ark1'!AJ916)</f>
        <v>114.18821571238344</v>
      </c>
      <c r="Q47" s="392"/>
      <c r="R47" s="22">
        <f>+IF(K47=0,"",'Ark1'!AL916)</f>
        <v>18.473359497291774</v>
      </c>
      <c r="S47" s="108"/>
      <c r="T47" s="71"/>
      <c r="U47" s="55">
        <f>+'Ark1'!S916</f>
        <v>6.8175903915926446</v>
      </c>
      <c r="V47" s="46"/>
      <c r="W47" s="59"/>
      <c r="X47" s="155">
        <f>+'Ark1'!X916</f>
        <v>94.864256224196183</v>
      </c>
      <c r="Y47" s="155">
        <f>+'Ark1'!Y916</f>
        <v>84.661578881521379</v>
      </c>
      <c r="Z47" s="155">
        <f>+'Ark1'!Z916</f>
        <v>6.6840538752321637</v>
      </c>
      <c r="AA47" s="55">
        <f>+'Ark1'!AA916</f>
        <v>1.5558756390683892</v>
      </c>
      <c r="AB47" s="55">
        <f>+'Ark1'!AB916</f>
        <v>0</v>
      </c>
      <c r="AC47" s="74">
        <f>+'Ark1'!AD916</f>
        <v>0</v>
      </c>
      <c r="AD47" s="55">
        <f t="shared" si="9"/>
        <v>4.3251447892390118</v>
      </c>
      <c r="AE47" s="74">
        <f t="shared" si="10"/>
        <v>2.6935130581297386</v>
      </c>
      <c r="AF47" s="46"/>
      <c r="AG47" s="4"/>
      <c r="AH47" s="16"/>
      <c r="AI47" s="58"/>
      <c r="AJ47" s="13"/>
      <c r="AK47" s="18"/>
    </row>
    <row r="48" spans="1:43" ht="15.6">
      <c r="A48" s="46"/>
      <c r="B48" s="53">
        <f>+'Ark1'!C917</f>
        <v>2022</v>
      </c>
      <c r="C48" s="53">
        <f>+'Ark1'!M917</f>
        <v>7</v>
      </c>
      <c r="D48" s="54" t="s">
        <v>98</v>
      </c>
      <c r="E48" s="327">
        <f>+'Ark1'!Q917</f>
        <v>6888</v>
      </c>
      <c r="F48" s="327">
        <f>+'Ark1'!R917</f>
        <v>20000</v>
      </c>
      <c r="G48" s="177">
        <f>+'Ark1'!AG917</f>
        <v>18.237333349786965</v>
      </c>
      <c r="H48" s="46"/>
      <c r="I48" s="177">
        <f>+'Ark1'!AH917</f>
        <v>3.1850000000000001</v>
      </c>
      <c r="J48" s="95"/>
      <c r="K48" s="505">
        <f>+'Ark1'!AI917</f>
        <v>1779</v>
      </c>
      <c r="L48" s="89"/>
      <c r="M48" s="92">
        <f>+'Ark1'!U917</f>
        <v>30.872864500000031</v>
      </c>
      <c r="N48" s="195"/>
      <c r="O48" s="108"/>
      <c r="P48" s="148">
        <f>+IF(K48=0,"",'Ark1'!AJ917)</f>
        <v>114.85008431703224</v>
      </c>
      <c r="Q48" s="392"/>
      <c r="R48" s="22">
        <f>+IF(K48=0,"",'Ark1'!AL917)</f>
        <v>19.655944725997998</v>
      </c>
      <c r="S48" s="108"/>
      <c r="T48" s="71"/>
      <c r="U48" s="55">
        <f>+'Ark1'!S917</f>
        <v>7.2697500000000002</v>
      </c>
      <c r="V48" s="46"/>
      <c r="W48" s="59"/>
      <c r="X48" s="155">
        <f>+'Ark1'!X917</f>
        <v>95.745000000000005</v>
      </c>
      <c r="Y48" s="155">
        <f>+'Ark1'!Y917</f>
        <v>85.064999999999998</v>
      </c>
      <c r="Z48" s="155">
        <f>+'Ark1'!Z917</f>
        <v>7.3195644870192238</v>
      </c>
      <c r="AA48" s="55">
        <f>+'Ark1'!AA917</f>
        <v>1.45078769552957</v>
      </c>
      <c r="AB48" s="55">
        <f>+'Ark1'!AB917</f>
        <v>0</v>
      </c>
      <c r="AC48" s="74">
        <f>+'Ark1'!AD917</f>
        <v>0</v>
      </c>
      <c r="AD48" s="55">
        <f t="shared" si="9"/>
        <v>4.2467573850545106</v>
      </c>
      <c r="AE48" s="74">
        <f t="shared" si="10"/>
        <v>2.9036004645760745</v>
      </c>
      <c r="AF48" s="46"/>
      <c r="AG48" s="4"/>
      <c r="AH48" s="16"/>
      <c r="AI48" s="58"/>
      <c r="AJ48" s="13"/>
      <c r="AK48" s="18"/>
    </row>
    <row r="49" spans="1:42" ht="15.6">
      <c r="A49" s="46"/>
      <c r="B49" s="53">
        <f>+'Ark1'!C918</f>
        <v>2022</v>
      </c>
      <c r="C49" s="53">
        <f>+'Ark1'!M918</f>
        <v>8</v>
      </c>
      <c r="D49" s="54" t="s">
        <v>99</v>
      </c>
      <c r="E49" s="327">
        <f>+'Ark1'!Q918</f>
        <v>6781</v>
      </c>
      <c r="F49" s="327">
        <f>+'Ark1'!R918</f>
        <v>18395</v>
      </c>
      <c r="G49" s="177">
        <f>+'Ark1'!AG918</f>
        <v>18.010812660127236</v>
      </c>
      <c r="H49" s="46"/>
      <c r="I49" s="177">
        <f>+'Ark1'!AH918</f>
        <v>3.1584669747213914</v>
      </c>
      <c r="J49" s="95"/>
      <c r="K49" s="505">
        <f>+'Ark1'!AI918</f>
        <v>1655</v>
      </c>
      <c r="L49" s="89"/>
      <c r="M49" s="92">
        <f>+'Ark1'!U918</f>
        <v>33.149661864637032</v>
      </c>
      <c r="N49" s="195"/>
      <c r="O49" s="108"/>
      <c r="P49" s="148">
        <f>+IF(K49=0,"",'Ark1'!AJ918)</f>
        <v>115.76519637462256</v>
      </c>
      <c r="Q49" s="392"/>
      <c r="R49" s="22">
        <f>+IF(K49=0,"",'Ark1'!AL918)</f>
        <v>20.898499955480322</v>
      </c>
      <c r="S49" s="108"/>
      <c r="T49" s="71"/>
      <c r="U49" s="55">
        <f>+'Ark1'!S918</f>
        <v>7.717423212829571</v>
      </c>
      <c r="V49" s="46"/>
      <c r="W49" s="59"/>
      <c r="X49" s="155">
        <f>+'Ark1'!X918</f>
        <v>97.765697200326173</v>
      </c>
      <c r="Y49" s="155">
        <f>+'Ark1'!Y918</f>
        <v>88.279423756455557</v>
      </c>
      <c r="Z49" s="155">
        <f>+'Ark1'!Z918</f>
        <v>7.7117266264867812</v>
      </c>
      <c r="AA49" s="55">
        <f>+'Ark1'!AA918</f>
        <v>1.395429300760693</v>
      </c>
      <c r="AB49" s="55">
        <f>+'Ark1'!AB918</f>
        <v>0.1179663878800473</v>
      </c>
      <c r="AC49" s="74">
        <f>+'Ark1'!AD918</f>
        <v>4.6705910738154319</v>
      </c>
      <c r="AD49" s="55">
        <f t="shared" si="9"/>
        <v>4.2954313830461563</v>
      </c>
      <c r="AE49" s="74">
        <f t="shared" si="10"/>
        <v>2.7127267364695471</v>
      </c>
      <c r="AF49" s="46"/>
      <c r="AG49" s="4"/>
      <c r="AH49" s="16"/>
      <c r="AI49" s="58"/>
      <c r="AJ49" s="13"/>
      <c r="AK49" s="18"/>
    </row>
    <row r="50" spans="1:42" ht="15.6">
      <c r="A50" s="46"/>
      <c r="B50" s="53">
        <f>+'Ark1'!C919</f>
        <v>2022</v>
      </c>
      <c r="C50" s="53">
        <f>+'Ark1'!M919</f>
        <v>9</v>
      </c>
      <c r="D50" s="54" t="s">
        <v>100</v>
      </c>
      <c r="E50" s="327">
        <f>+'Ark1'!Q919</f>
        <v>5348</v>
      </c>
      <c r="F50" s="327">
        <f>+'Ark1'!R919</f>
        <v>11225</v>
      </c>
      <c r="G50" s="177">
        <f>+'Ark1'!AG919</f>
        <v>11.789576862502638</v>
      </c>
      <c r="H50" s="46"/>
      <c r="I50" s="177">
        <f>+'Ark1'!AH919</f>
        <v>2.8775055679287305</v>
      </c>
      <c r="J50" s="95"/>
      <c r="K50" s="505">
        <f>+'Ark1'!AI919</f>
        <v>977</v>
      </c>
      <c r="L50" s="89"/>
      <c r="M50" s="92">
        <f>+'Ark1'!U919</f>
        <v>35.559648106904262</v>
      </c>
      <c r="N50" s="195"/>
      <c r="O50" s="108"/>
      <c r="P50" s="148">
        <f>+IF(K50=0,"",'Ark1'!AJ919)</f>
        <v>116.23643807574219</v>
      </c>
      <c r="Q50" s="392"/>
      <c r="R50" s="22">
        <f>+IF(K50=0,"",'Ark1'!AL919)</f>
        <v>22.255055503841568</v>
      </c>
      <c r="S50" s="108"/>
      <c r="T50" s="71"/>
      <c r="U50" s="55">
        <f>+'Ark1'!S919</f>
        <v>8.1687305122494394</v>
      </c>
      <c r="V50" s="46"/>
      <c r="W50" s="59"/>
      <c r="X50" s="155">
        <f>+'Ark1'!X919</f>
        <v>98.975501113585779</v>
      </c>
      <c r="Y50" s="155">
        <f>+'Ark1'!Y919</f>
        <v>90.966592427616902</v>
      </c>
      <c r="Z50" s="155">
        <f>+'Ark1'!Z919</f>
        <v>8.0628741807339068</v>
      </c>
      <c r="AA50" s="55">
        <f>+'Ark1'!AA919</f>
        <v>1.3113322900919617</v>
      </c>
      <c r="AB50" s="55">
        <f>+'Ark1'!AB919</f>
        <v>0</v>
      </c>
      <c r="AC50" s="74">
        <f>+'Ark1'!AD919</f>
        <v>0</v>
      </c>
      <c r="AD50" s="55">
        <f t="shared" si="9"/>
        <v>4.3531425175038772</v>
      </c>
      <c r="AE50" s="74">
        <f t="shared" si="10"/>
        <v>2.0989154824233358</v>
      </c>
      <c r="AF50" s="46"/>
      <c r="AG50" s="4"/>
      <c r="AH50" s="16"/>
      <c r="AI50" s="58"/>
      <c r="AJ50" s="5"/>
      <c r="AK50" s="18"/>
    </row>
    <row r="51" spans="1:42" ht="15.6">
      <c r="A51" s="46"/>
      <c r="B51" s="53">
        <f>+'Ark1'!C920</f>
        <v>2022</v>
      </c>
      <c r="C51" s="53">
        <f>+'Ark1'!M920</f>
        <v>10</v>
      </c>
      <c r="D51" s="54" t="s">
        <v>101</v>
      </c>
      <c r="E51" s="327">
        <f>+'Ark1'!Q920</f>
        <v>3493</v>
      </c>
      <c r="F51" s="327">
        <f>+'Ark1'!R920</f>
        <v>5721</v>
      </c>
      <c r="G51" s="177">
        <f>+'Ark1'!AG920</f>
        <v>6.4339645652427286</v>
      </c>
      <c r="H51" s="46"/>
      <c r="I51" s="177">
        <f>+'Ark1'!AH920</f>
        <v>2.9889879391714742</v>
      </c>
      <c r="J51" s="95"/>
      <c r="K51" s="505">
        <f>+'Ark1'!AI920</f>
        <v>650</v>
      </c>
      <c r="L51" s="89"/>
      <c r="M51" s="92">
        <f>+'Ark1'!U920</f>
        <v>38.076086348540407</v>
      </c>
      <c r="N51" s="195"/>
      <c r="O51" s="108"/>
      <c r="P51" s="148">
        <f>+IF(K51=0,"",'Ark1'!AJ920)</f>
        <v>117.22292307692304</v>
      </c>
      <c r="Q51" s="392"/>
      <c r="R51" s="22">
        <f>+IF(K51=0,"",'Ark1'!AL920)</f>
        <v>23.453600950090181</v>
      </c>
      <c r="S51" s="108"/>
      <c r="T51" s="71"/>
      <c r="U51" s="55">
        <f>+'Ark1'!S920</f>
        <v>8.614053487152594</v>
      </c>
      <c r="V51" s="46"/>
      <c r="W51" s="59"/>
      <c r="X51" s="155">
        <f>+'Ark1'!X920</f>
        <v>99.685369690613527</v>
      </c>
      <c r="Y51" s="155">
        <f>+'Ark1'!Y920</f>
        <v>94.493969585736764</v>
      </c>
      <c r="Z51" s="155">
        <f>+'Ark1'!Z920</f>
        <v>7.8868152104759508</v>
      </c>
      <c r="AA51" s="55">
        <f>+'Ark1'!AA920</f>
        <v>1.3039832552406798</v>
      </c>
      <c r="AB51" s="55">
        <f>+'Ark1'!AB920</f>
        <v>0</v>
      </c>
      <c r="AC51" s="74">
        <f>+'Ark1'!AD920</f>
        <v>0</v>
      </c>
      <c r="AD51" s="55">
        <f t="shared" si="9"/>
        <v>4.4202286885412168</v>
      </c>
      <c r="AE51" s="74">
        <f t="shared" si="10"/>
        <v>1.6378471228170628</v>
      </c>
      <c r="AF51" s="46"/>
      <c r="AG51" s="4"/>
      <c r="AH51" s="16"/>
      <c r="AI51" s="58"/>
      <c r="AJ51" s="5"/>
      <c r="AK51" s="18"/>
    </row>
    <row r="52" spans="1:42" ht="15.6">
      <c r="A52" s="46"/>
      <c r="B52" s="53">
        <f>+'Ark1'!C921</f>
        <v>2022</v>
      </c>
      <c r="C52" s="53">
        <f>+'Ark1'!M921</f>
        <v>11</v>
      </c>
      <c r="D52" s="54" t="s">
        <v>102</v>
      </c>
      <c r="E52" s="327">
        <f>+'Ark1'!Q921</f>
        <v>2591</v>
      </c>
      <c r="F52" s="327">
        <f>+'Ark1'!R921</f>
        <v>3936</v>
      </c>
      <c r="G52" s="177">
        <f>+'Ark1'!AG921</f>
        <v>4.6746138835568791</v>
      </c>
      <c r="H52" s="46"/>
      <c r="I52" s="177">
        <f>+'Ark1'!AH921</f>
        <v>3.0995934959349598</v>
      </c>
      <c r="J52" s="95"/>
      <c r="K52" s="505">
        <f>+'Ark1'!AI921</f>
        <v>503</v>
      </c>
      <c r="L52" s="89"/>
      <c r="M52" s="92">
        <f>+'Ark1'!U921</f>
        <v>40.21020071138215</v>
      </c>
      <c r="N52" s="195"/>
      <c r="O52" s="108"/>
      <c r="P52" s="148">
        <f>+IF(K52=0,"",'Ark1'!AJ921)</f>
        <v>118.03001988071571</v>
      </c>
      <c r="Q52" s="392"/>
      <c r="R52" s="22">
        <f>+IF(K52=0,"",'Ark1'!AL921)</f>
        <v>25.046748045341545</v>
      </c>
      <c r="S52" s="108"/>
      <c r="T52" s="71"/>
      <c r="U52" s="55">
        <f>+'Ark1'!S921</f>
        <v>8.8338414634146361</v>
      </c>
      <c r="V52" s="46"/>
      <c r="W52" s="59"/>
      <c r="X52" s="155">
        <f>+'Ark1'!X921</f>
        <v>99.898373983739845</v>
      </c>
      <c r="Y52" s="155">
        <f>+'Ark1'!Y921</f>
        <v>96.773373983739845</v>
      </c>
      <c r="Z52" s="155">
        <f>+'Ark1'!Z921</f>
        <v>7.9438762166131074</v>
      </c>
      <c r="AA52" s="55">
        <f>+'Ark1'!AA921</f>
        <v>1.2794629682258347</v>
      </c>
      <c r="AB52" s="55">
        <f>+'Ark1'!AB921</f>
        <v>0</v>
      </c>
      <c r="AC52" s="74">
        <f>+'Ark1'!AD921</f>
        <v>0</v>
      </c>
      <c r="AD52" s="55">
        <f t="shared" si="9"/>
        <v>4.5518363531780306</v>
      </c>
      <c r="AE52" s="74">
        <f t="shared" si="10"/>
        <v>1.5191045928213045</v>
      </c>
      <c r="AF52" s="46"/>
      <c r="AG52" s="4"/>
      <c r="AH52" s="16"/>
      <c r="AI52" s="58"/>
      <c r="AJ52" s="5"/>
      <c r="AK52" s="18"/>
    </row>
    <row r="53" spans="1:42" ht="15.6">
      <c r="A53" s="46"/>
      <c r="B53" s="53">
        <f>+'Ark1'!C922</f>
        <v>2022</v>
      </c>
      <c r="C53" s="53">
        <f>+'Ark1'!M922</f>
        <v>12</v>
      </c>
      <c r="D53" s="54" t="s">
        <v>103</v>
      </c>
      <c r="E53" s="327">
        <f>+'Ark1'!Q922</f>
        <v>1605</v>
      </c>
      <c r="F53" s="327">
        <f>+'Ark1'!R922</f>
        <v>2179</v>
      </c>
      <c r="G53" s="177">
        <f>+'Ark1'!AG922</f>
        <v>2.7412043903803678</v>
      </c>
      <c r="H53" s="46"/>
      <c r="I53" s="177">
        <f>+'Ark1'!AH922</f>
        <v>3.0748049564020201</v>
      </c>
      <c r="J53" s="95"/>
      <c r="K53" s="505">
        <f>+'Ark1'!AI922</f>
        <v>222</v>
      </c>
      <c r="L53" s="89"/>
      <c r="M53" s="92">
        <f>+'Ark1'!U922</f>
        <v>42.592170720513955</v>
      </c>
      <c r="N53" s="195"/>
      <c r="O53" s="108"/>
      <c r="P53" s="148">
        <f>+IF(K53=0,"",'Ark1'!AJ922)</f>
        <v>118.3144144144145</v>
      </c>
      <c r="Q53" s="392"/>
      <c r="R53" s="22">
        <f>+IF(K53=0,"",'Ark1'!AL922)</f>
        <v>26.58680878022458</v>
      </c>
      <c r="S53" s="108"/>
      <c r="T53" s="71"/>
      <c r="U53" s="55">
        <f>+'Ark1'!S922</f>
        <v>9.1248279027076649</v>
      </c>
      <c r="V53" s="46"/>
      <c r="W53" s="59"/>
      <c r="X53" s="155">
        <f>+'Ark1'!X922</f>
        <v>100</v>
      </c>
      <c r="Y53" s="155">
        <f>+'Ark1'!Y922</f>
        <v>98.118402937127115</v>
      </c>
      <c r="Z53" s="155">
        <f>+'Ark1'!Z922</f>
        <v>7.8848498525410706</v>
      </c>
      <c r="AA53" s="55">
        <f>+'Ark1'!AA922</f>
        <v>1.2568393545443557</v>
      </c>
      <c r="AB53" s="55">
        <f>+'Ark1'!AB922</f>
        <v>0</v>
      </c>
      <c r="AC53" s="74">
        <f>+'Ark1'!AD922</f>
        <v>0</v>
      </c>
      <c r="AD53" s="55">
        <f t="shared" si="9"/>
        <v>4.6677231806065436</v>
      </c>
      <c r="AE53" s="74">
        <f t="shared" si="10"/>
        <v>1.3576323987538941</v>
      </c>
      <c r="AF53" s="46"/>
      <c r="AG53" s="4"/>
      <c r="AH53" s="16"/>
      <c r="AI53" s="58"/>
      <c r="AJ53" s="5"/>
      <c r="AK53" s="18"/>
    </row>
    <row r="54" spans="1:42" ht="15.6">
      <c r="A54" s="46"/>
      <c r="B54" s="53">
        <f>+'Ark1'!C923</f>
        <v>2022</v>
      </c>
      <c r="C54" s="53">
        <f>+'Ark1'!M923</f>
        <v>13</v>
      </c>
      <c r="D54" s="54" t="s">
        <v>104</v>
      </c>
      <c r="E54" s="327">
        <f>+'Ark1'!Q923</f>
        <v>725</v>
      </c>
      <c r="F54" s="327">
        <f>+'Ark1'!R923</f>
        <v>847</v>
      </c>
      <c r="G54" s="177">
        <f>+'Ark1'!AG923</f>
        <v>1.1367405818680028</v>
      </c>
      <c r="H54" s="46"/>
      <c r="I54" s="177">
        <f>+'Ark1'!AH923</f>
        <v>4.0141676505312871</v>
      </c>
      <c r="J54" s="95"/>
      <c r="K54" s="505">
        <f>+'Ark1'!AI923</f>
        <v>77</v>
      </c>
      <c r="L54" s="89"/>
      <c r="M54" s="92">
        <f>+'Ark1'!U923</f>
        <v>45.438453364817008</v>
      </c>
      <c r="N54" s="195"/>
      <c r="O54" s="108"/>
      <c r="P54" s="148">
        <f>+IF(K54=0,"",'Ark1'!AJ923)</f>
        <v>118.6454545454545</v>
      </c>
      <c r="Q54" s="392"/>
      <c r="R54" s="22">
        <f>+IF(K54=0,"",'Ark1'!AL923)</f>
        <v>28.40896457952514</v>
      </c>
      <c r="S54" s="108"/>
      <c r="T54" s="71"/>
      <c r="U54" s="55">
        <f>+'Ark1'!S923</f>
        <v>9.466351829988195</v>
      </c>
      <c r="V54" s="46"/>
      <c r="W54" s="59"/>
      <c r="X54" s="155">
        <f>+'Ark1'!X923</f>
        <v>100</v>
      </c>
      <c r="Y54" s="155">
        <f>+'Ark1'!Y923</f>
        <v>99.29161747343565</v>
      </c>
      <c r="Z54" s="155">
        <f>+'Ark1'!Z923</f>
        <v>7.7620886618372866</v>
      </c>
      <c r="AA54" s="55">
        <f>+'Ark1'!AA923</f>
        <v>1.3222244445943088</v>
      </c>
      <c r="AB54" s="55">
        <f>+'Ark1'!AB923</f>
        <v>0</v>
      </c>
      <c r="AC54" s="74">
        <f>+'Ark1'!AD923</f>
        <v>0</v>
      </c>
      <c r="AD54" s="55">
        <f t="shared" si="9"/>
        <v>4.7999962584185578</v>
      </c>
      <c r="AE54" s="74">
        <f t="shared" si="10"/>
        <v>1.1682758620689655</v>
      </c>
      <c r="AF54" s="46"/>
      <c r="AG54" s="4"/>
      <c r="AH54" s="16"/>
      <c r="AI54" s="58"/>
      <c r="AJ54" s="5"/>
      <c r="AK54" s="18"/>
    </row>
    <row r="55" spans="1:42" ht="15.6">
      <c r="A55" s="46"/>
      <c r="B55" s="53">
        <f>+'Ark1'!C924</f>
        <v>2022</v>
      </c>
      <c r="C55" s="53">
        <f>+'Ark1'!M924</f>
        <v>14</v>
      </c>
      <c r="D55" s="54" t="s">
        <v>105</v>
      </c>
      <c r="E55" s="327">
        <f>+'Ark1'!Q924</f>
        <v>417</v>
      </c>
      <c r="F55" s="327">
        <f>+'Ark1'!R924</f>
        <v>498</v>
      </c>
      <c r="G55" s="177">
        <f>+'Ark1'!AG924</f>
        <v>0.69091548350637488</v>
      </c>
      <c r="H55" s="46"/>
      <c r="I55" s="177">
        <f>+'Ark1'!AH924</f>
        <v>5.2208835341365472</v>
      </c>
      <c r="J55" s="95"/>
      <c r="K55" s="505">
        <f>+'Ark1'!AI924</f>
        <v>65</v>
      </c>
      <c r="L55" s="89"/>
      <c r="M55" s="92">
        <f>+'Ark1'!U924</f>
        <v>46.97222891566269</v>
      </c>
      <c r="N55" s="195"/>
      <c r="O55" s="108"/>
      <c r="P55" s="148">
        <f>+IF(K55=0,"",'Ark1'!AJ924)</f>
        <v>118.28307692307691</v>
      </c>
      <c r="Q55" s="392"/>
      <c r="R55" s="22">
        <f>+IF(K55=0,"",'Ark1'!AL924)</f>
        <v>28.764462762736922</v>
      </c>
      <c r="S55" s="108"/>
      <c r="T55" s="71"/>
      <c r="U55" s="55">
        <f>+'Ark1'!S924</f>
        <v>9.6465863453815235</v>
      </c>
      <c r="V55" s="46"/>
      <c r="W55" s="59"/>
      <c r="X55" s="155">
        <f>+'Ark1'!X924</f>
        <v>100</v>
      </c>
      <c r="Y55" s="155">
        <f>+'Ark1'!Y924</f>
        <v>99.598393574297191</v>
      </c>
      <c r="Z55" s="155">
        <f>+'Ark1'!Z924</f>
        <v>8.4404410924516302</v>
      </c>
      <c r="AA55" s="55">
        <f>+'Ark1'!AA924</f>
        <v>1.3911648905089045</v>
      </c>
      <c r="AB55" s="55">
        <f>+'Ark1'!AB924</f>
        <v>0</v>
      </c>
      <c r="AC55" s="74">
        <f>+'Ark1'!AD924</f>
        <v>0</v>
      </c>
      <c r="AD55" s="55">
        <f t="shared" si="9"/>
        <v>4.8693109908409715</v>
      </c>
      <c r="AE55" s="74">
        <f t="shared" si="10"/>
        <v>1.1942446043165467</v>
      </c>
      <c r="AF55" s="46"/>
      <c r="AG55" s="4"/>
      <c r="AH55" s="16"/>
      <c r="AI55" s="58"/>
      <c r="AJ55" s="5"/>
      <c r="AK55" s="18"/>
    </row>
    <row r="56" spans="1:42" ht="15.6">
      <c r="A56" s="46"/>
      <c r="B56" s="53">
        <f>+'Ark1'!C925</f>
        <v>2022</v>
      </c>
      <c r="C56" s="53">
        <f>+'Ark1'!M925</f>
        <v>15</v>
      </c>
      <c r="D56" s="54" t="s">
        <v>106</v>
      </c>
      <c r="E56" s="327">
        <f>+'Ark1'!Q925</f>
        <v>186</v>
      </c>
      <c r="F56" s="327">
        <f>+'Ark1'!R925</f>
        <v>219</v>
      </c>
      <c r="G56" s="177">
        <f>+'Ark1'!AG925</f>
        <v>0.31381311514109966</v>
      </c>
      <c r="H56" s="46"/>
      <c r="I56" s="177">
        <f>+'Ark1'!AH925</f>
        <v>5.9360730593607309</v>
      </c>
      <c r="J56" s="95"/>
      <c r="K56" s="505">
        <f>+'Ark1'!AI925</f>
        <v>23</v>
      </c>
      <c r="L56" s="89"/>
      <c r="M56" s="92">
        <f>+'Ark1'!U925</f>
        <v>48.514611872146126</v>
      </c>
      <c r="N56" s="195"/>
      <c r="O56" s="108"/>
      <c r="P56" s="148">
        <f>+IF(K56=0,"",'Ark1'!AJ925)</f>
        <v>118.65652173913044</v>
      </c>
      <c r="Q56" s="392"/>
      <c r="R56" s="22">
        <f>+IF(K56=0,"",'Ark1'!AL925)</f>
        <v>30.388278897275956</v>
      </c>
      <c r="S56" s="108"/>
      <c r="T56" s="71"/>
      <c r="U56" s="55">
        <f>+'Ark1'!S925</f>
        <v>10.118721461187212</v>
      </c>
      <c r="V56" s="46"/>
      <c r="W56" s="59"/>
      <c r="X56" s="155">
        <f>+'Ark1'!X925</f>
        <v>100</v>
      </c>
      <c r="Y56" s="155">
        <f>+'Ark1'!Y925</f>
        <v>100</v>
      </c>
      <c r="Z56" s="155">
        <f>+'Ark1'!Z925</f>
        <v>8.4546367387134485</v>
      </c>
      <c r="AA56" s="55">
        <f>+'Ark1'!AA925</f>
        <v>1.4570145901889338</v>
      </c>
      <c r="AB56" s="55">
        <f>+'Ark1'!AB925</f>
        <v>0</v>
      </c>
      <c r="AC56" s="74">
        <f>+'Ark1'!AD925</f>
        <v>0</v>
      </c>
      <c r="AD56" s="55">
        <f t="shared" si="9"/>
        <v>4.7945397111913381</v>
      </c>
      <c r="AE56" s="74">
        <f t="shared" si="10"/>
        <v>1.1774193548387097</v>
      </c>
      <c r="AF56" s="46"/>
      <c r="AG56" s="4"/>
      <c r="AH56" s="16"/>
      <c r="AI56" s="58"/>
      <c r="AJ56" s="5"/>
      <c r="AK56" s="18"/>
    </row>
    <row r="57" spans="1:42" ht="15.6">
      <c r="A57" s="46"/>
      <c r="B57" s="46"/>
      <c r="C57" s="46"/>
      <c r="D57" s="46"/>
      <c r="E57" s="316"/>
      <c r="F57" s="316"/>
      <c r="G57" s="89"/>
      <c r="H57" s="46"/>
      <c r="I57" s="89"/>
      <c r="J57" s="95"/>
      <c r="K57" s="316"/>
      <c r="L57" s="89"/>
      <c r="M57" s="89"/>
      <c r="N57" s="89"/>
      <c r="O57" s="46"/>
      <c r="P57" s="392"/>
      <c r="Q57" s="392"/>
      <c r="R57" s="429"/>
      <c r="S57" s="46"/>
      <c r="T57" s="71"/>
      <c r="U57" s="46"/>
      <c r="V57" s="46"/>
      <c r="W57" s="46"/>
      <c r="X57" s="89"/>
      <c r="Y57" s="89"/>
      <c r="Z57" s="89"/>
      <c r="AA57" s="46"/>
      <c r="AB57" s="46"/>
      <c r="AC57" s="71"/>
      <c r="AD57" s="46"/>
      <c r="AE57" s="71"/>
      <c r="AF57" s="46"/>
      <c r="AI57" s="58"/>
    </row>
    <row r="58" spans="1:42" ht="15.6">
      <c r="A58" s="46"/>
      <c r="B58" s="46"/>
      <c r="C58" s="46"/>
      <c r="D58" s="46"/>
      <c r="E58" s="316"/>
      <c r="F58" s="316"/>
      <c r="G58" s="89"/>
      <c r="H58" s="46"/>
      <c r="I58" s="89"/>
      <c r="J58" s="95"/>
      <c r="K58" s="316"/>
      <c r="L58" s="89"/>
      <c r="M58" s="89"/>
      <c r="N58" s="89"/>
      <c r="O58" s="46"/>
      <c r="P58" s="392"/>
      <c r="Q58" s="392"/>
      <c r="R58" s="429"/>
      <c r="S58" s="46"/>
      <c r="T58" s="71"/>
      <c r="U58" s="46"/>
      <c r="V58" s="46"/>
      <c r="W58" s="46"/>
      <c r="X58" s="89"/>
      <c r="Y58" s="89"/>
      <c r="Z58" s="89"/>
      <c r="AA58" s="46"/>
      <c r="AB58" s="46"/>
      <c r="AC58" s="71"/>
      <c r="AD58" s="46"/>
      <c r="AE58" s="71"/>
      <c r="AF58" s="46"/>
      <c r="AI58" s="58"/>
    </row>
    <row r="59" spans="1:42">
      <c r="A59" s="35"/>
      <c r="B59" s="35"/>
      <c r="C59" s="35"/>
      <c r="D59" s="35"/>
      <c r="E59" s="341"/>
      <c r="F59" s="341"/>
      <c r="G59" s="159"/>
      <c r="H59" s="35"/>
      <c r="I59" s="159"/>
      <c r="J59" s="159"/>
      <c r="K59" s="341"/>
      <c r="L59" s="159"/>
      <c r="M59" s="159"/>
      <c r="N59" s="159"/>
      <c r="O59" s="35"/>
      <c r="P59" s="35"/>
      <c r="Q59" s="35"/>
      <c r="R59" s="285"/>
      <c r="S59" s="35"/>
      <c r="T59" s="77"/>
      <c r="U59" s="35"/>
      <c r="V59" s="35"/>
      <c r="W59" s="35"/>
      <c r="Y59" s="58"/>
      <c r="AB59" s="60"/>
      <c r="AD59" s="1"/>
      <c r="AF59" s="1"/>
      <c r="AG59" s="1"/>
      <c r="AH59" s="1"/>
      <c r="AI59" s="58"/>
      <c r="AJ59" s="1"/>
      <c r="AK59" s="1"/>
      <c r="AL59" s="1"/>
      <c r="AM59" s="1"/>
      <c r="AN59" s="1"/>
      <c r="AO59" s="1"/>
      <c r="AP59" s="1"/>
    </row>
    <row r="60" spans="1:42">
      <c r="A60" s="35"/>
      <c r="B60" s="35"/>
      <c r="C60" s="35"/>
      <c r="D60" s="35"/>
      <c r="E60" s="341"/>
      <c r="F60" s="341"/>
      <c r="G60" s="159"/>
      <c r="H60" s="35"/>
      <c r="I60" s="159"/>
      <c r="J60" s="159"/>
      <c r="K60" s="341"/>
      <c r="L60" s="159"/>
      <c r="M60" s="159"/>
      <c r="N60" s="159"/>
      <c r="O60" s="35"/>
      <c r="P60" s="35"/>
      <c r="Q60" s="35"/>
      <c r="R60" s="285"/>
      <c r="S60" s="35"/>
      <c r="T60" s="77"/>
      <c r="U60" s="35"/>
      <c r="V60" s="35"/>
      <c r="W60" s="35"/>
      <c r="Y60" s="58"/>
      <c r="AB60" s="60"/>
      <c r="AD60" s="1"/>
      <c r="AF60" s="1"/>
      <c r="AG60" s="1"/>
      <c r="AH60" s="1"/>
      <c r="AI60" s="58"/>
      <c r="AJ60" s="1"/>
      <c r="AK60" s="1"/>
      <c r="AL60" s="1"/>
      <c r="AM60" s="1"/>
      <c r="AN60" s="1"/>
      <c r="AO60" s="1"/>
      <c r="AP60" s="1"/>
    </row>
    <row r="61" spans="1:42">
      <c r="A61" s="35"/>
      <c r="B61" s="35"/>
      <c r="C61" s="35"/>
      <c r="D61" s="35"/>
      <c r="E61" s="341"/>
      <c r="F61" s="341"/>
      <c r="G61" s="159"/>
      <c r="H61" s="35"/>
      <c r="I61" s="159"/>
      <c r="J61" s="159"/>
      <c r="K61" s="341"/>
      <c r="L61" s="159"/>
      <c r="M61" s="159"/>
      <c r="N61" s="159"/>
      <c r="O61" s="35"/>
      <c r="P61" s="35"/>
      <c r="Q61" s="35"/>
      <c r="R61" s="285"/>
      <c r="S61" s="35"/>
      <c r="T61" s="77"/>
      <c r="U61" s="35"/>
      <c r="V61" s="35"/>
      <c r="W61" s="35"/>
      <c r="Y61" s="58"/>
      <c r="AB61" s="60"/>
      <c r="AD61" s="1"/>
      <c r="AF61" s="1"/>
      <c r="AG61" s="1"/>
      <c r="AH61" s="1"/>
      <c r="AI61" s="58"/>
      <c r="AJ61" s="1"/>
      <c r="AK61" s="1"/>
      <c r="AL61" s="1"/>
      <c r="AM61" s="1"/>
      <c r="AN61" s="1"/>
      <c r="AO61" s="1"/>
      <c r="AP61" s="1"/>
    </row>
    <row r="62" spans="1:42">
      <c r="A62" s="35"/>
      <c r="B62" s="35"/>
      <c r="C62" s="35"/>
      <c r="D62" s="35"/>
      <c r="E62" s="341"/>
      <c r="F62" s="341"/>
      <c r="G62" s="159"/>
      <c r="H62" s="35"/>
      <c r="I62" s="159"/>
      <c r="J62" s="159"/>
      <c r="K62" s="341"/>
      <c r="L62" s="159"/>
      <c r="M62" s="159"/>
      <c r="N62" s="159"/>
      <c r="O62" s="35"/>
      <c r="P62" s="35"/>
      <c r="Q62" s="35"/>
      <c r="R62" s="285"/>
      <c r="S62" s="35"/>
      <c r="T62" s="77"/>
      <c r="U62" s="35"/>
      <c r="V62" s="35"/>
      <c r="W62" s="35"/>
      <c r="Y62" s="58"/>
      <c r="AB62" s="60"/>
      <c r="AD62" s="1"/>
      <c r="AF62" s="1"/>
      <c r="AG62" s="1"/>
      <c r="AH62" s="1"/>
      <c r="AI62" s="58"/>
      <c r="AJ62" s="1"/>
      <c r="AK62" s="1"/>
      <c r="AL62" s="1"/>
      <c r="AM62" s="1"/>
      <c r="AN62" s="1"/>
      <c r="AO62" s="1"/>
      <c r="AP62" s="1"/>
    </row>
    <row r="63" spans="1:42">
      <c r="A63" s="35"/>
      <c r="B63" s="35"/>
      <c r="C63" s="35"/>
      <c r="D63" s="35"/>
      <c r="E63" s="341"/>
      <c r="F63" s="341"/>
      <c r="G63" s="159"/>
      <c r="H63" s="35"/>
      <c r="I63" s="159"/>
      <c r="J63" s="159"/>
      <c r="K63" s="341"/>
      <c r="L63" s="159"/>
      <c r="M63" s="159"/>
      <c r="N63" s="159"/>
      <c r="O63" s="35"/>
      <c r="P63" s="35"/>
      <c r="Q63" s="35"/>
      <c r="R63" s="285"/>
      <c r="S63" s="35"/>
      <c r="T63" s="77"/>
      <c r="U63" s="35"/>
      <c r="V63" s="35"/>
      <c r="W63" s="35"/>
      <c r="Y63" s="58"/>
      <c r="AB63" s="60"/>
      <c r="AD63" s="1"/>
      <c r="AF63" s="1"/>
      <c r="AG63" s="1"/>
      <c r="AH63" s="1"/>
      <c r="AI63" s="58"/>
      <c r="AJ63" s="1"/>
      <c r="AK63" s="1"/>
      <c r="AL63" s="1"/>
      <c r="AM63" s="1"/>
      <c r="AN63" s="1"/>
      <c r="AO63" s="1"/>
      <c r="AP63" s="1"/>
    </row>
    <row r="64" spans="1:42">
      <c r="A64" s="35"/>
      <c r="B64" s="35"/>
      <c r="C64" s="35"/>
      <c r="D64" s="35"/>
      <c r="E64" s="341"/>
      <c r="F64" s="341"/>
      <c r="G64" s="159"/>
      <c r="H64" s="35"/>
      <c r="I64" s="159"/>
      <c r="J64" s="159"/>
      <c r="K64" s="341"/>
      <c r="L64" s="159"/>
      <c r="M64" s="159"/>
      <c r="N64" s="159"/>
      <c r="O64" s="35"/>
      <c r="P64" s="35"/>
      <c r="Q64" s="35"/>
      <c r="R64" s="285"/>
      <c r="S64" s="35"/>
      <c r="T64" s="77"/>
      <c r="U64" s="35"/>
      <c r="V64" s="35"/>
      <c r="W64" s="35"/>
      <c r="Y64" s="58"/>
      <c r="AB64" s="60"/>
      <c r="AD64" s="1"/>
      <c r="AF64" s="1"/>
      <c r="AG64" s="1"/>
      <c r="AH64" s="1"/>
      <c r="AI64" s="58"/>
      <c r="AJ64" s="1"/>
      <c r="AK64" s="1"/>
      <c r="AL64" s="1"/>
      <c r="AM64" s="1"/>
      <c r="AN64" s="1"/>
      <c r="AO64" s="1"/>
      <c r="AP64" s="1"/>
    </row>
    <row r="65" spans="1:42">
      <c r="A65" s="35"/>
      <c r="B65" s="35"/>
      <c r="C65" s="35"/>
      <c r="D65" s="35"/>
      <c r="E65" s="341"/>
      <c r="F65" s="341"/>
      <c r="G65" s="159"/>
      <c r="H65" s="35"/>
      <c r="I65" s="159"/>
      <c r="J65" s="159"/>
      <c r="K65" s="341"/>
      <c r="L65" s="159"/>
      <c r="M65" s="159"/>
      <c r="N65" s="159"/>
      <c r="O65" s="35"/>
      <c r="P65" s="35"/>
      <c r="Q65" s="35"/>
      <c r="R65" s="285"/>
      <c r="S65" s="35"/>
      <c r="T65" s="77"/>
      <c r="U65" s="35"/>
      <c r="V65" s="35"/>
      <c r="W65" s="35"/>
      <c r="Y65" s="58"/>
      <c r="AB65" s="60"/>
      <c r="AD65" s="1"/>
      <c r="AF65" s="1"/>
      <c r="AG65" s="1"/>
      <c r="AH65" s="1"/>
      <c r="AI65" s="58"/>
      <c r="AJ65" s="1"/>
      <c r="AK65" s="1"/>
      <c r="AL65" s="1"/>
      <c r="AM65" s="1"/>
      <c r="AN65" s="1"/>
      <c r="AO65" s="1"/>
      <c r="AP65" s="1"/>
    </row>
    <row r="66" spans="1:42">
      <c r="A66" s="35"/>
      <c r="B66" s="35"/>
      <c r="C66" s="35"/>
      <c r="D66" s="35"/>
      <c r="E66" s="341"/>
      <c r="F66" s="341"/>
      <c r="G66" s="159"/>
      <c r="H66" s="35"/>
      <c r="I66" s="159"/>
      <c r="J66" s="159"/>
      <c r="K66" s="341"/>
      <c r="L66" s="159"/>
      <c r="M66" s="159"/>
      <c r="N66" s="159"/>
      <c r="O66" s="35"/>
      <c r="P66" s="35"/>
      <c r="Q66" s="35"/>
      <c r="R66" s="285"/>
      <c r="S66" s="35"/>
      <c r="T66" s="77"/>
      <c r="U66" s="35"/>
      <c r="V66" s="35"/>
      <c r="W66" s="35"/>
      <c r="Y66" s="58"/>
      <c r="AB66" s="60"/>
      <c r="AD66" s="1"/>
      <c r="AF66" s="1"/>
      <c r="AG66" s="1"/>
      <c r="AH66" s="1"/>
      <c r="AI66" s="58"/>
      <c r="AJ66" s="1"/>
      <c r="AK66" s="1"/>
      <c r="AL66" s="1"/>
      <c r="AM66" s="1"/>
      <c r="AN66" s="1"/>
      <c r="AO66" s="1"/>
      <c r="AP66" s="1"/>
    </row>
    <row r="67" spans="1:42">
      <c r="A67" s="35"/>
      <c r="B67" s="35"/>
      <c r="C67" s="35"/>
      <c r="D67" s="35"/>
      <c r="E67" s="341"/>
      <c r="F67" s="341"/>
      <c r="G67" s="159"/>
      <c r="H67" s="35"/>
      <c r="I67" s="159"/>
      <c r="J67" s="159"/>
      <c r="K67" s="341"/>
      <c r="L67" s="159"/>
      <c r="M67" s="159"/>
      <c r="N67" s="159"/>
      <c r="O67" s="35"/>
      <c r="P67" s="35"/>
      <c r="Q67" s="35"/>
      <c r="R67" s="285"/>
      <c r="S67" s="35"/>
      <c r="T67" s="77"/>
      <c r="U67" s="35"/>
      <c r="V67" s="35"/>
      <c r="W67" s="35"/>
      <c r="Y67" s="58"/>
      <c r="AB67" s="60"/>
      <c r="AD67" s="1"/>
      <c r="AF67" s="1"/>
      <c r="AG67" s="1"/>
      <c r="AH67" s="1"/>
      <c r="AI67" s="58"/>
      <c r="AJ67" s="1"/>
      <c r="AK67" s="1"/>
      <c r="AL67" s="1"/>
      <c r="AM67" s="1"/>
      <c r="AN67" s="1"/>
      <c r="AO67" s="1"/>
      <c r="AP67" s="1"/>
    </row>
    <row r="68" spans="1:42">
      <c r="A68" s="35"/>
      <c r="B68" s="35"/>
      <c r="C68" s="35"/>
      <c r="D68" s="35"/>
      <c r="E68" s="341"/>
      <c r="F68" s="341"/>
      <c r="G68" s="159"/>
      <c r="H68" s="35"/>
      <c r="I68" s="159"/>
      <c r="J68" s="159"/>
      <c r="K68" s="341"/>
      <c r="L68" s="159"/>
      <c r="M68" s="159"/>
      <c r="N68" s="159"/>
      <c r="O68" s="35"/>
      <c r="P68" s="35"/>
      <c r="Q68" s="35"/>
      <c r="R68" s="285"/>
      <c r="S68" s="35"/>
      <c r="T68" s="77"/>
      <c r="U68" s="35"/>
      <c r="V68" s="35"/>
      <c r="W68" s="35"/>
      <c r="Y68" s="58"/>
      <c r="AB68" s="60"/>
      <c r="AD68" s="1"/>
      <c r="AF68" s="1"/>
      <c r="AG68" s="1"/>
      <c r="AH68" s="1"/>
      <c r="AI68" s="58"/>
      <c r="AJ68" s="1"/>
      <c r="AK68" s="1"/>
      <c r="AL68" s="1"/>
      <c r="AM68" s="1"/>
      <c r="AN68" s="1"/>
      <c r="AO68" s="1"/>
      <c r="AP68" s="1"/>
    </row>
    <row r="69" spans="1:42">
      <c r="H69" s="35"/>
      <c r="N69" s="159"/>
      <c r="O69" s="35"/>
      <c r="P69" s="35"/>
      <c r="Q69" s="35"/>
      <c r="R69" s="285"/>
      <c r="S69" s="35"/>
      <c r="T69" s="77"/>
      <c r="V69" s="35"/>
      <c r="W69" s="35"/>
      <c r="Y69" s="58"/>
      <c r="AB69" s="60"/>
      <c r="AD69" s="1"/>
      <c r="AF69" s="1"/>
      <c r="AG69" s="1"/>
      <c r="AH69" s="1"/>
      <c r="AI69" s="58"/>
      <c r="AJ69" s="1"/>
      <c r="AK69" s="1"/>
      <c r="AL69" s="1"/>
      <c r="AM69" s="1"/>
      <c r="AN69" s="1"/>
      <c r="AO69" s="1"/>
      <c r="AP69" s="1"/>
    </row>
    <row r="70" spans="1:42">
      <c r="H70" s="35"/>
      <c r="N70" s="159"/>
      <c r="O70" s="35"/>
      <c r="P70" s="35"/>
      <c r="Q70" s="35"/>
      <c r="R70" s="285"/>
      <c r="S70" s="35"/>
      <c r="T70" s="77"/>
      <c r="V70" s="35"/>
      <c r="W70" s="35"/>
      <c r="Y70" s="58"/>
      <c r="AB70" s="60"/>
      <c r="AD70" s="1"/>
      <c r="AF70" s="1"/>
      <c r="AG70" s="1"/>
      <c r="AH70" s="1"/>
      <c r="AI70" s="58"/>
      <c r="AJ70" s="1"/>
      <c r="AK70" s="1"/>
      <c r="AL70" s="1"/>
      <c r="AM70" s="1"/>
      <c r="AN70" s="1"/>
      <c r="AO70" s="1"/>
      <c r="AP70" s="1"/>
    </row>
    <row r="71" spans="1:42">
      <c r="T71" s="77"/>
      <c r="Y71" s="58"/>
      <c r="AB71" s="60"/>
      <c r="AD71" s="1"/>
      <c r="AF71" s="1"/>
      <c r="AG71" s="1"/>
      <c r="AH71" s="1"/>
      <c r="AI71" s="58"/>
      <c r="AJ71" s="1"/>
      <c r="AK71" s="1"/>
      <c r="AL71" s="1"/>
      <c r="AM71" s="1"/>
      <c r="AN71" s="1"/>
      <c r="AO71" s="1"/>
      <c r="AP71" s="1"/>
    </row>
    <row r="72" spans="1:42">
      <c r="T72" s="77"/>
      <c r="Y72" s="58"/>
      <c r="AB72" s="60"/>
      <c r="AD72" s="1"/>
      <c r="AF72" s="1"/>
      <c r="AG72" s="1"/>
      <c r="AH72" s="1"/>
      <c r="AI72" s="58"/>
      <c r="AJ72" s="1"/>
      <c r="AK72" s="1"/>
      <c r="AL72" s="1"/>
      <c r="AM72" s="1"/>
      <c r="AN72" s="1"/>
      <c r="AO72" s="1"/>
      <c r="AP72" s="1"/>
    </row>
    <row r="73" spans="1:42">
      <c r="T73" s="77"/>
      <c r="Y73" s="58"/>
      <c r="AB73" s="60"/>
      <c r="AD73" s="1"/>
      <c r="AF73" s="1"/>
      <c r="AG73" s="1"/>
      <c r="AH73" s="1"/>
      <c r="AI73" s="58"/>
      <c r="AJ73" s="1"/>
      <c r="AK73" s="1"/>
      <c r="AL73" s="1"/>
      <c r="AM73" s="1"/>
      <c r="AN73" s="1"/>
      <c r="AO73" s="1"/>
      <c r="AP73" s="1"/>
    </row>
    <row r="74" spans="1:42">
      <c r="T74" s="77"/>
      <c r="Y74" s="58"/>
      <c r="AB74" s="60"/>
      <c r="AD74" s="1"/>
      <c r="AF74" s="1"/>
      <c r="AG74" s="1"/>
      <c r="AH74" s="1"/>
      <c r="AI74" s="58"/>
      <c r="AJ74" s="1"/>
      <c r="AK74" s="1"/>
      <c r="AL74" s="1"/>
      <c r="AM74" s="1"/>
      <c r="AN74" s="1"/>
      <c r="AO74" s="1"/>
      <c r="AP74" s="1"/>
    </row>
    <row r="75" spans="1:42">
      <c r="T75" s="77"/>
      <c r="Y75" s="58"/>
      <c r="AB75" s="60"/>
      <c r="AD75" s="1"/>
      <c r="AF75" s="1"/>
      <c r="AG75" s="1"/>
      <c r="AH75" s="1"/>
      <c r="AI75" s="58"/>
      <c r="AJ75" s="1"/>
      <c r="AK75" s="1"/>
      <c r="AL75" s="1"/>
      <c r="AM75" s="1"/>
      <c r="AN75" s="1"/>
      <c r="AO75" s="1"/>
      <c r="AP75" s="1"/>
    </row>
    <row r="76" spans="1:42">
      <c r="T76" s="77"/>
      <c r="Y76" s="58"/>
      <c r="AB76" s="60"/>
      <c r="AD76" s="1"/>
      <c r="AF76" s="1"/>
      <c r="AG76" s="1"/>
      <c r="AH76" s="1"/>
      <c r="AI76" s="58"/>
      <c r="AJ76" s="1"/>
      <c r="AK76" s="1"/>
      <c r="AL76" s="1"/>
      <c r="AM76" s="1"/>
      <c r="AN76" s="1"/>
      <c r="AO76" s="1"/>
      <c r="AP76" s="1"/>
    </row>
    <row r="77" spans="1:42">
      <c r="T77" s="77"/>
      <c r="Y77" s="58"/>
      <c r="AB77" s="60"/>
      <c r="AD77" s="1"/>
      <c r="AF77" s="1"/>
      <c r="AG77" s="1"/>
      <c r="AH77" s="1"/>
      <c r="AI77" s="58"/>
      <c r="AJ77" s="1"/>
      <c r="AK77" s="1"/>
      <c r="AL77" s="1"/>
      <c r="AM77" s="1"/>
      <c r="AN77" s="1"/>
      <c r="AO77" s="1"/>
      <c r="AP77" s="1"/>
    </row>
    <row r="78" spans="1:42">
      <c r="T78" s="77"/>
      <c r="Y78" s="58"/>
      <c r="AB78" s="60"/>
      <c r="AD78" s="1"/>
      <c r="AF78" s="1"/>
      <c r="AG78" s="1"/>
      <c r="AH78" s="1"/>
      <c r="AI78" s="58"/>
      <c r="AJ78" s="1"/>
      <c r="AK78" s="1"/>
      <c r="AL78" s="1"/>
      <c r="AM78" s="1"/>
      <c r="AN78" s="1"/>
      <c r="AO78" s="1"/>
      <c r="AP78" s="1"/>
    </row>
    <row r="79" spans="1:42">
      <c r="T79" s="77"/>
      <c r="Y79" s="58"/>
      <c r="AB79" s="60"/>
      <c r="AD79" s="1"/>
      <c r="AF79" s="1"/>
      <c r="AG79" s="1"/>
      <c r="AH79" s="1"/>
      <c r="AI79" s="58"/>
      <c r="AJ79" s="1"/>
      <c r="AK79" s="1"/>
      <c r="AL79" s="1"/>
      <c r="AM79" s="1"/>
      <c r="AN79" s="1"/>
      <c r="AO79" s="1"/>
      <c r="AP79" s="1"/>
    </row>
    <row r="80" spans="1:42">
      <c r="T80" s="77"/>
      <c r="Y80" s="58"/>
      <c r="AB80" s="60"/>
      <c r="AD80" s="1"/>
      <c r="AF80" s="1"/>
      <c r="AG80" s="1"/>
      <c r="AH80" s="1"/>
      <c r="AI80" s="58"/>
      <c r="AJ80" s="1"/>
      <c r="AK80" s="1"/>
      <c r="AL80" s="1"/>
      <c r="AM80" s="1"/>
      <c r="AN80" s="1"/>
      <c r="AO80" s="1"/>
      <c r="AP80" s="1"/>
    </row>
    <row r="81" spans="20:42">
      <c r="T81" s="77"/>
      <c r="Y81" s="58"/>
      <c r="AB81" s="60"/>
      <c r="AD81" s="1"/>
      <c r="AF81" s="1"/>
      <c r="AG81" s="1"/>
      <c r="AH81" s="1"/>
      <c r="AI81" s="58"/>
      <c r="AJ81" s="1"/>
      <c r="AK81" s="1"/>
      <c r="AL81" s="1"/>
      <c r="AM81" s="1"/>
      <c r="AN81" s="1"/>
      <c r="AO81" s="1"/>
      <c r="AP81" s="1"/>
    </row>
    <row r="82" spans="20:42">
      <c r="T82" s="77"/>
      <c r="Y82" s="58"/>
      <c r="AB82" s="60"/>
      <c r="AD82" s="1"/>
      <c r="AF82" s="1"/>
      <c r="AG82" s="1"/>
      <c r="AH82" s="1"/>
      <c r="AI82" s="58"/>
      <c r="AJ82" s="1"/>
      <c r="AK82" s="1"/>
      <c r="AL82" s="1"/>
      <c r="AM82" s="1"/>
      <c r="AN82" s="1"/>
      <c r="AO82" s="1"/>
      <c r="AP82" s="1"/>
    </row>
    <row r="83" spans="20:42">
      <c r="T83" s="77"/>
      <c r="Y83" s="58"/>
      <c r="AB83" s="60"/>
      <c r="AD83" s="1"/>
      <c r="AF83" s="1"/>
      <c r="AG83" s="1"/>
      <c r="AH83" s="1"/>
      <c r="AI83" s="58"/>
      <c r="AJ83" s="1"/>
      <c r="AK83" s="1"/>
      <c r="AL83" s="1"/>
      <c r="AM83" s="1"/>
      <c r="AN83" s="1"/>
      <c r="AO83" s="1"/>
      <c r="AP83" s="1"/>
    </row>
    <row r="84" spans="20:42">
      <c r="T84" s="77"/>
      <c r="Y84" s="58"/>
      <c r="AB84" s="60"/>
      <c r="AD84" s="1"/>
      <c r="AF84" s="1"/>
      <c r="AG84" s="1"/>
      <c r="AH84" s="1"/>
      <c r="AI84" s="58"/>
      <c r="AJ84" s="1"/>
      <c r="AK84" s="1"/>
      <c r="AL84" s="1"/>
      <c r="AM84" s="1"/>
      <c r="AN84" s="1"/>
      <c r="AO84" s="1"/>
      <c r="AP84" s="1"/>
    </row>
    <row r="85" spans="20:42">
      <c r="T85" s="77"/>
      <c r="Y85" s="58"/>
      <c r="AB85" s="60"/>
      <c r="AD85" s="1"/>
      <c r="AF85" s="1"/>
      <c r="AG85" s="1"/>
      <c r="AH85" s="1"/>
      <c r="AI85" s="58"/>
      <c r="AJ85" s="1"/>
      <c r="AK85" s="1"/>
      <c r="AL85" s="1"/>
      <c r="AM85" s="1"/>
      <c r="AN85" s="1"/>
      <c r="AO85" s="1"/>
      <c r="AP85" s="1"/>
    </row>
    <row r="86" spans="20:42">
      <c r="T86" s="77"/>
      <c r="Y86" s="58"/>
      <c r="AB86" s="60"/>
      <c r="AD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20:42">
      <c r="T87" s="77"/>
      <c r="Y87" s="58"/>
      <c r="AB87" s="60"/>
      <c r="AD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20:42">
      <c r="T88" s="77"/>
      <c r="Y88" s="58"/>
      <c r="AB88" s="60"/>
      <c r="AD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20:42">
      <c r="T89" s="77"/>
      <c r="Y89" s="58"/>
      <c r="AB89" s="60"/>
      <c r="AD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20:42">
      <c r="T90" s="77"/>
      <c r="Y90" s="58"/>
      <c r="AB90" s="60"/>
      <c r="AD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20:42">
      <c r="T91" s="77"/>
      <c r="X91" s="159"/>
      <c r="Y91" s="159"/>
      <c r="Z91" s="159"/>
      <c r="AA91" s="35"/>
    </row>
    <row r="92" spans="20:42">
      <c r="X92" s="159"/>
      <c r="Y92" s="159"/>
      <c r="Z92" s="159"/>
      <c r="AA92" s="35"/>
    </row>
  </sheetData>
  <mergeCells count="1">
    <mergeCell ref="Z5:AB5"/>
  </mergeCells>
  <conditionalFormatting sqref="AH36:AH37">
    <cfRule type="cellIs" dxfId="36" priority="8" stopIfTrue="1" operator="lessThan">
      <formula>0</formula>
    </cfRule>
  </conditionalFormatting>
  <conditionalFormatting sqref="H10:H24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N10:N2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V10:V24">
    <cfRule type="cellIs" dxfId="31" priority="1" operator="lessThan">
      <formula>0</formula>
    </cfRule>
    <cfRule type="cellIs" dxfId="3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W1:BC407"/>
  <sheetViews>
    <sheetView zoomScale="102" zoomScaleNormal="102" workbookViewId="0">
      <selection activeCell="A13" sqref="A13"/>
    </sheetView>
  </sheetViews>
  <sheetFormatPr baseColWidth="10" defaultRowHeight="15"/>
  <cols>
    <col min="31" max="31" width="14" customWidth="1"/>
    <col min="32" max="32" width="12.54296875" customWidth="1"/>
    <col min="33" max="33" width="10.90625" customWidth="1"/>
  </cols>
  <sheetData>
    <row r="1" spans="23:55">
      <c r="W1" s="4"/>
      <c r="X1" s="4"/>
    </row>
    <row r="2" spans="23:55" s="181" customFormat="1" ht="31.8"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23:55">
      <c r="W3" s="4"/>
      <c r="X3" s="4"/>
    </row>
    <row r="4" spans="23:55">
      <c r="W4" s="4"/>
      <c r="X4" s="4"/>
    </row>
    <row r="5" spans="23:55" s="182" customFormat="1" ht="19.8"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3:55">
      <c r="W6" s="4"/>
      <c r="X6" s="4"/>
    </row>
    <row r="7" spans="23:55">
      <c r="W7" s="4"/>
      <c r="X7" s="4"/>
    </row>
    <row r="8" spans="23:55">
      <c r="W8" s="4"/>
      <c r="X8" s="4"/>
    </row>
    <row r="9" spans="23:55" ht="15.6">
      <c r="W9" s="1"/>
      <c r="X9" s="5"/>
    </row>
    <row r="10" spans="23:55" ht="15.6">
      <c r="W10" s="1"/>
      <c r="X10" s="5"/>
    </row>
    <row r="11" spans="23:55" ht="15.6">
      <c r="W11" s="1"/>
      <c r="X11" s="5"/>
    </row>
    <row r="12" spans="23:55" ht="15.6">
      <c r="W12" s="1"/>
      <c r="X12" s="5"/>
    </row>
    <row r="13" spans="23:55" ht="15.6">
      <c r="W13" s="1"/>
      <c r="X13" s="5"/>
    </row>
    <row r="14" spans="23:55" ht="15.6">
      <c r="W14" s="1"/>
      <c r="X14" s="5"/>
      <c r="Z14" s="2"/>
      <c r="AA14" s="2"/>
      <c r="AB14" s="2"/>
    </row>
    <row r="15" spans="23:55" ht="15.6">
      <c r="W15" s="13"/>
      <c r="X15" s="5"/>
      <c r="Z15" s="2"/>
      <c r="AA15" s="2"/>
      <c r="AB15" s="4"/>
      <c r="AC15" s="4"/>
      <c r="AD15" s="4"/>
    </row>
    <row r="16" spans="23:55" ht="15.6">
      <c r="W16" s="1"/>
      <c r="X16" s="5"/>
    </row>
    <row r="17" spans="23:30" ht="15.6">
      <c r="W17" s="1"/>
      <c r="X17" s="5"/>
    </row>
    <row r="18" spans="23:30" ht="15.6">
      <c r="W18" s="1"/>
      <c r="X18" s="5"/>
      <c r="Z18" s="2"/>
      <c r="AA18" s="2"/>
      <c r="AB18" s="2"/>
    </row>
    <row r="19" spans="23:30" ht="15.6">
      <c r="W19" s="1"/>
      <c r="X19" s="5"/>
      <c r="Z19" s="2"/>
      <c r="AA19" s="2"/>
      <c r="AB19" s="2"/>
    </row>
    <row r="20" spans="23:30" ht="15.6">
      <c r="W20" s="1"/>
      <c r="X20" s="5"/>
      <c r="Z20" s="2"/>
      <c r="AA20" s="2"/>
      <c r="AB20" s="2"/>
    </row>
    <row r="21" spans="23:30" ht="15.6">
      <c r="W21" s="1"/>
      <c r="X21" s="5"/>
      <c r="Z21" s="2"/>
      <c r="AA21" s="2"/>
      <c r="AB21" s="2"/>
    </row>
    <row r="22" spans="23:30" ht="15.6">
      <c r="W22" s="13"/>
      <c r="X22" s="5"/>
      <c r="Z22" s="2"/>
      <c r="AA22" s="2"/>
      <c r="AB22" s="4"/>
      <c r="AC22" s="4"/>
      <c r="AD22" s="4"/>
    </row>
    <row r="23" spans="23:30" ht="15.6">
      <c r="W23" s="13"/>
      <c r="X23" s="5"/>
      <c r="Z23" s="1"/>
      <c r="AA23" s="1"/>
      <c r="AB23" s="11"/>
      <c r="AC23" s="11"/>
      <c r="AD23" s="11"/>
    </row>
    <row r="24" spans="23:30" ht="15.6">
      <c r="W24" s="13"/>
      <c r="X24" s="5"/>
      <c r="Z24" s="1"/>
      <c r="AA24" s="1"/>
      <c r="AB24" s="11"/>
      <c r="AC24" s="11"/>
      <c r="AD24" s="11"/>
    </row>
    <row r="25" spans="23:30" ht="15.6">
      <c r="W25" s="13"/>
      <c r="X25" s="5"/>
      <c r="Z25" s="1"/>
      <c r="AA25" s="1"/>
      <c r="AB25" s="11"/>
      <c r="AC25" s="11"/>
      <c r="AD25" s="11"/>
    </row>
    <row r="26" spans="23:30" ht="15.6">
      <c r="W26" s="13"/>
      <c r="X26" s="5"/>
      <c r="Z26" s="1"/>
      <c r="AA26" s="1"/>
      <c r="AB26" s="11"/>
      <c r="AC26" s="11"/>
      <c r="AD26" s="11"/>
    </row>
    <row r="27" spans="23:30" ht="15.6">
      <c r="W27" s="5"/>
      <c r="X27" s="5"/>
      <c r="Z27" s="1"/>
      <c r="AA27" s="1"/>
      <c r="AB27" s="11"/>
      <c r="AC27" s="11"/>
      <c r="AD27" s="11"/>
    </row>
    <row r="28" spans="23:30" ht="15.6">
      <c r="W28" s="5"/>
      <c r="X28" s="5"/>
      <c r="Z28" s="1"/>
      <c r="AA28" s="1"/>
      <c r="AB28" s="11"/>
      <c r="AC28" s="11"/>
      <c r="AD28" s="11"/>
    </row>
    <row r="29" spans="23:30" ht="15.6">
      <c r="W29" s="5"/>
      <c r="X29" s="5"/>
      <c r="Z29" s="1"/>
      <c r="AA29" s="1"/>
      <c r="AB29" s="11"/>
      <c r="AC29" s="11"/>
      <c r="AD29" s="11"/>
    </row>
    <row r="30" spans="23:30" ht="15.6">
      <c r="W30" s="5"/>
      <c r="X30" s="5"/>
      <c r="Z30" s="1"/>
      <c r="AA30" s="1"/>
      <c r="AB30" s="11"/>
      <c r="AC30" s="11"/>
      <c r="AD30" s="11"/>
    </row>
    <row r="31" spans="23:30" ht="15.6">
      <c r="W31" s="5"/>
      <c r="X31" s="5"/>
      <c r="Z31" s="1"/>
      <c r="AA31" s="1"/>
      <c r="AB31" s="11"/>
      <c r="AC31" s="11"/>
      <c r="AD31" s="11"/>
    </row>
    <row r="32" spans="23:30" ht="15.6">
      <c r="W32" s="5"/>
      <c r="X32" s="5"/>
      <c r="Z32" s="1"/>
      <c r="AA32" s="1"/>
      <c r="AB32" s="11"/>
      <c r="AC32" s="11"/>
      <c r="AD32" s="11"/>
    </row>
    <row r="33" spans="23:30" ht="15.6">
      <c r="W33" s="5"/>
      <c r="X33" s="5"/>
      <c r="Z33" s="13"/>
      <c r="AA33" s="13"/>
      <c r="AB33" s="11"/>
      <c r="AC33" s="11"/>
      <c r="AD33" s="11"/>
    </row>
    <row r="34" spans="23:30" ht="16.5" customHeight="1">
      <c r="W34" s="5"/>
      <c r="X34" s="5"/>
      <c r="Z34" s="13"/>
      <c r="AA34" s="13"/>
      <c r="AB34" s="11"/>
      <c r="AC34" s="11"/>
      <c r="AD34" s="11"/>
    </row>
    <row r="35" spans="23:30" ht="16.5" customHeight="1">
      <c r="W35" s="5"/>
      <c r="X35" s="5"/>
      <c r="Z35" s="13"/>
      <c r="AA35" s="13"/>
      <c r="AB35" s="11"/>
      <c r="AC35" s="11"/>
      <c r="AD35" s="11"/>
    </row>
    <row r="36" spans="23:30">
      <c r="Z36" s="13"/>
      <c r="AA36" s="13"/>
      <c r="AB36" s="11"/>
      <c r="AC36" s="11"/>
      <c r="AD36" s="11"/>
    </row>
    <row r="37" spans="23:30" ht="17.25" customHeight="1">
      <c r="X37" s="5"/>
      <c r="Z37" s="13"/>
      <c r="AA37" s="13"/>
      <c r="AB37" s="11"/>
      <c r="AC37" s="11"/>
      <c r="AD37" s="11"/>
    </row>
    <row r="38" spans="23:30">
      <c r="Z38" s="13"/>
      <c r="AA38" s="13"/>
      <c r="AB38" s="11"/>
      <c r="AC38" s="11"/>
      <c r="AD38" s="11"/>
    </row>
    <row r="39" spans="23:30">
      <c r="Z39" s="13"/>
      <c r="AA39" s="13"/>
      <c r="AB39" s="11"/>
      <c r="AC39" s="11"/>
      <c r="AD39" s="11"/>
    </row>
    <row r="40" spans="23:30" ht="21">
      <c r="Z40" s="56"/>
      <c r="AA40" s="56"/>
      <c r="AB40" s="11"/>
      <c r="AC40" s="11"/>
      <c r="AD40" s="11"/>
    </row>
    <row r="41" spans="23:30">
      <c r="W41" s="4"/>
      <c r="X41" s="4"/>
    </row>
    <row r="42" spans="23:30" ht="15.6">
      <c r="W42" s="1"/>
      <c r="X42" s="18"/>
      <c r="Z42" s="1"/>
      <c r="AA42" s="5"/>
    </row>
    <row r="43" spans="23:30" ht="15.6">
      <c r="W43" s="1"/>
      <c r="X43" s="18"/>
    </row>
    <row r="44" spans="23:30" ht="15.6">
      <c r="W44" s="1"/>
      <c r="X44" s="18"/>
    </row>
    <row r="45" spans="23:30" ht="15.6">
      <c r="W45" s="1"/>
      <c r="X45" s="18"/>
    </row>
    <row r="46" spans="23:30" ht="15.6">
      <c r="W46" s="13"/>
      <c r="X46" s="18"/>
    </row>
    <row r="47" spans="23:30" ht="15.6">
      <c r="W47" s="13"/>
      <c r="X47" s="18"/>
    </row>
    <row r="48" spans="23:30" ht="15.6">
      <c r="W48" s="13"/>
      <c r="X48" s="18"/>
    </row>
    <row r="49" spans="23:24" ht="15.6">
      <c r="W49" s="13"/>
      <c r="X49" s="18"/>
    </row>
    <row r="50" spans="23:24" ht="15.6">
      <c r="W50" s="5"/>
      <c r="X50" s="18"/>
    </row>
    <row r="51" spans="23:24" ht="15.6">
      <c r="W51" s="5"/>
      <c r="X51" s="18"/>
    </row>
    <row r="52" spans="23:24" ht="15.6">
      <c r="W52" s="5"/>
      <c r="X52" s="18"/>
    </row>
    <row r="53" spans="23:24" ht="15.6">
      <c r="W53" s="5"/>
      <c r="X53" s="18"/>
    </row>
    <row r="54" spans="23:24" ht="15.6">
      <c r="W54" s="5"/>
      <c r="X54" s="18"/>
    </row>
    <row r="55" spans="23:24" ht="15.6">
      <c r="W55" s="5"/>
      <c r="X55" s="18"/>
    </row>
    <row r="56" spans="23:24" ht="15.6">
      <c r="W56" s="5"/>
      <c r="X56" s="18"/>
    </row>
    <row r="57" spans="23:24" ht="15.6">
      <c r="W57" s="5"/>
      <c r="X57" s="18"/>
    </row>
    <row r="58" spans="23:24" ht="15.6">
      <c r="W58" s="5"/>
      <c r="X58" s="18"/>
    </row>
    <row r="60" spans="23:24" ht="15.6">
      <c r="X60" s="18"/>
    </row>
    <row r="64" spans="23:24">
      <c r="W64" s="4"/>
      <c r="X64" s="4"/>
    </row>
    <row r="65" spans="23:24" ht="15.6">
      <c r="W65" s="1"/>
      <c r="X65" s="5"/>
    </row>
    <row r="66" spans="23:24" ht="15.6">
      <c r="W66" s="1"/>
      <c r="X66" s="5"/>
    </row>
    <row r="67" spans="23:24" ht="15.6">
      <c r="W67" s="1"/>
      <c r="X67" s="5"/>
    </row>
    <row r="68" spans="23:24" ht="15.6">
      <c r="W68" s="1"/>
      <c r="X68" s="5"/>
    </row>
    <row r="69" spans="23:24" ht="15.6">
      <c r="W69" s="13"/>
      <c r="X69" s="5"/>
    </row>
    <row r="70" spans="23:24" ht="15.6">
      <c r="W70" s="13"/>
      <c r="X70" s="5"/>
    </row>
    <row r="71" spans="23:24" ht="15.6">
      <c r="W71" s="13"/>
      <c r="X71" s="5"/>
    </row>
    <row r="72" spans="23:24" ht="15.6">
      <c r="W72" s="13"/>
      <c r="X72" s="5"/>
    </row>
    <row r="73" spans="23:24" ht="15.6">
      <c r="W73" s="5"/>
      <c r="X73" s="5"/>
    </row>
    <row r="74" spans="23:24" ht="15.6">
      <c r="W74" s="5"/>
      <c r="X74" s="5"/>
    </row>
    <row r="75" spans="23:24" ht="15.6">
      <c r="W75" s="5"/>
      <c r="X75" s="5"/>
    </row>
    <row r="76" spans="23:24" ht="15.6">
      <c r="W76" s="5"/>
      <c r="X76" s="5"/>
    </row>
    <row r="77" spans="23:24" ht="15.6">
      <c r="W77" s="5"/>
      <c r="X77" s="5"/>
    </row>
    <row r="78" spans="23:24" ht="15.6">
      <c r="W78" s="5"/>
      <c r="X78" s="5"/>
    </row>
    <row r="79" spans="23:24" ht="15.6">
      <c r="W79" s="5"/>
      <c r="X79" s="5"/>
    </row>
    <row r="80" spans="23:24" ht="15.6">
      <c r="W80" s="5"/>
      <c r="X80" s="5"/>
    </row>
    <row r="81" spans="23:24" ht="15.6">
      <c r="W81" s="5"/>
      <c r="X81" s="5"/>
    </row>
    <row r="83" spans="23:24" ht="15.6">
      <c r="X83" s="5"/>
    </row>
    <row r="86" spans="23:24" ht="15.6">
      <c r="X86" s="2"/>
    </row>
    <row r="87" spans="23:24">
      <c r="W87" s="4"/>
      <c r="X87" s="4"/>
    </row>
    <row r="88" spans="23:24" ht="15.6">
      <c r="W88" s="1"/>
      <c r="X88" s="5"/>
    </row>
    <row r="89" spans="23:24" ht="15.6">
      <c r="W89" s="1"/>
      <c r="X89" s="5"/>
    </row>
    <row r="90" spans="23:24" ht="15.6">
      <c r="W90" s="1"/>
      <c r="X90" s="5"/>
    </row>
    <row r="91" spans="23:24" ht="15.6">
      <c r="W91" s="1"/>
      <c r="X91" s="5"/>
    </row>
    <row r="92" spans="23:24" ht="15.6">
      <c r="W92" s="13"/>
      <c r="X92" s="5"/>
    </row>
    <row r="93" spans="23:24" ht="15.6">
      <c r="W93" s="13"/>
      <c r="X93" s="5"/>
    </row>
    <row r="94" spans="23:24" ht="15.6">
      <c r="W94" s="13"/>
      <c r="X94" s="5"/>
    </row>
    <row r="95" spans="23:24" ht="15.6">
      <c r="W95" s="13"/>
      <c r="X95" s="5"/>
    </row>
    <row r="96" spans="23:24" ht="15.6">
      <c r="W96" s="5"/>
      <c r="X96" s="5"/>
    </row>
    <row r="97" spans="23:24" ht="15.6">
      <c r="W97" s="5"/>
      <c r="X97" s="5"/>
    </row>
    <row r="98" spans="23:24" ht="15.6">
      <c r="W98" s="5"/>
      <c r="X98" s="5"/>
    </row>
    <row r="99" spans="23:24" ht="15.6">
      <c r="W99" s="5"/>
      <c r="X99" s="5"/>
    </row>
    <row r="100" spans="23:24" ht="15.6">
      <c r="W100" s="5"/>
      <c r="X100" s="5"/>
    </row>
    <row r="101" spans="23:24" ht="15.6">
      <c r="W101" s="5"/>
      <c r="X101" s="5"/>
    </row>
    <row r="102" spans="23:24" ht="15.6">
      <c r="W102" s="5"/>
      <c r="X102" s="5"/>
    </row>
    <row r="103" spans="23:24" ht="15.6">
      <c r="W103" s="5"/>
      <c r="X103" s="5"/>
    </row>
    <row r="104" spans="23:24" ht="15.6">
      <c r="W104" s="5"/>
      <c r="X104" s="5"/>
    </row>
    <row r="106" spans="23:24" ht="15.6">
      <c r="X106" s="5"/>
    </row>
    <row r="180" s="553" customFormat="1"/>
    <row r="181" s="553" customFormat="1"/>
    <row r="182" s="553" customFormat="1"/>
    <row r="183" s="553" customFormat="1"/>
    <row r="184" s="553" customFormat="1"/>
    <row r="185" s="553" customFormat="1"/>
    <row r="186" s="553" customFormat="1"/>
    <row r="187" s="553" customFormat="1"/>
    <row r="188" s="553" customFormat="1"/>
    <row r="189" s="553" customFormat="1"/>
    <row r="190" s="553" customFormat="1"/>
    <row r="191" s="553" customFormat="1"/>
    <row r="192" s="553" customFormat="1"/>
    <row r="193" s="553" customFormat="1"/>
    <row r="194" s="553" customFormat="1"/>
    <row r="195" s="553" customFormat="1"/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05" s="553" customFormat="1"/>
    <row r="206" s="553" customFormat="1"/>
    <row r="207" s="553" customFormat="1"/>
    <row r="208" s="553" customFormat="1"/>
    <row r="209" s="553" customFormat="1"/>
    <row r="210" s="553" customFormat="1"/>
    <row r="211" s="553" customFormat="1"/>
    <row r="212" s="553" customFormat="1"/>
    <row r="213" s="553" customFormat="1"/>
    <row r="214" s="553" customFormat="1"/>
    <row r="215" s="553" customFormat="1"/>
    <row r="216" s="553" customFormat="1"/>
    <row r="217" s="553" customFormat="1"/>
    <row r="218" s="553" customFormat="1"/>
    <row r="219" s="553" customFormat="1"/>
    <row r="220" s="553" customFormat="1"/>
    <row r="221" s="553" customFormat="1"/>
    <row r="222" s="553" customFormat="1"/>
    <row r="223" s="553" customFormat="1"/>
    <row r="224" s="553" customFormat="1"/>
    <row r="225" s="553" customFormat="1"/>
    <row r="226" s="553" customFormat="1"/>
    <row r="227" s="553" customFormat="1"/>
    <row r="228" s="553" customFormat="1"/>
    <row r="229" s="553" customFormat="1"/>
    <row r="230" s="553" customFormat="1"/>
    <row r="231" s="553" customFormat="1"/>
    <row r="232" s="553" customFormat="1"/>
    <row r="233" s="553" customFormat="1"/>
    <row r="234" s="553" customFormat="1"/>
    <row r="235" s="553" customFormat="1"/>
    <row r="236" s="553" customFormat="1"/>
    <row r="237" s="553" customFormat="1"/>
    <row r="238" s="553" customFormat="1"/>
    <row r="239" s="553" customFormat="1"/>
    <row r="240" s="553" customFormat="1"/>
    <row r="241" s="553" customFormat="1"/>
    <row r="376" spans="23:29">
      <c r="W376" s="1"/>
      <c r="X376" s="1"/>
      <c r="Y376" s="1"/>
      <c r="Z376" s="1"/>
      <c r="AA376" s="1"/>
      <c r="AB376" s="1"/>
      <c r="AC376" s="1"/>
    </row>
    <row r="377" spans="23:29">
      <c r="W377" s="1"/>
      <c r="X377" s="1"/>
      <c r="Y377" s="1"/>
      <c r="Z377" s="1"/>
      <c r="AA377" s="1"/>
      <c r="AB377" s="1"/>
      <c r="AC377" s="1"/>
    </row>
    <row r="378" spans="23:29">
      <c r="W378" s="1"/>
      <c r="X378" s="1"/>
      <c r="Y378" s="1"/>
      <c r="Z378" s="1"/>
      <c r="AA378" s="1"/>
      <c r="AB378" s="1"/>
      <c r="AC378" s="1"/>
    </row>
    <row r="379" spans="23:29">
      <c r="W379" s="1"/>
      <c r="X379" s="1"/>
      <c r="Y379" s="1"/>
      <c r="Z379" s="1"/>
      <c r="AA379" s="1"/>
      <c r="AB379" s="1"/>
      <c r="AC379" s="1"/>
    </row>
    <row r="380" spans="23:29">
      <c r="W380" s="1"/>
      <c r="X380" s="1"/>
      <c r="Y380" s="1"/>
      <c r="Z380" s="1"/>
      <c r="AA380" s="1"/>
      <c r="AB380" s="1"/>
      <c r="AC380" s="1"/>
    </row>
    <row r="381" spans="23:29">
      <c r="W381" s="1"/>
      <c r="X381" s="1"/>
      <c r="Y381" s="1"/>
      <c r="Z381" s="1"/>
      <c r="AA381" s="1"/>
      <c r="AB381" s="1"/>
      <c r="AC381" s="1"/>
    </row>
    <row r="382" spans="23:29">
      <c r="W382" s="1"/>
      <c r="X382" s="1"/>
      <c r="Y382" s="1"/>
      <c r="Z382" s="1"/>
      <c r="AA382" s="1"/>
      <c r="AB382" s="1"/>
      <c r="AC382" s="1"/>
    </row>
    <row r="383" spans="23:29">
      <c r="W383" s="1"/>
      <c r="X383" s="1"/>
      <c r="Y383" s="1"/>
      <c r="Z383" s="1"/>
      <c r="AA383" s="1"/>
      <c r="AB383" s="1"/>
      <c r="AC383" s="1"/>
    </row>
    <row r="384" spans="23:29">
      <c r="W384" s="1"/>
      <c r="X384" s="1"/>
      <c r="Y384" s="1"/>
      <c r="Z384" s="1"/>
      <c r="AA384" s="1"/>
      <c r="AB384" s="1"/>
      <c r="AC384" s="1"/>
    </row>
    <row r="385" spans="23:29">
      <c r="W385" s="1"/>
      <c r="X385" s="1"/>
      <c r="Y385" s="1"/>
      <c r="Z385" s="1"/>
      <c r="AA385" s="1"/>
      <c r="AB385" s="1"/>
      <c r="AC385" s="1"/>
    </row>
    <row r="386" spans="23:29">
      <c r="W386" s="1"/>
      <c r="X386" s="1"/>
      <c r="Y386" s="1"/>
      <c r="Z386" s="1"/>
      <c r="AA386" s="1"/>
      <c r="AB386" s="1"/>
      <c r="AC386" s="1"/>
    </row>
    <row r="387" spans="23:29">
      <c r="W387" s="1"/>
      <c r="X387" s="1"/>
      <c r="Y387" s="1"/>
      <c r="Z387" s="1"/>
      <c r="AA387" s="1"/>
      <c r="AB387" s="1"/>
      <c r="AC387" s="1"/>
    </row>
    <row r="388" spans="23:29">
      <c r="W388" s="1"/>
      <c r="X388" s="1"/>
      <c r="Y388" s="1"/>
      <c r="Z388" s="1"/>
      <c r="AA388" s="1"/>
      <c r="AB388" s="1"/>
      <c r="AC388" s="1"/>
    </row>
    <row r="389" spans="23:29">
      <c r="W389" s="1"/>
      <c r="X389" s="1"/>
      <c r="Y389" s="1"/>
      <c r="Z389" s="1"/>
      <c r="AA389" s="1"/>
      <c r="AB389" s="1"/>
      <c r="AC389" s="1"/>
    </row>
    <row r="390" spans="23:29">
      <c r="W390" s="1"/>
      <c r="X390" s="1"/>
      <c r="Y390" s="1"/>
      <c r="Z390" s="1"/>
      <c r="AA390" s="1"/>
      <c r="AB390" s="1"/>
      <c r="AC390" s="1"/>
    </row>
    <row r="391" spans="23:29">
      <c r="W391" s="1"/>
      <c r="X391" s="1"/>
      <c r="Y391" s="1"/>
      <c r="Z391" s="1"/>
      <c r="AA391" s="1"/>
      <c r="AB391" s="1"/>
      <c r="AC391" s="1"/>
    </row>
    <row r="392" spans="23:29">
      <c r="W392" s="1"/>
      <c r="X392" s="1"/>
      <c r="Y392" s="1"/>
      <c r="Z392" s="1"/>
      <c r="AA392" s="1"/>
      <c r="AB392" s="1"/>
      <c r="AC392" s="1"/>
    </row>
    <row r="393" spans="23:29">
      <c r="W393" s="1"/>
      <c r="X393" s="1"/>
      <c r="Y393" s="1"/>
      <c r="Z393" s="1"/>
      <c r="AA393" s="1"/>
      <c r="AB393" s="1"/>
      <c r="AC393" s="1"/>
    </row>
    <row r="394" spans="23:29">
      <c r="W394" s="1"/>
      <c r="X394" s="1"/>
      <c r="Y394" s="1"/>
      <c r="Z394" s="1"/>
      <c r="AA394" s="1"/>
      <c r="AB394" s="1"/>
      <c r="AC394" s="1"/>
    </row>
    <row r="395" spans="23:29">
      <c r="W395" s="1"/>
      <c r="X395" s="1"/>
      <c r="Y395" s="1"/>
      <c r="Z395" s="1"/>
      <c r="AA395" s="1"/>
      <c r="AB395" s="1"/>
      <c r="AC395" s="1"/>
    </row>
    <row r="396" spans="23:29">
      <c r="W396" s="1"/>
      <c r="X396" s="1"/>
      <c r="Y396" s="1"/>
      <c r="Z396" s="1"/>
      <c r="AA396" s="1"/>
      <c r="AB396" s="1"/>
      <c r="AC396" s="1"/>
    </row>
    <row r="397" spans="23:29">
      <c r="W397" s="1"/>
      <c r="X397" s="1"/>
      <c r="Y397" s="1"/>
      <c r="Z397" s="1"/>
      <c r="AA397" s="1"/>
      <c r="AB397" s="1"/>
      <c r="AC397" s="1"/>
    </row>
    <row r="398" spans="23:29">
      <c r="W398" s="1"/>
      <c r="X398" s="1"/>
      <c r="Y398" s="1"/>
      <c r="Z398" s="1"/>
      <c r="AA398" s="1"/>
      <c r="AB398" s="1"/>
      <c r="AC398" s="1"/>
    </row>
    <row r="399" spans="23:29">
      <c r="W399" s="1"/>
      <c r="X399" s="1"/>
      <c r="Y399" s="1"/>
      <c r="Z399" s="1"/>
      <c r="AA399" s="1"/>
      <c r="AB399" s="1"/>
      <c r="AC399" s="1"/>
    </row>
    <row r="400" spans="23:29">
      <c r="W400" s="1"/>
      <c r="X400" s="1"/>
      <c r="Y400" s="1"/>
      <c r="Z400" s="1"/>
      <c r="AA400" s="1"/>
      <c r="AB400" s="1"/>
      <c r="AC400" s="1"/>
    </row>
    <row r="401" spans="23:29">
      <c r="W401" s="1"/>
      <c r="X401" s="1"/>
      <c r="Y401" s="1"/>
      <c r="Z401" s="1"/>
      <c r="AA401" s="1"/>
      <c r="AB401" s="1"/>
      <c r="AC401" s="1"/>
    </row>
    <row r="402" spans="23:29">
      <c r="W402" s="1"/>
      <c r="X402" s="1"/>
      <c r="Y402" s="1"/>
      <c r="Z402" s="1"/>
      <c r="AA402" s="1"/>
      <c r="AB402" s="1"/>
      <c r="AC402" s="1"/>
    </row>
    <row r="403" spans="23:29">
      <c r="W403" s="1"/>
      <c r="X403" s="1"/>
      <c r="Y403" s="1"/>
      <c r="Z403" s="1"/>
      <c r="AA403" s="1"/>
      <c r="AB403" s="1"/>
      <c r="AC403" s="1"/>
    </row>
    <row r="404" spans="23:29">
      <c r="W404" s="1"/>
      <c r="X404" s="1"/>
      <c r="Y404" s="1"/>
      <c r="Z404" s="1"/>
      <c r="AA404" s="1"/>
      <c r="AB404" s="1"/>
      <c r="AC404" s="1"/>
    </row>
    <row r="405" spans="23:29">
      <c r="W405" s="1"/>
      <c r="X405" s="1"/>
      <c r="Y405" s="1"/>
      <c r="Z405" s="1"/>
      <c r="AA405" s="1"/>
      <c r="AB405" s="1"/>
      <c r="AC405" s="1"/>
    </row>
    <row r="406" spans="23:29">
      <c r="W406" s="1"/>
      <c r="X406" s="1"/>
      <c r="Y406" s="1"/>
      <c r="Z406" s="1"/>
      <c r="AA406" s="1"/>
      <c r="AB406" s="1"/>
      <c r="AC406" s="1"/>
    </row>
    <row r="407" spans="23:29">
      <c r="W407" s="1"/>
      <c r="X407" s="1"/>
      <c r="Y407" s="1"/>
      <c r="Z407" s="1"/>
      <c r="AA407" s="1"/>
      <c r="AB407" s="1"/>
      <c r="AC40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244"/>
  <sheetViews>
    <sheetView zoomScale="91" zoomScaleNormal="91" workbookViewId="0">
      <pane ySplit="11" topLeftCell="A191" activePane="bottomLeft" state="frozen"/>
      <selection pane="bottomLeft" activeCell="H205" sqref="H205"/>
    </sheetView>
  </sheetViews>
  <sheetFormatPr baseColWidth="10" defaultColWidth="11.54296875" defaultRowHeight="15"/>
  <cols>
    <col min="1" max="1" width="2.26953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28" customWidth="1"/>
    <col min="10" max="11" width="6.36328125" style="29" customWidth="1"/>
    <col min="12" max="12" width="0.90625" style="29" customWidth="1"/>
    <col min="13" max="13" width="6.36328125" style="29" customWidth="1"/>
    <col min="14" max="14" width="2.26953125" style="29" customWidth="1"/>
    <col min="15" max="16" width="6.36328125" style="29" customWidth="1"/>
    <col min="17" max="17" width="2.1796875" style="29" customWidth="1"/>
    <col min="18" max="18" width="6.36328125" style="28" customWidth="1"/>
    <col min="19" max="19" width="6.54296875" style="28" customWidth="1"/>
    <col min="20" max="20" width="3.1796875" style="28" customWidth="1"/>
    <col min="21" max="21" width="6.54296875" style="34" customWidth="1"/>
    <col min="22" max="22" width="5.1796875" style="34" customWidth="1"/>
    <col min="23" max="23" width="5.6328125" style="34" customWidth="1"/>
    <col min="24" max="24" width="5.81640625" style="34" customWidth="1"/>
    <col min="25" max="25" width="6.6328125" style="29" customWidth="1"/>
    <col min="26" max="26" width="7" style="27" customWidth="1"/>
    <col min="27" max="27" width="7.453125" style="34" customWidth="1"/>
    <col min="28" max="28" width="10.45312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55" ht="15.6">
      <c r="A1" s="214"/>
      <c r="B1" s="214"/>
      <c r="C1" s="214"/>
      <c r="D1" s="214"/>
      <c r="E1" s="214"/>
      <c r="F1" s="214"/>
      <c r="G1" s="214"/>
      <c r="H1" s="214"/>
      <c r="I1" s="214"/>
      <c r="J1" s="215"/>
      <c r="K1" s="215"/>
      <c r="L1" s="215"/>
      <c r="M1" s="215"/>
      <c r="N1" s="215"/>
      <c r="O1" s="215"/>
      <c r="P1" s="215"/>
      <c r="Q1" s="215"/>
      <c r="R1" s="214"/>
      <c r="S1" s="214"/>
      <c r="T1" s="214"/>
      <c r="U1" s="216"/>
      <c r="V1" s="216"/>
      <c r="W1" s="216"/>
      <c r="X1" s="216"/>
      <c r="Y1" s="215"/>
      <c r="Z1" s="214"/>
      <c r="AA1" s="216"/>
      <c r="AB1" s="216"/>
      <c r="AC1" s="215"/>
      <c r="AD1" s="214"/>
      <c r="AE1" s="217"/>
      <c r="AG1" s="29"/>
      <c r="AH1" s="27"/>
      <c r="AI1" s="218"/>
      <c r="AJ1" s="28"/>
      <c r="AN1" s="28"/>
    </row>
    <row r="2" spans="1:55" s="223" customFormat="1" ht="31.8">
      <c r="A2" s="219"/>
      <c r="B2" s="219"/>
      <c r="C2" s="219"/>
      <c r="D2" s="219"/>
      <c r="E2" s="220" t="s">
        <v>557</v>
      </c>
      <c r="F2" s="219"/>
      <c r="G2" s="219"/>
      <c r="H2" s="219"/>
      <c r="I2" s="219"/>
      <c r="J2" s="221"/>
      <c r="K2" s="221"/>
      <c r="L2" s="221"/>
      <c r="M2" s="221"/>
      <c r="N2" s="221"/>
      <c r="O2" s="221"/>
      <c r="P2" s="221"/>
      <c r="Q2" s="221"/>
      <c r="R2" s="219"/>
      <c r="S2" s="219"/>
      <c r="T2" s="219"/>
      <c r="U2" s="222"/>
      <c r="V2" s="222"/>
      <c r="W2" s="222"/>
      <c r="X2" s="222"/>
      <c r="Y2" s="221"/>
      <c r="Z2" s="219"/>
      <c r="AA2" s="222"/>
      <c r="AB2" s="222"/>
      <c r="AC2" s="221"/>
      <c r="AD2" s="219"/>
      <c r="AE2" s="217"/>
      <c r="AF2" s="29"/>
      <c r="AG2" s="29"/>
      <c r="AH2" s="27"/>
      <c r="AI2" s="21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55" ht="15.6">
      <c r="A3" s="214"/>
      <c r="B3" s="214"/>
      <c r="C3" s="214"/>
      <c r="D3" s="214"/>
      <c r="E3" s="214"/>
      <c r="F3" s="214"/>
      <c r="G3" s="214"/>
      <c r="H3" s="214"/>
      <c r="I3" s="214"/>
      <c r="J3" s="215"/>
      <c r="K3" s="215"/>
      <c r="L3" s="215"/>
      <c r="M3" s="215"/>
      <c r="N3" s="215"/>
      <c r="O3" s="215"/>
      <c r="P3" s="215"/>
      <c r="Q3" s="215"/>
      <c r="R3" s="214"/>
      <c r="S3" s="214"/>
      <c r="T3" s="214"/>
      <c r="U3" s="216"/>
      <c r="V3" s="216"/>
      <c r="W3" s="216"/>
      <c r="X3" s="216"/>
      <c r="Y3" s="215"/>
      <c r="Z3" s="214"/>
      <c r="AA3" s="216"/>
      <c r="AB3" s="216"/>
      <c r="AC3" s="215"/>
      <c r="AD3" s="214"/>
      <c r="AE3" s="217"/>
      <c r="AG3" s="29"/>
      <c r="AH3" s="27"/>
      <c r="AI3" s="218"/>
      <c r="AJ3" s="28"/>
      <c r="AN3" s="28"/>
    </row>
    <row r="4" spans="1:55" ht="15.6">
      <c r="A4" s="214"/>
      <c r="B4" s="214"/>
      <c r="C4" s="214"/>
      <c r="D4" s="214"/>
      <c r="E4" s="214"/>
      <c r="F4" s="214"/>
      <c r="G4" s="214"/>
      <c r="H4" s="214"/>
      <c r="I4" s="214"/>
      <c r="J4" s="215"/>
      <c r="K4" s="215"/>
      <c r="L4" s="215"/>
      <c r="M4" s="215"/>
      <c r="N4" s="215"/>
      <c r="O4" s="215"/>
      <c r="P4" s="215"/>
      <c r="Q4" s="215"/>
      <c r="R4" s="214"/>
      <c r="S4" s="214"/>
      <c r="T4" s="214"/>
      <c r="U4" s="216"/>
      <c r="V4" s="216"/>
      <c r="W4" s="216"/>
      <c r="X4" s="216"/>
      <c r="Y4" s="215"/>
      <c r="Z4" s="214"/>
      <c r="AA4" s="216"/>
      <c r="AB4" s="216"/>
      <c r="AC4" s="215"/>
      <c r="AD4" s="214"/>
      <c r="AE4" s="217"/>
      <c r="AG4" s="29"/>
      <c r="AH4" s="27"/>
      <c r="AI4" s="218"/>
      <c r="AJ4" s="28"/>
      <c r="AN4" s="28"/>
    </row>
    <row r="5" spans="1:55" s="230" customFormat="1" ht="19.8">
      <c r="A5" s="224"/>
      <c r="B5" s="224"/>
      <c r="C5" s="224"/>
      <c r="D5" s="224"/>
      <c r="E5" s="224"/>
      <c r="F5" s="224"/>
      <c r="G5" s="225" t="s">
        <v>5</v>
      </c>
      <c r="H5" s="225"/>
      <c r="I5" s="226">
        <v>18</v>
      </c>
      <c r="J5" s="227"/>
      <c r="K5" s="227"/>
      <c r="L5" s="227"/>
      <c r="M5" s="227"/>
      <c r="N5" s="227"/>
      <c r="O5" s="227"/>
      <c r="P5" s="227"/>
      <c r="Q5" s="227"/>
      <c r="R5" s="225" t="s">
        <v>425</v>
      </c>
      <c r="S5" s="224"/>
      <c r="T5" s="224"/>
      <c r="U5" s="228"/>
      <c r="V5" s="228"/>
      <c r="W5" s="576">
        <f>+I13+I28+I43+I58+I73+I88+I103+I118+I133+I148+I163+I178+I193+I208+I223</f>
        <v>99088</v>
      </c>
      <c r="X5" s="577"/>
      <c r="Y5" s="577"/>
      <c r="Z5" s="224"/>
      <c r="AA5" s="228"/>
      <c r="AB5" s="228"/>
      <c r="AC5" s="224"/>
      <c r="AD5" s="228"/>
      <c r="AE5" s="217"/>
      <c r="AF5" s="29"/>
      <c r="AG5" s="29"/>
      <c r="AH5" s="27"/>
      <c r="AI5" s="217"/>
      <c r="AJ5" s="29"/>
      <c r="AK5" s="29"/>
      <c r="AL5" s="27"/>
      <c r="AM5" s="21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29"/>
      <c r="BC5" s="229"/>
    </row>
    <row r="6" spans="1:55" ht="15.6">
      <c r="A6" s="214"/>
      <c r="B6" s="214"/>
      <c r="C6" s="214"/>
      <c r="D6" s="214"/>
      <c r="E6" s="214"/>
      <c r="F6" s="214"/>
      <c r="G6" s="214"/>
      <c r="H6" s="214"/>
      <c r="I6" s="214"/>
      <c r="J6" s="215" t="s">
        <v>454</v>
      </c>
      <c r="K6" s="215"/>
      <c r="L6" s="215"/>
      <c r="M6" s="215"/>
      <c r="N6" s="215"/>
      <c r="O6" s="215"/>
      <c r="P6" s="215"/>
      <c r="Q6" s="215"/>
      <c r="R6" s="214"/>
      <c r="S6" s="214"/>
      <c r="T6" s="214"/>
      <c r="U6" s="216"/>
      <c r="V6" s="216"/>
      <c r="W6" s="216"/>
      <c r="X6" s="216"/>
      <c r="Y6" s="215"/>
      <c r="Z6" s="214"/>
      <c r="AA6" s="216"/>
      <c r="AB6" s="216"/>
      <c r="AC6" s="215"/>
      <c r="AD6" s="214"/>
      <c r="AE6" s="217"/>
      <c r="AG6" s="29"/>
      <c r="AH6" s="27"/>
      <c r="AI6" s="218"/>
      <c r="AJ6" s="28"/>
      <c r="AN6" s="28"/>
    </row>
    <row r="7" spans="1:55" ht="16.2" customHeight="1">
      <c r="A7" s="214"/>
      <c r="B7" s="214"/>
      <c r="C7" s="214"/>
      <c r="D7" s="214"/>
      <c r="E7" s="214"/>
      <c r="F7" s="214"/>
      <c r="G7" s="214"/>
      <c r="H7" s="214"/>
      <c r="I7" s="214"/>
      <c r="J7" s="215"/>
      <c r="K7" s="215"/>
      <c r="L7" s="215"/>
      <c r="M7" s="215"/>
      <c r="N7" s="215"/>
      <c r="O7" s="215"/>
      <c r="P7" s="215"/>
      <c r="Q7" s="215"/>
      <c r="R7" s="214"/>
      <c r="S7" s="214"/>
      <c r="T7" s="214"/>
      <c r="U7" s="216"/>
      <c r="V7" s="216"/>
      <c r="W7" s="216"/>
      <c r="X7" s="216"/>
      <c r="Y7" s="215"/>
      <c r="Z7" s="214"/>
      <c r="AA7" s="216"/>
      <c r="AB7" s="216"/>
      <c r="AC7" s="215"/>
      <c r="AD7" s="214"/>
      <c r="AE7" s="217"/>
      <c r="AG7" s="29"/>
      <c r="AH7" s="27"/>
      <c r="AI7" s="218"/>
      <c r="AJ7" s="28"/>
      <c r="AN7" s="28"/>
    </row>
    <row r="8" spans="1:55" ht="15.6">
      <c r="A8" s="214"/>
      <c r="B8" s="214"/>
      <c r="C8" s="214"/>
      <c r="D8" s="214"/>
      <c r="E8" s="214"/>
      <c r="F8" s="214"/>
      <c r="G8" s="214"/>
      <c r="H8" s="214"/>
      <c r="I8" s="214"/>
      <c r="J8" s="215"/>
      <c r="K8" s="215"/>
      <c r="L8" s="215"/>
      <c r="M8" s="215"/>
      <c r="N8" s="215"/>
      <c r="O8" s="215"/>
      <c r="P8" s="215"/>
      <c r="Q8" s="215"/>
      <c r="R8" s="214"/>
      <c r="S8" s="214"/>
      <c r="T8" s="214"/>
      <c r="U8" s="216"/>
      <c r="V8" s="216"/>
      <c r="W8" s="216"/>
      <c r="X8" s="216"/>
      <c r="Y8" s="215"/>
      <c r="Z8" s="214"/>
      <c r="AA8" s="216"/>
      <c r="AB8" s="216"/>
      <c r="AC8" s="231" t="s">
        <v>2</v>
      </c>
      <c r="AD8" s="214"/>
      <c r="AE8" s="217"/>
      <c r="AG8" s="29"/>
      <c r="AH8" s="27"/>
      <c r="AI8" s="218"/>
      <c r="AJ8" s="28"/>
      <c r="AN8" s="28"/>
    </row>
    <row r="9" spans="1:55" ht="15.6">
      <c r="A9" s="214"/>
      <c r="B9" s="214"/>
      <c r="C9" s="214"/>
      <c r="D9" s="214"/>
      <c r="E9" s="214"/>
      <c r="F9" s="214"/>
      <c r="G9" s="214"/>
      <c r="H9" s="232" t="s">
        <v>2</v>
      </c>
      <c r="I9" s="214"/>
      <c r="J9" s="215"/>
      <c r="K9" s="215"/>
      <c r="L9" s="215"/>
      <c r="M9" s="456" t="s">
        <v>2</v>
      </c>
      <c r="N9" s="456"/>
      <c r="O9" s="481"/>
      <c r="P9" s="481"/>
      <c r="Q9" s="481"/>
      <c r="R9" s="232" t="s">
        <v>22</v>
      </c>
      <c r="S9" s="215"/>
      <c r="T9" s="214"/>
      <c r="U9" s="216" t="s">
        <v>403</v>
      </c>
      <c r="V9" s="233" t="s">
        <v>541</v>
      </c>
      <c r="W9" s="36"/>
      <c r="X9" s="36"/>
      <c r="Y9" s="231" t="s">
        <v>426</v>
      </c>
      <c r="Z9" s="214"/>
      <c r="AA9" s="233" t="s">
        <v>538</v>
      </c>
      <c r="AB9" s="233" t="s">
        <v>77</v>
      </c>
      <c r="AC9" s="231" t="s">
        <v>8</v>
      </c>
      <c r="AD9" s="214"/>
      <c r="AE9" s="217"/>
      <c r="AG9" s="29"/>
      <c r="AH9" s="27"/>
      <c r="AI9" s="218"/>
      <c r="AJ9" s="28"/>
      <c r="AN9" s="28"/>
    </row>
    <row r="10" spans="1:55" ht="15.6">
      <c r="A10" s="214"/>
      <c r="B10" s="214"/>
      <c r="C10" s="214"/>
      <c r="D10" s="232" t="s">
        <v>413</v>
      </c>
      <c r="E10" s="214"/>
      <c r="F10" s="232"/>
      <c r="G10" s="232"/>
      <c r="H10" s="232" t="s">
        <v>484</v>
      </c>
      <c r="I10" s="232" t="s">
        <v>2</v>
      </c>
      <c r="J10" s="231" t="s">
        <v>2</v>
      </c>
      <c r="K10" s="231" t="s">
        <v>1</v>
      </c>
      <c r="L10" s="231"/>
      <c r="M10" s="456" t="s">
        <v>663</v>
      </c>
      <c r="N10" s="456"/>
      <c r="O10" s="456" t="s">
        <v>22</v>
      </c>
      <c r="P10" s="456" t="s">
        <v>22</v>
      </c>
      <c r="Q10" s="456"/>
      <c r="R10" s="232" t="s">
        <v>482</v>
      </c>
      <c r="S10" s="231" t="s">
        <v>22</v>
      </c>
      <c r="T10" s="214"/>
      <c r="U10" s="233" t="s">
        <v>488</v>
      </c>
      <c r="V10" s="233" t="s">
        <v>542</v>
      </c>
      <c r="W10" s="36"/>
      <c r="X10" s="36"/>
      <c r="Y10" s="231"/>
      <c r="Z10" s="232" t="s">
        <v>482</v>
      </c>
      <c r="AA10" s="233" t="s">
        <v>1</v>
      </c>
      <c r="AB10" s="233" t="s">
        <v>428</v>
      </c>
      <c r="AC10" s="231" t="s">
        <v>69</v>
      </c>
      <c r="AD10" s="214"/>
      <c r="AE10" s="217"/>
      <c r="AG10" s="29"/>
      <c r="AH10" s="27"/>
      <c r="AI10" s="218"/>
      <c r="AJ10" s="28"/>
      <c r="AN10" s="28"/>
    </row>
    <row r="11" spans="1:55" ht="15.6">
      <c r="A11" s="214"/>
      <c r="B11" s="214"/>
      <c r="C11" s="214"/>
      <c r="D11" s="232" t="s">
        <v>414</v>
      </c>
      <c r="E11" s="232"/>
      <c r="F11" s="232" t="s">
        <v>86</v>
      </c>
      <c r="G11" s="232"/>
      <c r="H11" s="52" t="s">
        <v>485</v>
      </c>
      <c r="I11" s="52" t="s">
        <v>8</v>
      </c>
      <c r="J11" s="95" t="s">
        <v>403</v>
      </c>
      <c r="K11" s="95" t="s">
        <v>403</v>
      </c>
      <c r="L11" s="95"/>
      <c r="M11" s="389" t="s">
        <v>655</v>
      </c>
      <c r="N11" s="389"/>
      <c r="O11" s="389" t="s">
        <v>655</v>
      </c>
      <c r="P11" s="389" t="s">
        <v>659</v>
      </c>
      <c r="Q11" s="389"/>
      <c r="R11" s="52" t="s">
        <v>483</v>
      </c>
      <c r="S11" s="95" t="s">
        <v>44</v>
      </c>
      <c r="T11" s="214"/>
      <c r="U11" s="73" t="s">
        <v>489</v>
      </c>
      <c r="V11" s="73" t="s">
        <v>543</v>
      </c>
      <c r="W11" s="73" t="s">
        <v>525</v>
      </c>
      <c r="X11" s="73" t="s">
        <v>544</v>
      </c>
      <c r="Y11" s="95" t="s">
        <v>1</v>
      </c>
      <c r="Z11" s="52" t="s">
        <v>483</v>
      </c>
      <c r="AA11" s="73" t="s">
        <v>0</v>
      </c>
      <c r="AB11" s="73" t="s">
        <v>429</v>
      </c>
      <c r="AC11" s="95" t="s">
        <v>540</v>
      </c>
      <c r="AD11" s="214"/>
      <c r="AE11" s="217"/>
      <c r="AG11" s="29"/>
      <c r="AH11" s="27"/>
      <c r="AI11" s="218"/>
      <c r="AJ11" s="28"/>
      <c r="AN11" s="28"/>
    </row>
    <row r="12" spans="1:55" ht="15.6">
      <c r="A12" s="214"/>
      <c r="B12" s="214"/>
      <c r="C12" s="214"/>
      <c r="D12" s="232"/>
      <c r="E12" s="232"/>
      <c r="F12" s="232"/>
      <c r="G12" s="232"/>
      <c r="H12" s="52"/>
      <c r="I12" s="52"/>
      <c r="J12" s="95"/>
      <c r="K12" s="95"/>
      <c r="L12" s="95"/>
      <c r="M12" s="95"/>
      <c r="N12" s="389"/>
      <c r="O12" s="95"/>
      <c r="P12" s="95"/>
      <c r="Q12" s="215"/>
      <c r="R12" s="52"/>
      <c r="S12" s="95"/>
      <c r="T12" s="214"/>
      <c r="U12" s="73"/>
      <c r="V12" s="73"/>
      <c r="W12" s="73"/>
      <c r="X12" s="73"/>
      <c r="Y12" s="95"/>
      <c r="Z12" s="52"/>
      <c r="AA12" s="73"/>
      <c r="AB12" s="73"/>
      <c r="AC12" s="95"/>
      <c r="AD12" s="214"/>
      <c r="AE12" s="217"/>
      <c r="AG12" s="29"/>
      <c r="AH12" s="27"/>
      <c r="AI12" s="218"/>
      <c r="AJ12" s="28"/>
      <c r="AN12" s="28"/>
    </row>
    <row r="13" spans="1:55" ht="22.8">
      <c r="A13" s="232" t="s">
        <v>563</v>
      </c>
      <c r="B13" s="214"/>
      <c r="C13" s="214"/>
      <c r="D13" s="214"/>
      <c r="E13" s="258" t="str">
        <f>+E18</f>
        <v>1-</v>
      </c>
      <c r="F13" s="214"/>
      <c r="G13" s="214"/>
      <c r="H13" s="214"/>
      <c r="I13" s="241">
        <f>SUM(I15:I26)</f>
        <v>15</v>
      </c>
      <c r="J13" s="215"/>
      <c r="K13" s="215"/>
      <c r="L13" s="95"/>
      <c r="M13" s="215"/>
      <c r="N13" s="389"/>
      <c r="O13" s="215"/>
      <c r="P13" s="215"/>
      <c r="Q13" s="215"/>
      <c r="R13" s="214"/>
      <c r="S13" s="265">
        <f>+Fettgruppe!M14</f>
        <v>28.056120257695017</v>
      </c>
      <c r="T13" s="214"/>
      <c r="U13" s="216"/>
      <c r="V13" s="216"/>
      <c r="W13" s="216"/>
      <c r="X13" s="216"/>
      <c r="Y13" s="215"/>
      <c r="Z13" s="214"/>
      <c r="AA13" s="216"/>
      <c r="AB13" s="216"/>
      <c r="AC13" s="215"/>
      <c r="AD13" s="214"/>
      <c r="AE13" s="217"/>
      <c r="AG13" s="29"/>
      <c r="AH13" s="27"/>
      <c r="AI13" s="218"/>
      <c r="AJ13" s="28"/>
      <c r="AN13" s="28"/>
    </row>
    <row r="14" spans="1:55" ht="15.6">
      <c r="A14" s="214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95"/>
      <c r="M14" s="214"/>
      <c r="N14" s="389"/>
      <c r="O14" s="214"/>
      <c r="P14" s="214"/>
      <c r="Q14" s="215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</row>
    <row r="15" spans="1:55" ht="15.6">
      <c r="A15" s="214"/>
      <c r="B15" s="234">
        <f>+'Ark1'!C1376</f>
        <v>2024</v>
      </c>
      <c r="C15" s="214"/>
      <c r="D15" s="234">
        <f>+'Ark1'!M1376</f>
        <v>1</v>
      </c>
      <c r="E15" s="234" t="s">
        <v>92</v>
      </c>
      <c r="F15" s="234">
        <f>+'Ark1'!D1376</f>
        <v>1</v>
      </c>
      <c r="G15" s="234" t="s">
        <v>545</v>
      </c>
      <c r="H15" s="234">
        <f>+'Ark1'!Q1376</f>
        <v>0</v>
      </c>
      <c r="I15" s="234">
        <f>+'Ark1'!R1376</f>
        <v>0</v>
      </c>
      <c r="J15" s="235" t="str">
        <f>+IF(I15=0,"",'Ark1'!AG1376)</f>
        <v/>
      </c>
      <c r="K15" s="235" t="str">
        <f>+IF(I15=0,"",'Ark1'!AH1376)</f>
        <v/>
      </c>
      <c r="L15" s="95"/>
      <c r="M15" s="237">
        <f>+'Ark1'!AI1376</f>
        <v>0</v>
      </c>
      <c r="N15" s="389"/>
      <c r="O15" s="235" t="str">
        <f>+IF(M15=0,"",'Ark1'!AJ1376)</f>
        <v/>
      </c>
      <c r="P15" s="235" t="str">
        <f>+IF(M15=0,"",'Ark1'!AL1376)</f>
        <v/>
      </c>
      <c r="Q15" s="215"/>
      <c r="R15" s="236" t="str">
        <f>+IF(I15=0,"",'Ark1'!S1376)</f>
        <v/>
      </c>
      <c r="S15" s="32" t="str">
        <f>+IF(I15=0,"",'Ark1'!U1376)</f>
        <v/>
      </c>
      <c r="T15" s="214"/>
      <c r="U15" s="235" t="str">
        <f>+IF(I15=0,"",'Ark1'!W1376)</f>
        <v/>
      </c>
      <c r="V15" s="237" t="str">
        <f>+IF(I15=0,"",'Ark1'!X1376)</f>
        <v/>
      </c>
      <c r="W15" s="237" t="str">
        <f>+IF(I15=0,"",'Ark1'!Y1376)</f>
        <v/>
      </c>
      <c r="X15" s="237" t="str">
        <f>+IF(I15=0,"",'Ark1'!Z1376)</f>
        <v/>
      </c>
      <c r="Y15" s="235" t="str">
        <f>+IF(I15=0,"",'Ark1'!AA1376)</f>
        <v/>
      </c>
      <c r="Z15" s="235" t="str">
        <f>+IF(I15=0,"",'Ark1'!AB1376)</f>
        <v/>
      </c>
      <c r="AA15" s="237">
        <f>+'Ark1'!AD1376</f>
        <v>0</v>
      </c>
      <c r="AB15" s="235" t="str">
        <f>+IF(I15=0,"",I15/D15)</f>
        <v/>
      </c>
      <c r="AC15" s="235" t="str">
        <f>+IF(I15=0,"",I15/H15)</f>
        <v/>
      </c>
      <c r="AD15" s="214"/>
      <c r="AE15" s="217"/>
      <c r="AG15" s="29"/>
      <c r="AH15" s="27"/>
      <c r="AI15" s="218"/>
      <c r="AJ15" s="28"/>
      <c r="AN15" s="28"/>
    </row>
    <row r="16" spans="1:55" ht="15.6">
      <c r="A16" s="214"/>
      <c r="B16" s="234">
        <f>+'Ark1'!C1377</f>
        <v>2024</v>
      </c>
      <c r="C16" s="214"/>
      <c r="D16" s="234">
        <f>+'Ark1'!M1377</f>
        <v>1</v>
      </c>
      <c r="E16" s="234" t="s">
        <v>92</v>
      </c>
      <c r="F16" s="234">
        <f>+'Ark1'!D1377</f>
        <v>2</v>
      </c>
      <c r="G16" s="234" t="s">
        <v>546</v>
      </c>
      <c r="H16" s="234">
        <f>+'Ark1'!Q1377</f>
        <v>0</v>
      </c>
      <c r="I16" s="234">
        <f>+'Ark1'!R1377</f>
        <v>0</v>
      </c>
      <c r="J16" s="235" t="str">
        <f>+IF(I16=0,"",'Ark1'!AG1377)</f>
        <v/>
      </c>
      <c r="K16" s="235" t="str">
        <f>+IF(I16=0,"",'Ark1'!AH1377)</f>
        <v/>
      </c>
      <c r="L16" s="95"/>
      <c r="M16" s="237">
        <f>+'Ark1'!AI1377</f>
        <v>0</v>
      </c>
      <c r="N16" s="389"/>
      <c r="O16" s="235" t="str">
        <f>+IF(M16=0,"",'Ark1'!AJ1377)</f>
        <v/>
      </c>
      <c r="P16" s="235" t="str">
        <f>+IF(M16=0,"",'Ark1'!AL1377)</f>
        <v/>
      </c>
      <c r="Q16" s="215"/>
      <c r="R16" s="236" t="str">
        <f>+IF(I16=0,"",'Ark1'!S1377)</f>
        <v/>
      </c>
      <c r="S16" s="32" t="str">
        <f>+IF(I16=0,"",'Ark1'!U1377)</f>
        <v/>
      </c>
      <c r="T16" s="214"/>
      <c r="U16" s="235" t="str">
        <f>+IF(I16=0,"",'Ark1'!W1377)</f>
        <v/>
      </c>
      <c r="V16" s="237" t="str">
        <f>+IF(I16=0,"",'Ark1'!X1377)</f>
        <v/>
      </c>
      <c r="W16" s="237" t="str">
        <f>+IF(I16=0,"",'Ark1'!Y1377)</f>
        <v/>
      </c>
      <c r="X16" s="237" t="str">
        <f>+IF(I16=0,"",'Ark1'!Z1377)</f>
        <v/>
      </c>
      <c r="Y16" s="235" t="str">
        <f>+IF(I16=0,"",'Ark1'!AA1377)</f>
        <v/>
      </c>
      <c r="Z16" s="235" t="str">
        <f>+IF(I16=0,"",'Ark1'!AB1377)</f>
        <v/>
      </c>
      <c r="AA16" s="237">
        <f>+'Ark1'!AD1377</f>
        <v>0</v>
      </c>
      <c r="AB16" s="235" t="str">
        <f t="shared" ref="AB16:AB26" si="0">+IF(I16=0,"",I16/D16)</f>
        <v/>
      </c>
      <c r="AC16" s="235" t="str">
        <f t="shared" ref="AC16:AC26" si="1">+IF(I16=0,"",I16/H16)</f>
        <v/>
      </c>
      <c r="AD16" s="214"/>
      <c r="AE16" s="217"/>
      <c r="AG16" s="29"/>
      <c r="AH16" s="27"/>
      <c r="AI16" s="218"/>
      <c r="AJ16" s="28"/>
      <c r="AN16" s="28"/>
    </row>
    <row r="17" spans="1:41" ht="15.6">
      <c r="A17" s="214"/>
      <c r="B17" s="234">
        <f>+'Ark1'!C1378</f>
        <v>2024</v>
      </c>
      <c r="C17" s="214"/>
      <c r="D17" s="234">
        <f>+'Ark1'!M1378</f>
        <v>1</v>
      </c>
      <c r="E17" s="234" t="s">
        <v>92</v>
      </c>
      <c r="F17" s="234">
        <f>+'Ark1'!D1378</f>
        <v>3</v>
      </c>
      <c r="G17" s="234" t="s">
        <v>547</v>
      </c>
      <c r="H17" s="234">
        <f>+'Ark1'!Q1378</f>
        <v>2</v>
      </c>
      <c r="I17" s="234">
        <f>+'Ark1'!R1378</f>
        <v>2</v>
      </c>
      <c r="J17" s="235">
        <f>+IF(I17=0,"",'Ark1'!AG1378)</f>
        <v>1.3162330554503485E-2</v>
      </c>
      <c r="K17" s="235">
        <f>+IF(I17=0,"",'Ark1'!AH1378)</f>
        <v>50</v>
      </c>
      <c r="L17" s="95"/>
      <c r="M17" s="237">
        <f>+'Ark1'!AI1378</f>
        <v>2</v>
      </c>
      <c r="N17" s="389"/>
      <c r="O17" s="235">
        <f>+IF(M17=0,"",'Ark1'!AJ1378)</f>
        <v>117.9</v>
      </c>
      <c r="P17" s="235">
        <f>+IF(M17=0,"",'Ark1'!AL1378)</f>
        <v>15.448558149561286</v>
      </c>
      <c r="Q17" s="215"/>
      <c r="R17" s="236">
        <f>+IF(I17=0,"",'Ark1'!S1378)</f>
        <v>3.5</v>
      </c>
      <c r="S17" s="32">
        <f>+IF(I17=0,"",'Ark1'!U1378)</f>
        <v>25.3</v>
      </c>
      <c r="T17" s="214"/>
      <c r="U17" s="235">
        <f>+IF(I17=0,"",'Ark1'!W1378)</f>
        <v>0</v>
      </c>
      <c r="V17" s="237">
        <f>+IF(I17=0,"",'Ark1'!X1378)</f>
        <v>100</v>
      </c>
      <c r="W17" s="237">
        <f>+IF(I17=0,"",'Ark1'!Y1378)</f>
        <v>100</v>
      </c>
      <c r="X17" s="237">
        <f>+IF(I17=0,"",'Ark1'!Z1378)</f>
        <v>1.1999999999999753</v>
      </c>
      <c r="Y17" s="235">
        <f>+IF(I17=0,"",'Ark1'!AA1378)</f>
        <v>0.5</v>
      </c>
      <c r="Z17" s="235">
        <f>+IF(I17=0,"",'Ark1'!AB1378)</f>
        <v>0</v>
      </c>
      <c r="AA17" s="237">
        <f>+'Ark1'!AD1378</f>
        <v>0</v>
      </c>
      <c r="AB17" s="235">
        <f t="shared" si="0"/>
        <v>2</v>
      </c>
      <c r="AC17" s="235">
        <f t="shared" si="1"/>
        <v>1</v>
      </c>
      <c r="AD17" s="214"/>
      <c r="AE17" s="217"/>
      <c r="AG17" s="29"/>
      <c r="AH17" s="27"/>
      <c r="AI17" s="218"/>
      <c r="AJ17" s="28"/>
      <c r="AN17" s="28"/>
    </row>
    <row r="18" spans="1:41" ht="15.6">
      <c r="A18" s="214"/>
      <c r="B18" s="234">
        <f>+'Ark1'!C1379</f>
        <v>2024</v>
      </c>
      <c r="C18" s="214"/>
      <c r="D18" s="234">
        <f>+'Ark1'!M1379</f>
        <v>1</v>
      </c>
      <c r="E18" s="234" t="s">
        <v>92</v>
      </c>
      <c r="F18" s="234">
        <f>+'Ark1'!D1379</f>
        <v>4</v>
      </c>
      <c r="G18" s="234" t="s">
        <v>548</v>
      </c>
      <c r="H18" s="234">
        <f>+'Ark1'!Q1379</f>
        <v>0</v>
      </c>
      <c r="I18" s="234">
        <f>+'Ark1'!R1379</f>
        <v>0</v>
      </c>
      <c r="J18" s="235" t="str">
        <f>+IF(I18=0,"",'Ark1'!AG1379)</f>
        <v/>
      </c>
      <c r="K18" s="235" t="str">
        <f>+IF(I18=0,"",'Ark1'!AH1379)</f>
        <v/>
      </c>
      <c r="L18" s="95"/>
      <c r="M18" s="237">
        <f>+'Ark1'!AI1379</f>
        <v>0</v>
      </c>
      <c r="N18" s="389"/>
      <c r="O18" s="235" t="str">
        <f>+IF(M18=0,"",'Ark1'!AJ1379)</f>
        <v/>
      </c>
      <c r="P18" s="235" t="str">
        <f>+IF(M18=0,"",'Ark1'!AL1379)</f>
        <v/>
      </c>
      <c r="Q18" s="215"/>
      <c r="R18" s="236" t="str">
        <f>+IF(I18=0,"",'Ark1'!S1379)</f>
        <v/>
      </c>
      <c r="S18" s="32" t="str">
        <f>+IF(I18=0,"",'Ark1'!U1379)</f>
        <v/>
      </c>
      <c r="T18" s="214"/>
      <c r="U18" s="235" t="str">
        <f>+IF(I18=0,"",'Ark1'!W1379)</f>
        <v/>
      </c>
      <c r="V18" s="237" t="str">
        <f>+IF(I18=0,"",'Ark1'!X1379)</f>
        <v/>
      </c>
      <c r="W18" s="237" t="str">
        <f>+IF(I18=0,"",'Ark1'!Y1379)</f>
        <v/>
      </c>
      <c r="X18" s="237" t="str">
        <f>+IF(I18=0,"",'Ark1'!Z1379)</f>
        <v/>
      </c>
      <c r="Y18" s="235" t="str">
        <f>+IF(I18=0,"",'Ark1'!AA1379)</f>
        <v/>
      </c>
      <c r="Z18" s="235" t="str">
        <f>+IF(I18=0,"",'Ark1'!AB1379)</f>
        <v/>
      </c>
      <c r="AA18" s="237">
        <f>+'Ark1'!AD1379</f>
        <v>0</v>
      </c>
      <c r="AB18" s="235" t="str">
        <f t="shared" si="0"/>
        <v/>
      </c>
      <c r="AC18" s="235" t="str">
        <f t="shared" si="1"/>
        <v/>
      </c>
      <c r="AD18" s="214"/>
      <c r="AE18" s="217"/>
      <c r="AG18" s="29"/>
      <c r="AH18" s="27"/>
      <c r="AI18" s="218"/>
      <c r="AJ18" s="28"/>
      <c r="AN18" s="28"/>
    </row>
    <row r="19" spans="1:41" ht="15.6">
      <c r="A19" s="214"/>
      <c r="B19" s="234">
        <f>+'Ark1'!C1380</f>
        <v>2024</v>
      </c>
      <c r="C19" s="214"/>
      <c r="D19" s="234">
        <f>+'Ark1'!M1380</f>
        <v>1</v>
      </c>
      <c r="E19" s="234" t="s">
        <v>92</v>
      </c>
      <c r="F19" s="234">
        <f>+'Ark1'!D1380</f>
        <v>5</v>
      </c>
      <c r="G19" s="234" t="s">
        <v>446</v>
      </c>
      <c r="H19" s="234">
        <f>+'Ark1'!Q1380</f>
        <v>1</v>
      </c>
      <c r="I19" s="234">
        <f>+'Ark1'!R1380</f>
        <v>1</v>
      </c>
      <c r="J19" s="235">
        <f>+IF(I19=0,"",'Ark1'!AG1380)</f>
        <v>4.4954795455680673E-2</v>
      </c>
      <c r="K19" s="235">
        <f>+IF(I19=0,"",'Ark1'!AH1380)</f>
        <v>0</v>
      </c>
      <c r="L19" s="95"/>
      <c r="M19" s="237">
        <f>+'Ark1'!AI1380</f>
        <v>1</v>
      </c>
      <c r="N19" s="389"/>
      <c r="O19" s="235">
        <f>+IF(M19=0,"",'Ark1'!AJ1380)</f>
        <v>107.5</v>
      </c>
      <c r="P19" s="235">
        <f>+IF(M19=0,"",'Ark1'!AL1380)</f>
        <v>13.04036122605557</v>
      </c>
      <c r="Q19" s="215"/>
      <c r="R19" s="236">
        <f>+IF(I19=0,"",'Ark1'!S1380)</f>
        <v>0</v>
      </c>
      <c r="S19" s="32">
        <f>+IF(I19=0,"",'Ark1'!U1380)</f>
        <v>16.2</v>
      </c>
      <c r="T19" s="214"/>
      <c r="U19" s="235">
        <f>+IF(I19=0,"",'Ark1'!W1380)</f>
        <v>0</v>
      </c>
      <c r="V19" s="237">
        <f>+IF(I19=0,"",'Ark1'!X1380)</f>
        <v>100</v>
      </c>
      <c r="W19" s="237">
        <f>+IF(I19=0,"",'Ark1'!Y1380)</f>
        <v>0</v>
      </c>
      <c r="X19" s="237">
        <f>+IF(I19=0,"",'Ark1'!Z1380)</f>
        <v>0</v>
      </c>
      <c r="Y19" s="235">
        <f>+IF(I19=0,"",'Ark1'!AA1380)</f>
        <v>0</v>
      </c>
      <c r="Z19" s="235">
        <f>+IF(I19=0,"",'Ark1'!AB1380)</f>
        <v>0</v>
      </c>
      <c r="AA19" s="237">
        <f>+'Ark1'!AD1380</f>
        <v>0</v>
      </c>
      <c r="AB19" s="235">
        <f t="shared" si="0"/>
        <v>1</v>
      </c>
      <c r="AC19" s="235">
        <f t="shared" si="1"/>
        <v>1</v>
      </c>
      <c r="AD19" s="214"/>
      <c r="AE19" s="217"/>
      <c r="AG19" s="29"/>
      <c r="AH19" s="27"/>
      <c r="AI19" s="218"/>
      <c r="AJ19" s="28"/>
      <c r="AN19" s="28"/>
    </row>
    <row r="20" spans="1:41" ht="15.6">
      <c r="A20" s="214"/>
      <c r="B20" s="234">
        <f>+'Ark1'!C1381</f>
        <v>2024</v>
      </c>
      <c r="C20" s="214"/>
      <c r="D20" s="234">
        <f>+'Ark1'!M1381</f>
        <v>1</v>
      </c>
      <c r="E20" s="234" t="s">
        <v>92</v>
      </c>
      <c r="F20" s="234">
        <f>+'Ark1'!D1381</f>
        <v>6</v>
      </c>
      <c r="G20" s="234" t="s">
        <v>549</v>
      </c>
      <c r="H20" s="234">
        <f>+'Ark1'!Q1381</f>
        <v>0</v>
      </c>
      <c r="I20" s="234">
        <f>+'Ark1'!R1381</f>
        <v>0</v>
      </c>
      <c r="J20" s="235" t="str">
        <f>+IF(I20=0,"",'Ark1'!AG1381)</f>
        <v/>
      </c>
      <c r="K20" s="235" t="str">
        <f>+IF(I20=0,"",'Ark1'!AH1381)</f>
        <v/>
      </c>
      <c r="L20" s="95"/>
      <c r="M20" s="237">
        <f>+'Ark1'!AI1381</f>
        <v>0</v>
      </c>
      <c r="N20" s="389"/>
      <c r="O20" s="235" t="str">
        <f>+IF(M20=0,"",'Ark1'!AJ1381)</f>
        <v/>
      </c>
      <c r="P20" s="235" t="str">
        <f>+IF(M20=0,"",'Ark1'!AL1381)</f>
        <v/>
      </c>
      <c r="Q20" s="215"/>
      <c r="R20" s="236" t="str">
        <f>+IF(I20=0,"",'Ark1'!S1381)</f>
        <v/>
      </c>
      <c r="S20" s="32" t="str">
        <f>+IF(I20=0,"",'Ark1'!U1381)</f>
        <v/>
      </c>
      <c r="T20" s="214"/>
      <c r="U20" s="235" t="str">
        <f>+IF(I20=0,"",'Ark1'!W1381)</f>
        <v/>
      </c>
      <c r="V20" s="237" t="str">
        <f>+IF(I20=0,"",'Ark1'!X1381)</f>
        <v/>
      </c>
      <c r="W20" s="237" t="str">
        <f>+IF(I20=0,"",'Ark1'!Y1381)</f>
        <v/>
      </c>
      <c r="X20" s="237" t="str">
        <f>+IF(I20=0,"",'Ark1'!Z1381)</f>
        <v/>
      </c>
      <c r="Y20" s="235" t="str">
        <f>+IF(I20=0,"",'Ark1'!AA1381)</f>
        <v/>
      </c>
      <c r="Z20" s="235" t="str">
        <f>+IF(I20=0,"",'Ark1'!AB1381)</f>
        <v/>
      </c>
      <c r="AA20" s="237">
        <f>+'Ark1'!AD1381</f>
        <v>0</v>
      </c>
      <c r="AB20" s="235" t="str">
        <f t="shared" si="0"/>
        <v/>
      </c>
      <c r="AC20" s="235" t="str">
        <f t="shared" si="1"/>
        <v/>
      </c>
      <c r="AD20" s="214"/>
      <c r="AE20" s="217"/>
      <c r="AG20" s="29"/>
      <c r="AH20" s="27"/>
      <c r="AI20" s="218"/>
      <c r="AJ20" s="28"/>
      <c r="AK20" s="238"/>
      <c r="AL20" s="238"/>
      <c r="AM20" s="238"/>
      <c r="AN20" s="28"/>
    </row>
    <row r="21" spans="1:41" ht="15.6">
      <c r="A21" s="214"/>
      <c r="B21" s="234">
        <f>+'Ark1'!C1382</f>
        <v>2024</v>
      </c>
      <c r="C21" s="214"/>
      <c r="D21" s="234">
        <f>+'Ark1'!M1382</f>
        <v>1</v>
      </c>
      <c r="E21" s="234" t="s">
        <v>92</v>
      </c>
      <c r="F21" s="234">
        <f>+'Ark1'!D1382</f>
        <v>7</v>
      </c>
      <c r="G21" s="234" t="s">
        <v>550</v>
      </c>
      <c r="H21" s="234">
        <f>+'Ark1'!Q1382</f>
        <v>0</v>
      </c>
      <c r="I21" s="234">
        <f>+'Ark1'!R1382</f>
        <v>0</v>
      </c>
      <c r="J21" s="235" t="str">
        <f>+IF(I21=0,"",'Ark1'!AG1382)</f>
        <v/>
      </c>
      <c r="K21" s="235" t="str">
        <f>+IF(I21=0,"",'Ark1'!AH1382)</f>
        <v/>
      </c>
      <c r="L21" s="95"/>
      <c r="M21" s="237">
        <f>+'Ark1'!AI1382</f>
        <v>0</v>
      </c>
      <c r="N21" s="389"/>
      <c r="O21" s="235" t="str">
        <f>+IF(M21=0,"",'Ark1'!AJ1382)</f>
        <v/>
      </c>
      <c r="P21" s="235" t="str">
        <f>+IF(M21=0,"",'Ark1'!AL1382)</f>
        <v/>
      </c>
      <c r="Q21" s="215"/>
      <c r="R21" s="236" t="str">
        <f>+IF(I21=0,"",'Ark1'!S1382)</f>
        <v/>
      </c>
      <c r="S21" s="32" t="str">
        <f>+IF(I21=0,"",'Ark1'!U1382)</f>
        <v/>
      </c>
      <c r="T21" s="214"/>
      <c r="U21" s="235" t="str">
        <f>+IF(I21=0,"",'Ark1'!W1382)</f>
        <v/>
      </c>
      <c r="V21" s="237" t="str">
        <f>+IF(I21=0,"",'Ark1'!X1382)</f>
        <v/>
      </c>
      <c r="W21" s="237" t="str">
        <f>+IF(I21=0,"",'Ark1'!Y1382)</f>
        <v/>
      </c>
      <c r="X21" s="237" t="str">
        <f>+IF(I21=0,"",'Ark1'!Z1382)</f>
        <v/>
      </c>
      <c r="Y21" s="235" t="str">
        <f>+IF(I21=0,"",'Ark1'!AA1382)</f>
        <v/>
      </c>
      <c r="Z21" s="235" t="str">
        <f>+IF(I21=0,"",'Ark1'!AB1382)</f>
        <v/>
      </c>
      <c r="AA21" s="237">
        <f>+'Ark1'!AD1382</f>
        <v>0</v>
      </c>
      <c r="AB21" s="235" t="str">
        <f t="shared" si="0"/>
        <v/>
      </c>
      <c r="AC21" s="235" t="str">
        <f t="shared" si="1"/>
        <v/>
      </c>
      <c r="AD21" s="214"/>
      <c r="AE21" s="217"/>
      <c r="AG21" s="29"/>
      <c r="AH21" s="27"/>
      <c r="AI21" s="218"/>
      <c r="AJ21" s="28"/>
      <c r="AK21" s="238"/>
      <c r="AL21" s="238"/>
      <c r="AM21" s="238"/>
      <c r="AN21" s="28"/>
    </row>
    <row r="22" spans="1:41" ht="15.6">
      <c r="A22" s="214"/>
      <c r="B22" s="234">
        <f>+'Ark1'!C1383</f>
        <v>2024</v>
      </c>
      <c r="C22" s="214"/>
      <c r="D22" s="234">
        <f>+'Ark1'!M1383</f>
        <v>1</v>
      </c>
      <c r="E22" s="234" t="s">
        <v>92</v>
      </c>
      <c r="F22" s="234">
        <f>+'Ark1'!D1383</f>
        <v>8</v>
      </c>
      <c r="G22" s="234" t="s">
        <v>551</v>
      </c>
      <c r="H22" s="234">
        <f>+'Ark1'!Q1383</f>
        <v>5</v>
      </c>
      <c r="I22" s="234">
        <f>+'Ark1'!R1383</f>
        <v>6</v>
      </c>
      <c r="J22" s="235">
        <f>+IF(I22=0,"",'Ark1'!AG1383)</f>
        <v>3.1468627551211839E-2</v>
      </c>
      <c r="K22" s="235">
        <f>+IF(I22=0,"",'Ark1'!AH1383)</f>
        <v>16.666666666666671</v>
      </c>
      <c r="L22" s="95"/>
      <c r="M22" s="237">
        <f>+'Ark1'!AI1383</f>
        <v>6</v>
      </c>
      <c r="N22" s="389"/>
      <c r="O22" s="235">
        <f>+IF(M22=0,"",'Ark1'!AJ1383)</f>
        <v>108.93333333333329</v>
      </c>
      <c r="P22" s="235">
        <f>+IF(M22=0,"",'Ark1'!AL1383)</f>
        <v>13.354291981692198</v>
      </c>
      <c r="Q22" s="215"/>
      <c r="R22" s="236">
        <f>+IF(I22=0,"",'Ark1'!S1383)</f>
        <v>1.8333333333333328</v>
      </c>
      <c r="S22" s="32">
        <f>+IF(I22=0,"",'Ark1'!U1383)</f>
        <v>17.75</v>
      </c>
      <c r="T22" s="214"/>
      <c r="U22" s="235">
        <f>+IF(I22=0,"",'Ark1'!W1383)</f>
        <v>0</v>
      </c>
      <c r="V22" s="237">
        <f>+IF(I22=0,"",'Ark1'!X1383)</f>
        <v>83.333333333333314</v>
      </c>
      <c r="W22" s="237">
        <f>+IF(I22=0,"",'Ark1'!Y1383)</f>
        <v>16.666666666666671</v>
      </c>
      <c r="X22" s="237">
        <f>+IF(I22=0,"",'Ark1'!Z1383)</f>
        <v>5.0331401728940577</v>
      </c>
      <c r="Y22" s="235">
        <f>+IF(I22=0,"",'Ark1'!AA1383)</f>
        <v>1.7716909687891078</v>
      </c>
      <c r="Z22" s="235">
        <f>+IF(I22=0,"",'Ark1'!AB1383)</f>
        <v>0</v>
      </c>
      <c r="AA22" s="237">
        <f>+'Ark1'!AD1383</f>
        <v>0</v>
      </c>
      <c r="AB22" s="235">
        <f t="shared" si="0"/>
        <v>6</v>
      </c>
      <c r="AC22" s="235">
        <f t="shared" si="1"/>
        <v>1.2</v>
      </c>
      <c r="AD22" s="214"/>
      <c r="AE22" s="217"/>
      <c r="AG22" s="29"/>
      <c r="AH22" s="27"/>
      <c r="AI22" s="218"/>
      <c r="AJ22" s="28"/>
      <c r="AK22" s="238"/>
      <c r="AL22" s="238"/>
      <c r="AM22" s="238"/>
      <c r="AN22" s="28"/>
    </row>
    <row r="23" spans="1:41" ht="15.6">
      <c r="A23" s="214"/>
      <c r="B23" s="234">
        <f>+'Ark1'!C1384</f>
        <v>2024</v>
      </c>
      <c r="C23" s="214"/>
      <c r="D23" s="234">
        <f>+'Ark1'!M1384</f>
        <v>1</v>
      </c>
      <c r="E23" s="234" t="s">
        <v>92</v>
      </c>
      <c r="F23" s="234">
        <f>+'Ark1'!D1384</f>
        <v>9</v>
      </c>
      <c r="G23" s="234" t="s">
        <v>552</v>
      </c>
      <c r="H23" s="234">
        <f>+'Ark1'!Q1384</f>
        <v>2</v>
      </c>
      <c r="I23" s="234">
        <f>+'Ark1'!R1384</f>
        <v>2</v>
      </c>
      <c r="J23" s="235">
        <f>+IF(I23=0,"",'Ark1'!AG1384)</f>
        <v>7.7840208549308301E-3</v>
      </c>
      <c r="K23" s="235">
        <f>+IF(I23=0,"",'Ark1'!AH1384)</f>
        <v>0</v>
      </c>
      <c r="L23" s="95"/>
      <c r="M23" s="237">
        <f>+'Ark1'!AI1384</f>
        <v>1</v>
      </c>
      <c r="N23" s="389"/>
      <c r="O23" s="235">
        <f>+IF(M23=0,"",'Ark1'!AJ1384)</f>
        <v>105.6</v>
      </c>
      <c r="P23" s="235">
        <f>+IF(M23=0,"",'Ark1'!AL1384)</f>
        <v>8.4070463154269994</v>
      </c>
      <c r="Q23" s="215"/>
      <c r="R23" s="236">
        <f>+IF(I23=0,"",'Ark1'!S1384)</f>
        <v>1</v>
      </c>
      <c r="S23" s="32">
        <f>+IF(I23=0,"",'Ark1'!U1384)</f>
        <v>17.45</v>
      </c>
      <c r="T23" s="214"/>
      <c r="U23" s="235">
        <f>+IF(I23=0,"",'Ark1'!W1384)</f>
        <v>0</v>
      </c>
      <c r="V23" s="237">
        <f>+IF(I23=0,"",'Ark1'!X1384)</f>
        <v>50</v>
      </c>
      <c r="W23" s="237">
        <f>+IF(I23=0,"",'Ark1'!Y1384)</f>
        <v>50</v>
      </c>
      <c r="X23" s="237">
        <f>+IF(I23=0,"",'Ark1'!Z1384)</f>
        <v>7.55</v>
      </c>
      <c r="Y23" s="235">
        <f>+IF(I23=0,"",'Ark1'!AA1384)</f>
        <v>0</v>
      </c>
      <c r="Z23" s="235">
        <f>+IF(I23=0,"",'Ark1'!AB1384)</f>
        <v>0</v>
      </c>
      <c r="AA23" s="237">
        <f>+'Ark1'!AD1384</f>
        <v>0</v>
      </c>
      <c r="AB23" s="235">
        <f t="shared" si="0"/>
        <v>2</v>
      </c>
      <c r="AC23" s="235">
        <f t="shared" si="1"/>
        <v>1</v>
      </c>
      <c r="AD23" s="214"/>
      <c r="AE23" s="217"/>
      <c r="AG23" s="29"/>
      <c r="AH23" s="27"/>
      <c r="AI23" s="218"/>
      <c r="AJ23" s="28"/>
      <c r="AK23" s="238"/>
      <c r="AL23" s="238"/>
      <c r="AM23" s="238"/>
      <c r="AN23" s="28"/>
    </row>
    <row r="24" spans="1:41" ht="15.6">
      <c r="A24" s="214"/>
      <c r="B24" s="234">
        <f>+'Ark1'!C1385</f>
        <v>2024</v>
      </c>
      <c r="C24" s="214"/>
      <c r="D24" s="234">
        <f>+'Ark1'!M1385</f>
        <v>1</v>
      </c>
      <c r="E24" s="234" t="s">
        <v>92</v>
      </c>
      <c r="F24" s="234">
        <f>+'Ark1'!D1385</f>
        <v>10</v>
      </c>
      <c r="G24" s="234" t="s">
        <v>553</v>
      </c>
      <c r="H24" s="234">
        <f>+'Ark1'!Q1385</f>
        <v>2</v>
      </c>
      <c r="I24" s="234">
        <f>+'Ark1'!R1385</f>
        <v>2</v>
      </c>
      <c r="J24" s="235">
        <f>+IF(I24=0,"",'Ark1'!AG1385)</f>
        <v>3.5393117493044139E-3</v>
      </c>
      <c r="K24" s="235">
        <f>+IF(I24=0,"",'Ark1'!AH1385)</f>
        <v>0</v>
      </c>
      <c r="L24" s="95"/>
      <c r="M24" s="237">
        <f>+'Ark1'!AI1385</f>
        <v>2</v>
      </c>
      <c r="N24" s="389"/>
      <c r="O24" s="235">
        <f>+IF(M24=0,"",'Ark1'!AJ1385)</f>
        <v>115.15</v>
      </c>
      <c r="P24" s="235">
        <f>+IF(M24=0,"",'Ark1'!AL1385)</f>
        <v>0</v>
      </c>
      <c r="Q24" s="215"/>
      <c r="R24" s="236">
        <f>+IF(I24=0,"",'Ark1'!S1385)</f>
        <v>2.5</v>
      </c>
      <c r="S24" s="32">
        <f>+IF(I24=0,"",'Ark1'!U1385)</f>
        <v>21.05</v>
      </c>
      <c r="T24" s="214"/>
      <c r="U24" s="235">
        <f>+IF(I24=0,"",'Ark1'!W1385)</f>
        <v>0</v>
      </c>
      <c r="V24" s="237">
        <f>+IF(I24=0,"",'Ark1'!X1385)</f>
        <v>100</v>
      </c>
      <c r="W24" s="237">
        <f>+IF(I24=0,"",'Ark1'!Y1385)</f>
        <v>50</v>
      </c>
      <c r="X24" s="237">
        <f>+IF(I24=0,"",'Ark1'!Z1385)</f>
        <v>2.6499999999999959</v>
      </c>
      <c r="Y24" s="235">
        <f>+IF(I24=0,"",'Ark1'!AA1385)</f>
        <v>0.5</v>
      </c>
      <c r="Z24" s="235">
        <f>+IF(I24=0,"",'Ark1'!AB1385)</f>
        <v>0</v>
      </c>
      <c r="AA24" s="237">
        <f>+'Ark1'!AD1385</f>
        <v>0</v>
      </c>
      <c r="AB24" s="235">
        <f t="shared" si="0"/>
        <v>2</v>
      </c>
      <c r="AC24" s="235">
        <f t="shared" si="1"/>
        <v>1</v>
      </c>
      <c r="AD24" s="214"/>
      <c r="AE24" s="217"/>
      <c r="AG24" s="29"/>
      <c r="AH24" s="27"/>
      <c r="AI24" s="218"/>
      <c r="AJ24" s="28"/>
      <c r="AK24" s="238"/>
      <c r="AL24" s="238"/>
      <c r="AM24" s="238"/>
      <c r="AN24" s="28"/>
    </row>
    <row r="25" spans="1:41" ht="15.6">
      <c r="A25" s="214"/>
      <c r="B25" s="234">
        <f>+'Ark1'!C1386</f>
        <v>2024</v>
      </c>
      <c r="C25" s="214"/>
      <c r="D25" s="234">
        <f>+'Ark1'!M1386</f>
        <v>1</v>
      </c>
      <c r="E25" s="234" t="s">
        <v>92</v>
      </c>
      <c r="F25" s="234">
        <f>+'Ark1'!D1386</f>
        <v>11</v>
      </c>
      <c r="G25" s="234" t="s">
        <v>554</v>
      </c>
      <c r="H25" s="234">
        <f>+'Ark1'!Q1386</f>
        <v>2</v>
      </c>
      <c r="I25" s="234">
        <f>+'Ark1'!R1386</f>
        <v>2</v>
      </c>
      <c r="J25" s="235">
        <f>+IF(I25=0,"",'Ark1'!AG1386)</f>
        <v>5.8287225709162983E-3</v>
      </c>
      <c r="K25" s="235">
        <f>+IF(I25=0,"",'Ark1'!AH1386)</f>
        <v>0</v>
      </c>
      <c r="L25" s="95"/>
      <c r="M25" s="237">
        <f>+'Ark1'!AI1386</f>
        <v>2</v>
      </c>
      <c r="N25" s="389"/>
      <c r="O25" s="235">
        <f>+IF(M25=0,"",'Ark1'!AJ1386)</f>
        <v>103.05</v>
      </c>
      <c r="P25" s="235">
        <f>+IF(M25=0,"",'Ark1'!AL1386)</f>
        <v>0</v>
      </c>
      <c r="Q25" s="215"/>
      <c r="R25" s="236">
        <f>+IF(I25=0,"",'Ark1'!S1386)</f>
        <v>2</v>
      </c>
      <c r="S25" s="32">
        <f>+IF(I25=0,"",'Ark1'!U1386)</f>
        <v>14</v>
      </c>
      <c r="T25" s="214"/>
      <c r="U25" s="235">
        <f>+IF(I25=0,"",'Ark1'!W1386)</f>
        <v>0</v>
      </c>
      <c r="V25" s="237">
        <f>+IF(I25=0,"",'Ark1'!X1386)</f>
        <v>50</v>
      </c>
      <c r="W25" s="237">
        <f>+IF(I25=0,"",'Ark1'!Y1386)</f>
        <v>0</v>
      </c>
      <c r="X25" s="237">
        <f>+IF(I25=0,"",'Ark1'!Z1386)</f>
        <v>2.5</v>
      </c>
      <c r="Y25" s="235">
        <f>+IF(I25=0,"",'Ark1'!AA1386)</f>
        <v>1</v>
      </c>
      <c r="Z25" s="235">
        <f>+IF(I25=0,"",'Ark1'!AB1386)</f>
        <v>0</v>
      </c>
      <c r="AA25" s="237">
        <f>+'Ark1'!AD1386</f>
        <v>0</v>
      </c>
      <c r="AB25" s="235">
        <f t="shared" si="0"/>
        <v>2</v>
      </c>
      <c r="AC25" s="235">
        <f t="shared" si="1"/>
        <v>1</v>
      </c>
      <c r="AD25" s="214"/>
      <c r="AE25" s="217"/>
      <c r="AG25" s="29"/>
      <c r="AH25" s="27"/>
      <c r="AI25" s="218"/>
      <c r="AJ25" s="28"/>
      <c r="AK25" s="238"/>
      <c r="AL25" s="238"/>
      <c r="AM25" s="238"/>
      <c r="AN25" s="28"/>
    </row>
    <row r="26" spans="1:41" ht="15.6">
      <c r="A26" s="214"/>
      <c r="B26" s="234">
        <f>+'Ark1'!C1387</f>
        <v>2024</v>
      </c>
      <c r="C26" s="214"/>
      <c r="D26" s="234">
        <f>+'Ark1'!M1387</f>
        <v>1</v>
      </c>
      <c r="E26" s="234" t="s">
        <v>92</v>
      </c>
      <c r="F26" s="234">
        <f>+'Ark1'!D1387</f>
        <v>12</v>
      </c>
      <c r="G26" s="234" t="s">
        <v>555</v>
      </c>
      <c r="H26" s="234">
        <f>+'Ark1'!Q1387</f>
        <v>0</v>
      </c>
      <c r="I26" s="234">
        <f>+'Ark1'!R1387</f>
        <v>0</v>
      </c>
      <c r="J26" s="235" t="str">
        <f>+IF(I26=0,"",'Ark1'!AG1387)</f>
        <v/>
      </c>
      <c r="K26" s="235" t="str">
        <f>+IF(I26=0,"",'Ark1'!AH1387)</f>
        <v/>
      </c>
      <c r="L26" s="95"/>
      <c r="M26" s="237">
        <f>+'Ark1'!AI1387</f>
        <v>0</v>
      </c>
      <c r="N26" s="389"/>
      <c r="O26" s="235" t="str">
        <f>+IF(M26=0,"",'Ark1'!AJ1387)</f>
        <v/>
      </c>
      <c r="P26" s="235" t="str">
        <f>+IF(M26=0,"",'Ark1'!AL1387)</f>
        <v/>
      </c>
      <c r="Q26" s="215"/>
      <c r="R26" s="236" t="str">
        <f>+IF(I26=0,"",'Ark1'!S1387)</f>
        <v/>
      </c>
      <c r="S26" s="32" t="str">
        <f>+IF(I26=0,"",'Ark1'!U1387)</f>
        <v/>
      </c>
      <c r="T26" s="214"/>
      <c r="U26" s="235" t="str">
        <f>+IF(I26=0,"",'Ark1'!W1387)</f>
        <v/>
      </c>
      <c r="V26" s="237" t="str">
        <f>+IF(I26=0,"",'Ark1'!X1387)</f>
        <v/>
      </c>
      <c r="W26" s="237" t="str">
        <f>+IF(I26=0,"",'Ark1'!Y1387)</f>
        <v/>
      </c>
      <c r="X26" s="237" t="str">
        <f>+IF(I26=0,"",'Ark1'!Z1387)</f>
        <v/>
      </c>
      <c r="Y26" s="235" t="str">
        <f>+IF(I26=0,"",'Ark1'!AA1387)</f>
        <v/>
      </c>
      <c r="Z26" s="235" t="str">
        <f>+IF(I26=0,"",'Ark1'!AB1387)</f>
        <v/>
      </c>
      <c r="AA26" s="237">
        <f>+'Ark1'!AD1387</f>
        <v>0</v>
      </c>
      <c r="AB26" s="235" t="str">
        <f t="shared" si="0"/>
        <v/>
      </c>
      <c r="AC26" s="235" t="str">
        <f t="shared" si="1"/>
        <v/>
      </c>
      <c r="AD26" s="214"/>
      <c r="AE26" s="217"/>
      <c r="AG26" s="29"/>
      <c r="AH26" s="27"/>
      <c r="AI26" s="218"/>
      <c r="AJ26" s="28"/>
      <c r="AK26" s="238"/>
      <c r="AL26" s="238"/>
      <c r="AM26" s="217"/>
      <c r="AN26" s="217"/>
      <c r="AO26" s="217"/>
    </row>
    <row r="27" spans="1:41" ht="15.6">
      <c r="A27" s="214"/>
      <c r="B27" s="214"/>
      <c r="C27" s="214"/>
      <c r="D27" s="214"/>
      <c r="E27" s="214"/>
      <c r="F27" s="214"/>
      <c r="G27" s="214"/>
      <c r="H27" s="214"/>
      <c r="I27" s="214"/>
      <c r="J27" s="215"/>
      <c r="K27" s="215"/>
      <c r="L27" s="95"/>
      <c r="M27" s="215"/>
      <c r="N27" s="389"/>
      <c r="O27" s="215"/>
      <c r="P27" s="215"/>
      <c r="Q27" s="215"/>
      <c r="R27" s="214"/>
      <c r="S27" s="214"/>
      <c r="T27" s="214"/>
      <c r="U27" s="216"/>
      <c r="V27" s="216"/>
      <c r="W27" s="216"/>
      <c r="X27" s="216"/>
      <c r="Y27" s="215"/>
      <c r="Z27" s="214"/>
      <c r="AA27" s="216"/>
      <c r="AB27" s="216"/>
      <c r="AC27" s="215"/>
      <c r="AD27" s="214"/>
      <c r="AE27" s="217"/>
      <c r="AG27" s="29"/>
      <c r="AH27" s="27"/>
      <c r="AI27" s="218"/>
      <c r="AJ27" s="28"/>
      <c r="AN27" s="28"/>
    </row>
    <row r="28" spans="1:41" ht="22.8">
      <c r="A28" s="214"/>
      <c r="B28" s="214"/>
      <c r="C28" s="214"/>
      <c r="D28" s="214"/>
      <c r="E28" s="258" t="str">
        <f>+E30</f>
        <v>1</v>
      </c>
      <c r="F28" s="214"/>
      <c r="G28" s="214"/>
      <c r="H28" s="214"/>
      <c r="I28" s="238">
        <f>SUM(I30:I41)</f>
        <v>580</v>
      </c>
      <c r="J28" s="215"/>
      <c r="K28" s="215"/>
      <c r="L28" s="95"/>
      <c r="M28" s="215"/>
      <c r="N28" s="389"/>
      <c r="O28" s="265">
        <f>+Fettgruppe!P11</f>
        <v>109.06631393298068</v>
      </c>
      <c r="P28" s="265">
        <f>+Fettgruppe!R11</f>
        <v>14.457213691179939</v>
      </c>
      <c r="Q28" s="215"/>
      <c r="R28" s="214"/>
      <c r="S28" s="265">
        <f>+Fettgruppe!M29</f>
        <v>26.142210743801723</v>
      </c>
      <c r="T28" s="214"/>
      <c r="U28" s="216"/>
      <c r="V28" s="216"/>
      <c r="W28" s="216"/>
      <c r="X28" s="216"/>
      <c r="Y28" s="215"/>
      <c r="Z28" s="214"/>
      <c r="AA28" s="216"/>
      <c r="AB28" s="216"/>
      <c r="AC28" s="215"/>
      <c r="AD28" s="214"/>
      <c r="AE28" s="217"/>
      <c r="AG28" s="29"/>
      <c r="AH28" s="27"/>
      <c r="AI28" s="218"/>
      <c r="AJ28" s="28"/>
      <c r="AN28" s="28"/>
    </row>
    <row r="29" spans="1:41" ht="15.6">
      <c r="A29" s="214"/>
      <c r="B29" s="214"/>
      <c r="C29" s="214"/>
      <c r="D29" s="214"/>
      <c r="E29" s="214"/>
      <c r="F29" s="214"/>
      <c r="G29" s="214"/>
      <c r="H29" s="214"/>
      <c r="I29" s="214"/>
      <c r="J29" s="215"/>
      <c r="K29" s="215"/>
      <c r="L29" s="95"/>
      <c r="M29" s="215"/>
      <c r="N29" s="389"/>
      <c r="O29" s="215"/>
      <c r="P29" s="215"/>
      <c r="Q29" s="215"/>
      <c r="R29" s="214"/>
      <c r="S29" s="214"/>
      <c r="T29" s="214"/>
      <c r="U29" s="216"/>
      <c r="V29" s="216"/>
      <c r="W29" s="216"/>
      <c r="X29" s="216"/>
      <c r="Y29" s="215"/>
      <c r="Z29" s="214"/>
      <c r="AA29" s="216"/>
      <c r="AB29" s="216"/>
      <c r="AC29" s="216"/>
      <c r="AD29" s="214"/>
      <c r="AE29" s="217"/>
      <c r="AG29" s="29"/>
      <c r="AH29" s="27"/>
      <c r="AI29" s="218"/>
      <c r="AJ29" s="28"/>
      <c r="AN29" s="28"/>
    </row>
    <row r="30" spans="1:41" ht="15.6">
      <c r="A30" s="214"/>
      <c r="B30" s="28">
        <f>+'Ark1'!C1388</f>
        <v>2024</v>
      </c>
      <c r="C30" s="214"/>
      <c r="D30" s="28">
        <f>+'Ark1'!M1388</f>
        <v>2</v>
      </c>
      <c r="E30" s="243" t="s">
        <v>93</v>
      </c>
      <c r="F30" s="28">
        <f>+'Ark1'!D1388</f>
        <v>1</v>
      </c>
      <c r="G30" s="28" t="s">
        <v>545</v>
      </c>
      <c r="H30" s="28">
        <f>+'Ark1'!Q1388</f>
        <v>3</v>
      </c>
      <c r="I30" s="28">
        <f>+'Ark1'!R1388</f>
        <v>6</v>
      </c>
      <c r="J30" s="29">
        <f>+IF(I30=0,"",'Ark1'!AG1388)</f>
        <v>0.29850522758527753</v>
      </c>
      <c r="K30" s="29">
        <f>+IF(I30=0,"",'Ark1'!AH1388)</f>
        <v>0</v>
      </c>
      <c r="L30" s="95"/>
      <c r="M30" s="34">
        <f>+'Ark1'!AI1388</f>
        <v>5</v>
      </c>
      <c r="N30" s="389"/>
      <c r="O30" s="29">
        <f>+IF(M30=0,"",'Ark1'!AJ1388)</f>
        <v>113.06</v>
      </c>
      <c r="P30" s="29">
        <f>+IF(M30=0,"",'Ark1'!AL1388)</f>
        <v>15.427232135251357</v>
      </c>
      <c r="Q30" s="215"/>
      <c r="R30" s="27">
        <f>+IF(I30=0,"",'Ark1'!S1388)</f>
        <v>2.6666666666666661</v>
      </c>
      <c r="S30" s="29">
        <f>+IF(I30=0,"",'Ark1'!U1388)</f>
        <v>19.933333333333337</v>
      </c>
      <c r="T30" s="214"/>
      <c r="U30" s="29">
        <f>+IF(I30=0,"",'Ark1'!W1388)</f>
        <v>0</v>
      </c>
      <c r="V30" s="34">
        <f>+IF(I30=0,"",'Ark1'!X1388)</f>
        <v>66.666666666666686</v>
      </c>
      <c r="W30" s="34">
        <f>+IF(I30=0,"",'Ark1'!Y1388)</f>
        <v>33.333333333333343</v>
      </c>
      <c r="X30" s="34">
        <f>+IF(I30=0,"",'Ark1'!Z1388)</f>
        <v>6.9093334619837901</v>
      </c>
      <c r="Y30" s="29">
        <f>+IF(I30=0,"",'Ark1'!AA1388)</f>
        <v>0.47140452079103218</v>
      </c>
      <c r="Z30" s="29">
        <f>+IF(I30=0,"",'Ark1'!AB1388)</f>
        <v>0</v>
      </c>
      <c r="AA30" s="34">
        <f>+'Ark1'!AD1388</f>
        <v>0</v>
      </c>
      <c r="AB30" s="29">
        <f>+IF(I30=0,"",I30/D30)</f>
        <v>3</v>
      </c>
      <c r="AC30" s="29">
        <f>+IF(I30=0,"",I30/H30)</f>
        <v>2</v>
      </c>
      <c r="AD30" s="214"/>
      <c r="AE30" s="217"/>
      <c r="AG30" s="29"/>
      <c r="AH30" s="27"/>
      <c r="AI30" s="218"/>
      <c r="AJ30" s="28"/>
      <c r="AN30" s="28"/>
    </row>
    <row r="31" spans="1:41" ht="15.6">
      <c r="A31" s="214"/>
      <c r="B31" s="28">
        <f>+'Ark1'!C1389</f>
        <v>2024</v>
      </c>
      <c r="C31" s="214"/>
      <c r="D31" s="28">
        <f>+'Ark1'!M1389</f>
        <v>2</v>
      </c>
      <c r="E31" s="243" t="s">
        <v>93</v>
      </c>
      <c r="F31" s="28">
        <f>+'Ark1'!D1389</f>
        <v>2</v>
      </c>
      <c r="G31" s="28" t="s">
        <v>546</v>
      </c>
      <c r="H31" s="28">
        <f>+'Ark1'!Q1389</f>
        <v>5</v>
      </c>
      <c r="I31" s="28">
        <f>+'Ark1'!R1389</f>
        <v>6</v>
      </c>
      <c r="J31" s="29">
        <f>+IF(I31=0,"",'Ark1'!AG1389)</f>
        <v>0.25622731780801955</v>
      </c>
      <c r="K31" s="29">
        <f>+IF(I31=0,"",'Ark1'!AH1389)</f>
        <v>0</v>
      </c>
      <c r="L31" s="95"/>
      <c r="M31" s="34">
        <f>+'Ark1'!AI1389</f>
        <v>4</v>
      </c>
      <c r="N31" s="389"/>
      <c r="O31" s="29">
        <f>+IF(M31=0,"",'Ark1'!AJ1389)</f>
        <v>111.85</v>
      </c>
      <c r="P31" s="29">
        <f>+IF(M31=0,"",'Ark1'!AL1389)</f>
        <v>14.376563337239997</v>
      </c>
      <c r="Q31" s="215"/>
      <c r="R31" s="27">
        <f>+IF(I31=0,"",'Ark1'!S1389)</f>
        <v>1.8333333333333328</v>
      </c>
      <c r="S31" s="29">
        <f>+IF(I31=0,"",'Ark1'!U1389)</f>
        <v>19.333333333333329</v>
      </c>
      <c r="T31" s="214"/>
      <c r="U31" s="29">
        <f>+IF(I31=0,"",'Ark1'!W1389)</f>
        <v>0</v>
      </c>
      <c r="V31" s="34">
        <f>+IF(I31=0,"",'Ark1'!X1389)</f>
        <v>100</v>
      </c>
      <c r="W31" s="34">
        <f>+IF(I31=0,"",'Ark1'!Y1389)</f>
        <v>0</v>
      </c>
      <c r="X31" s="34">
        <f>+IF(I31=0,"",'Ark1'!Z1389)</f>
        <v>1.4138206706965939</v>
      </c>
      <c r="Y31" s="29">
        <f>+IF(I31=0,"",'Ark1'!AA1389)</f>
        <v>0.89752746785575077</v>
      </c>
      <c r="Z31" s="29">
        <f>+IF(I31=0,"",'Ark1'!AB1389)</f>
        <v>0</v>
      </c>
      <c r="AA31" s="34">
        <f>+'Ark1'!AD1389</f>
        <v>0</v>
      </c>
      <c r="AB31" s="29">
        <f t="shared" ref="AB31:AB41" si="2">+IF(I31=0,"",I31/D31)</f>
        <v>3</v>
      </c>
      <c r="AC31" s="29">
        <f t="shared" ref="AC31:AC41" si="3">+IF(I31=0,"",I31/H31)</f>
        <v>1.2</v>
      </c>
      <c r="AD31" s="214"/>
      <c r="AE31" s="217"/>
      <c r="AG31" s="29"/>
      <c r="AH31" s="27"/>
      <c r="AI31" s="218"/>
      <c r="AJ31" s="28"/>
      <c r="AN31" s="28"/>
    </row>
    <row r="32" spans="1:41" ht="15.6">
      <c r="A32" s="214"/>
      <c r="B32" s="28">
        <f>+'Ark1'!C1390</f>
        <v>2024</v>
      </c>
      <c r="C32" s="214"/>
      <c r="D32" s="28">
        <f>+'Ark1'!M1390</f>
        <v>2</v>
      </c>
      <c r="E32" s="243" t="s">
        <v>93</v>
      </c>
      <c r="F32" s="28">
        <f>+'Ark1'!D1390</f>
        <v>3</v>
      </c>
      <c r="G32" s="28" t="s">
        <v>547</v>
      </c>
      <c r="H32" s="28">
        <f>+'Ark1'!Q1390</f>
        <v>28</v>
      </c>
      <c r="I32" s="28">
        <f>+'Ark1'!R1390</f>
        <v>29</v>
      </c>
      <c r="J32" s="29">
        <f>+IF(I32=0,"",'Ark1'!AG1390)</f>
        <v>0.14429139839097002</v>
      </c>
      <c r="K32" s="29">
        <f>+IF(I32=0,"",'Ark1'!AH1390)</f>
        <v>3.4482758620689653</v>
      </c>
      <c r="L32" s="95"/>
      <c r="M32" s="34">
        <f>+'Ark1'!AI1390</f>
        <v>24</v>
      </c>
      <c r="N32" s="389"/>
      <c r="O32" s="29">
        <f>+IF(M32=0,"",'Ark1'!AJ1390)</f>
        <v>110.21666666666664</v>
      </c>
      <c r="P32" s="29">
        <f>+IF(M32=0,"",'Ark1'!AL1390)</f>
        <v>14.014287652520022</v>
      </c>
      <c r="Q32" s="215"/>
      <c r="R32" s="27">
        <f>+IF(I32=0,"",'Ark1'!S1390)</f>
        <v>2.2068965517241375</v>
      </c>
      <c r="S32" s="29">
        <f>+IF(I32=0,"",'Ark1'!U1390)</f>
        <v>19.127586206896549</v>
      </c>
      <c r="T32" s="214"/>
      <c r="U32" s="29">
        <f>+IF(I32=0,"",'Ark1'!W1390)</f>
        <v>0</v>
      </c>
      <c r="V32" s="34">
        <f>+IF(I32=0,"",'Ark1'!X1390)</f>
        <v>79.310344827586235</v>
      </c>
      <c r="W32" s="34">
        <f>+IF(I32=0,"",'Ark1'!Y1390)</f>
        <v>13.793103448275859</v>
      </c>
      <c r="X32" s="34">
        <f>+IF(I32=0,"",'Ark1'!Z1390)</f>
        <v>4.6010416025912404</v>
      </c>
      <c r="Y32" s="29">
        <f>+IF(I32=0,"",'Ark1'!AA1390)</f>
        <v>1.3488004976281345</v>
      </c>
      <c r="Z32" s="29">
        <f>+IF(I32=0,"",'Ark1'!AB1390)</f>
        <v>0</v>
      </c>
      <c r="AA32" s="34">
        <f>+'Ark1'!AD1390</f>
        <v>0</v>
      </c>
      <c r="AB32" s="29">
        <f t="shared" si="2"/>
        <v>14.5</v>
      </c>
      <c r="AC32" s="29">
        <f t="shared" si="3"/>
        <v>1.0357142857142858</v>
      </c>
      <c r="AD32" s="214"/>
      <c r="AE32" s="217"/>
      <c r="AG32" s="29"/>
      <c r="AH32" s="27"/>
      <c r="AI32" s="218"/>
      <c r="AJ32" s="28"/>
      <c r="AK32" s="238"/>
      <c r="AL32" s="238"/>
      <c r="AM32" s="238"/>
      <c r="AN32" s="28"/>
    </row>
    <row r="33" spans="1:41" ht="15.6">
      <c r="A33" s="214"/>
      <c r="B33" s="28">
        <f>+'Ark1'!C1391</f>
        <v>2024</v>
      </c>
      <c r="C33" s="214"/>
      <c r="D33" s="28">
        <f>+'Ark1'!M1391</f>
        <v>2</v>
      </c>
      <c r="E33" s="243" t="s">
        <v>93</v>
      </c>
      <c r="F33" s="28">
        <f>+'Ark1'!D1391</f>
        <v>4</v>
      </c>
      <c r="G33" s="28" t="s">
        <v>548</v>
      </c>
      <c r="H33" s="28">
        <f>+'Ark1'!Q1391</f>
        <v>7</v>
      </c>
      <c r="I33" s="28">
        <f>+'Ark1'!R1391</f>
        <v>8</v>
      </c>
      <c r="J33" s="29">
        <f>+IF(I33=0,"",'Ark1'!AG1391)</f>
        <v>0.17179573317231023</v>
      </c>
      <c r="K33" s="29">
        <f>+IF(I33=0,"",'Ark1'!AH1391)</f>
        <v>0</v>
      </c>
      <c r="L33" s="95"/>
      <c r="M33" s="34">
        <f>+'Ark1'!AI1391</f>
        <v>5</v>
      </c>
      <c r="N33" s="389"/>
      <c r="O33" s="29">
        <f>+IF(M33=0,"",'Ark1'!AJ1391)</f>
        <v>96.42</v>
      </c>
      <c r="P33" s="29">
        <f>+IF(M33=0,"",'Ark1'!AL1391)</f>
        <v>11.611303725039816</v>
      </c>
      <c r="Q33" s="215"/>
      <c r="R33" s="27">
        <f>+IF(I33=0,"",'Ark1'!S1391)</f>
        <v>0.75</v>
      </c>
      <c r="S33" s="29">
        <f>+IF(I33=0,"",'Ark1'!U1391)</f>
        <v>10.1</v>
      </c>
      <c r="T33" s="214"/>
      <c r="U33" s="29">
        <f>+IF(I33=0,"",'Ark1'!W1391)</f>
        <v>0</v>
      </c>
      <c r="V33" s="34">
        <f>+IF(I33=0,"",'Ark1'!X1391)</f>
        <v>0</v>
      </c>
      <c r="W33" s="34">
        <f>+IF(I33=0,"",'Ark1'!Y1391)</f>
        <v>0</v>
      </c>
      <c r="X33" s="34">
        <f>+IF(I33=0,"",'Ark1'!Z1391)</f>
        <v>2.2158519806160362</v>
      </c>
      <c r="Y33" s="29">
        <f>+IF(I33=0,"",'Ark1'!AA1391)</f>
        <v>0.82915619758885006</v>
      </c>
      <c r="Z33" s="29">
        <f>+IF(I33=0,"",'Ark1'!AB1391)</f>
        <v>0</v>
      </c>
      <c r="AA33" s="34">
        <f>+'Ark1'!AD1391</f>
        <v>0</v>
      </c>
      <c r="AB33" s="29">
        <f t="shared" si="2"/>
        <v>4</v>
      </c>
      <c r="AC33" s="29">
        <f t="shared" si="3"/>
        <v>1.1428571428571428</v>
      </c>
      <c r="AD33" s="214"/>
      <c r="AE33" s="217"/>
      <c r="AG33" s="29"/>
      <c r="AH33" s="27"/>
      <c r="AI33" s="218"/>
      <c r="AJ33" s="28"/>
      <c r="AK33" s="238"/>
      <c r="AL33" s="238"/>
      <c r="AM33" s="238"/>
      <c r="AN33" s="28"/>
    </row>
    <row r="34" spans="1:41" ht="15.6">
      <c r="A34" s="214"/>
      <c r="B34" s="28">
        <f>+'Ark1'!C1392</f>
        <v>2024</v>
      </c>
      <c r="C34" s="214"/>
      <c r="D34" s="28">
        <f>+'Ark1'!M1392</f>
        <v>2</v>
      </c>
      <c r="E34" s="243" t="s">
        <v>93</v>
      </c>
      <c r="F34" s="28">
        <f>+'Ark1'!D1392</f>
        <v>5</v>
      </c>
      <c r="G34" s="28" t="s">
        <v>446</v>
      </c>
      <c r="H34" s="28">
        <f>+'Ark1'!Q1392</f>
        <v>5</v>
      </c>
      <c r="I34" s="28">
        <f>+'Ark1'!R1392</f>
        <v>5</v>
      </c>
      <c r="J34" s="29">
        <f>+IF(I34=0,"",'Ark1'!AG1392)</f>
        <v>0.27888623106764859</v>
      </c>
      <c r="K34" s="29">
        <f>+IF(I34=0,"",'Ark1'!AH1392)</f>
        <v>0</v>
      </c>
      <c r="L34" s="95"/>
      <c r="M34" s="34">
        <f>+'Ark1'!AI1392</f>
        <v>4</v>
      </c>
      <c r="N34" s="389"/>
      <c r="O34" s="29">
        <f>+IF(M34=0,"",'Ark1'!AJ1392)</f>
        <v>109.375</v>
      </c>
      <c r="P34" s="29">
        <f>+IF(M34=0,"",'Ark1'!AL1392)</f>
        <v>15.220524337730044</v>
      </c>
      <c r="Q34" s="215"/>
      <c r="R34" s="27">
        <f>+IF(I34=0,"",'Ark1'!S1392)</f>
        <v>1.8</v>
      </c>
      <c r="S34" s="29">
        <f>+IF(I34=0,"",'Ark1'!U1392)</f>
        <v>20.100000000000001</v>
      </c>
      <c r="T34" s="214"/>
      <c r="U34" s="29">
        <f>+IF(I34=0,"",'Ark1'!W1392)</f>
        <v>0</v>
      </c>
      <c r="V34" s="34">
        <f>+IF(I34=0,"",'Ark1'!X1392)</f>
        <v>80</v>
      </c>
      <c r="W34" s="34">
        <f>+IF(I34=0,"",'Ark1'!Y1392)</f>
        <v>20</v>
      </c>
      <c r="X34" s="34">
        <f>+IF(I34=0,"",'Ark1'!Z1392)</f>
        <v>2.977918736298899</v>
      </c>
      <c r="Y34" s="29">
        <f>+IF(I34=0,"",'Ark1'!AA1392)</f>
        <v>0.97979589711327109</v>
      </c>
      <c r="Z34" s="29">
        <f>+IF(I34=0,"",'Ark1'!AB1392)</f>
        <v>0</v>
      </c>
      <c r="AA34" s="34">
        <f>+'Ark1'!AD1392</f>
        <v>0</v>
      </c>
      <c r="AB34" s="29">
        <f t="shared" si="2"/>
        <v>2.5</v>
      </c>
      <c r="AC34" s="29">
        <f t="shared" si="3"/>
        <v>1</v>
      </c>
      <c r="AD34" s="214"/>
      <c r="AE34" s="217"/>
      <c r="AG34" s="29"/>
      <c r="AH34" s="27"/>
      <c r="AI34" s="218"/>
      <c r="AJ34" s="28"/>
      <c r="AK34" s="238"/>
      <c r="AL34" s="238"/>
      <c r="AM34" s="238"/>
      <c r="AN34" s="28"/>
    </row>
    <row r="35" spans="1:41" ht="15.6">
      <c r="A35" s="214"/>
      <c r="B35" s="28">
        <f>+'Ark1'!C1393</f>
        <v>2024</v>
      </c>
      <c r="C35" s="214"/>
      <c r="D35" s="28">
        <f>+'Ark1'!M1393</f>
        <v>2</v>
      </c>
      <c r="E35" s="243" t="s">
        <v>93</v>
      </c>
      <c r="F35" s="28">
        <f>+'Ark1'!D1393</f>
        <v>6</v>
      </c>
      <c r="G35" s="28" t="s">
        <v>549</v>
      </c>
      <c r="H35" s="28">
        <f>+'Ark1'!Q1393</f>
        <v>0</v>
      </c>
      <c r="I35" s="28">
        <f>+'Ark1'!R1393</f>
        <v>0</v>
      </c>
      <c r="J35" s="29" t="str">
        <f>+IF(I35=0,"",'Ark1'!AG1393)</f>
        <v/>
      </c>
      <c r="K35" s="29" t="str">
        <f>+IF(I35=0,"",'Ark1'!AH1393)</f>
        <v/>
      </c>
      <c r="L35" s="95"/>
      <c r="M35" s="34">
        <f>+'Ark1'!AI1393</f>
        <v>0</v>
      </c>
      <c r="N35" s="389"/>
      <c r="O35" s="29" t="str">
        <f>+IF(M35=0,"",'Ark1'!AJ1393)</f>
        <v/>
      </c>
      <c r="P35" s="29" t="str">
        <f>+IF(M35=0,"",'Ark1'!AL1393)</f>
        <v/>
      </c>
      <c r="Q35" s="215"/>
      <c r="R35" s="27" t="str">
        <f>+IF(I35=0,"",'Ark1'!S1393)</f>
        <v/>
      </c>
      <c r="S35" s="29" t="str">
        <f>+IF(I35=0,"",'Ark1'!U1393)</f>
        <v/>
      </c>
      <c r="T35" s="214"/>
      <c r="U35" s="29" t="str">
        <f>+IF(I35=0,"",'Ark1'!W1393)</f>
        <v/>
      </c>
      <c r="V35" s="34" t="str">
        <f>+IF(I35=0,"",'Ark1'!X1393)</f>
        <v/>
      </c>
      <c r="W35" s="34" t="str">
        <f>+IF(I35=0,"",'Ark1'!Y1393)</f>
        <v/>
      </c>
      <c r="X35" s="34" t="str">
        <f>+IF(I35=0,"",'Ark1'!Z1393)</f>
        <v/>
      </c>
      <c r="Y35" s="29" t="str">
        <f>+IF(I35=0,"",'Ark1'!AA1393)</f>
        <v/>
      </c>
      <c r="Z35" s="29" t="str">
        <f>+IF(I35=0,"",'Ark1'!AB1393)</f>
        <v/>
      </c>
      <c r="AA35" s="34">
        <f>+'Ark1'!AD1393</f>
        <v>0</v>
      </c>
      <c r="AB35" s="29" t="str">
        <f t="shared" si="2"/>
        <v/>
      </c>
      <c r="AC35" s="29" t="str">
        <f t="shared" si="3"/>
        <v/>
      </c>
      <c r="AD35" s="214"/>
      <c r="AE35" s="217"/>
      <c r="AG35" s="29"/>
      <c r="AH35" s="27"/>
      <c r="AI35" s="218"/>
      <c r="AJ35" s="28"/>
      <c r="AK35" s="238"/>
      <c r="AL35" s="238"/>
      <c r="AM35" s="238"/>
      <c r="AN35" s="28"/>
    </row>
    <row r="36" spans="1:41" ht="15.6">
      <c r="A36" s="214"/>
      <c r="B36" s="28">
        <f>+'Ark1'!C1394</f>
        <v>2024</v>
      </c>
      <c r="C36" s="214"/>
      <c r="D36" s="28">
        <f>+'Ark1'!M1394</f>
        <v>2</v>
      </c>
      <c r="E36" s="243" t="s">
        <v>93</v>
      </c>
      <c r="F36" s="28">
        <f>+'Ark1'!D1394</f>
        <v>7</v>
      </c>
      <c r="G36" s="28" t="s">
        <v>550</v>
      </c>
      <c r="H36" s="28">
        <f>+'Ark1'!Q1394</f>
        <v>0</v>
      </c>
      <c r="I36" s="28">
        <f>+'Ark1'!R1394</f>
        <v>0</v>
      </c>
      <c r="J36" s="29" t="str">
        <f>+IF(I36=0,"",'Ark1'!AG1394)</f>
        <v/>
      </c>
      <c r="K36" s="29" t="str">
        <f>+IF(I36=0,"",'Ark1'!AH1394)</f>
        <v/>
      </c>
      <c r="L36" s="95"/>
      <c r="M36" s="34">
        <f>+'Ark1'!AI1394</f>
        <v>0</v>
      </c>
      <c r="N36" s="389"/>
      <c r="O36" s="29" t="str">
        <f>+IF(M36=0,"",'Ark1'!AJ1394)</f>
        <v/>
      </c>
      <c r="P36" s="29" t="str">
        <f>+IF(M36=0,"",'Ark1'!AL1394)</f>
        <v/>
      </c>
      <c r="Q36" s="215"/>
      <c r="R36" s="27" t="str">
        <f>+IF(I36=0,"",'Ark1'!S1394)</f>
        <v/>
      </c>
      <c r="S36" s="29" t="str">
        <f>+IF(I36=0,"",'Ark1'!U1394)</f>
        <v/>
      </c>
      <c r="T36" s="214"/>
      <c r="U36" s="29" t="str">
        <f>+IF(I36=0,"",'Ark1'!W1394)</f>
        <v/>
      </c>
      <c r="V36" s="34" t="str">
        <f>+IF(I36=0,"",'Ark1'!X1394)</f>
        <v/>
      </c>
      <c r="W36" s="34" t="str">
        <f>+IF(I36=0,"",'Ark1'!Y1394)</f>
        <v/>
      </c>
      <c r="X36" s="34" t="str">
        <f>+IF(I36=0,"",'Ark1'!Z1394)</f>
        <v/>
      </c>
      <c r="Y36" s="29" t="str">
        <f>+IF(I36=0,"",'Ark1'!AA1394)</f>
        <v/>
      </c>
      <c r="Z36" s="29" t="str">
        <f>+IF(I36=0,"",'Ark1'!AB1394)</f>
        <v/>
      </c>
      <c r="AA36" s="34">
        <f>+'Ark1'!AD1394</f>
        <v>0</v>
      </c>
      <c r="AB36" s="29" t="str">
        <f t="shared" si="2"/>
        <v/>
      </c>
      <c r="AC36" s="29" t="str">
        <f t="shared" si="3"/>
        <v/>
      </c>
      <c r="AD36" s="214"/>
      <c r="AE36" s="217"/>
      <c r="AG36" s="29"/>
      <c r="AH36" s="27"/>
      <c r="AI36" s="218"/>
      <c r="AJ36" s="28"/>
      <c r="AK36" s="238"/>
      <c r="AL36" s="238"/>
      <c r="AM36" s="238"/>
      <c r="AN36" s="28"/>
    </row>
    <row r="37" spans="1:41" ht="15.6">
      <c r="A37" s="214"/>
      <c r="B37" s="28">
        <f>+'Ark1'!C1395</f>
        <v>2024</v>
      </c>
      <c r="C37" s="214"/>
      <c r="D37" s="28">
        <f>+'Ark1'!M1395</f>
        <v>2</v>
      </c>
      <c r="E37" s="243" t="s">
        <v>93</v>
      </c>
      <c r="F37" s="28">
        <f>+'Ark1'!D1395</f>
        <v>8</v>
      </c>
      <c r="G37" s="28" t="s">
        <v>551</v>
      </c>
      <c r="H37" s="28">
        <f>+'Ark1'!Q1395</f>
        <v>77</v>
      </c>
      <c r="I37" s="28">
        <f>+'Ark1'!R1395</f>
        <v>113</v>
      </c>
      <c r="J37" s="29">
        <f>+IF(I37=0,"",'Ark1'!AG1395)</f>
        <v>0.73550899249273693</v>
      </c>
      <c r="K37" s="29">
        <f>+IF(I37=0,"",'Ark1'!AH1395)</f>
        <v>4.4247787610619476</v>
      </c>
      <c r="L37" s="95"/>
      <c r="M37" s="34">
        <f>+'Ark1'!AI1395</f>
        <v>113</v>
      </c>
      <c r="N37" s="389"/>
      <c r="O37" s="29">
        <f>+IF(M37=0,"",'Ark1'!AJ1395)</f>
        <v>111.64424778761062</v>
      </c>
      <c r="P37" s="29">
        <f>+IF(M37=0,"",'Ark1'!AL1395)</f>
        <v>15.603897589586598</v>
      </c>
      <c r="Q37" s="215"/>
      <c r="R37" s="27">
        <f>+IF(I37=0,"",'Ark1'!S1395)</f>
        <v>3.4336283185840695</v>
      </c>
      <c r="S37" s="29">
        <f>+IF(I37=0,"",'Ark1'!U1395)</f>
        <v>22.028318584070799</v>
      </c>
      <c r="T37" s="214"/>
      <c r="U37" s="29">
        <f>+IF(I37=0,"",'Ark1'!W1395)</f>
        <v>0</v>
      </c>
      <c r="V37" s="34">
        <f>+IF(I37=0,"",'Ark1'!X1395)</f>
        <v>85.840707964601776</v>
      </c>
      <c r="W37" s="34">
        <f>+IF(I37=0,"",'Ark1'!Y1395)</f>
        <v>42.477876106194685</v>
      </c>
      <c r="X37" s="34">
        <f>+IF(I37=0,"",'Ark1'!Z1395)</f>
        <v>5.0295141134197117</v>
      </c>
      <c r="Y37" s="29">
        <f>+IF(I37=0,"",'Ark1'!AA1395)</f>
        <v>1.6716062234502789</v>
      </c>
      <c r="Z37" s="29">
        <f>+IF(I37=0,"",'Ark1'!AB1395)</f>
        <v>0</v>
      </c>
      <c r="AA37" s="34">
        <f>+'Ark1'!AD1395</f>
        <v>0</v>
      </c>
      <c r="AB37" s="29">
        <f t="shared" si="2"/>
        <v>56.5</v>
      </c>
      <c r="AC37" s="29">
        <f t="shared" si="3"/>
        <v>1.4675324675324675</v>
      </c>
      <c r="AD37" s="214"/>
      <c r="AE37" s="217"/>
      <c r="AG37" s="29"/>
      <c r="AH37" s="27"/>
      <c r="AI37" s="218"/>
      <c r="AJ37" s="28"/>
      <c r="AK37" s="238"/>
      <c r="AL37" s="238"/>
      <c r="AM37" s="217"/>
      <c r="AN37" s="217"/>
      <c r="AO37" s="217"/>
    </row>
    <row r="38" spans="1:41" ht="15.6">
      <c r="A38" s="214"/>
      <c r="B38" s="28">
        <f>+'Ark1'!C1396</f>
        <v>2024</v>
      </c>
      <c r="C38" s="214"/>
      <c r="D38" s="28">
        <f>+'Ark1'!M1396</f>
        <v>2</v>
      </c>
      <c r="E38" s="243" t="s">
        <v>93</v>
      </c>
      <c r="F38" s="28">
        <f>+'Ark1'!D1396</f>
        <v>9</v>
      </c>
      <c r="G38" s="28" t="s">
        <v>552</v>
      </c>
      <c r="H38" s="28">
        <f>+'Ark1'!Q1396</f>
        <v>71</v>
      </c>
      <c r="I38" s="28">
        <f>+'Ark1'!R1396</f>
        <v>89</v>
      </c>
      <c r="J38" s="29">
        <f>+IF(I38=0,"",'Ark1'!AG1396)</f>
        <v>0.41014429656539558</v>
      </c>
      <c r="K38" s="29">
        <f>+IF(I38=0,"",'Ark1'!AH1396)</f>
        <v>1.1235955056179776</v>
      </c>
      <c r="L38" s="95"/>
      <c r="M38" s="34">
        <f>+'Ark1'!AI1396</f>
        <v>89</v>
      </c>
      <c r="N38" s="389"/>
      <c r="O38" s="29">
        <f>+IF(M38=0,"",'Ark1'!AJ1396)</f>
        <v>110.24044943820223</v>
      </c>
      <c r="P38" s="29">
        <f>+IF(M38=0,"",'Ark1'!AL1396)</f>
        <v>14.99703010999138</v>
      </c>
      <c r="Q38" s="215"/>
      <c r="R38" s="27">
        <f>+IF(I38=0,"",'Ark1'!S1396)</f>
        <v>3.1685393258426977</v>
      </c>
      <c r="S38" s="29">
        <f>+IF(I38=0,"",'Ark1'!U1396)</f>
        <v>20.661797752808997</v>
      </c>
      <c r="T38" s="214"/>
      <c r="U38" s="29">
        <f>+IF(I38=0,"",'Ark1'!W1396)</f>
        <v>0</v>
      </c>
      <c r="V38" s="34">
        <f>+IF(I38=0,"",'Ark1'!X1396)</f>
        <v>77.528089887640448</v>
      </c>
      <c r="W38" s="34">
        <f>+IF(I38=0,"",'Ark1'!Y1396)</f>
        <v>38.202247191011239</v>
      </c>
      <c r="X38" s="34">
        <f>+IF(I38=0,"",'Ark1'!Z1396)</f>
        <v>5.9320403223563858</v>
      </c>
      <c r="Y38" s="29">
        <f>+IF(I38=0,"",'Ark1'!AA1396)</f>
        <v>1.5667611697576047</v>
      </c>
      <c r="Z38" s="29">
        <f>+IF(I38=0,"",'Ark1'!AB1396)</f>
        <v>0</v>
      </c>
      <c r="AA38" s="34">
        <f>+'Ark1'!AD1396</f>
        <v>0</v>
      </c>
      <c r="AB38" s="29">
        <f t="shared" si="2"/>
        <v>44.5</v>
      </c>
      <c r="AC38" s="29">
        <f t="shared" si="3"/>
        <v>1.2535211267605635</v>
      </c>
      <c r="AD38" s="214"/>
      <c r="AE38" s="217"/>
      <c r="AG38" s="29"/>
      <c r="AH38" s="27"/>
      <c r="AI38" s="218"/>
      <c r="AJ38" s="28"/>
      <c r="AK38" s="27"/>
      <c r="AL38" s="27"/>
      <c r="AM38" s="34"/>
      <c r="AN38" s="34"/>
      <c r="AO38" s="34"/>
    </row>
    <row r="39" spans="1:41" ht="15.6">
      <c r="A39" s="214"/>
      <c r="B39" s="28">
        <f>+'Ark1'!C1397</f>
        <v>2024</v>
      </c>
      <c r="C39" s="214"/>
      <c r="D39" s="28">
        <f>+'Ark1'!M1397</f>
        <v>2</v>
      </c>
      <c r="E39" s="243" t="s">
        <v>93</v>
      </c>
      <c r="F39" s="28">
        <f>+'Ark1'!D1397</f>
        <v>10</v>
      </c>
      <c r="G39" s="28" t="s">
        <v>553</v>
      </c>
      <c r="H39" s="28">
        <f>+'Ark1'!Q1397</f>
        <v>147</v>
      </c>
      <c r="I39" s="28">
        <f>+'Ark1'!R1397</f>
        <v>220</v>
      </c>
      <c r="J39" s="29">
        <f>+IF(I39=0,"",'Ark1'!AG1397)</f>
        <v>0.33789077868893835</v>
      </c>
      <c r="K39" s="29">
        <f>+IF(I39=0,"",'Ark1'!AH1397)</f>
        <v>4.0909090909090908</v>
      </c>
      <c r="L39" s="95"/>
      <c r="M39" s="34">
        <f>+'Ark1'!AI1397</f>
        <v>220</v>
      </c>
      <c r="N39" s="389"/>
      <c r="O39" s="29">
        <f>+IF(M39=0,"",'Ark1'!AJ1397)</f>
        <v>107.9790909090909</v>
      </c>
      <c r="P39" s="29">
        <f>+IF(M39=0,"",'Ark1'!AL1397)</f>
        <v>13.571357887718992</v>
      </c>
      <c r="Q39" s="215"/>
      <c r="R39" s="27">
        <f>+IF(I39=0,"",'Ark1'!S1397)</f>
        <v>2.7363636363636359</v>
      </c>
      <c r="S39" s="29">
        <f>+IF(I39=0,"",'Ark1'!U1397)</f>
        <v>18.269090909090895</v>
      </c>
      <c r="T39" s="214"/>
      <c r="U39" s="29">
        <f>+IF(I39=0,"",'Ark1'!W1397)</f>
        <v>0</v>
      </c>
      <c r="V39" s="34">
        <f>+IF(I39=0,"",'Ark1'!X1397)</f>
        <v>60.909090909090899</v>
      </c>
      <c r="W39" s="34">
        <f>+IF(I39=0,"",'Ark1'!Y1397)</f>
        <v>29.54545454545455</v>
      </c>
      <c r="X39" s="34">
        <f>+IF(I39=0,"",'Ark1'!Z1397)</f>
        <v>6.9638970993200111</v>
      </c>
      <c r="Y39" s="29">
        <f>+IF(I39=0,"",'Ark1'!AA1397)</f>
        <v>1.635833247376743</v>
      </c>
      <c r="Z39" s="29">
        <f>+IF(I39=0,"",'Ark1'!AB1397)</f>
        <v>0</v>
      </c>
      <c r="AA39" s="34">
        <f>+'Ark1'!AD1397</f>
        <v>0</v>
      </c>
      <c r="AB39" s="29">
        <f t="shared" si="2"/>
        <v>110</v>
      </c>
      <c r="AC39" s="29">
        <f t="shared" si="3"/>
        <v>1.4965986394557824</v>
      </c>
      <c r="AD39" s="214"/>
      <c r="AE39" s="217"/>
      <c r="AG39" s="29"/>
      <c r="AH39" s="27"/>
      <c r="AI39" s="218"/>
      <c r="AJ39" s="28"/>
      <c r="AK39" s="27"/>
      <c r="AL39" s="27"/>
      <c r="AM39" s="34"/>
      <c r="AN39" s="34"/>
      <c r="AO39" s="34"/>
    </row>
    <row r="40" spans="1:41" ht="15.6">
      <c r="A40" s="214"/>
      <c r="B40" s="28">
        <f>+'Ark1'!C1398</f>
        <v>2024</v>
      </c>
      <c r="C40" s="214"/>
      <c r="D40" s="28">
        <f>+'Ark1'!M1398</f>
        <v>2</v>
      </c>
      <c r="E40" s="243" t="s">
        <v>93</v>
      </c>
      <c r="F40" s="28">
        <f>+'Ark1'!D1398</f>
        <v>11</v>
      </c>
      <c r="G40" s="28" t="s">
        <v>554</v>
      </c>
      <c r="H40" s="28">
        <f>+'Ark1'!Q1398</f>
        <v>70</v>
      </c>
      <c r="I40" s="28">
        <f>+'Ark1'!R1398</f>
        <v>94</v>
      </c>
      <c r="J40" s="29">
        <f>+IF(I40=0,"",'Ark1'!AG1398)</f>
        <v>0.35686353940435006</v>
      </c>
      <c r="K40" s="29">
        <f>+IF(I40=0,"",'Ark1'!AH1398)</f>
        <v>0</v>
      </c>
      <c r="L40" s="95"/>
      <c r="M40" s="34">
        <f>+'Ark1'!AI1398</f>
        <v>93</v>
      </c>
      <c r="N40" s="389"/>
      <c r="O40" s="29">
        <f>+IF(M40=0,"",'Ark1'!AJ1398)</f>
        <v>108.44516129032262</v>
      </c>
      <c r="P40" s="29">
        <f>+IF(M40=0,"",'Ark1'!AL1398)</f>
        <v>0</v>
      </c>
      <c r="Q40" s="215"/>
      <c r="R40" s="27">
        <f>+IF(I40=0,"",'Ark1'!S1398)</f>
        <v>2.5</v>
      </c>
      <c r="S40" s="29">
        <f>+IF(I40=0,"",'Ark1'!U1398)</f>
        <v>18.23723404255318</v>
      </c>
      <c r="T40" s="214"/>
      <c r="U40" s="29">
        <f>+IF(I40=0,"",'Ark1'!W1398)</f>
        <v>0</v>
      </c>
      <c r="V40" s="34">
        <f>+IF(I40=0,"",'Ark1'!X1398)</f>
        <v>63.829787234042577</v>
      </c>
      <c r="W40" s="34">
        <f>+IF(I40=0,"",'Ark1'!Y1398)</f>
        <v>20.212765957446813</v>
      </c>
      <c r="X40" s="34">
        <f>+IF(I40=0,"",'Ark1'!Z1398)</f>
        <v>5.3851249821043092</v>
      </c>
      <c r="Y40" s="29">
        <f>+IF(I40=0,"",'Ark1'!AA1398)</f>
        <v>1.5557033026761398</v>
      </c>
      <c r="Z40" s="29">
        <f>+IF(I40=0,"",'Ark1'!AB1398)</f>
        <v>0</v>
      </c>
      <c r="AA40" s="34">
        <f>+'Ark1'!AD1398</f>
        <v>0</v>
      </c>
      <c r="AB40" s="29">
        <f t="shared" si="2"/>
        <v>47</v>
      </c>
      <c r="AC40" s="29">
        <f t="shared" si="3"/>
        <v>1.3428571428571427</v>
      </c>
      <c r="AD40" s="214"/>
      <c r="AE40" s="217"/>
      <c r="AG40" s="29"/>
      <c r="AH40" s="27"/>
      <c r="AI40" s="218"/>
      <c r="AJ40" s="28"/>
      <c r="AK40" s="27"/>
      <c r="AL40" s="27"/>
      <c r="AM40" s="34"/>
      <c r="AN40" s="34"/>
      <c r="AO40" s="34"/>
    </row>
    <row r="41" spans="1:41" ht="15.6">
      <c r="A41" s="214"/>
      <c r="B41" s="28">
        <f>+'Ark1'!C1399</f>
        <v>2024</v>
      </c>
      <c r="C41" s="214"/>
      <c r="D41" s="28">
        <f>+'Ark1'!M1399</f>
        <v>2</v>
      </c>
      <c r="E41" s="243" t="s">
        <v>93</v>
      </c>
      <c r="F41" s="28">
        <f>+'Ark1'!D1399</f>
        <v>12</v>
      </c>
      <c r="G41" s="28" t="s">
        <v>555</v>
      </c>
      <c r="H41" s="28">
        <f>+'Ark1'!Q1399</f>
        <v>10</v>
      </c>
      <c r="I41" s="28">
        <f>+'Ark1'!R1399</f>
        <v>10</v>
      </c>
      <c r="J41" s="29">
        <f>+IF(I41=0,"",'Ark1'!AG1399)</f>
        <v>0.23231865147126968</v>
      </c>
      <c r="K41" s="29">
        <f>+IF(I41=0,"",'Ark1'!AH1399)</f>
        <v>0</v>
      </c>
      <c r="L41" s="95"/>
      <c r="M41" s="34">
        <f>+'Ark1'!AI1399</f>
        <v>10</v>
      </c>
      <c r="N41" s="389"/>
      <c r="O41" s="29">
        <f>+IF(M41=0,"",'Ark1'!AJ1399)</f>
        <v>99.510000000000019</v>
      </c>
      <c r="P41" s="29">
        <f>+IF(M41=0,"",'Ark1'!AL1399)</f>
        <v>0</v>
      </c>
      <c r="Q41" s="215"/>
      <c r="R41" s="27">
        <f>+IF(I41=0,"",'Ark1'!S1399)</f>
        <v>2.2999999999999998</v>
      </c>
      <c r="S41" s="29">
        <f>+IF(I41=0,"",'Ark1'!U1399)</f>
        <v>14.190000000000001</v>
      </c>
      <c r="T41" s="214"/>
      <c r="U41" s="29">
        <f>+IF(I41=0,"",'Ark1'!W1399)</f>
        <v>0</v>
      </c>
      <c r="V41" s="34">
        <f>+IF(I41=0,"",'Ark1'!X1399)</f>
        <v>50</v>
      </c>
      <c r="W41" s="34">
        <f>+IF(I41=0,"",'Ark1'!Y1399)</f>
        <v>0</v>
      </c>
      <c r="X41" s="34">
        <f>+IF(I41=0,"",'Ark1'!Z1399)</f>
        <v>6.4292223479982322</v>
      </c>
      <c r="Y41" s="29">
        <f>+IF(I41=0,"",'Ark1'!AA1399)</f>
        <v>1.5524174696260022</v>
      </c>
      <c r="Z41" s="29">
        <f>+IF(I41=0,"",'Ark1'!AB1399)</f>
        <v>0</v>
      </c>
      <c r="AA41" s="34">
        <f>+'Ark1'!AD1399</f>
        <v>0</v>
      </c>
      <c r="AB41" s="29">
        <f t="shared" si="2"/>
        <v>5</v>
      </c>
      <c r="AC41" s="29">
        <f t="shared" si="3"/>
        <v>1</v>
      </c>
      <c r="AD41" s="214"/>
      <c r="AE41" s="217"/>
      <c r="AG41" s="29"/>
      <c r="AH41" s="27"/>
      <c r="AI41" s="218"/>
      <c r="AJ41" s="28"/>
      <c r="AK41" s="27"/>
      <c r="AL41" s="27"/>
      <c r="AM41" s="34"/>
      <c r="AN41" s="34"/>
      <c r="AO41" s="34"/>
    </row>
    <row r="42" spans="1:41" ht="15.6">
      <c r="A42" s="214"/>
      <c r="B42" s="214"/>
      <c r="C42" s="214"/>
      <c r="D42" s="214"/>
      <c r="E42" s="214"/>
      <c r="F42" s="214"/>
      <c r="G42" s="214"/>
      <c r="H42" s="214"/>
      <c r="I42" s="214"/>
      <c r="J42" s="215"/>
      <c r="K42" s="215"/>
      <c r="L42" s="95"/>
      <c r="M42" s="215"/>
      <c r="N42" s="389"/>
      <c r="O42" s="215"/>
      <c r="P42" s="215"/>
      <c r="Q42" s="215"/>
      <c r="R42" s="214"/>
      <c r="S42" s="214"/>
      <c r="T42" s="214"/>
      <c r="U42" s="216"/>
      <c r="V42" s="216"/>
      <c r="W42" s="216"/>
      <c r="X42" s="216"/>
      <c r="Y42" s="215"/>
      <c r="Z42" s="214"/>
      <c r="AA42" s="216"/>
      <c r="AB42" s="216"/>
      <c r="AC42" s="215"/>
      <c r="AD42" s="214"/>
      <c r="AE42" s="217"/>
      <c r="AG42" s="29"/>
      <c r="AH42" s="27"/>
      <c r="AI42" s="218"/>
      <c r="AJ42" s="28"/>
      <c r="AN42" s="28"/>
    </row>
    <row r="43" spans="1:41" ht="22.8">
      <c r="A43" s="214"/>
      <c r="B43" s="214"/>
      <c r="C43" s="214"/>
      <c r="D43" s="214"/>
      <c r="E43" s="258" t="str">
        <f>+E45</f>
        <v>1+</v>
      </c>
      <c r="F43" s="214"/>
      <c r="G43" s="214"/>
      <c r="H43" s="214"/>
      <c r="I43" s="238">
        <f>SUM(I45:I56)</f>
        <v>3514</v>
      </c>
      <c r="J43" s="215"/>
      <c r="K43" s="215"/>
      <c r="L43" s="95"/>
      <c r="M43" s="215"/>
      <c r="N43" s="389"/>
      <c r="O43" s="265">
        <f>+Fettgruppe!P12</f>
        <v>111.5423277359583</v>
      </c>
      <c r="P43" s="265">
        <f>+Fettgruppe!R12</f>
        <v>16.470622478437853</v>
      </c>
      <c r="Q43" s="215"/>
      <c r="R43" s="214"/>
      <c r="S43" s="265">
        <f>+Fettgruppe!M12</f>
        <v>23.103813318156</v>
      </c>
      <c r="T43" s="214"/>
      <c r="U43" s="216"/>
      <c r="V43" s="216"/>
      <c r="W43" s="216"/>
      <c r="X43" s="216"/>
      <c r="Y43" s="215"/>
      <c r="Z43" s="214"/>
      <c r="AA43" s="216"/>
      <c r="AB43" s="216"/>
      <c r="AC43" s="215"/>
      <c r="AD43" s="214"/>
      <c r="AE43" s="217"/>
      <c r="AG43" s="29"/>
      <c r="AH43" s="27"/>
      <c r="AI43" s="218"/>
      <c r="AJ43" s="28"/>
      <c r="AN43" s="28"/>
    </row>
    <row r="44" spans="1:41" ht="15.6">
      <c r="A44" s="214"/>
      <c r="B44" s="214"/>
      <c r="C44" s="214"/>
      <c r="D44" s="214"/>
      <c r="E44" s="214"/>
      <c r="F44" s="214"/>
      <c r="G44" s="214"/>
      <c r="H44" s="214"/>
      <c r="I44" s="214"/>
      <c r="J44" s="215"/>
      <c r="K44" s="215"/>
      <c r="L44" s="95"/>
      <c r="M44" s="215"/>
      <c r="N44" s="389"/>
      <c r="O44" s="215"/>
      <c r="P44" s="215"/>
      <c r="Q44" s="215"/>
      <c r="R44" s="214"/>
      <c r="S44" s="214"/>
      <c r="T44" s="214"/>
      <c r="U44" s="216"/>
      <c r="V44" s="216"/>
      <c r="W44" s="216"/>
      <c r="X44" s="216"/>
      <c r="Y44" s="215"/>
      <c r="Z44" s="214"/>
      <c r="AA44" s="216"/>
      <c r="AB44" s="216"/>
      <c r="AC44" s="231"/>
      <c r="AD44" s="214"/>
      <c r="AE44" s="217"/>
      <c r="AG44" s="29"/>
      <c r="AH44" s="27"/>
      <c r="AI44" s="218"/>
      <c r="AJ44" s="28"/>
      <c r="AN44" s="28"/>
    </row>
    <row r="45" spans="1:41" ht="15.6">
      <c r="A45" s="214"/>
      <c r="B45" s="234">
        <f>+'Ark1'!C1400</f>
        <v>2024</v>
      </c>
      <c r="C45" s="214"/>
      <c r="D45" s="234">
        <f>+'Ark1'!M1400</f>
        <v>3</v>
      </c>
      <c r="E45" s="234" t="s">
        <v>94</v>
      </c>
      <c r="F45" s="234">
        <f>+'Ark1'!D1400</f>
        <v>1</v>
      </c>
      <c r="G45" s="234" t="s">
        <v>545</v>
      </c>
      <c r="H45" s="234">
        <f>+'Ark1'!Q1400</f>
        <v>20</v>
      </c>
      <c r="I45" s="234">
        <f>+'Ark1'!R1400</f>
        <v>33</v>
      </c>
      <c r="J45" s="235">
        <f>+IF(I45=0,"",'Ark1'!AG1400)</f>
        <v>1.7101654008480953</v>
      </c>
      <c r="K45" s="235">
        <f>+IF(I45=0,"",'Ark1'!AH1400)</f>
        <v>0</v>
      </c>
      <c r="L45" s="95"/>
      <c r="M45" s="237">
        <f>+'Ark1'!AI1400</f>
        <v>21</v>
      </c>
      <c r="N45" s="389"/>
      <c r="O45" s="235">
        <f>+IF(M45=0,"",'Ark1'!AJ1400)</f>
        <v>114.22380952380952</v>
      </c>
      <c r="P45" s="235">
        <f>+IF(M45=0,"",'Ark1'!AL1400)</f>
        <v>16.006994531440746</v>
      </c>
      <c r="Q45" s="215"/>
      <c r="R45" s="236">
        <f>+IF(I45=0,"",'Ark1'!S1400)</f>
        <v>3.5151515151515147</v>
      </c>
      <c r="S45" s="235">
        <f>+IF(I45=0,"",'Ark1'!U1400)</f>
        <v>20.763636363636365</v>
      </c>
      <c r="T45" s="214"/>
      <c r="U45" s="235">
        <f>+IF(I45=0,"",'Ark1'!W1400)</f>
        <v>0</v>
      </c>
      <c r="V45" s="237">
        <f>+IF(I45=0,"",'Ark1'!X1400)</f>
        <v>66.666666666666686</v>
      </c>
      <c r="W45" s="237">
        <f>+IF(I45=0,"",'Ark1'!Y1400)</f>
        <v>39.393939393939391</v>
      </c>
      <c r="X45" s="237">
        <f>+IF(I45=0,"",'Ark1'!Z1400)</f>
        <v>8.0114999988394722</v>
      </c>
      <c r="Y45" s="235">
        <f>+IF(I45=0,"",'Ark1'!AA1400)</f>
        <v>2.2444708105625706</v>
      </c>
      <c r="Z45" s="235">
        <f>+IF(I45=0,"",'Ark1'!AB1400)</f>
        <v>0</v>
      </c>
      <c r="AA45" s="237">
        <f>+'Ark1'!AD1400</f>
        <v>0</v>
      </c>
      <c r="AB45" s="235">
        <f>+IF(I45=0,"",I45/D45)</f>
        <v>11</v>
      </c>
      <c r="AC45" s="235">
        <f>+IF(I45=0,"",I45/H45)</f>
        <v>1.65</v>
      </c>
      <c r="AD45" s="214"/>
      <c r="AE45" s="217"/>
      <c r="AG45" s="29"/>
      <c r="AH45" s="27"/>
      <c r="AI45" s="218"/>
      <c r="AJ45" s="28"/>
      <c r="AK45" s="27"/>
      <c r="AL45" s="27"/>
      <c r="AM45" s="34"/>
      <c r="AN45" s="34"/>
      <c r="AO45" s="34"/>
    </row>
    <row r="46" spans="1:41" ht="15.6">
      <c r="A46" s="214"/>
      <c r="B46" s="234">
        <f>+'Ark1'!C1401</f>
        <v>2024</v>
      </c>
      <c r="C46" s="214"/>
      <c r="D46" s="234">
        <f>+'Ark1'!M1401</f>
        <v>3</v>
      </c>
      <c r="E46" s="234" t="s">
        <v>94</v>
      </c>
      <c r="F46" s="234">
        <f>+'Ark1'!D1401</f>
        <v>2</v>
      </c>
      <c r="G46" s="234" t="s">
        <v>546</v>
      </c>
      <c r="H46" s="234">
        <f>+'Ark1'!Q1401</f>
        <v>22</v>
      </c>
      <c r="I46" s="234">
        <f>+'Ark1'!R1401</f>
        <v>28</v>
      </c>
      <c r="J46" s="235">
        <f>+IF(I46=0,"",'Ark1'!AG1401)</f>
        <v>1.414330617176508</v>
      </c>
      <c r="K46" s="235">
        <f>+IF(I46=0,"",'Ark1'!AH1401)</f>
        <v>0</v>
      </c>
      <c r="L46" s="95"/>
      <c r="M46" s="237">
        <f>+'Ark1'!AI1401</f>
        <v>24</v>
      </c>
      <c r="N46" s="389"/>
      <c r="O46" s="235">
        <f>+IF(M46=0,"",'Ark1'!AJ1401)</f>
        <v>111.25</v>
      </c>
      <c r="P46" s="235">
        <f>+IF(M46=0,"",'Ark1'!AL1401)</f>
        <v>16.441540525391495</v>
      </c>
      <c r="Q46" s="215"/>
      <c r="R46" s="236">
        <f>+IF(I46=0,"",'Ark1'!S1401)</f>
        <v>4.3214285714285694</v>
      </c>
      <c r="S46" s="235">
        <f>+IF(I46=0,"",'Ark1'!U1401)</f>
        <v>22.867857142857151</v>
      </c>
      <c r="T46" s="214"/>
      <c r="U46" s="235">
        <f>+IF(I46=0,"",'Ark1'!W1401)</f>
        <v>0</v>
      </c>
      <c r="V46" s="237">
        <f>+IF(I46=0,"",'Ark1'!X1401)</f>
        <v>89.285714285714306</v>
      </c>
      <c r="W46" s="237">
        <f>+IF(I46=0,"",'Ark1'!Y1401)</f>
        <v>50</v>
      </c>
      <c r="X46" s="237">
        <f>+IF(I46=0,"",'Ark1'!Z1401)</f>
        <v>4.8721551092061217</v>
      </c>
      <c r="Y46" s="235">
        <f>+IF(I46=0,"",'Ark1'!AA1401)</f>
        <v>1.8526731927632765</v>
      </c>
      <c r="Z46" s="235">
        <f>+IF(I46=0,"",'Ark1'!AB1401)</f>
        <v>0</v>
      </c>
      <c r="AA46" s="237">
        <f>+'Ark1'!AD1401</f>
        <v>0</v>
      </c>
      <c r="AB46" s="235">
        <f t="shared" ref="AB46:AB56" si="4">+IF(I46=0,"",I46/D46)</f>
        <v>9.3333333333333339</v>
      </c>
      <c r="AC46" s="235">
        <f t="shared" ref="AC46:AC56" si="5">+IF(I46=0,"",I46/H46)</f>
        <v>1.2727272727272727</v>
      </c>
      <c r="AD46" s="214"/>
      <c r="AE46" s="217"/>
      <c r="AG46" s="29"/>
      <c r="AH46" s="27"/>
      <c r="AI46" s="218"/>
      <c r="AJ46" s="28"/>
      <c r="AK46" s="27"/>
      <c r="AL46" s="27"/>
      <c r="AM46" s="34"/>
      <c r="AN46" s="34"/>
      <c r="AO46" s="34"/>
    </row>
    <row r="47" spans="1:41" ht="15.6">
      <c r="A47" s="214"/>
      <c r="B47" s="234">
        <f>+'Ark1'!C1402</f>
        <v>2024</v>
      </c>
      <c r="C47" s="214"/>
      <c r="D47" s="234">
        <f>+'Ark1'!M1402</f>
        <v>3</v>
      </c>
      <c r="E47" s="234" t="s">
        <v>94</v>
      </c>
      <c r="F47" s="234">
        <f>+'Ark1'!D1402</f>
        <v>3</v>
      </c>
      <c r="G47" s="234" t="s">
        <v>547</v>
      </c>
      <c r="H47" s="234">
        <f>+'Ark1'!Q1402</f>
        <v>143</v>
      </c>
      <c r="I47" s="234">
        <f>+'Ark1'!R1402</f>
        <v>180</v>
      </c>
      <c r="J47" s="235">
        <f>+IF(I47=0,"",'Ark1'!AG1402)</f>
        <v>1.0849558203513563</v>
      </c>
      <c r="K47" s="235">
        <f>+IF(I47=0,"",'Ark1'!AH1402)</f>
        <v>3.3333333333333344</v>
      </c>
      <c r="L47" s="95"/>
      <c r="M47" s="237">
        <f>+'Ark1'!AI1402</f>
        <v>148</v>
      </c>
      <c r="N47" s="389"/>
      <c r="O47" s="235">
        <f>+IF(M47=0,"",'Ark1'!AJ1402)</f>
        <v>111.7905405405405</v>
      </c>
      <c r="P47" s="235">
        <f>+IF(M47=0,"",'Ark1'!AL1402)</f>
        <v>16.180772134544885</v>
      </c>
      <c r="Q47" s="215"/>
      <c r="R47" s="236">
        <f>+IF(I47=0,"",'Ark1'!S1402)</f>
        <v>4.1944444444444446</v>
      </c>
      <c r="S47" s="235">
        <f>+IF(I47=0,"",'Ark1'!U1402)</f>
        <v>23.17166666666667</v>
      </c>
      <c r="T47" s="214"/>
      <c r="U47" s="235">
        <f>+IF(I47=0,"",'Ark1'!W1402)</f>
        <v>0</v>
      </c>
      <c r="V47" s="237">
        <f>+IF(I47=0,"",'Ark1'!X1402)</f>
        <v>87.222222222222229</v>
      </c>
      <c r="W47" s="237">
        <f>+IF(I47=0,"",'Ark1'!Y1402)</f>
        <v>48.888888888888886</v>
      </c>
      <c r="X47" s="237">
        <f>+IF(I47=0,"",'Ark1'!Z1402)</f>
        <v>6.06171295005697</v>
      </c>
      <c r="Y47" s="235">
        <f>+IF(I47=0,"",'Ark1'!AA1402)</f>
        <v>2.1215749449203005</v>
      </c>
      <c r="Z47" s="235">
        <f>+IF(I47=0,"",'Ark1'!AB1402)</f>
        <v>0</v>
      </c>
      <c r="AA47" s="237">
        <f>+'Ark1'!AD1402</f>
        <v>0</v>
      </c>
      <c r="AB47" s="235">
        <f t="shared" si="4"/>
        <v>60</v>
      </c>
      <c r="AC47" s="235">
        <f t="shared" si="5"/>
        <v>1.2587412587412588</v>
      </c>
      <c r="AD47" s="214"/>
      <c r="AE47" s="217"/>
      <c r="AG47" s="29"/>
      <c r="AH47" s="27"/>
      <c r="AI47" s="218"/>
      <c r="AJ47" s="28"/>
      <c r="AK47" s="27"/>
      <c r="AL47" s="27"/>
      <c r="AM47" s="34"/>
      <c r="AN47" s="34"/>
      <c r="AO47" s="34"/>
    </row>
    <row r="48" spans="1:41" ht="15.6">
      <c r="A48" s="214"/>
      <c r="B48" s="234">
        <f>+'Ark1'!C1403</f>
        <v>2024</v>
      </c>
      <c r="C48" s="214"/>
      <c r="D48" s="234">
        <f>+'Ark1'!M1403</f>
        <v>3</v>
      </c>
      <c r="E48" s="234" t="s">
        <v>94</v>
      </c>
      <c r="F48" s="234">
        <f>+'Ark1'!D1403</f>
        <v>4</v>
      </c>
      <c r="G48" s="234" t="s">
        <v>548</v>
      </c>
      <c r="H48" s="234">
        <f>+'Ark1'!Q1403</f>
        <v>21</v>
      </c>
      <c r="I48" s="234">
        <f>+'Ark1'!R1403</f>
        <v>25</v>
      </c>
      <c r="J48" s="235">
        <f>+IF(I48=0,"",'Ark1'!AG1403)</f>
        <v>1.1283662821107061</v>
      </c>
      <c r="K48" s="235">
        <f>+IF(I48=0,"",'Ark1'!AH1403)</f>
        <v>0</v>
      </c>
      <c r="L48" s="95"/>
      <c r="M48" s="237">
        <f>+'Ark1'!AI1403</f>
        <v>21</v>
      </c>
      <c r="N48" s="389"/>
      <c r="O48" s="235">
        <f>+IF(M48=0,"",'Ark1'!AJ1403)</f>
        <v>109.80952380952384</v>
      </c>
      <c r="P48" s="235">
        <f>+IF(M48=0,"",'Ark1'!AL1403)</f>
        <v>16.106823101885563</v>
      </c>
      <c r="Q48" s="215"/>
      <c r="R48" s="236">
        <f>+IF(I48=0,"",'Ark1'!S1403)</f>
        <v>4.4800000000000004</v>
      </c>
      <c r="S48" s="235">
        <f>+IF(I48=0,"",'Ark1'!U1403)</f>
        <v>21.227999999999994</v>
      </c>
      <c r="T48" s="214"/>
      <c r="U48" s="235">
        <f>+IF(I48=0,"",'Ark1'!W1403)</f>
        <v>0</v>
      </c>
      <c r="V48" s="237">
        <f>+IF(I48=0,"",'Ark1'!X1403)</f>
        <v>72</v>
      </c>
      <c r="W48" s="237">
        <f>+IF(I48=0,"",'Ark1'!Y1403)</f>
        <v>52</v>
      </c>
      <c r="X48" s="237">
        <f>+IF(I48=0,"",'Ark1'!Z1403)</f>
        <v>7.0632298560927564</v>
      </c>
      <c r="Y48" s="235">
        <f>+IF(I48=0,"",'Ark1'!AA1403)</f>
        <v>2.4350770008359071</v>
      </c>
      <c r="Z48" s="235">
        <f>+IF(I48=0,"",'Ark1'!AB1403)</f>
        <v>0</v>
      </c>
      <c r="AA48" s="237">
        <f>+'Ark1'!AD1403</f>
        <v>0</v>
      </c>
      <c r="AB48" s="235">
        <f t="shared" si="4"/>
        <v>8.3333333333333339</v>
      </c>
      <c r="AC48" s="235">
        <f t="shared" si="5"/>
        <v>1.1904761904761905</v>
      </c>
      <c r="AD48" s="214"/>
      <c r="AE48" s="217"/>
      <c r="AG48" s="29"/>
      <c r="AH48" s="27"/>
      <c r="AI48" s="218"/>
      <c r="AJ48" s="28"/>
      <c r="AK48" s="27"/>
      <c r="AL48" s="27"/>
      <c r="AM48" s="34"/>
      <c r="AN48" s="34"/>
      <c r="AO48" s="34"/>
    </row>
    <row r="49" spans="1:41" ht="15.6">
      <c r="A49" s="214"/>
      <c r="B49" s="234">
        <f>+'Ark1'!C1404</f>
        <v>2024</v>
      </c>
      <c r="C49" s="214"/>
      <c r="D49" s="234">
        <f>+'Ark1'!M1404</f>
        <v>3</v>
      </c>
      <c r="E49" s="234" t="s">
        <v>94</v>
      </c>
      <c r="F49" s="234">
        <f>+'Ark1'!D1404</f>
        <v>5</v>
      </c>
      <c r="G49" s="234" t="s">
        <v>446</v>
      </c>
      <c r="H49" s="234">
        <f>+'Ark1'!Q1404</f>
        <v>17</v>
      </c>
      <c r="I49" s="234">
        <f>+'Ark1'!R1404</f>
        <v>22</v>
      </c>
      <c r="J49" s="235">
        <f>+IF(I49=0,"",'Ark1'!AG1404)</f>
        <v>1.363628795488981</v>
      </c>
      <c r="K49" s="235">
        <f>+IF(I49=0,"",'Ark1'!AH1404)</f>
        <v>0</v>
      </c>
      <c r="L49" s="95"/>
      <c r="M49" s="237">
        <f>+'Ark1'!AI1404</f>
        <v>20</v>
      </c>
      <c r="N49" s="389"/>
      <c r="O49" s="235">
        <f>+IF(M49=0,"",'Ark1'!AJ1404)</f>
        <v>111.3</v>
      </c>
      <c r="P49" s="235">
        <f>+IF(M49=0,"",'Ark1'!AL1404)</f>
        <v>15.855823871144413</v>
      </c>
      <c r="Q49" s="215"/>
      <c r="R49" s="236">
        <f>+IF(I49=0,"",'Ark1'!S1404)</f>
        <v>3.4090909090909096</v>
      </c>
      <c r="S49" s="235">
        <f>+IF(I49=0,"",'Ark1'!U1404)</f>
        <v>22.33636363636364</v>
      </c>
      <c r="T49" s="214"/>
      <c r="U49" s="235">
        <f>+IF(I49=0,"",'Ark1'!W1404)</f>
        <v>0</v>
      </c>
      <c r="V49" s="237">
        <f>+IF(I49=0,"",'Ark1'!X1404)</f>
        <v>86.363636363636346</v>
      </c>
      <c r="W49" s="237">
        <f>+IF(I49=0,"",'Ark1'!Y1404)</f>
        <v>45.454545454545446</v>
      </c>
      <c r="X49" s="237">
        <f>+IF(I49=0,"",'Ark1'!Z1404)</f>
        <v>5.5795523976997856</v>
      </c>
      <c r="Y49" s="235">
        <f>+IF(I49=0,"",'Ark1'!AA1404)</f>
        <v>2.037357711910452</v>
      </c>
      <c r="Z49" s="235">
        <f>+IF(I49=0,"",'Ark1'!AB1404)</f>
        <v>0</v>
      </c>
      <c r="AA49" s="237">
        <f>+'Ark1'!AD1404</f>
        <v>0</v>
      </c>
      <c r="AB49" s="235">
        <f t="shared" si="4"/>
        <v>7.333333333333333</v>
      </c>
      <c r="AC49" s="235">
        <f t="shared" si="5"/>
        <v>1.2941176470588236</v>
      </c>
      <c r="AD49" s="214"/>
      <c r="AE49" s="217"/>
      <c r="AG49" s="29"/>
      <c r="AH49" s="27"/>
      <c r="AI49" s="218"/>
      <c r="AJ49" s="28"/>
      <c r="AK49" s="27"/>
      <c r="AL49" s="27"/>
      <c r="AM49" s="34"/>
      <c r="AN49" s="34"/>
      <c r="AO49" s="34"/>
    </row>
    <row r="50" spans="1:41" ht="15.6">
      <c r="A50" s="214"/>
      <c r="B50" s="234">
        <f>+'Ark1'!C1405</f>
        <v>2024</v>
      </c>
      <c r="C50" s="214"/>
      <c r="D50" s="234">
        <f>+'Ark1'!M1405</f>
        <v>3</v>
      </c>
      <c r="E50" s="234" t="s">
        <v>94</v>
      </c>
      <c r="F50" s="234">
        <f>+'Ark1'!D1405</f>
        <v>6</v>
      </c>
      <c r="G50" s="234" t="s">
        <v>549</v>
      </c>
      <c r="H50" s="234">
        <f>+'Ark1'!Q1405</f>
        <v>19</v>
      </c>
      <c r="I50" s="234">
        <f>+'Ark1'!R1405</f>
        <v>26</v>
      </c>
      <c r="J50" s="235">
        <f>+IF(I50=0,"",'Ark1'!AG1405)</f>
        <v>3.6037130637636072</v>
      </c>
      <c r="K50" s="235">
        <f>+IF(I50=0,"",'Ark1'!AH1405)</f>
        <v>0</v>
      </c>
      <c r="L50" s="95"/>
      <c r="M50" s="237">
        <f>+'Ark1'!AI1405</f>
        <v>25</v>
      </c>
      <c r="N50" s="389"/>
      <c r="O50" s="235">
        <f>+IF(M50=0,"",'Ark1'!AJ1405)</f>
        <v>111.69199999999998</v>
      </c>
      <c r="P50" s="235">
        <f>+IF(M50=0,"",'Ark1'!AL1405)</f>
        <v>15.982509088006548</v>
      </c>
      <c r="Q50" s="215"/>
      <c r="R50" s="236">
        <f>+IF(I50=0,"",'Ark1'!S1405)</f>
        <v>3.9230769230769225</v>
      </c>
      <c r="S50" s="235">
        <f>+IF(I50=0,"",'Ark1'!U1405)</f>
        <v>22.815384615384609</v>
      </c>
      <c r="T50" s="214"/>
      <c r="U50" s="235">
        <f>+IF(I50=0,"",'Ark1'!W1405)</f>
        <v>0</v>
      </c>
      <c r="V50" s="237">
        <f>+IF(I50=0,"",'Ark1'!X1405)</f>
        <v>88.461538461538439</v>
      </c>
      <c r="W50" s="237">
        <f>+IF(I50=0,"",'Ark1'!Y1405)</f>
        <v>38.461538461538446</v>
      </c>
      <c r="X50" s="237">
        <f>+IF(I50=0,"",'Ark1'!Z1405)</f>
        <v>5.2528155313048188</v>
      </c>
      <c r="Y50" s="235">
        <f>+IF(I50=0,"",'Ark1'!AA1405)</f>
        <v>1.7524285769068495</v>
      </c>
      <c r="Z50" s="235">
        <f>+IF(I50=0,"",'Ark1'!AB1405)</f>
        <v>0</v>
      </c>
      <c r="AA50" s="237">
        <f>+'Ark1'!AD1405</f>
        <v>0</v>
      </c>
      <c r="AB50" s="235">
        <f t="shared" si="4"/>
        <v>8.6666666666666661</v>
      </c>
      <c r="AC50" s="235">
        <f t="shared" si="5"/>
        <v>1.368421052631579</v>
      </c>
      <c r="AD50" s="214"/>
      <c r="AE50" s="217"/>
      <c r="AG50" s="29"/>
      <c r="AH50" s="27"/>
      <c r="AI50" s="218"/>
      <c r="AJ50" s="28"/>
      <c r="AK50" s="27"/>
      <c r="AL50" s="27"/>
      <c r="AM50" s="34"/>
      <c r="AN50" s="34"/>
      <c r="AO50" s="34"/>
    </row>
    <row r="51" spans="1:41" ht="15.6">
      <c r="A51" s="214"/>
      <c r="B51" s="234">
        <f>+'Ark1'!C1406</f>
        <v>2024</v>
      </c>
      <c r="C51" s="214"/>
      <c r="D51" s="234">
        <f>+'Ark1'!M1406</f>
        <v>3</v>
      </c>
      <c r="E51" s="234" t="s">
        <v>94</v>
      </c>
      <c r="F51" s="234">
        <f>+'Ark1'!D1406</f>
        <v>7</v>
      </c>
      <c r="G51" s="234" t="s">
        <v>550</v>
      </c>
      <c r="H51" s="234">
        <f>+'Ark1'!Q1406</f>
        <v>6</v>
      </c>
      <c r="I51" s="234">
        <f>+'Ark1'!R1406</f>
        <v>7</v>
      </c>
      <c r="J51" s="235">
        <f>+IF(I51=0,"",'Ark1'!AG1406)</f>
        <v>2.3895875527923005</v>
      </c>
      <c r="K51" s="235">
        <f>+IF(I51=0,"",'Ark1'!AH1406)</f>
        <v>0</v>
      </c>
      <c r="L51" s="95"/>
      <c r="M51" s="237">
        <f>+'Ark1'!AI1406</f>
        <v>7</v>
      </c>
      <c r="N51" s="389"/>
      <c r="O51" s="235">
        <f>+IF(M51=0,"",'Ark1'!AJ1406)</f>
        <v>109.15714285714282</v>
      </c>
      <c r="P51" s="235">
        <f>+IF(M51=0,"",'Ark1'!AL1406)</f>
        <v>16.148126906321213</v>
      </c>
      <c r="Q51" s="215"/>
      <c r="R51" s="236">
        <f>+IF(I51=0,"",'Ark1'!S1406)</f>
        <v>3.5714285714285721</v>
      </c>
      <c r="S51" s="235">
        <f>+IF(I51=0,"",'Ark1'!U1406)</f>
        <v>21.742857142857151</v>
      </c>
      <c r="T51" s="214"/>
      <c r="U51" s="235">
        <f>+IF(I51=0,"",'Ark1'!W1406)</f>
        <v>0</v>
      </c>
      <c r="V51" s="237">
        <f>+IF(I51=0,"",'Ark1'!X1406)</f>
        <v>85.714285714285694</v>
      </c>
      <c r="W51" s="237">
        <f>+IF(I51=0,"",'Ark1'!Y1406)</f>
        <v>28.571428571428577</v>
      </c>
      <c r="X51" s="237">
        <f>+IF(I51=0,"",'Ark1'!Z1406)</f>
        <v>7.1002730617223762</v>
      </c>
      <c r="Y51" s="235">
        <f>+IF(I51=0,"",'Ark1'!AA1406)</f>
        <v>2.0603150145508504</v>
      </c>
      <c r="Z51" s="235">
        <f>+IF(I51=0,"",'Ark1'!AB1406)</f>
        <v>0</v>
      </c>
      <c r="AA51" s="237">
        <f>+'Ark1'!AD1406</f>
        <v>0</v>
      </c>
      <c r="AB51" s="235">
        <f t="shared" si="4"/>
        <v>2.3333333333333335</v>
      </c>
      <c r="AC51" s="235">
        <f t="shared" si="5"/>
        <v>1.1666666666666667</v>
      </c>
      <c r="AD51" s="214"/>
      <c r="AE51" s="217"/>
      <c r="AG51" s="29"/>
      <c r="AH51" s="27"/>
      <c r="AI51" s="218"/>
      <c r="AJ51" s="28"/>
      <c r="AK51" s="27"/>
      <c r="AL51" s="27"/>
      <c r="AM51" s="34"/>
      <c r="AN51" s="34"/>
      <c r="AO51" s="34"/>
    </row>
    <row r="52" spans="1:41" ht="15.6">
      <c r="A52" s="214"/>
      <c r="B52" s="234">
        <f>+'Ark1'!C1407</f>
        <v>2024</v>
      </c>
      <c r="C52" s="214"/>
      <c r="D52" s="234">
        <f>+'Ark1'!M1407</f>
        <v>3</v>
      </c>
      <c r="E52" s="234" t="s">
        <v>94</v>
      </c>
      <c r="F52" s="234">
        <f>+'Ark1'!D1407</f>
        <v>8</v>
      </c>
      <c r="G52" s="234" t="s">
        <v>551</v>
      </c>
      <c r="H52" s="234">
        <f>+'Ark1'!Q1407</f>
        <v>334</v>
      </c>
      <c r="I52" s="234">
        <f>+'Ark1'!R1407</f>
        <v>551</v>
      </c>
      <c r="J52" s="235">
        <f>+IF(I52=0,"",'Ark1'!AG1407)</f>
        <v>4.038592061100549</v>
      </c>
      <c r="K52" s="235">
        <f>+IF(I52=0,"",'Ark1'!AH1407)</f>
        <v>4.3557168784029052</v>
      </c>
      <c r="L52" s="95"/>
      <c r="M52" s="237">
        <f>+'Ark1'!AI1407</f>
        <v>549</v>
      </c>
      <c r="N52" s="389"/>
      <c r="O52" s="235">
        <f>+IF(M52=0,"",'Ark1'!AJ1407)</f>
        <v>112.78524590163944</v>
      </c>
      <c r="P52" s="235">
        <f>+IF(M52=0,"",'Ark1'!AL1407)</f>
        <v>17.096001536688537</v>
      </c>
      <c r="Q52" s="215"/>
      <c r="R52" s="236">
        <f>+IF(I52=0,"",'Ark1'!S1407)</f>
        <v>4.4101633393829411</v>
      </c>
      <c r="S52" s="235">
        <f>+IF(I52=0,"",'Ark1'!U1407)</f>
        <v>24.805626134301274</v>
      </c>
      <c r="T52" s="214"/>
      <c r="U52" s="235">
        <f>+IF(I52=0,"",'Ark1'!W1407)</f>
        <v>0</v>
      </c>
      <c r="V52" s="237">
        <f>+IF(I52=0,"",'Ark1'!X1407)</f>
        <v>92.558983666061692</v>
      </c>
      <c r="W52" s="237">
        <f>+IF(I52=0,"",'Ark1'!Y1407)</f>
        <v>64.609800362976415</v>
      </c>
      <c r="X52" s="237">
        <f>+IF(I52=0,"",'Ark1'!Z1407)</f>
        <v>5.4219076609788077</v>
      </c>
      <c r="Y52" s="235">
        <f>+IF(I52=0,"",'Ark1'!AA1407)</f>
        <v>1.4851369410784363</v>
      </c>
      <c r="Z52" s="235">
        <f>+IF(I52=0,"",'Ark1'!AB1407)</f>
        <v>0</v>
      </c>
      <c r="AA52" s="237">
        <f>+'Ark1'!AD1407</f>
        <v>0</v>
      </c>
      <c r="AB52" s="235">
        <f t="shared" si="4"/>
        <v>183.66666666666666</v>
      </c>
      <c r="AC52" s="235">
        <f t="shared" si="5"/>
        <v>1.6497005988023952</v>
      </c>
      <c r="AD52" s="214"/>
      <c r="AE52" s="217"/>
      <c r="AG52" s="29"/>
      <c r="AH52" s="27"/>
      <c r="AI52" s="218"/>
      <c r="AJ52" s="28"/>
      <c r="AK52" s="27"/>
      <c r="AL52" s="27"/>
      <c r="AM52" s="34"/>
      <c r="AN52" s="34"/>
      <c r="AO52" s="34"/>
    </row>
    <row r="53" spans="1:41" ht="15.6">
      <c r="A53" s="214"/>
      <c r="B53" s="234">
        <f>+'Ark1'!C1408</f>
        <v>2024</v>
      </c>
      <c r="C53" s="214"/>
      <c r="D53" s="234">
        <f>+'Ark1'!M1408</f>
        <v>3</v>
      </c>
      <c r="E53" s="234" t="s">
        <v>94</v>
      </c>
      <c r="F53" s="234">
        <f>+'Ark1'!D1408</f>
        <v>9</v>
      </c>
      <c r="G53" s="234" t="s">
        <v>552</v>
      </c>
      <c r="H53" s="234">
        <f>+'Ark1'!Q1408</f>
        <v>432</v>
      </c>
      <c r="I53" s="234">
        <f>+'Ark1'!R1408</f>
        <v>638</v>
      </c>
      <c r="J53" s="235">
        <f>+IF(I53=0,"",'Ark1'!AG1408)</f>
        <v>3.3498054217824103</v>
      </c>
      <c r="K53" s="235">
        <f>+IF(I53=0,"",'Ark1'!AH1408)</f>
        <v>3.9184952978056424</v>
      </c>
      <c r="L53" s="95"/>
      <c r="M53" s="237">
        <f>+'Ark1'!AI1408</f>
        <v>637</v>
      </c>
      <c r="N53" s="389"/>
      <c r="O53" s="235">
        <f>+IF(M53=0,"",'Ark1'!AJ1408)</f>
        <v>111.63594976452121</v>
      </c>
      <c r="P53" s="235">
        <f>+IF(M53=0,"",'Ark1'!AL1408)</f>
        <v>16.551171999237216</v>
      </c>
      <c r="Q53" s="215"/>
      <c r="R53" s="236">
        <f>+IF(I53=0,"",'Ark1'!S1408)</f>
        <v>4.192789968652038</v>
      </c>
      <c r="S53" s="235">
        <f>+IF(I53=0,"",'Ark1'!U1408)</f>
        <v>23.540752351097183</v>
      </c>
      <c r="T53" s="214"/>
      <c r="U53" s="235">
        <f>+IF(I53=0,"",'Ark1'!W1408)</f>
        <v>0</v>
      </c>
      <c r="V53" s="237">
        <f>+IF(I53=0,"",'Ark1'!X1408)</f>
        <v>85.893416927899693</v>
      </c>
      <c r="W53" s="237">
        <f>+IF(I53=0,"",'Ark1'!Y1408)</f>
        <v>60.188087774294679</v>
      </c>
      <c r="X53" s="237">
        <f>+IF(I53=0,"",'Ark1'!Z1408)</f>
        <v>6.1607261051301041</v>
      </c>
      <c r="Y53" s="235">
        <f>+IF(I53=0,"",'Ark1'!AA1408)</f>
        <v>1.4531809416943779</v>
      </c>
      <c r="Z53" s="235">
        <f>+IF(I53=0,"",'Ark1'!AB1408)</f>
        <v>0</v>
      </c>
      <c r="AA53" s="237">
        <f>+'Ark1'!AD1408</f>
        <v>0</v>
      </c>
      <c r="AB53" s="235">
        <f t="shared" si="4"/>
        <v>212.66666666666666</v>
      </c>
      <c r="AC53" s="235">
        <f t="shared" si="5"/>
        <v>1.4768518518518519</v>
      </c>
      <c r="AD53" s="214"/>
      <c r="AE53" s="217"/>
      <c r="AG53" s="29"/>
      <c r="AH53" s="27"/>
      <c r="AI53" s="218"/>
      <c r="AJ53" s="28"/>
      <c r="AK53" s="27"/>
      <c r="AL53" s="27"/>
      <c r="AM53" s="34"/>
      <c r="AN53" s="34"/>
      <c r="AO53" s="34"/>
    </row>
    <row r="54" spans="1:41" ht="15.6">
      <c r="A54" s="214"/>
      <c r="B54" s="234">
        <f>+'Ark1'!C1409</f>
        <v>2024</v>
      </c>
      <c r="C54" s="214"/>
      <c r="D54" s="234">
        <f>+'Ark1'!M1409</f>
        <v>3</v>
      </c>
      <c r="E54" s="234" t="s">
        <v>94</v>
      </c>
      <c r="F54" s="234">
        <f>+'Ark1'!D1409</f>
        <v>10</v>
      </c>
      <c r="G54" s="234" t="s">
        <v>553</v>
      </c>
      <c r="H54" s="234">
        <f>+'Ark1'!Q1409</f>
        <v>893</v>
      </c>
      <c r="I54" s="234">
        <f>+'Ark1'!R1409</f>
        <v>1430</v>
      </c>
      <c r="J54" s="235">
        <f>+IF(I54=0,"",'Ark1'!AG1409)</f>
        <v>2.7508186655062898</v>
      </c>
      <c r="K54" s="235">
        <f>+IF(I54=0,"",'Ark1'!AH1409)</f>
        <v>3.1468531468531462</v>
      </c>
      <c r="L54" s="95"/>
      <c r="M54" s="237">
        <f>+'Ark1'!AI1409</f>
        <v>1428</v>
      </c>
      <c r="N54" s="389"/>
      <c r="O54" s="235">
        <f>+IF(M54=0,"",'Ark1'!AJ1409)</f>
        <v>111.42920168067226</v>
      </c>
      <c r="P54" s="235">
        <f>+IF(M54=0,"",'Ark1'!AL1409)</f>
        <v>16.19110054742378</v>
      </c>
      <c r="Q54" s="215"/>
      <c r="R54" s="236">
        <f>+IF(I54=0,"",'Ark1'!S1409)</f>
        <v>3.9734265734265746</v>
      </c>
      <c r="S54" s="235">
        <f>+IF(I54=0,"",'Ark1'!U1409)</f>
        <v>22.881748251748235</v>
      </c>
      <c r="T54" s="214"/>
      <c r="U54" s="235">
        <f>+IF(I54=0,"",'Ark1'!W1409)</f>
        <v>0</v>
      </c>
      <c r="V54" s="237">
        <f>+IF(I54=0,"",'Ark1'!X1409)</f>
        <v>84.685314685314694</v>
      </c>
      <c r="W54" s="237">
        <f>+IF(I54=0,"",'Ark1'!Y1409)</f>
        <v>53.84615384615384</v>
      </c>
      <c r="X54" s="237">
        <f>+IF(I54=0,"",'Ark1'!Z1409)</f>
        <v>6.1944806037801836</v>
      </c>
      <c r="Y54" s="235">
        <f>+IF(I54=0,"",'Ark1'!AA1409)</f>
        <v>1.4844155945003925</v>
      </c>
      <c r="Z54" s="235">
        <f>+IF(I54=0,"",'Ark1'!AB1409)</f>
        <v>0</v>
      </c>
      <c r="AA54" s="237">
        <f>+'Ark1'!AD1409</f>
        <v>0</v>
      </c>
      <c r="AB54" s="235">
        <f t="shared" si="4"/>
        <v>476.66666666666669</v>
      </c>
      <c r="AC54" s="235">
        <f t="shared" si="5"/>
        <v>1.601343784994401</v>
      </c>
      <c r="AD54" s="214"/>
      <c r="AE54" s="217"/>
      <c r="AG54" s="29"/>
      <c r="AH54" s="27"/>
      <c r="AI54" s="218"/>
      <c r="AJ54" s="28"/>
      <c r="AK54" s="27"/>
      <c r="AL54" s="27"/>
      <c r="AM54" s="34"/>
      <c r="AN54" s="34"/>
      <c r="AO54" s="34"/>
    </row>
    <row r="55" spans="1:41" ht="15.6">
      <c r="A55" s="214"/>
      <c r="B55" s="234">
        <f>+'Ark1'!C1410</f>
        <v>2024</v>
      </c>
      <c r="C55" s="214"/>
      <c r="D55" s="234">
        <f>+'Ark1'!M1410</f>
        <v>3</v>
      </c>
      <c r="E55" s="234" t="s">
        <v>94</v>
      </c>
      <c r="F55" s="234">
        <f>+'Ark1'!D1410</f>
        <v>11</v>
      </c>
      <c r="G55" s="234" t="s">
        <v>554</v>
      </c>
      <c r="H55" s="234">
        <f>+'Ark1'!Q1410</f>
        <v>320</v>
      </c>
      <c r="I55" s="234">
        <f>+'Ark1'!R1410</f>
        <v>519</v>
      </c>
      <c r="J55" s="235">
        <f>+IF(I55=0,"",'Ark1'!AG1410)</f>
        <v>2.3765991776921456</v>
      </c>
      <c r="K55" s="235">
        <f>+IF(I55=0,"",'Ark1'!AH1410)</f>
        <v>2.5048169556840079</v>
      </c>
      <c r="L55" s="95"/>
      <c r="M55" s="237">
        <f>+'Ark1'!AI1410</f>
        <v>519</v>
      </c>
      <c r="N55" s="389"/>
      <c r="O55" s="235">
        <f>+IF(M55=0,"",'Ark1'!AJ1410)</f>
        <v>110.84373795761071</v>
      </c>
      <c r="P55" s="235">
        <f>+IF(M55=0,"",'Ark1'!AL1410)</f>
        <v>0</v>
      </c>
      <c r="Q55" s="215"/>
      <c r="R55" s="236">
        <f>+IF(I55=0,"",'Ark1'!S1410)</f>
        <v>3.7938342967244689</v>
      </c>
      <c r="S55" s="235">
        <f>+IF(I55=0,"",'Ark1'!U1410)</f>
        <v>21.997495183044311</v>
      </c>
      <c r="T55" s="214"/>
      <c r="U55" s="235">
        <f>+IF(I55=0,"",'Ark1'!W1410)</f>
        <v>0</v>
      </c>
      <c r="V55" s="237">
        <f>+IF(I55=0,"",'Ark1'!X1410)</f>
        <v>84.007707129094413</v>
      </c>
      <c r="W55" s="237">
        <f>+IF(I55=0,"",'Ark1'!Y1410)</f>
        <v>46.628131021194605</v>
      </c>
      <c r="X55" s="237">
        <f>+IF(I55=0,"",'Ark1'!Z1410)</f>
        <v>5.9993009778641389</v>
      </c>
      <c r="Y55" s="235">
        <f>+IF(I55=0,"",'Ark1'!AA1410)</f>
        <v>1.4162151177109299</v>
      </c>
      <c r="Z55" s="235">
        <f>+IF(I55=0,"",'Ark1'!AB1410)</f>
        <v>0</v>
      </c>
      <c r="AA55" s="237">
        <f>+'Ark1'!AD1410</f>
        <v>0</v>
      </c>
      <c r="AB55" s="235">
        <f t="shared" si="4"/>
        <v>173</v>
      </c>
      <c r="AC55" s="235">
        <f t="shared" si="5"/>
        <v>1.621875</v>
      </c>
      <c r="AD55" s="214"/>
      <c r="AE55" s="217"/>
      <c r="AG55" s="29"/>
      <c r="AH55" s="27"/>
      <c r="AI55" s="218"/>
      <c r="AJ55" s="28"/>
      <c r="AK55" s="27"/>
      <c r="AL55" s="27"/>
      <c r="AM55" s="34"/>
      <c r="AN55" s="34"/>
      <c r="AO55" s="34"/>
    </row>
    <row r="56" spans="1:41" ht="16.5" customHeight="1">
      <c r="A56" s="214"/>
      <c r="B56" s="234">
        <f>+'Ark1'!C1411</f>
        <v>2024</v>
      </c>
      <c r="C56" s="214"/>
      <c r="D56" s="234">
        <f>+'Ark1'!M1411</f>
        <v>3</v>
      </c>
      <c r="E56" s="234" t="s">
        <v>94</v>
      </c>
      <c r="F56" s="234">
        <f>+'Ark1'!D1411</f>
        <v>12</v>
      </c>
      <c r="G56" s="234" t="s">
        <v>555</v>
      </c>
      <c r="H56" s="234">
        <f>+'Ark1'!Q1411</f>
        <v>39</v>
      </c>
      <c r="I56" s="234">
        <f>+'Ark1'!R1411</f>
        <v>55</v>
      </c>
      <c r="J56" s="235">
        <f>+IF(I56=0,"",'Ark1'!AG1411)</f>
        <v>1.7983002591687276</v>
      </c>
      <c r="K56" s="235">
        <f>+IF(I56=0,"",'Ark1'!AH1411)</f>
        <v>0</v>
      </c>
      <c r="L56" s="95"/>
      <c r="M56" s="237">
        <f>+'Ark1'!AI1411</f>
        <v>55</v>
      </c>
      <c r="N56" s="389"/>
      <c r="O56" s="235">
        <f>+IF(M56=0,"",'Ark1'!AJ1411)</f>
        <v>107.00181818181824</v>
      </c>
      <c r="P56" s="235">
        <f>+IF(M56=0,"",'Ark1'!AL1411)</f>
        <v>0</v>
      </c>
      <c r="Q56" s="215"/>
      <c r="R56" s="236">
        <f>+IF(I56=0,"",'Ark1'!S1411)</f>
        <v>3.6181818181818177</v>
      </c>
      <c r="S56" s="235">
        <f>+IF(I56=0,"",'Ark1'!U1411)</f>
        <v>19.970909090909089</v>
      </c>
      <c r="T56" s="214"/>
      <c r="U56" s="235">
        <f>+IF(I56=0,"",'Ark1'!W1411)</f>
        <v>0</v>
      </c>
      <c r="V56" s="237">
        <f>+IF(I56=0,"",'Ark1'!X1411)</f>
        <v>69.090909090909108</v>
      </c>
      <c r="W56" s="237">
        <f>+IF(I56=0,"",'Ark1'!Y1411)</f>
        <v>40</v>
      </c>
      <c r="X56" s="237">
        <f>+IF(I56=0,"",'Ark1'!Z1411)</f>
        <v>7.2119515131550589</v>
      </c>
      <c r="Y56" s="235">
        <f>+IF(I56=0,"",'Ark1'!AA1411)</f>
        <v>1.3002224857295361</v>
      </c>
      <c r="Z56" s="235">
        <f>+IF(I56=0,"",'Ark1'!AB1411)</f>
        <v>0</v>
      </c>
      <c r="AA56" s="237">
        <f>+'Ark1'!AD1411</f>
        <v>0</v>
      </c>
      <c r="AB56" s="235">
        <f t="shared" si="4"/>
        <v>18.333333333333332</v>
      </c>
      <c r="AC56" s="235">
        <f t="shared" si="5"/>
        <v>1.4102564102564104</v>
      </c>
      <c r="AD56" s="214"/>
      <c r="AE56" s="217"/>
      <c r="AG56" s="29"/>
      <c r="AH56" s="27"/>
      <c r="AI56" s="218"/>
      <c r="AJ56" s="28"/>
      <c r="AK56" s="27"/>
      <c r="AL56" s="27"/>
      <c r="AM56" s="34"/>
      <c r="AN56" s="34"/>
      <c r="AO56" s="34"/>
    </row>
    <row r="57" spans="1:41" ht="15.6">
      <c r="A57" s="214"/>
      <c r="B57" s="234">
        <f>+'Ark1'!C1412</f>
        <v>2024</v>
      </c>
      <c r="C57" s="214"/>
      <c r="D57" s="214"/>
      <c r="E57" s="214"/>
      <c r="F57" s="214"/>
      <c r="G57" s="214"/>
      <c r="H57" s="214"/>
      <c r="I57" s="214"/>
      <c r="J57" s="215"/>
      <c r="K57" s="215"/>
      <c r="L57" s="215"/>
      <c r="M57" s="215"/>
      <c r="N57" s="389"/>
      <c r="O57" s="215"/>
      <c r="P57" s="215"/>
      <c r="Q57" s="215"/>
      <c r="R57" s="214"/>
      <c r="S57" s="214"/>
      <c r="T57" s="214"/>
      <c r="U57" s="216"/>
      <c r="V57" s="216"/>
      <c r="W57" s="216"/>
      <c r="X57" s="216"/>
      <c r="Y57" s="215"/>
      <c r="Z57" s="214"/>
      <c r="AA57" s="216"/>
      <c r="AB57" s="216"/>
      <c r="AC57" s="215"/>
      <c r="AD57" s="214"/>
      <c r="AE57" s="217"/>
      <c r="AG57" s="29"/>
      <c r="AH57" s="27"/>
      <c r="AI57" s="218"/>
      <c r="AJ57" s="28"/>
      <c r="AN57" s="28"/>
    </row>
    <row r="58" spans="1:41" ht="22.8">
      <c r="A58" s="214"/>
      <c r="B58" s="234">
        <f>+'Ark1'!C1413</f>
        <v>2024</v>
      </c>
      <c r="C58" s="214"/>
      <c r="D58" s="214"/>
      <c r="E58" s="258" t="str">
        <f>+E60</f>
        <v>2-</v>
      </c>
      <c r="F58" s="214"/>
      <c r="G58" s="214"/>
      <c r="H58" s="214"/>
      <c r="I58" s="238">
        <f>SUM(I60:I71)</f>
        <v>11376</v>
      </c>
      <c r="J58" s="215"/>
      <c r="K58" s="215"/>
      <c r="L58" s="215"/>
      <c r="M58" s="241">
        <f>+Fettgruppe!K13</f>
        <v>11226</v>
      </c>
      <c r="N58" s="389"/>
      <c r="O58" s="265">
        <f>+Fettgruppe!P13</f>
        <v>113.08665597719548</v>
      </c>
      <c r="P58" s="265">
        <f>+Fettgruppe!R13</f>
        <v>18.008483516759476</v>
      </c>
      <c r="Q58" s="215"/>
      <c r="R58" s="214"/>
      <c r="S58" s="265">
        <f>+Fettgruppe!M13</f>
        <v>26.275483473980277</v>
      </c>
      <c r="T58" s="214"/>
      <c r="U58" s="216"/>
      <c r="V58" s="216"/>
      <c r="W58" s="216"/>
      <c r="X58" s="216"/>
      <c r="Y58" s="215"/>
      <c r="Z58" s="214"/>
      <c r="AA58" s="216"/>
      <c r="AB58" s="216"/>
      <c r="AC58" s="215"/>
      <c r="AD58" s="214"/>
      <c r="AE58" s="217"/>
      <c r="AG58" s="29"/>
      <c r="AH58" s="27"/>
      <c r="AI58" s="218"/>
      <c r="AJ58" s="28"/>
      <c r="AN58" s="28"/>
    </row>
    <row r="59" spans="1:41" ht="15.6">
      <c r="A59" s="214"/>
      <c r="B59" s="234"/>
      <c r="C59" s="214"/>
      <c r="D59" s="214"/>
      <c r="E59" s="214"/>
      <c r="F59" s="214"/>
      <c r="G59" s="214"/>
      <c r="H59" s="214"/>
      <c r="I59" s="214"/>
      <c r="J59" s="215"/>
      <c r="K59" s="215"/>
      <c r="L59" s="215"/>
      <c r="M59" s="215"/>
      <c r="N59" s="389"/>
      <c r="O59" s="215"/>
      <c r="P59" s="215"/>
      <c r="Q59" s="215"/>
      <c r="R59" s="214"/>
      <c r="S59" s="214"/>
      <c r="T59" s="214"/>
      <c r="U59" s="216"/>
      <c r="V59" s="216"/>
      <c r="W59" s="216"/>
      <c r="X59" s="216"/>
      <c r="Y59" s="215"/>
      <c r="Z59" s="214"/>
      <c r="AA59" s="216"/>
      <c r="AB59" s="216"/>
      <c r="AC59" s="231"/>
      <c r="AD59" s="214"/>
      <c r="AE59" s="217"/>
      <c r="AG59" s="29"/>
      <c r="AH59" s="27"/>
      <c r="AI59" s="218"/>
      <c r="AJ59" s="28"/>
      <c r="AN59" s="28"/>
    </row>
    <row r="60" spans="1:41" ht="16.5" customHeight="1">
      <c r="A60" s="214"/>
      <c r="B60" s="234">
        <f>+'Ark1'!C1418</f>
        <v>2024</v>
      </c>
      <c r="C60" s="214"/>
      <c r="D60" s="28">
        <f>+'Ark1'!M1412</f>
        <v>4</v>
      </c>
      <c r="E60" s="28" t="s">
        <v>95</v>
      </c>
      <c r="F60" s="28">
        <f>+'Ark1'!D1412</f>
        <v>1</v>
      </c>
      <c r="G60" s="28" t="s">
        <v>545</v>
      </c>
      <c r="H60" s="28">
        <f>+'Ark1'!Q1412</f>
        <v>51</v>
      </c>
      <c r="I60" s="28">
        <f>+'Ark1'!R1412</f>
        <v>78</v>
      </c>
      <c r="J60" s="29">
        <f>+IF(I60=0,"",'Ark1'!AG1412)</f>
        <v>4.5434691998013292</v>
      </c>
      <c r="K60" s="29">
        <f>+IF(I60=0,"",'Ark1'!AH1412)</f>
        <v>0</v>
      </c>
      <c r="L60" s="215"/>
      <c r="M60" s="34">
        <f>+'Ark1'!AI1412</f>
        <v>50</v>
      </c>
      <c r="N60" s="389"/>
      <c r="O60" s="29">
        <f>+IF(M60=0,"",'Ark1'!AJ1412)</f>
        <v>114.52399999999999</v>
      </c>
      <c r="P60" s="29">
        <f>+IF(M60=0,"",'Ark1'!AL1412)</f>
        <v>16.461030140466118</v>
      </c>
      <c r="Q60" s="215"/>
      <c r="R60" s="27">
        <f>+IF(I60=0,"",'Ark1'!S1412)</f>
        <v>5.2564102564102564</v>
      </c>
      <c r="S60" s="29">
        <f>+IF(I60=0,"",'Ark1'!U1412)</f>
        <v>23.338461538461544</v>
      </c>
      <c r="T60" s="214"/>
      <c r="U60" s="29">
        <f>+IF(I60=0,"",'Ark1'!W1412)</f>
        <v>0</v>
      </c>
      <c r="V60" s="34">
        <f>+IF(I60=0,"",'Ark1'!X1412)</f>
        <v>84.615384615384627</v>
      </c>
      <c r="W60" s="34">
        <f>+IF(I60=0,"",'Ark1'!Y1412)</f>
        <v>56.410256410256402</v>
      </c>
      <c r="X60" s="34">
        <f>+IF(I60=0,"",'Ark1'!Z1412)</f>
        <v>6.2090345830610962</v>
      </c>
      <c r="Y60" s="29">
        <f>+IF(I60=0,"",'Ark1'!AA1412)</f>
        <v>1.6285584110974789</v>
      </c>
      <c r="Z60" s="29">
        <f>+IF(I60=0,"",'Ark1'!AB1412)</f>
        <v>0</v>
      </c>
      <c r="AA60" s="34">
        <f>+'Ark1'!AD1412</f>
        <v>0</v>
      </c>
      <c r="AB60" s="29">
        <f>+IF(I60=0,"",I60/D60)</f>
        <v>19.5</v>
      </c>
      <c r="AC60" s="29">
        <f>+IF(I60=0,"",I60/H60)</f>
        <v>1.5294117647058822</v>
      </c>
      <c r="AD60" s="214"/>
      <c r="AE60" s="217"/>
      <c r="AG60" s="29"/>
      <c r="AH60" s="27"/>
      <c r="AI60" s="218"/>
      <c r="AJ60" s="28"/>
      <c r="AK60" s="27"/>
      <c r="AL60" s="27"/>
      <c r="AM60" s="34"/>
      <c r="AN60" s="34"/>
      <c r="AO60" s="34"/>
    </row>
    <row r="61" spans="1:41">
      <c r="A61" s="214"/>
      <c r="B61" s="234">
        <f>+'Ark1'!C1419</f>
        <v>2024</v>
      </c>
      <c r="C61" s="214"/>
      <c r="D61" s="28">
        <f>+'Ark1'!M1413</f>
        <v>4</v>
      </c>
      <c r="E61" s="28" t="s">
        <v>95</v>
      </c>
      <c r="F61" s="28">
        <f>+'Ark1'!D1413</f>
        <v>2</v>
      </c>
      <c r="G61" s="28" t="s">
        <v>546</v>
      </c>
      <c r="H61" s="28">
        <f>+'Ark1'!Q1413</f>
        <v>50</v>
      </c>
      <c r="I61" s="28">
        <f>+'Ark1'!R1413</f>
        <v>66</v>
      </c>
      <c r="J61" s="29">
        <f>+IF(I61=0,"",'Ark1'!AG1413)</f>
        <v>3.7824453363314881</v>
      </c>
      <c r="K61" s="29">
        <f>+IF(I61=0,"",'Ark1'!AH1413)</f>
        <v>0</v>
      </c>
      <c r="L61" s="215"/>
      <c r="M61" s="34">
        <f>+'Ark1'!AI1413</f>
        <v>57</v>
      </c>
      <c r="N61" s="389"/>
      <c r="O61" s="29">
        <f>+IF(M61=0,"",'Ark1'!AJ1413)</f>
        <v>112.4771929824561</v>
      </c>
      <c r="P61" s="29">
        <f>+IF(M61=0,"",'Ark1'!AL1413)</f>
        <v>18.252366717369114</v>
      </c>
      <c r="Q61" s="215"/>
      <c r="R61" s="27">
        <f>+IF(I61=0,"",'Ark1'!S1413)</f>
        <v>5.5</v>
      </c>
      <c r="S61" s="29">
        <f>+IF(I61=0,"",'Ark1'!U1413)</f>
        <v>25.945454545454542</v>
      </c>
      <c r="T61" s="214"/>
      <c r="U61" s="29">
        <f>+IF(I61=0,"",'Ark1'!W1413)</f>
        <v>0</v>
      </c>
      <c r="V61" s="34">
        <f>+IF(I61=0,"",'Ark1'!X1413)</f>
        <v>98.484848484848484</v>
      </c>
      <c r="W61" s="34">
        <f>+IF(I61=0,"",'Ark1'!Y1413)</f>
        <v>72.727272727272734</v>
      </c>
      <c r="X61" s="34">
        <f>+IF(I61=0,"",'Ark1'!Z1413)</f>
        <v>5.0574032688418304</v>
      </c>
      <c r="Y61" s="29">
        <f>+IF(I61=0,"",'Ark1'!AA1413)</f>
        <v>1.671961287068138</v>
      </c>
      <c r="Z61" s="29">
        <f>+IF(I61=0,"",'Ark1'!AB1413)</f>
        <v>0</v>
      </c>
      <c r="AA61" s="34">
        <f>+'Ark1'!AD1413</f>
        <v>0</v>
      </c>
      <c r="AB61" s="29">
        <f t="shared" ref="AB61:AB71" si="6">+IF(I61=0,"",I61/D61)</f>
        <v>16.5</v>
      </c>
      <c r="AC61" s="29">
        <f t="shared" ref="AC61:AC71" si="7">+IF(I61=0,"",I61/H61)</f>
        <v>1.32</v>
      </c>
      <c r="AD61" s="214"/>
      <c r="AE61" s="28"/>
      <c r="AG61" s="29"/>
      <c r="AH61" s="27"/>
      <c r="AI61" s="28"/>
      <c r="AJ61" s="28"/>
      <c r="AK61" s="27"/>
      <c r="AL61" s="27"/>
      <c r="AM61" s="34"/>
      <c r="AN61" s="34"/>
      <c r="AO61" s="34"/>
    </row>
    <row r="62" spans="1:41" ht="17.25" customHeight="1">
      <c r="A62" s="214"/>
      <c r="B62" s="234">
        <f>+'Ark1'!C1420</f>
        <v>2024</v>
      </c>
      <c r="C62" s="214"/>
      <c r="D62" s="28">
        <f>+'Ark1'!M1414</f>
        <v>4</v>
      </c>
      <c r="E62" s="28" t="s">
        <v>95</v>
      </c>
      <c r="F62" s="28">
        <f>+'Ark1'!D1414</f>
        <v>3</v>
      </c>
      <c r="G62" s="28" t="s">
        <v>547</v>
      </c>
      <c r="H62" s="28">
        <f>+'Ark1'!Q1414</f>
        <v>373</v>
      </c>
      <c r="I62" s="28">
        <f>+'Ark1'!R1414</f>
        <v>602</v>
      </c>
      <c r="J62" s="29">
        <f>+IF(I62=0,"",'Ark1'!AG1414)</f>
        <v>4.2682108386849773</v>
      </c>
      <c r="K62" s="29">
        <f>+IF(I62=0,"",'Ark1'!AH1414)</f>
        <v>4.3189368770764132</v>
      </c>
      <c r="L62" s="215"/>
      <c r="M62" s="34">
        <f>+'Ark1'!AI1414</f>
        <v>526</v>
      </c>
      <c r="N62" s="389"/>
      <c r="O62" s="29">
        <f>+IF(M62=0,"",'Ark1'!AJ1414)</f>
        <v>114.01254752851722</v>
      </c>
      <c r="P62" s="29">
        <f>+IF(M62=0,"",'Ark1'!AL1414)</f>
        <v>18.096012737510168</v>
      </c>
      <c r="Q62" s="215"/>
      <c r="R62" s="27">
        <f>+IF(I62=0,"",'Ark1'!S1414)</f>
        <v>5.7641196013289049</v>
      </c>
      <c r="S62" s="29">
        <f>+IF(I62=0,"",'Ark1'!U1414)</f>
        <v>27.256312292358832</v>
      </c>
      <c r="T62" s="214"/>
      <c r="U62" s="29">
        <f>+IF(I62=0,"",'Ark1'!W1414)</f>
        <v>0</v>
      </c>
      <c r="V62" s="34">
        <f>+IF(I62=0,"",'Ark1'!X1414)</f>
        <v>96.843853820598</v>
      </c>
      <c r="W62" s="34">
        <f>+IF(I62=0,"",'Ark1'!Y1414)</f>
        <v>77.574750830564795</v>
      </c>
      <c r="X62" s="34">
        <f>+IF(I62=0,"",'Ark1'!Z1414)</f>
        <v>5.6314112246289296</v>
      </c>
      <c r="Y62" s="29">
        <f>+IF(I62=0,"",'Ark1'!AA1414)</f>
        <v>1.7636534223972102</v>
      </c>
      <c r="Z62" s="29">
        <f>+IF(I62=0,"",'Ark1'!AB1414)</f>
        <v>0</v>
      </c>
      <c r="AA62" s="34">
        <f>+'Ark1'!AD1414</f>
        <v>0</v>
      </c>
      <c r="AB62" s="29">
        <f t="shared" si="6"/>
        <v>150.5</v>
      </c>
      <c r="AC62" s="29">
        <f t="shared" si="7"/>
        <v>1.613941018766756</v>
      </c>
      <c r="AD62" s="214"/>
      <c r="AE62" s="238"/>
      <c r="AG62" s="29"/>
      <c r="AH62" s="27"/>
      <c r="AI62" s="218"/>
      <c r="AJ62" s="28"/>
      <c r="AK62" s="27"/>
      <c r="AL62" s="27"/>
      <c r="AM62" s="34"/>
      <c r="AN62" s="34"/>
      <c r="AO62" s="34"/>
    </row>
    <row r="63" spans="1:41" ht="15.6">
      <c r="A63" s="214"/>
      <c r="B63" s="234">
        <f>+'Ark1'!C1421</f>
        <v>2024</v>
      </c>
      <c r="C63" s="214"/>
      <c r="D63" s="28">
        <f>+'Ark1'!M1415</f>
        <v>4</v>
      </c>
      <c r="E63" s="28" t="s">
        <v>95</v>
      </c>
      <c r="F63" s="28">
        <f>+'Ark1'!D1415</f>
        <v>4</v>
      </c>
      <c r="G63" s="28" t="s">
        <v>548</v>
      </c>
      <c r="H63" s="28">
        <f>+'Ark1'!Q1415</f>
        <v>53</v>
      </c>
      <c r="I63" s="28">
        <f>+'Ark1'!R1415</f>
        <v>73</v>
      </c>
      <c r="J63" s="29">
        <f>+IF(I63=0,"",'Ark1'!AG1415)</f>
        <v>3.6449186309070738</v>
      </c>
      <c r="K63" s="29">
        <f>+IF(I63=0,"",'Ark1'!AH1415)</f>
        <v>0</v>
      </c>
      <c r="L63" s="215"/>
      <c r="M63" s="34">
        <f>+'Ark1'!AI1415</f>
        <v>56</v>
      </c>
      <c r="N63" s="389"/>
      <c r="O63" s="29">
        <f>+IF(M63=0,"",'Ark1'!AJ1415)</f>
        <v>112.78392857142852</v>
      </c>
      <c r="P63" s="29">
        <f>+IF(M63=0,"",'Ark1'!AL1415)</f>
        <v>17.329781712389053</v>
      </c>
      <c r="Q63" s="215"/>
      <c r="R63" s="27">
        <f>+IF(I63=0,"",'Ark1'!S1415)</f>
        <v>5.1506849315068495</v>
      </c>
      <c r="S63" s="29">
        <f>+IF(I63=0,"",'Ark1'!U1415)</f>
        <v>23.483561643835621</v>
      </c>
      <c r="T63" s="214"/>
      <c r="U63" s="29">
        <f>+IF(I63=0,"",'Ark1'!W1415)</f>
        <v>0</v>
      </c>
      <c r="V63" s="34">
        <f>+IF(I63=0,"",'Ark1'!X1415)</f>
        <v>86.30136986301369</v>
      </c>
      <c r="W63" s="34">
        <f>+IF(I63=0,"",'Ark1'!Y1415)</f>
        <v>57.534246575342486</v>
      </c>
      <c r="X63" s="34">
        <f>+IF(I63=0,"",'Ark1'!Z1415)</f>
        <v>6.5592768917076798</v>
      </c>
      <c r="Y63" s="29">
        <f>+IF(I63=0,"",'Ark1'!AA1415)</f>
        <v>1.7878680414416921</v>
      </c>
      <c r="Z63" s="29">
        <f>+IF(I63=0,"",'Ark1'!AB1415)</f>
        <v>0</v>
      </c>
      <c r="AA63" s="34">
        <f>+'Ark1'!AD1415</f>
        <v>0</v>
      </c>
      <c r="AB63" s="29">
        <f t="shared" si="6"/>
        <v>18.25</v>
      </c>
      <c r="AC63" s="29">
        <f t="shared" si="7"/>
        <v>1.3773584905660377</v>
      </c>
      <c r="AD63" s="214"/>
      <c r="AE63" s="238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41">
      <c r="A64" s="214"/>
      <c r="B64" s="234">
        <f>+'Ark1'!C1422</f>
        <v>2024</v>
      </c>
      <c r="C64" s="214"/>
      <c r="D64" s="28">
        <f>+'Ark1'!M1416</f>
        <v>4</v>
      </c>
      <c r="E64" s="28" t="s">
        <v>95</v>
      </c>
      <c r="F64" s="28">
        <f>+'Ark1'!D1416</f>
        <v>5</v>
      </c>
      <c r="G64" s="28" t="s">
        <v>446</v>
      </c>
      <c r="H64" s="28">
        <f>+'Ark1'!Q1416</f>
        <v>45</v>
      </c>
      <c r="I64" s="28">
        <f>+'Ark1'!R1416</f>
        <v>51</v>
      </c>
      <c r="J64" s="29">
        <f>+IF(I64=0,"",'Ark1'!AG1416)</f>
        <v>3.783695284186456</v>
      </c>
      <c r="K64" s="29">
        <f>+IF(I64=0,"",'Ark1'!AH1416)</f>
        <v>0</v>
      </c>
      <c r="L64" s="215"/>
      <c r="M64" s="34">
        <f>+'Ark1'!AI1416</f>
        <v>49</v>
      </c>
      <c r="N64" s="389"/>
      <c r="O64" s="29">
        <f>+IF(M64=0,"",'Ark1'!AJ1416)</f>
        <v>112.58775510204084</v>
      </c>
      <c r="P64" s="29">
        <f>+IF(M64=0,"",'Ark1'!AL1416)</f>
        <v>18.487578793367767</v>
      </c>
      <c r="Q64" s="215"/>
      <c r="R64" s="27">
        <f>+IF(I64=0,"",'Ark1'!S1416)</f>
        <v>5.882352941176471</v>
      </c>
      <c r="S64" s="29">
        <f>+IF(I64=0,"",'Ark1'!U1416)</f>
        <v>26.735294117647062</v>
      </c>
      <c r="T64" s="214"/>
      <c r="U64" s="29">
        <f>+IF(I64=0,"",'Ark1'!W1416)</f>
        <v>0</v>
      </c>
      <c r="V64" s="34">
        <f>+IF(I64=0,"",'Ark1'!X1416)</f>
        <v>90.196078431372513</v>
      </c>
      <c r="W64" s="34">
        <f>+IF(I64=0,"",'Ark1'!Y1416)</f>
        <v>76.470588235294116</v>
      </c>
      <c r="X64" s="34">
        <f>+IF(I64=0,"",'Ark1'!Z1416)</f>
        <v>6.4284546226183492</v>
      </c>
      <c r="Y64" s="29">
        <f>+IF(I64=0,"",'Ark1'!AA1416)</f>
        <v>1.9061002054140743</v>
      </c>
      <c r="Z64" s="29">
        <f>+IF(I64=0,"",'Ark1'!AB1416)</f>
        <v>0</v>
      </c>
      <c r="AA64" s="34">
        <f>+'Ark1'!AD1416</f>
        <v>0</v>
      </c>
      <c r="AB64" s="29">
        <f t="shared" si="6"/>
        <v>12.75</v>
      </c>
      <c r="AC64" s="29">
        <f t="shared" si="7"/>
        <v>1.1333333333333333</v>
      </c>
      <c r="AD64" s="214"/>
      <c r="AE64" s="239"/>
      <c r="AG64" s="29"/>
      <c r="AH64" s="27"/>
      <c r="AI64" s="28"/>
      <c r="AJ64" s="28"/>
      <c r="AK64" s="27"/>
      <c r="AL64" s="27"/>
      <c r="AM64" s="34"/>
      <c r="AN64" s="34"/>
      <c r="AO64" s="34"/>
    </row>
    <row r="65" spans="1:41" ht="16.5" customHeight="1">
      <c r="A65" s="214"/>
      <c r="B65" s="234">
        <f>+'Ark1'!C1423</f>
        <v>2024</v>
      </c>
      <c r="C65" s="214"/>
      <c r="D65" s="28">
        <f>+'Ark1'!M1417</f>
        <v>4</v>
      </c>
      <c r="E65" s="28" t="s">
        <v>95</v>
      </c>
      <c r="F65" s="28">
        <f>+'Ark1'!D1417</f>
        <v>6</v>
      </c>
      <c r="G65" s="28" t="s">
        <v>549</v>
      </c>
      <c r="H65" s="28">
        <f>+'Ark1'!Q1417</f>
        <v>20</v>
      </c>
      <c r="I65" s="28">
        <f>+'Ark1'!R1417</f>
        <v>32</v>
      </c>
      <c r="J65" s="29">
        <f>+IF(I65=0,"",'Ark1'!AG1417)</f>
        <v>5.0805550155521004</v>
      </c>
      <c r="K65" s="29">
        <f>+IF(I65=0,"",'Ark1'!AH1417)</f>
        <v>3.125</v>
      </c>
      <c r="L65" s="215"/>
      <c r="M65" s="34">
        <f>+'Ark1'!AI1417</f>
        <v>32</v>
      </c>
      <c r="N65" s="389"/>
      <c r="O65" s="29">
        <f>+IF(M65=0,"",'Ark1'!AJ1417)</f>
        <v>113.940625</v>
      </c>
      <c r="P65" s="29">
        <f>+IF(M65=0,"",'Ark1'!AL1417)</f>
        <v>17.702098229513275</v>
      </c>
      <c r="Q65" s="215"/>
      <c r="R65" s="27">
        <f>+IF(I65=0,"",'Ark1'!S1417)</f>
        <v>5.40625</v>
      </c>
      <c r="S65" s="29">
        <f>+IF(I65=0,"",'Ark1'!U1417)</f>
        <v>26.134374999999999</v>
      </c>
      <c r="T65" s="214"/>
      <c r="U65" s="29">
        <f>+IF(I65=0,"",'Ark1'!W1417)</f>
        <v>0</v>
      </c>
      <c r="V65" s="34">
        <f>+IF(I65=0,"",'Ark1'!X1417)</f>
        <v>96.875</v>
      </c>
      <c r="W65" s="34">
        <f>+IF(I65=0,"",'Ark1'!Y1417)</f>
        <v>81.25</v>
      </c>
      <c r="X65" s="34">
        <f>+IF(I65=0,"",'Ark1'!Z1417)</f>
        <v>4.7682287968778336</v>
      </c>
      <c r="Y65" s="29">
        <f>+IF(I65=0,"",'Ark1'!AA1417)</f>
        <v>1.5584322049739601</v>
      </c>
      <c r="Z65" s="29">
        <f>+IF(I65=0,"",'Ark1'!AB1417)</f>
        <v>0</v>
      </c>
      <c r="AA65" s="34">
        <f>+'Ark1'!AD1417</f>
        <v>0</v>
      </c>
      <c r="AB65" s="29">
        <f t="shared" si="6"/>
        <v>8</v>
      </c>
      <c r="AC65" s="29">
        <f t="shared" si="7"/>
        <v>1.6</v>
      </c>
      <c r="AD65" s="214"/>
      <c r="AE65" s="238"/>
      <c r="AG65" s="29"/>
      <c r="AH65" s="27"/>
      <c r="AI65" s="28"/>
      <c r="AJ65" s="28"/>
      <c r="AK65" s="240"/>
      <c r="AL65" s="240"/>
      <c r="AM65" s="34"/>
      <c r="AN65" s="34"/>
      <c r="AO65" s="34"/>
    </row>
    <row r="66" spans="1:41">
      <c r="A66" s="214"/>
      <c r="B66" s="234">
        <f>+'Ark1'!C1424</f>
        <v>2024</v>
      </c>
      <c r="C66" s="214"/>
      <c r="D66" s="28">
        <f>+'Ark1'!M1418</f>
        <v>4</v>
      </c>
      <c r="E66" s="28" t="s">
        <v>95</v>
      </c>
      <c r="F66" s="28">
        <f>+'Ark1'!D1418</f>
        <v>7</v>
      </c>
      <c r="G66" s="28" t="s">
        <v>550</v>
      </c>
      <c r="H66" s="28">
        <f>+'Ark1'!Q1418</f>
        <v>18</v>
      </c>
      <c r="I66" s="28">
        <f>+'Ark1'!R1418</f>
        <v>29</v>
      </c>
      <c r="J66" s="29">
        <f>+IF(I66=0,"",'Ark1'!AG1418)</f>
        <v>11.889846607947497</v>
      </c>
      <c r="K66" s="29">
        <f>+IF(I66=0,"",'Ark1'!AH1418)</f>
        <v>0</v>
      </c>
      <c r="L66" s="215"/>
      <c r="M66" s="34">
        <f>+'Ark1'!AI1418</f>
        <v>29</v>
      </c>
      <c r="N66" s="389"/>
      <c r="O66" s="29">
        <f>+IF(M66=0,"",'Ark1'!AJ1418)</f>
        <v>112.82068965517236</v>
      </c>
      <c r="P66" s="29">
        <f>+IF(M66=0,"",'Ark1'!AL1418)</f>
        <v>17.915936566470766</v>
      </c>
      <c r="Q66" s="215"/>
      <c r="R66" s="27">
        <f>+IF(I66=0,"",'Ark1'!S1418)</f>
        <v>5.862068965517242</v>
      </c>
      <c r="S66" s="29">
        <f>+IF(I66=0,"",'Ark1'!U1418)</f>
        <v>26.113793103448277</v>
      </c>
      <c r="T66" s="214"/>
      <c r="U66" s="29">
        <f>+IF(I66=0,"",'Ark1'!W1418)</f>
        <v>0</v>
      </c>
      <c r="V66" s="34">
        <f>+IF(I66=0,"",'Ark1'!X1418)</f>
        <v>96.551724137931018</v>
      </c>
      <c r="W66" s="34">
        <f>+IF(I66=0,"",'Ark1'!Y1418)</f>
        <v>65.517241379310363</v>
      </c>
      <c r="X66" s="34">
        <f>+IF(I66=0,"",'Ark1'!Z1418)</f>
        <v>6.2167584489319276</v>
      </c>
      <c r="Y66" s="29">
        <f>+IF(I66=0,"",'Ark1'!AA1418)</f>
        <v>1.2240165068481996</v>
      </c>
      <c r="Z66" s="29">
        <f>+IF(I66=0,"",'Ark1'!AB1418)</f>
        <v>0</v>
      </c>
      <c r="AA66" s="34">
        <f>+'Ark1'!AD1418</f>
        <v>0</v>
      </c>
      <c r="AB66" s="29">
        <f t="shared" si="6"/>
        <v>7.25</v>
      </c>
      <c r="AC66" s="29">
        <f t="shared" si="7"/>
        <v>1.6111111111111112</v>
      </c>
      <c r="AD66" s="214"/>
      <c r="AE66" s="217"/>
      <c r="AG66" s="29"/>
      <c r="AH66" s="27"/>
      <c r="AI66" s="217"/>
      <c r="AJ66" s="28"/>
      <c r="AN66" s="28"/>
    </row>
    <row r="67" spans="1:41" ht="15.6">
      <c r="A67" s="214"/>
      <c r="B67" s="234">
        <f>+'Ark1'!C1425</f>
        <v>2024</v>
      </c>
      <c r="C67" s="214"/>
      <c r="D67" s="28">
        <f>+'Ark1'!M1419</f>
        <v>4</v>
      </c>
      <c r="E67" s="28" t="s">
        <v>95</v>
      </c>
      <c r="F67" s="28">
        <f>+'Ark1'!D1419</f>
        <v>8</v>
      </c>
      <c r="G67" s="28" t="s">
        <v>551</v>
      </c>
      <c r="H67" s="28">
        <f>+'Ark1'!Q1419</f>
        <v>778</v>
      </c>
      <c r="I67" s="28">
        <f>+'Ark1'!R1419</f>
        <v>1720</v>
      </c>
      <c r="J67" s="29">
        <f>+IF(I67=0,"",'Ark1'!AG1419)</f>
        <v>13.614717034987519</v>
      </c>
      <c r="K67" s="29">
        <f>+IF(I67=0,"",'Ark1'!AH1419)</f>
        <v>2.3837209302325579</v>
      </c>
      <c r="L67" s="215"/>
      <c r="M67" s="34">
        <f>+'Ark1'!AI1419</f>
        <v>1717</v>
      </c>
      <c r="N67" s="389"/>
      <c r="O67" s="29">
        <f>+IF(M67=0,"",'Ark1'!AJ1419)</f>
        <v>113.39039021549236</v>
      </c>
      <c r="P67" s="29">
        <f>+IF(M67=0,"",'Ark1'!AL1419)</f>
        <v>18.155762644018381</v>
      </c>
      <c r="Q67" s="215"/>
      <c r="R67" s="27">
        <f>+IF(I67=0,"",'Ark1'!S1419)</f>
        <v>5.9593023255813993</v>
      </c>
      <c r="S67" s="29">
        <f>+IF(I67=0,"",'Ark1'!U1419)</f>
        <v>26.788720930232621</v>
      </c>
      <c r="T67" s="214"/>
      <c r="U67" s="29">
        <f>+IF(I67=0,"",'Ark1'!W1419)</f>
        <v>0</v>
      </c>
      <c r="V67" s="34">
        <f>+IF(I67=0,"",'Ark1'!X1419)</f>
        <v>93.895348837209355</v>
      </c>
      <c r="W67" s="34">
        <f>+IF(I67=0,"",'Ark1'!Y1419)</f>
        <v>78.430232558139551</v>
      </c>
      <c r="X67" s="34">
        <f>+IF(I67=0,"",'Ark1'!Z1419)</f>
        <v>5.8612097522035134</v>
      </c>
      <c r="Y67" s="29">
        <f>+IF(I67=0,"",'Ark1'!AA1419)</f>
        <v>1.2082928478947703</v>
      </c>
      <c r="Z67" s="29">
        <f>+IF(I67=0,"",'Ark1'!AB1419)</f>
        <v>0</v>
      </c>
      <c r="AA67" s="34">
        <f>+'Ark1'!AD1419</f>
        <v>0</v>
      </c>
      <c r="AB67" s="29">
        <f t="shared" si="6"/>
        <v>430</v>
      </c>
      <c r="AC67" s="29">
        <f t="shared" si="7"/>
        <v>2.2107969151670952</v>
      </c>
      <c r="AD67" s="214"/>
      <c r="AE67" s="217"/>
      <c r="AG67" s="29"/>
      <c r="AH67" s="27"/>
      <c r="AI67" s="241"/>
      <c r="AJ67" s="28"/>
      <c r="AK67" s="27"/>
      <c r="AL67" s="218"/>
      <c r="AN67" s="28"/>
    </row>
    <row r="68" spans="1:41" ht="15.6">
      <c r="A68" s="214"/>
      <c r="B68" s="234">
        <f>+'Ark1'!C1426</f>
        <v>2024</v>
      </c>
      <c r="C68" s="214"/>
      <c r="D68" s="28">
        <f>+'Ark1'!M1420</f>
        <v>4</v>
      </c>
      <c r="E68" s="28" t="s">
        <v>95</v>
      </c>
      <c r="F68" s="28">
        <f>+'Ark1'!D1420</f>
        <v>9</v>
      </c>
      <c r="G68" s="28" t="s">
        <v>552</v>
      </c>
      <c r="H68" s="28">
        <f>+'Ark1'!Q1420</f>
        <v>1174</v>
      </c>
      <c r="I68" s="28">
        <f>+'Ark1'!R1420</f>
        <v>2304</v>
      </c>
      <c r="J68" s="29">
        <f>+IF(I68=0,"",'Ark1'!AG1420)</f>
        <v>13.45710000838621</v>
      </c>
      <c r="K68" s="29">
        <f>+IF(I68=0,"",'Ark1'!AH1420)</f>
        <v>3.9930555555555554</v>
      </c>
      <c r="L68" s="215"/>
      <c r="M68" s="34">
        <f>+'Ark1'!AI1420</f>
        <v>2301</v>
      </c>
      <c r="N68" s="389"/>
      <c r="O68" s="29">
        <f>+IF(M68=0,"",'Ark1'!AJ1420)</f>
        <v>112.70082572794436</v>
      </c>
      <c r="P68" s="29">
        <f>+IF(M68=0,"",'Ark1'!AL1420)</f>
        <v>18.019110421243575</v>
      </c>
      <c r="Q68" s="215"/>
      <c r="R68" s="27">
        <f>+IF(I68=0,"",'Ark1'!S1420)</f>
        <v>5.890625</v>
      </c>
      <c r="S68" s="29">
        <f>+IF(I68=0,"",'Ark1'!U1420)</f>
        <v>26.187282986111097</v>
      </c>
      <c r="T68" s="214"/>
      <c r="U68" s="29">
        <f>+IF(I68=0,"",'Ark1'!W1420)</f>
        <v>0</v>
      </c>
      <c r="V68" s="34">
        <f>+IF(I68=0,"",'Ark1'!X1420)</f>
        <v>92.317708333333314</v>
      </c>
      <c r="W68" s="34">
        <f>+IF(I68=0,"",'Ark1'!Y1420)</f>
        <v>74.479166666666686</v>
      </c>
      <c r="X68" s="34">
        <f>+IF(I68=0,"",'Ark1'!Z1420)</f>
        <v>6.0557392640786478</v>
      </c>
      <c r="Y68" s="29">
        <f>+IF(I68=0,"",'Ark1'!AA1420)</f>
        <v>1.2262390098895897</v>
      </c>
      <c r="Z68" s="29">
        <f>+IF(I68=0,"",'Ark1'!AB1420)</f>
        <v>0</v>
      </c>
      <c r="AA68" s="34">
        <f>+'Ark1'!AD1420</f>
        <v>0</v>
      </c>
      <c r="AB68" s="29">
        <f t="shared" si="6"/>
        <v>576</v>
      </c>
      <c r="AC68" s="29">
        <f t="shared" si="7"/>
        <v>1.9625212947189097</v>
      </c>
      <c r="AD68" s="214"/>
      <c r="AE68" s="217"/>
      <c r="AG68" s="29"/>
      <c r="AH68" s="27"/>
      <c r="AI68" s="241"/>
      <c r="AJ68" s="28"/>
      <c r="AN68" s="28"/>
    </row>
    <row r="69" spans="1:41" ht="15.6">
      <c r="A69" s="214"/>
      <c r="B69" s="234">
        <f>+'Ark1'!C1427</f>
        <v>2024</v>
      </c>
      <c r="C69" s="214"/>
      <c r="D69" s="28">
        <f>+'Ark1'!M1421</f>
        <v>4</v>
      </c>
      <c r="E69" s="28" t="s">
        <v>95</v>
      </c>
      <c r="F69" s="28">
        <f>+'Ark1'!D1421</f>
        <v>10</v>
      </c>
      <c r="G69" s="28" t="s">
        <v>553</v>
      </c>
      <c r="H69" s="28">
        <f>+'Ark1'!Q1421</f>
        <v>2144</v>
      </c>
      <c r="I69" s="28">
        <f>+'Ark1'!R1421</f>
        <v>4507</v>
      </c>
      <c r="J69" s="29">
        <f>+IF(I69=0,"",'Ark1'!AG1421)</f>
        <v>10.0210946343025</v>
      </c>
      <c r="K69" s="29">
        <f>+IF(I69=0,"",'Ark1'!AH1421)</f>
        <v>2.9065897492789006</v>
      </c>
      <c r="L69" s="215"/>
      <c r="M69" s="34">
        <f>+'Ark1'!AI1421</f>
        <v>4497</v>
      </c>
      <c r="N69" s="389"/>
      <c r="O69" s="29">
        <f>+IF(M69=0,"",'Ark1'!AJ1421)</f>
        <v>113.27089170558148</v>
      </c>
      <c r="P69" s="29">
        <f>+IF(M69=0,"",'Ark1'!AL1421)</f>
        <v>17.941118752740131</v>
      </c>
      <c r="Q69" s="215"/>
      <c r="R69" s="27">
        <f>+IF(I69=0,"",'Ark1'!S1421)</f>
        <v>5.8460173064122483</v>
      </c>
      <c r="S69" s="29">
        <f>+IF(I69=0,"",'Ark1'!U1421)</f>
        <v>26.447881073885036</v>
      </c>
      <c r="T69" s="214"/>
      <c r="U69" s="29">
        <f>+IF(I69=0,"",'Ark1'!W1421)</f>
        <v>0</v>
      </c>
      <c r="V69" s="34">
        <f>+IF(I69=0,"",'Ark1'!X1421)</f>
        <v>92.544930108719754</v>
      </c>
      <c r="W69" s="34">
        <f>+IF(I69=0,"",'Ark1'!Y1421)</f>
        <v>74.617262036831605</v>
      </c>
      <c r="X69" s="34">
        <f>+IF(I69=0,"",'Ark1'!Z1421)</f>
        <v>6.1885080564348494</v>
      </c>
      <c r="Y69" s="29">
        <f>+IF(I69=0,"",'Ark1'!AA1421)</f>
        <v>1.2213557168745941</v>
      </c>
      <c r="Z69" s="29">
        <f>+IF(I69=0,"",'Ark1'!AB1421)</f>
        <v>0</v>
      </c>
      <c r="AA69" s="34">
        <f>+'Ark1'!AD1421</f>
        <v>0</v>
      </c>
      <c r="AB69" s="29">
        <f t="shared" si="6"/>
        <v>1126.75</v>
      </c>
      <c r="AC69" s="29">
        <f t="shared" si="7"/>
        <v>2.1021455223880596</v>
      </c>
      <c r="AD69" s="214"/>
      <c r="AE69" s="217"/>
      <c r="AG69" s="29"/>
      <c r="AH69" s="27"/>
      <c r="AI69" s="241"/>
      <c r="AJ69" s="28"/>
      <c r="AN69" s="28"/>
    </row>
    <row r="70" spans="1:41" ht="15.6">
      <c r="A70" s="214"/>
      <c r="B70" s="234">
        <f>+'Ark1'!C1428</f>
        <v>2024</v>
      </c>
      <c r="C70" s="214"/>
      <c r="D70" s="28">
        <f>+'Ark1'!M1422</f>
        <v>4</v>
      </c>
      <c r="E70" s="28" t="s">
        <v>95</v>
      </c>
      <c r="F70" s="28">
        <f>+'Ark1'!D1422</f>
        <v>11</v>
      </c>
      <c r="G70" s="28" t="s">
        <v>554</v>
      </c>
      <c r="H70" s="28">
        <f>+'Ark1'!Q1422</f>
        <v>873</v>
      </c>
      <c r="I70" s="28">
        <f>+'Ark1'!R1422</f>
        <v>1732</v>
      </c>
      <c r="J70" s="29">
        <f>+IF(I70=0,"",'Ark1'!AG1422)</f>
        <v>9.2484965538718686</v>
      </c>
      <c r="K70" s="29">
        <f>+IF(I70=0,"",'Ark1'!AH1422)</f>
        <v>2.9445727482678987</v>
      </c>
      <c r="L70" s="215"/>
      <c r="M70" s="34">
        <f>+'Ark1'!AI1422</f>
        <v>1730</v>
      </c>
      <c r="N70" s="389"/>
      <c r="O70" s="29">
        <f>+IF(M70=0,"",'Ark1'!AJ1422)</f>
        <v>112.7917341040462</v>
      </c>
      <c r="P70" s="29">
        <f>+IF(M70=0,"",'Ark1'!AL1422)</f>
        <v>0</v>
      </c>
      <c r="Q70" s="215"/>
      <c r="R70" s="27">
        <f>+IF(I70=0,"",'Ark1'!S1422)</f>
        <v>5.6957274826789845</v>
      </c>
      <c r="S70" s="29">
        <f>+IF(I70=0,"",'Ark1'!U1422)</f>
        <v>25.651212471131647</v>
      </c>
      <c r="T70" s="214"/>
      <c r="U70" s="29">
        <f>+IF(I70=0,"",'Ark1'!W1422)</f>
        <v>0</v>
      </c>
      <c r="V70" s="34">
        <f>+IF(I70=0,"",'Ark1'!X1422)</f>
        <v>91.859122401847515</v>
      </c>
      <c r="W70" s="34">
        <f>+IF(I70=0,"",'Ark1'!Y1422)</f>
        <v>69.688221709006953</v>
      </c>
      <c r="X70" s="34">
        <f>+IF(I70=0,"",'Ark1'!Z1422)</f>
        <v>6.0772494126600076</v>
      </c>
      <c r="Y70" s="29">
        <f>+IF(I70=0,"",'Ark1'!AA1422)</f>
        <v>1.2775030638551339</v>
      </c>
      <c r="Z70" s="29">
        <f>+IF(I70=0,"",'Ark1'!AB1422)</f>
        <v>0</v>
      </c>
      <c r="AA70" s="34">
        <f>+'Ark1'!AD1422</f>
        <v>0</v>
      </c>
      <c r="AB70" s="29">
        <f t="shared" si="6"/>
        <v>433</v>
      </c>
      <c r="AC70" s="29">
        <f t="shared" si="7"/>
        <v>1.9839633447880871</v>
      </c>
      <c r="AD70" s="214"/>
      <c r="AE70" s="217"/>
      <c r="AG70" s="29"/>
      <c r="AH70" s="27"/>
      <c r="AI70" s="241"/>
      <c r="AJ70" s="28"/>
      <c r="AN70" s="28"/>
    </row>
    <row r="71" spans="1:41" ht="15.6">
      <c r="A71" s="214"/>
      <c r="B71" s="234">
        <f>+'Ark1'!C1429</f>
        <v>2024</v>
      </c>
      <c r="C71" s="214"/>
      <c r="D71" s="28">
        <f>+'Ark1'!M1423</f>
        <v>4</v>
      </c>
      <c r="E71" s="28" t="s">
        <v>95</v>
      </c>
      <c r="F71" s="28">
        <f>+'Ark1'!D1423</f>
        <v>12</v>
      </c>
      <c r="G71" s="28" t="s">
        <v>555</v>
      </c>
      <c r="H71" s="28">
        <f>+'Ark1'!Q1423</f>
        <v>111</v>
      </c>
      <c r="I71" s="28">
        <f>+'Ark1'!R1423</f>
        <v>182</v>
      </c>
      <c r="J71" s="29">
        <f>+IF(I71=0,"",'Ark1'!AG1423)</f>
        <v>6.9692321041783014</v>
      </c>
      <c r="K71" s="29">
        <f>+IF(I71=0,"",'Ark1'!AH1423)</f>
        <v>1.648351648351648</v>
      </c>
      <c r="L71" s="215"/>
      <c r="M71" s="34">
        <f>+'Ark1'!AI1423</f>
        <v>182</v>
      </c>
      <c r="N71" s="389"/>
      <c r="O71" s="29">
        <f>+IF(M71=0,"",'Ark1'!AJ1423)</f>
        <v>110.59010989010986</v>
      </c>
      <c r="P71" s="29">
        <f>+IF(M71=0,"",'Ark1'!AL1423)</f>
        <v>0</v>
      </c>
      <c r="Q71" s="215"/>
      <c r="R71" s="27">
        <f>+IF(I71=0,"",'Ark1'!S1423)</f>
        <v>5.2747252747252737</v>
      </c>
      <c r="S71" s="29">
        <f>+IF(I71=0,"",'Ark1'!U1423)</f>
        <v>23.389010989010998</v>
      </c>
      <c r="T71" s="214"/>
      <c r="U71" s="29">
        <f>+IF(I71=0,"",'Ark1'!W1423)</f>
        <v>0</v>
      </c>
      <c r="V71" s="34">
        <f>+IF(I71=0,"",'Ark1'!X1423)</f>
        <v>82.417582417582395</v>
      </c>
      <c r="W71" s="34">
        <f>+IF(I71=0,"",'Ark1'!Y1423)</f>
        <v>54.395604395604408</v>
      </c>
      <c r="X71" s="34">
        <f>+IF(I71=0,"",'Ark1'!Z1423)</f>
        <v>6.83040955040416</v>
      </c>
      <c r="Y71" s="29">
        <f>+IF(I71=0,"",'Ark1'!AA1423)</f>
        <v>1.2887163224274218</v>
      </c>
      <c r="Z71" s="29">
        <f>+IF(I71=0,"",'Ark1'!AB1423)</f>
        <v>0</v>
      </c>
      <c r="AA71" s="34">
        <f>+'Ark1'!AD1423</f>
        <v>0</v>
      </c>
      <c r="AB71" s="29">
        <f t="shared" si="6"/>
        <v>45.5</v>
      </c>
      <c r="AC71" s="29">
        <f t="shared" si="7"/>
        <v>1.6396396396396395</v>
      </c>
      <c r="AD71" s="214"/>
      <c r="AE71" s="217"/>
      <c r="AG71" s="29"/>
      <c r="AH71" s="27"/>
      <c r="AI71" s="241"/>
      <c r="AJ71" s="28"/>
      <c r="AN71" s="28"/>
    </row>
    <row r="72" spans="1:41" ht="15.6">
      <c r="A72" s="214"/>
      <c r="B72" s="234">
        <f>+'Ark1'!C1430</f>
        <v>2024</v>
      </c>
      <c r="C72" s="214"/>
      <c r="D72" s="214"/>
      <c r="E72" s="214"/>
      <c r="F72" s="214"/>
      <c r="G72" s="214"/>
      <c r="H72" s="214"/>
      <c r="I72" s="214"/>
      <c r="J72" s="215"/>
      <c r="K72" s="215"/>
      <c r="L72" s="215"/>
      <c r="M72" s="215"/>
      <c r="N72" s="389"/>
      <c r="O72" s="215"/>
      <c r="P72" s="215"/>
      <c r="Q72" s="215"/>
      <c r="R72" s="214"/>
      <c r="S72" s="214"/>
      <c r="T72" s="214"/>
      <c r="U72" s="216"/>
      <c r="V72" s="216"/>
      <c r="W72" s="216"/>
      <c r="X72" s="216"/>
      <c r="Y72" s="215"/>
      <c r="Z72" s="214"/>
      <c r="AA72" s="216"/>
      <c r="AB72" s="216"/>
      <c r="AC72" s="215"/>
      <c r="AD72" s="214"/>
      <c r="AE72" s="217"/>
      <c r="AG72" s="29"/>
      <c r="AH72" s="27"/>
      <c r="AI72" s="218"/>
      <c r="AJ72" s="28"/>
      <c r="AN72" s="28"/>
    </row>
    <row r="73" spans="1:41" ht="22.8">
      <c r="A73" s="214"/>
      <c r="B73" s="234">
        <f>+'Ark1'!C1431</f>
        <v>2024</v>
      </c>
      <c r="C73" s="214"/>
      <c r="D73" s="214"/>
      <c r="E73" s="258" t="str">
        <f>+E75</f>
        <v>2</v>
      </c>
      <c r="F73" s="214"/>
      <c r="G73" s="214"/>
      <c r="H73" s="214"/>
      <c r="I73" s="238">
        <f>SUM(I75:I86)</f>
        <v>15367</v>
      </c>
      <c r="J73" s="215"/>
      <c r="K73" s="215"/>
      <c r="L73" s="215"/>
      <c r="M73" s="241">
        <f>+Fettgruppe!K14</f>
        <v>15101</v>
      </c>
      <c r="N73" s="215"/>
      <c r="O73" s="265">
        <f>+Fettgruppe!P14</f>
        <v>113.25712866697488</v>
      </c>
      <c r="P73" s="265">
        <f>+Fettgruppe!R14</f>
        <v>19.129999693591433</v>
      </c>
      <c r="Q73" s="215"/>
      <c r="R73" s="214"/>
      <c r="S73" s="265">
        <f>+Fettgruppe!M14</f>
        <v>28.056120257695017</v>
      </c>
      <c r="T73" s="214"/>
      <c r="U73" s="216"/>
      <c r="V73" s="216"/>
      <c r="W73" s="216"/>
      <c r="X73" s="216"/>
      <c r="Y73" s="215"/>
      <c r="Z73" s="214"/>
      <c r="AA73" s="216"/>
      <c r="AB73" s="216"/>
      <c r="AC73" s="215"/>
      <c r="AD73" s="214"/>
      <c r="AE73" s="217"/>
      <c r="AG73" s="29"/>
      <c r="AH73" s="27"/>
      <c r="AI73" s="218"/>
      <c r="AJ73" s="28"/>
      <c r="AN73" s="28"/>
    </row>
    <row r="74" spans="1:41" ht="15.6">
      <c r="A74" s="214"/>
      <c r="B74" s="234"/>
      <c r="C74" s="214"/>
      <c r="D74" s="214"/>
      <c r="E74" s="214"/>
      <c r="F74" s="214"/>
      <c r="G74" s="214"/>
      <c r="H74" s="214"/>
      <c r="I74" s="214"/>
      <c r="J74" s="215"/>
      <c r="K74" s="215"/>
      <c r="L74" s="215"/>
      <c r="M74" s="215"/>
      <c r="N74" s="215"/>
      <c r="O74" s="215"/>
      <c r="P74" s="215"/>
      <c r="Q74" s="215"/>
      <c r="R74" s="214"/>
      <c r="S74" s="214"/>
      <c r="T74" s="214"/>
      <c r="U74" s="216"/>
      <c r="V74" s="216"/>
      <c r="W74" s="216"/>
      <c r="X74" s="216"/>
      <c r="Y74" s="215"/>
      <c r="Z74" s="214"/>
      <c r="AA74" s="216"/>
      <c r="AB74" s="216"/>
      <c r="AC74" s="231"/>
      <c r="AD74" s="214"/>
      <c r="AE74" s="217"/>
      <c r="AG74" s="29"/>
      <c r="AH74" s="27"/>
      <c r="AI74" s="218"/>
      <c r="AJ74" s="28"/>
      <c r="AN74" s="28"/>
    </row>
    <row r="75" spans="1:41" ht="15.6">
      <c r="A75" s="214"/>
      <c r="B75" s="234">
        <f>+'Ark1'!C1436</f>
        <v>2024</v>
      </c>
      <c r="C75" s="214"/>
      <c r="D75" s="234">
        <f>+'Ark1'!M1424</f>
        <v>5</v>
      </c>
      <c r="E75" s="244" t="s">
        <v>96</v>
      </c>
      <c r="F75" s="234">
        <f>+'Ark1'!D1424</f>
        <v>1</v>
      </c>
      <c r="G75" s="234" t="s">
        <v>545</v>
      </c>
      <c r="H75" s="234">
        <f>+'Ark1'!Q1424</f>
        <v>71</v>
      </c>
      <c r="I75" s="234">
        <f>+'Ark1'!R1424</f>
        <v>141</v>
      </c>
      <c r="J75" s="235">
        <f>+IF(I75=0,"",'Ark1'!AG1424)</f>
        <v>8.3726223784077849</v>
      </c>
      <c r="K75" s="235">
        <f>+IF(I75=0,"",'Ark1'!AH1424)</f>
        <v>0</v>
      </c>
      <c r="L75" s="215"/>
      <c r="M75" s="237">
        <f>+'Ark1'!AI1424</f>
        <v>93</v>
      </c>
      <c r="N75" s="215"/>
      <c r="O75" s="235">
        <f>+IF(M75=0,"",'Ark1'!AJ1424)</f>
        <v>113.263440860215</v>
      </c>
      <c r="P75" s="235">
        <f>+IF(M75=0,"",'Ark1'!AL1424)</f>
        <v>17.540580581073609</v>
      </c>
      <c r="Q75" s="215"/>
      <c r="R75" s="236">
        <f>+IF(I75=0,"",'Ark1'!S1424)</f>
        <v>5.9858156028368752</v>
      </c>
      <c r="S75" s="235">
        <f>+IF(I75=0,"",'Ark1'!U1424)</f>
        <v>23.791489361702112</v>
      </c>
      <c r="T75" s="214"/>
      <c r="U75" s="235">
        <f>+IF(I75=0,"",'Ark1'!W1424)</f>
        <v>0</v>
      </c>
      <c r="V75" s="237">
        <f>+IF(I75=0,"",'Ark1'!X1424)</f>
        <v>77.304964539007074</v>
      </c>
      <c r="W75" s="237">
        <f>+IF(I75=0,"",'Ark1'!Y1424)</f>
        <v>59.574468085106389</v>
      </c>
      <c r="X75" s="237">
        <f>+IF(I75=0,"",'Ark1'!Z1424)</f>
        <v>7.1659902965841598</v>
      </c>
      <c r="Y75" s="235">
        <f>+IF(I75=0,"",'Ark1'!AA1424)</f>
        <v>1.4291088112409351</v>
      </c>
      <c r="Z75" s="235">
        <f>+IF(I75=0,"",'Ark1'!AB1424)</f>
        <v>0</v>
      </c>
      <c r="AA75" s="237">
        <f>+'Ark1'!AD1424</f>
        <v>0</v>
      </c>
      <c r="AB75" s="235">
        <f>+IF(I75=0,"",I75/D75)</f>
        <v>28.2</v>
      </c>
      <c r="AC75" s="235">
        <f>+IF(I75=0,"",I75/H75)</f>
        <v>1.9859154929577465</v>
      </c>
      <c r="AD75" s="214"/>
      <c r="AE75" s="217"/>
      <c r="AG75" s="29"/>
      <c r="AH75" s="27"/>
      <c r="AI75" s="241"/>
      <c r="AJ75" s="28"/>
      <c r="AN75" s="28"/>
    </row>
    <row r="76" spans="1:41" ht="15.6">
      <c r="A76" s="214"/>
      <c r="B76" s="234">
        <f>+'Ark1'!C1437</f>
        <v>2024</v>
      </c>
      <c r="C76" s="214"/>
      <c r="D76" s="234">
        <f>+'Ark1'!M1425</f>
        <v>5</v>
      </c>
      <c r="E76" s="244" t="s">
        <v>96</v>
      </c>
      <c r="F76" s="234">
        <f>+'Ark1'!D1425</f>
        <v>2</v>
      </c>
      <c r="G76" s="234" t="s">
        <v>546</v>
      </c>
      <c r="H76" s="234">
        <f>+'Ark1'!Q1425</f>
        <v>82</v>
      </c>
      <c r="I76" s="234">
        <f>+'Ark1'!R1425</f>
        <v>115</v>
      </c>
      <c r="J76" s="235">
        <f>+IF(I76=0,"",'Ark1'!AG1425)</f>
        <v>7.3311936879725632</v>
      </c>
      <c r="K76" s="235">
        <f>+IF(I76=0,"",'Ark1'!AH1425)</f>
        <v>0</v>
      </c>
      <c r="L76" s="215"/>
      <c r="M76" s="237">
        <f>+'Ark1'!AI1425</f>
        <v>102</v>
      </c>
      <c r="N76" s="215"/>
      <c r="O76" s="235">
        <f>+IF(M76=0,"",'Ark1'!AJ1425)</f>
        <v>113.00196078431368</v>
      </c>
      <c r="P76" s="235">
        <f>+IF(M76=0,"",'Ark1'!AL1425)</f>
        <v>20.257123781708746</v>
      </c>
      <c r="Q76" s="215"/>
      <c r="R76" s="236">
        <f>+IF(I76=0,"",'Ark1'!S1425)</f>
        <v>6.7304347826086932</v>
      </c>
      <c r="S76" s="235">
        <f>+IF(I76=0,"",'Ark1'!U1425)</f>
        <v>28.860869565217399</v>
      </c>
      <c r="T76" s="214"/>
      <c r="U76" s="235">
        <f>+IF(I76=0,"",'Ark1'!W1425)</f>
        <v>0</v>
      </c>
      <c r="V76" s="237">
        <f>+IF(I76=0,"",'Ark1'!X1425)</f>
        <v>96.521739130434781</v>
      </c>
      <c r="W76" s="237">
        <f>+IF(I76=0,"",'Ark1'!Y1425)</f>
        <v>84.347826086956516</v>
      </c>
      <c r="X76" s="237">
        <f>+IF(I76=0,"",'Ark1'!Z1425)</f>
        <v>5.996806333405952</v>
      </c>
      <c r="Y76" s="235">
        <f>+IF(I76=0,"",'Ark1'!AA1425)</f>
        <v>1.4821942554753345</v>
      </c>
      <c r="Z76" s="235">
        <f>+IF(I76=0,"",'Ark1'!AB1425)</f>
        <v>0</v>
      </c>
      <c r="AA76" s="237">
        <f>+'Ark1'!AD1425</f>
        <v>0</v>
      </c>
      <c r="AB76" s="235">
        <f t="shared" ref="AB76:AB86" si="8">+IF(I76=0,"",I76/D76)</f>
        <v>23</v>
      </c>
      <c r="AC76" s="235">
        <f t="shared" ref="AC76:AC86" si="9">+IF(I76=0,"",I76/H76)</f>
        <v>1.4024390243902438</v>
      </c>
      <c r="AD76" s="214"/>
      <c r="AE76" s="217"/>
      <c r="AG76" s="29"/>
      <c r="AH76" s="27"/>
      <c r="AI76" s="241"/>
      <c r="AJ76" s="28"/>
      <c r="AN76" s="28"/>
    </row>
    <row r="77" spans="1:41" ht="15.6">
      <c r="A77" s="214"/>
      <c r="B77" s="234">
        <f>+'Ark1'!C1438</f>
        <v>2024</v>
      </c>
      <c r="C77" s="214"/>
      <c r="D77" s="234">
        <f>+'Ark1'!M1426</f>
        <v>5</v>
      </c>
      <c r="E77" s="244" t="s">
        <v>96</v>
      </c>
      <c r="F77" s="234">
        <f>+'Ark1'!D1426</f>
        <v>3</v>
      </c>
      <c r="G77" s="234" t="s">
        <v>547</v>
      </c>
      <c r="H77" s="234">
        <f>+'Ark1'!Q1426</f>
        <v>493</v>
      </c>
      <c r="I77" s="234">
        <f>+'Ark1'!R1426</f>
        <v>806</v>
      </c>
      <c r="J77" s="235">
        <f>+IF(I77=0,"",'Ark1'!AG1426)</f>
        <v>6.216339810795402</v>
      </c>
      <c r="K77" s="235">
        <f>+IF(I77=0,"",'Ark1'!AH1426)</f>
        <v>3.9702233250620358</v>
      </c>
      <c r="L77" s="215"/>
      <c r="M77" s="237">
        <f>+'Ark1'!AI1426</f>
        <v>684</v>
      </c>
      <c r="N77" s="215"/>
      <c r="O77" s="235">
        <f>+IF(M77=0,"",'Ark1'!AJ1426)</f>
        <v>114.65146198830404</v>
      </c>
      <c r="P77" s="235">
        <f>+IF(M77=0,"",'Ark1'!AL1426)</f>
        <v>19.444556345236453</v>
      </c>
      <c r="Q77" s="215"/>
      <c r="R77" s="236">
        <f>+IF(I77=0,"",'Ark1'!S1426)</f>
        <v>6.6650124069478895</v>
      </c>
      <c r="S77" s="235">
        <f>+IF(I77=0,"",'Ark1'!U1426)</f>
        <v>29.649503722084376</v>
      </c>
      <c r="T77" s="214"/>
      <c r="U77" s="235">
        <f>+IF(I77=0,"",'Ark1'!W1426)</f>
        <v>0</v>
      </c>
      <c r="V77" s="237">
        <f>+IF(I77=0,"",'Ark1'!X1426)</f>
        <v>97.766749379652623</v>
      </c>
      <c r="W77" s="237">
        <f>+IF(I77=0,"",'Ark1'!Y1426)</f>
        <v>88.213399503722059</v>
      </c>
      <c r="X77" s="237">
        <f>+IF(I77=0,"",'Ark1'!Z1426)</f>
        <v>6.1296835844534803</v>
      </c>
      <c r="Y77" s="235">
        <f>+IF(I77=0,"",'Ark1'!AA1426)</f>
        <v>1.5977470761822874</v>
      </c>
      <c r="Z77" s="235">
        <f>+IF(I77=0,"",'Ark1'!AB1426)</f>
        <v>0</v>
      </c>
      <c r="AA77" s="237">
        <f>+'Ark1'!AD1426</f>
        <v>0</v>
      </c>
      <c r="AB77" s="235">
        <f t="shared" si="8"/>
        <v>161.19999999999999</v>
      </c>
      <c r="AC77" s="235">
        <f t="shared" si="9"/>
        <v>1.6348884381338742</v>
      </c>
      <c r="AD77" s="214"/>
      <c r="AE77" s="217"/>
      <c r="AG77" s="29"/>
      <c r="AH77" s="27"/>
      <c r="AI77" s="241"/>
      <c r="AJ77" s="28"/>
      <c r="AN77" s="28"/>
    </row>
    <row r="78" spans="1:41" ht="15.6">
      <c r="A78" s="214"/>
      <c r="B78" s="234">
        <f>+'Ark1'!C1439</f>
        <v>2024</v>
      </c>
      <c r="C78" s="214"/>
      <c r="D78" s="234">
        <f>+'Ark1'!M1427</f>
        <v>5</v>
      </c>
      <c r="E78" s="244" t="s">
        <v>96</v>
      </c>
      <c r="F78" s="234">
        <f>+'Ark1'!D1427</f>
        <v>4</v>
      </c>
      <c r="G78" s="234" t="s">
        <v>548</v>
      </c>
      <c r="H78" s="234">
        <f>+'Ark1'!Q1427</f>
        <v>104</v>
      </c>
      <c r="I78" s="234">
        <f>+'Ark1'!R1427</f>
        <v>147</v>
      </c>
      <c r="J78" s="235">
        <f>+IF(I78=0,"",'Ark1'!AG1427)</f>
        <v>8.4354256409384103</v>
      </c>
      <c r="K78" s="235">
        <f>+IF(I78=0,"",'Ark1'!AH1427)</f>
        <v>2.0408163265306123</v>
      </c>
      <c r="L78" s="215"/>
      <c r="M78" s="237">
        <f>+'Ark1'!AI1427</f>
        <v>103</v>
      </c>
      <c r="N78" s="215"/>
      <c r="O78" s="235">
        <f>+IF(M78=0,"",'Ark1'!AJ1427)</f>
        <v>113.32135922330097</v>
      </c>
      <c r="P78" s="235">
        <f>+IF(M78=0,"",'Ark1'!AL1427)</f>
        <v>19.073651628340755</v>
      </c>
      <c r="Q78" s="215"/>
      <c r="R78" s="236">
        <f>+IF(I78=0,"",'Ark1'!S1427)</f>
        <v>6.1360544217687103</v>
      </c>
      <c r="S78" s="235">
        <f>+IF(I78=0,"",'Ark1'!U1427)</f>
        <v>26.989115646258501</v>
      </c>
      <c r="T78" s="214"/>
      <c r="U78" s="235">
        <f>+IF(I78=0,"",'Ark1'!W1427)</f>
        <v>0</v>
      </c>
      <c r="V78" s="237">
        <f>+IF(I78=0,"",'Ark1'!X1427)</f>
        <v>89.115646258503418</v>
      </c>
      <c r="W78" s="237">
        <f>+IF(I78=0,"",'Ark1'!Y1427)</f>
        <v>74.829931972789097</v>
      </c>
      <c r="X78" s="237">
        <f>+IF(I78=0,"",'Ark1'!Z1427)</f>
        <v>7.4283528287589604</v>
      </c>
      <c r="Y78" s="235">
        <f>+IF(I78=0,"",'Ark1'!AA1427)</f>
        <v>1.7598680214210902</v>
      </c>
      <c r="Z78" s="235">
        <f>+IF(I78=0,"",'Ark1'!AB1427)</f>
        <v>0</v>
      </c>
      <c r="AA78" s="237">
        <f>+'Ark1'!AD1427</f>
        <v>0</v>
      </c>
      <c r="AB78" s="235">
        <f t="shared" si="8"/>
        <v>29.4</v>
      </c>
      <c r="AC78" s="235">
        <f t="shared" si="9"/>
        <v>1.4134615384615385</v>
      </c>
      <c r="AD78" s="214"/>
      <c r="AE78" s="217"/>
      <c r="AG78" s="29"/>
      <c r="AH78" s="27"/>
      <c r="AI78" s="241"/>
      <c r="AJ78" s="28"/>
      <c r="AN78" s="28"/>
    </row>
    <row r="79" spans="1:41" ht="15.6">
      <c r="A79" s="214"/>
      <c r="B79" s="234">
        <f>+'Ark1'!C1440</f>
        <v>2024</v>
      </c>
      <c r="C79" s="214"/>
      <c r="D79" s="234">
        <f>+'Ark1'!M1428</f>
        <v>5</v>
      </c>
      <c r="E79" s="244" t="s">
        <v>96</v>
      </c>
      <c r="F79" s="234">
        <f>+'Ark1'!D1428</f>
        <v>5</v>
      </c>
      <c r="G79" s="234" t="s">
        <v>446</v>
      </c>
      <c r="H79" s="234">
        <f>+'Ark1'!Q1428</f>
        <v>75</v>
      </c>
      <c r="I79" s="234">
        <f>+'Ark1'!R1428</f>
        <v>92</v>
      </c>
      <c r="J79" s="235">
        <f>+IF(I79=0,"",'Ark1'!AG1428)</f>
        <v>7.6800550557495004</v>
      </c>
      <c r="K79" s="235">
        <f>+IF(I79=0,"",'Ark1'!AH1428)</f>
        <v>2.1739130434782608</v>
      </c>
      <c r="L79" s="215"/>
      <c r="M79" s="237">
        <f>+'Ark1'!AI1428</f>
        <v>90</v>
      </c>
      <c r="N79" s="215"/>
      <c r="O79" s="235">
        <f>+IF(M79=0,"",'Ark1'!AJ1428)</f>
        <v>114.25888888888896</v>
      </c>
      <c r="P79" s="235">
        <f>+IF(M79=0,"",'Ark1'!AL1428)</f>
        <v>20.044268961265789</v>
      </c>
      <c r="Q79" s="215"/>
      <c r="R79" s="236">
        <f>+IF(I79=0,"",'Ark1'!S1428)</f>
        <v>6.8369565217391308</v>
      </c>
      <c r="S79" s="235">
        <f>+IF(I79=0,"",'Ark1'!U1428)</f>
        <v>30.082608695652173</v>
      </c>
      <c r="T79" s="214"/>
      <c r="U79" s="235">
        <f>+IF(I79=0,"",'Ark1'!W1428)</f>
        <v>0</v>
      </c>
      <c r="V79" s="237">
        <f>+IF(I79=0,"",'Ark1'!X1428)</f>
        <v>97.826086956521749</v>
      </c>
      <c r="W79" s="237">
        <f>+IF(I79=0,"",'Ark1'!Y1428)</f>
        <v>88.043478260869563</v>
      </c>
      <c r="X79" s="237">
        <f>+IF(I79=0,"",'Ark1'!Z1428)</f>
        <v>6.0091164201759888</v>
      </c>
      <c r="Y79" s="235">
        <f>+IF(I79=0,"",'Ark1'!AA1428)</f>
        <v>1.4467142225014251</v>
      </c>
      <c r="Z79" s="235">
        <f>+IF(I79=0,"",'Ark1'!AB1428)</f>
        <v>0</v>
      </c>
      <c r="AA79" s="237">
        <f>+'Ark1'!AD1428</f>
        <v>0</v>
      </c>
      <c r="AB79" s="235">
        <f t="shared" si="8"/>
        <v>18.399999999999999</v>
      </c>
      <c r="AC79" s="235">
        <f t="shared" si="9"/>
        <v>1.2266666666666666</v>
      </c>
      <c r="AD79" s="214"/>
      <c r="AE79" s="217"/>
      <c r="AG79" s="29"/>
      <c r="AH79" s="27"/>
      <c r="AI79" s="241"/>
      <c r="AJ79" s="28"/>
      <c r="AN79" s="28"/>
    </row>
    <row r="80" spans="1:41" ht="15.6">
      <c r="A80" s="214"/>
      <c r="B80" s="234">
        <f>+'Ark1'!C1441</f>
        <v>2024</v>
      </c>
      <c r="C80" s="214"/>
      <c r="D80" s="234">
        <f>+'Ark1'!M1429</f>
        <v>5</v>
      </c>
      <c r="E80" s="244" t="s">
        <v>96</v>
      </c>
      <c r="F80" s="234">
        <f>+'Ark1'!D1429</f>
        <v>6</v>
      </c>
      <c r="G80" s="234" t="s">
        <v>549</v>
      </c>
      <c r="H80" s="234">
        <f>+'Ark1'!Q1429</f>
        <v>32</v>
      </c>
      <c r="I80" s="234">
        <f>+'Ark1'!R1429</f>
        <v>40</v>
      </c>
      <c r="J80" s="235">
        <f>+IF(I80=0,"",'Ark1'!AG1429)</f>
        <v>6.945591951788491</v>
      </c>
      <c r="K80" s="235">
        <f>+IF(I80=0,"",'Ark1'!AH1429)</f>
        <v>0</v>
      </c>
      <c r="L80" s="215"/>
      <c r="M80" s="237">
        <f>+'Ark1'!AI1429</f>
        <v>40</v>
      </c>
      <c r="N80" s="215"/>
      <c r="O80" s="235">
        <f>+IF(M80=0,"",'Ark1'!AJ1429)</f>
        <v>113.03249999999998</v>
      </c>
      <c r="P80" s="235">
        <f>+IF(M80=0,"",'Ark1'!AL1429)</f>
        <v>19.638935117053794</v>
      </c>
      <c r="Q80" s="215"/>
      <c r="R80" s="236">
        <f>+IF(I80=0,"",'Ark1'!S1429)</f>
        <v>6.65</v>
      </c>
      <c r="S80" s="235">
        <f>+IF(I80=0,"",'Ark1'!U1429)</f>
        <v>28.582500000000003</v>
      </c>
      <c r="T80" s="214"/>
      <c r="U80" s="235">
        <f>+IF(I80=0,"",'Ark1'!W1429)</f>
        <v>0</v>
      </c>
      <c r="V80" s="237">
        <f>+IF(I80=0,"",'Ark1'!X1429)</f>
        <v>95</v>
      </c>
      <c r="W80" s="237">
        <f>+IF(I80=0,"",'Ark1'!Y1429)</f>
        <v>77.5</v>
      </c>
      <c r="X80" s="237">
        <f>+IF(I80=0,"",'Ark1'!Z1429)</f>
        <v>6.7281456397732589</v>
      </c>
      <c r="Y80" s="235">
        <f>+IF(I80=0,"",'Ark1'!AA1429)</f>
        <v>1.5091388272786559</v>
      </c>
      <c r="Z80" s="235">
        <f>+IF(I80=0,"",'Ark1'!AB1429)</f>
        <v>0</v>
      </c>
      <c r="AA80" s="237">
        <f>+'Ark1'!AD1429</f>
        <v>0</v>
      </c>
      <c r="AB80" s="235">
        <f t="shared" si="8"/>
        <v>8</v>
      </c>
      <c r="AC80" s="235">
        <f t="shared" si="9"/>
        <v>1.25</v>
      </c>
      <c r="AD80" s="214"/>
      <c r="AE80" s="217"/>
      <c r="AG80" s="29"/>
      <c r="AH80" s="27"/>
      <c r="AI80" s="241"/>
      <c r="AJ80" s="28"/>
      <c r="AN80" s="28"/>
    </row>
    <row r="81" spans="1:40" ht="15.6">
      <c r="A81" s="214"/>
      <c r="B81" s="234">
        <f>+'Ark1'!C1442</f>
        <v>2024</v>
      </c>
      <c r="C81" s="214"/>
      <c r="D81" s="234">
        <f>+'Ark1'!M1430</f>
        <v>5</v>
      </c>
      <c r="E81" s="244" t="s">
        <v>96</v>
      </c>
      <c r="F81" s="234">
        <f>+'Ark1'!D1430</f>
        <v>7</v>
      </c>
      <c r="G81" s="234" t="s">
        <v>550</v>
      </c>
      <c r="H81" s="234">
        <f>+'Ark1'!Q1430</f>
        <v>24</v>
      </c>
      <c r="I81" s="234">
        <f>+'Ark1'!R1430</f>
        <v>33</v>
      </c>
      <c r="J81" s="235">
        <f>+IF(I81=0,"",'Ark1'!AG1430)</f>
        <v>15.270123875465124</v>
      </c>
      <c r="K81" s="235">
        <f>+IF(I81=0,"",'Ark1'!AH1430)</f>
        <v>0</v>
      </c>
      <c r="L81" s="215"/>
      <c r="M81" s="237">
        <f>+'Ark1'!AI1430</f>
        <v>33</v>
      </c>
      <c r="N81" s="215"/>
      <c r="O81" s="235">
        <f>+IF(M81=0,"",'Ark1'!AJ1430)</f>
        <v>115.5484848484848</v>
      </c>
      <c r="P81" s="235">
        <f>+IF(M81=0,"",'Ark1'!AL1430)</f>
        <v>19.018029707465526</v>
      </c>
      <c r="Q81" s="215"/>
      <c r="R81" s="236">
        <f>+IF(I81=0,"",'Ark1'!S1430)</f>
        <v>6.3939393939393936</v>
      </c>
      <c r="S81" s="235">
        <f>+IF(I81=0,"",'Ark1'!U1430)</f>
        <v>29.472727272727255</v>
      </c>
      <c r="T81" s="214"/>
      <c r="U81" s="235">
        <f>+IF(I81=0,"",'Ark1'!W1430)</f>
        <v>0</v>
      </c>
      <c r="V81" s="237">
        <f>+IF(I81=0,"",'Ark1'!X1430)</f>
        <v>100</v>
      </c>
      <c r="W81" s="237">
        <f>+IF(I81=0,"",'Ark1'!Y1430)</f>
        <v>81.818181818181813</v>
      </c>
      <c r="X81" s="237">
        <f>+IF(I81=0,"",'Ark1'!Z1430)</f>
        <v>6.0865113024384678</v>
      </c>
      <c r="Y81" s="235">
        <f>+IF(I81=0,"",'Ark1'!AA1430)</f>
        <v>1.3243499020249805</v>
      </c>
      <c r="Z81" s="235">
        <f>+IF(I81=0,"",'Ark1'!AB1430)</f>
        <v>0</v>
      </c>
      <c r="AA81" s="237">
        <f>+'Ark1'!AD1430</f>
        <v>0</v>
      </c>
      <c r="AB81" s="235">
        <f t="shared" si="8"/>
        <v>6.6</v>
      </c>
      <c r="AC81" s="235">
        <f t="shared" si="9"/>
        <v>1.375</v>
      </c>
      <c r="AD81" s="214"/>
      <c r="AE81" s="217"/>
      <c r="AG81" s="29"/>
      <c r="AH81" s="27"/>
      <c r="AI81" s="241"/>
      <c r="AJ81" s="28"/>
      <c r="AN81" s="28"/>
    </row>
    <row r="82" spans="1:40" ht="15.6">
      <c r="A82" s="214"/>
      <c r="B82" s="234">
        <f>+'Ark1'!C1443</f>
        <v>2024</v>
      </c>
      <c r="C82" s="214"/>
      <c r="D82" s="234">
        <f>+'Ark1'!M1431</f>
        <v>5</v>
      </c>
      <c r="E82" s="244" t="s">
        <v>96</v>
      </c>
      <c r="F82" s="234">
        <f>+'Ark1'!D1431</f>
        <v>8</v>
      </c>
      <c r="G82" s="234" t="s">
        <v>551</v>
      </c>
      <c r="H82" s="234">
        <f>+'Ark1'!Q1431</f>
        <v>823</v>
      </c>
      <c r="I82" s="234">
        <f>+'Ark1'!R1431</f>
        <v>1679</v>
      </c>
      <c r="J82" s="235">
        <f>+IF(I82=0,"",'Ark1'!AG1431)</f>
        <v>14.35288534811834</v>
      </c>
      <c r="K82" s="235">
        <f>+IF(I82=0,"",'Ark1'!AH1431)</f>
        <v>2.5610482430017871</v>
      </c>
      <c r="L82" s="215"/>
      <c r="M82" s="237">
        <f>+'Ark1'!AI1431</f>
        <v>1677</v>
      </c>
      <c r="N82" s="215"/>
      <c r="O82" s="235">
        <f>+IF(M82=0,"",'Ark1'!AJ1431)</f>
        <v>113.93041144901618</v>
      </c>
      <c r="P82" s="235">
        <f>+IF(M82=0,"",'Ark1'!AL1431)</f>
        <v>19.306160420069048</v>
      </c>
      <c r="Q82" s="215"/>
      <c r="R82" s="236">
        <f>+IF(I82=0,"",'Ark1'!S1431)</f>
        <v>6.4466944609886836</v>
      </c>
      <c r="S82" s="235">
        <f>+IF(I82=0,"",'Ark1'!U1431)</f>
        <v>28.930792138177459</v>
      </c>
      <c r="T82" s="214"/>
      <c r="U82" s="235">
        <f>+IF(I82=0,"",'Ark1'!W1431)</f>
        <v>0</v>
      </c>
      <c r="V82" s="237">
        <f>+IF(I82=0,"",'Ark1'!X1431)</f>
        <v>95.533055390113148</v>
      </c>
      <c r="W82" s="237">
        <f>+IF(I82=0,"",'Ark1'!Y1431)</f>
        <v>83.382966051220947</v>
      </c>
      <c r="X82" s="237">
        <f>+IF(I82=0,"",'Ark1'!Z1431)</f>
        <v>6.3422103364233005</v>
      </c>
      <c r="Y82" s="235">
        <f>+IF(I82=0,"",'Ark1'!AA1431)</f>
        <v>1.191337393497333</v>
      </c>
      <c r="Z82" s="235">
        <f>+IF(I82=0,"",'Ark1'!AB1431)</f>
        <v>0</v>
      </c>
      <c r="AA82" s="237">
        <f>+'Ark1'!AD1431</f>
        <v>0</v>
      </c>
      <c r="AB82" s="235">
        <f t="shared" si="8"/>
        <v>335.8</v>
      </c>
      <c r="AC82" s="235">
        <f t="shared" si="9"/>
        <v>2.040097205346294</v>
      </c>
      <c r="AD82" s="214"/>
      <c r="AE82" s="217"/>
      <c r="AG82" s="29"/>
      <c r="AH82" s="27"/>
      <c r="AI82" s="241"/>
      <c r="AJ82" s="28"/>
      <c r="AN82" s="28"/>
    </row>
    <row r="83" spans="1:40" ht="15.6">
      <c r="A83" s="214"/>
      <c r="B83" s="234">
        <f>+'Ark1'!C1444</f>
        <v>2024</v>
      </c>
      <c r="C83" s="214"/>
      <c r="D83" s="234">
        <f>+'Ark1'!M1432</f>
        <v>5</v>
      </c>
      <c r="E83" s="244" t="s">
        <v>96</v>
      </c>
      <c r="F83" s="234">
        <f>+'Ark1'!D1432</f>
        <v>9</v>
      </c>
      <c r="G83" s="234" t="s">
        <v>552</v>
      </c>
      <c r="H83" s="234">
        <f>+'Ark1'!Q1432</f>
        <v>1342</v>
      </c>
      <c r="I83" s="234">
        <f>+'Ark1'!R1432</f>
        <v>2734</v>
      </c>
      <c r="J83" s="235">
        <f>+IF(I83=0,"",'Ark1'!AG1432)</f>
        <v>17.020129611753585</v>
      </c>
      <c r="K83" s="235">
        <f>+IF(I83=0,"",'Ark1'!AH1432)</f>
        <v>4.7549378200438914</v>
      </c>
      <c r="L83" s="215"/>
      <c r="M83" s="237">
        <f>+'Ark1'!AI1432</f>
        <v>2723</v>
      </c>
      <c r="N83" s="215"/>
      <c r="O83" s="235">
        <f>+IF(M83=0,"",'Ark1'!AJ1432)</f>
        <v>113.10613294160872</v>
      </c>
      <c r="P83" s="235">
        <f>+IF(M83=0,"",'Ark1'!AL1432)</f>
        <v>19.012166925813435</v>
      </c>
      <c r="Q83" s="215"/>
      <c r="R83" s="236">
        <f>+IF(I83=0,"",'Ark1'!S1432)</f>
        <v>6.3090709583028559</v>
      </c>
      <c r="S83" s="235">
        <f>+IF(I83=0,"",'Ark1'!U1432)</f>
        <v>27.911667885881545</v>
      </c>
      <c r="T83" s="214"/>
      <c r="U83" s="235">
        <f>+IF(I83=0,"",'Ark1'!W1432)</f>
        <v>0</v>
      </c>
      <c r="V83" s="237">
        <f>+IF(I83=0,"",'Ark1'!X1432)</f>
        <v>93.635698610095119</v>
      </c>
      <c r="W83" s="237">
        <f>+IF(I83=0,"",'Ark1'!Y1432)</f>
        <v>80.61448427212872</v>
      </c>
      <c r="X83" s="237">
        <f>+IF(I83=0,"",'Ark1'!Z1432)</f>
        <v>6.323970543586551</v>
      </c>
      <c r="Y83" s="235">
        <f>+IF(I83=0,"",'Ark1'!AA1432)</f>
        <v>1.1995236557972269</v>
      </c>
      <c r="Z83" s="235">
        <f>+IF(I83=0,"",'Ark1'!AB1432)</f>
        <v>0</v>
      </c>
      <c r="AA83" s="237">
        <f>+'Ark1'!AD1432</f>
        <v>0</v>
      </c>
      <c r="AB83" s="235">
        <f t="shared" si="8"/>
        <v>546.79999999999995</v>
      </c>
      <c r="AC83" s="235">
        <f t="shared" si="9"/>
        <v>2.0372578241430701</v>
      </c>
      <c r="AD83" s="214"/>
      <c r="AE83" s="217"/>
      <c r="AG83" s="29"/>
      <c r="AH83" s="27"/>
      <c r="AI83" s="241"/>
      <c r="AJ83" s="28"/>
      <c r="AN83" s="28"/>
    </row>
    <row r="84" spans="1:40" ht="15.6">
      <c r="A84" s="214"/>
      <c r="B84" s="234">
        <f>+'Ark1'!C1445</f>
        <v>2024</v>
      </c>
      <c r="C84" s="214"/>
      <c r="D84" s="234">
        <f>+'Ark1'!M1433</f>
        <v>5</v>
      </c>
      <c r="E84" s="244" t="s">
        <v>96</v>
      </c>
      <c r="F84" s="234">
        <f>+'Ark1'!D1433</f>
        <v>10</v>
      </c>
      <c r="G84" s="234" t="s">
        <v>553</v>
      </c>
      <c r="H84" s="234">
        <f>+'Ark1'!Q1433</f>
        <v>2803</v>
      </c>
      <c r="I84" s="234">
        <f>+'Ark1'!R1433</f>
        <v>6602</v>
      </c>
      <c r="J84" s="235">
        <f>+IF(I84=0,"",'Ark1'!AG1433)</f>
        <v>15.7244811419417</v>
      </c>
      <c r="K84" s="235">
        <f>+IF(I84=0,"",'Ark1'!AH1433)</f>
        <v>3.1354135110572554</v>
      </c>
      <c r="L84" s="215"/>
      <c r="M84" s="237">
        <f>+'Ark1'!AI1433</f>
        <v>6584</v>
      </c>
      <c r="N84" s="215"/>
      <c r="O84" s="235">
        <f>+IF(M84=0,"",'Ark1'!AJ1433)</f>
        <v>113.44884568651304</v>
      </c>
      <c r="P84" s="235">
        <f>+IF(M84=0,"",'Ark1'!AL1433)</f>
        <v>19.081683880489969</v>
      </c>
      <c r="Q84" s="215"/>
      <c r="R84" s="236">
        <f>+IF(I84=0,"",'Ark1'!S1433)</f>
        <v>6.340805816419266</v>
      </c>
      <c r="S84" s="235">
        <f>+IF(I84=0,"",'Ark1'!U1433)</f>
        <v>28.331142078158106</v>
      </c>
      <c r="T84" s="214"/>
      <c r="U84" s="235">
        <f>+IF(I84=0,"",'Ark1'!W1433)</f>
        <v>0</v>
      </c>
      <c r="V84" s="237">
        <f>+IF(I84=0,"",'Ark1'!X1433)</f>
        <v>93.07785519539533</v>
      </c>
      <c r="W84" s="237">
        <f>+IF(I84=0,"",'Ark1'!Y1433)</f>
        <v>80.793698879127504</v>
      </c>
      <c r="X84" s="237">
        <f>+IF(I84=0,"",'Ark1'!Z1433)</f>
        <v>6.6390142131660657</v>
      </c>
      <c r="Y84" s="235">
        <f>+IF(I84=0,"",'Ark1'!AA1433)</f>
        <v>1.2150716473974263</v>
      </c>
      <c r="Z84" s="235">
        <f>+IF(I84=0,"",'Ark1'!AB1433)</f>
        <v>6.1531761881149762E-2</v>
      </c>
      <c r="AA84" s="237">
        <f>+'Ark1'!AD1433</f>
        <v>1.6928428188684839</v>
      </c>
      <c r="AB84" s="235">
        <f t="shared" si="8"/>
        <v>1320.4</v>
      </c>
      <c r="AC84" s="235">
        <f t="shared" si="9"/>
        <v>2.3553335711737424</v>
      </c>
      <c r="AD84" s="214"/>
      <c r="AE84" s="217"/>
      <c r="AG84" s="29"/>
      <c r="AH84" s="27"/>
      <c r="AI84" s="241"/>
      <c r="AJ84" s="28"/>
      <c r="AN84" s="28"/>
    </row>
    <row r="85" spans="1:40" ht="15.6">
      <c r="A85" s="214"/>
      <c r="B85" s="234">
        <f>+'Ark1'!C1446</f>
        <v>2024</v>
      </c>
      <c r="C85" s="214"/>
      <c r="D85" s="234">
        <f>+'Ark1'!M1434</f>
        <v>5</v>
      </c>
      <c r="E85" s="244" t="s">
        <v>96</v>
      </c>
      <c r="F85" s="234">
        <f>+'Ark1'!D1434</f>
        <v>11</v>
      </c>
      <c r="G85" s="234" t="s">
        <v>554</v>
      </c>
      <c r="H85" s="234">
        <f>+'Ark1'!Q1434</f>
        <v>1265</v>
      </c>
      <c r="I85" s="234">
        <f>+'Ark1'!R1434</f>
        <v>2640</v>
      </c>
      <c r="J85" s="235">
        <f>+IF(I85=0,"",'Ark1'!AG1434)</f>
        <v>14.781848608506996</v>
      </c>
      <c r="K85" s="235">
        <f>+IF(I85=0,"",'Ark1'!AH1434)</f>
        <v>2.6515151515151518</v>
      </c>
      <c r="L85" s="215"/>
      <c r="M85" s="237">
        <f>+'Ark1'!AI1434</f>
        <v>2636</v>
      </c>
      <c r="N85" s="215"/>
      <c r="O85" s="235">
        <f>+IF(M85=0,"",'Ark1'!AJ1434)</f>
        <v>112.38273899848249</v>
      </c>
      <c r="P85" s="235">
        <f>+IF(M85=0,"",'Ark1'!AL1434)</f>
        <v>0</v>
      </c>
      <c r="Q85" s="215"/>
      <c r="R85" s="236">
        <f>+IF(I85=0,"",'Ark1'!S1434)</f>
        <v>6.1246212121212116</v>
      </c>
      <c r="S85" s="235">
        <f>+IF(I85=0,"",'Ark1'!U1434)</f>
        <v>26.897348484848511</v>
      </c>
      <c r="T85" s="214"/>
      <c r="U85" s="235">
        <f>+IF(I85=0,"",'Ark1'!W1434)</f>
        <v>0</v>
      </c>
      <c r="V85" s="237">
        <f>+IF(I85=0,"",'Ark1'!X1434)</f>
        <v>91.666666666666686</v>
      </c>
      <c r="W85" s="237">
        <f>+IF(I85=0,"",'Ark1'!Y1434)</f>
        <v>76.363636363636346</v>
      </c>
      <c r="X85" s="237">
        <f>+IF(I85=0,"",'Ark1'!Z1434)</f>
        <v>6.5106789153793265</v>
      </c>
      <c r="Y85" s="235">
        <f>+IF(I85=0,"",'Ark1'!AA1434)</f>
        <v>1.211060082401531</v>
      </c>
      <c r="Z85" s="235">
        <f>+IF(I85=0,"",'Ark1'!AB1434)</f>
        <v>0</v>
      </c>
      <c r="AA85" s="237">
        <f>+'Ark1'!AD1434</f>
        <v>0</v>
      </c>
      <c r="AB85" s="235">
        <f t="shared" si="8"/>
        <v>528</v>
      </c>
      <c r="AC85" s="235">
        <f t="shared" si="9"/>
        <v>2.0869565217391304</v>
      </c>
      <c r="AD85" s="214"/>
      <c r="AE85" s="217"/>
      <c r="AG85" s="29"/>
      <c r="AH85" s="27"/>
      <c r="AI85" s="241"/>
      <c r="AJ85" s="28"/>
      <c r="AN85" s="28"/>
    </row>
    <row r="86" spans="1:40" ht="15.6">
      <c r="A86" s="214"/>
      <c r="B86" s="234">
        <f>+'Ark1'!C1447</f>
        <v>2024</v>
      </c>
      <c r="C86" s="214"/>
      <c r="D86" s="234">
        <f>+'Ark1'!M1435</f>
        <v>5</v>
      </c>
      <c r="E86" s="244" t="s">
        <v>96</v>
      </c>
      <c r="F86" s="234">
        <f>+'Ark1'!D1435</f>
        <v>12</v>
      </c>
      <c r="G86" s="234" t="s">
        <v>555</v>
      </c>
      <c r="H86" s="234">
        <f>+'Ark1'!Q1435</f>
        <v>178</v>
      </c>
      <c r="I86" s="234">
        <f>+'Ark1'!R1435</f>
        <v>338</v>
      </c>
      <c r="J86" s="235">
        <f>+IF(I86=0,"",'Ark1'!AG1435)</f>
        <v>14.374450514817479</v>
      </c>
      <c r="K86" s="235">
        <f>+IF(I86=0,"",'Ark1'!AH1435)</f>
        <v>1.7751479289940828</v>
      </c>
      <c r="L86" s="215"/>
      <c r="M86" s="237">
        <f>+'Ark1'!AI1435</f>
        <v>336</v>
      </c>
      <c r="N86" s="215"/>
      <c r="O86" s="235">
        <f>+IF(M86=0,"",'Ark1'!AJ1435)</f>
        <v>110.97440476190476</v>
      </c>
      <c r="P86" s="235">
        <f>+IF(M86=0,"",'Ark1'!AL1435)</f>
        <v>0</v>
      </c>
      <c r="Q86" s="215"/>
      <c r="R86" s="236">
        <f>+IF(I86=0,"",'Ark1'!S1435)</f>
        <v>6.008875739644969</v>
      </c>
      <c r="S86" s="235">
        <f>+IF(I86=0,"",'Ark1'!U1435)</f>
        <v>25.976035502958592</v>
      </c>
      <c r="T86" s="214"/>
      <c r="U86" s="235">
        <f>+IF(I86=0,"",'Ark1'!W1435)</f>
        <v>0</v>
      </c>
      <c r="V86" s="237">
        <f>+IF(I86=0,"",'Ark1'!X1435)</f>
        <v>85.798816568047357</v>
      </c>
      <c r="W86" s="237">
        <f>+IF(I86=0,"",'Ark1'!Y1435)</f>
        <v>70.118343195266263</v>
      </c>
      <c r="X86" s="237">
        <f>+IF(I86=0,"",'Ark1'!Z1435)</f>
        <v>7.5870638674599826</v>
      </c>
      <c r="Y86" s="235">
        <f>+IF(I86=0,"",'Ark1'!AA1435)</f>
        <v>1.3619657877658184</v>
      </c>
      <c r="Z86" s="235">
        <f>+IF(I86=0,"",'Ark1'!AB1435)</f>
        <v>0</v>
      </c>
      <c r="AA86" s="237">
        <f>+'Ark1'!AD1435</f>
        <v>0</v>
      </c>
      <c r="AB86" s="235">
        <f t="shared" si="8"/>
        <v>67.599999999999994</v>
      </c>
      <c r="AC86" s="235">
        <f t="shared" si="9"/>
        <v>1.898876404494382</v>
      </c>
      <c r="AD86" s="214"/>
      <c r="AE86" s="217"/>
      <c r="AG86" s="29"/>
      <c r="AH86" s="27"/>
      <c r="AI86" s="241"/>
      <c r="AJ86" s="28"/>
      <c r="AN86" s="28"/>
    </row>
    <row r="87" spans="1:40" ht="15.6">
      <c r="A87" s="214"/>
      <c r="B87" s="234">
        <f>+'Ark1'!C1448</f>
        <v>2024</v>
      </c>
      <c r="C87" s="214"/>
      <c r="D87" s="214"/>
      <c r="E87" s="214"/>
      <c r="F87" s="214"/>
      <c r="G87" s="214"/>
      <c r="H87" s="214"/>
      <c r="I87" s="214"/>
      <c r="J87" s="215"/>
      <c r="K87" s="215"/>
      <c r="L87" s="215"/>
      <c r="M87" s="215"/>
      <c r="N87" s="215"/>
      <c r="O87" s="215"/>
      <c r="P87" s="215"/>
      <c r="Q87" s="215"/>
      <c r="R87" s="214"/>
      <c r="S87" s="214"/>
      <c r="T87" s="214"/>
      <c r="U87" s="216"/>
      <c r="V87" s="216"/>
      <c r="W87" s="216"/>
      <c r="X87" s="216"/>
      <c r="Y87" s="215"/>
      <c r="Z87" s="214"/>
      <c r="AA87" s="216"/>
      <c r="AB87" s="216"/>
      <c r="AC87" s="215"/>
      <c r="AD87" s="214"/>
      <c r="AE87" s="217"/>
      <c r="AG87" s="29"/>
      <c r="AH87" s="27"/>
      <c r="AI87" s="218"/>
      <c r="AJ87" s="28"/>
      <c r="AN87" s="28"/>
    </row>
    <row r="88" spans="1:40" ht="22.8">
      <c r="A88" s="214"/>
      <c r="B88" s="234">
        <f>+'Ark1'!C1449</f>
        <v>2024</v>
      </c>
      <c r="C88" s="214"/>
      <c r="D88" s="214"/>
      <c r="E88" s="258" t="str">
        <f>+E90</f>
        <v>2+</v>
      </c>
      <c r="F88" s="214"/>
      <c r="G88" s="214"/>
      <c r="H88" s="214"/>
      <c r="I88" s="238">
        <f>SUM(I90:I101)</f>
        <v>16527</v>
      </c>
      <c r="J88" s="215"/>
      <c r="K88" s="215"/>
      <c r="L88" s="215"/>
      <c r="M88" s="241">
        <f>+Fettgruppe!K15</f>
        <v>16232</v>
      </c>
      <c r="N88" s="215"/>
      <c r="O88" s="265">
        <f>+Fettgruppe!P15</f>
        <v>113.09934080828017</v>
      </c>
      <c r="P88" s="265">
        <f>+Fettgruppe!R15</f>
        <v>20.029154466054496</v>
      </c>
      <c r="Q88" s="215"/>
      <c r="R88" s="214"/>
      <c r="S88" s="265">
        <f>+Fettgruppe!M15</f>
        <v>29.352707690446003</v>
      </c>
      <c r="T88" s="214"/>
      <c r="U88" s="216"/>
      <c r="V88" s="216"/>
      <c r="W88" s="216"/>
      <c r="X88" s="216"/>
      <c r="Y88" s="215"/>
      <c r="Z88" s="214"/>
      <c r="AA88" s="216"/>
      <c r="AB88" s="216"/>
      <c r="AC88" s="215"/>
      <c r="AD88" s="214"/>
      <c r="AE88" s="217"/>
      <c r="AG88" s="29"/>
      <c r="AH88" s="27"/>
      <c r="AI88" s="218"/>
      <c r="AJ88" s="28"/>
      <c r="AN88" s="28"/>
    </row>
    <row r="89" spans="1:40" ht="15.6">
      <c r="A89" s="214"/>
      <c r="B89" s="234"/>
      <c r="C89" s="214"/>
      <c r="D89" s="214"/>
      <c r="E89" s="214"/>
      <c r="F89" s="214"/>
      <c r="G89" s="214"/>
      <c r="H89" s="214"/>
      <c r="I89" s="214"/>
      <c r="J89" s="215"/>
      <c r="K89" s="215"/>
      <c r="L89" s="215"/>
      <c r="M89" s="215"/>
      <c r="N89" s="215"/>
      <c r="O89" s="215"/>
      <c r="P89" s="215"/>
      <c r="Q89" s="215"/>
      <c r="R89" s="214"/>
      <c r="S89" s="214"/>
      <c r="T89" s="214"/>
      <c r="U89" s="216"/>
      <c r="V89" s="216"/>
      <c r="W89" s="216"/>
      <c r="X89" s="216"/>
      <c r="Y89" s="215"/>
      <c r="Z89" s="214"/>
      <c r="AA89" s="216"/>
      <c r="AB89" s="216"/>
      <c r="AC89" s="231"/>
      <c r="AD89" s="214"/>
      <c r="AE89" s="217"/>
      <c r="AG89" s="29"/>
      <c r="AH89" s="27"/>
      <c r="AI89" s="218"/>
      <c r="AJ89" s="28"/>
      <c r="AN89" s="28"/>
    </row>
    <row r="90" spans="1:40" ht="15.6">
      <c r="A90" s="214"/>
      <c r="B90" s="234">
        <f>+'Ark1'!C1454</f>
        <v>2024</v>
      </c>
      <c r="C90" s="214"/>
      <c r="D90" s="28">
        <f>+'Ark1'!M1436</f>
        <v>6</v>
      </c>
      <c r="E90" s="28" t="s">
        <v>97</v>
      </c>
      <c r="F90" s="28">
        <f>+'Ark1'!D1436</f>
        <v>1</v>
      </c>
      <c r="G90" s="28" t="s">
        <v>545</v>
      </c>
      <c r="H90" s="28">
        <f>+'Ark1'!Q1436</f>
        <v>79</v>
      </c>
      <c r="I90" s="28">
        <f>+'Ark1'!R1436</f>
        <v>154</v>
      </c>
      <c r="J90" s="29">
        <f>+IF(I90=0,"",'Ark1'!AG1436)</f>
        <v>9.9592425554643125</v>
      </c>
      <c r="K90" s="29">
        <f>+IF(I90=0,"",'Ark1'!AH1436)</f>
        <v>0.64935064935064923</v>
      </c>
      <c r="L90" s="215"/>
      <c r="M90" s="34">
        <f>+'Ark1'!AI1436</f>
        <v>101</v>
      </c>
      <c r="N90" s="215"/>
      <c r="O90" s="29">
        <f>+IF(M90=0,"",'Ark1'!AJ1436)</f>
        <v>113.96534653465352</v>
      </c>
      <c r="P90" s="29">
        <f>+IF(M90=0,"",'Ark1'!AL1436)</f>
        <v>19.763821300736879</v>
      </c>
      <c r="Q90" s="215"/>
      <c r="R90" s="27">
        <f>+IF(I90=0,"",'Ark1'!S1436)</f>
        <v>6.7987012987012978</v>
      </c>
      <c r="S90" s="29">
        <f>+IF(I90=0,"",'Ark1'!U1436)</f>
        <v>25.911038961038944</v>
      </c>
      <c r="T90" s="214"/>
      <c r="U90" s="29">
        <f>+IF(I90=0,"",'Ark1'!W1436)</f>
        <v>0</v>
      </c>
      <c r="V90" s="34">
        <f>+IF(I90=0,"",'Ark1'!X1436)</f>
        <v>79.220779220779235</v>
      </c>
      <c r="W90" s="34">
        <f>+IF(I90=0,"",'Ark1'!Y1436)</f>
        <v>64.935064935064915</v>
      </c>
      <c r="X90" s="34">
        <f>+IF(I90=0,"",'Ark1'!Z1436)</f>
        <v>8.3563535333963763</v>
      </c>
      <c r="Y90" s="29">
        <f>+IF(I90=0,"",'Ark1'!AA1436)</f>
        <v>1.4699583443601925</v>
      </c>
      <c r="Z90" s="29">
        <f>+IF(I90=0,"",'Ark1'!AB1436)</f>
        <v>0</v>
      </c>
      <c r="AA90" s="34">
        <f>+'Ark1'!AD1436</f>
        <v>0</v>
      </c>
      <c r="AB90" s="29">
        <f>+IF(I90=0,"",I90/D90)</f>
        <v>25.666666666666668</v>
      </c>
      <c r="AC90" s="29">
        <f>+IF(I90=0,"",I90/H90)</f>
        <v>1.9493670886075949</v>
      </c>
      <c r="AD90" s="214"/>
      <c r="AE90" s="217"/>
      <c r="AG90" s="29"/>
      <c r="AH90" s="27"/>
      <c r="AI90" s="241"/>
      <c r="AJ90" s="28"/>
      <c r="AN90" s="28"/>
    </row>
    <row r="91" spans="1:40" ht="15.6">
      <c r="A91" s="214"/>
      <c r="B91" s="234">
        <f>+'Ark1'!C1455</f>
        <v>2024</v>
      </c>
      <c r="C91" s="214"/>
      <c r="D91" s="28">
        <f>+'Ark1'!M1437</f>
        <v>6</v>
      </c>
      <c r="E91" s="28" t="s">
        <v>97</v>
      </c>
      <c r="F91" s="28">
        <f>+'Ark1'!D1437</f>
        <v>2</v>
      </c>
      <c r="G91" s="28" t="s">
        <v>546</v>
      </c>
      <c r="H91" s="28">
        <f>+'Ark1'!Q1437</f>
        <v>98</v>
      </c>
      <c r="I91" s="28">
        <f>+'Ark1'!R1437</f>
        <v>145</v>
      </c>
      <c r="J91" s="29">
        <f>+IF(I91=0,"",'Ark1'!AG1437)</f>
        <v>9.9038484901363528</v>
      </c>
      <c r="K91" s="29">
        <f>+IF(I91=0,"",'Ark1'!AH1437)</f>
        <v>0</v>
      </c>
      <c r="L91" s="215"/>
      <c r="M91" s="34">
        <f>+'Ark1'!AI1437</f>
        <v>126</v>
      </c>
      <c r="N91" s="215"/>
      <c r="O91" s="29">
        <f>+IF(M91=0,"",'Ark1'!AJ1437)</f>
        <v>114.51746031746032</v>
      </c>
      <c r="P91" s="29">
        <f>+IF(M91=0,"",'Ark1'!AL1437)</f>
        <v>20.043539029403995</v>
      </c>
      <c r="Q91" s="215"/>
      <c r="R91" s="27">
        <f>+IF(I91=0,"",'Ark1'!S1437)</f>
        <v>7.1862068965517212</v>
      </c>
      <c r="S91" s="29">
        <f>+IF(I91=0,"",'Ark1'!U1437)</f>
        <v>30.922068965517241</v>
      </c>
      <c r="T91" s="214"/>
      <c r="U91" s="29">
        <f>+IF(I91=0,"",'Ark1'!W1437)</f>
        <v>0</v>
      </c>
      <c r="V91" s="34">
        <f>+IF(I91=0,"",'Ark1'!X1437)</f>
        <v>97.241379310344811</v>
      </c>
      <c r="W91" s="34">
        <f>+IF(I91=0,"",'Ark1'!Y1437)</f>
        <v>91.034482758620669</v>
      </c>
      <c r="X91" s="34">
        <f>+IF(I91=0,"",'Ark1'!Z1437)</f>
        <v>6.5086729296830308</v>
      </c>
      <c r="Y91" s="29">
        <f>+IF(I91=0,"",'Ark1'!AA1437)</f>
        <v>1.3077287860575215</v>
      </c>
      <c r="Z91" s="29">
        <f>+IF(I91=0,"",'Ark1'!AB1437)</f>
        <v>0</v>
      </c>
      <c r="AA91" s="34">
        <f>+'Ark1'!AD1437</f>
        <v>0</v>
      </c>
      <c r="AB91" s="29">
        <f t="shared" ref="AB91:AB101" si="10">+IF(I91=0,"",I91/D91)</f>
        <v>24.166666666666668</v>
      </c>
      <c r="AC91" s="29">
        <f t="shared" ref="AC91:AC101" si="11">+IF(I91=0,"",I91/H91)</f>
        <v>1.4795918367346939</v>
      </c>
      <c r="AD91" s="214"/>
      <c r="AE91" s="217"/>
      <c r="AG91" s="29"/>
      <c r="AH91" s="27"/>
      <c r="AI91" s="241"/>
      <c r="AJ91" s="28"/>
      <c r="AN91" s="28"/>
    </row>
    <row r="92" spans="1:40" ht="15.6">
      <c r="A92" s="214"/>
      <c r="B92" s="234">
        <f>+'Ark1'!C1456</f>
        <v>2024</v>
      </c>
      <c r="C92" s="214"/>
      <c r="D92" s="28">
        <f>+'Ark1'!M1438</f>
        <v>6</v>
      </c>
      <c r="E92" s="28" t="s">
        <v>97</v>
      </c>
      <c r="F92" s="28">
        <f>+'Ark1'!D1438</f>
        <v>3</v>
      </c>
      <c r="G92" s="28" t="s">
        <v>547</v>
      </c>
      <c r="H92" s="28">
        <f>+'Ark1'!Q1438</f>
        <v>668</v>
      </c>
      <c r="I92" s="28">
        <f>+'Ark1'!R1438</f>
        <v>1082</v>
      </c>
      <c r="J92" s="29">
        <f>+IF(I92=0,"",'Ark1'!AG1438)</f>
        <v>8.8300509012814601</v>
      </c>
      <c r="K92" s="29">
        <f>+IF(I92=0,"",'Ark1'!AH1438)</f>
        <v>1.9408502772643257</v>
      </c>
      <c r="L92" s="215"/>
      <c r="M92" s="34">
        <f>+'Ark1'!AI1438</f>
        <v>923</v>
      </c>
      <c r="N92" s="215"/>
      <c r="O92" s="29">
        <f>+IF(M92=0,"",'Ark1'!AJ1438)</f>
        <v>114.69534127843995</v>
      </c>
      <c r="P92" s="29">
        <f>+IF(M92=0,"",'Ark1'!AL1438)</f>
        <v>20.381925403015661</v>
      </c>
      <c r="Q92" s="215"/>
      <c r="R92" s="27">
        <f>+IF(I92=0,"",'Ark1'!S1438)</f>
        <v>7.3484288354898348</v>
      </c>
      <c r="S92" s="29">
        <f>+IF(I92=0,"",'Ark1'!U1438)</f>
        <v>31.372828096118241</v>
      </c>
      <c r="T92" s="214"/>
      <c r="U92" s="29">
        <f>+IF(I92=0,"",'Ark1'!W1438)</f>
        <v>0</v>
      </c>
      <c r="V92" s="34">
        <f>+IF(I92=0,"",'Ark1'!X1438)</f>
        <v>97.781885397412196</v>
      </c>
      <c r="W92" s="34">
        <f>+IF(I92=0,"",'Ark1'!Y1438)</f>
        <v>92.236598890942687</v>
      </c>
      <c r="X92" s="34">
        <f>+IF(I92=0,"",'Ark1'!Z1438)</f>
        <v>6.084324359171382</v>
      </c>
      <c r="Y92" s="29">
        <f>+IF(I92=0,"",'Ark1'!AA1438)</f>
        <v>1.4147501066122139</v>
      </c>
      <c r="Z92" s="29">
        <f>+IF(I92=0,"",'Ark1'!AB1438)</f>
        <v>0</v>
      </c>
      <c r="AA92" s="34">
        <f>+'Ark1'!AD1438</f>
        <v>0</v>
      </c>
      <c r="AB92" s="29">
        <f t="shared" si="10"/>
        <v>180.33333333333334</v>
      </c>
      <c r="AC92" s="29">
        <f t="shared" si="11"/>
        <v>1.6197604790419162</v>
      </c>
      <c r="AD92" s="214"/>
      <c r="AE92" s="217"/>
      <c r="AG92" s="29"/>
      <c r="AH92" s="27"/>
      <c r="AI92" s="241"/>
      <c r="AJ92" s="28"/>
      <c r="AN92" s="28"/>
    </row>
    <row r="93" spans="1:40" ht="15.6">
      <c r="A93" s="214"/>
      <c r="B93" s="234">
        <f>+'Ark1'!C1457</f>
        <v>2024</v>
      </c>
      <c r="C93" s="214"/>
      <c r="D93" s="28">
        <f>+'Ark1'!M1439</f>
        <v>6</v>
      </c>
      <c r="E93" s="28" t="s">
        <v>97</v>
      </c>
      <c r="F93" s="28">
        <f>+'Ark1'!D1439</f>
        <v>4</v>
      </c>
      <c r="G93" s="28" t="s">
        <v>548</v>
      </c>
      <c r="H93" s="28">
        <f>+'Ark1'!Q1439</f>
        <v>113</v>
      </c>
      <c r="I93" s="28">
        <f>+'Ark1'!R1439</f>
        <v>147</v>
      </c>
      <c r="J93" s="29">
        <f>+IF(I93=0,"",'Ark1'!AG1439)</f>
        <v>9.2378477906813519</v>
      </c>
      <c r="K93" s="29">
        <f>+IF(I93=0,"",'Ark1'!AH1439)</f>
        <v>2.0408163265306123</v>
      </c>
      <c r="L93" s="215"/>
      <c r="M93" s="34">
        <f>+'Ark1'!AI1439</f>
        <v>116</v>
      </c>
      <c r="N93" s="215"/>
      <c r="O93" s="29">
        <f>+IF(M93=0,"",'Ark1'!AJ1439)</f>
        <v>114.04827586206896</v>
      </c>
      <c r="P93" s="29">
        <f>+IF(M93=0,"",'Ark1'!AL1439)</f>
        <v>20.150027707014345</v>
      </c>
      <c r="Q93" s="215"/>
      <c r="R93" s="27">
        <f>+IF(I93=0,"",'Ark1'!S1439)</f>
        <v>6.9863945578231323</v>
      </c>
      <c r="S93" s="29">
        <f>+IF(I93=0,"",'Ark1'!U1439)</f>
        <v>29.556462585034023</v>
      </c>
      <c r="T93" s="214"/>
      <c r="U93" s="29">
        <f>+IF(I93=0,"",'Ark1'!W1439)</f>
        <v>0</v>
      </c>
      <c r="V93" s="34">
        <f>+IF(I93=0,"",'Ark1'!X1439)</f>
        <v>92.517006802721085</v>
      </c>
      <c r="W93" s="34">
        <f>+IF(I93=0,"",'Ark1'!Y1439)</f>
        <v>82.99319727891158</v>
      </c>
      <c r="X93" s="34">
        <f>+IF(I93=0,"",'Ark1'!Z1439)</f>
        <v>7.5974491604221104</v>
      </c>
      <c r="Y93" s="29">
        <f>+IF(I93=0,"",'Ark1'!AA1439)</f>
        <v>1.4379993403432143</v>
      </c>
      <c r="Z93" s="29">
        <f>+IF(I93=0,"",'Ark1'!AB1439)</f>
        <v>0</v>
      </c>
      <c r="AA93" s="34">
        <f>+'Ark1'!AD1439</f>
        <v>0</v>
      </c>
      <c r="AB93" s="29">
        <f t="shared" si="10"/>
        <v>24.5</v>
      </c>
      <c r="AC93" s="29">
        <f t="shared" si="11"/>
        <v>1.3008849557522124</v>
      </c>
      <c r="AD93" s="214"/>
      <c r="AE93" s="217"/>
      <c r="AG93" s="29"/>
      <c r="AH93" s="27"/>
      <c r="AI93" s="241"/>
      <c r="AJ93" s="28"/>
      <c r="AN93" s="28"/>
    </row>
    <row r="94" spans="1:40" ht="15.6">
      <c r="A94" s="214"/>
      <c r="B94" s="234">
        <f>+'Ark1'!C1458</f>
        <v>2024</v>
      </c>
      <c r="C94" s="214"/>
      <c r="D94" s="28">
        <f>+'Ark1'!M1440</f>
        <v>6</v>
      </c>
      <c r="E94" s="28" t="s">
        <v>97</v>
      </c>
      <c r="F94" s="28">
        <f>+'Ark1'!D1440</f>
        <v>5</v>
      </c>
      <c r="G94" s="28" t="s">
        <v>446</v>
      </c>
      <c r="H94" s="28">
        <f>+'Ark1'!Q1440</f>
        <v>76</v>
      </c>
      <c r="I94" s="28">
        <f>+'Ark1'!R1440</f>
        <v>98</v>
      </c>
      <c r="J94" s="29">
        <f>+IF(I94=0,"",'Ark1'!AG1440)</f>
        <v>8.6776630166332733</v>
      </c>
      <c r="K94" s="29">
        <f>+IF(I94=0,"",'Ark1'!AH1440)</f>
        <v>0</v>
      </c>
      <c r="L94" s="215"/>
      <c r="M94" s="34">
        <f>+'Ark1'!AI1440</f>
        <v>97</v>
      </c>
      <c r="N94" s="215"/>
      <c r="O94" s="29">
        <f>+IF(M94=0,"",'Ark1'!AJ1440)</f>
        <v>114.39587628865984</v>
      </c>
      <c r="P94" s="29">
        <f>+IF(M94=0,"",'Ark1'!AL1440)</f>
        <v>21.061912672887299</v>
      </c>
      <c r="Q94" s="215"/>
      <c r="R94" s="27">
        <f>+IF(I94=0,"",'Ark1'!S1440)</f>
        <v>7.2653061224489761</v>
      </c>
      <c r="S94" s="29">
        <f>+IF(I94=0,"",'Ark1'!U1440)</f>
        <v>31.909183673469389</v>
      </c>
      <c r="T94" s="214"/>
      <c r="U94" s="29">
        <f>+IF(I94=0,"",'Ark1'!W1440)</f>
        <v>0</v>
      </c>
      <c r="V94" s="34">
        <f>+IF(I94=0,"",'Ark1'!X1440)</f>
        <v>98.979591836734684</v>
      </c>
      <c r="W94" s="34">
        <f>+IF(I94=0,"",'Ark1'!Y1440)</f>
        <v>86.734693877551024</v>
      </c>
      <c r="X94" s="34">
        <f>+IF(I94=0,"",'Ark1'!Z1440)</f>
        <v>7.2531919326019763</v>
      </c>
      <c r="Y94" s="29">
        <f>+IF(I94=0,"",'Ark1'!AA1440)</f>
        <v>1.4325018816681971</v>
      </c>
      <c r="Z94" s="29">
        <f>+IF(I94=0,"",'Ark1'!AB1440)</f>
        <v>0</v>
      </c>
      <c r="AA94" s="34">
        <f>+'Ark1'!AD1440</f>
        <v>0</v>
      </c>
      <c r="AB94" s="29">
        <f t="shared" si="10"/>
        <v>16.333333333333332</v>
      </c>
      <c r="AC94" s="29">
        <f t="shared" si="11"/>
        <v>1.2894736842105263</v>
      </c>
      <c r="AD94" s="214"/>
      <c r="AE94" s="217"/>
      <c r="AG94" s="29"/>
      <c r="AH94" s="27"/>
      <c r="AI94" s="241"/>
      <c r="AJ94" s="28"/>
      <c r="AN94" s="28"/>
    </row>
    <row r="95" spans="1:40" ht="15.6">
      <c r="A95" s="214"/>
      <c r="B95" s="234">
        <f>+'Ark1'!C1459</f>
        <v>2024</v>
      </c>
      <c r="C95" s="214"/>
      <c r="D95" s="28">
        <f>+'Ark1'!M1441</f>
        <v>6</v>
      </c>
      <c r="E95" s="28" t="s">
        <v>97</v>
      </c>
      <c r="F95" s="28">
        <f>+'Ark1'!D1441</f>
        <v>6</v>
      </c>
      <c r="G95" s="28" t="s">
        <v>549</v>
      </c>
      <c r="H95" s="28">
        <f>+'Ark1'!Q1441</f>
        <v>43</v>
      </c>
      <c r="I95" s="28">
        <f>+'Ark1'!R1441</f>
        <v>58</v>
      </c>
      <c r="J95" s="29">
        <f>+IF(I95=0,"",'Ark1'!AG1441)</f>
        <v>10.463646967340591</v>
      </c>
      <c r="K95" s="29">
        <f>+IF(I95=0,"",'Ark1'!AH1441)</f>
        <v>1.7241379310344827</v>
      </c>
      <c r="L95" s="215"/>
      <c r="M95" s="34">
        <f>+'Ark1'!AI1441</f>
        <v>57</v>
      </c>
      <c r="N95" s="215"/>
      <c r="O95" s="29">
        <f>+IF(M95=0,"",'Ark1'!AJ1441)</f>
        <v>113.21754385964913</v>
      </c>
      <c r="P95" s="29">
        <f>+IF(M95=0,"",'Ark1'!AL1441)</f>
        <v>20.109779005980819</v>
      </c>
      <c r="Q95" s="215"/>
      <c r="R95" s="27">
        <f>+IF(I95=0,"",'Ark1'!S1441)</f>
        <v>6.982758620689653</v>
      </c>
      <c r="S95" s="29">
        <f>+IF(I95=0,"",'Ark1'!U1441)</f>
        <v>29.69655172413793</v>
      </c>
      <c r="T95" s="214"/>
      <c r="U95" s="29">
        <f>+IF(I95=0,"",'Ark1'!W1441)</f>
        <v>0</v>
      </c>
      <c r="V95" s="34">
        <f>+IF(I95=0,"",'Ark1'!X1441)</f>
        <v>94.827586206896569</v>
      </c>
      <c r="W95" s="34">
        <f>+IF(I95=0,"",'Ark1'!Y1441)</f>
        <v>81.034482758620697</v>
      </c>
      <c r="X95" s="34">
        <f>+IF(I95=0,"",'Ark1'!Z1441)</f>
        <v>7.2228078769018351</v>
      </c>
      <c r="Y95" s="29">
        <f>+IF(I95=0,"",'Ark1'!AA1441)</f>
        <v>1.4079990609120216</v>
      </c>
      <c r="Z95" s="29">
        <f>+IF(I95=0,"",'Ark1'!AB1441)</f>
        <v>0</v>
      </c>
      <c r="AA95" s="34">
        <f>+'Ark1'!AD1441</f>
        <v>0</v>
      </c>
      <c r="AB95" s="29">
        <f t="shared" si="10"/>
        <v>9.6666666666666661</v>
      </c>
      <c r="AC95" s="29">
        <f t="shared" si="11"/>
        <v>1.3488372093023255</v>
      </c>
      <c r="AD95" s="214"/>
      <c r="AE95" s="217"/>
      <c r="AG95" s="29"/>
      <c r="AH95" s="27"/>
      <c r="AI95" s="241"/>
      <c r="AJ95" s="28"/>
      <c r="AN95" s="28"/>
    </row>
    <row r="96" spans="1:40" ht="15.6">
      <c r="A96" s="214"/>
      <c r="B96" s="234">
        <f>+'Ark1'!C1460</f>
        <v>2024</v>
      </c>
      <c r="C96" s="214"/>
      <c r="D96" s="28">
        <f>+'Ark1'!M1442</f>
        <v>6</v>
      </c>
      <c r="E96" s="28" t="s">
        <v>97</v>
      </c>
      <c r="F96" s="28">
        <f>+'Ark1'!D1442</f>
        <v>7</v>
      </c>
      <c r="G96" s="28" t="s">
        <v>550</v>
      </c>
      <c r="H96" s="28">
        <f>+'Ark1'!Q1442</f>
        <v>21</v>
      </c>
      <c r="I96" s="28">
        <f>+'Ark1'!R1442</f>
        <v>26</v>
      </c>
      <c r="J96" s="29">
        <f>+IF(I96=0,"",'Ark1'!AG1442)</f>
        <v>13.24478357119307</v>
      </c>
      <c r="K96" s="29">
        <f>+IF(I96=0,"",'Ark1'!AH1442)</f>
        <v>0</v>
      </c>
      <c r="L96" s="215"/>
      <c r="M96" s="34">
        <f>+'Ark1'!AI1442</f>
        <v>26</v>
      </c>
      <c r="N96" s="215"/>
      <c r="O96" s="29">
        <f>+IF(M96=0,"",'Ark1'!AJ1442)</f>
        <v>115.03076923076924</v>
      </c>
      <c r="P96" s="29">
        <f>+IF(M96=0,"",'Ark1'!AL1442)</f>
        <v>21.083395298602873</v>
      </c>
      <c r="Q96" s="215"/>
      <c r="R96" s="27">
        <f>+IF(I96=0,"",'Ark1'!S1442)</f>
        <v>7.2692307692307709</v>
      </c>
      <c r="S96" s="29">
        <f>+IF(I96=0,"",'Ark1'!U1442)</f>
        <v>32.446153846153848</v>
      </c>
      <c r="T96" s="214"/>
      <c r="U96" s="29">
        <f>+IF(I96=0,"",'Ark1'!W1442)</f>
        <v>0</v>
      </c>
      <c r="V96" s="34">
        <f>+IF(I96=0,"",'Ark1'!X1442)</f>
        <v>96.153846153846175</v>
      </c>
      <c r="W96" s="34">
        <f>+IF(I96=0,"",'Ark1'!Y1442)</f>
        <v>92.307692307692321</v>
      </c>
      <c r="X96" s="34">
        <f>+IF(I96=0,"",'Ark1'!Z1442)</f>
        <v>7.3994922263018017</v>
      </c>
      <c r="Y96" s="29">
        <f>+IF(I96=0,"",'Ark1'!AA1442)</f>
        <v>0.982840949167744</v>
      </c>
      <c r="Z96" s="29">
        <f>+IF(I96=0,"",'Ark1'!AB1442)</f>
        <v>0</v>
      </c>
      <c r="AA96" s="34">
        <f>+'Ark1'!AD1442</f>
        <v>0</v>
      </c>
      <c r="AB96" s="29">
        <f t="shared" si="10"/>
        <v>4.333333333333333</v>
      </c>
      <c r="AC96" s="29">
        <f t="shared" si="11"/>
        <v>1.2380952380952381</v>
      </c>
      <c r="AD96" s="214"/>
      <c r="AE96" s="217"/>
      <c r="AG96" s="29"/>
      <c r="AH96" s="27"/>
      <c r="AI96" s="241"/>
      <c r="AJ96" s="28"/>
      <c r="AN96" s="28"/>
    </row>
    <row r="97" spans="1:40" ht="15.6">
      <c r="A97" s="214"/>
      <c r="B97" s="234">
        <f>+'Ark1'!C1461</f>
        <v>2024</v>
      </c>
      <c r="C97" s="214"/>
      <c r="D97" s="28">
        <f>+'Ark1'!M1443</f>
        <v>6</v>
      </c>
      <c r="E97" s="28" t="s">
        <v>97</v>
      </c>
      <c r="F97" s="28">
        <f>+'Ark1'!D1443</f>
        <v>8</v>
      </c>
      <c r="G97" s="28" t="s">
        <v>551</v>
      </c>
      <c r="H97" s="28">
        <f>+'Ark1'!Q1443</f>
        <v>809</v>
      </c>
      <c r="I97" s="28">
        <f>+'Ark1'!R1443</f>
        <v>1503</v>
      </c>
      <c r="J97" s="29">
        <f>+IF(I97=0,"",'Ark1'!AG1443)</f>
        <v>13.889070280821304</v>
      </c>
      <c r="K97" s="29">
        <f>+IF(I97=0,"",'Ark1'!AH1443)</f>
        <v>1.6633399866932803</v>
      </c>
      <c r="L97" s="215"/>
      <c r="M97" s="34">
        <f>+'Ark1'!AI1443</f>
        <v>1500</v>
      </c>
      <c r="N97" s="215"/>
      <c r="O97" s="29">
        <f>+IF(M97=0,"",'Ark1'!AJ1443)</f>
        <v>114.36426666666679</v>
      </c>
      <c r="P97" s="29">
        <f>+IF(M97=0,"",'Ark1'!AL1443)</f>
        <v>20.648855584801844</v>
      </c>
      <c r="Q97" s="215"/>
      <c r="R97" s="27">
        <f>+IF(I97=0,"",'Ark1'!S1443)</f>
        <v>6.9873586161011314</v>
      </c>
      <c r="S97" s="29">
        <f>+IF(I97=0,"",'Ark1'!U1443)</f>
        <v>31.274184963406562</v>
      </c>
      <c r="T97" s="214"/>
      <c r="U97" s="29">
        <f>+IF(I97=0,"",'Ark1'!W1443)</f>
        <v>0</v>
      </c>
      <c r="V97" s="34">
        <f>+IF(I97=0,"",'Ark1'!X1443)</f>
        <v>97.005988023952128</v>
      </c>
      <c r="W97" s="34">
        <f>+IF(I97=0,"",'Ark1'!Y1443)</f>
        <v>88.223552894211593</v>
      </c>
      <c r="X97" s="34">
        <f>+IF(I97=0,"",'Ark1'!Z1443)</f>
        <v>6.7156176095695512</v>
      </c>
      <c r="Y97" s="29">
        <f>+IF(I97=0,"",'Ark1'!AA1443)</f>
        <v>1.1732094307498904</v>
      </c>
      <c r="Z97" s="29">
        <f>+IF(I97=0,"",'Ark1'!AB1443)</f>
        <v>0</v>
      </c>
      <c r="AA97" s="34">
        <f>+'Ark1'!AD1443</f>
        <v>0</v>
      </c>
      <c r="AB97" s="29">
        <f t="shared" si="10"/>
        <v>250.5</v>
      </c>
      <c r="AC97" s="29">
        <f t="shared" si="11"/>
        <v>1.857849196538937</v>
      </c>
      <c r="AD97" s="214"/>
      <c r="AE97" s="217"/>
      <c r="AG97" s="29"/>
      <c r="AH97" s="27"/>
      <c r="AI97" s="241"/>
      <c r="AJ97" s="28"/>
      <c r="AN97" s="28"/>
    </row>
    <row r="98" spans="1:40" ht="15.6">
      <c r="A98" s="214"/>
      <c r="B98" s="234">
        <f>+'Ark1'!C1462</f>
        <v>2024</v>
      </c>
      <c r="C98" s="214"/>
      <c r="D98" s="28">
        <f>+'Ark1'!M1444</f>
        <v>6</v>
      </c>
      <c r="E98" s="28" t="s">
        <v>97</v>
      </c>
      <c r="F98" s="28">
        <f>+'Ark1'!D1444</f>
        <v>9</v>
      </c>
      <c r="G98" s="28" t="s">
        <v>552</v>
      </c>
      <c r="H98" s="28">
        <f>+'Ark1'!Q1444</f>
        <v>1325</v>
      </c>
      <c r="I98" s="28">
        <f>+'Ark1'!R1444</f>
        <v>2386</v>
      </c>
      <c r="J98" s="29">
        <f>+IF(I98=0,"",'Ark1'!AG1444)</f>
        <v>15.422130350454902</v>
      </c>
      <c r="K98" s="29">
        <f>+IF(I98=0,"",'Ark1'!AH1444)</f>
        <v>3.981559094719195</v>
      </c>
      <c r="L98" s="215"/>
      <c r="M98" s="34">
        <f>+'Ark1'!AI1444</f>
        <v>2381</v>
      </c>
      <c r="N98" s="215"/>
      <c r="O98" s="29">
        <f>+IF(M98=0,"",'Ark1'!AJ1444)</f>
        <v>112.67664846703076</v>
      </c>
      <c r="P98" s="29">
        <f>+IF(M98=0,"",'Ark1'!AL1444)</f>
        <v>19.824694850589577</v>
      </c>
      <c r="Q98" s="215"/>
      <c r="R98" s="27">
        <f>+IF(I98=0,"",'Ark1'!S1444)</f>
        <v>6.6005867560771181</v>
      </c>
      <c r="S98" s="29">
        <f>+IF(I98=0,"",'Ark1'!U1444)</f>
        <v>28.979798826487848</v>
      </c>
      <c r="T98" s="214"/>
      <c r="U98" s="29">
        <f>+IF(I98=0,"",'Ark1'!W1444)</f>
        <v>0</v>
      </c>
      <c r="V98" s="34">
        <f>+IF(I98=0,"",'Ark1'!X1444)</f>
        <v>92.581726739312643</v>
      </c>
      <c r="W98" s="34">
        <f>+IF(I98=0,"",'Ark1'!Y1444)</f>
        <v>79.505448449287499</v>
      </c>
      <c r="X98" s="34">
        <f>+IF(I98=0,"",'Ark1'!Z1444)</f>
        <v>7.3790903897760192</v>
      </c>
      <c r="Y98" s="29">
        <f>+IF(I98=0,"",'Ark1'!AA1444)</f>
        <v>1.3045087809169045</v>
      </c>
      <c r="Z98" s="29">
        <f>+IF(I98=0,"",'Ark1'!AB1444)</f>
        <v>0</v>
      </c>
      <c r="AA98" s="34">
        <f>+'Ark1'!AD1444</f>
        <v>0</v>
      </c>
      <c r="AB98" s="29">
        <f t="shared" si="10"/>
        <v>397.66666666666669</v>
      </c>
      <c r="AC98" s="29">
        <f t="shared" si="11"/>
        <v>1.800754716981132</v>
      </c>
      <c r="AD98" s="214"/>
      <c r="AE98" s="217"/>
      <c r="AG98" s="29"/>
      <c r="AH98" s="27"/>
      <c r="AI98" s="241"/>
      <c r="AJ98" s="28"/>
      <c r="AN98" s="28"/>
    </row>
    <row r="99" spans="1:40" ht="15.6">
      <c r="A99" s="214"/>
      <c r="B99" s="234">
        <f>+'Ark1'!C1463</f>
        <v>2024</v>
      </c>
      <c r="C99" s="214"/>
      <c r="D99" s="28">
        <f>+'Ark1'!M1445</f>
        <v>6</v>
      </c>
      <c r="E99" s="28" t="s">
        <v>97</v>
      </c>
      <c r="F99" s="28">
        <f>+'Ark1'!D1445</f>
        <v>10</v>
      </c>
      <c r="G99" s="28" t="s">
        <v>553</v>
      </c>
      <c r="H99" s="28">
        <f>+'Ark1'!Q1445</f>
        <v>3187</v>
      </c>
      <c r="I99" s="28">
        <f>+'Ark1'!R1445</f>
        <v>7102</v>
      </c>
      <c r="J99" s="29">
        <f>+IF(I99=0,"",'Ark1'!AG1445)</f>
        <v>17.483846951080452</v>
      </c>
      <c r="K99" s="29">
        <f>+IF(I99=0,"",'Ark1'!AH1445)</f>
        <v>3.3934103069557855</v>
      </c>
      <c r="L99" s="215"/>
      <c r="M99" s="34">
        <f>+'Ark1'!AI1445</f>
        <v>7090</v>
      </c>
      <c r="N99" s="215"/>
      <c r="O99" s="29">
        <f>+IF(M99=0,"",'Ark1'!AJ1445)</f>
        <v>112.94791255289122</v>
      </c>
      <c r="P99" s="29">
        <f>+IF(M99=0,"",'Ark1'!AL1445)</f>
        <v>19.866944506857735</v>
      </c>
      <c r="Q99" s="215"/>
      <c r="R99" s="27">
        <f>+IF(I99=0,"",'Ark1'!S1445)</f>
        <v>6.6415094339622636</v>
      </c>
      <c r="S99" s="29">
        <f>+IF(I99=0,"",'Ark1'!U1445)</f>
        <v>29.283272317656905</v>
      </c>
      <c r="T99" s="214"/>
      <c r="U99" s="29">
        <f>+IF(I99=0,"",'Ark1'!W1445)</f>
        <v>0</v>
      </c>
      <c r="V99" s="34">
        <f>+IF(I99=0,"",'Ark1'!X1445)</f>
        <v>92.706279921148976</v>
      </c>
      <c r="W99" s="34">
        <f>+IF(I99=0,"",'Ark1'!Y1445)</f>
        <v>80.470290059138279</v>
      </c>
      <c r="X99" s="34">
        <f>+IF(I99=0,"",'Ark1'!Z1445)</f>
        <v>7.4348172139779809</v>
      </c>
      <c r="Y99" s="29">
        <f>+IF(I99=0,"",'Ark1'!AA1445)</f>
        <v>1.2537346641614204</v>
      </c>
      <c r="Z99" s="29">
        <f>+IF(I99=0,"",'Ark1'!AB1445)</f>
        <v>0</v>
      </c>
      <c r="AA99" s="34">
        <f>+'Ark1'!AD1445</f>
        <v>0</v>
      </c>
      <c r="AB99" s="29">
        <f t="shared" si="10"/>
        <v>1183.6666666666667</v>
      </c>
      <c r="AC99" s="29">
        <f t="shared" si="11"/>
        <v>2.2284279887041105</v>
      </c>
      <c r="AD99" s="214"/>
      <c r="AE99" s="217"/>
      <c r="AG99" s="29"/>
      <c r="AH99" s="27"/>
      <c r="AI99" s="241"/>
      <c r="AJ99" s="28"/>
      <c r="AN99" s="28"/>
    </row>
    <row r="100" spans="1:40" ht="15.6">
      <c r="A100" s="214"/>
      <c r="B100" s="234">
        <f>+'Ark1'!C1464</f>
        <v>2024</v>
      </c>
      <c r="C100" s="214"/>
      <c r="D100" s="28">
        <f>+'Ark1'!M1446</f>
        <v>6</v>
      </c>
      <c r="E100" s="28" t="s">
        <v>97</v>
      </c>
      <c r="F100" s="28">
        <f>+'Ark1'!D1446</f>
        <v>11</v>
      </c>
      <c r="G100" s="28" t="s">
        <v>554</v>
      </c>
      <c r="H100" s="28">
        <f>+'Ark1'!Q1446</f>
        <v>1484</v>
      </c>
      <c r="I100" s="28">
        <f>+'Ark1'!R1446</f>
        <v>3431</v>
      </c>
      <c r="J100" s="29">
        <f>+IF(I100=0,"",'Ark1'!AG1446)</f>
        <v>20.298276550820095</v>
      </c>
      <c r="K100" s="29">
        <f>+IF(I100=0,"",'Ark1'!AH1446)</f>
        <v>3.1477703293500428</v>
      </c>
      <c r="L100" s="215"/>
      <c r="M100" s="34">
        <f>+'Ark1'!AI1446</f>
        <v>3420</v>
      </c>
      <c r="N100" s="215"/>
      <c r="O100" s="29">
        <f>+IF(M100=0,"",'Ark1'!AJ1446)</f>
        <v>112.70874269005851</v>
      </c>
      <c r="P100" s="29">
        <f>+IF(M100=0,"",'Ark1'!AL1446)</f>
        <v>0</v>
      </c>
      <c r="Q100" s="215"/>
      <c r="R100" s="27">
        <f>+IF(I100=0,"",'Ark1'!S1446)</f>
        <v>6.466627805304574</v>
      </c>
      <c r="S100" s="29">
        <f>+IF(I100=0,"",'Ark1'!U1446)</f>
        <v>28.41993587875254</v>
      </c>
      <c r="T100" s="214"/>
      <c r="U100" s="29">
        <f>+IF(I100=0,"",'Ark1'!W1446)</f>
        <v>0</v>
      </c>
      <c r="V100" s="34">
        <f>+IF(I100=0,"",'Ark1'!X1446)</f>
        <v>93.442145147187389</v>
      </c>
      <c r="W100" s="34">
        <f>+IF(I100=0,"",'Ark1'!Y1446)</f>
        <v>78.548528125910778</v>
      </c>
      <c r="X100" s="34">
        <f>+IF(I100=0,"",'Ark1'!Z1446)</f>
        <v>6.915107424507501</v>
      </c>
      <c r="Y100" s="29">
        <f>+IF(I100=0,"",'Ark1'!AA1446)</f>
        <v>1.2329784091458436</v>
      </c>
      <c r="Z100" s="29">
        <f>+IF(I100=0,"",'Ark1'!AB1446)</f>
        <v>0</v>
      </c>
      <c r="AA100" s="34">
        <f>+'Ark1'!AD1446</f>
        <v>0</v>
      </c>
      <c r="AB100" s="29">
        <f t="shared" si="10"/>
        <v>571.83333333333337</v>
      </c>
      <c r="AC100" s="29">
        <f t="shared" si="11"/>
        <v>2.3119946091644206</v>
      </c>
      <c r="AD100" s="214"/>
      <c r="AE100" s="217"/>
      <c r="AG100" s="29"/>
      <c r="AH100" s="27"/>
      <c r="AI100" s="241"/>
      <c r="AJ100" s="28"/>
      <c r="AN100" s="28"/>
    </row>
    <row r="101" spans="1:40" ht="15.6">
      <c r="A101" s="214"/>
      <c r="B101" s="234">
        <f>+'Ark1'!C1465</f>
        <v>2024</v>
      </c>
      <c r="C101" s="214"/>
      <c r="D101" s="28">
        <f>+'Ark1'!M1447</f>
        <v>6</v>
      </c>
      <c r="E101" s="28" t="s">
        <v>97</v>
      </c>
      <c r="F101" s="28">
        <f>+'Ark1'!D1447</f>
        <v>12</v>
      </c>
      <c r="G101" s="28" t="s">
        <v>555</v>
      </c>
      <c r="H101" s="28">
        <f>+'Ark1'!Q1447</f>
        <v>213</v>
      </c>
      <c r="I101" s="28">
        <f>+'Ark1'!R1447</f>
        <v>395</v>
      </c>
      <c r="J101" s="29">
        <f>+IF(I101=0,"",'Ark1'!AG1447)</f>
        <v>18.050782663363886</v>
      </c>
      <c r="K101" s="29">
        <f>+IF(I101=0,"",'Ark1'!AH1447)</f>
        <v>2.0253164556962022</v>
      </c>
      <c r="L101" s="215"/>
      <c r="M101" s="34">
        <f>+'Ark1'!AI1447</f>
        <v>395</v>
      </c>
      <c r="N101" s="215"/>
      <c r="O101" s="29">
        <f>+IF(M101=0,"",'Ark1'!AJ1447)</f>
        <v>111.79924050632911</v>
      </c>
      <c r="P101" s="29">
        <f>+IF(M101=0,"",'Ark1'!AL1447)</f>
        <v>0</v>
      </c>
      <c r="Q101" s="215"/>
      <c r="R101" s="27">
        <f>+IF(I101=0,"",'Ark1'!S1447)</f>
        <v>6.4531645569620242</v>
      </c>
      <c r="S101" s="29">
        <f>+IF(I101=0,"",'Ark1'!U1447)</f>
        <v>27.912405063291139</v>
      </c>
      <c r="T101" s="214"/>
      <c r="U101" s="29">
        <f>+IF(I101=0,"",'Ark1'!W1447)</f>
        <v>0</v>
      </c>
      <c r="V101" s="34">
        <f>+IF(I101=0,"",'Ark1'!X1447)</f>
        <v>89.620253164556942</v>
      </c>
      <c r="W101" s="34">
        <f>+IF(I101=0,"",'Ark1'!Y1447)</f>
        <v>73.417721518987307</v>
      </c>
      <c r="X101" s="34">
        <f>+IF(I101=0,"",'Ark1'!Z1447)</f>
        <v>7.7964498923888925</v>
      </c>
      <c r="Y101" s="29">
        <f>+IF(I101=0,"",'Ark1'!AA1447)</f>
        <v>1.2807074234838236</v>
      </c>
      <c r="Z101" s="29">
        <f>+IF(I101=0,"",'Ark1'!AB1447)</f>
        <v>0</v>
      </c>
      <c r="AA101" s="34">
        <f>+'Ark1'!AD1447</f>
        <v>0</v>
      </c>
      <c r="AB101" s="29">
        <f t="shared" si="10"/>
        <v>65.833333333333329</v>
      </c>
      <c r="AC101" s="29">
        <f t="shared" si="11"/>
        <v>1.8544600938967135</v>
      </c>
      <c r="AD101" s="214"/>
      <c r="AE101" s="217"/>
      <c r="AG101" s="29"/>
      <c r="AH101" s="27"/>
      <c r="AI101" s="241"/>
      <c r="AJ101" s="28"/>
      <c r="AN101" s="28"/>
    </row>
    <row r="102" spans="1:40" ht="15.6">
      <c r="A102" s="214"/>
      <c r="B102" s="234">
        <f>+'Ark1'!C1466</f>
        <v>2024</v>
      </c>
      <c r="C102" s="214"/>
      <c r="D102" s="214"/>
      <c r="E102" s="214"/>
      <c r="F102" s="214"/>
      <c r="G102" s="214"/>
      <c r="H102" s="214"/>
      <c r="I102" s="214"/>
      <c r="J102" s="215"/>
      <c r="K102" s="215"/>
      <c r="L102" s="215"/>
      <c r="M102" s="215"/>
      <c r="N102" s="215"/>
      <c r="O102" s="215"/>
      <c r="P102" s="215"/>
      <c r="Q102" s="215"/>
      <c r="R102" s="214"/>
      <c r="S102" s="214"/>
      <c r="T102" s="214"/>
      <c r="U102" s="216"/>
      <c r="V102" s="216"/>
      <c r="W102" s="216"/>
      <c r="X102" s="216"/>
      <c r="Y102" s="215"/>
      <c r="Z102" s="214"/>
      <c r="AA102" s="216"/>
      <c r="AB102" s="216"/>
      <c r="AC102" s="215"/>
      <c r="AD102" s="214"/>
      <c r="AE102" s="217"/>
      <c r="AG102" s="29"/>
      <c r="AH102" s="27"/>
      <c r="AI102" s="218"/>
      <c r="AJ102" s="28"/>
      <c r="AN102" s="28"/>
    </row>
    <row r="103" spans="1:40" ht="22.8">
      <c r="A103" s="214"/>
      <c r="B103" s="234">
        <f>+'Ark1'!C1467</f>
        <v>2024</v>
      </c>
      <c r="C103" s="214"/>
      <c r="D103" s="214"/>
      <c r="E103" s="258" t="str">
        <f>+E105</f>
        <v>3-</v>
      </c>
      <c r="F103" s="214"/>
      <c r="G103" s="214"/>
      <c r="H103" s="214"/>
      <c r="I103" s="238">
        <f>SUM(I105:I116)</f>
        <v>16996</v>
      </c>
      <c r="J103" s="215"/>
      <c r="K103" s="215"/>
      <c r="L103" s="215"/>
      <c r="M103" s="241">
        <f>+Fettgruppe!K16</f>
        <v>16513</v>
      </c>
      <c r="N103" s="215"/>
      <c r="O103" s="265">
        <f>+Fettgruppe!P16</f>
        <v>113.3163325864473</v>
      </c>
      <c r="P103" s="265">
        <f>+Fettgruppe!R16</f>
        <v>20.997575583461821</v>
      </c>
      <c r="Q103" s="215"/>
      <c r="R103" s="214"/>
      <c r="S103" s="265">
        <f>+Fettgruppe!M16</f>
        <v>31.005118851494561</v>
      </c>
      <c r="T103" s="214"/>
      <c r="U103" s="216"/>
      <c r="V103" s="216"/>
      <c r="W103" s="216"/>
      <c r="X103" s="216"/>
      <c r="Y103" s="215"/>
      <c r="Z103" s="214"/>
      <c r="AA103" s="216"/>
      <c r="AB103" s="216"/>
      <c r="AC103" s="215"/>
      <c r="AD103" s="214"/>
      <c r="AE103" s="217"/>
      <c r="AG103" s="29"/>
      <c r="AH103" s="27"/>
      <c r="AI103" s="218"/>
      <c r="AJ103" s="28"/>
      <c r="AN103" s="28"/>
    </row>
    <row r="104" spans="1:40" ht="15.6">
      <c r="A104" s="214"/>
      <c r="B104" s="234"/>
      <c r="C104" s="214"/>
      <c r="D104" s="214"/>
      <c r="E104" s="214"/>
      <c r="F104" s="214"/>
      <c r="G104" s="214"/>
      <c r="H104" s="214"/>
      <c r="I104" s="214"/>
      <c r="J104" s="215"/>
      <c r="K104" s="215"/>
      <c r="L104" s="215"/>
      <c r="M104" s="215"/>
      <c r="N104" s="215"/>
      <c r="O104" s="215"/>
      <c r="P104" s="215"/>
      <c r="Q104" s="215"/>
      <c r="R104" s="214"/>
      <c r="S104" s="214"/>
      <c r="T104" s="214"/>
      <c r="U104" s="216"/>
      <c r="V104" s="216"/>
      <c r="W104" s="216"/>
      <c r="X104" s="216"/>
      <c r="Y104" s="215"/>
      <c r="Z104" s="214"/>
      <c r="AA104" s="216"/>
      <c r="AB104" s="216"/>
      <c r="AC104" s="231"/>
      <c r="AD104" s="214"/>
      <c r="AE104" s="217"/>
      <c r="AG104" s="29"/>
      <c r="AH104" s="27"/>
      <c r="AI104" s="218"/>
      <c r="AJ104" s="28"/>
      <c r="AN104" s="28"/>
    </row>
    <row r="105" spans="1:40" ht="15.6">
      <c r="A105" s="214"/>
      <c r="B105" s="234">
        <f>+'Ark1'!C1472</f>
        <v>2024</v>
      </c>
      <c r="C105" s="214"/>
      <c r="D105" s="234">
        <f>+'Ark1'!M1448</f>
        <v>7</v>
      </c>
      <c r="E105" s="234" t="s">
        <v>98</v>
      </c>
      <c r="F105" s="234">
        <f>+'Ark1'!D1448</f>
        <v>1</v>
      </c>
      <c r="G105" s="234" t="s">
        <v>545</v>
      </c>
      <c r="H105" s="234">
        <f>+'Ark1'!Q1448</f>
        <v>119</v>
      </c>
      <c r="I105" s="234">
        <f>+'Ark1'!R1448</f>
        <v>293</v>
      </c>
      <c r="J105" s="235">
        <f>+IF(I105=0,"",'Ark1'!AG1448)</f>
        <v>21.400029451184679</v>
      </c>
      <c r="K105" s="235">
        <f>+IF(I105=0,"",'Ark1'!AH1448)</f>
        <v>1.0238907849829353</v>
      </c>
      <c r="L105" s="215"/>
      <c r="M105" s="237">
        <f>+'Ark1'!AI1448</f>
        <v>210</v>
      </c>
      <c r="N105" s="215"/>
      <c r="O105" s="235">
        <f>+IF(M105=0,"",'Ark1'!AJ1448)</f>
        <v>114.23666666666664</v>
      </c>
      <c r="P105" s="235">
        <f>+IF(M105=0,"",'Ark1'!AL1448)</f>
        <v>20.716949638274397</v>
      </c>
      <c r="Q105" s="215"/>
      <c r="R105" s="236"/>
      <c r="S105" s="235">
        <f>+IF(I105=0,"",'Ark1'!U1448)</f>
        <v>29.263481228668951</v>
      </c>
      <c r="T105" s="214"/>
      <c r="U105" s="235">
        <f>+IF(I105=0,"",'Ark1'!W1448)</f>
        <v>0</v>
      </c>
      <c r="V105" s="237">
        <f>+IF(I105=0,"",'Ark1'!X1448)</f>
        <v>92.150170648464183</v>
      </c>
      <c r="W105" s="237">
        <f>+IF(I105=0,"",'Ark1'!Y1448)</f>
        <v>75.767918088737204</v>
      </c>
      <c r="X105" s="237">
        <f>+IF(I105=0,"",'Ark1'!Z1448)</f>
        <v>8.2776476949840561</v>
      </c>
      <c r="Y105" s="235">
        <f>+IF(I105=0,"",'Ark1'!AA1448)</f>
        <v>1.2915281862405799</v>
      </c>
      <c r="Z105" s="235">
        <f>+IF(I105=0,"",'Ark1'!AB1448)</f>
        <v>0</v>
      </c>
      <c r="AA105" s="237">
        <f>+'Ark1'!AD1448</f>
        <v>0</v>
      </c>
      <c r="AB105" s="235">
        <f>+IF(I105=0,"",I105/D105)</f>
        <v>41.857142857142854</v>
      </c>
      <c r="AC105" s="235">
        <f>+IF(I105=0,"",I105/H105)</f>
        <v>2.46218487394958</v>
      </c>
      <c r="AD105" s="214"/>
      <c r="AE105" s="217"/>
      <c r="AG105" s="29"/>
      <c r="AH105" s="27"/>
      <c r="AI105" s="241"/>
      <c r="AJ105" s="28"/>
      <c r="AN105" s="28"/>
    </row>
    <row r="106" spans="1:40" ht="15.6">
      <c r="A106" s="214"/>
      <c r="B106" s="234">
        <f>+'Ark1'!C1473</f>
        <v>2024</v>
      </c>
      <c r="C106" s="214"/>
      <c r="D106" s="234">
        <f>+'Ark1'!M1449</f>
        <v>7</v>
      </c>
      <c r="E106" s="234" t="s">
        <v>98</v>
      </c>
      <c r="F106" s="234">
        <f>+'Ark1'!D1449</f>
        <v>2</v>
      </c>
      <c r="G106" s="234" t="s">
        <v>546</v>
      </c>
      <c r="H106" s="234">
        <f>+'Ark1'!Q1449</f>
        <v>141</v>
      </c>
      <c r="I106" s="234">
        <f>+'Ark1'!R1449</f>
        <v>239</v>
      </c>
      <c r="J106" s="235">
        <f>+IF(I106=0,"",'Ark1'!AG1449)</f>
        <v>17.277452216918512</v>
      </c>
      <c r="K106" s="235">
        <f>+IF(I106=0,"",'Ark1'!AH1449)</f>
        <v>0</v>
      </c>
      <c r="L106" s="215"/>
      <c r="M106" s="237">
        <f>+'Ark1'!AI1449</f>
        <v>215</v>
      </c>
      <c r="N106" s="215"/>
      <c r="O106" s="235">
        <f>+IF(M106=0,"",'Ark1'!AJ1449)</f>
        <v>114.06744186046517</v>
      </c>
      <c r="P106" s="235">
        <f>+IF(M106=0,"",'Ark1'!AL1449)</f>
        <v>21.717670756078189</v>
      </c>
      <c r="Q106" s="215"/>
      <c r="R106" s="236">
        <f>+IF(I106=0,"",'Ark1'!S1449)</f>
        <v>7.7071129707112993</v>
      </c>
      <c r="S106" s="235">
        <f>+IF(I106=0,"",'Ark1'!U1449)</f>
        <v>32.727615062761494</v>
      </c>
      <c r="T106" s="214"/>
      <c r="U106" s="235">
        <f>+IF(I106=0,"",'Ark1'!W1449)</f>
        <v>0</v>
      </c>
      <c r="V106" s="237">
        <f>+IF(I106=0,"",'Ark1'!X1449)</f>
        <v>96.652719665271974</v>
      </c>
      <c r="W106" s="237">
        <f>+IF(I106=0,"",'Ark1'!Y1449)</f>
        <v>91.213389121338878</v>
      </c>
      <c r="X106" s="237">
        <f>+IF(I106=0,"",'Ark1'!Z1449)</f>
        <v>6.7205168101062611</v>
      </c>
      <c r="Y106" s="235">
        <f>+IF(I106=0,"",'Ark1'!AA1449)</f>
        <v>1.5245520748989281</v>
      </c>
      <c r="Z106" s="235">
        <f>+IF(I106=0,"",'Ark1'!AB1449)</f>
        <v>0</v>
      </c>
      <c r="AA106" s="237">
        <f>+'Ark1'!AD1449</f>
        <v>0</v>
      </c>
      <c r="AB106" s="235">
        <f t="shared" ref="AB106:AB116" si="12">+IF(I106=0,"",I106/D106)</f>
        <v>34.142857142857146</v>
      </c>
      <c r="AC106" s="235">
        <f t="shared" ref="AC106:AC116" si="13">+IF(I106=0,"",I106/H106)</f>
        <v>1.6950354609929077</v>
      </c>
      <c r="AD106" s="214"/>
      <c r="AE106" s="217"/>
      <c r="AG106" s="29"/>
      <c r="AH106" s="27"/>
      <c r="AI106" s="241"/>
      <c r="AJ106" s="28"/>
      <c r="AN106" s="28"/>
    </row>
    <row r="107" spans="1:40" ht="15.6">
      <c r="A107" s="214"/>
      <c r="B107" s="234">
        <f>+'Ark1'!C1474</f>
        <v>2024</v>
      </c>
      <c r="C107" s="214"/>
      <c r="D107" s="234">
        <f>+'Ark1'!M1450</f>
        <v>7</v>
      </c>
      <c r="E107" s="234" t="s">
        <v>98</v>
      </c>
      <c r="F107" s="234">
        <f>+'Ark1'!D1450</f>
        <v>3</v>
      </c>
      <c r="G107" s="234" t="s">
        <v>547</v>
      </c>
      <c r="H107" s="234">
        <f>+'Ark1'!Q1450</f>
        <v>1029</v>
      </c>
      <c r="I107" s="234">
        <f>+'Ark1'!R1450</f>
        <v>1932</v>
      </c>
      <c r="J107" s="235">
        <f>+IF(I107=0,"",'Ark1'!AG1450)</f>
        <v>16.80366589114702</v>
      </c>
      <c r="K107" s="235">
        <f>+IF(I107=0,"",'Ark1'!AH1450)</f>
        <v>1.5010351966873703</v>
      </c>
      <c r="L107" s="215"/>
      <c r="M107" s="237">
        <f>+'Ark1'!AI1450</f>
        <v>1637</v>
      </c>
      <c r="N107" s="215"/>
      <c r="O107" s="235">
        <f>+IF(M107=0,"",'Ark1'!AJ1450)</f>
        <v>115.10305436774598</v>
      </c>
      <c r="P107" s="235">
        <f>+IF(M107=0,"",'Ark1'!AL1450)</f>
        <v>21.674929241299125</v>
      </c>
      <c r="Q107" s="215"/>
      <c r="R107" s="236">
        <f>+IF(I107=0,"",'Ark1'!S1450)</f>
        <v>7.8157349896480319</v>
      </c>
      <c r="S107" s="235">
        <f>+IF(I107=0,"",'Ark1'!U1450)</f>
        <v>33.436024844720549</v>
      </c>
      <c r="T107" s="214"/>
      <c r="U107" s="235">
        <f>+IF(I107=0,"",'Ark1'!W1450)</f>
        <v>0</v>
      </c>
      <c r="V107" s="237">
        <f>+IF(I107=0,"",'Ark1'!X1450)</f>
        <v>98.913043478260875</v>
      </c>
      <c r="W107" s="237">
        <f>+IF(I107=0,"",'Ark1'!Y1450)</f>
        <v>94.151138716356101</v>
      </c>
      <c r="X107" s="237">
        <f>+IF(I107=0,"",'Ark1'!Z1450)</f>
        <v>6.3857887910461999</v>
      </c>
      <c r="Y107" s="235">
        <f>+IF(I107=0,"",'Ark1'!AA1450)</f>
        <v>1.2643383969267987</v>
      </c>
      <c r="Z107" s="235">
        <f>+IF(I107=0,"",'Ark1'!AB1450)</f>
        <v>0</v>
      </c>
      <c r="AA107" s="237">
        <f>+'Ark1'!AD1450</f>
        <v>0</v>
      </c>
      <c r="AB107" s="235">
        <f t="shared" si="12"/>
        <v>276</v>
      </c>
      <c r="AC107" s="235">
        <f t="shared" si="13"/>
        <v>1.8775510204081634</v>
      </c>
      <c r="AD107" s="214"/>
      <c r="AE107" s="217"/>
      <c r="AG107" s="29"/>
      <c r="AH107" s="27"/>
      <c r="AI107" s="241"/>
      <c r="AJ107" s="28"/>
      <c r="AN107" s="28"/>
    </row>
    <row r="108" spans="1:40">
      <c r="A108" s="214"/>
      <c r="B108" s="234">
        <f>+'Ark1'!C1475</f>
        <v>2024</v>
      </c>
      <c r="C108" s="214"/>
      <c r="D108" s="234">
        <f>+'Ark1'!M1451</f>
        <v>7</v>
      </c>
      <c r="E108" s="234" t="s">
        <v>98</v>
      </c>
      <c r="F108" s="234">
        <f>+'Ark1'!D1451</f>
        <v>4</v>
      </c>
      <c r="G108" s="234" t="s">
        <v>548</v>
      </c>
      <c r="H108" s="234">
        <f>+'Ark1'!Q1451</f>
        <v>138</v>
      </c>
      <c r="I108" s="234">
        <f>+'Ark1'!R1451</f>
        <v>219</v>
      </c>
      <c r="J108" s="235">
        <f>+IF(I108=0,"",'Ark1'!AG1451)</f>
        <v>14.686834238379339</v>
      </c>
      <c r="K108" s="235">
        <f>+IF(I108=0,"",'Ark1'!AH1451)</f>
        <v>0.45662100456621008</v>
      </c>
      <c r="L108" s="215"/>
      <c r="M108" s="237">
        <f>+'Ark1'!AI1451</f>
        <v>164</v>
      </c>
      <c r="N108" s="215"/>
      <c r="O108" s="235">
        <f>+IF(M108=0,"",'Ark1'!AJ1451)</f>
        <v>114.1640243902439</v>
      </c>
      <c r="P108" s="235">
        <f>+IF(M108=0,"",'Ark1'!AL1451)</f>
        <v>21.818035322745725</v>
      </c>
      <c r="Q108" s="215"/>
      <c r="R108" s="236">
        <f>+IF(I108=0,"",'Ark1'!S1451)</f>
        <v>7.5525114155251156</v>
      </c>
      <c r="S108" s="235">
        <f>+IF(I108=0,"",'Ark1'!U1451)</f>
        <v>31.541552511415528</v>
      </c>
      <c r="T108" s="214"/>
      <c r="U108" s="235">
        <f>+IF(I108=0,"",'Ark1'!W1451)</f>
        <v>0</v>
      </c>
      <c r="V108" s="237">
        <f>+IF(I108=0,"",'Ark1'!X1451)</f>
        <v>94.063926940639277</v>
      </c>
      <c r="W108" s="237">
        <f>+IF(I108=0,"",'Ark1'!Y1451)</f>
        <v>86.757990867579935</v>
      </c>
      <c r="X108" s="237">
        <f>+IF(I108=0,"",'Ark1'!Z1451)</f>
        <v>7.4219137066635614</v>
      </c>
      <c r="Y108" s="235">
        <f>+IF(I108=0,"",'Ark1'!AA1451)</f>
        <v>1.4990805686285029</v>
      </c>
      <c r="Z108" s="235">
        <f>+IF(I108=0,"",'Ark1'!AB1451)</f>
        <v>0</v>
      </c>
      <c r="AA108" s="237">
        <f>+'Ark1'!AD1451</f>
        <v>0</v>
      </c>
      <c r="AB108" s="235">
        <f t="shared" si="12"/>
        <v>31.285714285714285</v>
      </c>
      <c r="AC108" s="235">
        <f t="shared" si="13"/>
        <v>1.5869565217391304</v>
      </c>
      <c r="AD108" s="214"/>
      <c r="AE108" s="27"/>
      <c r="AG108" s="29"/>
      <c r="AH108" s="27"/>
      <c r="AI108" s="28"/>
      <c r="AJ108" s="28"/>
      <c r="AN108" s="28"/>
    </row>
    <row r="109" spans="1:40" ht="15.6">
      <c r="A109" s="214"/>
      <c r="B109" s="234">
        <f>+'Ark1'!C1476</f>
        <v>2024</v>
      </c>
      <c r="C109" s="214"/>
      <c r="D109" s="234">
        <f>+'Ark1'!M1452</f>
        <v>7</v>
      </c>
      <c r="E109" s="234" t="s">
        <v>98</v>
      </c>
      <c r="F109" s="234">
        <f>+'Ark1'!D1452</f>
        <v>5</v>
      </c>
      <c r="G109" s="234" t="s">
        <v>446</v>
      </c>
      <c r="H109" s="234">
        <f>+'Ark1'!Q1452</f>
        <v>115</v>
      </c>
      <c r="I109" s="234">
        <f>+'Ark1'!R1452</f>
        <v>141</v>
      </c>
      <c r="J109" s="235">
        <f>+IF(I109=0,"",'Ark1'!AG1452)</f>
        <v>13.332426837457882</v>
      </c>
      <c r="K109" s="235">
        <f>+IF(I109=0,"",'Ark1'!AH1452)</f>
        <v>0</v>
      </c>
      <c r="L109" s="215"/>
      <c r="M109" s="237">
        <f>+'Ark1'!AI1452</f>
        <v>134</v>
      </c>
      <c r="N109" s="215"/>
      <c r="O109" s="235">
        <f>+IF(M109=0,"",'Ark1'!AJ1452)</f>
        <v>114.95895522388057</v>
      </c>
      <c r="P109" s="235">
        <f>+IF(M109=0,"",'Ark1'!AL1452)</f>
        <v>22.22794517521028</v>
      </c>
      <c r="Q109" s="215"/>
      <c r="R109" s="236">
        <f>+IF(I109=0,"",'Ark1'!S1452)</f>
        <v>7.8936170212765937</v>
      </c>
      <c r="S109" s="235">
        <f>+IF(I109=0,"",'Ark1'!U1452)</f>
        <v>34.074468085106361</v>
      </c>
      <c r="T109" s="214"/>
      <c r="U109" s="235">
        <f>+IF(I109=0,"",'Ark1'!W1452)</f>
        <v>0</v>
      </c>
      <c r="V109" s="237">
        <f>+IF(I109=0,"",'Ark1'!X1452)</f>
        <v>100</v>
      </c>
      <c r="W109" s="237">
        <f>+IF(I109=0,"",'Ark1'!Y1452)</f>
        <v>95.744680851063833</v>
      </c>
      <c r="X109" s="237">
        <f>+IF(I109=0,"",'Ark1'!Z1452)</f>
        <v>6.8723250554249882</v>
      </c>
      <c r="Y109" s="235">
        <f>+IF(I109=0,"",'Ark1'!AA1452)</f>
        <v>1.2186617916990607</v>
      </c>
      <c r="Z109" s="235">
        <f>+IF(I109=0,"",'Ark1'!AB1452)</f>
        <v>0</v>
      </c>
      <c r="AA109" s="237">
        <f>+'Ark1'!AD1452</f>
        <v>0</v>
      </c>
      <c r="AB109" s="235">
        <f t="shared" si="12"/>
        <v>20.142857142857142</v>
      </c>
      <c r="AC109" s="235">
        <f t="shared" si="13"/>
        <v>1.2260869565217392</v>
      </c>
      <c r="AD109" s="214"/>
      <c r="AE109" s="218"/>
      <c r="AG109" s="29"/>
      <c r="AH109" s="27"/>
      <c r="AI109" s="241"/>
      <c r="AJ109" s="28"/>
      <c r="AN109" s="28"/>
    </row>
    <row r="110" spans="1:40">
      <c r="A110" s="214"/>
      <c r="B110" s="234">
        <f>+'Ark1'!C1477</f>
        <v>2024</v>
      </c>
      <c r="C110" s="214"/>
      <c r="D110" s="234">
        <f>+'Ark1'!M1453</f>
        <v>7</v>
      </c>
      <c r="E110" s="234" t="s">
        <v>98</v>
      </c>
      <c r="F110" s="234">
        <f>+'Ark1'!D1453</f>
        <v>6</v>
      </c>
      <c r="G110" s="234" t="s">
        <v>549</v>
      </c>
      <c r="H110" s="234">
        <f>+'Ark1'!Q1453</f>
        <v>48</v>
      </c>
      <c r="I110" s="234">
        <f>+'Ark1'!R1453</f>
        <v>64</v>
      </c>
      <c r="J110" s="235">
        <f>+IF(I110=0,"",'Ark1'!AG1453)</f>
        <v>12.306813763608083</v>
      </c>
      <c r="K110" s="235">
        <f>+IF(I110=0,"",'Ark1'!AH1453)</f>
        <v>6.25</v>
      </c>
      <c r="L110" s="215"/>
      <c r="M110" s="237">
        <f>+'Ark1'!AI1453</f>
        <v>64</v>
      </c>
      <c r="N110" s="215"/>
      <c r="O110" s="235">
        <f>+IF(M110=0,"",'Ark1'!AJ1453)</f>
        <v>112.88593749999993</v>
      </c>
      <c r="P110" s="235">
        <f>+IF(M110=0,"",'Ark1'!AL1453)</f>
        <v>21.483522721546887</v>
      </c>
      <c r="Q110" s="215"/>
      <c r="R110" s="236">
        <f>+IF(I110=0,"",'Ark1'!S1453)</f>
        <v>7.53125</v>
      </c>
      <c r="S110" s="235">
        <f>+IF(I110=0,"",'Ark1'!U1453)</f>
        <v>31.653124999999992</v>
      </c>
      <c r="T110" s="214"/>
      <c r="U110" s="235">
        <f>+IF(I110=0,"",'Ark1'!W1453)</f>
        <v>0</v>
      </c>
      <c r="V110" s="237">
        <f>+IF(I110=0,"",'Ark1'!X1453)</f>
        <v>96.875</v>
      </c>
      <c r="W110" s="237">
        <f>+IF(I110=0,"",'Ark1'!Y1453)</f>
        <v>82.8125</v>
      </c>
      <c r="X110" s="237">
        <f>+IF(I110=0,"",'Ark1'!Z1453)</f>
        <v>8.7637564853420713</v>
      </c>
      <c r="Y110" s="235">
        <f>+IF(I110=0,"",'Ark1'!AA1453)</f>
        <v>1.3106385609694235</v>
      </c>
      <c r="Z110" s="235">
        <f>+IF(I110=0,"",'Ark1'!AB1453)</f>
        <v>0</v>
      </c>
      <c r="AA110" s="237">
        <f>+'Ark1'!AD1453</f>
        <v>0</v>
      </c>
      <c r="AB110" s="235">
        <f t="shared" si="12"/>
        <v>9.1428571428571423</v>
      </c>
      <c r="AC110" s="235">
        <f t="shared" si="13"/>
        <v>1.3333333333333333</v>
      </c>
      <c r="AD110" s="214"/>
      <c r="AE110" s="27"/>
      <c r="AG110" s="29"/>
      <c r="AH110" s="27"/>
      <c r="AI110" s="28"/>
      <c r="AJ110" s="28"/>
      <c r="AN110" s="28"/>
    </row>
    <row r="111" spans="1:40">
      <c r="A111" s="214"/>
      <c r="B111" s="234">
        <f>+'Ark1'!C1478</f>
        <v>2024</v>
      </c>
      <c r="C111" s="214"/>
      <c r="D111" s="234">
        <f>+'Ark1'!M1454</f>
        <v>7</v>
      </c>
      <c r="E111" s="234" t="s">
        <v>98</v>
      </c>
      <c r="F111" s="234">
        <f>+'Ark1'!D1454</f>
        <v>7</v>
      </c>
      <c r="G111" s="234" t="s">
        <v>550</v>
      </c>
      <c r="H111" s="234">
        <f>+'Ark1'!Q1454</f>
        <v>14</v>
      </c>
      <c r="I111" s="234">
        <f>+'Ark1'!R1454</f>
        <v>14</v>
      </c>
      <c r="J111" s="235">
        <f>+IF(I111=0,"",'Ark1'!AG1454)</f>
        <v>7.740254031055219</v>
      </c>
      <c r="K111" s="235">
        <f>+IF(I111=0,"",'Ark1'!AH1454)</f>
        <v>0</v>
      </c>
      <c r="L111" s="215"/>
      <c r="M111" s="237">
        <f>+'Ark1'!AI1454</f>
        <v>14</v>
      </c>
      <c r="N111" s="215"/>
      <c r="O111" s="235">
        <f>+IF(M111=0,"",'Ark1'!AJ1454)</f>
        <v>116.85714285714288</v>
      </c>
      <c r="P111" s="235">
        <f>+IF(M111=0,"",'Ark1'!AL1454)</f>
        <v>21.751782163198374</v>
      </c>
      <c r="Q111" s="215"/>
      <c r="R111" s="236">
        <f>+IF(I111=0,"",'Ark1'!S1454)</f>
        <v>8.0714285714285694</v>
      </c>
      <c r="S111" s="235">
        <f>+IF(I111=0,"",'Ark1'!U1454)</f>
        <v>35.214285714285722</v>
      </c>
      <c r="T111" s="214"/>
      <c r="U111" s="235">
        <f>+IF(I111=0,"",'Ark1'!W1454)</f>
        <v>0</v>
      </c>
      <c r="V111" s="237">
        <f>+IF(I111=0,"",'Ark1'!X1454)</f>
        <v>100</v>
      </c>
      <c r="W111" s="237">
        <f>+IF(I111=0,"",'Ark1'!Y1454)</f>
        <v>85.714285714285694</v>
      </c>
      <c r="X111" s="237">
        <f>+IF(I111=0,"",'Ark1'!Z1454)</f>
        <v>7.413487432940542</v>
      </c>
      <c r="Y111" s="235">
        <f>+IF(I111=0,"",'Ark1'!AA1454)</f>
        <v>1.2797480619406405</v>
      </c>
      <c r="Z111" s="235">
        <f>+IF(I111=0,"",'Ark1'!AB1454)</f>
        <v>0</v>
      </c>
      <c r="AA111" s="237">
        <f>+'Ark1'!AD1454</f>
        <v>0</v>
      </c>
      <c r="AB111" s="235">
        <f t="shared" si="12"/>
        <v>2</v>
      </c>
      <c r="AC111" s="235">
        <f t="shared" si="13"/>
        <v>1</v>
      </c>
      <c r="AD111" s="214"/>
      <c r="AE111" s="27"/>
      <c r="AG111" s="29"/>
      <c r="AH111" s="27"/>
      <c r="AI111" s="28"/>
      <c r="AJ111" s="28"/>
      <c r="AN111" s="28"/>
    </row>
    <row r="112" spans="1:40">
      <c r="A112" s="214"/>
      <c r="B112" s="234">
        <f>+'Ark1'!C1479</f>
        <v>2024</v>
      </c>
      <c r="C112" s="214"/>
      <c r="D112" s="234">
        <f>+'Ark1'!M1455</f>
        <v>7</v>
      </c>
      <c r="E112" s="234" t="s">
        <v>98</v>
      </c>
      <c r="F112" s="234">
        <f>+'Ark1'!D1455</f>
        <v>8</v>
      </c>
      <c r="G112" s="234" t="s">
        <v>551</v>
      </c>
      <c r="H112" s="234">
        <f>+'Ark1'!Q1455</f>
        <v>780</v>
      </c>
      <c r="I112" s="234">
        <f>+'Ark1'!R1455</f>
        <v>1396</v>
      </c>
      <c r="J112" s="235">
        <f>+IF(I112=0,"",'Ark1'!AG1455)</f>
        <v>13.494279358087281</v>
      </c>
      <c r="K112" s="235">
        <f>+IF(I112=0,"",'Ark1'!AH1455)</f>
        <v>1.8624641833810889</v>
      </c>
      <c r="L112" s="215"/>
      <c r="M112" s="237">
        <f>+'Ark1'!AI1455</f>
        <v>1396</v>
      </c>
      <c r="N112" s="215"/>
      <c r="O112" s="235">
        <f>+IF(M112=0,"",'Ark1'!AJ1455)</f>
        <v>114.32901146131805</v>
      </c>
      <c r="P112" s="235">
        <f>+IF(M112=0,"",'Ark1'!AL1455)</f>
        <v>21.568426775088589</v>
      </c>
      <c r="Q112" s="215"/>
      <c r="R112" s="236">
        <f>+IF(I112=0,"",'Ark1'!S1455)</f>
        <v>7.7893982808022892</v>
      </c>
      <c r="S112" s="235">
        <f>+IF(I112=0,"",'Ark1'!U1455)</f>
        <v>32.714183381088887</v>
      </c>
      <c r="T112" s="214"/>
      <c r="U112" s="235">
        <f>+IF(I112=0,"",'Ark1'!W1455)</f>
        <v>0</v>
      </c>
      <c r="V112" s="237">
        <f>+IF(I112=0,"",'Ark1'!X1455)</f>
        <v>97.77936962750718</v>
      </c>
      <c r="W112" s="237">
        <f>+IF(I112=0,"",'Ark1'!Y1455)</f>
        <v>88.252148997134682</v>
      </c>
      <c r="X112" s="237">
        <f>+IF(I112=0,"",'Ark1'!Z1455)</f>
        <v>7.3924426662517444</v>
      </c>
      <c r="Y112" s="235">
        <f>+IF(I112=0,"",'Ark1'!AA1455)</f>
        <v>1.1849350128335672</v>
      </c>
      <c r="Z112" s="235">
        <f>+IF(I112=0,"",'Ark1'!AB1455)</f>
        <v>0</v>
      </c>
      <c r="AA112" s="237">
        <f>+'Ark1'!AD1455</f>
        <v>0</v>
      </c>
      <c r="AB112" s="235">
        <f t="shared" si="12"/>
        <v>199.42857142857142</v>
      </c>
      <c r="AC112" s="235">
        <f t="shared" si="13"/>
        <v>1.7897435897435898</v>
      </c>
      <c r="AD112" s="214"/>
      <c r="AE112" s="27"/>
      <c r="AG112" s="29"/>
      <c r="AH112" s="27"/>
      <c r="AI112" s="28"/>
      <c r="AJ112" s="28"/>
      <c r="AN112" s="28"/>
    </row>
    <row r="113" spans="1:40">
      <c r="A113" s="214"/>
      <c r="B113" s="234">
        <f>+'Ark1'!C1480</f>
        <v>2024</v>
      </c>
      <c r="C113" s="214"/>
      <c r="D113" s="234">
        <f>+'Ark1'!M1456</f>
        <v>7</v>
      </c>
      <c r="E113" s="234" t="s">
        <v>98</v>
      </c>
      <c r="F113" s="234">
        <f>+'Ark1'!D1456</f>
        <v>9</v>
      </c>
      <c r="G113" s="234" t="s">
        <v>552</v>
      </c>
      <c r="H113" s="234">
        <f>+'Ark1'!Q1456</f>
        <v>1313</v>
      </c>
      <c r="I113" s="234">
        <f>+'Ark1'!R1456</f>
        <v>2278</v>
      </c>
      <c r="J113" s="235">
        <f>+IF(I113=0,"",'Ark1'!AG1456)</f>
        <v>15.36333757402625</v>
      </c>
      <c r="K113" s="235">
        <f>+IF(I113=0,"",'Ark1'!AH1456)</f>
        <v>3.8191395961369623</v>
      </c>
      <c r="L113" s="215"/>
      <c r="M113" s="237">
        <f>+'Ark1'!AI1456</f>
        <v>2274</v>
      </c>
      <c r="N113" s="215"/>
      <c r="O113" s="235">
        <f>+IF(M113=0,"",'Ark1'!AJ1456)</f>
        <v>112.70457343887441</v>
      </c>
      <c r="P113" s="235">
        <f>+IF(M113=0,"",'Ark1'!AL1456)</f>
        <v>20.70221191802213</v>
      </c>
      <c r="Q113" s="215"/>
      <c r="R113" s="236">
        <f>+IF(I113=0,"",'Ark1'!S1456)</f>
        <v>7.422739244951714</v>
      </c>
      <c r="S113" s="235">
        <f>+IF(I113=0,"",'Ark1'!U1456)</f>
        <v>30.238015803336257</v>
      </c>
      <c r="T113" s="214"/>
      <c r="U113" s="235">
        <f>+IF(I113=0,"",'Ark1'!W1456)</f>
        <v>0</v>
      </c>
      <c r="V113" s="237">
        <f>+IF(I113=0,"",'Ark1'!X1456)</f>
        <v>95.346795434591755</v>
      </c>
      <c r="W113" s="237">
        <f>+IF(I113=0,"",'Ark1'!Y1456)</f>
        <v>80.509218612818259</v>
      </c>
      <c r="X113" s="237">
        <f>+IF(I113=0,"",'Ark1'!Z1456)</f>
        <v>7.74510204713651</v>
      </c>
      <c r="Y113" s="235">
        <f>+IF(I113=0,"",'Ark1'!AA1456)</f>
        <v>1.245166617985668</v>
      </c>
      <c r="Z113" s="235">
        <f>+IF(I113=0,"",'Ark1'!AB1456)</f>
        <v>0</v>
      </c>
      <c r="AA113" s="237">
        <f>+'Ark1'!AD1456</f>
        <v>0</v>
      </c>
      <c r="AB113" s="235">
        <f t="shared" si="12"/>
        <v>325.42857142857144</v>
      </c>
      <c r="AC113" s="235">
        <f t="shared" si="13"/>
        <v>1.7349581111957351</v>
      </c>
      <c r="AD113" s="214"/>
      <c r="AE113" s="27"/>
      <c r="AG113" s="29"/>
      <c r="AH113" s="27"/>
      <c r="AI113" s="28"/>
      <c r="AJ113" s="28"/>
      <c r="AN113" s="28"/>
    </row>
    <row r="114" spans="1:40">
      <c r="A114" s="214"/>
      <c r="B114" s="234">
        <f>+'Ark1'!C1481</f>
        <v>2024</v>
      </c>
      <c r="C114" s="214"/>
      <c r="D114" s="234">
        <f>+'Ark1'!M1457</f>
        <v>7</v>
      </c>
      <c r="E114" s="234" t="s">
        <v>98</v>
      </c>
      <c r="F114" s="234">
        <f>+'Ark1'!D1457</f>
        <v>10</v>
      </c>
      <c r="G114" s="234" t="s">
        <v>553</v>
      </c>
      <c r="H114" s="234">
        <f>+'Ark1'!Q1457</f>
        <v>3304</v>
      </c>
      <c r="I114" s="234">
        <f>+'Ark1'!R1457</f>
        <v>6935</v>
      </c>
      <c r="J114" s="235">
        <f>+IF(I114=0,"",'Ark1'!AG1457)</f>
        <v>17.825361110681477</v>
      </c>
      <c r="K114" s="235">
        <f>+IF(I114=0,"",'Ark1'!AH1457)</f>
        <v>3.2876712328767117</v>
      </c>
      <c r="L114" s="215"/>
      <c r="M114" s="237">
        <f>+'Ark1'!AI1457</f>
        <v>6923</v>
      </c>
      <c r="N114" s="215"/>
      <c r="O114" s="235">
        <f>+IF(M114=0,"",'Ark1'!AJ1457)</f>
        <v>112.95048389426601</v>
      </c>
      <c r="P114" s="235">
        <f>+IF(M114=0,"",'Ark1'!AL1457)</f>
        <v>20.687719720065889</v>
      </c>
      <c r="Q114" s="215"/>
      <c r="R114" s="236">
        <f>+IF(I114=0,"",'Ark1'!S1457)</f>
        <v>7.4532083633741886</v>
      </c>
      <c r="S114" s="235">
        <f>+IF(I114=0,"",'Ark1'!U1457)</f>
        <v>30.574203316510506</v>
      </c>
      <c r="T114" s="214"/>
      <c r="U114" s="235">
        <f>+IF(I114=0,"",'Ark1'!W1457)</f>
        <v>0</v>
      </c>
      <c r="V114" s="237">
        <f>+IF(I114=0,"",'Ark1'!X1457)</f>
        <v>94.592645998558012</v>
      </c>
      <c r="W114" s="237">
        <f>+IF(I114=0,"",'Ark1'!Y1457)</f>
        <v>81.196827685652494</v>
      </c>
      <c r="X114" s="237">
        <f>+IF(I114=0,"",'Ark1'!Z1457)</f>
        <v>7.8875455565105295</v>
      </c>
      <c r="Y114" s="235">
        <f>+IF(I114=0,"",'Ark1'!AA1457)</f>
        <v>1.2253372982310564</v>
      </c>
      <c r="Z114" s="235">
        <f>+IF(I114=0,"",'Ark1'!AB1457)</f>
        <v>0</v>
      </c>
      <c r="AA114" s="237">
        <f>+'Ark1'!AD1457</f>
        <v>0</v>
      </c>
      <c r="AB114" s="235">
        <f t="shared" si="12"/>
        <v>990.71428571428567</v>
      </c>
      <c r="AC114" s="235">
        <f t="shared" si="13"/>
        <v>2.0989709443099271</v>
      </c>
      <c r="AD114" s="214"/>
      <c r="AE114" s="27"/>
      <c r="AG114" s="29"/>
      <c r="AH114" s="27"/>
      <c r="AI114" s="28"/>
      <c r="AJ114" s="28"/>
      <c r="AN114" s="28"/>
    </row>
    <row r="115" spans="1:40" ht="15.6">
      <c r="A115" s="214"/>
      <c r="B115" s="234">
        <f>+'Ark1'!C1482</f>
        <v>2024</v>
      </c>
      <c r="C115" s="214"/>
      <c r="D115" s="234">
        <f>+'Ark1'!M1458</f>
        <v>7</v>
      </c>
      <c r="E115" s="234" t="s">
        <v>98</v>
      </c>
      <c r="F115" s="234">
        <f>+'Ark1'!D1458</f>
        <v>11</v>
      </c>
      <c r="G115" s="234" t="s">
        <v>554</v>
      </c>
      <c r="H115" s="234">
        <f>+'Ark1'!Q1458</f>
        <v>1507</v>
      </c>
      <c r="I115" s="234">
        <f>+'Ark1'!R1458</f>
        <v>3070</v>
      </c>
      <c r="J115" s="235">
        <f>+IF(I115=0,"",'Ark1'!AG1458)</f>
        <v>19.370094115134364</v>
      </c>
      <c r="K115" s="235">
        <f>+IF(I115=0,"",'Ark1'!AH1458)</f>
        <v>3.4853420195439746</v>
      </c>
      <c r="L115" s="215"/>
      <c r="M115" s="237">
        <f>+'Ark1'!AI1458</f>
        <v>3069</v>
      </c>
      <c r="N115" s="215"/>
      <c r="O115" s="235">
        <f>+IF(M115=0,"",'Ark1'!AJ1458)</f>
        <v>113.12811990876511</v>
      </c>
      <c r="P115" s="235">
        <f>+IF(M115=0,"",'Ark1'!AL1458)</f>
        <v>0</v>
      </c>
      <c r="Q115" s="215"/>
      <c r="R115" s="236">
        <f>+IF(I115=0,"",'Ark1'!S1458)</f>
        <v>7.3719869706840386</v>
      </c>
      <c r="S115" s="235">
        <f>+IF(I115=0,"",'Ark1'!U1458)</f>
        <v>30.309446254071712</v>
      </c>
      <c r="T115" s="214"/>
      <c r="U115" s="235">
        <f>+IF(I115=0,"",'Ark1'!W1458)</f>
        <v>0</v>
      </c>
      <c r="V115" s="237">
        <f>+IF(I115=0,"",'Ark1'!X1458)</f>
        <v>94.918566775244315</v>
      </c>
      <c r="W115" s="237">
        <f>+IF(I115=0,"",'Ark1'!Y1458)</f>
        <v>82.280130293159615</v>
      </c>
      <c r="X115" s="237">
        <f>+IF(I115=0,"",'Ark1'!Z1458)</f>
        <v>7.442362371842651</v>
      </c>
      <c r="Y115" s="235">
        <f>+IF(I115=0,"",'Ark1'!AA1458)</f>
        <v>1.2119372167813851</v>
      </c>
      <c r="Z115" s="235">
        <f>+IF(I115=0,"",'Ark1'!AB1458)</f>
        <v>0</v>
      </c>
      <c r="AA115" s="237">
        <f>+'Ark1'!AD1458</f>
        <v>0</v>
      </c>
      <c r="AB115" s="235">
        <f t="shared" si="12"/>
        <v>438.57142857142856</v>
      </c>
      <c r="AC115" s="235">
        <f t="shared" si="13"/>
        <v>2.0371599203715993</v>
      </c>
      <c r="AD115" s="214"/>
      <c r="AE115" s="238"/>
      <c r="AG115" s="29"/>
      <c r="AH115" s="27"/>
      <c r="AI115" s="28"/>
      <c r="AJ115" s="28"/>
      <c r="AN115" s="28"/>
    </row>
    <row r="116" spans="1:40">
      <c r="A116" s="214"/>
      <c r="B116" s="234">
        <f>+'Ark1'!C1483</f>
        <v>2024</v>
      </c>
      <c r="C116" s="214"/>
      <c r="D116" s="234">
        <f>+'Ark1'!M1459</f>
        <v>7</v>
      </c>
      <c r="E116" s="234" t="s">
        <v>98</v>
      </c>
      <c r="F116" s="234">
        <f>+'Ark1'!D1459</f>
        <v>12</v>
      </c>
      <c r="G116" s="234" t="s">
        <v>555</v>
      </c>
      <c r="H116" s="234">
        <f>+'Ark1'!Q1459</f>
        <v>200</v>
      </c>
      <c r="I116" s="234">
        <f>+'Ark1'!R1459</f>
        <v>415</v>
      </c>
      <c r="J116" s="235">
        <f>+IF(I116=0,"",'Ark1'!AG1459)</f>
        <v>19.817157526453038</v>
      </c>
      <c r="K116" s="235">
        <f>+IF(I116=0,"",'Ark1'!AH1459)</f>
        <v>1.9277108433734935</v>
      </c>
      <c r="L116" s="215"/>
      <c r="M116" s="237">
        <f>+'Ark1'!AI1459</f>
        <v>413</v>
      </c>
      <c r="N116" s="215"/>
      <c r="O116" s="235">
        <f>+IF(M116=0,"",'Ark1'!AJ1459)</f>
        <v>111.92905569007256</v>
      </c>
      <c r="P116" s="235">
        <f>+IF(M116=0,"",'Ark1'!AL1459)</f>
        <v>0</v>
      </c>
      <c r="Q116" s="215"/>
      <c r="R116" s="236">
        <f>+IF(I116=0,"",'Ark1'!S1459)</f>
        <v>7.3349397590361436</v>
      </c>
      <c r="S116" s="235">
        <f>+IF(I116=0,"",'Ark1'!U1459)</f>
        <v>29.166987951807201</v>
      </c>
      <c r="T116" s="214"/>
      <c r="U116" s="235">
        <f>+IF(I116=0,"",'Ark1'!W1459)</f>
        <v>0</v>
      </c>
      <c r="V116" s="237">
        <f>+IF(I116=0,"",'Ark1'!X1459)</f>
        <v>95.180722891566234</v>
      </c>
      <c r="W116" s="237">
        <f>+IF(I116=0,"",'Ark1'!Y1459)</f>
        <v>77.108433734939737</v>
      </c>
      <c r="X116" s="237">
        <f>+IF(I116=0,"",'Ark1'!Z1459)</f>
        <v>7.2559535563497999</v>
      </c>
      <c r="Y116" s="235">
        <f>+IF(I116=0,"",'Ark1'!AA1459)</f>
        <v>1.1369409109207247</v>
      </c>
      <c r="Z116" s="235">
        <f>+IF(I116=0,"",'Ark1'!AB1459)</f>
        <v>0</v>
      </c>
      <c r="AA116" s="237">
        <f>+'Ark1'!AD1459</f>
        <v>0</v>
      </c>
      <c r="AB116" s="235">
        <f t="shared" si="12"/>
        <v>59.285714285714285</v>
      </c>
      <c r="AC116" s="235">
        <f t="shared" si="13"/>
        <v>2.0750000000000002</v>
      </c>
      <c r="AD116" s="214"/>
      <c r="AE116" s="217"/>
      <c r="AG116" s="29"/>
      <c r="AH116" s="27"/>
      <c r="AI116" s="217"/>
      <c r="AJ116" s="28"/>
      <c r="AN116" s="28"/>
    </row>
    <row r="117" spans="1:40" ht="15.6">
      <c r="A117" s="214"/>
      <c r="B117" s="234">
        <f>+'Ark1'!C1484</f>
        <v>2024</v>
      </c>
      <c r="C117" s="214"/>
      <c r="D117" s="214"/>
      <c r="E117" s="214"/>
      <c r="F117" s="214"/>
      <c r="G117" s="214"/>
      <c r="H117" s="214"/>
      <c r="I117" s="214"/>
      <c r="J117" s="215"/>
      <c r="K117" s="215"/>
      <c r="L117" s="215"/>
      <c r="M117" s="215"/>
      <c r="N117" s="215"/>
      <c r="O117" s="215"/>
      <c r="P117" s="215"/>
      <c r="Q117" s="215"/>
      <c r="R117" s="214"/>
      <c r="S117" s="214"/>
      <c r="T117" s="214"/>
      <c r="U117" s="216"/>
      <c r="V117" s="216"/>
      <c r="W117" s="216"/>
      <c r="X117" s="216"/>
      <c r="Y117" s="215"/>
      <c r="Z117" s="214"/>
      <c r="AA117" s="216"/>
      <c r="AB117" s="216"/>
      <c r="AC117" s="215"/>
      <c r="AD117" s="214"/>
      <c r="AE117" s="217"/>
      <c r="AG117" s="29"/>
      <c r="AH117" s="27"/>
      <c r="AI117" s="218"/>
      <c r="AJ117" s="28"/>
      <c r="AN117" s="28"/>
    </row>
    <row r="118" spans="1:40" ht="22.8">
      <c r="A118" s="214"/>
      <c r="B118" s="234">
        <f>+'Ark1'!C1485</f>
        <v>2024</v>
      </c>
      <c r="C118" s="214"/>
      <c r="D118" s="214"/>
      <c r="E118" s="258" t="str">
        <f>+E120</f>
        <v>3</v>
      </c>
      <c r="F118" s="214"/>
      <c r="G118" s="214"/>
      <c r="H118" s="214"/>
      <c r="I118" s="238">
        <f>SUM(I120:I131)</f>
        <v>15003</v>
      </c>
      <c r="J118" s="215"/>
      <c r="K118" s="215"/>
      <c r="L118" s="215"/>
      <c r="M118" s="215"/>
      <c r="N118" s="215"/>
      <c r="O118" s="215"/>
      <c r="P118" s="215"/>
      <c r="Q118" s="215"/>
      <c r="R118" s="214"/>
      <c r="S118" s="265">
        <f>+Fettgruppe!M17</f>
        <v>33.388755582216845</v>
      </c>
      <c r="T118" s="214"/>
      <c r="U118" s="216"/>
      <c r="V118" s="216"/>
      <c r="W118" s="216"/>
      <c r="X118" s="216"/>
      <c r="Y118" s="215"/>
      <c r="Z118" s="214"/>
      <c r="AA118" s="216"/>
      <c r="AB118" s="216"/>
      <c r="AC118" s="215"/>
      <c r="AD118" s="214"/>
      <c r="AE118" s="217"/>
      <c r="AG118" s="29"/>
      <c r="AH118" s="27"/>
      <c r="AI118" s="218"/>
      <c r="AJ118" s="28"/>
      <c r="AN118" s="28"/>
    </row>
    <row r="119" spans="1:40" ht="15.6">
      <c r="A119" s="214"/>
      <c r="B119" s="234"/>
      <c r="C119" s="214"/>
      <c r="D119" s="214"/>
      <c r="E119" s="214"/>
      <c r="F119" s="214"/>
      <c r="G119" s="214"/>
      <c r="H119" s="214"/>
      <c r="I119" s="214"/>
      <c r="J119" s="215"/>
      <c r="K119" s="215"/>
      <c r="L119" s="215"/>
      <c r="M119" s="215"/>
      <c r="N119" s="215"/>
      <c r="O119" s="215"/>
      <c r="P119" s="215"/>
      <c r="Q119" s="215"/>
      <c r="R119" s="214"/>
      <c r="S119" s="214"/>
      <c r="T119" s="214"/>
      <c r="U119" s="216"/>
      <c r="V119" s="216"/>
      <c r="W119" s="216"/>
      <c r="X119" s="216"/>
      <c r="Y119" s="215"/>
      <c r="Z119" s="214"/>
      <c r="AA119" s="216"/>
      <c r="AB119" s="216"/>
      <c r="AC119" s="231"/>
      <c r="AD119" s="214"/>
      <c r="AE119" s="217"/>
      <c r="AG119" s="29"/>
      <c r="AH119" s="27"/>
      <c r="AI119" s="218"/>
      <c r="AJ119" s="28"/>
      <c r="AN119" s="28"/>
    </row>
    <row r="120" spans="1:40" ht="15.6">
      <c r="A120" s="214"/>
      <c r="B120" s="234">
        <f>+'Ark1'!C1490</f>
        <v>2024</v>
      </c>
      <c r="C120" s="214"/>
      <c r="D120" s="28">
        <f>+'Ark1'!M1460</f>
        <v>8</v>
      </c>
      <c r="E120" s="243" t="s">
        <v>99</v>
      </c>
      <c r="F120" s="28">
        <f>+'Ark1'!D1460</f>
        <v>1</v>
      </c>
      <c r="G120" s="28" t="s">
        <v>545</v>
      </c>
      <c r="H120" s="28">
        <f>+'Ark1'!Q1460</f>
        <v>124</v>
      </c>
      <c r="I120" s="28">
        <f>+'Ark1'!R1460</f>
        <v>294</v>
      </c>
      <c r="J120" s="29">
        <f>+IF(I120=0,"",'Ark1'!AG1460)</f>
        <v>22.375911925982688</v>
      </c>
      <c r="K120" s="29">
        <f>+IF(I120=0,"",'Ark1'!AH1460)</f>
        <v>0.68027210884353739</v>
      </c>
      <c r="R120" s="27">
        <f>+IF(I120=0,"",'Ark1'!S1460)</f>
        <v>7.7517006802721085</v>
      </c>
      <c r="S120" s="29">
        <f>+IF(I120=0,"",'Ark1'!U1460)</f>
        <v>30.493877551020407</v>
      </c>
      <c r="T120" s="214"/>
      <c r="U120" s="29">
        <f>+IF(I120=0,"",'Ark1'!W1460)</f>
        <v>0</v>
      </c>
      <c r="V120" s="34">
        <f>+IF(I120=0,"",'Ark1'!X1460)</f>
        <v>93.197278911564624</v>
      </c>
      <c r="W120" s="34">
        <f>+IF(I120=0,"",'Ark1'!Y1460)</f>
        <v>74.829931972789097</v>
      </c>
      <c r="X120" s="34">
        <f>+IF(I120=0,"",'Ark1'!Z1460)</f>
        <v>9.2367148538389561</v>
      </c>
      <c r="Y120" s="29">
        <f>+IF(I120=0,"",'Ark1'!AA1460)</f>
        <v>1.3563583567923203</v>
      </c>
      <c r="Z120" s="29">
        <f>+IF(I120=0,"",'Ark1'!AB1460)</f>
        <v>0</v>
      </c>
      <c r="AA120" s="34">
        <f>+'Ark1'!AD1460</f>
        <v>0</v>
      </c>
      <c r="AB120" s="29">
        <f>+IF(I120=0,"",I120/D120)</f>
        <v>36.75</v>
      </c>
      <c r="AC120" s="29">
        <f>+IF(I120=0,"",I120/H120)</f>
        <v>2.370967741935484</v>
      </c>
      <c r="AD120" s="214"/>
      <c r="AE120" s="217"/>
      <c r="AG120" s="29"/>
      <c r="AH120" s="27"/>
      <c r="AI120" s="218"/>
      <c r="AJ120" s="28"/>
      <c r="AN120" s="28"/>
    </row>
    <row r="121" spans="1:40" ht="15.6">
      <c r="A121" s="214"/>
      <c r="B121" s="234">
        <f>+'Ark1'!C1491</f>
        <v>2024</v>
      </c>
      <c r="C121" s="214"/>
      <c r="D121" s="28">
        <f>+'Ark1'!M1461</f>
        <v>8</v>
      </c>
      <c r="E121" s="243" t="s">
        <v>99</v>
      </c>
      <c r="F121" s="28">
        <f>+'Ark1'!D1461</f>
        <v>2</v>
      </c>
      <c r="G121" s="28" t="s">
        <v>546</v>
      </c>
      <c r="H121" s="28">
        <f>+'Ark1'!Q1461</f>
        <v>163</v>
      </c>
      <c r="I121" s="28">
        <f>+'Ark1'!R1461</f>
        <v>290</v>
      </c>
      <c r="J121" s="29">
        <f>+IF(I121=0,"",'Ark1'!AG1461)</f>
        <v>22.742162426030955</v>
      </c>
      <c r="K121" s="29">
        <f>+IF(I121=0,"",'Ark1'!AH1461)</f>
        <v>0</v>
      </c>
      <c r="R121" s="27">
        <f>+IF(I121=0,"",'Ark1'!S1461)</f>
        <v>8.2931034482758612</v>
      </c>
      <c r="S121" s="29">
        <f>+IF(I121=0,"",'Ark1'!U1461)</f>
        <v>35.503103448275894</v>
      </c>
      <c r="T121" s="214"/>
      <c r="U121" s="29">
        <f>+IF(I121=0,"",'Ark1'!W1461)</f>
        <v>0</v>
      </c>
      <c r="V121" s="34">
        <f>+IF(I121=0,"",'Ark1'!X1461)</f>
        <v>97.586206896551744</v>
      </c>
      <c r="W121" s="34">
        <f>+IF(I121=0,"",'Ark1'!Y1461)</f>
        <v>92.413793103448256</v>
      </c>
      <c r="X121" s="34">
        <f>+IF(I121=0,"",'Ark1'!Z1461)</f>
        <v>7.5915395755556494</v>
      </c>
      <c r="Y121" s="29">
        <f>+IF(I121=0,"",'Ark1'!AA1461)</f>
        <v>1.1774991132532782</v>
      </c>
      <c r="Z121" s="29">
        <f>+IF(I121=0,"",'Ark1'!AB1461)</f>
        <v>0</v>
      </c>
      <c r="AA121" s="34">
        <f>+'Ark1'!AD1461</f>
        <v>0</v>
      </c>
      <c r="AB121" s="29">
        <f t="shared" ref="AB121:AB131" si="14">+IF(I121=0,"",I121/D121)</f>
        <v>36.25</v>
      </c>
      <c r="AC121" s="29">
        <f t="shared" ref="AC121:AC131" si="15">+IF(I121=0,"",I121/H121)</f>
        <v>1.7791411042944785</v>
      </c>
      <c r="AD121" s="214"/>
      <c r="AE121" s="217"/>
      <c r="AG121" s="29"/>
      <c r="AH121" s="27"/>
      <c r="AI121" s="218"/>
      <c r="AJ121" s="28"/>
      <c r="AN121" s="28"/>
    </row>
    <row r="122" spans="1:40" ht="15.6">
      <c r="A122" s="214"/>
      <c r="B122" s="234">
        <f>+'Ark1'!C1492</f>
        <v>2024</v>
      </c>
      <c r="C122" s="214"/>
      <c r="D122" s="28">
        <f>+'Ark1'!M1462</f>
        <v>8</v>
      </c>
      <c r="E122" s="243" t="s">
        <v>99</v>
      </c>
      <c r="F122" s="28">
        <f>+'Ark1'!D1462</f>
        <v>3</v>
      </c>
      <c r="G122" s="28" t="s">
        <v>547</v>
      </c>
      <c r="H122" s="28">
        <f>+'Ark1'!Q1462</f>
        <v>1111</v>
      </c>
      <c r="I122" s="28">
        <f>+'Ark1'!R1462</f>
        <v>2106</v>
      </c>
      <c r="J122" s="29">
        <f>+IF(I122=0,"",'Ark1'!AG1462)</f>
        <v>19.556309802762755</v>
      </c>
      <c r="K122" s="29">
        <f>+IF(I122=0,"",'Ark1'!AH1462)</f>
        <v>0.99715099715099698</v>
      </c>
      <c r="R122" s="27">
        <f>+IF(I122=0,"",'Ark1'!S1462)</f>
        <v>8.3328584995251642</v>
      </c>
      <c r="S122" s="29">
        <f>+IF(I122=0,"",'Ark1'!U1462)</f>
        <v>35.698195631529025</v>
      </c>
      <c r="T122" s="214"/>
      <c r="U122" s="29">
        <f>+IF(I122=0,"",'Ark1'!W1462)</f>
        <v>0</v>
      </c>
      <c r="V122" s="34">
        <f>+IF(I122=0,"",'Ark1'!X1462)</f>
        <v>99.572649572649567</v>
      </c>
      <c r="W122" s="34">
        <f>+IF(I122=0,"",'Ark1'!Y1462)</f>
        <v>96.343779677112991</v>
      </c>
      <c r="X122" s="34">
        <f>+IF(I122=0,"",'Ark1'!Z1462)</f>
        <v>6.867921397526116</v>
      </c>
      <c r="Y122" s="29">
        <f>+IF(I122=0,"",'Ark1'!AA1462)</f>
        <v>1.200994007399111</v>
      </c>
      <c r="Z122" s="29">
        <f>+IF(I122=0,"",'Ark1'!AB1462)</f>
        <v>0</v>
      </c>
      <c r="AA122" s="34">
        <f>+'Ark1'!AD1462</f>
        <v>0</v>
      </c>
      <c r="AB122" s="29">
        <f t="shared" si="14"/>
        <v>263.25</v>
      </c>
      <c r="AC122" s="29">
        <f t="shared" si="15"/>
        <v>1.8955895589558955</v>
      </c>
      <c r="AD122" s="214"/>
      <c r="AE122" s="217"/>
      <c r="AG122" s="29"/>
      <c r="AH122" s="27"/>
      <c r="AI122" s="218"/>
      <c r="AJ122" s="28"/>
      <c r="AN122" s="28"/>
    </row>
    <row r="123" spans="1:40" ht="15.6">
      <c r="A123" s="214"/>
      <c r="B123" s="234">
        <f>+'Ark1'!C1493</f>
        <v>2024</v>
      </c>
      <c r="C123" s="214"/>
      <c r="D123" s="28">
        <f>+'Ark1'!M1463</f>
        <v>8</v>
      </c>
      <c r="E123" s="243" t="s">
        <v>99</v>
      </c>
      <c r="F123" s="28">
        <f>+'Ark1'!D1463</f>
        <v>4</v>
      </c>
      <c r="G123" s="28" t="s">
        <v>548</v>
      </c>
      <c r="H123" s="28">
        <f>+'Ark1'!Q1463</f>
        <v>164</v>
      </c>
      <c r="I123" s="28">
        <f>+'Ark1'!R1463</f>
        <v>288</v>
      </c>
      <c r="J123" s="29">
        <f>+IF(I123=0,"",'Ark1'!AG1463)</f>
        <v>19.697613995398928</v>
      </c>
      <c r="K123" s="29">
        <f>+IF(I123=0,"",'Ark1'!AH1463)</f>
        <v>1.041666666666667</v>
      </c>
      <c r="R123" s="27">
        <f>+IF(I123=0,"",'Ark1'!S1463)</f>
        <v>7.9270833333333313</v>
      </c>
      <c r="S123" s="29">
        <f>+IF(I123=0,"",'Ark1'!U1463)</f>
        <v>32.167708333333323</v>
      </c>
      <c r="T123" s="214"/>
      <c r="U123" s="29">
        <f>+IF(I123=0,"",'Ark1'!W1463)</f>
        <v>0</v>
      </c>
      <c r="V123" s="34">
        <f>+IF(I123=0,"",'Ark1'!X1463)</f>
        <v>97.916666666666686</v>
      </c>
      <c r="W123" s="34">
        <f>+IF(I123=0,"",'Ark1'!Y1463)</f>
        <v>83.333333333333314</v>
      </c>
      <c r="X123" s="34">
        <f>+IF(I123=0,"",'Ark1'!Z1463)</f>
        <v>8.1120473010782632</v>
      </c>
      <c r="Y123" s="29">
        <f>+IF(I123=0,"",'Ark1'!AA1463)</f>
        <v>1.3116316571990272</v>
      </c>
      <c r="Z123" s="29">
        <f>+IF(I123=0,"",'Ark1'!AB1463)</f>
        <v>0</v>
      </c>
      <c r="AA123" s="34">
        <f>+'Ark1'!AD1463</f>
        <v>0</v>
      </c>
      <c r="AB123" s="29">
        <f t="shared" si="14"/>
        <v>36</v>
      </c>
      <c r="AC123" s="29">
        <f t="shared" si="15"/>
        <v>1.7560975609756098</v>
      </c>
      <c r="AD123" s="214"/>
      <c r="AE123" s="217"/>
      <c r="AG123" s="29"/>
      <c r="AH123" s="27"/>
      <c r="AI123" s="218"/>
      <c r="AJ123" s="28"/>
      <c r="AN123" s="28"/>
    </row>
    <row r="124" spans="1:40" ht="15.6">
      <c r="A124" s="214"/>
      <c r="B124" s="234">
        <f>+'Ark1'!C1494</f>
        <v>2024</v>
      </c>
      <c r="C124" s="214"/>
      <c r="D124" s="28">
        <f>+'Ark1'!M1464</f>
        <v>8</v>
      </c>
      <c r="E124" s="243" t="s">
        <v>99</v>
      </c>
      <c r="F124" s="28">
        <f>+'Ark1'!D1464</f>
        <v>5</v>
      </c>
      <c r="G124" s="28" t="s">
        <v>446</v>
      </c>
      <c r="H124" s="28">
        <f>+'Ark1'!Q1464</f>
        <v>140</v>
      </c>
      <c r="I124" s="28">
        <f>+'Ark1'!R1464</f>
        <v>205</v>
      </c>
      <c r="J124" s="29">
        <f>+IF(I124=0,"",'Ark1'!AG1464)</f>
        <v>20.644518567440517</v>
      </c>
      <c r="K124" s="29">
        <f>+IF(I124=0,"",'Ark1'!AH1464)</f>
        <v>0</v>
      </c>
      <c r="R124" s="27">
        <f>+IF(I124=0,"",'Ark1'!S1464)</f>
        <v>8.3756097560975622</v>
      </c>
      <c r="S124" s="29">
        <f>+IF(I124=0,"",'Ark1'!U1464)</f>
        <v>36.290243902439023</v>
      </c>
      <c r="T124" s="214"/>
      <c r="U124" s="29">
        <f>+IF(I124=0,"",'Ark1'!W1464)</f>
        <v>0</v>
      </c>
      <c r="V124" s="34">
        <f>+IF(I124=0,"",'Ark1'!X1464)</f>
        <v>99.024390243902431</v>
      </c>
      <c r="W124" s="34">
        <f>+IF(I124=0,"",'Ark1'!Y1464)</f>
        <v>94.634146341463435</v>
      </c>
      <c r="X124" s="34">
        <f>+IF(I124=0,"",'Ark1'!Z1464)</f>
        <v>7.7844123445683486</v>
      </c>
      <c r="Y124" s="29">
        <f>+IF(I124=0,"",'Ark1'!AA1464)</f>
        <v>1.3326629288218557</v>
      </c>
      <c r="Z124" s="29">
        <f>+IF(I124=0,"",'Ark1'!AB1464)</f>
        <v>0</v>
      </c>
      <c r="AA124" s="34">
        <f>+'Ark1'!AD1464</f>
        <v>0</v>
      </c>
      <c r="AB124" s="29">
        <f t="shared" si="14"/>
        <v>25.625</v>
      </c>
      <c r="AC124" s="29">
        <f t="shared" si="15"/>
        <v>1.4642857142857142</v>
      </c>
      <c r="AD124" s="214"/>
      <c r="AE124" s="217"/>
      <c r="AG124" s="29"/>
      <c r="AH124" s="27"/>
      <c r="AI124" s="218"/>
      <c r="AJ124" s="28"/>
      <c r="AN124" s="28"/>
    </row>
    <row r="125" spans="1:40" ht="15.6">
      <c r="A125" s="214"/>
      <c r="B125" s="234">
        <f>+'Ark1'!C1495</f>
        <v>2024</v>
      </c>
      <c r="C125" s="214"/>
      <c r="D125" s="28">
        <f>+'Ark1'!M1465</f>
        <v>8</v>
      </c>
      <c r="E125" s="243" t="s">
        <v>99</v>
      </c>
      <c r="F125" s="28">
        <f>+'Ark1'!D1465</f>
        <v>6</v>
      </c>
      <c r="G125" s="28" t="s">
        <v>549</v>
      </c>
      <c r="H125" s="28">
        <f>+'Ark1'!Q1465</f>
        <v>65</v>
      </c>
      <c r="I125" s="28">
        <f>+'Ark1'!R1465</f>
        <v>78</v>
      </c>
      <c r="J125" s="29">
        <f>+IF(I125=0,"",'Ark1'!AG1465)</f>
        <v>16.714861975116637</v>
      </c>
      <c r="K125" s="29">
        <f>+IF(I125=0,"",'Ark1'!AH1465)</f>
        <v>2.5641025641025639</v>
      </c>
      <c r="R125" s="27">
        <f>+IF(I125=0,"",'Ark1'!S1465)</f>
        <v>8.0769230769230749</v>
      </c>
      <c r="S125" s="29">
        <f>+IF(I125=0,"",'Ark1'!U1465)</f>
        <v>35.274358974358975</v>
      </c>
      <c r="T125" s="214"/>
      <c r="U125" s="29">
        <f>+IF(I125=0,"",'Ark1'!W1465)</f>
        <v>0</v>
      </c>
      <c r="V125" s="34">
        <f>+IF(I125=0,"",'Ark1'!X1465)</f>
        <v>100</v>
      </c>
      <c r="W125" s="34">
        <f>+IF(I125=0,"",'Ark1'!Y1465)</f>
        <v>98.71794871794873</v>
      </c>
      <c r="X125" s="34">
        <f>+IF(I125=0,"",'Ark1'!Z1465)</f>
        <v>6.4740593990097812</v>
      </c>
      <c r="Y125" s="29">
        <f>+IF(I125=0,"",'Ark1'!AA1465)</f>
        <v>1.2064913185660111</v>
      </c>
      <c r="Z125" s="29">
        <f>+IF(I125=0,"",'Ark1'!AB1465)</f>
        <v>0</v>
      </c>
      <c r="AA125" s="34">
        <f>+'Ark1'!AD1465</f>
        <v>0</v>
      </c>
      <c r="AB125" s="29">
        <f t="shared" si="14"/>
        <v>9.75</v>
      </c>
      <c r="AC125" s="29">
        <f t="shared" si="15"/>
        <v>1.2</v>
      </c>
      <c r="AD125" s="214"/>
      <c r="AE125" s="217"/>
      <c r="AG125" s="29"/>
      <c r="AH125" s="27"/>
      <c r="AI125" s="218"/>
      <c r="AJ125" s="28"/>
      <c r="AN125" s="28"/>
    </row>
    <row r="126" spans="1:40" ht="15.6">
      <c r="A126" s="214"/>
      <c r="B126" s="234">
        <f>+'Ark1'!C1496</f>
        <v>2024</v>
      </c>
      <c r="C126" s="214"/>
      <c r="D126" s="28">
        <f>+'Ark1'!M1466</f>
        <v>8</v>
      </c>
      <c r="E126" s="243" t="s">
        <v>99</v>
      </c>
      <c r="F126" s="28">
        <f>+'Ark1'!D1466</f>
        <v>7</v>
      </c>
      <c r="G126" s="28" t="s">
        <v>550</v>
      </c>
      <c r="H126" s="28">
        <f>+'Ark1'!Q1466</f>
        <v>16</v>
      </c>
      <c r="I126" s="28">
        <f>+'Ark1'!R1466</f>
        <v>28</v>
      </c>
      <c r="J126" s="29">
        <f>+IF(I126=0,"",'Ark1'!AG1466)</f>
        <v>15.47108787464871</v>
      </c>
      <c r="K126" s="29">
        <f>+IF(I126=0,"",'Ark1'!AH1466)</f>
        <v>0</v>
      </c>
      <c r="R126" s="27">
        <f>+IF(I126=0,"",'Ark1'!S1466)</f>
        <v>8.1785714285714306</v>
      </c>
      <c r="S126" s="29">
        <f>+IF(I126=0,"",'Ark1'!U1466)</f>
        <v>35.192857142857129</v>
      </c>
      <c r="T126" s="214"/>
      <c r="U126" s="29">
        <f>+IF(I126=0,"",'Ark1'!W1466)</f>
        <v>0</v>
      </c>
      <c r="V126" s="34">
        <f>+IF(I126=0,"",'Ark1'!X1466)</f>
        <v>100</v>
      </c>
      <c r="W126" s="34">
        <f>+IF(I126=0,"",'Ark1'!Y1466)</f>
        <v>89.285714285714306</v>
      </c>
      <c r="X126" s="34">
        <f>+IF(I126=0,"",'Ark1'!Z1466)</f>
        <v>6.6229540545110117</v>
      </c>
      <c r="Y126" s="29">
        <f>+IF(I126=0,"",'Ark1'!AA1466)</f>
        <v>0.92788436119760898</v>
      </c>
      <c r="Z126" s="29">
        <f>+IF(I126=0,"",'Ark1'!AB1466)</f>
        <v>0</v>
      </c>
      <c r="AA126" s="34">
        <f>+'Ark1'!AD1466</f>
        <v>0</v>
      </c>
      <c r="AB126" s="29">
        <f t="shared" si="14"/>
        <v>3.5</v>
      </c>
      <c r="AC126" s="29">
        <f t="shared" si="15"/>
        <v>1.75</v>
      </c>
      <c r="AD126" s="214"/>
      <c r="AE126" s="217"/>
      <c r="AG126" s="29"/>
      <c r="AH126" s="27"/>
      <c r="AI126" s="218"/>
      <c r="AJ126" s="28"/>
      <c r="AN126" s="28"/>
    </row>
    <row r="127" spans="1:40" ht="15.6">
      <c r="A127" s="214"/>
      <c r="B127" s="234">
        <f>+'Ark1'!C1497</f>
        <v>2024</v>
      </c>
      <c r="C127" s="214"/>
      <c r="D127" s="28">
        <f>+'Ark1'!M1467</f>
        <v>8</v>
      </c>
      <c r="E127" s="243" t="s">
        <v>99</v>
      </c>
      <c r="F127" s="28">
        <f>+'Ark1'!D1467</f>
        <v>8</v>
      </c>
      <c r="G127" s="28" t="s">
        <v>551</v>
      </c>
      <c r="H127" s="28">
        <f>+'Ark1'!Q1467</f>
        <v>716</v>
      </c>
      <c r="I127" s="28">
        <f>+'Ark1'!R1467</f>
        <v>1304</v>
      </c>
      <c r="J127" s="29">
        <f>+IF(I127=0,"",'Ark1'!AG1467)</f>
        <v>13.702917836152151</v>
      </c>
      <c r="K127" s="29">
        <f>+IF(I127=0,"",'Ark1'!AH1467)</f>
        <v>0.99693251533742322</v>
      </c>
      <c r="R127" s="27">
        <f>+IF(I127=0,"",'Ark1'!S1467)</f>
        <v>8.2707055214723937</v>
      </c>
      <c r="S127" s="29">
        <f>+IF(I127=0,"",'Ark1'!U1467)</f>
        <v>35.563726993865046</v>
      </c>
      <c r="T127" s="214"/>
      <c r="U127" s="29">
        <f>+IF(I127=0,"",'Ark1'!W1467)</f>
        <v>0</v>
      </c>
      <c r="V127" s="34">
        <f>+IF(I127=0,"",'Ark1'!X1467)</f>
        <v>99.156441717791381</v>
      </c>
      <c r="W127" s="34">
        <f>+IF(I127=0,"",'Ark1'!Y1467)</f>
        <v>93.021472392638046</v>
      </c>
      <c r="X127" s="34">
        <f>+IF(I127=0,"",'Ark1'!Z1467)</f>
        <v>7.3347016557904494</v>
      </c>
      <c r="Y127" s="29">
        <f>+IF(I127=0,"",'Ark1'!AA1467)</f>
        <v>1.1150947547430252</v>
      </c>
      <c r="Z127" s="29">
        <f>+IF(I127=0,"",'Ark1'!AB1467)</f>
        <v>0</v>
      </c>
      <c r="AA127" s="34">
        <f>+'Ark1'!AD1467</f>
        <v>0</v>
      </c>
      <c r="AB127" s="29">
        <f t="shared" si="14"/>
        <v>163</v>
      </c>
      <c r="AC127" s="29">
        <f t="shared" si="15"/>
        <v>1.8212290502793296</v>
      </c>
      <c r="AD127" s="214"/>
      <c r="AE127" s="217"/>
      <c r="AG127" s="29"/>
      <c r="AH127" s="27"/>
      <c r="AI127" s="218"/>
      <c r="AJ127" s="28"/>
      <c r="AN127" s="28"/>
    </row>
    <row r="128" spans="1:40" ht="15.6">
      <c r="A128" s="214"/>
      <c r="B128" s="234">
        <f>+'Ark1'!C1498</f>
        <v>2024</v>
      </c>
      <c r="C128" s="214"/>
      <c r="D128" s="28">
        <f>+'Ark1'!M1468</f>
        <v>8</v>
      </c>
      <c r="E128" s="243" t="s">
        <v>99</v>
      </c>
      <c r="F128" s="28">
        <f>+'Ark1'!D1468</f>
        <v>9</v>
      </c>
      <c r="G128" s="28" t="s">
        <v>552</v>
      </c>
      <c r="H128" s="28">
        <f>+'Ark1'!Q1468</f>
        <v>1174</v>
      </c>
      <c r="I128" s="28">
        <f>+'Ark1'!R1468</f>
        <v>1904</v>
      </c>
      <c r="J128" s="29">
        <f>+IF(I128=0,"",'Ark1'!AG1468)</f>
        <v>13.752959712227671</v>
      </c>
      <c r="K128" s="29">
        <f>+IF(I128=0,"",'Ark1'!AH1468)</f>
        <v>4.7794117647058814</v>
      </c>
      <c r="R128" s="27">
        <f>+IF(I128=0,"",'Ark1'!S1468)</f>
        <v>7.8487394957983181</v>
      </c>
      <c r="S128" s="29">
        <f>+IF(I128=0,"",'Ark1'!U1468)</f>
        <v>32.385504201680753</v>
      </c>
      <c r="T128" s="214"/>
      <c r="U128" s="29">
        <f>+IF(I128=0,"",'Ark1'!W1468)</f>
        <v>0</v>
      </c>
      <c r="V128" s="34">
        <f>+IF(I128=0,"",'Ark1'!X1468)</f>
        <v>97.794117647058812</v>
      </c>
      <c r="W128" s="34">
        <f>+IF(I128=0,"",'Ark1'!Y1468)</f>
        <v>84.191176470588246</v>
      </c>
      <c r="X128" s="34">
        <f>+IF(I128=0,"",'Ark1'!Z1468)</f>
        <v>8.1361200541591909</v>
      </c>
      <c r="Y128" s="29">
        <f>+IF(I128=0,"",'Ark1'!AA1468)</f>
        <v>1.2473579167479172</v>
      </c>
      <c r="Z128" s="29">
        <f>+IF(I128=0,"",'Ark1'!AB1468)</f>
        <v>0</v>
      </c>
      <c r="AA128" s="34">
        <f>+'Ark1'!AD1468</f>
        <v>0</v>
      </c>
      <c r="AB128" s="29">
        <f t="shared" si="14"/>
        <v>238</v>
      </c>
      <c r="AC128" s="29">
        <f t="shared" si="15"/>
        <v>1.6218057921635434</v>
      </c>
      <c r="AD128" s="214"/>
      <c r="AE128" s="217"/>
      <c r="AG128" s="29"/>
      <c r="AH128" s="27"/>
      <c r="AI128" s="218"/>
      <c r="AJ128" s="28"/>
      <c r="AN128" s="28"/>
    </row>
    <row r="129" spans="1:40" ht="15.6">
      <c r="A129" s="214"/>
      <c r="B129" s="234">
        <f>+'Ark1'!C1499</f>
        <v>2024</v>
      </c>
      <c r="C129" s="214"/>
      <c r="D129" s="28">
        <f>+'Ark1'!M1469</f>
        <v>8</v>
      </c>
      <c r="E129" s="243" t="s">
        <v>99</v>
      </c>
      <c r="F129" s="28">
        <f>+'Ark1'!D1469</f>
        <v>10</v>
      </c>
      <c r="G129" s="28" t="s">
        <v>553</v>
      </c>
      <c r="H129" s="28">
        <f>+'Ark1'!Q1469</f>
        <v>2972</v>
      </c>
      <c r="I129" s="28">
        <f>+'Ark1'!R1469</f>
        <v>5753</v>
      </c>
      <c r="J129" s="29">
        <f>+IF(I129=0,"",'Ark1'!AG1469)</f>
        <v>15.8371170061155</v>
      </c>
      <c r="K129" s="29">
        <f>+IF(I129=0,"",'Ark1'!AH1469)</f>
        <v>3.1461845993394761</v>
      </c>
      <c r="R129" s="27">
        <f>+IF(I129=0,"",'Ark1'!S1469)</f>
        <v>7.8809316878150524</v>
      </c>
      <c r="S129" s="29">
        <f>+IF(I129=0,"",'Ark1'!U1469)</f>
        <v>32.745002607335202</v>
      </c>
      <c r="T129" s="214"/>
      <c r="U129" s="29">
        <f>+IF(I129=0,"",'Ark1'!W1469)</f>
        <v>0</v>
      </c>
      <c r="V129" s="34">
        <f>+IF(I129=0,"",'Ark1'!X1469)</f>
        <v>97.670780462367489</v>
      </c>
      <c r="W129" s="34">
        <f>+IF(I129=0,"",'Ark1'!Y1469)</f>
        <v>85.225099947853309</v>
      </c>
      <c r="X129" s="34">
        <f>+IF(I129=0,"",'Ark1'!Z1469)</f>
        <v>8.1891745200287911</v>
      </c>
      <c r="Y129" s="29">
        <f>+IF(I129=0,"",'Ark1'!AA1469)</f>
        <v>1.1997912651003524</v>
      </c>
      <c r="Z129" s="29">
        <f>+IF(I129=0,"",'Ark1'!AB1469)</f>
        <v>0</v>
      </c>
      <c r="AA129" s="34">
        <f>+'Ark1'!AD1469</f>
        <v>0</v>
      </c>
      <c r="AB129" s="29">
        <f t="shared" si="14"/>
        <v>719.125</v>
      </c>
      <c r="AC129" s="29">
        <f t="shared" si="15"/>
        <v>1.9357335127860027</v>
      </c>
      <c r="AD129" s="214"/>
      <c r="AE129" s="217"/>
      <c r="AG129" s="29"/>
      <c r="AH129" s="27"/>
      <c r="AI129" s="218"/>
      <c r="AJ129" s="28"/>
      <c r="AN129" s="28"/>
    </row>
    <row r="130" spans="1:40" ht="15.6">
      <c r="A130" s="214"/>
      <c r="B130" s="234">
        <f>+'Ark1'!C1500</f>
        <v>2024</v>
      </c>
      <c r="C130" s="214"/>
      <c r="D130" s="28">
        <f>+'Ark1'!M1470</f>
        <v>8</v>
      </c>
      <c r="E130" s="243" t="s">
        <v>99</v>
      </c>
      <c r="F130" s="28">
        <f>+'Ark1'!D1470</f>
        <v>11</v>
      </c>
      <c r="G130" s="28" t="s">
        <v>554</v>
      </c>
      <c r="H130" s="28">
        <f>+'Ark1'!Q1470</f>
        <v>1239</v>
      </c>
      <c r="I130" s="28">
        <f>+'Ark1'!R1470</f>
        <v>2373</v>
      </c>
      <c r="J130" s="29">
        <f>+IF(I130=0,"",'Ark1'!AG1470)</f>
        <v>16.099868499855397</v>
      </c>
      <c r="K130" s="29">
        <f>+IF(I130=0,"",'Ark1'!AH1470)</f>
        <v>3.2869785082174472</v>
      </c>
      <c r="R130" s="27">
        <f>+IF(I130=0,"",'Ark1'!S1470)</f>
        <v>7.8891698272229247</v>
      </c>
      <c r="S130" s="29">
        <f>+IF(I130=0,"",'Ark1'!U1470)</f>
        <v>32.591866835229609</v>
      </c>
      <c r="T130" s="214"/>
      <c r="U130" s="29">
        <f>+IF(I130=0,"",'Ark1'!W1470)</f>
        <v>0</v>
      </c>
      <c r="V130" s="34">
        <f>+IF(I130=0,"",'Ark1'!X1470)</f>
        <v>97.176569742941425</v>
      </c>
      <c r="W130" s="34">
        <f>+IF(I130=0,"",'Ark1'!Y1470)</f>
        <v>86.219974715549938</v>
      </c>
      <c r="X130" s="34">
        <f>+IF(I130=0,"",'Ark1'!Z1470)</f>
        <v>7.9983414059723437</v>
      </c>
      <c r="Y130" s="29">
        <f>+IF(I130=0,"",'Ark1'!AA1470)</f>
        <v>1.1799440129995915</v>
      </c>
      <c r="Z130" s="29">
        <f>+IF(I130=0,"",'Ark1'!AB1470)</f>
        <v>0</v>
      </c>
      <c r="AA130" s="34">
        <f>+'Ark1'!AD1470</f>
        <v>0</v>
      </c>
      <c r="AB130" s="29">
        <f t="shared" si="14"/>
        <v>296.625</v>
      </c>
      <c r="AC130" s="29">
        <f t="shared" si="15"/>
        <v>1.9152542372881356</v>
      </c>
      <c r="AD130" s="214"/>
      <c r="AE130" s="217"/>
      <c r="AG130" s="29"/>
      <c r="AH130" s="27"/>
      <c r="AI130" s="218"/>
      <c r="AJ130" s="28"/>
      <c r="AN130" s="28"/>
    </row>
    <row r="131" spans="1:40" ht="15.6">
      <c r="A131" s="214"/>
      <c r="B131" s="234">
        <f>+'Ark1'!C1501</f>
        <v>2024</v>
      </c>
      <c r="C131" s="214"/>
      <c r="D131" s="28">
        <f>+'Ark1'!M1471</f>
        <v>8</v>
      </c>
      <c r="E131" s="243" t="s">
        <v>99</v>
      </c>
      <c r="F131" s="28">
        <f>+'Ark1'!D1471</f>
        <v>12</v>
      </c>
      <c r="G131" s="28" t="s">
        <v>555</v>
      </c>
      <c r="H131" s="28">
        <f>+'Ark1'!Q1471</f>
        <v>191</v>
      </c>
      <c r="I131" s="28">
        <f>+'Ark1'!R1471</f>
        <v>380</v>
      </c>
      <c r="J131" s="29">
        <f>+IF(I131=0,"",'Ark1'!AG1471)</f>
        <v>20.120858089158627</v>
      </c>
      <c r="K131" s="29">
        <f>+IF(I131=0,"",'Ark1'!AH1471)</f>
        <v>1.3157894736842111</v>
      </c>
      <c r="R131" s="27">
        <f>+IF(I131=0,"",'Ark1'!S1471)</f>
        <v>7.8763157894736864</v>
      </c>
      <c r="S131" s="29">
        <f>+IF(I131=0,"",'Ark1'!U1471)</f>
        <v>32.341578947368411</v>
      </c>
      <c r="T131" s="214"/>
      <c r="U131" s="29">
        <f>+IF(I131=0,"",'Ark1'!W1471)</f>
        <v>0</v>
      </c>
      <c r="V131" s="34">
        <f>+IF(I131=0,"",'Ark1'!X1471)</f>
        <v>97.894736842105274</v>
      </c>
      <c r="W131" s="34">
        <f>+IF(I131=0,"",'Ark1'!Y1471)</f>
        <v>84.473684210526301</v>
      </c>
      <c r="X131" s="34">
        <f>+IF(I131=0,"",'Ark1'!Z1471)</f>
        <v>7.9917890515057026</v>
      </c>
      <c r="Y131" s="29">
        <f>+IF(I131=0,"",'Ark1'!AA1471)</f>
        <v>1.1933884113217299</v>
      </c>
      <c r="Z131" s="29">
        <f>+IF(I131=0,"",'Ark1'!AB1471)</f>
        <v>0</v>
      </c>
      <c r="AA131" s="34">
        <f>+'Ark1'!AD1471</f>
        <v>0</v>
      </c>
      <c r="AB131" s="29">
        <f t="shared" si="14"/>
        <v>47.5</v>
      </c>
      <c r="AC131" s="29">
        <f t="shared" si="15"/>
        <v>1.9895287958115184</v>
      </c>
      <c r="AD131" s="214"/>
      <c r="AE131" s="217"/>
      <c r="AG131" s="29"/>
      <c r="AH131" s="27"/>
      <c r="AI131" s="218"/>
      <c r="AJ131" s="28"/>
      <c r="AN131" s="28"/>
    </row>
    <row r="132" spans="1:40" ht="15.6">
      <c r="A132" s="214"/>
      <c r="B132" s="234">
        <f>+'Ark1'!C1502</f>
        <v>2024</v>
      </c>
      <c r="C132" s="214"/>
      <c r="D132" s="214"/>
      <c r="E132" s="214"/>
      <c r="F132" s="214"/>
      <c r="G132" s="214"/>
      <c r="H132" s="214"/>
      <c r="I132" s="214"/>
      <c r="J132" s="215"/>
      <c r="K132" s="215"/>
      <c r="L132" s="215"/>
      <c r="M132" s="215"/>
      <c r="N132" s="215"/>
      <c r="O132" s="215"/>
      <c r="P132" s="215"/>
      <c r="Q132" s="215"/>
      <c r="R132" s="214"/>
      <c r="S132" s="214"/>
      <c r="T132" s="214"/>
      <c r="U132" s="216"/>
      <c r="V132" s="216"/>
      <c r="W132" s="216"/>
      <c r="X132" s="216"/>
      <c r="Y132" s="215"/>
      <c r="Z132" s="214"/>
      <c r="AA132" s="216"/>
      <c r="AB132" s="216"/>
      <c r="AC132" s="215"/>
      <c r="AD132" s="214"/>
      <c r="AE132" s="217"/>
      <c r="AG132" s="29"/>
      <c r="AH132" s="27"/>
      <c r="AI132" s="218"/>
      <c r="AJ132" s="28"/>
      <c r="AN132" s="28"/>
    </row>
    <row r="133" spans="1:40" ht="22.8">
      <c r="A133" s="214"/>
      <c r="B133" s="234">
        <f>+'Ark1'!C1503</f>
        <v>2024</v>
      </c>
      <c r="C133" s="214"/>
      <c r="D133" s="214"/>
      <c r="E133" s="258" t="str">
        <f>+E135</f>
        <v>3+</v>
      </c>
      <c r="F133" s="214"/>
      <c r="G133" s="214"/>
      <c r="H133" s="214"/>
      <c r="I133" s="238">
        <f>SUM(I135:I146)</f>
        <v>9422</v>
      </c>
      <c r="J133" s="215"/>
      <c r="K133" s="215"/>
      <c r="L133" s="215"/>
      <c r="M133" s="215"/>
      <c r="N133" s="215"/>
      <c r="O133" s="215"/>
      <c r="P133" s="215"/>
      <c r="Q133" s="215"/>
      <c r="R133" s="214"/>
      <c r="S133" s="265">
        <f>+Fettgruppe!M18</f>
        <v>35.977393334748392</v>
      </c>
      <c r="T133" s="214"/>
      <c r="U133" s="216"/>
      <c r="V133" s="216"/>
      <c r="W133" s="216"/>
      <c r="X133" s="216"/>
      <c r="Y133" s="215"/>
      <c r="Z133" s="214"/>
      <c r="AA133" s="216"/>
      <c r="AB133" s="216"/>
      <c r="AC133" s="215"/>
      <c r="AD133" s="214"/>
      <c r="AE133" s="217"/>
      <c r="AG133" s="29"/>
      <c r="AH133" s="27"/>
      <c r="AI133" s="218"/>
      <c r="AJ133" s="28"/>
      <c r="AN133" s="28"/>
    </row>
    <row r="134" spans="1:40" ht="15.6">
      <c r="A134" s="214"/>
      <c r="B134" s="234"/>
      <c r="C134" s="214"/>
      <c r="D134" s="214"/>
      <c r="E134" s="214"/>
      <c r="F134" s="214"/>
      <c r="G134" s="214"/>
      <c r="H134" s="214"/>
      <c r="I134" s="214"/>
      <c r="J134" s="215"/>
      <c r="K134" s="215"/>
      <c r="L134" s="215"/>
      <c r="M134" s="215"/>
      <c r="N134" s="215"/>
      <c r="O134" s="215"/>
      <c r="P134" s="215"/>
      <c r="Q134" s="215"/>
      <c r="R134" s="214"/>
      <c r="S134" s="214"/>
      <c r="T134" s="214"/>
      <c r="U134" s="216"/>
      <c r="V134" s="216"/>
      <c r="W134" s="216"/>
      <c r="X134" s="216"/>
      <c r="Y134" s="215"/>
      <c r="Z134" s="214"/>
      <c r="AA134" s="216"/>
      <c r="AB134" s="216"/>
      <c r="AC134" s="231"/>
      <c r="AD134" s="214"/>
      <c r="AE134" s="217"/>
      <c r="AG134" s="29"/>
      <c r="AH134" s="27"/>
      <c r="AI134" s="218"/>
      <c r="AJ134" s="28"/>
      <c r="AN134" s="28"/>
    </row>
    <row r="135" spans="1:40" ht="15.6">
      <c r="A135" s="214"/>
      <c r="B135" s="234">
        <f>+'Ark1'!C1508</f>
        <v>2024</v>
      </c>
      <c r="C135" s="214"/>
      <c r="D135" s="234">
        <f>+'Ark1'!M1472</f>
        <v>9</v>
      </c>
      <c r="E135" s="234" t="s">
        <v>100</v>
      </c>
      <c r="F135" s="234">
        <f>+'Ark1'!D1472</f>
        <v>1</v>
      </c>
      <c r="G135" s="234" t="s">
        <v>545</v>
      </c>
      <c r="H135" s="234">
        <f>+'Ark1'!Q1472</f>
        <v>93</v>
      </c>
      <c r="I135" s="234">
        <f>+'Ark1'!R1472</f>
        <v>167</v>
      </c>
      <c r="J135" s="235">
        <f>+IF(I135=0,"",'Ark1'!AG1472)</f>
        <v>14.7745112476071</v>
      </c>
      <c r="K135" s="235">
        <f>+IF(I135=0,"",'Ark1'!AH1472)</f>
        <v>1.1976047904191618</v>
      </c>
      <c r="L135" s="235"/>
      <c r="M135" s="235"/>
      <c r="N135" s="235"/>
      <c r="O135" s="235"/>
      <c r="P135" s="235"/>
      <c r="Q135" s="235"/>
      <c r="R135" s="236">
        <f>+IF(I135=0,"",'Ark1'!S1472)</f>
        <v>8.2814371257485018</v>
      </c>
      <c r="S135" s="235">
        <f>+IF(I135=0,"",'Ark1'!U1472)</f>
        <v>35.446706586826359</v>
      </c>
      <c r="T135" s="214"/>
      <c r="U135" s="235">
        <f>+IF(I135=0,"",'Ark1'!W1472)</f>
        <v>100</v>
      </c>
      <c r="V135" s="237">
        <f>+IF(I135=0,"",'Ark1'!X1472)</f>
        <v>97.604790419161674</v>
      </c>
      <c r="W135" s="237">
        <f>+IF(I135=0,"",'Ark1'!Y1472)</f>
        <v>92.814371257485021</v>
      </c>
      <c r="X135" s="237">
        <f>+IF(I135=0,"",'Ark1'!Z1472)</f>
        <v>8.1409424665237289</v>
      </c>
      <c r="Y135" s="235">
        <f>+IF(I135=0,"",'Ark1'!AA1472)</f>
        <v>1.1471716197190127</v>
      </c>
      <c r="Z135" s="235">
        <f>+IF(I135=0,"",'Ark1'!AB1472)</f>
        <v>0</v>
      </c>
      <c r="AA135" s="237">
        <f>+'Ark1'!AD1472</f>
        <v>0</v>
      </c>
      <c r="AB135" s="235">
        <f>+IF(I135=0,"",I135/D135)</f>
        <v>18.555555555555557</v>
      </c>
      <c r="AC135" s="235">
        <f>+IF(I135=0,"",I135/H135)</f>
        <v>1.7956989247311828</v>
      </c>
      <c r="AD135" s="214"/>
      <c r="AE135" s="217"/>
      <c r="AG135" s="29"/>
      <c r="AH135" s="27"/>
      <c r="AI135" s="218"/>
      <c r="AJ135" s="28"/>
      <c r="AN135" s="28"/>
    </row>
    <row r="136" spans="1:40" ht="15.6">
      <c r="A136" s="214"/>
      <c r="B136" s="234">
        <f>+'Ark1'!C1509</f>
        <v>2024</v>
      </c>
      <c r="C136" s="214"/>
      <c r="D136" s="234">
        <f>+'Ark1'!M1473</f>
        <v>9</v>
      </c>
      <c r="E136" s="234" t="s">
        <v>100</v>
      </c>
      <c r="F136" s="234">
        <f>+'Ark1'!D1473</f>
        <v>2</v>
      </c>
      <c r="G136" s="234" t="s">
        <v>546</v>
      </c>
      <c r="H136" s="234">
        <f>+'Ark1'!Q1473</f>
        <v>140</v>
      </c>
      <c r="I136" s="234">
        <f>+'Ark1'!R1473</f>
        <v>219</v>
      </c>
      <c r="J136" s="235">
        <f>+IF(I136=0,"",'Ark1'!AG1473)</f>
        <v>18.028905092076172</v>
      </c>
      <c r="K136" s="235">
        <f>+IF(I136=0,"",'Ark1'!AH1473)</f>
        <v>0.45662100456621008</v>
      </c>
      <c r="L136" s="235"/>
      <c r="M136" s="235"/>
      <c r="N136" s="235"/>
      <c r="O136" s="235"/>
      <c r="P136" s="235"/>
      <c r="Q136" s="235"/>
      <c r="R136" s="236">
        <f>+IF(I136=0,"",'Ark1'!S1473)</f>
        <v>8.525114155251142</v>
      </c>
      <c r="S136" s="235">
        <f>+IF(I136=0,"",'Ark1'!U1473)</f>
        <v>37.269863013698632</v>
      </c>
      <c r="T136" s="214"/>
      <c r="U136" s="235">
        <f>+IF(I136=0,"",'Ark1'!W1473)</f>
        <v>100</v>
      </c>
      <c r="V136" s="237">
        <f>+IF(I136=0,"",'Ark1'!X1473)</f>
        <v>99.086757990867582</v>
      </c>
      <c r="W136" s="237">
        <f>+IF(I136=0,"",'Ark1'!Y1473)</f>
        <v>95.433789954337911</v>
      </c>
      <c r="X136" s="237">
        <f>+IF(I136=0,"",'Ark1'!Z1473)</f>
        <v>7.282085698984349</v>
      </c>
      <c r="Y136" s="235">
        <f>+IF(I136=0,"",'Ark1'!AA1473)</f>
        <v>1.2023794372699013</v>
      </c>
      <c r="Z136" s="235">
        <f>+IF(I136=0,"",'Ark1'!AB1473)</f>
        <v>0</v>
      </c>
      <c r="AA136" s="237">
        <f>+'Ark1'!AD1473</f>
        <v>0</v>
      </c>
      <c r="AB136" s="235">
        <f t="shared" ref="AB136:AB146" si="16">+IF(I136=0,"",I136/D136)</f>
        <v>24.333333333333332</v>
      </c>
      <c r="AC136" s="235">
        <f t="shared" ref="AC136:AC146" si="17">+IF(I136=0,"",I136/H136)</f>
        <v>1.5642857142857143</v>
      </c>
      <c r="AD136" s="214"/>
      <c r="AE136" s="217"/>
      <c r="AG136" s="29"/>
      <c r="AH136" s="27"/>
      <c r="AI136" s="218"/>
      <c r="AJ136" s="28"/>
      <c r="AN136" s="28"/>
    </row>
    <row r="137" spans="1:40" ht="15.6">
      <c r="A137" s="214"/>
      <c r="B137" s="234">
        <f>+'Ark1'!C1510</f>
        <v>2024</v>
      </c>
      <c r="C137" s="214"/>
      <c r="D137" s="234">
        <f>+'Ark1'!M1474</f>
        <v>9</v>
      </c>
      <c r="E137" s="234" t="s">
        <v>100</v>
      </c>
      <c r="F137" s="234">
        <f>+'Ark1'!D1474</f>
        <v>3</v>
      </c>
      <c r="G137" s="234" t="s">
        <v>547</v>
      </c>
      <c r="H137" s="234">
        <f>+'Ark1'!Q1474</f>
        <v>1023</v>
      </c>
      <c r="I137" s="234">
        <f>+'Ark1'!R1474</f>
        <v>1855</v>
      </c>
      <c r="J137" s="235">
        <f>+IF(I137=0,"",'Ark1'!AG1474)</f>
        <v>18.28643104187389</v>
      </c>
      <c r="K137" s="235">
        <f>+IF(I137=0,"",'Ark1'!AH1474)</f>
        <v>0.86253369272237179</v>
      </c>
      <c r="L137" s="235"/>
      <c r="M137" s="235"/>
      <c r="N137" s="235"/>
      <c r="O137" s="235"/>
      <c r="P137" s="235"/>
      <c r="Q137" s="235"/>
      <c r="R137" s="236">
        <f>+IF(I137=0,"",'Ark1'!S1474)</f>
        <v>8.7061994609164444</v>
      </c>
      <c r="S137" s="235">
        <f>+IF(I137=0,"",'Ark1'!U1474)</f>
        <v>37.896819407008067</v>
      </c>
      <c r="T137" s="214"/>
      <c r="U137" s="235">
        <f>+IF(I137=0,"",'Ark1'!W1474)</f>
        <v>100</v>
      </c>
      <c r="V137" s="237">
        <f>+IF(I137=0,"",'Ark1'!X1474)</f>
        <v>99.407008086253356</v>
      </c>
      <c r="W137" s="237">
        <f>+IF(I137=0,"",'Ark1'!Y1474)</f>
        <v>96.819407008086245</v>
      </c>
      <c r="X137" s="237">
        <f>+IF(I137=0,"",'Ark1'!Z1474)</f>
        <v>7.3563354888511805</v>
      </c>
      <c r="Y137" s="235">
        <f>+IF(I137=0,"",'Ark1'!AA1474)</f>
        <v>1.1452182800682111</v>
      </c>
      <c r="Z137" s="235">
        <f>+IF(I137=0,"",'Ark1'!AB1474)</f>
        <v>0</v>
      </c>
      <c r="AA137" s="237">
        <f>+'Ark1'!AD1474</f>
        <v>0</v>
      </c>
      <c r="AB137" s="235">
        <f t="shared" si="16"/>
        <v>206.11111111111111</v>
      </c>
      <c r="AC137" s="235">
        <f t="shared" si="17"/>
        <v>1.8132942326490713</v>
      </c>
      <c r="AD137" s="214"/>
      <c r="AE137" s="217"/>
      <c r="AG137" s="29"/>
      <c r="AH137" s="27"/>
      <c r="AI137" s="218"/>
      <c r="AJ137" s="28"/>
      <c r="AN137" s="28"/>
    </row>
    <row r="138" spans="1:40" ht="15.6">
      <c r="A138" s="214"/>
      <c r="B138" s="234">
        <f>+'Ark1'!C1511</f>
        <v>2024</v>
      </c>
      <c r="C138" s="214"/>
      <c r="D138" s="234">
        <f>+'Ark1'!M1475</f>
        <v>9</v>
      </c>
      <c r="E138" s="234" t="s">
        <v>100</v>
      </c>
      <c r="F138" s="234">
        <f>+'Ark1'!D1475</f>
        <v>4</v>
      </c>
      <c r="G138" s="234" t="s">
        <v>548</v>
      </c>
      <c r="H138" s="234">
        <f>+'Ark1'!Q1475</f>
        <v>139</v>
      </c>
      <c r="I138" s="234">
        <f>+'Ark1'!R1475</f>
        <v>236</v>
      </c>
      <c r="J138" s="235">
        <f>+IF(I138=0,"",'Ark1'!AG1475)</f>
        <v>18.345147833630296</v>
      </c>
      <c r="K138" s="235">
        <f>+IF(I138=0,"",'Ark1'!AH1475)</f>
        <v>0.4237288135593219</v>
      </c>
      <c r="L138" s="235"/>
      <c r="M138" s="235"/>
      <c r="N138" s="235"/>
      <c r="O138" s="235"/>
      <c r="P138" s="235"/>
      <c r="Q138" s="235"/>
      <c r="R138" s="236">
        <f>+IF(I138=0,"",'Ark1'!S1475)</f>
        <v>8.5042372881355899</v>
      </c>
      <c r="S138" s="235">
        <f>+IF(I138=0,"",'Ark1'!U1475)</f>
        <v>36.560169491525421</v>
      </c>
      <c r="T138" s="214"/>
      <c r="U138" s="235">
        <f>+IF(I138=0,"",'Ark1'!W1475)</f>
        <v>100</v>
      </c>
      <c r="V138" s="237">
        <f>+IF(I138=0,"",'Ark1'!X1475)</f>
        <v>98.72881355932202</v>
      </c>
      <c r="W138" s="237">
        <f>+IF(I138=0,"",'Ark1'!Y1475)</f>
        <v>88.559322033898297</v>
      </c>
      <c r="X138" s="237">
        <f>+IF(I138=0,"",'Ark1'!Z1475)</f>
        <v>8.8985681559175287</v>
      </c>
      <c r="Y138" s="235">
        <f>+IF(I138=0,"",'Ark1'!AA1475)</f>
        <v>1.2264661974652404</v>
      </c>
      <c r="Z138" s="235">
        <f>+IF(I138=0,"",'Ark1'!AB1475)</f>
        <v>0</v>
      </c>
      <c r="AA138" s="237">
        <f>+'Ark1'!AD1475</f>
        <v>0</v>
      </c>
      <c r="AB138" s="235">
        <f t="shared" si="16"/>
        <v>26.222222222222221</v>
      </c>
      <c r="AC138" s="235">
        <f t="shared" si="17"/>
        <v>1.6978417266187051</v>
      </c>
      <c r="AD138" s="214"/>
      <c r="AE138" s="217"/>
      <c r="AG138" s="29"/>
      <c r="AH138" s="27"/>
      <c r="AI138" s="218"/>
      <c r="AJ138" s="28"/>
      <c r="AN138" s="28"/>
    </row>
    <row r="139" spans="1:40" ht="15.6">
      <c r="A139" s="214"/>
      <c r="B139" s="234">
        <f>+'Ark1'!C1512</f>
        <v>2024</v>
      </c>
      <c r="C139" s="214"/>
      <c r="D139" s="234">
        <f>+'Ark1'!M1476</f>
        <v>9</v>
      </c>
      <c r="E139" s="234" t="s">
        <v>100</v>
      </c>
      <c r="F139" s="234">
        <f>+'Ark1'!D1476</f>
        <v>5</v>
      </c>
      <c r="G139" s="234" t="s">
        <v>446</v>
      </c>
      <c r="H139" s="234">
        <f>+'Ark1'!Q1476</f>
        <v>112</v>
      </c>
      <c r="I139" s="234">
        <f>+'Ark1'!R1476</f>
        <v>156</v>
      </c>
      <c r="J139" s="235">
        <f>+IF(I139=0,"",'Ark1'!AG1476)</f>
        <v>16.531154783245732</v>
      </c>
      <c r="K139" s="235">
        <f>+IF(I139=0,"",'Ark1'!AH1476)</f>
        <v>0</v>
      </c>
      <c r="L139" s="235"/>
      <c r="M139" s="235"/>
      <c r="N139" s="235"/>
      <c r="O139" s="235"/>
      <c r="P139" s="235"/>
      <c r="Q139" s="235"/>
      <c r="R139" s="236">
        <f>+IF(I139=0,"",'Ark1'!S1476)</f>
        <v>8.6410256410256405</v>
      </c>
      <c r="S139" s="235">
        <f>+IF(I139=0,"",'Ark1'!U1476)</f>
        <v>38.187179487179499</v>
      </c>
      <c r="T139" s="214"/>
      <c r="U139" s="235">
        <f>+IF(I139=0,"",'Ark1'!W1476)</f>
        <v>100</v>
      </c>
      <c r="V139" s="237">
        <f>+IF(I139=0,"",'Ark1'!X1476)</f>
        <v>99.358974358974379</v>
      </c>
      <c r="W139" s="237">
        <f>+IF(I139=0,"",'Ark1'!Y1476)</f>
        <v>93.589743589743605</v>
      </c>
      <c r="X139" s="237">
        <f>+IF(I139=0,"",'Ark1'!Z1476)</f>
        <v>8.4934795348438499</v>
      </c>
      <c r="Y139" s="235">
        <f>+IF(I139=0,"",'Ark1'!AA1476)</f>
        <v>1.2033538492571696</v>
      </c>
      <c r="Z139" s="235">
        <f>+IF(I139=0,"",'Ark1'!AB1476)</f>
        <v>0</v>
      </c>
      <c r="AA139" s="237">
        <f>+'Ark1'!AD1476</f>
        <v>0</v>
      </c>
      <c r="AB139" s="235">
        <f t="shared" si="16"/>
        <v>17.333333333333332</v>
      </c>
      <c r="AC139" s="235">
        <f t="shared" si="17"/>
        <v>1.3928571428571428</v>
      </c>
      <c r="AD139" s="214"/>
      <c r="AE139" s="217"/>
      <c r="AG139" s="29"/>
      <c r="AH139" s="27"/>
      <c r="AI139" s="218"/>
      <c r="AJ139" s="28"/>
      <c r="AN139" s="28"/>
    </row>
    <row r="140" spans="1:40" ht="15.6">
      <c r="A140" s="214"/>
      <c r="B140" s="234">
        <f>+'Ark1'!C1513</f>
        <v>2024</v>
      </c>
      <c r="C140" s="214"/>
      <c r="D140" s="234">
        <f>+'Ark1'!M1477</f>
        <v>9</v>
      </c>
      <c r="E140" s="234" t="s">
        <v>100</v>
      </c>
      <c r="F140" s="234">
        <f>+'Ark1'!D1477</f>
        <v>6</v>
      </c>
      <c r="G140" s="234" t="s">
        <v>549</v>
      </c>
      <c r="H140" s="234">
        <f>+'Ark1'!Q1477</f>
        <v>57</v>
      </c>
      <c r="I140" s="234">
        <f>+'Ark1'!R1477</f>
        <v>65</v>
      </c>
      <c r="J140" s="235">
        <f>+IF(I140=0,"",'Ark1'!AG1477)</f>
        <v>15.330968118195951</v>
      </c>
      <c r="K140" s="235">
        <f>+IF(I140=0,"",'Ark1'!AH1477)</f>
        <v>3.0769230769230762</v>
      </c>
      <c r="L140" s="235"/>
      <c r="M140" s="235"/>
      <c r="N140" s="235"/>
      <c r="O140" s="235"/>
      <c r="P140" s="235"/>
      <c r="Q140" s="235"/>
      <c r="R140" s="236">
        <f>+IF(I140=0,"",'Ark1'!S1477)</f>
        <v>8.6153846153846114</v>
      </c>
      <c r="S140" s="235">
        <f>+IF(I140=0,"",'Ark1'!U1477)</f>
        <v>38.824615384615377</v>
      </c>
      <c r="T140" s="214"/>
      <c r="U140" s="235">
        <f>+IF(I140=0,"",'Ark1'!W1477)</f>
        <v>100</v>
      </c>
      <c r="V140" s="237">
        <f>+IF(I140=0,"",'Ark1'!X1477)</f>
        <v>98.461538461538439</v>
      </c>
      <c r="W140" s="237">
        <f>+IF(I140=0,"",'Ark1'!Y1477)</f>
        <v>98.461538461538439</v>
      </c>
      <c r="X140" s="237">
        <f>+IF(I140=0,"",'Ark1'!Z1477)</f>
        <v>7.09877629257827</v>
      </c>
      <c r="Y140" s="235">
        <f>+IF(I140=0,"",'Ark1'!AA1477)</f>
        <v>1.118959787444195</v>
      </c>
      <c r="Z140" s="235">
        <f>+IF(I140=0,"",'Ark1'!AB1477)</f>
        <v>0</v>
      </c>
      <c r="AA140" s="237">
        <f>+'Ark1'!AD1477</f>
        <v>0</v>
      </c>
      <c r="AB140" s="235">
        <f t="shared" si="16"/>
        <v>7.2222222222222223</v>
      </c>
      <c r="AC140" s="235">
        <f t="shared" si="17"/>
        <v>1.1403508771929824</v>
      </c>
      <c r="AD140" s="214"/>
      <c r="AE140" s="217"/>
      <c r="AG140" s="29"/>
      <c r="AH140" s="27"/>
      <c r="AI140" s="218"/>
      <c r="AJ140" s="28"/>
      <c r="AN140" s="28"/>
    </row>
    <row r="141" spans="1:40" ht="15.6">
      <c r="A141" s="214"/>
      <c r="B141" s="234">
        <f>+'Ark1'!C1514</f>
        <v>2024</v>
      </c>
      <c r="C141" s="214"/>
      <c r="D141" s="234">
        <f>+'Ark1'!M1478</f>
        <v>9</v>
      </c>
      <c r="E141" s="234" t="s">
        <v>100</v>
      </c>
      <c r="F141" s="234">
        <f>+'Ark1'!D1478</f>
        <v>7</v>
      </c>
      <c r="G141" s="234" t="s">
        <v>550</v>
      </c>
      <c r="H141" s="234">
        <f>+'Ark1'!Q1478</f>
        <v>15</v>
      </c>
      <c r="I141" s="234">
        <f>+'Ark1'!R1478</f>
        <v>22</v>
      </c>
      <c r="J141" s="235">
        <f>+IF(I141=0,"",'Ark1'!AG1478)</f>
        <v>12.555539855243117</v>
      </c>
      <c r="K141" s="235">
        <f>+IF(I141=0,"",'Ark1'!AH1478)</f>
        <v>0</v>
      </c>
      <c r="L141" s="235"/>
      <c r="M141" s="235"/>
      <c r="N141" s="235"/>
      <c r="O141" s="235"/>
      <c r="P141" s="235"/>
      <c r="Q141" s="235"/>
      <c r="R141" s="236">
        <f>+IF(I141=0,"",'Ark1'!S1478)</f>
        <v>8.4090909090909083</v>
      </c>
      <c r="S141" s="235">
        <f>+IF(I141=0,"",'Ark1'!U1478)</f>
        <v>36.349999999999994</v>
      </c>
      <c r="T141" s="214"/>
      <c r="U141" s="235">
        <f>+IF(I141=0,"",'Ark1'!W1478)</f>
        <v>100</v>
      </c>
      <c r="V141" s="237">
        <f>+IF(I141=0,"",'Ark1'!X1478)</f>
        <v>100</v>
      </c>
      <c r="W141" s="237">
        <f>+IF(I141=0,"",'Ark1'!Y1478)</f>
        <v>86.363636363636346</v>
      </c>
      <c r="X141" s="237">
        <f>+IF(I141=0,"",'Ark1'!Z1478)</f>
        <v>8.8218607602210568</v>
      </c>
      <c r="Y141" s="235">
        <f>+IF(I141=0,"",'Ark1'!AA1478)</f>
        <v>1.1931277044006157</v>
      </c>
      <c r="Z141" s="235">
        <f>+IF(I141=0,"",'Ark1'!AB1478)</f>
        <v>0</v>
      </c>
      <c r="AA141" s="237">
        <f>+'Ark1'!AD1478</f>
        <v>0</v>
      </c>
      <c r="AB141" s="235">
        <f t="shared" si="16"/>
        <v>2.4444444444444446</v>
      </c>
      <c r="AC141" s="235">
        <f t="shared" si="17"/>
        <v>1.4666666666666666</v>
      </c>
      <c r="AD141" s="214"/>
      <c r="AE141" s="217"/>
      <c r="AG141" s="29"/>
      <c r="AH141" s="27"/>
      <c r="AI141" s="218"/>
      <c r="AJ141" s="28"/>
      <c r="AN141" s="28"/>
    </row>
    <row r="142" spans="1:40" ht="15.6">
      <c r="A142" s="214"/>
      <c r="B142" s="234">
        <f>+'Ark1'!C1515</f>
        <v>2024</v>
      </c>
      <c r="C142" s="214"/>
      <c r="D142" s="234">
        <f>+'Ark1'!M1479</f>
        <v>9</v>
      </c>
      <c r="E142" s="234" t="s">
        <v>100</v>
      </c>
      <c r="F142" s="234">
        <f>+'Ark1'!D1479</f>
        <v>8</v>
      </c>
      <c r="G142" s="234" t="s">
        <v>551</v>
      </c>
      <c r="H142" s="234">
        <f>+'Ark1'!Q1479</f>
        <v>581</v>
      </c>
      <c r="I142" s="234">
        <f>+'Ark1'!R1479</f>
        <v>942</v>
      </c>
      <c r="J142" s="235">
        <f>+IF(I142=0,"",'Ark1'!AG1479)</f>
        <v>10.715023359176998</v>
      </c>
      <c r="K142" s="235">
        <f>+IF(I142=0,"",'Ark1'!AH1479)</f>
        <v>2.0169851380042463</v>
      </c>
      <c r="L142" s="235"/>
      <c r="M142" s="235"/>
      <c r="N142" s="235"/>
      <c r="O142" s="235"/>
      <c r="P142" s="235"/>
      <c r="Q142" s="235"/>
      <c r="R142" s="236">
        <f>+IF(I142=0,"",'Ark1'!S1479)</f>
        <v>8.7579617834394892</v>
      </c>
      <c r="S142" s="235">
        <f>+IF(I142=0,"",'Ark1'!U1479)</f>
        <v>38.495859872611469</v>
      </c>
      <c r="T142" s="214"/>
      <c r="U142" s="235">
        <f>+IF(I142=0,"",'Ark1'!W1479)</f>
        <v>100</v>
      </c>
      <c r="V142" s="237">
        <f>+IF(I142=0,"",'Ark1'!X1479)</f>
        <v>99.89384288747344</v>
      </c>
      <c r="W142" s="237">
        <f>+IF(I142=0,"",'Ark1'!Y1479)</f>
        <v>95.859872611464979</v>
      </c>
      <c r="X142" s="237">
        <f>+IF(I142=0,"",'Ark1'!Z1479)</f>
        <v>7.5995819147980637</v>
      </c>
      <c r="Y142" s="235">
        <f>+IF(I142=0,"",'Ark1'!AA1479)</f>
        <v>1.0491201887839159</v>
      </c>
      <c r="Z142" s="235">
        <f>+IF(I142=0,"",'Ark1'!AB1479)</f>
        <v>0</v>
      </c>
      <c r="AA142" s="237">
        <f>+'Ark1'!AD1479</f>
        <v>0</v>
      </c>
      <c r="AB142" s="235">
        <f t="shared" si="16"/>
        <v>104.66666666666667</v>
      </c>
      <c r="AC142" s="235">
        <f t="shared" si="17"/>
        <v>1.621342512908778</v>
      </c>
      <c r="AD142" s="214"/>
      <c r="AE142" s="217"/>
      <c r="AG142" s="29"/>
      <c r="AH142" s="27"/>
      <c r="AI142" s="218"/>
      <c r="AJ142" s="28"/>
      <c r="AN142" s="28"/>
    </row>
    <row r="143" spans="1:40" ht="15.6">
      <c r="A143" s="214"/>
      <c r="B143" s="234">
        <f>+'Ark1'!C1516</f>
        <v>2024</v>
      </c>
      <c r="C143" s="214"/>
      <c r="D143" s="234">
        <f>+'Ark1'!M1480</f>
        <v>9</v>
      </c>
      <c r="E143" s="234" t="s">
        <v>100</v>
      </c>
      <c r="F143" s="234">
        <f>+'Ark1'!D1480</f>
        <v>9</v>
      </c>
      <c r="G143" s="234" t="s">
        <v>552</v>
      </c>
      <c r="H143" s="234">
        <f>+'Ark1'!Q1480</f>
        <v>809</v>
      </c>
      <c r="I143" s="234">
        <f>+'Ark1'!R1480</f>
        <v>1151</v>
      </c>
      <c r="J143" s="235">
        <f>+IF(I143=0,"",'Ark1'!AG1480)</f>
        <v>8.8896194617472304</v>
      </c>
      <c r="K143" s="235">
        <f>+IF(I143=0,"",'Ark1'!AH1480)</f>
        <v>4.9522154648132046</v>
      </c>
      <c r="L143" s="235"/>
      <c r="M143" s="235"/>
      <c r="N143" s="235"/>
      <c r="O143" s="235"/>
      <c r="P143" s="235"/>
      <c r="Q143" s="235"/>
      <c r="R143" s="236">
        <f>+IF(I143=0,"",'Ark1'!S1480)</f>
        <v>8.3275412684622072</v>
      </c>
      <c r="S143" s="235">
        <f>+IF(I143=0,"",'Ark1'!U1480)</f>
        <v>34.62814943527372</v>
      </c>
      <c r="T143" s="214"/>
      <c r="U143" s="235">
        <f>+IF(I143=0,"",'Ark1'!W1480)</f>
        <v>100</v>
      </c>
      <c r="V143" s="237">
        <f>+IF(I143=0,"",'Ark1'!X1480)</f>
        <v>98.696785403996557</v>
      </c>
      <c r="W143" s="237">
        <f>+IF(I143=0,"",'Ark1'!Y1480)</f>
        <v>86.707211120764541</v>
      </c>
      <c r="X143" s="237">
        <f>+IF(I143=0,"",'Ark1'!Z1480)</f>
        <v>8.9382507593054399</v>
      </c>
      <c r="Y143" s="235">
        <f>+IF(I143=0,"",'Ark1'!AA1480)</f>
        <v>1.2482888172000119</v>
      </c>
      <c r="Z143" s="235">
        <f>+IF(I143=0,"",'Ark1'!AB1480)</f>
        <v>0</v>
      </c>
      <c r="AA143" s="237">
        <f>+'Ark1'!AD1480</f>
        <v>0</v>
      </c>
      <c r="AB143" s="235">
        <f t="shared" si="16"/>
        <v>127.88888888888889</v>
      </c>
      <c r="AC143" s="235">
        <f t="shared" si="17"/>
        <v>1.4227441285537701</v>
      </c>
      <c r="AD143" s="214"/>
      <c r="AE143" s="217"/>
      <c r="AG143" s="29"/>
      <c r="AH143" s="27"/>
      <c r="AI143" s="218"/>
      <c r="AJ143" s="28"/>
      <c r="AN143" s="28"/>
    </row>
    <row r="144" spans="1:40" ht="15.6">
      <c r="A144" s="214"/>
      <c r="B144" s="234">
        <f>+'Ark1'!C1517</f>
        <v>2024</v>
      </c>
      <c r="C144" s="214"/>
      <c r="D144" s="234">
        <f>+'Ark1'!M1481</f>
        <v>9</v>
      </c>
      <c r="E144" s="234" t="s">
        <v>100</v>
      </c>
      <c r="F144" s="234">
        <f>+'Ark1'!D1481</f>
        <v>10</v>
      </c>
      <c r="G144" s="234" t="s">
        <v>553</v>
      </c>
      <c r="H144" s="234">
        <f>+'Ark1'!Q1481</f>
        <v>1998</v>
      </c>
      <c r="I144" s="234">
        <f>+'Ark1'!R1481</f>
        <v>3191</v>
      </c>
      <c r="J144" s="235">
        <f>+IF(I144=0,"",'Ark1'!AG1481)</f>
        <v>9.4066331241916838</v>
      </c>
      <c r="K144" s="235">
        <f>+IF(I144=0,"",'Ark1'!AH1481)</f>
        <v>3.415857098088372</v>
      </c>
      <c r="L144" s="235"/>
      <c r="M144" s="235"/>
      <c r="N144" s="235"/>
      <c r="O144" s="235"/>
      <c r="P144" s="235"/>
      <c r="Q144" s="235"/>
      <c r="R144" s="236">
        <f>+IF(I144=0,"",'Ark1'!S1481)</f>
        <v>8.3566280162958311</v>
      </c>
      <c r="S144" s="235">
        <f>+IF(I144=0,"",'Ark1'!U1481)</f>
        <v>35.06474459417111</v>
      </c>
      <c r="T144" s="214"/>
      <c r="U144" s="235">
        <f>+IF(I144=0,"",'Ark1'!W1481)</f>
        <v>100</v>
      </c>
      <c r="V144" s="237">
        <f>+IF(I144=0,"",'Ark1'!X1481)</f>
        <v>99.091193983077403</v>
      </c>
      <c r="W144" s="237">
        <f>+IF(I144=0,"",'Ark1'!Y1481)</f>
        <v>88.906298965841401</v>
      </c>
      <c r="X144" s="237">
        <f>+IF(I144=0,"",'Ark1'!Z1481)</f>
        <v>8.502683112329505</v>
      </c>
      <c r="Y144" s="235">
        <f>+IF(I144=0,"",'Ark1'!AA1481)</f>
        <v>1.1243797436986736</v>
      </c>
      <c r="Z144" s="235">
        <f>+IF(I144=0,"",'Ark1'!AB1481)</f>
        <v>0</v>
      </c>
      <c r="AA144" s="237">
        <f>+'Ark1'!AD1481</f>
        <v>0</v>
      </c>
      <c r="AB144" s="235">
        <f t="shared" si="16"/>
        <v>354.55555555555554</v>
      </c>
      <c r="AC144" s="235">
        <f t="shared" si="17"/>
        <v>1.597097097097097</v>
      </c>
      <c r="AD144" s="214"/>
      <c r="AE144" s="217"/>
      <c r="AG144" s="29"/>
      <c r="AH144" s="27"/>
      <c r="AI144" s="218"/>
      <c r="AJ144" s="28"/>
      <c r="AN144" s="28"/>
    </row>
    <row r="145" spans="1:40" ht="15.6">
      <c r="A145" s="214"/>
      <c r="B145" s="234">
        <f>+'Ark1'!C1518</f>
        <v>2024</v>
      </c>
      <c r="C145" s="214"/>
      <c r="D145" s="234">
        <f>+'Ark1'!M1482</f>
        <v>9</v>
      </c>
      <c r="E145" s="234" t="s">
        <v>100</v>
      </c>
      <c r="F145" s="234">
        <f>+'Ark1'!D1482</f>
        <v>11</v>
      </c>
      <c r="G145" s="234" t="s">
        <v>554</v>
      </c>
      <c r="H145" s="234">
        <f>+'Ark1'!Q1482</f>
        <v>820</v>
      </c>
      <c r="I145" s="234">
        <f>+'Ark1'!R1482</f>
        <v>1256</v>
      </c>
      <c r="J145" s="235">
        <f>+IF(I145=0,"",'Ark1'!AG1482)</f>
        <v>8.9661782127762581</v>
      </c>
      <c r="K145" s="235">
        <f>+IF(I145=0,"",'Ark1'!AH1482)</f>
        <v>2.1496815286624202</v>
      </c>
      <c r="L145" s="235"/>
      <c r="M145" s="235"/>
      <c r="N145" s="235"/>
      <c r="O145" s="235"/>
      <c r="P145" s="235"/>
      <c r="Q145" s="235"/>
      <c r="R145" s="236">
        <f>+IF(I145=0,"",'Ark1'!S1482)</f>
        <v>8.2340764331210199</v>
      </c>
      <c r="S145" s="235">
        <f>+IF(I145=0,"",'Ark1'!U1482)</f>
        <v>34.292754777070009</v>
      </c>
      <c r="T145" s="214"/>
      <c r="U145" s="235">
        <f>+IF(I145=0,"",'Ark1'!W1482)</f>
        <v>100</v>
      </c>
      <c r="V145" s="237">
        <f>+IF(I145=0,"",'Ark1'!X1482)</f>
        <v>99.283439490445858</v>
      </c>
      <c r="W145" s="237">
        <f>+IF(I145=0,"",'Ark1'!Y1482)</f>
        <v>89.808917197452189</v>
      </c>
      <c r="X145" s="237">
        <f>+IF(I145=0,"",'Ark1'!Z1482)</f>
        <v>7.8193946808905022</v>
      </c>
      <c r="Y145" s="235">
        <f>+IF(I145=0,"",'Ark1'!AA1482)</f>
        <v>1.071928113031972</v>
      </c>
      <c r="Z145" s="235">
        <f>+IF(I145=0,"",'Ark1'!AB1482)</f>
        <v>0</v>
      </c>
      <c r="AA145" s="237">
        <f>+'Ark1'!AD1482</f>
        <v>0</v>
      </c>
      <c r="AB145" s="235">
        <f t="shared" si="16"/>
        <v>139.55555555555554</v>
      </c>
      <c r="AC145" s="235">
        <f t="shared" si="17"/>
        <v>1.5317073170731708</v>
      </c>
      <c r="AD145" s="214"/>
      <c r="AE145" s="217"/>
      <c r="AG145" s="29"/>
      <c r="AH145" s="27"/>
      <c r="AI145" s="218"/>
      <c r="AJ145" s="28"/>
      <c r="AN145" s="28"/>
    </row>
    <row r="146" spans="1:40" ht="15.6">
      <c r="A146" s="214"/>
      <c r="B146" s="234">
        <f>+'Ark1'!C1519</f>
        <v>2024</v>
      </c>
      <c r="C146" s="214"/>
      <c r="D146" s="234">
        <f>+'Ark1'!M1483</f>
        <v>9</v>
      </c>
      <c r="E146" s="234" t="s">
        <v>100</v>
      </c>
      <c r="F146" s="234">
        <f>+'Ark1'!D1483</f>
        <v>12</v>
      </c>
      <c r="G146" s="234" t="s">
        <v>555</v>
      </c>
      <c r="H146" s="234">
        <f>+'Ark1'!Q1483</f>
        <v>116</v>
      </c>
      <c r="I146" s="234">
        <f>+'Ark1'!R1483</f>
        <v>162</v>
      </c>
      <c r="J146" s="235">
        <f>+IF(I146=0,"",'Ark1'!AG1483)</f>
        <v>9.1791243928035176</v>
      </c>
      <c r="K146" s="235">
        <f>+IF(I146=0,"",'Ark1'!AH1483)</f>
        <v>1.2345679012345681</v>
      </c>
      <c r="L146" s="235"/>
      <c r="M146" s="235"/>
      <c r="N146" s="235"/>
      <c r="O146" s="235"/>
      <c r="P146" s="235"/>
      <c r="Q146" s="235"/>
      <c r="R146" s="236">
        <f>+IF(I146=0,"",'Ark1'!S1483)</f>
        <v>8.3765432098765444</v>
      </c>
      <c r="S146" s="235">
        <f>+IF(I146=0,"",'Ark1'!U1483)</f>
        <v>34.608641975308601</v>
      </c>
      <c r="T146" s="214"/>
      <c r="U146" s="235">
        <f>+IF(I146=0,"",'Ark1'!W1483)</f>
        <v>100</v>
      </c>
      <c r="V146" s="237">
        <f>+IF(I146=0,"",'Ark1'!X1483)</f>
        <v>99.382716049382694</v>
      </c>
      <c r="W146" s="237">
        <f>+IF(I146=0,"",'Ark1'!Y1483)</f>
        <v>88.271604938271651</v>
      </c>
      <c r="X146" s="237">
        <f>+IF(I146=0,"",'Ark1'!Z1483)</f>
        <v>7.917174604069749</v>
      </c>
      <c r="Y146" s="235">
        <f>+IF(I146=0,"",'Ark1'!AA1483)</f>
        <v>1.1167381519339092</v>
      </c>
      <c r="Z146" s="235">
        <f>+IF(I146=0,"",'Ark1'!AB1483)</f>
        <v>0</v>
      </c>
      <c r="AA146" s="237">
        <f>+'Ark1'!AD1483</f>
        <v>0</v>
      </c>
      <c r="AB146" s="235">
        <f t="shared" si="16"/>
        <v>18</v>
      </c>
      <c r="AC146" s="235">
        <f t="shared" si="17"/>
        <v>1.396551724137931</v>
      </c>
      <c r="AD146" s="214"/>
      <c r="AE146" s="217"/>
      <c r="AG146" s="29"/>
      <c r="AH146" s="27"/>
      <c r="AI146" s="218"/>
      <c r="AJ146" s="28"/>
      <c r="AN146" s="28"/>
    </row>
    <row r="147" spans="1:40" ht="15.6">
      <c r="A147" s="214"/>
      <c r="B147" s="234">
        <f>+'Ark1'!C1520</f>
        <v>2024</v>
      </c>
      <c r="C147" s="214"/>
      <c r="D147" s="214"/>
      <c r="E147" s="214"/>
      <c r="F147" s="214"/>
      <c r="G147" s="214"/>
      <c r="H147" s="214"/>
      <c r="I147" s="214"/>
      <c r="J147" s="215"/>
      <c r="K147" s="215"/>
      <c r="L147" s="215"/>
      <c r="M147" s="215"/>
      <c r="N147" s="215"/>
      <c r="O147" s="215"/>
      <c r="P147" s="215"/>
      <c r="Q147" s="215"/>
      <c r="R147" s="214"/>
      <c r="S147" s="214"/>
      <c r="T147" s="214"/>
      <c r="U147" s="216"/>
      <c r="V147" s="216"/>
      <c r="W147" s="216"/>
      <c r="X147" s="216"/>
      <c r="Y147" s="215"/>
      <c r="Z147" s="214"/>
      <c r="AA147" s="216"/>
      <c r="AB147" s="216"/>
      <c r="AC147" s="215"/>
      <c r="AD147" s="214"/>
      <c r="AE147" s="217"/>
      <c r="AG147" s="29"/>
      <c r="AH147" s="27"/>
      <c r="AI147" s="218"/>
      <c r="AJ147" s="28"/>
      <c r="AN147" s="28"/>
    </row>
    <row r="148" spans="1:40" ht="22.8">
      <c r="A148" s="214"/>
      <c r="B148" s="234">
        <f>+'Ark1'!C1521</f>
        <v>2024</v>
      </c>
      <c r="C148" s="214"/>
      <c r="D148" s="214"/>
      <c r="E148" s="258" t="str">
        <f>+E150</f>
        <v>4-</v>
      </c>
      <c r="F148" s="214"/>
      <c r="G148" s="214"/>
      <c r="H148" s="214"/>
      <c r="I148" s="238">
        <f>SUM(I150:I161)</f>
        <v>4713</v>
      </c>
      <c r="J148" s="215"/>
      <c r="K148" s="215"/>
      <c r="L148" s="215"/>
      <c r="M148" s="215"/>
      <c r="N148" s="215"/>
      <c r="O148" s="215"/>
      <c r="P148" s="215"/>
      <c r="Q148" s="215"/>
      <c r="R148" s="214"/>
      <c r="S148" s="265">
        <f>+Fettgruppe!M19</f>
        <v>38.61654996817321</v>
      </c>
      <c r="T148" s="214"/>
      <c r="U148" s="216"/>
      <c r="V148" s="216"/>
      <c r="W148" s="216"/>
      <c r="X148" s="216"/>
      <c r="Y148" s="215"/>
      <c r="Z148" s="214"/>
      <c r="AA148" s="216"/>
      <c r="AB148" s="216"/>
      <c r="AC148" s="215"/>
      <c r="AD148" s="214"/>
      <c r="AE148" s="217"/>
      <c r="AG148" s="29"/>
      <c r="AH148" s="27"/>
      <c r="AI148" s="218"/>
      <c r="AJ148" s="28"/>
      <c r="AN148" s="28"/>
    </row>
    <row r="149" spans="1:40" ht="15.6">
      <c r="A149" s="214"/>
      <c r="B149" s="234"/>
      <c r="C149" s="214"/>
      <c r="D149" s="214"/>
      <c r="E149" s="214"/>
      <c r="F149" s="214"/>
      <c r="G149" s="214"/>
      <c r="H149" s="214"/>
      <c r="I149" s="214"/>
      <c r="J149" s="215"/>
      <c r="K149" s="215"/>
      <c r="L149" s="215"/>
      <c r="M149" s="215"/>
      <c r="N149" s="215"/>
      <c r="O149" s="215"/>
      <c r="P149" s="215"/>
      <c r="Q149" s="215"/>
      <c r="R149" s="214"/>
      <c r="S149" s="214"/>
      <c r="T149" s="214"/>
      <c r="U149" s="216"/>
      <c r="V149" s="216"/>
      <c r="W149" s="216"/>
      <c r="X149" s="216"/>
      <c r="Y149" s="215"/>
      <c r="Z149" s="214"/>
      <c r="AA149" s="216"/>
      <c r="AB149" s="216"/>
      <c r="AC149" s="231"/>
      <c r="AD149" s="214"/>
      <c r="AE149" s="217"/>
      <c r="AG149" s="29"/>
      <c r="AH149" s="27"/>
      <c r="AI149" s="218"/>
      <c r="AJ149" s="28"/>
      <c r="AN149" s="28"/>
    </row>
    <row r="150" spans="1:40" ht="15.6">
      <c r="A150" s="214"/>
      <c r="B150" s="234">
        <f>+'Ark1'!C1526</f>
        <v>2024</v>
      </c>
      <c r="C150" s="214"/>
      <c r="D150" s="28">
        <f>+'Ark1'!M1484</f>
        <v>10</v>
      </c>
      <c r="E150" s="243" t="s">
        <v>101</v>
      </c>
      <c r="F150" s="28">
        <f>+'Ark1'!D1484</f>
        <v>1</v>
      </c>
      <c r="G150" s="28" t="s">
        <v>545</v>
      </c>
      <c r="H150" s="28">
        <f>+'Ark1'!Q1484</f>
        <v>49</v>
      </c>
      <c r="I150" s="28">
        <f>+'Ark1'!R1484</f>
        <v>80</v>
      </c>
      <c r="J150" s="29">
        <f>+IF(I150=0,"",'Ark1'!AG1484)</f>
        <v>7.7059773425547187</v>
      </c>
      <c r="K150" s="29">
        <f>+IF(I150=0,"",'Ark1'!AH1484)</f>
        <v>0</v>
      </c>
      <c r="R150" s="27">
        <f>+IF(I150=0,"",'Ark1'!S1484)</f>
        <v>8.9</v>
      </c>
      <c r="S150" s="29">
        <f>+IF(I150=0,"",'Ark1'!U1484)</f>
        <v>38.593749999999993</v>
      </c>
      <c r="T150" s="214"/>
      <c r="U150" s="29">
        <f>+IF(I150=0,"",'Ark1'!W1484)</f>
        <v>100</v>
      </c>
      <c r="V150" s="34">
        <f>+IF(I150=0,"",'Ark1'!X1484)</f>
        <v>100</v>
      </c>
      <c r="W150" s="34">
        <f>+IF(I150=0,"",'Ark1'!Y1484)</f>
        <v>97.5</v>
      </c>
      <c r="X150" s="34">
        <f>+IF(I150=0,"",'Ark1'!Z1484)</f>
        <v>7.3288018077650783</v>
      </c>
      <c r="Y150" s="29">
        <f>+IF(I150=0,"",'Ark1'!AA1484)</f>
        <v>1.1789826122551541</v>
      </c>
      <c r="Z150" s="29">
        <f>+IF(I150=0,"",'Ark1'!AB1484)</f>
        <v>0</v>
      </c>
      <c r="AA150" s="34">
        <f>+'Ark1'!AD1484</f>
        <v>0</v>
      </c>
      <c r="AB150" s="29">
        <f>+IF(I150=0,"",I150/D150)</f>
        <v>8</v>
      </c>
      <c r="AC150" s="29">
        <f>+IF(I150=0,"",I150/H150)</f>
        <v>1.6326530612244898</v>
      </c>
      <c r="AD150" s="214"/>
      <c r="AE150" s="217"/>
      <c r="AG150" s="29"/>
      <c r="AH150" s="27"/>
      <c r="AI150" s="218"/>
      <c r="AJ150" s="28"/>
      <c r="AN150" s="28"/>
    </row>
    <row r="151" spans="1:40">
      <c r="A151" s="214"/>
      <c r="B151" s="234">
        <f>+'Ark1'!C1527</f>
        <v>2024</v>
      </c>
      <c r="C151" s="214"/>
      <c r="D151" s="28">
        <f>+'Ark1'!M1485</f>
        <v>10</v>
      </c>
      <c r="E151" s="243" t="s">
        <v>101</v>
      </c>
      <c r="F151" s="28">
        <f>+'Ark1'!D1485</f>
        <v>2</v>
      </c>
      <c r="G151" s="28" t="s">
        <v>546</v>
      </c>
      <c r="H151" s="28">
        <f>+'Ark1'!Q1485</f>
        <v>65</v>
      </c>
      <c r="I151" s="28">
        <f>+'Ark1'!R1485</f>
        <v>108</v>
      </c>
      <c r="J151" s="29">
        <f>+IF(I151=0,"",'Ark1'!AG1485)</f>
        <v>9.4026590210791099</v>
      </c>
      <c r="K151" s="29">
        <f>+IF(I151=0,"",'Ark1'!AH1485)</f>
        <v>0.92592592592592604</v>
      </c>
      <c r="R151" s="27">
        <f>+IF(I151=0,"",'Ark1'!S1485)</f>
        <v>9.0740740740740762</v>
      </c>
      <c r="S151" s="29">
        <f>+IF(I151=0,"",'Ark1'!U1485)</f>
        <v>39.414814814814783</v>
      </c>
      <c r="T151" s="214"/>
      <c r="U151" s="29">
        <f>+IF(I151=0,"",'Ark1'!W1485)</f>
        <v>100</v>
      </c>
      <c r="V151" s="34">
        <f>+IF(I151=0,"",'Ark1'!X1485)</f>
        <v>100</v>
      </c>
      <c r="W151" s="34">
        <f>+IF(I151=0,"",'Ark1'!Y1485)</f>
        <v>97.222222222222229</v>
      </c>
      <c r="X151" s="34">
        <f>+IF(I151=0,"",'Ark1'!Z1485)</f>
        <v>7.024504922779454</v>
      </c>
      <c r="Y151" s="29">
        <f>+IF(I151=0,"",'Ark1'!AA1485)</f>
        <v>1.1114197102313803</v>
      </c>
      <c r="Z151" s="29">
        <f>+IF(I151=0,"",'Ark1'!AB1485)</f>
        <v>0</v>
      </c>
      <c r="AA151" s="34">
        <f>+'Ark1'!AD1485</f>
        <v>0</v>
      </c>
      <c r="AB151" s="29">
        <f t="shared" ref="AB151:AB161" si="18">+IF(I151=0,"",I151/D151)</f>
        <v>10.8</v>
      </c>
      <c r="AC151" s="29">
        <f t="shared" ref="AC151:AC161" si="19">+IF(I151=0,"",I151/H151)</f>
        <v>1.6615384615384616</v>
      </c>
      <c r="AD151" s="214"/>
      <c r="AE151" s="27"/>
      <c r="AG151" s="29"/>
      <c r="AH151" s="27"/>
      <c r="AI151" s="28"/>
      <c r="AJ151" s="28"/>
      <c r="AN151" s="28"/>
    </row>
    <row r="152" spans="1:40" ht="15.6">
      <c r="A152" s="214"/>
      <c r="B152" s="234">
        <f>+'Ark1'!C1528</f>
        <v>2024</v>
      </c>
      <c r="C152" s="214"/>
      <c r="D152" s="28">
        <f>+'Ark1'!M1486</f>
        <v>10</v>
      </c>
      <c r="E152" s="243" t="s">
        <v>101</v>
      </c>
      <c r="F152" s="28">
        <f>+'Ark1'!D1486</f>
        <v>3</v>
      </c>
      <c r="G152" s="28" t="s">
        <v>547</v>
      </c>
      <c r="H152" s="28">
        <f>+'Ark1'!Q1486</f>
        <v>658</v>
      </c>
      <c r="I152" s="28">
        <f>+'Ark1'!R1486</f>
        <v>1039</v>
      </c>
      <c r="J152" s="29">
        <f>+IF(I152=0,"",'Ark1'!AG1486)</f>
        <v>11.011173934215401</v>
      </c>
      <c r="K152" s="29">
        <f>+IF(I152=0,"",'Ark1'!AH1486)</f>
        <v>1.0587102983638113</v>
      </c>
      <c r="R152" s="27">
        <f>+IF(I152=0,"",'Ark1'!S1486)</f>
        <v>9.1058710298363774</v>
      </c>
      <c r="S152" s="29">
        <f>+IF(I152=0,"",'Ark1'!U1486)</f>
        <v>40.741385948026959</v>
      </c>
      <c r="T152" s="214"/>
      <c r="U152" s="29">
        <f>+IF(I152=0,"",'Ark1'!W1486)</f>
        <v>100</v>
      </c>
      <c r="V152" s="34">
        <f>+IF(I152=0,"",'Ark1'!X1486)</f>
        <v>100</v>
      </c>
      <c r="W152" s="34">
        <f>+IF(I152=0,"",'Ark1'!Y1486)</f>
        <v>98.363811357074113</v>
      </c>
      <c r="X152" s="34">
        <f>+IF(I152=0,"",'Ark1'!Z1486)</f>
        <v>7.1141159141441603</v>
      </c>
      <c r="Y152" s="29">
        <f>+IF(I152=0,"",'Ark1'!AA1486)</f>
        <v>1.1634281868783749</v>
      </c>
      <c r="Z152" s="29">
        <f>+IF(I152=0,"",'Ark1'!AB1486)</f>
        <v>0</v>
      </c>
      <c r="AA152" s="34">
        <f>+'Ark1'!AD1486</f>
        <v>0</v>
      </c>
      <c r="AB152" s="29">
        <f t="shared" si="18"/>
        <v>103.9</v>
      </c>
      <c r="AC152" s="29">
        <f t="shared" si="19"/>
        <v>1.5790273556231003</v>
      </c>
      <c r="AD152" s="214"/>
      <c r="AE152" s="218"/>
      <c r="AG152" s="29"/>
      <c r="AH152" s="27"/>
      <c r="AI152" s="218"/>
      <c r="AJ152" s="28"/>
      <c r="AN152" s="28"/>
    </row>
    <row r="153" spans="1:40">
      <c r="A153" s="214"/>
      <c r="B153" s="234">
        <f>+'Ark1'!C1529</f>
        <v>2024</v>
      </c>
      <c r="C153" s="214"/>
      <c r="D153" s="28">
        <f>+'Ark1'!M1487</f>
        <v>10</v>
      </c>
      <c r="E153" s="243" t="s">
        <v>101</v>
      </c>
      <c r="F153" s="28">
        <f>+'Ark1'!D1487</f>
        <v>4</v>
      </c>
      <c r="G153" s="28" t="s">
        <v>548</v>
      </c>
      <c r="H153" s="28">
        <f>+'Ark1'!Q1487</f>
        <v>91</v>
      </c>
      <c r="I153" s="28">
        <f>+'Ark1'!R1487</f>
        <v>132</v>
      </c>
      <c r="J153" s="29">
        <f>+IF(I153=0,"",'Ark1'!AG1487)</f>
        <v>10.726602399186945</v>
      </c>
      <c r="K153" s="29">
        <f>+IF(I153=0,"",'Ark1'!AH1487)</f>
        <v>0</v>
      </c>
      <c r="R153" s="27">
        <f>+IF(I153=0,"",'Ark1'!S1487)</f>
        <v>8.8560606060606073</v>
      </c>
      <c r="S153" s="29">
        <f>+IF(I153=0,"",'Ark1'!U1487)</f>
        <v>38.219696969696969</v>
      </c>
      <c r="T153" s="214"/>
      <c r="U153" s="29">
        <f>+IF(I153=0,"",'Ark1'!W1487)</f>
        <v>100</v>
      </c>
      <c r="V153" s="34">
        <f>+IF(I153=0,"",'Ark1'!X1487)</f>
        <v>100</v>
      </c>
      <c r="W153" s="34">
        <f>+IF(I153=0,"",'Ark1'!Y1487)</f>
        <v>95.454545454545439</v>
      </c>
      <c r="X153" s="34">
        <f>+IF(I153=0,"",'Ark1'!Z1487)</f>
        <v>8.526868758064948</v>
      </c>
      <c r="Y153" s="29">
        <f>+IF(I153=0,"",'Ark1'!AA1487)</f>
        <v>1.1942575718169264</v>
      </c>
      <c r="Z153" s="29">
        <f>+IF(I153=0,"",'Ark1'!AB1487)</f>
        <v>0</v>
      </c>
      <c r="AA153" s="34">
        <f>+'Ark1'!AD1487</f>
        <v>0</v>
      </c>
      <c r="AB153" s="29">
        <f t="shared" si="18"/>
        <v>13.2</v>
      </c>
      <c r="AC153" s="29">
        <f t="shared" si="19"/>
        <v>1.4505494505494505</v>
      </c>
      <c r="AD153" s="214"/>
      <c r="AE153" s="27"/>
      <c r="AG153" s="29"/>
      <c r="AH153" s="27"/>
      <c r="AI153" s="28"/>
      <c r="AJ153" s="28"/>
      <c r="AN153" s="28"/>
    </row>
    <row r="154" spans="1:40">
      <c r="A154" s="214"/>
      <c r="B154" s="234">
        <f>+'Ark1'!C1530</f>
        <v>2024</v>
      </c>
      <c r="C154" s="214"/>
      <c r="D154" s="28">
        <f>+'Ark1'!M1488</f>
        <v>10</v>
      </c>
      <c r="E154" s="243" t="s">
        <v>101</v>
      </c>
      <c r="F154" s="28">
        <f>+'Ark1'!D1488</f>
        <v>5</v>
      </c>
      <c r="G154" s="28" t="s">
        <v>446</v>
      </c>
      <c r="H154" s="28">
        <f>+'Ark1'!Q1488</f>
        <v>68</v>
      </c>
      <c r="I154" s="28">
        <f>+'Ark1'!R1488</f>
        <v>94</v>
      </c>
      <c r="J154" s="29">
        <f>+IF(I154=0,"",'Ark1'!AG1488)</f>
        <v>10.62986663410682</v>
      </c>
      <c r="K154" s="29">
        <f>+IF(I154=0,"",'Ark1'!AH1488)</f>
        <v>1.0638297872340428</v>
      </c>
      <c r="R154" s="27">
        <f>+IF(I154=0,"",'Ark1'!S1488)</f>
        <v>9.1489361702127674</v>
      </c>
      <c r="S154" s="29">
        <f>+IF(I154=0,"",'Ark1'!U1488)</f>
        <v>40.751063829787256</v>
      </c>
      <c r="T154" s="214"/>
      <c r="U154" s="29">
        <f>+IF(I154=0,"",'Ark1'!W1488)</f>
        <v>100</v>
      </c>
      <c r="V154" s="34">
        <f>+IF(I154=0,"",'Ark1'!X1488)</f>
        <v>100</v>
      </c>
      <c r="W154" s="34">
        <f>+IF(I154=0,"",'Ark1'!Y1488)</f>
        <v>92.553191489361694</v>
      </c>
      <c r="X154" s="34">
        <f>+IF(I154=0,"",'Ark1'!Z1488)</f>
        <v>9.020234283423024</v>
      </c>
      <c r="Y154" s="29">
        <f>+IF(I154=0,"",'Ark1'!AA1488)</f>
        <v>1.2287118908919965</v>
      </c>
      <c r="Z154" s="29">
        <f>+IF(I154=0,"",'Ark1'!AB1488)</f>
        <v>0</v>
      </c>
      <c r="AA154" s="34">
        <f>+'Ark1'!AD1488</f>
        <v>0</v>
      </c>
      <c r="AB154" s="29">
        <f t="shared" si="18"/>
        <v>9.4</v>
      </c>
      <c r="AC154" s="29">
        <f t="shared" si="19"/>
        <v>1.3823529411764706</v>
      </c>
      <c r="AD154" s="214"/>
      <c r="AE154" s="27"/>
      <c r="AG154" s="29"/>
      <c r="AH154" s="27"/>
      <c r="AI154" s="28"/>
      <c r="AJ154" s="28"/>
      <c r="AN154" s="28"/>
    </row>
    <row r="155" spans="1:40" ht="15.6">
      <c r="A155" s="214"/>
      <c r="B155" s="234">
        <f>+'Ark1'!C1531</f>
        <v>2024</v>
      </c>
      <c r="C155" s="214"/>
      <c r="D155" s="28">
        <f>+'Ark1'!M1489</f>
        <v>10</v>
      </c>
      <c r="E155" s="243" t="s">
        <v>101</v>
      </c>
      <c r="F155" s="28">
        <f>+'Ark1'!D1489</f>
        <v>6</v>
      </c>
      <c r="G155" s="28" t="s">
        <v>549</v>
      </c>
      <c r="H155" s="28">
        <f>+'Ark1'!Q1489</f>
        <v>30</v>
      </c>
      <c r="I155" s="28">
        <f>+'Ark1'!R1489</f>
        <v>36</v>
      </c>
      <c r="J155" s="29">
        <f>+IF(I155=0,"",'Ark1'!AG1489)</f>
        <v>9.1745237169517893</v>
      </c>
      <c r="K155" s="29">
        <f>+IF(I155=0,"",'Ark1'!AH1489)</f>
        <v>0</v>
      </c>
      <c r="R155" s="27">
        <f>+IF(I155=0,"",'Ark1'!S1489)</f>
        <v>8.9722222222222232</v>
      </c>
      <c r="S155" s="29">
        <f>+IF(I155=0,"",'Ark1'!U1489)</f>
        <v>41.95</v>
      </c>
      <c r="T155" s="214"/>
      <c r="U155" s="29">
        <f>+IF(I155=0,"",'Ark1'!W1489)</f>
        <v>100</v>
      </c>
      <c r="V155" s="34">
        <f>+IF(I155=0,"",'Ark1'!X1489)</f>
        <v>100</v>
      </c>
      <c r="W155" s="34">
        <f>+IF(I155=0,"",'Ark1'!Y1489)</f>
        <v>100</v>
      </c>
      <c r="X155" s="34">
        <f>+IF(I155=0,"",'Ark1'!Z1489)</f>
        <v>7.785724115327981</v>
      </c>
      <c r="Y155" s="29">
        <f>+IF(I155=0,"",'Ark1'!AA1489)</f>
        <v>1.3434224765937588</v>
      </c>
      <c r="Z155" s="29">
        <f>+IF(I155=0,"",'Ark1'!AB1489)</f>
        <v>0</v>
      </c>
      <c r="AA155" s="34">
        <f>+'Ark1'!AD1489</f>
        <v>0</v>
      </c>
      <c r="AB155" s="29">
        <f t="shared" si="18"/>
        <v>3.6</v>
      </c>
      <c r="AC155" s="29">
        <f t="shared" si="19"/>
        <v>1.2</v>
      </c>
      <c r="AD155" s="214"/>
      <c r="AE155" s="238"/>
      <c r="AG155" s="29"/>
      <c r="AH155" s="27"/>
      <c r="AI155" s="238"/>
      <c r="AJ155" s="28"/>
      <c r="AN155" s="28"/>
    </row>
    <row r="156" spans="1:40">
      <c r="A156" s="214"/>
      <c r="B156" s="234">
        <f>+'Ark1'!C1532</f>
        <v>2024</v>
      </c>
      <c r="C156" s="214"/>
      <c r="D156" s="28">
        <f>+'Ark1'!M1490</f>
        <v>10</v>
      </c>
      <c r="E156" s="243" t="s">
        <v>101</v>
      </c>
      <c r="F156" s="28">
        <f>+'Ark1'!D1490</f>
        <v>7</v>
      </c>
      <c r="G156" s="28" t="s">
        <v>550</v>
      </c>
      <c r="H156" s="28">
        <f>+'Ark1'!Q1490</f>
        <v>10</v>
      </c>
      <c r="I156" s="28">
        <f>+'Ark1'!R1490</f>
        <v>11</v>
      </c>
      <c r="J156" s="29">
        <f>+IF(I156=0,"",'Ark1'!AG1490)</f>
        <v>6.2361640996655847</v>
      </c>
      <c r="K156" s="29">
        <f>+IF(I156=0,"",'Ark1'!AH1490)</f>
        <v>0</v>
      </c>
      <c r="R156" s="27">
        <f>+IF(I156=0,"",'Ark1'!S1490)</f>
        <v>9</v>
      </c>
      <c r="S156" s="29">
        <f>+IF(I156=0,"",'Ark1'!U1490)</f>
        <v>36.109090909090909</v>
      </c>
      <c r="T156" s="214"/>
      <c r="U156" s="29">
        <f>+IF(I156=0,"",'Ark1'!W1490)</f>
        <v>100</v>
      </c>
      <c r="V156" s="34">
        <f>+IF(I156=0,"",'Ark1'!X1490)</f>
        <v>100</v>
      </c>
      <c r="W156" s="34">
        <f>+IF(I156=0,"",'Ark1'!Y1490)</f>
        <v>81.818181818181813</v>
      </c>
      <c r="X156" s="34">
        <f>+IF(I156=0,"",'Ark1'!Z1490)</f>
        <v>9.717786368346772</v>
      </c>
      <c r="Y156" s="29">
        <f>+IF(I156=0,"",'Ark1'!AA1490)</f>
        <v>1.1281521496355325</v>
      </c>
      <c r="Z156" s="29">
        <f>+IF(I156=0,"",'Ark1'!AB1490)</f>
        <v>0</v>
      </c>
      <c r="AA156" s="34">
        <f>+'Ark1'!AD1490</f>
        <v>0</v>
      </c>
      <c r="AB156" s="29">
        <f t="shared" si="18"/>
        <v>1.1000000000000001</v>
      </c>
      <c r="AC156" s="29">
        <f t="shared" si="19"/>
        <v>1.1000000000000001</v>
      </c>
      <c r="AD156" s="214"/>
      <c r="AE156" s="217"/>
      <c r="AG156" s="29"/>
      <c r="AH156" s="27"/>
      <c r="AI156" s="217"/>
      <c r="AJ156" s="28"/>
      <c r="AN156" s="28"/>
    </row>
    <row r="157" spans="1:40" ht="15.6">
      <c r="A157" s="214"/>
      <c r="B157" s="234">
        <f>+'Ark1'!C1533</f>
        <v>2024</v>
      </c>
      <c r="C157" s="214"/>
      <c r="D157" s="28">
        <f>+'Ark1'!M1491</f>
        <v>10</v>
      </c>
      <c r="E157" s="243" t="s">
        <v>101</v>
      </c>
      <c r="F157" s="28">
        <f>+'Ark1'!D1491</f>
        <v>8</v>
      </c>
      <c r="G157" s="28" t="s">
        <v>551</v>
      </c>
      <c r="H157" s="28">
        <f>+'Ark1'!Q1491</f>
        <v>370</v>
      </c>
      <c r="I157" s="28">
        <f>+'Ark1'!R1491</f>
        <v>527</v>
      </c>
      <c r="J157" s="29">
        <f>+IF(I157=0,"",'Ark1'!AG1491)</f>
        <v>6.3157683235317608</v>
      </c>
      <c r="K157" s="29">
        <f>+IF(I157=0,"",'Ark1'!AH1491)</f>
        <v>0.94876660341555985</v>
      </c>
      <c r="R157" s="27">
        <f>+IF(I157=0,"",'Ark1'!S1491)</f>
        <v>9.6812144212523705</v>
      </c>
      <c r="S157" s="29">
        <f>+IF(I157=0,"",'Ark1'!U1491)</f>
        <v>40.559013282732465</v>
      </c>
      <c r="T157" s="214"/>
      <c r="U157" s="29">
        <f>+IF(I157=0,"",'Ark1'!W1491)</f>
        <v>100</v>
      </c>
      <c r="V157" s="34">
        <f>+IF(I157=0,"",'Ark1'!X1491)</f>
        <v>100</v>
      </c>
      <c r="W157" s="34">
        <f>+IF(I157=0,"",'Ark1'!Y1491)</f>
        <v>97.722960151802639</v>
      </c>
      <c r="X157" s="34">
        <f>+IF(I157=0,"",'Ark1'!Z1491)</f>
        <v>7.653372300188269</v>
      </c>
      <c r="Y157" s="29">
        <f>+IF(I157=0,"",'Ark1'!AA1491)</f>
        <v>1.0530916108016388</v>
      </c>
      <c r="Z157" s="29">
        <f>+IF(I157=0,"",'Ark1'!AB1491)</f>
        <v>0</v>
      </c>
      <c r="AA157" s="34">
        <f>+'Ark1'!AD1491</f>
        <v>0</v>
      </c>
      <c r="AB157" s="29">
        <f t="shared" si="18"/>
        <v>52.7</v>
      </c>
      <c r="AC157" s="29">
        <f t="shared" si="19"/>
        <v>1.4243243243243244</v>
      </c>
      <c r="AD157" s="214"/>
      <c r="AE157" s="217"/>
      <c r="AG157" s="29"/>
      <c r="AH157" s="27"/>
      <c r="AI157" s="218"/>
      <c r="AJ157" s="28"/>
      <c r="AN157" s="28"/>
    </row>
    <row r="158" spans="1:40" ht="15.6">
      <c r="A158" s="214"/>
      <c r="B158" s="234">
        <f>+'Ark1'!C1534</f>
        <v>2024</v>
      </c>
      <c r="C158" s="214"/>
      <c r="D158" s="28">
        <f>+'Ark1'!M1492</f>
        <v>10</v>
      </c>
      <c r="E158" s="243" t="s">
        <v>101</v>
      </c>
      <c r="F158" s="28">
        <f>+'Ark1'!D1492</f>
        <v>9</v>
      </c>
      <c r="G158" s="28" t="s">
        <v>552</v>
      </c>
      <c r="H158" s="28">
        <f>+'Ark1'!Q1492</f>
        <v>481</v>
      </c>
      <c r="I158" s="28">
        <f>+'Ark1'!R1492</f>
        <v>589</v>
      </c>
      <c r="J158" s="29">
        <f>+IF(I158=0,"",'Ark1'!AG1492)</f>
        <v>4.941671142292785</v>
      </c>
      <c r="K158" s="29">
        <f>+IF(I158=0,"",'Ark1'!AH1492)</f>
        <v>4.4142614601018684</v>
      </c>
      <c r="R158" s="27">
        <f>+IF(I158=0,"",'Ark1'!S1492)</f>
        <v>9.373514431239391</v>
      </c>
      <c r="S158" s="29">
        <f>+IF(I158=0,"",'Ark1'!U1492)</f>
        <v>37.616638370118807</v>
      </c>
      <c r="T158" s="214"/>
      <c r="U158" s="29">
        <f>+IF(I158=0,"",'Ark1'!W1492)</f>
        <v>100</v>
      </c>
      <c r="V158" s="34">
        <f>+IF(I158=0,"",'Ark1'!X1492)</f>
        <v>100</v>
      </c>
      <c r="W158" s="34">
        <f>+IF(I158=0,"",'Ark1'!Y1492)</f>
        <v>93.039049235993204</v>
      </c>
      <c r="X158" s="34">
        <f>+IF(I158=0,"",'Ark1'!Z1492)</f>
        <v>8.5265227811106694</v>
      </c>
      <c r="Y158" s="29">
        <f>+IF(I158=0,"",'Ark1'!AA1492)</f>
        <v>1.0389909767614622</v>
      </c>
      <c r="Z158" s="29">
        <f>+IF(I158=0,"",'Ark1'!AB1492)</f>
        <v>0</v>
      </c>
      <c r="AA158" s="34">
        <f>+'Ark1'!AD1492</f>
        <v>0</v>
      </c>
      <c r="AB158" s="29">
        <f t="shared" si="18"/>
        <v>58.9</v>
      </c>
      <c r="AC158" s="29">
        <f t="shared" si="19"/>
        <v>1.2245322245322245</v>
      </c>
      <c r="AD158" s="214"/>
      <c r="AE158" s="217"/>
      <c r="AG158" s="29"/>
      <c r="AH158" s="27"/>
      <c r="AI158" s="218"/>
      <c r="AJ158" s="28"/>
      <c r="AN158" s="28"/>
    </row>
    <row r="159" spans="1:40" ht="15.6">
      <c r="A159" s="214"/>
      <c r="B159" s="234">
        <f>+'Ark1'!C1535</f>
        <v>2024</v>
      </c>
      <c r="C159" s="214"/>
      <c r="D159" s="28">
        <f>+'Ark1'!M1493</f>
        <v>10</v>
      </c>
      <c r="E159" s="243" t="s">
        <v>101</v>
      </c>
      <c r="F159" s="28">
        <f>+'Ark1'!D1493</f>
        <v>10</v>
      </c>
      <c r="G159" s="28" t="s">
        <v>553</v>
      </c>
      <c r="H159" s="28">
        <f>+'Ark1'!Q1493</f>
        <v>1101</v>
      </c>
      <c r="I159" s="28">
        <f>+'Ark1'!R1493</f>
        <v>1469</v>
      </c>
      <c r="J159" s="29">
        <f>+IF(I159=0,"",'Ark1'!AG1493)</f>
        <v>4.6185159976891104</v>
      </c>
      <c r="K159" s="29">
        <f>+IF(I159=0,"",'Ark1'!AH1493)</f>
        <v>2.8590878148400272</v>
      </c>
      <c r="R159" s="27">
        <f>+IF(I159=0,"",'Ark1'!S1493)</f>
        <v>9.3635125936010866</v>
      </c>
      <c r="S159" s="29">
        <f>+IF(I159=0,"",'Ark1'!U1493)</f>
        <v>37.397617426820943</v>
      </c>
      <c r="T159" s="214"/>
      <c r="U159" s="29">
        <f>+IF(I159=0,"",'Ark1'!W1493)</f>
        <v>100</v>
      </c>
      <c r="V159" s="34">
        <f>+IF(I159=0,"",'Ark1'!X1493)</f>
        <v>99.931926480599046</v>
      </c>
      <c r="W159" s="34">
        <f>+IF(I159=0,"",'Ark1'!Y1493)</f>
        <v>90.946221919673249</v>
      </c>
      <c r="X159" s="34">
        <f>+IF(I159=0,"",'Ark1'!Z1493)</f>
        <v>8.7836557506822359</v>
      </c>
      <c r="Y159" s="29">
        <f>+IF(I159=0,"",'Ark1'!AA1493)</f>
        <v>1.0845421325055769</v>
      </c>
      <c r="Z159" s="29">
        <f>+IF(I159=0,"",'Ark1'!AB1493)</f>
        <v>0</v>
      </c>
      <c r="AA159" s="34">
        <f>+'Ark1'!AD1493</f>
        <v>0</v>
      </c>
      <c r="AB159" s="29">
        <f t="shared" si="18"/>
        <v>146.9</v>
      </c>
      <c r="AC159" s="29">
        <f t="shared" si="19"/>
        <v>1.3342415985467757</v>
      </c>
      <c r="AD159" s="214"/>
      <c r="AE159" s="217"/>
      <c r="AG159" s="29"/>
      <c r="AH159" s="27"/>
      <c r="AI159" s="218"/>
      <c r="AJ159" s="28"/>
      <c r="AN159" s="28"/>
    </row>
    <row r="160" spans="1:40" ht="15.6">
      <c r="A160" s="214"/>
      <c r="B160" s="234">
        <f>+'Ark1'!C1536</f>
        <v>2024</v>
      </c>
      <c r="C160" s="214"/>
      <c r="D160" s="28">
        <f>+'Ark1'!M1494</f>
        <v>10</v>
      </c>
      <c r="E160" s="243" t="s">
        <v>101</v>
      </c>
      <c r="F160" s="28">
        <f>+'Ark1'!D1494</f>
        <v>11</v>
      </c>
      <c r="G160" s="28" t="s">
        <v>554</v>
      </c>
      <c r="H160" s="28">
        <f>+'Ark1'!Q1494</f>
        <v>410</v>
      </c>
      <c r="I160" s="28">
        <f>+'Ark1'!R1494</f>
        <v>557</v>
      </c>
      <c r="J160" s="29">
        <f>+IF(I160=0,"",'Ark1'!AG1494)</f>
        <v>4.2425606244393741</v>
      </c>
      <c r="K160" s="29">
        <f>+IF(I160=0,"",'Ark1'!AH1494)</f>
        <v>1.077199281867145</v>
      </c>
      <c r="R160" s="27">
        <f>+IF(I160=0,"",'Ark1'!S1494)</f>
        <v>9.2782764811490104</v>
      </c>
      <c r="S160" s="29">
        <f>+IF(I160=0,"",'Ark1'!U1494)</f>
        <v>36.589587073608634</v>
      </c>
      <c r="T160" s="214"/>
      <c r="U160" s="29">
        <f>+IF(I160=0,"",'Ark1'!W1494)</f>
        <v>100</v>
      </c>
      <c r="V160" s="34">
        <f>+IF(I160=0,"",'Ark1'!X1494)</f>
        <v>99.820466786355482</v>
      </c>
      <c r="W160" s="34">
        <f>+IF(I160=0,"",'Ark1'!Y1494)</f>
        <v>91.382405745062854</v>
      </c>
      <c r="X160" s="34">
        <f>+IF(I160=0,"",'Ark1'!Z1494)</f>
        <v>8.3668426985045574</v>
      </c>
      <c r="Y160" s="29">
        <f>+IF(I160=0,"",'Ark1'!AA1494)</f>
        <v>1.0734825166272259</v>
      </c>
      <c r="Z160" s="29">
        <f>+IF(I160=0,"",'Ark1'!AB1494)</f>
        <v>0</v>
      </c>
      <c r="AA160" s="34">
        <f>+'Ark1'!AD1494</f>
        <v>0</v>
      </c>
      <c r="AB160" s="29">
        <f t="shared" si="18"/>
        <v>55.7</v>
      </c>
      <c r="AC160" s="29">
        <f t="shared" si="19"/>
        <v>1.3585365853658538</v>
      </c>
      <c r="AD160" s="214"/>
      <c r="AE160" s="217"/>
      <c r="AG160" s="29"/>
      <c r="AH160" s="27"/>
      <c r="AI160" s="218"/>
      <c r="AJ160" s="28"/>
      <c r="AN160" s="28"/>
    </row>
    <row r="161" spans="1:40" ht="15.6">
      <c r="A161" s="214"/>
      <c r="B161" s="234">
        <f>+'Ark1'!C1537</f>
        <v>2024</v>
      </c>
      <c r="C161" s="214"/>
      <c r="D161" s="28">
        <f>+'Ark1'!M1495</f>
        <v>10</v>
      </c>
      <c r="E161" s="243" t="s">
        <v>101</v>
      </c>
      <c r="F161" s="28">
        <f>+'Ark1'!D1495</f>
        <v>12</v>
      </c>
      <c r="G161" s="28" t="s">
        <v>555</v>
      </c>
      <c r="H161" s="28">
        <f>+'Ark1'!Q1495</f>
        <v>61</v>
      </c>
      <c r="I161" s="28">
        <f>+'Ark1'!R1495</f>
        <v>71</v>
      </c>
      <c r="J161" s="29">
        <f>+IF(I161=0,"",'Ark1'!AG1495)</f>
        <v>4.4104525383964308</v>
      </c>
      <c r="K161" s="29">
        <f>+IF(I161=0,"",'Ark1'!AH1495)</f>
        <v>0</v>
      </c>
      <c r="R161" s="27">
        <f>+IF(I161=0,"",'Ark1'!S1495)</f>
        <v>9.422535211267606</v>
      </c>
      <c r="S161" s="29">
        <f>+IF(I161=0,"",'Ark1'!U1495)</f>
        <v>37.942253521126752</v>
      </c>
      <c r="T161" s="214"/>
      <c r="U161" s="29">
        <f>+IF(I161=0,"",'Ark1'!W1495)</f>
        <v>100</v>
      </c>
      <c r="V161" s="34">
        <f>+IF(I161=0,"",'Ark1'!X1495)</f>
        <v>100</v>
      </c>
      <c r="W161" s="34">
        <f>+IF(I161=0,"",'Ark1'!Y1495)</f>
        <v>97.183098591549296</v>
      </c>
      <c r="X161" s="34">
        <f>+IF(I161=0,"",'Ark1'!Z1495)</f>
        <v>7.4727045459794352</v>
      </c>
      <c r="Y161" s="29">
        <f>+IF(I161=0,"",'Ark1'!AA1495)</f>
        <v>0.97376822633484861</v>
      </c>
      <c r="Z161" s="29">
        <f>+IF(I161=0,"",'Ark1'!AB1495)</f>
        <v>0</v>
      </c>
      <c r="AA161" s="34">
        <f>+'Ark1'!AD1495</f>
        <v>0</v>
      </c>
      <c r="AB161" s="29">
        <f t="shared" si="18"/>
        <v>7.1</v>
      </c>
      <c r="AC161" s="29">
        <f t="shared" si="19"/>
        <v>1.1639344262295082</v>
      </c>
      <c r="AD161" s="214"/>
      <c r="AE161" s="217"/>
      <c r="AG161" s="29"/>
      <c r="AH161" s="27"/>
      <c r="AI161" s="218"/>
      <c r="AJ161" s="28"/>
      <c r="AN161" s="28"/>
    </row>
    <row r="162" spans="1:40" ht="15.6">
      <c r="A162" s="214"/>
      <c r="B162" s="234">
        <f>+'Ark1'!C1538</f>
        <v>2024</v>
      </c>
      <c r="C162" s="214"/>
      <c r="D162" s="214"/>
      <c r="E162" s="214"/>
      <c r="F162" s="214"/>
      <c r="G162" s="214"/>
      <c r="H162" s="214"/>
      <c r="I162" s="214"/>
      <c r="J162" s="215"/>
      <c r="K162" s="215"/>
      <c r="L162" s="215"/>
      <c r="M162" s="215"/>
      <c r="N162" s="215"/>
      <c r="O162" s="215"/>
      <c r="P162" s="215"/>
      <c r="Q162" s="215"/>
      <c r="R162" s="214"/>
      <c r="S162" s="214"/>
      <c r="T162" s="214"/>
      <c r="U162" s="216"/>
      <c r="V162" s="216"/>
      <c r="W162" s="216"/>
      <c r="X162" s="216"/>
      <c r="Y162" s="215"/>
      <c r="Z162" s="214"/>
      <c r="AA162" s="216"/>
      <c r="AB162" s="216"/>
      <c r="AC162" s="215"/>
      <c r="AD162" s="214"/>
      <c r="AE162" s="217"/>
      <c r="AG162" s="29"/>
      <c r="AH162" s="27"/>
      <c r="AI162" s="218"/>
      <c r="AJ162" s="28"/>
      <c r="AN162" s="28"/>
    </row>
    <row r="163" spans="1:40" ht="22.8">
      <c r="A163" s="214"/>
      <c r="B163" s="234">
        <f>+'Ark1'!C1539</f>
        <v>2024</v>
      </c>
      <c r="C163" s="214"/>
      <c r="D163" s="214"/>
      <c r="E163" s="258" t="str">
        <f>+E165</f>
        <v>4</v>
      </c>
      <c r="F163" s="214"/>
      <c r="G163" s="214"/>
      <c r="H163" s="214"/>
      <c r="I163" s="238">
        <f>SUM(I165:I176)</f>
        <v>2964</v>
      </c>
      <c r="J163" s="215"/>
      <c r="K163" s="215"/>
      <c r="L163" s="215"/>
      <c r="M163" s="215"/>
      <c r="N163" s="215"/>
      <c r="O163" s="215"/>
      <c r="P163" s="215"/>
      <c r="Q163" s="215"/>
      <c r="R163" s="214"/>
      <c r="S163" s="265">
        <f>+Fettgruppe!M20</f>
        <v>40.975978407557307</v>
      </c>
      <c r="T163" s="214"/>
      <c r="U163" s="216"/>
      <c r="V163" s="216"/>
      <c r="W163" s="216"/>
      <c r="X163" s="216"/>
      <c r="Y163" s="215"/>
      <c r="Z163" s="214"/>
      <c r="AA163" s="216"/>
      <c r="AB163" s="216"/>
      <c r="AC163" s="215"/>
      <c r="AD163" s="214"/>
      <c r="AE163" s="217"/>
      <c r="AG163" s="29"/>
      <c r="AH163" s="27"/>
      <c r="AI163" s="218"/>
      <c r="AJ163" s="28"/>
      <c r="AN163" s="28"/>
    </row>
    <row r="164" spans="1:40" ht="15.6">
      <c r="A164" s="214"/>
      <c r="B164" s="234"/>
      <c r="C164" s="214"/>
      <c r="D164" s="214"/>
      <c r="E164" s="214"/>
      <c r="F164" s="214"/>
      <c r="G164" s="214"/>
      <c r="H164" s="214"/>
      <c r="I164" s="214"/>
      <c r="J164" s="215"/>
      <c r="K164" s="215"/>
      <c r="L164" s="215"/>
      <c r="M164" s="215"/>
      <c r="N164" s="215"/>
      <c r="O164" s="215"/>
      <c r="P164" s="215"/>
      <c r="Q164" s="215"/>
      <c r="R164" s="214"/>
      <c r="S164" s="214"/>
      <c r="T164" s="214"/>
      <c r="U164" s="216"/>
      <c r="V164" s="216"/>
      <c r="W164" s="216"/>
      <c r="X164" s="216"/>
      <c r="Y164" s="215"/>
      <c r="Z164" s="214"/>
      <c r="AA164" s="216"/>
      <c r="AB164" s="216"/>
      <c r="AC164" s="231"/>
      <c r="AD164" s="214"/>
      <c r="AE164" s="217"/>
      <c r="AG164" s="29"/>
      <c r="AH164" s="27"/>
      <c r="AI164" s="218"/>
      <c r="AJ164" s="28"/>
      <c r="AN164" s="28"/>
    </row>
    <row r="165" spans="1:40" ht="15.6">
      <c r="A165" s="214"/>
      <c r="B165" s="234">
        <f>+'Ark1'!C1544</f>
        <v>2024</v>
      </c>
      <c r="C165" s="214"/>
      <c r="D165" s="234">
        <f>+'Ark1'!M1496</f>
        <v>11</v>
      </c>
      <c r="E165" s="244" t="s">
        <v>102</v>
      </c>
      <c r="F165" s="234">
        <f>+'Ark1'!D1496</f>
        <v>1</v>
      </c>
      <c r="G165" s="234" t="s">
        <v>545</v>
      </c>
      <c r="H165" s="234">
        <f>+'Ark1'!Q1496</f>
        <v>36</v>
      </c>
      <c r="I165" s="234">
        <f>+'Ark1'!R1496</f>
        <v>47</v>
      </c>
      <c r="J165" s="235">
        <f>+IF(I165=0,"",'Ark1'!AG1496)</f>
        <v>4.8966338294277243</v>
      </c>
      <c r="K165" s="235">
        <f>+IF(I165=0,"",'Ark1'!AH1496)</f>
        <v>0</v>
      </c>
      <c r="L165" s="235"/>
      <c r="M165" s="235"/>
      <c r="N165" s="235"/>
      <c r="O165" s="235"/>
      <c r="P165" s="235"/>
      <c r="Q165" s="235"/>
      <c r="R165" s="236">
        <f>+IF(I165=0,"",'Ark1'!S1496)</f>
        <v>9.5744680851063837</v>
      </c>
      <c r="S165" s="235">
        <f>+IF(I165=0,"",'Ark1'!U1496)</f>
        <v>41.74255319148935</v>
      </c>
      <c r="T165" s="214"/>
      <c r="U165" s="235">
        <f>+IF(I165=0,"",'Ark1'!W1496)</f>
        <v>100</v>
      </c>
      <c r="V165" s="237">
        <f>+IF(I165=0,"",'Ark1'!X1496)</f>
        <v>100</v>
      </c>
      <c r="W165" s="237">
        <f>+IF(I165=0,"",'Ark1'!Y1496)</f>
        <v>100</v>
      </c>
      <c r="X165" s="237">
        <f>+IF(I165=0,"",'Ark1'!Z1496)</f>
        <v>7.9968808994201952</v>
      </c>
      <c r="Y165" s="235">
        <f>+IF(I165=0,"",'Ark1'!AA1496)</f>
        <v>1.348674382275781</v>
      </c>
      <c r="Z165" s="235">
        <f>+IF(I165=0,"",'Ark1'!AB1496)</f>
        <v>0</v>
      </c>
      <c r="AA165" s="237">
        <f>+'Ark1'!AD1496</f>
        <v>0</v>
      </c>
      <c r="AB165" s="235">
        <f>+IF(I165=0,"",I165/D165)</f>
        <v>4.2727272727272725</v>
      </c>
      <c r="AC165" s="235">
        <f>+IF(I165=0,"",I165/H165)</f>
        <v>1.3055555555555556</v>
      </c>
      <c r="AD165" s="214"/>
      <c r="AE165" s="217"/>
      <c r="AG165" s="29"/>
      <c r="AH165" s="27"/>
      <c r="AI165" s="218"/>
      <c r="AJ165" s="28"/>
      <c r="AN165" s="28"/>
    </row>
    <row r="166" spans="1:40" ht="15.6">
      <c r="A166" s="214"/>
      <c r="B166" s="234">
        <f>+'Ark1'!C1545</f>
        <v>2024</v>
      </c>
      <c r="C166" s="214"/>
      <c r="D166" s="234">
        <f>+'Ark1'!M1497</f>
        <v>11</v>
      </c>
      <c r="E166" s="244" t="s">
        <v>102</v>
      </c>
      <c r="F166" s="234">
        <f>+'Ark1'!D1497</f>
        <v>2</v>
      </c>
      <c r="G166" s="234" t="s">
        <v>546</v>
      </c>
      <c r="H166" s="234">
        <f>+'Ark1'!Q1497</f>
        <v>51</v>
      </c>
      <c r="I166" s="234">
        <f>+'Ark1'!R1497</f>
        <v>66</v>
      </c>
      <c r="J166" s="235">
        <f>+IF(I166=0,"",'Ark1'!AG1497)</f>
        <v>6.0767842588072654</v>
      </c>
      <c r="K166" s="235">
        <f>+IF(I166=0,"",'Ark1'!AH1497)</f>
        <v>0</v>
      </c>
      <c r="L166" s="235"/>
      <c r="M166" s="235"/>
      <c r="N166" s="235"/>
      <c r="O166" s="235"/>
      <c r="P166" s="235"/>
      <c r="Q166" s="235"/>
      <c r="R166" s="236">
        <f>+IF(I166=0,"",'Ark1'!S1497)</f>
        <v>9.1515151515151523</v>
      </c>
      <c r="S166" s="235">
        <f>+IF(I166=0,"",'Ark1'!U1497)</f>
        <v>41.683333333333344</v>
      </c>
      <c r="T166" s="214"/>
      <c r="U166" s="235">
        <f>+IF(I166=0,"",'Ark1'!W1497)</f>
        <v>100</v>
      </c>
      <c r="V166" s="237">
        <f>+IF(I166=0,"",'Ark1'!X1497)</f>
        <v>98.484848484848484</v>
      </c>
      <c r="W166" s="237">
        <f>+IF(I166=0,"",'Ark1'!Y1497)</f>
        <v>98.484848484848484</v>
      </c>
      <c r="X166" s="237">
        <f>+IF(I166=0,"",'Ark1'!Z1497)</f>
        <v>8.0167737660583605</v>
      </c>
      <c r="Y166" s="235">
        <f>+IF(I166=0,"",'Ark1'!AA1497)</f>
        <v>1.1042949792902148</v>
      </c>
      <c r="Z166" s="235">
        <f>+IF(I166=0,"",'Ark1'!AB1497)</f>
        <v>0</v>
      </c>
      <c r="AA166" s="237">
        <f>+'Ark1'!AD1497</f>
        <v>0</v>
      </c>
      <c r="AB166" s="235">
        <f t="shared" ref="AB166:AB176" si="20">+IF(I166=0,"",I166/D166)</f>
        <v>6</v>
      </c>
      <c r="AC166" s="235">
        <f t="shared" ref="AC166:AC176" si="21">+IF(I166=0,"",I166/H166)</f>
        <v>1.2941176470588236</v>
      </c>
      <c r="AD166" s="214"/>
      <c r="AE166" s="217"/>
      <c r="AG166" s="29"/>
      <c r="AH166" s="27"/>
      <c r="AI166" s="218"/>
      <c r="AJ166" s="28"/>
      <c r="AN166" s="28"/>
    </row>
    <row r="167" spans="1:40" ht="15.6">
      <c r="A167" s="214"/>
      <c r="B167" s="234">
        <f>+'Ark1'!C1546</f>
        <v>2024</v>
      </c>
      <c r="C167" s="214"/>
      <c r="D167" s="234">
        <f>+'Ark1'!M1498</f>
        <v>11</v>
      </c>
      <c r="E167" s="244" t="s">
        <v>102</v>
      </c>
      <c r="F167" s="234">
        <f>+'Ark1'!D1498</f>
        <v>3</v>
      </c>
      <c r="G167" s="234" t="s">
        <v>547</v>
      </c>
      <c r="H167" s="234">
        <f>+'Ark1'!Q1498</f>
        <v>487</v>
      </c>
      <c r="I167" s="234">
        <f>+'Ark1'!R1498</f>
        <v>696</v>
      </c>
      <c r="J167" s="235">
        <f>+IF(I167=0,"",'Ark1'!AG1498)</f>
        <v>7.7155448684599248</v>
      </c>
      <c r="K167" s="235">
        <f>+IF(I167=0,"",'Ark1'!AH1498)</f>
        <v>0.86206896551724133</v>
      </c>
      <c r="L167" s="235"/>
      <c r="M167" s="235"/>
      <c r="N167" s="235"/>
      <c r="O167" s="235"/>
      <c r="P167" s="235"/>
      <c r="Q167" s="235"/>
      <c r="R167" s="236">
        <f>+IF(I167=0,"",'Ark1'!S1498)</f>
        <v>9.375</v>
      </c>
      <c r="S167" s="235">
        <f>+IF(I167=0,"",'Ark1'!U1498)</f>
        <v>42.616235632183887</v>
      </c>
      <c r="T167" s="214"/>
      <c r="U167" s="235">
        <f>+IF(I167=0,"",'Ark1'!W1498)</f>
        <v>100</v>
      </c>
      <c r="V167" s="237">
        <f>+IF(I167=0,"",'Ark1'!X1498)</f>
        <v>100</v>
      </c>
      <c r="W167" s="237">
        <f>+IF(I167=0,"",'Ark1'!Y1498)</f>
        <v>99.281609195402325</v>
      </c>
      <c r="X167" s="237">
        <f>+IF(I167=0,"",'Ark1'!Z1498)</f>
        <v>8.4971079036393622</v>
      </c>
      <c r="Y167" s="235">
        <f>+IF(I167=0,"",'Ark1'!AA1498)</f>
        <v>1.1504153422873478</v>
      </c>
      <c r="Z167" s="235">
        <f>+IF(I167=0,"",'Ark1'!AB1498)</f>
        <v>0</v>
      </c>
      <c r="AA167" s="237">
        <f>+'Ark1'!AD1498</f>
        <v>0</v>
      </c>
      <c r="AB167" s="235">
        <f t="shared" si="20"/>
        <v>63.272727272727273</v>
      </c>
      <c r="AC167" s="235">
        <f t="shared" si="21"/>
        <v>1.429158110882957</v>
      </c>
      <c r="AD167" s="214"/>
      <c r="AE167" s="217"/>
      <c r="AG167" s="29"/>
      <c r="AH167" s="27"/>
      <c r="AI167" s="218"/>
      <c r="AJ167" s="28"/>
      <c r="AN167" s="28"/>
    </row>
    <row r="168" spans="1:40" ht="15.6">
      <c r="A168" s="214"/>
      <c r="B168" s="234">
        <f>+'Ark1'!C1547</f>
        <v>2024</v>
      </c>
      <c r="C168" s="214"/>
      <c r="D168" s="234">
        <f>+'Ark1'!M1499</f>
        <v>11</v>
      </c>
      <c r="E168" s="244" t="s">
        <v>102</v>
      </c>
      <c r="F168" s="234">
        <f>+'Ark1'!D1499</f>
        <v>4</v>
      </c>
      <c r="G168" s="234" t="s">
        <v>548</v>
      </c>
      <c r="H168" s="234">
        <f>+'Ark1'!Q1499</f>
        <v>55</v>
      </c>
      <c r="I168" s="234">
        <f>+'Ark1'!R1499</f>
        <v>81</v>
      </c>
      <c r="J168" s="235">
        <f>+IF(I168=0,"",'Ark1'!AG1499)</f>
        <v>6.9985499419551509</v>
      </c>
      <c r="K168" s="235">
        <f>+IF(I168=0,"",'Ark1'!AH1499)</f>
        <v>0</v>
      </c>
      <c r="L168" s="235"/>
      <c r="M168" s="235"/>
      <c r="N168" s="235"/>
      <c r="O168" s="235"/>
      <c r="P168" s="235"/>
      <c r="Q168" s="235"/>
      <c r="R168" s="236">
        <f>+IF(I168=0,"",'Ark1'!S1499)</f>
        <v>9.3456790123456805</v>
      </c>
      <c r="S168" s="235">
        <f>+IF(I168=0,"",'Ark1'!U1499)</f>
        <v>40.637037037037011</v>
      </c>
      <c r="T168" s="214"/>
      <c r="U168" s="235">
        <f>+IF(I168=0,"",'Ark1'!W1499)</f>
        <v>100</v>
      </c>
      <c r="V168" s="237">
        <f>+IF(I168=0,"",'Ark1'!X1499)</f>
        <v>100</v>
      </c>
      <c r="W168" s="237">
        <f>+IF(I168=0,"",'Ark1'!Y1499)</f>
        <v>90.123456790123441</v>
      </c>
      <c r="X168" s="237">
        <f>+IF(I168=0,"",'Ark1'!Z1499)</f>
        <v>9.2000059640942737</v>
      </c>
      <c r="Y168" s="235">
        <f>+IF(I168=0,"",'Ark1'!AA1499)</f>
        <v>1.353190047397016</v>
      </c>
      <c r="Z168" s="235">
        <f>+IF(I168=0,"",'Ark1'!AB1499)</f>
        <v>0</v>
      </c>
      <c r="AA168" s="237">
        <f>+'Ark1'!AD1499</f>
        <v>0</v>
      </c>
      <c r="AB168" s="235">
        <f t="shared" si="20"/>
        <v>7.3636363636363633</v>
      </c>
      <c r="AC168" s="235">
        <f t="shared" si="21"/>
        <v>1.4727272727272727</v>
      </c>
      <c r="AD168" s="214"/>
      <c r="AE168" s="217"/>
      <c r="AG168" s="29"/>
      <c r="AH168" s="27"/>
      <c r="AI168" s="218"/>
      <c r="AJ168" s="28"/>
      <c r="AN168" s="28"/>
    </row>
    <row r="169" spans="1:40" ht="15.6">
      <c r="A169" s="214"/>
      <c r="B169" s="234">
        <f>+'Ark1'!C1548</f>
        <v>2024</v>
      </c>
      <c r="C169" s="214"/>
      <c r="D169" s="234">
        <f>+'Ark1'!M1500</f>
        <v>11</v>
      </c>
      <c r="E169" s="244" t="s">
        <v>102</v>
      </c>
      <c r="F169" s="234">
        <f>+'Ark1'!D1500</f>
        <v>5</v>
      </c>
      <c r="G169" s="234" t="s">
        <v>446</v>
      </c>
      <c r="H169" s="234">
        <f>+'Ark1'!Q1500</f>
        <v>57</v>
      </c>
      <c r="I169" s="234">
        <f>+'Ark1'!R1500</f>
        <v>70</v>
      </c>
      <c r="J169" s="235">
        <f>+IF(I169=0,"",'Ark1'!AG1500)</f>
        <v>8.213407628995288</v>
      </c>
      <c r="K169" s="235">
        <f>+IF(I169=0,"",'Ark1'!AH1500)</f>
        <v>1.4285714285714288</v>
      </c>
      <c r="L169" s="235"/>
      <c r="M169" s="235"/>
      <c r="N169" s="235"/>
      <c r="O169" s="235"/>
      <c r="P169" s="235"/>
      <c r="Q169" s="235"/>
      <c r="R169" s="236">
        <f>+IF(I169=0,"",'Ark1'!S1500)</f>
        <v>9.328571428571431</v>
      </c>
      <c r="S169" s="235">
        <f>+IF(I169=0,"",'Ark1'!U1500)</f>
        <v>42.282857142857125</v>
      </c>
      <c r="T169" s="214"/>
      <c r="U169" s="235">
        <f>+IF(I169=0,"",'Ark1'!W1500)</f>
        <v>100</v>
      </c>
      <c r="V169" s="237">
        <f>+IF(I169=0,"",'Ark1'!X1500)</f>
        <v>100</v>
      </c>
      <c r="W169" s="237">
        <f>+IF(I169=0,"",'Ark1'!Y1500)</f>
        <v>97.142857142857125</v>
      </c>
      <c r="X169" s="237">
        <f>+IF(I169=0,"",'Ark1'!Z1500)</f>
        <v>9.35211162448004</v>
      </c>
      <c r="Y169" s="235">
        <f>+IF(I169=0,"",'Ark1'!AA1500)</f>
        <v>1.3806978418945373</v>
      </c>
      <c r="Z169" s="235">
        <f>+IF(I169=0,"",'Ark1'!AB1500)</f>
        <v>0</v>
      </c>
      <c r="AA169" s="237">
        <f>+'Ark1'!AD1500</f>
        <v>0</v>
      </c>
      <c r="AB169" s="235">
        <f t="shared" si="20"/>
        <v>6.3636363636363633</v>
      </c>
      <c r="AC169" s="235">
        <f t="shared" si="21"/>
        <v>1.2280701754385965</v>
      </c>
      <c r="AD169" s="214"/>
      <c r="AE169" s="217"/>
      <c r="AG169" s="29"/>
      <c r="AH169" s="27"/>
      <c r="AI169" s="218"/>
      <c r="AJ169" s="28"/>
      <c r="AN169" s="28"/>
    </row>
    <row r="170" spans="1:40" ht="15.6">
      <c r="A170" s="214"/>
      <c r="B170" s="234">
        <f>+'Ark1'!C1549</f>
        <v>2024</v>
      </c>
      <c r="C170" s="214"/>
      <c r="D170" s="234">
        <f>+'Ark1'!M1501</f>
        <v>11</v>
      </c>
      <c r="E170" s="244" t="s">
        <v>102</v>
      </c>
      <c r="F170" s="234">
        <f>+'Ark1'!D1501</f>
        <v>6</v>
      </c>
      <c r="G170" s="234" t="s">
        <v>549</v>
      </c>
      <c r="H170" s="234">
        <f>+'Ark1'!Q1501</f>
        <v>29</v>
      </c>
      <c r="I170" s="234">
        <f>+'Ark1'!R1501</f>
        <v>38</v>
      </c>
      <c r="J170" s="235">
        <f>+IF(I170=0,"",'Ark1'!AG1501)</f>
        <v>9.9569887247278412</v>
      </c>
      <c r="K170" s="235">
        <f>+IF(I170=0,"",'Ark1'!AH1501)</f>
        <v>2.6315789473684221</v>
      </c>
      <c r="L170" s="235"/>
      <c r="M170" s="235"/>
      <c r="N170" s="235"/>
      <c r="O170" s="235"/>
      <c r="P170" s="235"/>
      <c r="Q170" s="235"/>
      <c r="R170" s="236">
        <f>+IF(I170=0,"",'Ark1'!S1501)</f>
        <v>8.9473684210526301</v>
      </c>
      <c r="S170" s="235">
        <f>+IF(I170=0,"",'Ark1'!U1501)</f>
        <v>43.131578947368432</v>
      </c>
      <c r="T170" s="214"/>
      <c r="U170" s="235">
        <f>+IF(I170=0,"",'Ark1'!W1501)</f>
        <v>100</v>
      </c>
      <c r="V170" s="237">
        <f>+IF(I170=0,"",'Ark1'!X1501)</f>
        <v>100</v>
      </c>
      <c r="W170" s="237">
        <f>+IF(I170=0,"",'Ark1'!Y1501)</f>
        <v>100</v>
      </c>
      <c r="X170" s="237">
        <f>+IF(I170=0,"",'Ark1'!Z1501)</f>
        <v>6.5682692290145619</v>
      </c>
      <c r="Y170" s="235">
        <f>+IF(I170=0,"",'Ark1'!AA1501)</f>
        <v>1.3944885578412403</v>
      </c>
      <c r="Z170" s="235">
        <f>+IF(I170=0,"",'Ark1'!AB1501)</f>
        <v>0</v>
      </c>
      <c r="AA170" s="237">
        <f>+'Ark1'!AD1501</f>
        <v>0</v>
      </c>
      <c r="AB170" s="235">
        <f t="shared" si="20"/>
        <v>3.4545454545454546</v>
      </c>
      <c r="AC170" s="235">
        <f t="shared" si="21"/>
        <v>1.3103448275862069</v>
      </c>
      <c r="AD170" s="214"/>
      <c r="AE170" s="217"/>
      <c r="AG170" s="29"/>
      <c r="AH170" s="27"/>
      <c r="AI170" s="218"/>
      <c r="AJ170" s="28"/>
      <c r="AN170" s="28"/>
    </row>
    <row r="171" spans="1:40" ht="15.6">
      <c r="A171" s="214"/>
      <c r="B171" s="234">
        <f>+'Ark1'!C1550</f>
        <v>2024</v>
      </c>
      <c r="C171" s="214"/>
      <c r="D171" s="234">
        <f>+'Ark1'!M1502</f>
        <v>11</v>
      </c>
      <c r="E171" s="244" t="s">
        <v>102</v>
      </c>
      <c r="F171" s="234">
        <f>+'Ark1'!D1502</f>
        <v>7</v>
      </c>
      <c r="G171" s="234" t="s">
        <v>550</v>
      </c>
      <c r="H171" s="234">
        <f>+'Ark1'!Q1502</f>
        <v>7</v>
      </c>
      <c r="I171" s="234">
        <f>+'Ark1'!R1502</f>
        <v>10</v>
      </c>
      <c r="J171" s="235">
        <f>+IF(I171=0,"",'Ark1'!AG1502)</f>
        <v>5.9127376634795024</v>
      </c>
      <c r="K171" s="235">
        <f>+IF(I171=0,"",'Ark1'!AH1502)</f>
        <v>0</v>
      </c>
      <c r="L171" s="235"/>
      <c r="M171" s="235"/>
      <c r="N171" s="235"/>
      <c r="O171" s="235"/>
      <c r="P171" s="235"/>
      <c r="Q171" s="235"/>
      <c r="R171" s="236">
        <f>+IF(I171=0,"",'Ark1'!S1502)</f>
        <v>9.3000000000000007</v>
      </c>
      <c r="S171" s="235">
        <f>+IF(I171=0,"",'Ark1'!U1502)</f>
        <v>37.659999999999989</v>
      </c>
      <c r="T171" s="214"/>
      <c r="U171" s="235">
        <f>+IF(I171=0,"",'Ark1'!W1502)</f>
        <v>100</v>
      </c>
      <c r="V171" s="237">
        <f>+IF(I171=0,"",'Ark1'!X1502)</f>
        <v>100</v>
      </c>
      <c r="W171" s="237">
        <f>+IF(I171=0,"",'Ark1'!Y1502)</f>
        <v>100</v>
      </c>
      <c r="X171" s="237">
        <f>+IF(I171=0,"",'Ark1'!Z1502)</f>
        <v>8.1753532033790712</v>
      </c>
      <c r="Y171" s="235">
        <f>+IF(I171=0,"",'Ark1'!AA1502)</f>
        <v>1.1874342087037879</v>
      </c>
      <c r="Z171" s="235">
        <f>+IF(I171=0,"",'Ark1'!AB1502)</f>
        <v>0</v>
      </c>
      <c r="AA171" s="237">
        <f>+'Ark1'!AD1502</f>
        <v>0</v>
      </c>
      <c r="AB171" s="235">
        <f t="shared" si="20"/>
        <v>0.90909090909090906</v>
      </c>
      <c r="AC171" s="235">
        <f t="shared" si="21"/>
        <v>1.4285714285714286</v>
      </c>
      <c r="AD171" s="214"/>
      <c r="AE171" s="217"/>
      <c r="AG171" s="29"/>
      <c r="AH171" s="27"/>
      <c r="AI171" s="218"/>
      <c r="AJ171" s="28"/>
      <c r="AN171" s="28"/>
    </row>
    <row r="172" spans="1:40" ht="15.6">
      <c r="A172" s="214"/>
      <c r="B172" s="234">
        <f>+'Ark1'!C1551</f>
        <v>2024</v>
      </c>
      <c r="C172" s="214"/>
      <c r="D172" s="234">
        <f>+'Ark1'!M1503</f>
        <v>11</v>
      </c>
      <c r="E172" s="244" t="s">
        <v>102</v>
      </c>
      <c r="F172" s="234">
        <f>+'Ark1'!D1503</f>
        <v>8</v>
      </c>
      <c r="G172" s="234" t="s">
        <v>551</v>
      </c>
      <c r="H172" s="234">
        <f>+'Ark1'!Q1503</f>
        <v>242</v>
      </c>
      <c r="I172" s="234">
        <f>+'Ark1'!R1503</f>
        <v>345</v>
      </c>
      <c r="J172" s="235">
        <f>+IF(I172=0,"",'Ark1'!AG1503)</f>
        <v>4.331265071330364</v>
      </c>
      <c r="K172" s="235">
        <f>+IF(I172=0,"",'Ark1'!AH1503)</f>
        <v>1.1594202898550723</v>
      </c>
      <c r="L172" s="235"/>
      <c r="M172" s="235"/>
      <c r="N172" s="235"/>
      <c r="O172" s="235"/>
      <c r="P172" s="235"/>
      <c r="Q172" s="235"/>
      <c r="R172" s="236">
        <f>+IF(I172=0,"",'Ark1'!S1503)</f>
        <v>9.9855072463768124</v>
      </c>
      <c r="S172" s="235">
        <f>+IF(I172=0,"",'Ark1'!U1503)</f>
        <v>42.48811594202899</v>
      </c>
      <c r="T172" s="214"/>
      <c r="U172" s="235">
        <f>+IF(I172=0,"",'Ark1'!W1503)</f>
        <v>100</v>
      </c>
      <c r="V172" s="237">
        <f>+IF(I172=0,"",'Ark1'!X1503)</f>
        <v>100</v>
      </c>
      <c r="W172" s="237">
        <f>+IF(I172=0,"",'Ark1'!Y1503)</f>
        <v>100</v>
      </c>
      <c r="X172" s="237">
        <f>+IF(I172=0,"",'Ark1'!Z1503)</f>
        <v>7.5998095466911311</v>
      </c>
      <c r="Y172" s="235">
        <f>+IF(I172=0,"",'Ark1'!AA1503)</f>
        <v>1.0562821541036818</v>
      </c>
      <c r="Z172" s="235">
        <f>+IF(I172=0,"",'Ark1'!AB1503)</f>
        <v>0</v>
      </c>
      <c r="AA172" s="237">
        <f>+'Ark1'!AD1503</f>
        <v>0</v>
      </c>
      <c r="AB172" s="235">
        <f t="shared" si="20"/>
        <v>31.363636363636363</v>
      </c>
      <c r="AC172" s="235">
        <f t="shared" si="21"/>
        <v>1.4256198347107438</v>
      </c>
      <c r="AD172" s="214"/>
      <c r="AE172" s="217"/>
      <c r="AG172" s="29"/>
      <c r="AH172" s="27"/>
      <c r="AI172" s="218"/>
      <c r="AJ172" s="28"/>
      <c r="AN172" s="28"/>
    </row>
    <row r="173" spans="1:40" ht="15.6">
      <c r="A173" s="214"/>
      <c r="B173" s="234">
        <f>+'Ark1'!C1552</f>
        <v>2024</v>
      </c>
      <c r="C173" s="214"/>
      <c r="D173" s="234">
        <f>+'Ark1'!M1504</f>
        <v>11</v>
      </c>
      <c r="E173" s="244" t="s">
        <v>102</v>
      </c>
      <c r="F173" s="234">
        <f>+'Ark1'!D1504</f>
        <v>9</v>
      </c>
      <c r="G173" s="234" t="s">
        <v>552</v>
      </c>
      <c r="H173" s="234">
        <f>+'Ark1'!Q1504</f>
        <v>324</v>
      </c>
      <c r="I173" s="234">
        <f>+'Ark1'!R1504</f>
        <v>386</v>
      </c>
      <c r="J173" s="235">
        <f>+IF(I173=0,"",'Ark1'!AG1504)</f>
        <v>3.4503062755712843</v>
      </c>
      <c r="K173" s="235">
        <f>+IF(I173=0,"",'Ark1'!AH1504)</f>
        <v>4.6632124352331603</v>
      </c>
      <c r="L173" s="235"/>
      <c r="M173" s="235"/>
      <c r="N173" s="235"/>
      <c r="O173" s="235"/>
      <c r="P173" s="235"/>
      <c r="Q173" s="235"/>
      <c r="R173" s="236">
        <f>+IF(I173=0,"",'Ark1'!S1504)</f>
        <v>9.7331606217616571</v>
      </c>
      <c r="S173" s="235">
        <f>+IF(I173=0,"",'Ark1'!U1504)</f>
        <v>40.076683937823809</v>
      </c>
      <c r="T173" s="214"/>
      <c r="U173" s="235">
        <f>+IF(I173=0,"",'Ark1'!W1504)</f>
        <v>100</v>
      </c>
      <c r="V173" s="237">
        <f>+IF(I173=0,"",'Ark1'!X1504)</f>
        <v>100</v>
      </c>
      <c r="W173" s="237">
        <f>+IF(I173=0,"",'Ark1'!Y1504)</f>
        <v>96.373056994818626</v>
      </c>
      <c r="X173" s="237">
        <f>+IF(I173=0,"",'Ark1'!Z1504)</f>
        <v>8.7740417535395139</v>
      </c>
      <c r="Y173" s="235">
        <f>+IF(I173=0,"",'Ark1'!AA1504)</f>
        <v>1.1168928310103408</v>
      </c>
      <c r="Z173" s="235">
        <f>+IF(I173=0,"",'Ark1'!AB1504)</f>
        <v>0</v>
      </c>
      <c r="AA173" s="237">
        <f>+'Ark1'!AD1504</f>
        <v>0</v>
      </c>
      <c r="AB173" s="235">
        <f t="shared" si="20"/>
        <v>35.090909090909093</v>
      </c>
      <c r="AC173" s="235">
        <f t="shared" si="21"/>
        <v>1.191358024691358</v>
      </c>
      <c r="AD173" s="214"/>
      <c r="AE173" s="217"/>
      <c r="AG173" s="29"/>
      <c r="AH173" s="27"/>
      <c r="AI173" s="218"/>
      <c r="AJ173" s="28"/>
      <c r="AN173" s="28"/>
    </row>
    <row r="174" spans="1:40" ht="15.6">
      <c r="A174" s="214"/>
      <c r="B174" s="234">
        <f>+'Ark1'!C1553</f>
        <v>2024</v>
      </c>
      <c r="C174" s="214"/>
      <c r="D174" s="234">
        <f>+'Ark1'!M1505</f>
        <v>11</v>
      </c>
      <c r="E174" s="244" t="s">
        <v>102</v>
      </c>
      <c r="F174" s="234">
        <f>+'Ark1'!D1505</f>
        <v>10</v>
      </c>
      <c r="G174" s="234" t="s">
        <v>553</v>
      </c>
      <c r="H174" s="234">
        <f>+'Ark1'!Q1505</f>
        <v>722</v>
      </c>
      <c r="I174" s="234">
        <f>+'Ark1'!R1505</f>
        <v>903</v>
      </c>
      <c r="J174" s="235">
        <f>+IF(I174=0,"",'Ark1'!AG1505)</f>
        <v>3.023169124961079</v>
      </c>
      <c r="K174" s="235">
        <f>+IF(I174=0,"",'Ark1'!AH1505)</f>
        <v>3.1007751937984498</v>
      </c>
      <c r="L174" s="235"/>
      <c r="M174" s="235"/>
      <c r="N174" s="235"/>
      <c r="O174" s="235"/>
      <c r="P174" s="235"/>
      <c r="Q174" s="235"/>
      <c r="R174" s="236">
        <f>+IF(I174=0,"",'Ark1'!S1505)</f>
        <v>9.729789590254704</v>
      </c>
      <c r="S174" s="235">
        <f>+IF(I174=0,"",'Ark1'!U1505)</f>
        <v>39.823366555924686</v>
      </c>
      <c r="T174" s="214"/>
      <c r="U174" s="235">
        <f>+IF(I174=0,"",'Ark1'!W1505)</f>
        <v>100</v>
      </c>
      <c r="V174" s="237">
        <f>+IF(I174=0,"",'Ark1'!X1505)</f>
        <v>100</v>
      </c>
      <c r="W174" s="237">
        <f>+IF(I174=0,"",'Ark1'!Y1505)</f>
        <v>95.459579180509408</v>
      </c>
      <c r="X174" s="237">
        <f>+IF(I174=0,"",'Ark1'!Z1505)</f>
        <v>8.7638918021056185</v>
      </c>
      <c r="Y174" s="235">
        <f>+IF(I174=0,"",'Ark1'!AA1505)</f>
        <v>0.99058058751257505</v>
      </c>
      <c r="Z174" s="235">
        <f>+IF(I174=0,"",'Ark1'!AB1505)</f>
        <v>0</v>
      </c>
      <c r="AA174" s="237">
        <f>+'Ark1'!AD1505</f>
        <v>0</v>
      </c>
      <c r="AB174" s="235">
        <f t="shared" si="20"/>
        <v>82.090909090909093</v>
      </c>
      <c r="AC174" s="235">
        <f t="shared" si="21"/>
        <v>1.2506925207756232</v>
      </c>
      <c r="AD174" s="214"/>
      <c r="AE174" s="217"/>
      <c r="AG174" s="29"/>
      <c r="AH174" s="27"/>
      <c r="AI174" s="218"/>
      <c r="AJ174" s="28"/>
      <c r="AN174" s="28"/>
    </row>
    <row r="175" spans="1:40" ht="15.6">
      <c r="A175" s="214"/>
      <c r="B175" s="234">
        <f>+'Ark1'!C1554</f>
        <v>2024</v>
      </c>
      <c r="C175" s="214"/>
      <c r="D175" s="234">
        <f>+'Ark1'!M1506</f>
        <v>11</v>
      </c>
      <c r="E175" s="244" t="s">
        <v>102</v>
      </c>
      <c r="F175" s="234">
        <f>+'Ark1'!D1506</f>
        <v>11</v>
      </c>
      <c r="G175" s="234" t="s">
        <v>554</v>
      </c>
      <c r="H175" s="234">
        <f>+'Ark1'!Q1506</f>
        <v>227</v>
      </c>
      <c r="I175" s="234">
        <f>+'Ark1'!R1506</f>
        <v>280</v>
      </c>
      <c r="J175" s="235">
        <f>+IF(I175=0,"",'Ark1'!AG1506)</f>
        <v>2.2966624110052938</v>
      </c>
      <c r="K175" s="235">
        <f>+IF(I175=0,"",'Ark1'!AH1506)</f>
        <v>3.2142857142857153</v>
      </c>
      <c r="L175" s="235"/>
      <c r="M175" s="235"/>
      <c r="N175" s="235"/>
      <c r="O175" s="235"/>
      <c r="P175" s="235"/>
      <c r="Q175" s="235"/>
      <c r="R175" s="236">
        <f>+IF(I175=0,"",'Ark1'!S1506)</f>
        <v>9.65</v>
      </c>
      <c r="S175" s="235">
        <f>+IF(I175=0,"",'Ark1'!U1506)</f>
        <v>39.402499999999989</v>
      </c>
      <c r="T175" s="214"/>
      <c r="U175" s="235">
        <f>+IF(I175=0,"",'Ark1'!W1506)</f>
        <v>100</v>
      </c>
      <c r="V175" s="237">
        <f>+IF(I175=0,"",'Ark1'!X1506)</f>
        <v>100</v>
      </c>
      <c r="W175" s="237">
        <f>+IF(I175=0,"",'Ark1'!Y1506)</f>
        <v>96.071428571428555</v>
      </c>
      <c r="X175" s="237">
        <f>+IF(I175=0,"",'Ark1'!Z1506)</f>
        <v>8.6086269541498392</v>
      </c>
      <c r="Y175" s="235">
        <f>+IF(I175=0,"",'Ark1'!AA1506)</f>
        <v>1.0414618846327794</v>
      </c>
      <c r="Z175" s="235">
        <f>+IF(I175=0,"",'Ark1'!AB1506)</f>
        <v>0</v>
      </c>
      <c r="AA175" s="237">
        <f>+'Ark1'!AD1506</f>
        <v>0</v>
      </c>
      <c r="AB175" s="235">
        <f t="shared" si="20"/>
        <v>25.454545454545453</v>
      </c>
      <c r="AC175" s="235">
        <f t="shared" si="21"/>
        <v>1.2334801762114538</v>
      </c>
      <c r="AD175" s="214"/>
      <c r="AE175" s="217"/>
      <c r="AG175" s="29"/>
      <c r="AH175" s="27"/>
      <c r="AI175" s="218"/>
      <c r="AJ175" s="28"/>
      <c r="AN175" s="28"/>
    </row>
    <row r="176" spans="1:40" ht="15.6">
      <c r="A176" s="214"/>
      <c r="B176" s="234">
        <f>+'Ark1'!C1555</f>
        <v>2024</v>
      </c>
      <c r="C176" s="214"/>
      <c r="D176" s="234">
        <f>+'Ark1'!M1507</f>
        <v>11</v>
      </c>
      <c r="E176" s="244" t="s">
        <v>102</v>
      </c>
      <c r="F176" s="234">
        <f>+'Ark1'!D1507</f>
        <v>12</v>
      </c>
      <c r="G176" s="234" t="s">
        <v>555</v>
      </c>
      <c r="H176" s="234">
        <f>+'Ark1'!Q1507</f>
        <v>37</v>
      </c>
      <c r="I176" s="234">
        <f>+'Ark1'!R1507</f>
        <v>42</v>
      </c>
      <c r="J176" s="235">
        <f>+IF(I176=0,"",'Ark1'!AG1507)</f>
        <v>2.7680137000879181</v>
      </c>
      <c r="K176" s="235">
        <f>+IF(I176=0,"",'Ark1'!AH1507)</f>
        <v>2.3809523809523818</v>
      </c>
      <c r="L176" s="235"/>
      <c r="M176" s="235"/>
      <c r="N176" s="235"/>
      <c r="O176" s="235"/>
      <c r="P176" s="235"/>
      <c r="Q176" s="235"/>
      <c r="R176" s="236">
        <f>+IF(I176=0,"",'Ark1'!S1507)</f>
        <v>9.690476190476188</v>
      </c>
      <c r="S176" s="235">
        <f>+IF(I176=0,"",'Ark1'!U1507)</f>
        <v>40.254761904761914</v>
      </c>
      <c r="T176" s="214"/>
      <c r="U176" s="235">
        <f>+IF(I176=0,"",'Ark1'!W1507)</f>
        <v>100</v>
      </c>
      <c r="V176" s="237">
        <f>+IF(I176=0,"",'Ark1'!X1507)</f>
        <v>97.61904761904762</v>
      </c>
      <c r="W176" s="237">
        <f>+IF(I176=0,"",'Ark1'!Y1507)</f>
        <v>97.61904761904762</v>
      </c>
      <c r="X176" s="237">
        <f>+IF(I176=0,"",'Ark1'!Z1507)</f>
        <v>8.3952992056765314</v>
      </c>
      <c r="Y176" s="235">
        <f>+IF(I176=0,"",'Ark1'!AA1507)</f>
        <v>1.243805513010382</v>
      </c>
      <c r="Z176" s="235">
        <f>+IF(I176=0,"",'Ark1'!AB1507)</f>
        <v>0</v>
      </c>
      <c r="AA176" s="237">
        <f>+'Ark1'!AD1507</f>
        <v>0</v>
      </c>
      <c r="AB176" s="235">
        <f t="shared" si="20"/>
        <v>3.8181818181818183</v>
      </c>
      <c r="AC176" s="235">
        <f t="shared" si="21"/>
        <v>1.1351351351351351</v>
      </c>
      <c r="AD176" s="214"/>
      <c r="AE176" s="217"/>
      <c r="AG176" s="29"/>
      <c r="AH176" s="27"/>
      <c r="AI176" s="218"/>
      <c r="AJ176" s="28"/>
      <c r="AN176" s="28"/>
    </row>
    <row r="177" spans="1:40" ht="15.6">
      <c r="A177" s="214"/>
      <c r="B177" s="234">
        <f>+'Ark1'!C1556</f>
        <v>2023</v>
      </c>
      <c r="C177" s="214"/>
      <c r="D177" s="214"/>
      <c r="E177" s="214"/>
      <c r="F177" s="214"/>
      <c r="G177" s="214"/>
      <c r="H177" s="214"/>
      <c r="I177" s="214"/>
      <c r="J177" s="215"/>
      <c r="K177" s="215"/>
      <c r="L177" s="215"/>
      <c r="M177" s="215"/>
      <c r="N177" s="215"/>
      <c r="O177" s="215"/>
      <c r="P177" s="215"/>
      <c r="Q177" s="215"/>
      <c r="R177" s="214"/>
      <c r="S177" s="214"/>
      <c r="T177" s="214"/>
      <c r="U177" s="216"/>
      <c r="V177" s="216"/>
      <c r="W177" s="216"/>
      <c r="X177" s="216"/>
      <c r="Y177" s="215"/>
      <c r="Z177" s="214"/>
      <c r="AA177" s="216"/>
      <c r="AB177" s="216"/>
      <c r="AC177" s="215"/>
      <c r="AD177" s="214"/>
      <c r="AE177" s="217"/>
      <c r="AG177" s="29"/>
      <c r="AH177" s="27"/>
      <c r="AI177" s="218"/>
      <c r="AJ177" s="28"/>
      <c r="AN177" s="28"/>
    </row>
    <row r="178" spans="1:40" ht="22.8">
      <c r="A178" s="214"/>
      <c r="B178" s="234">
        <f>+'Ark1'!C1557</f>
        <v>2023</v>
      </c>
      <c r="C178" s="214"/>
      <c r="D178" s="214"/>
      <c r="E178" s="258" t="str">
        <f>+E180</f>
        <v>4+</v>
      </c>
      <c r="F178" s="214"/>
      <c r="G178" s="214"/>
      <c r="H178" s="214"/>
      <c r="I178" s="238">
        <f>SUM(I180:I191)</f>
        <v>1640</v>
      </c>
      <c r="J178" s="215"/>
      <c r="K178" s="215"/>
      <c r="L178" s="215"/>
      <c r="M178" s="215"/>
      <c r="N178" s="215"/>
      <c r="O178" s="215"/>
      <c r="P178" s="215"/>
      <c r="Q178" s="215"/>
      <c r="R178" s="214"/>
      <c r="S178" s="265">
        <f>+Fettgruppe!M21</f>
        <v>42.726829268292718</v>
      </c>
      <c r="T178" s="214"/>
      <c r="U178" s="216"/>
      <c r="V178" s="216"/>
      <c r="W178" s="216"/>
      <c r="X178" s="216"/>
      <c r="Y178" s="215"/>
      <c r="Z178" s="214"/>
      <c r="AA178" s="216"/>
      <c r="AB178" s="216"/>
      <c r="AC178" s="215"/>
      <c r="AD178" s="214"/>
      <c r="AE178" s="217"/>
      <c r="AG178" s="29"/>
      <c r="AH178" s="27"/>
      <c r="AI178" s="218"/>
      <c r="AJ178" s="28"/>
      <c r="AN178" s="28"/>
    </row>
    <row r="179" spans="1:40" ht="15.6">
      <c r="A179" s="214"/>
      <c r="B179" s="234"/>
      <c r="C179" s="214"/>
      <c r="D179" s="214"/>
      <c r="E179" s="214"/>
      <c r="F179" s="214"/>
      <c r="G179" s="214"/>
      <c r="H179" s="214"/>
      <c r="I179" s="214"/>
      <c r="J179" s="215"/>
      <c r="K179" s="215"/>
      <c r="L179" s="215"/>
      <c r="M179" s="215"/>
      <c r="N179" s="215"/>
      <c r="O179" s="215"/>
      <c r="P179" s="215"/>
      <c r="Q179" s="215"/>
      <c r="R179" s="214"/>
      <c r="S179" s="214"/>
      <c r="T179" s="214"/>
      <c r="U179" s="216"/>
      <c r="V179" s="216"/>
      <c r="W179" s="216"/>
      <c r="X179" s="216"/>
      <c r="Y179" s="215"/>
      <c r="Z179" s="214"/>
      <c r="AA179" s="216"/>
      <c r="AB179" s="216"/>
      <c r="AC179" s="231"/>
      <c r="AD179" s="214"/>
      <c r="AE179" s="217"/>
      <c r="AG179" s="29"/>
      <c r="AH179" s="27"/>
      <c r="AI179" s="218"/>
      <c r="AJ179" s="28"/>
      <c r="AN179" s="28"/>
    </row>
    <row r="180" spans="1:40" ht="15.6">
      <c r="A180" s="214"/>
      <c r="B180" s="234">
        <f>+'Ark1'!C1562</f>
        <v>2023</v>
      </c>
      <c r="C180" s="214"/>
      <c r="D180" s="28">
        <f>+'Ark1'!M1508</f>
        <v>12</v>
      </c>
      <c r="E180" s="28" t="s">
        <v>103</v>
      </c>
      <c r="F180" s="28">
        <f>+'Ark1'!D1508</f>
        <v>1</v>
      </c>
      <c r="G180" s="28" t="s">
        <v>545</v>
      </c>
      <c r="H180" s="28">
        <f>+'Ark1'!Q1508</f>
        <v>19</v>
      </c>
      <c r="I180" s="28">
        <f>+'Ark1'!R1508</f>
        <v>22</v>
      </c>
      <c r="J180" s="29">
        <f>+IF(I180=0,"",'Ark1'!AG1508)</f>
        <v>2.4239822494215844</v>
      </c>
      <c r="K180" s="29">
        <f>+IF(I180=0,"",'Ark1'!AH1508)</f>
        <v>4.5454545454545459</v>
      </c>
      <c r="R180" s="27">
        <f>+IF(I180=0,"",'Ark1'!S1508)</f>
        <v>9.3181818181818183</v>
      </c>
      <c r="S180" s="29">
        <f>+IF(I180=0,"",'Ark1'!U1508)</f>
        <v>44.145454545454541</v>
      </c>
      <c r="T180" s="214"/>
      <c r="U180" s="29">
        <f>+IF(I180=0,"",'Ark1'!W1508)</f>
        <v>100</v>
      </c>
      <c r="V180" s="34">
        <f>+IF(I180=0,"",'Ark1'!X1508)</f>
        <v>100</v>
      </c>
      <c r="W180" s="34">
        <f>+IF(I180=0,"",'Ark1'!Y1508)</f>
        <v>100</v>
      </c>
      <c r="X180" s="34">
        <f>+IF(I180=0,"",'Ark1'!Z1508)</f>
        <v>6.3477789439032879</v>
      </c>
      <c r="Y180" s="29">
        <f>+IF(I180=0,"",'Ark1'!AA1508)</f>
        <v>0.9237455196773382</v>
      </c>
      <c r="Z180" s="29">
        <f>+IF(I180=0,"",'Ark1'!AB1508)</f>
        <v>0</v>
      </c>
      <c r="AA180" s="34">
        <f>+'Ark1'!AD1508</f>
        <v>0</v>
      </c>
      <c r="AB180" s="29">
        <f>+IF(I180=0,"",I180/D180)</f>
        <v>1.8333333333333333</v>
      </c>
      <c r="AC180" s="29">
        <f>+IF(I180=0,"",I180/H180)</f>
        <v>1.1578947368421053</v>
      </c>
      <c r="AD180" s="214"/>
      <c r="AE180" s="217"/>
      <c r="AG180" s="29"/>
      <c r="AH180" s="27"/>
      <c r="AI180" s="218"/>
      <c r="AJ180" s="28"/>
      <c r="AN180" s="28"/>
    </row>
    <row r="181" spans="1:40" ht="15.6">
      <c r="A181" s="214"/>
      <c r="B181" s="234">
        <f>+'Ark1'!C1563</f>
        <v>2023</v>
      </c>
      <c r="C181" s="214"/>
      <c r="D181" s="28">
        <f>+'Ark1'!M1509</f>
        <v>12</v>
      </c>
      <c r="E181" s="28" t="s">
        <v>103</v>
      </c>
      <c r="F181" s="28">
        <f>+'Ark1'!D1509</f>
        <v>2</v>
      </c>
      <c r="G181" s="28" t="s">
        <v>546</v>
      </c>
      <c r="H181" s="28">
        <f>+'Ark1'!Q1509</f>
        <v>22</v>
      </c>
      <c r="I181" s="28">
        <f>+'Ark1'!R1509</f>
        <v>26</v>
      </c>
      <c r="J181" s="29">
        <f>+IF(I181=0,"",'Ark1'!AG1509)</f>
        <v>2.3548615820269805</v>
      </c>
      <c r="K181" s="29">
        <f>+IF(I181=0,"",'Ark1'!AH1509)</f>
        <v>0</v>
      </c>
      <c r="R181" s="27">
        <f>+IF(I181=0,"",'Ark1'!S1509)</f>
        <v>9.5769230769230784</v>
      </c>
      <c r="S181" s="29">
        <f>+IF(I181=0,"",'Ark1'!U1509)</f>
        <v>41.003846153846176</v>
      </c>
      <c r="T181" s="214"/>
      <c r="U181" s="29">
        <f>+IF(I181=0,"",'Ark1'!W1509)</f>
        <v>100</v>
      </c>
      <c r="V181" s="34">
        <f>+IF(I181=0,"",'Ark1'!X1509)</f>
        <v>100</v>
      </c>
      <c r="W181" s="34">
        <f>+IF(I181=0,"",'Ark1'!Y1509)</f>
        <v>100</v>
      </c>
      <c r="X181" s="34">
        <f>+IF(I181=0,"",'Ark1'!Z1509)</f>
        <v>7.7845251210941315</v>
      </c>
      <c r="Y181" s="29">
        <f>+IF(I181=0,"",'Ark1'!AA1509)</f>
        <v>1.0803516850144799</v>
      </c>
      <c r="Z181" s="29">
        <f>+IF(I181=0,"",'Ark1'!AB1509)</f>
        <v>0</v>
      </c>
      <c r="AA181" s="34">
        <f>+'Ark1'!AD1509</f>
        <v>0</v>
      </c>
      <c r="AB181" s="29">
        <f t="shared" ref="AB181:AB191" si="22">+IF(I181=0,"",I181/D181)</f>
        <v>2.1666666666666665</v>
      </c>
      <c r="AC181" s="29">
        <f t="shared" ref="AC181:AC191" si="23">+IF(I181=0,"",I181/H181)</f>
        <v>1.1818181818181819</v>
      </c>
      <c r="AD181" s="214"/>
      <c r="AE181" s="217"/>
      <c r="AG181" s="29"/>
      <c r="AH181" s="27"/>
      <c r="AI181" s="218"/>
      <c r="AJ181" s="28"/>
      <c r="AN181" s="28"/>
    </row>
    <row r="182" spans="1:40" ht="15.6">
      <c r="A182" s="214"/>
      <c r="B182" s="234">
        <f>+'Ark1'!C1564</f>
        <v>2023</v>
      </c>
      <c r="C182" s="214"/>
      <c r="D182" s="28">
        <f>+'Ark1'!M1510</f>
        <v>12</v>
      </c>
      <c r="E182" s="28" t="s">
        <v>103</v>
      </c>
      <c r="F182" s="28">
        <f>+'Ark1'!D1510</f>
        <v>3</v>
      </c>
      <c r="G182" s="28" t="s">
        <v>547</v>
      </c>
      <c r="H182" s="28">
        <f>+'Ark1'!Q1510</f>
        <v>244</v>
      </c>
      <c r="I182" s="28">
        <f>+'Ark1'!R1510</f>
        <v>316</v>
      </c>
      <c r="J182" s="29">
        <f>+IF(I182=0,"",'Ark1'!AG1510)</f>
        <v>3.6498674402440554</v>
      </c>
      <c r="K182" s="29">
        <f>+IF(I182=0,"",'Ark1'!AH1510)</f>
        <v>1.2658227848101264</v>
      </c>
      <c r="R182" s="27">
        <f>+IF(I182=0,"",'Ark1'!S1510)</f>
        <v>9.712025316455696</v>
      </c>
      <c r="S182" s="29">
        <f>+IF(I182=0,"",'Ark1'!U1510)</f>
        <v>44.402531645569589</v>
      </c>
      <c r="T182" s="214"/>
      <c r="U182" s="29">
        <f>+IF(I182=0,"",'Ark1'!W1510)</f>
        <v>100</v>
      </c>
      <c r="V182" s="34">
        <f>+IF(I182=0,"",'Ark1'!X1510)</f>
        <v>99.683544303797476</v>
      </c>
      <c r="W182" s="34">
        <f>+IF(I182=0,"",'Ark1'!Y1510)</f>
        <v>99.683544303797476</v>
      </c>
      <c r="X182" s="34">
        <f>+IF(I182=0,"",'Ark1'!Z1510)</f>
        <v>7.1837540815854846</v>
      </c>
      <c r="Y182" s="29">
        <f>+IF(I182=0,"",'Ark1'!AA1510)</f>
        <v>1.1594333838177071</v>
      </c>
      <c r="Z182" s="29">
        <f>+IF(I182=0,"",'Ark1'!AB1510)</f>
        <v>0</v>
      </c>
      <c r="AA182" s="34">
        <f>+'Ark1'!AD1510</f>
        <v>0</v>
      </c>
      <c r="AB182" s="29">
        <f t="shared" si="22"/>
        <v>26.333333333333332</v>
      </c>
      <c r="AC182" s="29">
        <f t="shared" si="23"/>
        <v>1.2950819672131149</v>
      </c>
      <c r="AD182" s="214"/>
      <c r="AE182" s="217"/>
      <c r="AG182" s="29"/>
      <c r="AH182" s="27"/>
      <c r="AI182" s="218"/>
      <c r="AJ182" s="28"/>
      <c r="AN182" s="28"/>
    </row>
    <row r="183" spans="1:40" ht="15.6">
      <c r="A183" s="214"/>
      <c r="B183" s="234">
        <f>+'Ark1'!C1565</f>
        <v>2023</v>
      </c>
      <c r="C183" s="214"/>
      <c r="D183" s="28">
        <f>+'Ark1'!M1511</f>
        <v>12</v>
      </c>
      <c r="E183" s="28" t="s">
        <v>103</v>
      </c>
      <c r="F183" s="28">
        <f>+'Ark1'!D1511</f>
        <v>4</v>
      </c>
      <c r="G183" s="28" t="s">
        <v>548</v>
      </c>
      <c r="H183" s="28">
        <f>+'Ark1'!Q1511</f>
        <v>36</v>
      </c>
      <c r="I183" s="28">
        <f>+'Ark1'!R1511</f>
        <v>49</v>
      </c>
      <c r="J183" s="29">
        <f>+IF(I183=0,"",'Ark1'!AG1511)</f>
        <v>4.4109830202880556</v>
      </c>
      <c r="K183" s="29">
        <f>+IF(I183=0,"",'Ark1'!AH1511)</f>
        <v>0</v>
      </c>
      <c r="R183" s="27">
        <f>+IF(I183=0,"",'Ark1'!S1511)</f>
        <v>9.5306122448979593</v>
      </c>
      <c r="S183" s="29">
        <f>+IF(I183=0,"",'Ark1'!U1511)</f>
        <v>42.338775510204073</v>
      </c>
      <c r="T183" s="214"/>
      <c r="U183" s="29">
        <f>+IF(I183=0,"",'Ark1'!W1511)</f>
        <v>100</v>
      </c>
      <c r="V183" s="34">
        <f>+IF(I183=0,"",'Ark1'!X1511)</f>
        <v>100</v>
      </c>
      <c r="W183" s="34">
        <f>+IF(I183=0,"",'Ark1'!Y1511)</f>
        <v>95.91836734693878</v>
      </c>
      <c r="X183" s="34">
        <f>+IF(I183=0,"",'Ark1'!Z1511)</f>
        <v>8.90138297731243</v>
      </c>
      <c r="Y183" s="29">
        <f>+IF(I183=0,"",'Ark1'!AA1511)</f>
        <v>1.1267080605585478</v>
      </c>
      <c r="Z183" s="29">
        <f>+IF(I183=0,"",'Ark1'!AB1511)</f>
        <v>0</v>
      </c>
      <c r="AA183" s="34">
        <f>+'Ark1'!AD1511</f>
        <v>0</v>
      </c>
      <c r="AB183" s="29">
        <f t="shared" si="22"/>
        <v>4.083333333333333</v>
      </c>
      <c r="AC183" s="29">
        <f t="shared" si="23"/>
        <v>1.3611111111111112</v>
      </c>
      <c r="AD183" s="214"/>
      <c r="AE183" s="217"/>
      <c r="AG183" s="29"/>
      <c r="AH183" s="27"/>
      <c r="AI183" s="218"/>
      <c r="AJ183" s="28"/>
      <c r="AN183" s="28"/>
    </row>
    <row r="184" spans="1:40" ht="15.6">
      <c r="A184" s="214"/>
      <c r="B184" s="234">
        <f>+'Ark1'!C1566</f>
        <v>2023</v>
      </c>
      <c r="C184" s="214"/>
      <c r="D184" s="28">
        <f>+'Ark1'!M1512</f>
        <v>12</v>
      </c>
      <c r="E184" s="28" t="s">
        <v>103</v>
      </c>
      <c r="F184" s="28">
        <f>+'Ark1'!D1512</f>
        <v>5</v>
      </c>
      <c r="G184" s="28" t="s">
        <v>446</v>
      </c>
      <c r="H184" s="28">
        <f>+'Ark1'!Q1512</f>
        <v>37</v>
      </c>
      <c r="I184" s="28">
        <f>+'Ark1'!R1512</f>
        <v>47</v>
      </c>
      <c r="J184" s="29">
        <f>+IF(I184=0,"",'Ark1'!AG1512)</f>
        <v>6.0128426415659852</v>
      </c>
      <c r="K184" s="29">
        <f>+IF(I184=0,"",'Ark1'!AH1512)</f>
        <v>2.1276595744680855</v>
      </c>
      <c r="R184" s="27">
        <f>+IF(I184=0,"",'Ark1'!S1512)</f>
        <v>9.6595744680851077</v>
      </c>
      <c r="S184" s="29">
        <f>+IF(I184=0,"",'Ark1'!U1512)</f>
        <v>46.102127659574464</v>
      </c>
      <c r="T184" s="214"/>
      <c r="U184" s="29">
        <f>+IF(I184=0,"",'Ark1'!W1512)</f>
        <v>100</v>
      </c>
      <c r="V184" s="34">
        <f>+IF(I184=0,"",'Ark1'!X1512)</f>
        <v>100</v>
      </c>
      <c r="W184" s="34">
        <f>+IF(I184=0,"",'Ark1'!Y1512)</f>
        <v>100</v>
      </c>
      <c r="X184" s="34">
        <f>+IF(I184=0,"",'Ark1'!Z1512)</f>
        <v>7.5083071543543252</v>
      </c>
      <c r="Y184" s="29">
        <f>+IF(I184=0,"",'Ark1'!AA1512)</f>
        <v>1.1161597488173711</v>
      </c>
      <c r="Z184" s="29">
        <f>+IF(I184=0,"",'Ark1'!AB1512)</f>
        <v>0</v>
      </c>
      <c r="AA184" s="34">
        <f>+'Ark1'!AD1512</f>
        <v>0</v>
      </c>
      <c r="AB184" s="29">
        <f t="shared" si="22"/>
        <v>3.9166666666666665</v>
      </c>
      <c r="AC184" s="29">
        <f t="shared" si="23"/>
        <v>1.2702702702702702</v>
      </c>
      <c r="AD184" s="214"/>
      <c r="AE184" s="217"/>
      <c r="AG184" s="29"/>
      <c r="AH184" s="27"/>
      <c r="AI184" s="218"/>
      <c r="AJ184" s="28"/>
      <c r="AN184" s="28"/>
    </row>
    <row r="185" spans="1:40" ht="15.6">
      <c r="A185" s="214"/>
      <c r="B185" s="234">
        <f>+'Ark1'!C1567</f>
        <v>2023</v>
      </c>
      <c r="C185" s="214"/>
      <c r="D185" s="28">
        <f>+'Ark1'!M1513</f>
        <v>12</v>
      </c>
      <c r="E185" s="28" t="s">
        <v>103</v>
      </c>
      <c r="F185" s="28">
        <f>+'Ark1'!D1513</f>
        <v>6</v>
      </c>
      <c r="G185" s="28" t="s">
        <v>549</v>
      </c>
      <c r="H185" s="28">
        <f>+'Ark1'!Q1513</f>
        <v>15</v>
      </c>
      <c r="I185" s="28">
        <f>+'Ark1'!R1513</f>
        <v>21</v>
      </c>
      <c r="J185" s="29">
        <f>+IF(I185=0,"",'Ark1'!AG1513)</f>
        <v>5.5483330093312588</v>
      </c>
      <c r="K185" s="29">
        <f>+IF(I185=0,"",'Ark1'!AH1513)</f>
        <v>0</v>
      </c>
      <c r="R185" s="27">
        <f>+IF(I185=0,"",'Ark1'!S1513)</f>
        <v>9.2857142857142883</v>
      </c>
      <c r="S185" s="29">
        <f>+IF(I185=0,"",'Ark1'!U1513)</f>
        <v>43.490476190476194</v>
      </c>
      <c r="T185" s="214"/>
      <c r="U185" s="29">
        <f>+IF(I185=0,"",'Ark1'!W1513)</f>
        <v>100</v>
      </c>
      <c r="V185" s="34">
        <f>+IF(I185=0,"",'Ark1'!X1513)</f>
        <v>100</v>
      </c>
      <c r="W185" s="34">
        <f>+IF(I185=0,"",'Ark1'!Y1513)</f>
        <v>100</v>
      </c>
      <c r="X185" s="34">
        <f>+IF(I185=0,"",'Ark1'!Z1513)</f>
        <v>6.8781853062108764</v>
      </c>
      <c r="Y185" s="29">
        <f>+IF(I185=0,"",'Ark1'!AA1513)</f>
        <v>0.98284606859762069</v>
      </c>
      <c r="Z185" s="29">
        <f>+IF(I185=0,"",'Ark1'!AB1513)</f>
        <v>0</v>
      </c>
      <c r="AA185" s="34">
        <f>+'Ark1'!AD1513</f>
        <v>0</v>
      </c>
      <c r="AB185" s="29">
        <f t="shared" si="22"/>
        <v>1.75</v>
      </c>
      <c r="AC185" s="29">
        <f t="shared" si="23"/>
        <v>1.4</v>
      </c>
      <c r="AD185" s="214"/>
      <c r="AE185" s="217"/>
      <c r="AG185" s="29"/>
      <c r="AH185" s="27"/>
      <c r="AI185" s="218"/>
      <c r="AJ185" s="28"/>
      <c r="AN185" s="28"/>
    </row>
    <row r="186" spans="1:40" ht="15.6">
      <c r="A186" s="214"/>
      <c r="B186" s="234">
        <f>+'Ark1'!C1568</f>
        <v>2023</v>
      </c>
      <c r="C186" s="214"/>
      <c r="D186" s="28">
        <f>+'Ark1'!M1514</f>
        <v>12</v>
      </c>
      <c r="E186" s="28" t="s">
        <v>103</v>
      </c>
      <c r="F186" s="28">
        <f>+'Ark1'!D1514</f>
        <v>7</v>
      </c>
      <c r="G186" s="28" t="s">
        <v>550</v>
      </c>
      <c r="H186" s="28">
        <f>+'Ark1'!Q1514</f>
        <v>8</v>
      </c>
      <c r="I186" s="28">
        <f>+'Ark1'!R1514</f>
        <v>12</v>
      </c>
      <c r="J186" s="29">
        <f>+IF(I186=0,"",'Ark1'!AG1514)</f>
        <v>6.9850690028731597</v>
      </c>
      <c r="K186" s="29">
        <f>+IF(I186=0,"",'Ark1'!AH1514)</f>
        <v>0</v>
      </c>
      <c r="R186" s="27">
        <f>+IF(I186=0,"",'Ark1'!S1514)</f>
        <v>9.5</v>
      </c>
      <c r="S186" s="29">
        <f>+IF(I186=0,"",'Ark1'!U1514)</f>
        <v>37.075000000000003</v>
      </c>
      <c r="T186" s="214"/>
      <c r="U186" s="29">
        <f>+IF(I186=0,"",'Ark1'!W1514)</f>
        <v>100</v>
      </c>
      <c r="V186" s="34">
        <f>+IF(I186=0,"",'Ark1'!X1514)</f>
        <v>100</v>
      </c>
      <c r="W186" s="34">
        <f>+IF(I186=0,"",'Ark1'!Y1514)</f>
        <v>100</v>
      </c>
      <c r="X186" s="34">
        <f>+IF(I186=0,"",'Ark1'!Z1514)</f>
        <v>10.915518387445749</v>
      </c>
      <c r="Y186" s="29">
        <f>+IF(I186=0,"",'Ark1'!AA1514)</f>
        <v>0.95742710775633821</v>
      </c>
      <c r="Z186" s="29">
        <f>+IF(I186=0,"",'Ark1'!AB1514)</f>
        <v>0</v>
      </c>
      <c r="AA186" s="34">
        <f>+'Ark1'!AD1514</f>
        <v>0</v>
      </c>
      <c r="AB186" s="29">
        <f t="shared" si="22"/>
        <v>1</v>
      </c>
      <c r="AC186" s="29">
        <f t="shared" si="23"/>
        <v>1.5</v>
      </c>
      <c r="AD186" s="214"/>
      <c r="AE186" s="217"/>
      <c r="AG186" s="29"/>
      <c r="AH186" s="27"/>
      <c r="AI186" s="218"/>
      <c r="AJ186" s="28"/>
      <c r="AN186" s="28"/>
    </row>
    <row r="187" spans="1:40" ht="15.6">
      <c r="A187" s="214"/>
      <c r="B187" s="234">
        <f>+'Ark1'!C1569</f>
        <v>2023</v>
      </c>
      <c r="C187" s="214"/>
      <c r="D187" s="28">
        <f>+'Ark1'!M1515</f>
        <v>12</v>
      </c>
      <c r="E187" s="28" t="s">
        <v>103</v>
      </c>
      <c r="F187" s="28">
        <f>+'Ark1'!D1515</f>
        <v>8</v>
      </c>
      <c r="G187" s="28" t="s">
        <v>551</v>
      </c>
      <c r="H187" s="28">
        <f>+'Ark1'!Q1515</f>
        <v>178</v>
      </c>
      <c r="I187" s="28">
        <f>+'Ark1'!R1515</f>
        <v>244</v>
      </c>
      <c r="J187" s="29">
        <f>+IF(I187=0,"",'Ark1'!AG1515)</f>
        <v>3.2008174160681446</v>
      </c>
      <c r="K187" s="29">
        <f>+IF(I187=0,"",'Ark1'!AH1515)</f>
        <v>0.40983606557377056</v>
      </c>
      <c r="R187" s="27">
        <f>+IF(I187=0,"",'Ark1'!S1515)</f>
        <v>10.356557377049178</v>
      </c>
      <c r="S187" s="29">
        <f>+IF(I187=0,"",'Ark1'!U1515)</f>
        <v>44.395901639344252</v>
      </c>
      <c r="T187" s="214"/>
      <c r="U187" s="29">
        <f>+IF(I187=0,"",'Ark1'!W1515)</f>
        <v>100</v>
      </c>
      <c r="V187" s="34">
        <f>+IF(I187=0,"",'Ark1'!X1515)</f>
        <v>100</v>
      </c>
      <c r="W187" s="34">
        <f>+IF(I187=0,"",'Ark1'!Y1515)</f>
        <v>99.590163934426243</v>
      </c>
      <c r="X187" s="34">
        <f>+IF(I187=0,"",'Ark1'!Z1515)</f>
        <v>8.2653820589545131</v>
      </c>
      <c r="Y187" s="29">
        <f>+IF(I187=0,"",'Ark1'!AA1515)</f>
        <v>0.85406335474659023</v>
      </c>
      <c r="Z187" s="29">
        <f>+IF(I187=0,"",'Ark1'!AB1515)</f>
        <v>0</v>
      </c>
      <c r="AA187" s="34">
        <f>+'Ark1'!AD1515</f>
        <v>0</v>
      </c>
      <c r="AB187" s="29">
        <f t="shared" si="22"/>
        <v>20.333333333333332</v>
      </c>
      <c r="AC187" s="29">
        <f t="shared" si="23"/>
        <v>1.3707865168539326</v>
      </c>
      <c r="AD187" s="214"/>
      <c r="AE187" s="217"/>
      <c r="AG187" s="29"/>
      <c r="AH187" s="27"/>
      <c r="AI187" s="218"/>
      <c r="AJ187" s="28"/>
      <c r="AN187" s="28"/>
    </row>
    <row r="188" spans="1:40" ht="15.6">
      <c r="A188" s="214"/>
      <c r="B188" s="234">
        <f>+'Ark1'!C1570</f>
        <v>2023</v>
      </c>
      <c r="C188" s="214"/>
      <c r="D188" s="28">
        <f>+'Ark1'!M1516</f>
        <v>12</v>
      </c>
      <c r="E188" s="28" t="s">
        <v>103</v>
      </c>
      <c r="F188" s="28">
        <f>+'Ark1'!D1516</f>
        <v>9</v>
      </c>
      <c r="G188" s="28" t="s">
        <v>552</v>
      </c>
      <c r="H188" s="28">
        <f>+'Ark1'!Q1516</f>
        <v>205</v>
      </c>
      <c r="I188" s="28">
        <f>+'Ark1'!R1516</f>
        <v>243</v>
      </c>
      <c r="J188" s="29">
        <f>+IF(I188=0,"",'Ark1'!AG1516)</f>
        <v>2.262116754067764</v>
      </c>
      <c r="K188" s="29">
        <f>+IF(I188=0,"",'Ark1'!AH1516)</f>
        <v>5.3497942386831268</v>
      </c>
      <c r="R188" s="27">
        <f>+IF(I188=0,"",'Ark1'!S1516)</f>
        <v>10.127572016460906</v>
      </c>
      <c r="S188" s="29">
        <f>+IF(I188=0,"",'Ark1'!U1516)</f>
        <v>41.737860082304543</v>
      </c>
      <c r="T188" s="214"/>
      <c r="U188" s="29">
        <f>+IF(I188=0,"",'Ark1'!W1516)</f>
        <v>100</v>
      </c>
      <c r="V188" s="34">
        <f>+IF(I188=0,"",'Ark1'!X1516)</f>
        <v>100</v>
      </c>
      <c r="W188" s="34">
        <f>+IF(I188=0,"",'Ark1'!Y1516)</f>
        <v>98.353909465020607</v>
      </c>
      <c r="X188" s="34">
        <f>+IF(I188=0,"",'Ark1'!Z1516)</f>
        <v>8.8672170272066531</v>
      </c>
      <c r="Y188" s="29">
        <f>+IF(I188=0,"",'Ark1'!AA1516)</f>
        <v>0.9230591193513662</v>
      </c>
      <c r="Z188" s="29">
        <f>+IF(I188=0,"",'Ark1'!AB1516)</f>
        <v>0</v>
      </c>
      <c r="AA188" s="34">
        <f>+'Ark1'!AD1516</f>
        <v>0</v>
      </c>
      <c r="AB188" s="29">
        <f t="shared" si="22"/>
        <v>20.25</v>
      </c>
      <c r="AC188" s="29">
        <f t="shared" si="23"/>
        <v>1.1853658536585365</v>
      </c>
      <c r="AD188" s="214"/>
      <c r="AE188" s="217"/>
      <c r="AG188" s="29"/>
      <c r="AH188" s="27"/>
      <c r="AI188" s="218"/>
      <c r="AJ188" s="28"/>
      <c r="AN188" s="28"/>
    </row>
    <row r="189" spans="1:40" ht="15.6">
      <c r="A189" s="214"/>
      <c r="B189" s="234">
        <f>+'Ark1'!C1571</f>
        <v>2023</v>
      </c>
      <c r="C189" s="214"/>
      <c r="D189" s="28">
        <f>+'Ark1'!M1517</f>
        <v>12</v>
      </c>
      <c r="E189" s="28" t="s">
        <v>103</v>
      </c>
      <c r="F189" s="28">
        <f>+'Ark1'!D1517</f>
        <v>10</v>
      </c>
      <c r="G189" s="28" t="s">
        <v>553</v>
      </c>
      <c r="H189" s="28">
        <f>+'Ark1'!Q1517</f>
        <v>408</v>
      </c>
      <c r="I189" s="28">
        <f>+'Ark1'!R1517</f>
        <v>499</v>
      </c>
      <c r="J189" s="29">
        <f>+IF(I189=0,"",'Ark1'!AG1517)</f>
        <v>1.769655874652208</v>
      </c>
      <c r="K189" s="29">
        <f>+IF(I189=0,"",'Ark1'!AH1517)</f>
        <v>3.8076152304609217</v>
      </c>
      <c r="R189" s="27">
        <f>+IF(I189=0,"",'Ark1'!S1517)</f>
        <v>10.098196392785569</v>
      </c>
      <c r="S189" s="29">
        <f>+IF(I189=0,"",'Ark1'!U1517)</f>
        <v>42.184368737474941</v>
      </c>
      <c r="T189" s="214"/>
      <c r="U189" s="29">
        <f>+IF(I189=0,"",'Ark1'!W1517)</f>
        <v>100</v>
      </c>
      <c r="V189" s="34">
        <f>+IF(I189=0,"",'Ark1'!X1517)</f>
        <v>100</v>
      </c>
      <c r="W189" s="34">
        <f>+IF(I189=0,"",'Ark1'!Y1517)</f>
        <v>98.196392785571163</v>
      </c>
      <c r="X189" s="34">
        <f>+IF(I189=0,"",'Ark1'!Z1517)</f>
        <v>8.4374532524380488</v>
      </c>
      <c r="Y189" s="29">
        <f>+IF(I189=0,"",'Ark1'!AA1517)</f>
        <v>0.88427407220644849</v>
      </c>
      <c r="Z189" s="29">
        <f>+IF(I189=0,"",'Ark1'!AB1517)</f>
        <v>0</v>
      </c>
      <c r="AA189" s="34">
        <f>+'Ark1'!AD1517</f>
        <v>0</v>
      </c>
      <c r="AB189" s="29">
        <f t="shared" si="22"/>
        <v>41.583333333333336</v>
      </c>
      <c r="AC189" s="29">
        <f t="shared" si="23"/>
        <v>1.2230392156862746</v>
      </c>
      <c r="AD189" s="214"/>
      <c r="AE189" s="217"/>
      <c r="AG189" s="29"/>
      <c r="AH189" s="27"/>
      <c r="AI189" s="218"/>
      <c r="AJ189" s="28"/>
      <c r="AN189" s="28"/>
    </row>
    <row r="190" spans="1:40" ht="15.6">
      <c r="A190" s="214"/>
      <c r="B190" s="234">
        <f>+'Ark1'!C1572</f>
        <v>2023</v>
      </c>
      <c r="C190" s="214"/>
      <c r="D190" s="28">
        <f>+'Ark1'!M1518</f>
        <v>12</v>
      </c>
      <c r="E190" s="28" t="s">
        <v>103</v>
      </c>
      <c r="F190" s="28">
        <f>+'Ark1'!D1518</f>
        <v>11</v>
      </c>
      <c r="G190" s="28" t="s">
        <v>554</v>
      </c>
      <c r="H190" s="28">
        <f>+'Ark1'!Q1518</f>
        <v>101</v>
      </c>
      <c r="I190" s="28">
        <f>+'Ark1'!R1518</f>
        <v>145</v>
      </c>
      <c r="J190" s="29">
        <f>+IF(I190=0,"",'Ark1'!AG1518)</f>
        <v>1.1884140816108584</v>
      </c>
      <c r="K190" s="29">
        <f>+IF(I190=0,"",'Ark1'!AH1518)</f>
        <v>2.7586206896551722</v>
      </c>
      <c r="R190" s="27">
        <f>+IF(I190=0,"",'Ark1'!S1518)</f>
        <v>9.6896551724137954</v>
      </c>
      <c r="S190" s="29">
        <f>+IF(I190=0,"",'Ark1'!U1518)</f>
        <v>39.371724137931047</v>
      </c>
      <c r="T190" s="214"/>
      <c r="U190" s="29">
        <f>+IF(I190=0,"",'Ark1'!W1518)</f>
        <v>100</v>
      </c>
      <c r="V190" s="34">
        <f>+IF(I190=0,"",'Ark1'!X1518)</f>
        <v>100</v>
      </c>
      <c r="W190" s="34">
        <f>+IF(I190=0,"",'Ark1'!Y1518)</f>
        <v>93.793103448275872</v>
      </c>
      <c r="X190" s="34">
        <f>+IF(I190=0,"",'Ark1'!Z1518)</f>
        <v>9.3219925607785186</v>
      </c>
      <c r="Y190" s="29">
        <f>+IF(I190=0,"",'Ark1'!AA1518)</f>
        <v>1.0603658534500688</v>
      </c>
      <c r="Z190" s="29">
        <f>+IF(I190=0,"",'Ark1'!AB1518)</f>
        <v>0</v>
      </c>
      <c r="AA190" s="34">
        <f>+'Ark1'!AD1518</f>
        <v>0</v>
      </c>
      <c r="AB190" s="29">
        <f t="shared" si="22"/>
        <v>12.083333333333334</v>
      </c>
      <c r="AC190" s="29">
        <f t="shared" si="23"/>
        <v>1.4356435643564356</v>
      </c>
      <c r="AD190" s="214"/>
      <c r="AE190" s="217"/>
      <c r="AG190" s="29"/>
      <c r="AH190" s="27"/>
      <c r="AI190" s="218"/>
      <c r="AJ190" s="28"/>
      <c r="AN190" s="28"/>
    </row>
    <row r="191" spans="1:40" ht="15.6">
      <c r="A191" s="214"/>
      <c r="B191" s="234">
        <f>+'Ark1'!C1573</f>
        <v>2023</v>
      </c>
      <c r="C191" s="214"/>
      <c r="D191" s="28">
        <f>+'Ark1'!M1519</f>
        <v>12</v>
      </c>
      <c r="E191" s="28" t="s">
        <v>103</v>
      </c>
      <c r="F191" s="28">
        <f>+'Ark1'!D1519</f>
        <v>12</v>
      </c>
      <c r="G191" s="28" t="s">
        <v>555</v>
      </c>
      <c r="H191" s="28">
        <f>+'Ark1'!Q1519</f>
        <v>16</v>
      </c>
      <c r="I191" s="28">
        <f>+'Ark1'!R1519</f>
        <v>16</v>
      </c>
      <c r="J191" s="29">
        <f>+IF(I191=0,"",'Ark1'!AG1519)</f>
        <v>1.0970875852776452</v>
      </c>
      <c r="K191" s="29">
        <f>+IF(I191=0,"",'Ark1'!AH1519)</f>
        <v>6.25</v>
      </c>
      <c r="R191" s="27">
        <f>+IF(I191=0,"",'Ark1'!S1519)</f>
        <v>9.9375</v>
      </c>
      <c r="S191" s="29">
        <f>+IF(I191=0,"",'Ark1'!U1519)</f>
        <v>41.881250000000009</v>
      </c>
      <c r="T191" s="214"/>
      <c r="U191" s="29">
        <f>+IF(I191=0,"",'Ark1'!W1519)</f>
        <v>100</v>
      </c>
      <c r="V191" s="34">
        <f>+IF(I191=0,"",'Ark1'!X1519)</f>
        <v>100</v>
      </c>
      <c r="W191" s="34">
        <f>+IF(I191=0,"",'Ark1'!Y1519)</f>
        <v>100</v>
      </c>
      <c r="X191" s="34">
        <f>+IF(I191=0,"",'Ark1'!Z1519)</f>
        <v>7.7530009310910817</v>
      </c>
      <c r="Y191" s="29">
        <f>+IF(I191=0,"",'Ark1'!AA1519)</f>
        <v>0.74739129644383739</v>
      </c>
      <c r="Z191" s="29">
        <f>+IF(I191=0,"",'Ark1'!AB1519)</f>
        <v>0</v>
      </c>
      <c r="AA191" s="34">
        <f>+'Ark1'!AD1519</f>
        <v>0</v>
      </c>
      <c r="AB191" s="29">
        <f t="shared" si="22"/>
        <v>1.3333333333333333</v>
      </c>
      <c r="AC191" s="29">
        <f t="shared" si="23"/>
        <v>1</v>
      </c>
      <c r="AD191" s="214"/>
      <c r="AE191" s="217"/>
      <c r="AG191" s="29"/>
      <c r="AH191" s="27"/>
      <c r="AI191" s="218"/>
      <c r="AJ191" s="28"/>
      <c r="AN191" s="28"/>
    </row>
    <row r="192" spans="1:40" ht="15.6">
      <c r="A192" s="214"/>
      <c r="B192" s="234">
        <f>+'Ark1'!C1574</f>
        <v>2023</v>
      </c>
      <c r="C192" s="214"/>
      <c r="D192" s="214"/>
      <c r="E192" s="214"/>
      <c r="F192" s="214"/>
      <c r="G192" s="214"/>
      <c r="H192" s="214"/>
      <c r="I192" s="214"/>
      <c r="J192" s="215"/>
      <c r="K192" s="215"/>
      <c r="L192" s="215"/>
      <c r="M192" s="215"/>
      <c r="N192" s="215"/>
      <c r="O192" s="215"/>
      <c r="P192" s="215"/>
      <c r="Q192" s="215"/>
      <c r="R192" s="214"/>
      <c r="S192" s="214"/>
      <c r="T192" s="214"/>
      <c r="U192" s="216"/>
      <c r="V192" s="216"/>
      <c r="W192" s="216"/>
      <c r="X192" s="216"/>
      <c r="Y192" s="215"/>
      <c r="Z192" s="214"/>
      <c r="AA192" s="216"/>
      <c r="AB192" s="216"/>
      <c r="AC192" s="215"/>
      <c r="AD192" s="214"/>
      <c r="AE192" s="217"/>
      <c r="AG192" s="29"/>
      <c r="AH192" s="27"/>
      <c r="AI192" s="218"/>
      <c r="AJ192" s="28"/>
      <c r="AN192" s="28"/>
    </row>
    <row r="193" spans="1:40" ht="22.8">
      <c r="A193" s="214"/>
      <c r="B193" s="234">
        <f>+'Ark1'!C1575</f>
        <v>2023</v>
      </c>
      <c r="C193" s="214"/>
      <c r="D193" s="214"/>
      <c r="E193" s="258" t="str">
        <f>+E195</f>
        <v>5-</v>
      </c>
      <c r="F193" s="214"/>
      <c r="G193" s="214"/>
      <c r="H193" s="214"/>
      <c r="I193" s="238">
        <f>SUM(I195:I206)</f>
        <v>538</v>
      </c>
      <c r="J193" s="215"/>
      <c r="K193" s="215"/>
      <c r="L193" s="215"/>
      <c r="M193" s="215"/>
      <c r="N193" s="215"/>
      <c r="O193" s="215"/>
      <c r="P193" s="215"/>
      <c r="Q193" s="215"/>
      <c r="R193" s="214"/>
      <c r="S193" s="265">
        <f>+Fettgruppe!M22</f>
        <v>44.471189591078073</v>
      </c>
      <c r="T193" s="214"/>
      <c r="U193" s="216"/>
      <c r="V193" s="216"/>
      <c r="W193" s="216"/>
      <c r="X193" s="216"/>
      <c r="Y193" s="215"/>
      <c r="Z193" s="214"/>
      <c r="AA193" s="216"/>
      <c r="AB193" s="216"/>
      <c r="AC193" s="215"/>
      <c r="AD193" s="214"/>
      <c r="AE193" s="217"/>
      <c r="AG193" s="29"/>
      <c r="AH193" s="27"/>
      <c r="AI193" s="218"/>
      <c r="AJ193" s="28"/>
      <c r="AN193" s="28"/>
    </row>
    <row r="194" spans="1:40" ht="15.6">
      <c r="A194" s="214"/>
      <c r="B194" s="234"/>
      <c r="C194" s="214"/>
      <c r="D194" s="214"/>
      <c r="E194" s="214"/>
      <c r="F194" s="214"/>
      <c r="G194" s="214"/>
      <c r="H194" s="214"/>
      <c r="I194" s="214"/>
      <c r="J194" s="215"/>
      <c r="K194" s="215"/>
      <c r="L194" s="215"/>
      <c r="M194" s="215"/>
      <c r="N194" s="215"/>
      <c r="O194" s="215"/>
      <c r="P194" s="215"/>
      <c r="Q194" s="215"/>
      <c r="R194" s="214"/>
      <c r="S194" s="214"/>
      <c r="T194" s="214"/>
      <c r="U194" s="216"/>
      <c r="V194" s="216"/>
      <c r="W194" s="216"/>
      <c r="X194" s="216"/>
      <c r="Y194" s="215"/>
      <c r="Z194" s="214"/>
      <c r="AA194" s="216"/>
      <c r="AB194" s="216"/>
      <c r="AC194" s="231"/>
      <c r="AD194" s="214"/>
      <c r="AE194" s="217"/>
      <c r="AG194" s="29"/>
      <c r="AH194" s="27"/>
      <c r="AI194" s="218"/>
      <c r="AJ194" s="28"/>
      <c r="AN194" s="28"/>
    </row>
    <row r="195" spans="1:40" ht="15.6">
      <c r="A195" s="214"/>
      <c r="B195" s="234">
        <f>+'Ark1'!C1580</f>
        <v>2023</v>
      </c>
      <c r="C195" s="214"/>
      <c r="D195" s="234">
        <f>+'Ark1'!M1520</f>
        <v>13</v>
      </c>
      <c r="E195" s="234" t="s">
        <v>104</v>
      </c>
      <c r="F195" s="234">
        <f>+'Ark1'!D1520</f>
        <v>1</v>
      </c>
      <c r="G195" s="234" t="str">
        <f t="shared" ref="G195:G206" si="24">+G180</f>
        <v>Jan</v>
      </c>
      <c r="H195" s="234">
        <f>+'Ark1'!Q1520</f>
        <v>5</v>
      </c>
      <c r="I195" s="234">
        <f>+'Ark1'!R1520</f>
        <v>6</v>
      </c>
      <c r="J195" s="235">
        <f>+IF(I195=0,"",'Ark1'!AG1520)</f>
        <v>0.70308463721381853</v>
      </c>
      <c r="K195" s="235">
        <f>+IF(I195=0,"",'Ark1'!AH1520)</f>
        <v>0</v>
      </c>
      <c r="L195" s="235"/>
      <c r="M195" s="235"/>
      <c r="N195" s="235"/>
      <c r="O195" s="235"/>
      <c r="P195" s="235"/>
      <c r="Q195" s="235"/>
      <c r="R195" s="236">
        <f>+IF(I195=0,"",'Ark1'!S1520)</f>
        <v>9.5</v>
      </c>
      <c r="S195" s="291">
        <f>+IF(I195=0,"",'Ark1'!U1520)</f>
        <v>46.949999999999989</v>
      </c>
      <c r="T195" s="214"/>
      <c r="U195" s="235">
        <f>+IF(I195=0,"",'Ark1'!W1520)</f>
        <v>100</v>
      </c>
      <c r="V195" s="237">
        <f>+IF(I195=0,"",'Ark1'!X1520)</f>
        <v>100</v>
      </c>
      <c r="W195" s="237">
        <f>+IF(I195=0,"",'Ark1'!Y1520)</f>
        <v>100</v>
      </c>
      <c r="X195" s="237">
        <f>+IF(I195=0,"",'Ark1'!Z1520)</f>
        <v>2.5727741188583382</v>
      </c>
      <c r="Y195" s="235">
        <f>+IF(I195=0,"",'Ark1'!AA1520)</f>
        <v>1.1180339887498949</v>
      </c>
      <c r="Z195" s="235">
        <f>+IF(I195=0,"",'Ark1'!AB1520)</f>
        <v>0</v>
      </c>
      <c r="AA195" s="237">
        <f>+'Ark1'!AD1520</f>
        <v>0</v>
      </c>
      <c r="AB195" s="235">
        <f t="shared" ref="AB195:AB225" si="25">+IF(I195=0,"",I195/D195)</f>
        <v>0.46153846153846156</v>
      </c>
      <c r="AC195" s="235">
        <f t="shared" ref="AC195:AC225" si="26">+IF(I195=0,"",I195/H195)</f>
        <v>1.2</v>
      </c>
      <c r="AD195" s="214"/>
      <c r="AE195" s="217"/>
      <c r="AG195" s="29"/>
      <c r="AH195" s="27"/>
      <c r="AI195" s="218"/>
      <c r="AJ195" s="28"/>
      <c r="AN195" s="28"/>
    </row>
    <row r="196" spans="1:40" ht="15.6">
      <c r="A196" s="214"/>
      <c r="B196" s="234">
        <f>+'Ark1'!C1581</f>
        <v>2023</v>
      </c>
      <c r="C196" s="214"/>
      <c r="D196" s="234">
        <f>+'Ark1'!M1521</f>
        <v>13</v>
      </c>
      <c r="E196" s="234" t="s">
        <v>104</v>
      </c>
      <c r="F196" s="234">
        <f>+'Ark1'!D1521</f>
        <v>2</v>
      </c>
      <c r="G196" s="234" t="str">
        <f t="shared" si="24"/>
        <v>Feb</v>
      </c>
      <c r="H196" s="234">
        <f>+'Ark1'!Q1521</f>
        <v>9</v>
      </c>
      <c r="I196" s="234">
        <f>+'Ark1'!R1521</f>
        <v>10</v>
      </c>
      <c r="J196" s="235">
        <f>+IF(I196=0,"",'Ark1'!AG1521)</f>
        <v>1.04788137558728</v>
      </c>
      <c r="K196" s="235">
        <f>+IF(I196=0,"",'Ark1'!AH1521)</f>
        <v>0</v>
      </c>
      <c r="L196" s="235"/>
      <c r="M196" s="235"/>
      <c r="N196" s="235"/>
      <c r="O196" s="235"/>
      <c r="P196" s="235"/>
      <c r="Q196" s="235"/>
      <c r="R196" s="236">
        <f>+IF(I196=0,"",'Ark1'!S1521)</f>
        <v>10.1</v>
      </c>
      <c r="S196" s="291">
        <f>+IF(I196=0,"",'Ark1'!U1521)</f>
        <v>47.44</v>
      </c>
      <c r="T196" s="214"/>
      <c r="U196" s="235">
        <f>+IF(I196=0,"",'Ark1'!W1521)</f>
        <v>100</v>
      </c>
      <c r="V196" s="237">
        <f>+IF(I196=0,"",'Ark1'!X1521)</f>
        <v>100</v>
      </c>
      <c r="W196" s="237">
        <f>+IF(I196=0,"",'Ark1'!Y1521)</f>
        <v>100</v>
      </c>
      <c r="X196" s="237">
        <f>+IF(I196=0,"",'Ark1'!Z1521)</f>
        <v>9.8263116172854978</v>
      </c>
      <c r="Y196" s="235">
        <f>+IF(I196=0,"",'Ark1'!AA1521)</f>
        <v>1.5779733838059531</v>
      </c>
      <c r="Z196" s="235">
        <f>+IF(I196=0,"",'Ark1'!AB1521)</f>
        <v>0</v>
      </c>
      <c r="AA196" s="237">
        <f>+'Ark1'!AD1521</f>
        <v>0</v>
      </c>
      <c r="AB196" s="235">
        <f t="shared" ref="AB196:AB206" si="27">+IF(I196=0,"",I196/D196)</f>
        <v>0.76923076923076927</v>
      </c>
      <c r="AC196" s="235">
        <f t="shared" ref="AC196:AC206" si="28">+IF(I196=0,"",I196/H196)</f>
        <v>1.1111111111111112</v>
      </c>
      <c r="AD196" s="214"/>
      <c r="AE196" s="27"/>
      <c r="AG196" s="29"/>
      <c r="AH196" s="27"/>
      <c r="AI196" s="28"/>
      <c r="AJ196" s="28"/>
      <c r="AN196" s="28"/>
    </row>
    <row r="197" spans="1:40" ht="15.6">
      <c r="A197" s="214"/>
      <c r="B197" s="234">
        <f>+'Ark1'!C1582</f>
        <v>2023</v>
      </c>
      <c r="C197" s="214"/>
      <c r="D197" s="234">
        <f>+'Ark1'!M1522</f>
        <v>13</v>
      </c>
      <c r="E197" s="234" t="s">
        <v>104</v>
      </c>
      <c r="F197" s="234">
        <f>+'Ark1'!D1522</f>
        <v>3</v>
      </c>
      <c r="G197" s="234" t="str">
        <f t="shared" si="24"/>
        <v>Mar</v>
      </c>
      <c r="H197" s="234">
        <f>+'Ark1'!Q1522</f>
        <v>95</v>
      </c>
      <c r="I197" s="234">
        <f>+'Ark1'!R1522</f>
        <v>118</v>
      </c>
      <c r="J197" s="235">
        <f>+IF(I197=0,"",'Ark1'!AG1522)</f>
        <v>1.3974441147214163</v>
      </c>
      <c r="K197" s="235">
        <f>+IF(I197=0,"",'Ark1'!AH1522)</f>
        <v>1.6949152542372876</v>
      </c>
      <c r="L197" s="235"/>
      <c r="M197" s="235"/>
      <c r="N197" s="235"/>
      <c r="O197" s="235"/>
      <c r="P197" s="235"/>
      <c r="Q197" s="235"/>
      <c r="R197" s="236">
        <f>+IF(I197=0,"",'Ark1'!S1522)</f>
        <v>10.101694915254235</v>
      </c>
      <c r="S197" s="291">
        <f>+IF(I197=0,"",'Ark1'!U1522)</f>
        <v>45.527118644067805</v>
      </c>
      <c r="T197" s="214"/>
      <c r="U197" s="235">
        <f>+IF(I197=0,"",'Ark1'!W1522)</f>
        <v>100</v>
      </c>
      <c r="V197" s="237">
        <f>+IF(I197=0,"",'Ark1'!X1522)</f>
        <v>100</v>
      </c>
      <c r="W197" s="237">
        <f>+IF(I197=0,"",'Ark1'!Y1522)</f>
        <v>100</v>
      </c>
      <c r="X197" s="237">
        <f>+IF(I197=0,"",'Ark1'!Z1522)</f>
        <v>16.401770579375398</v>
      </c>
      <c r="Y197" s="235">
        <f>+IF(I197=0,"",'Ark1'!AA1522)</f>
        <v>1.2239823203309044</v>
      </c>
      <c r="Z197" s="235">
        <f>+IF(I197=0,"",'Ark1'!AB1522)</f>
        <v>0</v>
      </c>
      <c r="AA197" s="237">
        <f>+'Ark1'!AD1522</f>
        <v>0</v>
      </c>
      <c r="AB197" s="235">
        <f t="shared" si="27"/>
        <v>9.0769230769230766</v>
      </c>
      <c r="AC197" s="235">
        <f t="shared" si="28"/>
        <v>1.2421052631578948</v>
      </c>
      <c r="AD197" s="214"/>
      <c r="AE197" s="27"/>
      <c r="AG197" s="29"/>
      <c r="AH197" s="27"/>
      <c r="AI197" s="28"/>
      <c r="AJ197" s="28"/>
      <c r="AN197" s="28"/>
    </row>
    <row r="198" spans="1:40" ht="15.6">
      <c r="A198" s="214"/>
      <c r="B198" s="234">
        <f>+'Ark1'!C1583</f>
        <v>2023</v>
      </c>
      <c r="C198" s="214"/>
      <c r="D198" s="234">
        <f>+'Ark1'!M1523</f>
        <v>13</v>
      </c>
      <c r="E198" s="234" t="s">
        <v>104</v>
      </c>
      <c r="F198" s="234">
        <f>+'Ark1'!D1523</f>
        <v>4</v>
      </c>
      <c r="G198" s="234" t="str">
        <f t="shared" si="24"/>
        <v>Apr</v>
      </c>
      <c r="H198" s="234">
        <f>+'Ark1'!Q1523</f>
        <v>13</v>
      </c>
      <c r="I198" s="234">
        <f>+'Ark1'!R1523</f>
        <v>16</v>
      </c>
      <c r="J198" s="235">
        <f>+IF(I198=0,"",'Ark1'!AG1523)</f>
        <v>1.6093092876005153</v>
      </c>
      <c r="K198" s="235">
        <f>+IF(I198=0,"",'Ark1'!AH1523)</f>
        <v>0</v>
      </c>
      <c r="L198" s="235"/>
      <c r="M198" s="235"/>
      <c r="N198" s="235"/>
      <c r="O198" s="235"/>
      <c r="P198" s="235"/>
      <c r="Q198" s="235"/>
      <c r="R198" s="236">
        <f>+IF(I198=0,"",'Ark1'!S1523)</f>
        <v>10.375</v>
      </c>
      <c r="S198" s="291">
        <f>+IF(I198=0,"",'Ark1'!U1523)</f>
        <v>47.306249999999991</v>
      </c>
      <c r="T198" s="214"/>
      <c r="U198" s="235">
        <f>+IF(I198=0,"",'Ark1'!W1523)</f>
        <v>100</v>
      </c>
      <c r="V198" s="237">
        <f>+IF(I198=0,"",'Ark1'!X1523)</f>
        <v>100</v>
      </c>
      <c r="W198" s="237">
        <f>+IF(I198=0,"",'Ark1'!Y1523)</f>
        <v>93.75</v>
      </c>
      <c r="X198" s="237">
        <f>+IF(I198=0,"",'Ark1'!Z1523)</f>
        <v>11.215974587056676</v>
      </c>
      <c r="Y198" s="235">
        <f>+IF(I198=0,"",'Ark1'!AA1523)</f>
        <v>1.4523687548277817</v>
      </c>
      <c r="Z198" s="235">
        <f>+IF(I198=0,"",'Ark1'!AB1523)</f>
        <v>0</v>
      </c>
      <c r="AA198" s="237">
        <f>+'Ark1'!AD1523</f>
        <v>0</v>
      </c>
      <c r="AB198" s="235">
        <f t="shared" si="27"/>
        <v>1.2307692307692308</v>
      </c>
      <c r="AC198" s="235">
        <f t="shared" si="28"/>
        <v>1.2307692307692308</v>
      </c>
      <c r="AD198" s="214"/>
      <c r="AE198" s="27"/>
      <c r="AG198" s="29"/>
      <c r="AH198" s="27"/>
      <c r="AI198" s="28"/>
      <c r="AJ198" s="28"/>
      <c r="AN198" s="28"/>
    </row>
    <row r="199" spans="1:40" ht="15.6">
      <c r="A199" s="214"/>
      <c r="B199" s="234">
        <f>+'Ark1'!C1584</f>
        <v>2023</v>
      </c>
      <c r="C199" s="214"/>
      <c r="D199" s="234">
        <f>+'Ark1'!M1524</f>
        <v>13</v>
      </c>
      <c r="E199" s="234" t="s">
        <v>104</v>
      </c>
      <c r="F199" s="234">
        <f>+'Ark1'!D1524</f>
        <v>5</v>
      </c>
      <c r="G199" s="234" t="str">
        <f t="shared" si="24"/>
        <v>Mai</v>
      </c>
      <c r="H199" s="234">
        <f>+'Ark1'!Q1524</f>
        <v>8</v>
      </c>
      <c r="I199" s="234">
        <f>+'Ark1'!R1524</f>
        <v>8</v>
      </c>
      <c r="J199" s="235">
        <f>+IF(I199=0,"",'Ark1'!AG1524)</f>
        <v>1.0131478901770998</v>
      </c>
      <c r="K199" s="235">
        <f>+IF(I199=0,"",'Ark1'!AH1524)</f>
        <v>0</v>
      </c>
      <c r="L199" s="235"/>
      <c r="M199" s="235"/>
      <c r="N199" s="235"/>
      <c r="O199" s="235"/>
      <c r="P199" s="235"/>
      <c r="Q199" s="235"/>
      <c r="R199" s="236">
        <f>+IF(I199=0,"",'Ark1'!S1524)</f>
        <v>10.125</v>
      </c>
      <c r="S199" s="291">
        <f>+IF(I199=0,"",'Ark1'!U1524)</f>
        <v>45.637500000000003</v>
      </c>
      <c r="T199" s="214"/>
      <c r="U199" s="235">
        <f>+IF(I199=0,"",'Ark1'!W1524)</f>
        <v>100</v>
      </c>
      <c r="V199" s="237">
        <f>+IF(I199=0,"",'Ark1'!X1524)</f>
        <v>100</v>
      </c>
      <c r="W199" s="237">
        <f>+IF(I199=0,"",'Ark1'!Y1524)</f>
        <v>100</v>
      </c>
      <c r="X199" s="237">
        <f>+IF(I199=0,"",'Ark1'!Z1524)</f>
        <v>9.7366495135647195</v>
      </c>
      <c r="Y199" s="235">
        <f>+IF(I199=0,"",'Ark1'!AA1524)</f>
        <v>1.8998355191963328</v>
      </c>
      <c r="Z199" s="235">
        <f>+IF(I199=0,"",'Ark1'!AB1524)</f>
        <v>0</v>
      </c>
      <c r="AA199" s="237">
        <f>+'Ark1'!AD1524</f>
        <v>0</v>
      </c>
      <c r="AB199" s="235">
        <f t="shared" si="27"/>
        <v>0.61538461538461542</v>
      </c>
      <c r="AC199" s="235">
        <f t="shared" si="28"/>
        <v>1</v>
      </c>
      <c r="AD199" s="214"/>
      <c r="AE199" s="218"/>
      <c r="AG199" s="29"/>
      <c r="AH199" s="27"/>
      <c r="AI199" s="218"/>
      <c r="AJ199" s="28"/>
      <c r="AN199" s="28"/>
    </row>
    <row r="200" spans="1:40" ht="15.6">
      <c r="A200" s="214"/>
      <c r="B200" s="234">
        <f>+'Ark1'!C1585</f>
        <v>2023</v>
      </c>
      <c r="C200" s="214"/>
      <c r="D200" s="234">
        <f>+'Ark1'!M1525</f>
        <v>13</v>
      </c>
      <c r="E200" s="234" t="s">
        <v>104</v>
      </c>
      <c r="F200" s="234">
        <f>+'Ark1'!D1525</f>
        <v>6</v>
      </c>
      <c r="G200" s="234" t="str">
        <f t="shared" si="24"/>
        <v>Jun</v>
      </c>
      <c r="H200" s="234">
        <f>+'Ark1'!Q1525</f>
        <v>7</v>
      </c>
      <c r="I200" s="234">
        <f>+'Ark1'!R1525</f>
        <v>7</v>
      </c>
      <c r="J200" s="235">
        <f>+IF(I200=0,"",'Ark1'!AG1525)</f>
        <v>1.9488724727838251</v>
      </c>
      <c r="K200" s="235">
        <f>+IF(I200=0,"",'Ark1'!AH1525)</f>
        <v>0</v>
      </c>
      <c r="L200" s="235"/>
      <c r="M200" s="235"/>
      <c r="N200" s="235"/>
      <c r="O200" s="235"/>
      <c r="P200" s="235"/>
      <c r="Q200" s="235"/>
      <c r="R200" s="236">
        <f>+IF(I200=0,"",'Ark1'!S1525)</f>
        <v>10.571428571428569</v>
      </c>
      <c r="S200" s="291">
        <f>+IF(I200=0,"",'Ark1'!U1525)</f>
        <v>45.828571428571443</v>
      </c>
      <c r="T200" s="214"/>
      <c r="U200" s="235">
        <f>+IF(I200=0,"",'Ark1'!W1525)</f>
        <v>100</v>
      </c>
      <c r="V200" s="237">
        <f>+IF(I200=0,"",'Ark1'!X1525)</f>
        <v>100</v>
      </c>
      <c r="W200" s="237">
        <f>+IF(I200=0,"",'Ark1'!Y1525)</f>
        <v>100</v>
      </c>
      <c r="X200" s="237">
        <f>+IF(I200=0,"",'Ark1'!Z1525)</f>
        <v>3.8629057477923054</v>
      </c>
      <c r="Y200" s="235">
        <f>+IF(I200=0,"",'Ark1'!AA1525)</f>
        <v>0.72843135908468992</v>
      </c>
      <c r="Z200" s="235">
        <f>+IF(I200=0,"",'Ark1'!AB1525)</f>
        <v>0</v>
      </c>
      <c r="AA200" s="237">
        <f>+'Ark1'!AD1525</f>
        <v>0</v>
      </c>
      <c r="AB200" s="235">
        <f t="shared" si="27"/>
        <v>0.53846153846153844</v>
      </c>
      <c r="AC200" s="235">
        <f t="shared" si="28"/>
        <v>1</v>
      </c>
      <c r="AD200" s="214"/>
      <c r="AE200" s="218"/>
      <c r="AG200" s="29"/>
      <c r="AH200" s="27"/>
      <c r="AI200" s="218"/>
      <c r="AJ200" s="28"/>
      <c r="AN200" s="28"/>
    </row>
    <row r="201" spans="1:40" ht="15.6">
      <c r="A201" s="214"/>
      <c r="B201" s="234">
        <f>+'Ark1'!C1586</f>
        <v>2023</v>
      </c>
      <c r="C201" s="214"/>
      <c r="D201" s="234">
        <f>+'Ark1'!M1526</f>
        <v>13</v>
      </c>
      <c r="E201" s="234" t="s">
        <v>104</v>
      </c>
      <c r="F201" s="234">
        <f>+'Ark1'!D1526</f>
        <v>7</v>
      </c>
      <c r="G201" s="234" t="str">
        <f t="shared" si="24"/>
        <v>Jul</v>
      </c>
      <c r="H201" s="234">
        <f>+'Ark1'!Q1526</f>
        <v>2</v>
      </c>
      <c r="I201" s="234">
        <f>+'Ark1'!R1526</f>
        <v>3</v>
      </c>
      <c r="J201" s="235">
        <f>+IF(I201=0,"",'Ark1'!AG1526)</f>
        <v>2.3048058656367263</v>
      </c>
      <c r="K201" s="235">
        <f>+IF(I201=0,"",'Ark1'!AH1526)</f>
        <v>0</v>
      </c>
      <c r="L201" s="235"/>
      <c r="M201" s="235"/>
      <c r="N201" s="235"/>
      <c r="O201" s="235"/>
      <c r="P201" s="235"/>
      <c r="Q201" s="235"/>
      <c r="R201" s="236">
        <f>+IF(I201=0,"",'Ark1'!S1526)</f>
        <v>11.333333333333336</v>
      </c>
      <c r="S201" s="291">
        <f>+IF(I201=0,"",'Ark1'!U1526)</f>
        <v>48.933333333333344</v>
      </c>
      <c r="T201" s="214"/>
      <c r="U201" s="235">
        <f>+IF(I201=0,"",'Ark1'!W1526)</f>
        <v>100</v>
      </c>
      <c r="V201" s="237">
        <f>+IF(I201=0,"",'Ark1'!X1526)</f>
        <v>100</v>
      </c>
      <c r="W201" s="237">
        <f>+IF(I201=0,"",'Ark1'!Y1526)</f>
        <v>100</v>
      </c>
      <c r="X201" s="237">
        <f>+IF(I201=0,"",'Ark1'!Z1526)</f>
        <v>5.7783119411198873</v>
      </c>
      <c r="Y201" s="235">
        <f>+IF(I201=0,"",'Ark1'!AA1526)</f>
        <v>0.47140452079101841</v>
      </c>
      <c r="Z201" s="235">
        <f>+IF(I201=0,"",'Ark1'!AB1526)</f>
        <v>0</v>
      </c>
      <c r="AA201" s="237">
        <f>+'Ark1'!AD1526</f>
        <v>0</v>
      </c>
      <c r="AB201" s="235">
        <f t="shared" si="27"/>
        <v>0.23076923076923078</v>
      </c>
      <c r="AC201" s="235">
        <f t="shared" si="28"/>
        <v>1.5</v>
      </c>
      <c r="AD201" s="214"/>
      <c r="AE201" s="27"/>
      <c r="AG201" s="29"/>
      <c r="AH201" s="27"/>
      <c r="AI201" s="28"/>
      <c r="AJ201" s="28"/>
      <c r="AN201" s="28"/>
    </row>
    <row r="202" spans="1:40" ht="15.6">
      <c r="A202" s="214"/>
      <c r="B202" s="234">
        <f>+'Ark1'!C1587</f>
        <v>2023</v>
      </c>
      <c r="C202" s="214"/>
      <c r="D202" s="234">
        <f>+'Ark1'!M1527</f>
        <v>13</v>
      </c>
      <c r="E202" s="234" t="s">
        <v>104</v>
      </c>
      <c r="F202" s="234">
        <f>+'Ark1'!D1527</f>
        <v>8</v>
      </c>
      <c r="G202" s="234" t="str">
        <f t="shared" si="24"/>
        <v>Aug</v>
      </c>
      <c r="H202" s="234">
        <f>+'Ark1'!Q1527</f>
        <v>49</v>
      </c>
      <c r="I202" s="234">
        <f>+'Ark1'!R1527</f>
        <v>63</v>
      </c>
      <c r="J202" s="235">
        <f>+IF(I202=0,"",'Ark1'!AG1527)</f>
        <v>0.84208865406759292</v>
      </c>
      <c r="K202" s="235">
        <f>+IF(I202=0,"",'Ark1'!AH1527)</f>
        <v>0</v>
      </c>
      <c r="L202" s="235"/>
      <c r="M202" s="235"/>
      <c r="N202" s="235"/>
      <c r="O202" s="235"/>
      <c r="P202" s="235"/>
      <c r="Q202" s="235"/>
      <c r="R202" s="236">
        <f>+IF(I202=0,"",'Ark1'!S1527)</f>
        <v>11.492063492063492</v>
      </c>
      <c r="S202" s="291">
        <f>+IF(I202=0,"",'Ark1'!U1527)</f>
        <v>45.236507936507955</v>
      </c>
      <c r="T202" s="214"/>
      <c r="U202" s="235">
        <f>+IF(I202=0,"",'Ark1'!W1527)</f>
        <v>100</v>
      </c>
      <c r="V202" s="237">
        <f>+IF(I202=0,"",'Ark1'!X1527)</f>
        <v>100</v>
      </c>
      <c r="W202" s="237">
        <f>+IF(I202=0,"",'Ark1'!Y1527)</f>
        <v>100</v>
      </c>
      <c r="X202" s="237">
        <f>+IF(I202=0,"",'Ark1'!Z1527)</f>
        <v>8.9162826190066067</v>
      </c>
      <c r="Y202" s="235">
        <f>+IF(I202=0,"",'Ark1'!AA1527)</f>
        <v>0.98999784949286884</v>
      </c>
      <c r="Z202" s="235">
        <f>+IF(I202=0,"",'Ark1'!AB1527)</f>
        <v>0</v>
      </c>
      <c r="AA202" s="237">
        <f>+'Ark1'!AD1527</f>
        <v>0</v>
      </c>
      <c r="AB202" s="235">
        <f t="shared" si="27"/>
        <v>4.8461538461538458</v>
      </c>
      <c r="AC202" s="235">
        <f t="shared" si="28"/>
        <v>1.2857142857142858</v>
      </c>
      <c r="AD202" s="214"/>
      <c r="AE202" s="27"/>
      <c r="AG202" s="29"/>
      <c r="AH202" s="27"/>
      <c r="AI202" s="28"/>
      <c r="AJ202" s="28"/>
      <c r="AN202" s="28"/>
    </row>
    <row r="203" spans="1:40" ht="15.6">
      <c r="A203" s="214"/>
      <c r="B203" s="234">
        <f>+'Ark1'!C1588</f>
        <v>2023</v>
      </c>
      <c r="C203" s="214"/>
      <c r="D203" s="234">
        <f>+'Ark1'!M1528</f>
        <v>13</v>
      </c>
      <c r="E203" s="234" t="s">
        <v>104</v>
      </c>
      <c r="F203" s="234">
        <f>+'Ark1'!D1528</f>
        <v>9</v>
      </c>
      <c r="G203" s="234" t="str">
        <f t="shared" si="24"/>
        <v>Sep</v>
      </c>
      <c r="H203" s="234">
        <f>+'Ark1'!Q1528</f>
        <v>90</v>
      </c>
      <c r="I203" s="234">
        <f>+'Ark1'!R1528</f>
        <v>91</v>
      </c>
      <c r="J203" s="235">
        <f>+IF(I203=0,"",'Ark1'!AG1528)</f>
        <v>0.8852372141323912</v>
      </c>
      <c r="K203" s="235">
        <f>+IF(I203=0,"",'Ark1'!AH1528)</f>
        <v>7.6923076923076898</v>
      </c>
      <c r="L203" s="235"/>
      <c r="M203" s="235"/>
      <c r="N203" s="235"/>
      <c r="O203" s="235"/>
      <c r="P203" s="235"/>
      <c r="Q203" s="235"/>
      <c r="R203" s="236">
        <f>+IF(I203=0,"",'Ark1'!S1528)</f>
        <v>11.307692307692305</v>
      </c>
      <c r="S203" s="291">
        <f>+IF(I203=0,"",'Ark1'!U1528)</f>
        <v>43.615384615384606</v>
      </c>
      <c r="T203" s="214"/>
      <c r="U203" s="235">
        <f>+IF(I203=0,"",'Ark1'!W1528)</f>
        <v>100</v>
      </c>
      <c r="V203" s="237">
        <f>+IF(I203=0,"",'Ark1'!X1528)</f>
        <v>100</v>
      </c>
      <c r="W203" s="237">
        <f>+IF(I203=0,"",'Ark1'!Y1528)</f>
        <v>98.901098901098891</v>
      </c>
      <c r="X203" s="237">
        <f>+IF(I203=0,"",'Ark1'!Z1528)</f>
        <v>8.6371027279632386</v>
      </c>
      <c r="Y203" s="235">
        <f>+IF(I203=0,"",'Ark1'!AA1528)</f>
        <v>1.0658774200423853</v>
      </c>
      <c r="Z203" s="235">
        <f>+IF(I203=0,"",'Ark1'!AB1528)</f>
        <v>0</v>
      </c>
      <c r="AA203" s="237">
        <f>+'Ark1'!AD1528</f>
        <v>0</v>
      </c>
      <c r="AB203" s="235">
        <f t="shared" si="27"/>
        <v>7</v>
      </c>
      <c r="AC203" s="235">
        <f t="shared" si="28"/>
        <v>1.0111111111111111</v>
      </c>
      <c r="AD203" s="214"/>
      <c r="AE203" s="27"/>
      <c r="AG203" s="29"/>
      <c r="AH203" s="27"/>
      <c r="AI203" s="28"/>
      <c r="AJ203" s="28"/>
      <c r="AN203" s="28"/>
    </row>
    <row r="204" spans="1:40" ht="15.6">
      <c r="A204" s="214"/>
      <c r="B204" s="234">
        <f>+'Ark1'!C1589</f>
        <v>2023</v>
      </c>
      <c r="C204" s="214"/>
      <c r="D204" s="234">
        <f>+'Ark1'!M1529</f>
        <v>13</v>
      </c>
      <c r="E204" s="234" t="s">
        <v>104</v>
      </c>
      <c r="F204" s="234">
        <f>+'Ark1'!D1529</f>
        <v>10</v>
      </c>
      <c r="G204" s="234" t="str">
        <f t="shared" si="24"/>
        <v>Okt</v>
      </c>
      <c r="H204" s="234">
        <f>+'Ark1'!Q1529</f>
        <v>144</v>
      </c>
      <c r="I204" s="234">
        <f>+'Ark1'!R1529</f>
        <v>168</v>
      </c>
      <c r="J204" s="235">
        <f>+IF(I204=0,"",'Ark1'!AG1529)</f>
        <v>0.61668093600588147</v>
      </c>
      <c r="K204" s="235">
        <f>+IF(I204=0,"",'Ark1'!AH1529)</f>
        <v>5.9523809523809552</v>
      </c>
      <c r="L204" s="235"/>
      <c r="M204" s="235"/>
      <c r="N204" s="235"/>
      <c r="O204" s="235"/>
      <c r="P204" s="235"/>
      <c r="Q204" s="235"/>
      <c r="R204" s="236">
        <f>+IF(I204=0,"",'Ark1'!S1529)</f>
        <v>11.136904761904765</v>
      </c>
      <c r="S204" s="291">
        <f>+IF(I204=0,"",'Ark1'!U1529)</f>
        <v>43.663095238095224</v>
      </c>
      <c r="T204" s="214"/>
      <c r="U204" s="235">
        <f>+IF(I204=0,"",'Ark1'!W1529)</f>
        <v>100</v>
      </c>
      <c r="V204" s="237">
        <f>+IF(I204=0,"",'Ark1'!X1529)</f>
        <v>100</v>
      </c>
      <c r="W204" s="237">
        <f>+IF(I204=0,"",'Ark1'!Y1529)</f>
        <v>98.809523809523824</v>
      </c>
      <c r="X204" s="237">
        <f>+IF(I204=0,"",'Ark1'!Z1529)</f>
        <v>8.7900685267644754</v>
      </c>
      <c r="Y204" s="235">
        <f>+IF(I204=0,"",'Ark1'!AA1529)</f>
        <v>1.0230998370853017</v>
      </c>
      <c r="Z204" s="235">
        <f>+IF(I204=0,"",'Ark1'!AB1529)</f>
        <v>0</v>
      </c>
      <c r="AA204" s="237">
        <f>+'Ark1'!AD1529</f>
        <v>0</v>
      </c>
      <c r="AB204" s="235">
        <f t="shared" si="27"/>
        <v>12.923076923076923</v>
      </c>
      <c r="AC204" s="235">
        <f t="shared" si="28"/>
        <v>1.1666666666666667</v>
      </c>
      <c r="AD204" s="214"/>
      <c r="AE204" s="27"/>
      <c r="AG204" s="29"/>
      <c r="AH204" s="27"/>
      <c r="AI204" s="28"/>
      <c r="AJ204" s="28"/>
      <c r="AN204" s="28"/>
    </row>
    <row r="205" spans="1:40" ht="15.6">
      <c r="A205" s="214"/>
      <c r="B205" s="234">
        <f>+'Ark1'!C1590</f>
        <v>2023</v>
      </c>
      <c r="C205" s="214"/>
      <c r="D205" s="234">
        <f>+'Ark1'!M1530</f>
        <v>13</v>
      </c>
      <c r="E205" s="234" t="s">
        <v>104</v>
      </c>
      <c r="F205" s="234">
        <f>+'Ark1'!D1530</f>
        <v>11</v>
      </c>
      <c r="G205" s="234" t="str">
        <f t="shared" si="24"/>
        <v>Nov</v>
      </c>
      <c r="H205" s="234">
        <f>+'Ark1'!Q1530</f>
        <v>30</v>
      </c>
      <c r="I205" s="234">
        <f>+'Ark1'!R1530</f>
        <v>42</v>
      </c>
      <c r="J205" s="235">
        <f>+IF(I205=0,"",'Ark1'!AG1530)</f>
        <v>0.37049858684702947</v>
      </c>
      <c r="K205" s="235">
        <f>+IF(I205=0,"",'Ark1'!AH1530)</f>
        <v>14.285714285714288</v>
      </c>
      <c r="L205" s="235"/>
      <c r="M205" s="235"/>
      <c r="N205" s="235"/>
      <c r="O205" s="235"/>
      <c r="P205" s="235"/>
      <c r="Q205" s="235"/>
      <c r="R205" s="236">
        <f>+IF(I205=0,"",'Ark1'!S1530)</f>
        <v>10.904761904761909</v>
      </c>
      <c r="S205" s="291">
        <f>+IF(I205=0,"",'Ark1'!U1530)</f>
        <v>42.376190476190466</v>
      </c>
      <c r="T205" s="214"/>
      <c r="U205" s="235">
        <f>+IF(I205=0,"",'Ark1'!W1530)</f>
        <v>100</v>
      </c>
      <c r="V205" s="237">
        <f>+IF(I205=0,"",'Ark1'!X1530)</f>
        <v>100</v>
      </c>
      <c r="W205" s="237">
        <f>+IF(I205=0,"",'Ark1'!Y1530)</f>
        <v>83.333333333333314</v>
      </c>
      <c r="X205" s="237">
        <f>+IF(I205=0,"",'Ark1'!Z1530)</f>
        <v>12.171352186957577</v>
      </c>
      <c r="Y205" s="235">
        <f>+IF(I205=0,"",'Ark1'!AA1530)</f>
        <v>1.5400915836948801</v>
      </c>
      <c r="Z205" s="235">
        <f>+IF(I205=0,"",'Ark1'!AB1530)</f>
        <v>0</v>
      </c>
      <c r="AA205" s="237">
        <f>+'Ark1'!AD1530</f>
        <v>0</v>
      </c>
      <c r="AB205" s="235">
        <f t="shared" si="27"/>
        <v>3.2307692307692308</v>
      </c>
      <c r="AC205" s="235">
        <f t="shared" si="28"/>
        <v>1.4</v>
      </c>
      <c r="AD205" s="214"/>
      <c r="AE205" s="27"/>
      <c r="AG205" s="29"/>
      <c r="AH205" s="27"/>
      <c r="AI205" s="28"/>
      <c r="AJ205" s="28"/>
      <c r="AN205" s="28"/>
    </row>
    <row r="206" spans="1:40" ht="15.6">
      <c r="A206" s="214"/>
      <c r="B206" s="234">
        <f>+'Ark1'!C1591</f>
        <v>2023</v>
      </c>
      <c r="C206" s="214"/>
      <c r="D206" s="234">
        <f>+'Ark1'!M1531</f>
        <v>13</v>
      </c>
      <c r="E206" s="234" t="s">
        <v>104</v>
      </c>
      <c r="F206" s="234">
        <f>+'Ark1'!D1531</f>
        <v>12</v>
      </c>
      <c r="G206" s="234" t="str">
        <f t="shared" si="24"/>
        <v>Des</v>
      </c>
      <c r="H206" s="234">
        <f>+'Ark1'!Q1531</f>
        <v>6</v>
      </c>
      <c r="I206" s="234">
        <f>+'Ark1'!R1531</f>
        <v>6</v>
      </c>
      <c r="J206" s="235">
        <f>+IF(I206=0,"",'Ark1'!AG1531)</f>
        <v>0.44777414501333507</v>
      </c>
      <c r="K206" s="235">
        <f>+IF(I206=0,"",'Ark1'!AH1531)</f>
        <v>16.666666666666671</v>
      </c>
      <c r="L206" s="235"/>
      <c r="M206" s="235"/>
      <c r="N206" s="235"/>
      <c r="O206" s="235"/>
      <c r="P206" s="235"/>
      <c r="Q206" s="235"/>
      <c r="R206" s="236">
        <f>+IF(I206=0,"",'Ark1'!S1531)</f>
        <v>11</v>
      </c>
      <c r="S206" s="291">
        <f>+IF(I206=0,"",'Ark1'!U1531)</f>
        <v>45.583333333333343</v>
      </c>
      <c r="T206" s="214"/>
      <c r="U206" s="235">
        <f>+IF(I206=0,"",'Ark1'!W1531)</f>
        <v>100</v>
      </c>
      <c r="V206" s="237">
        <f>+IF(I206=0,"",'Ark1'!X1531)</f>
        <v>100</v>
      </c>
      <c r="W206" s="237">
        <f>+IF(I206=0,"",'Ark1'!Y1531)</f>
        <v>100</v>
      </c>
      <c r="X206" s="237">
        <f>+IF(I206=0,"",'Ark1'!Z1531)</f>
        <v>6.4047942112833711</v>
      </c>
      <c r="Y206" s="235">
        <f>+IF(I206=0,"",'Ark1'!AA1531)</f>
        <v>0.57735026918962584</v>
      </c>
      <c r="Z206" s="235">
        <f>+IF(I206=0,"",'Ark1'!AB1531)</f>
        <v>0</v>
      </c>
      <c r="AA206" s="237">
        <f>+'Ark1'!AD1531</f>
        <v>0</v>
      </c>
      <c r="AB206" s="235">
        <f t="shared" si="27"/>
        <v>0.46153846153846156</v>
      </c>
      <c r="AC206" s="235">
        <f t="shared" si="28"/>
        <v>1</v>
      </c>
      <c r="AD206" s="214"/>
      <c r="AE206" s="27"/>
      <c r="AG206" s="29"/>
      <c r="AH206" s="27"/>
      <c r="AI206" s="28"/>
      <c r="AJ206" s="28"/>
      <c r="AN206" s="28"/>
    </row>
    <row r="207" spans="1:40" ht="15.6">
      <c r="A207" s="214"/>
      <c r="B207" s="234">
        <f>+'Ark1'!C1592</f>
        <v>2023</v>
      </c>
      <c r="C207" s="214"/>
      <c r="D207" s="214"/>
      <c r="E207" s="214"/>
      <c r="F207" s="214"/>
      <c r="G207" s="214"/>
      <c r="H207" s="214"/>
      <c r="I207" s="214"/>
      <c r="J207" s="215"/>
      <c r="K207" s="215"/>
      <c r="L207" s="215"/>
      <c r="M207" s="215"/>
      <c r="N207" s="215"/>
      <c r="O207" s="215"/>
      <c r="P207" s="215"/>
      <c r="Q207" s="215"/>
      <c r="R207" s="214"/>
      <c r="S207" s="214"/>
      <c r="T207" s="214"/>
      <c r="U207" s="216"/>
      <c r="V207" s="216"/>
      <c r="W207" s="216"/>
      <c r="X207" s="216"/>
      <c r="Y207" s="215"/>
      <c r="Z207" s="214"/>
      <c r="AA207" s="216"/>
      <c r="AB207" s="216"/>
      <c r="AC207" s="215"/>
      <c r="AD207" s="214"/>
      <c r="AE207" s="217"/>
      <c r="AG207" s="29"/>
      <c r="AH207" s="27"/>
      <c r="AI207" s="218"/>
      <c r="AJ207" s="28"/>
      <c r="AN207" s="28"/>
    </row>
    <row r="208" spans="1:40" ht="22.8">
      <c r="A208" s="214"/>
      <c r="B208" s="234"/>
      <c r="C208" s="214"/>
      <c r="D208" s="214"/>
      <c r="E208" s="258" t="str">
        <f>+E210</f>
        <v>5</v>
      </c>
      <c r="F208" s="214"/>
      <c r="G208" s="214"/>
      <c r="H208" s="214"/>
      <c r="I208" s="238">
        <f>SUM(I210:I221)</f>
        <v>293</v>
      </c>
      <c r="J208" s="215"/>
      <c r="K208" s="215"/>
      <c r="L208" s="215"/>
      <c r="M208" s="215"/>
      <c r="N208" s="215"/>
      <c r="O208" s="215"/>
      <c r="P208" s="215"/>
      <c r="Q208" s="215"/>
      <c r="R208" s="214"/>
      <c r="S208" s="265">
        <f>+Fettgruppe!M23</f>
        <v>46.11399317406147</v>
      </c>
      <c r="T208" s="214"/>
      <c r="U208" s="216"/>
      <c r="V208" s="216"/>
      <c r="W208" s="216"/>
      <c r="X208" s="216"/>
      <c r="Y208" s="215"/>
      <c r="Z208" s="214"/>
      <c r="AA208" s="216"/>
      <c r="AB208" s="216"/>
      <c r="AC208" s="215"/>
      <c r="AD208" s="214"/>
      <c r="AE208" s="217"/>
      <c r="AG208" s="29"/>
      <c r="AH208" s="27"/>
      <c r="AI208" s="218"/>
      <c r="AJ208" s="28"/>
      <c r="AN208" s="28"/>
    </row>
    <row r="209" spans="1:40" ht="15.6">
      <c r="A209" s="214"/>
      <c r="B209" s="234"/>
      <c r="C209" s="214"/>
      <c r="D209" s="214"/>
      <c r="E209" s="214"/>
      <c r="F209" s="214"/>
      <c r="G209" s="214"/>
      <c r="H209" s="214"/>
      <c r="I209" s="214"/>
      <c r="J209" s="215"/>
      <c r="K209" s="215"/>
      <c r="L209" s="215"/>
      <c r="M209" s="215"/>
      <c r="N209" s="215"/>
      <c r="O209" s="215"/>
      <c r="P209" s="215"/>
      <c r="Q209" s="215"/>
      <c r="R209" s="214"/>
      <c r="S209" s="214"/>
      <c r="T209" s="214"/>
      <c r="U209" s="216"/>
      <c r="V209" s="216"/>
      <c r="W209" s="216"/>
      <c r="X209" s="216"/>
      <c r="Y209" s="215"/>
      <c r="Z209" s="214"/>
      <c r="AA209" s="216"/>
      <c r="AB209" s="216"/>
      <c r="AC209" s="231"/>
      <c r="AD209" s="214"/>
      <c r="AE209" s="217"/>
      <c r="AG209" s="29"/>
      <c r="AH209" s="27"/>
      <c r="AI209" s="218"/>
      <c r="AJ209" s="28"/>
      <c r="AN209" s="28"/>
    </row>
    <row r="210" spans="1:40" ht="15.6">
      <c r="A210" s="214"/>
      <c r="B210" s="234">
        <f>+'Ark1'!C1598</f>
        <v>2023</v>
      </c>
      <c r="C210" s="214"/>
      <c r="D210" s="28">
        <f>+'Ark1'!M1532</f>
        <v>14</v>
      </c>
      <c r="E210" s="243" t="s">
        <v>105</v>
      </c>
      <c r="F210" s="28">
        <f>+'Ark1'!D1532</f>
        <v>1</v>
      </c>
      <c r="G210" s="28" t="str">
        <f t="shared" ref="G210:G221" si="29">+G195</f>
        <v>Jan</v>
      </c>
      <c r="H210" s="28">
        <f>+'Ark1'!Q1532</f>
        <v>3</v>
      </c>
      <c r="I210" s="28">
        <f>+'Ark1'!R1532</f>
        <v>3</v>
      </c>
      <c r="J210" s="29">
        <f>+IF(I210=0,"",'Ark1'!AG1532)</f>
        <v>0.41606037992028222</v>
      </c>
      <c r="K210" s="29">
        <f>+IF(I210=0,"",'Ark1'!AH1532)</f>
        <v>0</v>
      </c>
      <c r="R210" s="27">
        <f>+IF(I210=0,"",'Ark1'!S1532)</f>
        <v>10.666666666666664</v>
      </c>
      <c r="S210" s="291">
        <f>+IF(I210=0,"",'Ark1'!U1532)</f>
        <v>55.566666666666649</v>
      </c>
      <c r="T210" s="214"/>
      <c r="U210" s="29">
        <f>+IF(I210=0,"",'Ark1'!W1532)</f>
        <v>100</v>
      </c>
      <c r="V210" s="34">
        <f>+IF(I210=0,"",'Ark1'!X1532)</f>
        <v>100</v>
      </c>
      <c r="W210" s="34">
        <f>+IF(I210=0,"",'Ark1'!Y1532)</f>
        <v>100</v>
      </c>
      <c r="X210" s="34">
        <f>+IF(I210=0,"",'Ark1'!Z1532)</f>
        <v>1.5965240019773437</v>
      </c>
      <c r="Y210" s="29">
        <f>+IF(I210=0,"",'Ark1'!AA1532)</f>
        <v>1.6996731711975963</v>
      </c>
      <c r="Z210" s="29">
        <f>+IF(I210=0,"",'Ark1'!AB1532)</f>
        <v>0</v>
      </c>
      <c r="AA210" s="34">
        <f>+'Ark1'!AD1532</f>
        <v>0</v>
      </c>
      <c r="AB210" s="29">
        <f t="shared" si="25"/>
        <v>0.21428571428571427</v>
      </c>
      <c r="AC210" s="29">
        <f t="shared" si="26"/>
        <v>1</v>
      </c>
      <c r="AD210" s="214"/>
      <c r="AE210" s="27"/>
      <c r="AG210" s="29"/>
      <c r="AH210" s="27"/>
      <c r="AI210" s="28"/>
      <c r="AJ210" s="28"/>
      <c r="AN210" s="28"/>
    </row>
    <row r="211" spans="1:40" ht="15.6">
      <c r="A211" s="214"/>
      <c r="B211" s="234">
        <f>+'Ark1'!C1599</f>
        <v>2023</v>
      </c>
      <c r="C211" s="214"/>
      <c r="D211" s="28">
        <f>+'Ark1'!M1533</f>
        <v>14</v>
      </c>
      <c r="E211" s="243" t="s">
        <v>105</v>
      </c>
      <c r="F211" s="28">
        <f>+'Ark1'!D1533</f>
        <v>2</v>
      </c>
      <c r="G211" s="28" t="str">
        <f t="shared" si="29"/>
        <v>Feb</v>
      </c>
      <c r="H211" s="28">
        <f>+'Ark1'!Q1533</f>
        <v>3</v>
      </c>
      <c r="I211" s="28">
        <f>+'Ark1'!R1533</f>
        <v>3</v>
      </c>
      <c r="J211" s="29">
        <f>+IF(I211=0,"",'Ark1'!AG1533)</f>
        <v>0.30371772585002305</v>
      </c>
      <c r="K211" s="29">
        <f>+IF(I211=0,"",'Ark1'!AH1533)</f>
        <v>0</v>
      </c>
      <c r="R211" s="27">
        <f>+IF(I211=0,"",'Ark1'!S1533)</f>
        <v>9.6666666666666643</v>
      </c>
      <c r="S211" s="291">
        <f>+IF(I211=0,"",'Ark1'!U1533)</f>
        <v>45.833333333333343</v>
      </c>
      <c r="T211" s="214"/>
      <c r="U211" s="29">
        <f>+IF(I211=0,"",'Ark1'!W1533)</f>
        <v>100</v>
      </c>
      <c r="V211" s="34">
        <f>+IF(I211=0,"",'Ark1'!X1533)</f>
        <v>100</v>
      </c>
      <c r="W211" s="34">
        <f>+IF(I211=0,"",'Ark1'!Y1533)</f>
        <v>100</v>
      </c>
      <c r="X211" s="34">
        <f>+IF(I211=0,"",'Ark1'!Z1533)</f>
        <v>10.815523822522675</v>
      </c>
      <c r="Y211" s="29">
        <f>+IF(I211=0,"",'Ark1'!AA1533)</f>
        <v>1.2472191289246577</v>
      </c>
      <c r="Z211" s="29">
        <f>+IF(I211=0,"",'Ark1'!AB1533)</f>
        <v>0</v>
      </c>
      <c r="AA211" s="34">
        <f>+'Ark1'!AD1533</f>
        <v>0</v>
      </c>
      <c r="AB211" s="29">
        <f t="shared" ref="AB211:AB221" si="30">+IF(I211=0,"",I211/D211)</f>
        <v>0.21428571428571427</v>
      </c>
      <c r="AC211" s="29">
        <f t="shared" ref="AC211:AC221" si="31">+IF(I211=0,"",I211/H211)</f>
        <v>1</v>
      </c>
      <c r="AD211" s="214"/>
      <c r="AE211" s="27"/>
      <c r="AG211" s="29"/>
      <c r="AH211" s="27"/>
      <c r="AI211" s="28"/>
      <c r="AJ211" s="28"/>
      <c r="AN211" s="28"/>
    </row>
    <row r="212" spans="1:40" ht="15.6">
      <c r="A212" s="214"/>
      <c r="B212" s="234">
        <f>+'Ark1'!C1600</f>
        <v>2023</v>
      </c>
      <c r="C212" s="214"/>
      <c r="D212" s="28">
        <f>+'Ark1'!M1534</f>
        <v>14</v>
      </c>
      <c r="E212" s="243" t="s">
        <v>105</v>
      </c>
      <c r="F212" s="28">
        <f>+'Ark1'!D1534</f>
        <v>3</v>
      </c>
      <c r="G212" s="28" t="str">
        <f t="shared" si="29"/>
        <v>Mar</v>
      </c>
      <c r="H212" s="28">
        <f>+'Ark1'!Q1534</f>
        <v>48</v>
      </c>
      <c r="I212" s="28">
        <f>+'Ark1'!R1534</f>
        <v>56</v>
      </c>
      <c r="J212" s="29">
        <f>+IF(I212=0,"",'Ark1'!AG1534)</f>
        <v>0.69143855428706991</v>
      </c>
      <c r="K212" s="29">
        <f>+IF(I212=0,"",'Ark1'!AH1534)</f>
        <v>7.1428571428571441</v>
      </c>
      <c r="R212" s="27">
        <f>+IF(I212=0,"",'Ark1'!S1534)</f>
        <v>10.25</v>
      </c>
      <c r="S212" s="291">
        <f>+IF(I212=0,"",'Ark1'!U1534)</f>
        <v>47.466071428571411</v>
      </c>
      <c r="T212" s="214"/>
      <c r="U212" s="29">
        <f>+IF(I212=0,"",'Ark1'!W1534)</f>
        <v>100</v>
      </c>
      <c r="V212" s="34">
        <f>+IF(I212=0,"",'Ark1'!X1534)</f>
        <v>100</v>
      </c>
      <c r="W212" s="34">
        <f>+IF(I212=0,"",'Ark1'!Y1534)</f>
        <v>100</v>
      </c>
      <c r="X212" s="34">
        <f>+IF(I212=0,"",'Ark1'!Z1534)</f>
        <v>14.492735579121277</v>
      </c>
      <c r="Y212" s="29">
        <f>+IF(I212=0,"",'Ark1'!AA1534)</f>
        <v>1.2137603905690304</v>
      </c>
      <c r="Z212" s="29">
        <f>+IF(I212=0,"",'Ark1'!AB1534)</f>
        <v>0</v>
      </c>
      <c r="AA212" s="34">
        <f>+'Ark1'!AD1534</f>
        <v>0</v>
      </c>
      <c r="AB212" s="29">
        <f t="shared" si="30"/>
        <v>4</v>
      </c>
      <c r="AC212" s="29">
        <f t="shared" si="31"/>
        <v>1.1666666666666667</v>
      </c>
      <c r="AD212" s="214"/>
      <c r="AE212" s="27"/>
      <c r="AG212" s="29"/>
      <c r="AH212" s="27"/>
      <c r="AI212" s="28"/>
      <c r="AJ212" s="28"/>
      <c r="AN212" s="28"/>
    </row>
    <row r="213" spans="1:40" ht="15.6">
      <c r="A213" s="214"/>
      <c r="B213" s="234">
        <f>+'Ark1'!C1601</f>
        <v>2023</v>
      </c>
      <c r="C213" s="214"/>
      <c r="D213" s="28">
        <f>+'Ark1'!M1535</f>
        <v>14</v>
      </c>
      <c r="E213" s="243" t="s">
        <v>105</v>
      </c>
      <c r="F213" s="28">
        <f>+'Ark1'!D1535</f>
        <v>4</v>
      </c>
      <c r="G213" s="28" t="str">
        <f t="shared" si="29"/>
        <v>Apr</v>
      </c>
      <c r="H213" s="28">
        <f>+'Ark1'!Q1535</f>
        <v>6</v>
      </c>
      <c r="I213" s="28">
        <f>+'Ark1'!R1535</f>
        <v>7</v>
      </c>
      <c r="J213" s="29">
        <f>+IF(I213=0,"",'Ark1'!AG1535)</f>
        <v>0.68335580001956098</v>
      </c>
      <c r="K213" s="29">
        <f>+IF(I213=0,"",'Ark1'!AH1535)</f>
        <v>0</v>
      </c>
      <c r="R213" s="27">
        <f>+IF(I213=0,"",'Ark1'!S1535)</f>
        <v>10</v>
      </c>
      <c r="S213" s="291">
        <f>+IF(I213=0,"",'Ark1'!U1535)</f>
        <v>45.914285714285718</v>
      </c>
      <c r="T213" s="214"/>
      <c r="U213" s="29">
        <f>+IF(I213=0,"",'Ark1'!W1535)</f>
        <v>100</v>
      </c>
      <c r="V213" s="34">
        <f>+IF(I213=0,"",'Ark1'!X1535)</f>
        <v>100</v>
      </c>
      <c r="W213" s="34">
        <f>+IF(I213=0,"",'Ark1'!Y1535)</f>
        <v>100</v>
      </c>
      <c r="X213" s="34">
        <f>+IF(I213=0,"",'Ark1'!Z1535)</f>
        <v>6.1081745160372733</v>
      </c>
      <c r="Y213" s="29">
        <f>+IF(I213=0,"",'Ark1'!AA1535)</f>
        <v>1.309307341415954</v>
      </c>
      <c r="Z213" s="29">
        <f>+IF(I213=0,"",'Ark1'!AB1535)</f>
        <v>0</v>
      </c>
      <c r="AA213" s="34">
        <f>+'Ark1'!AD1535</f>
        <v>0</v>
      </c>
      <c r="AB213" s="29">
        <f t="shared" si="30"/>
        <v>0.5</v>
      </c>
      <c r="AC213" s="29">
        <f t="shared" si="31"/>
        <v>1.1666666666666667</v>
      </c>
      <c r="AD213" s="214"/>
      <c r="AE213" s="27"/>
      <c r="AG213" s="29"/>
      <c r="AH213" s="27"/>
      <c r="AI213" s="28"/>
      <c r="AJ213" s="28"/>
      <c r="AN213" s="28"/>
    </row>
    <row r="214" spans="1:40" ht="15.6">
      <c r="A214" s="214"/>
      <c r="B214" s="234">
        <f>+'Ark1'!C1602</f>
        <v>2023</v>
      </c>
      <c r="C214" s="214"/>
      <c r="D214" s="28">
        <f>+'Ark1'!M1536</f>
        <v>14</v>
      </c>
      <c r="E214" s="243" t="s">
        <v>105</v>
      </c>
      <c r="F214" s="28">
        <f>+'Ark1'!D1536</f>
        <v>5</v>
      </c>
      <c r="G214" s="28" t="str">
        <f t="shared" si="29"/>
        <v>Mai</v>
      </c>
      <c r="H214" s="28">
        <f>+'Ark1'!Q1536</f>
        <v>10</v>
      </c>
      <c r="I214" s="28">
        <f>+'Ark1'!R1536</f>
        <v>11</v>
      </c>
      <c r="J214" s="29">
        <f>+IF(I214=0,"",'Ark1'!AG1536)</f>
        <v>1.4071960972577577</v>
      </c>
      <c r="K214" s="29">
        <f>+IF(I214=0,"",'Ark1'!AH1536)</f>
        <v>0</v>
      </c>
      <c r="R214" s="27">
        <f>+IF(I214=0,"",'Ark1'!S1536)</f>
        <v>10.090909090909092</v>
      </c>
      <c r="S214" s="291">
        <f>+IF(I214=0,"",'Ark1'!U1536)</f>
        <v>46.100000000000009</v>
      </c>
      <c r="T214" s="214"/>
      <c r="U214" s="29">
        <f>+IF(I214=0,"",'Ark1'!W1536)</f>
        <v>100</v>
      </c>
      <c r="V214" s="34">
        <f>+IF(I214=0,"",'Ark1'!X1536)</f>
        <v>100</v>
      </c>
      <c r="W214" s="34">
        <f>+IF(I214=0,"",'Ark1'!Y1536)</f>
        <v>100</v>
      </c>
      <c r="X214" s="34">
        <f>+IF(I214=0,"",'Ark1'!Z1536)</f>
        <v>10.388630148563156</v>
      </c>
      <c r="Y214" s="29">
        <f>+IF(I214=0,"",'Ark1'!AA1536)</f>
        <v>1.1642044068059669</v>
      </c>
      <c r="Z214" s="29">
        <f>+IF(I214=0,"",'Ark1'!AB1536)</f>
        <v>0</v>
      </c>
      <c r="AA214" s="34">
        <f>+'Ark1'!AD1536</f>
        <v>0</v>
      </c>
      <c r="AB214" s="29">
        <f t="shared" si="30"/>
        <v>0.7857142857142857</v>
      </c>
      <c r="AC214" s="29">
        <f t="shared" si="31"/>
        <v>1.1000000000000001</v>
      </c>
      <c r="AD214" s="214"/>
      <c r="AE214" s="27"/>
      <c r="AG214" s="29"/>
      <c r="AH214" s="27"/>
      <c r="AI214" s="28"/>
      <c r="AJ214" s="28"/>
      <c r="AN214" s="28"/>
    </row>
    <row r="215" spans="1:40" ht="15.6">
      <c r="A215" s="214"/>
      <c r="B215" s="234">
        <f>+'Ark1'!C1603</f>
        <v>2023</v>
      </c>
      <c r="C215" s="214"/>
      <c r="D215" s="28">
        <f>+'Ark1'!M1537</f>
        <v>14</v>
      </c>
      <c r="E215" s="243" t="s">
        <v>105</v>
      </c>
      <c r="F215" s="28">
        <f>+'Ark1'!D1537</f>
        <v>6</v>
      </c>
      <c r="G215" s="28" t="str">
        <f t="shared" si="29"/>
        <v>Jun</v>
      </c>
      <c r="H215" s="28">
        <f>+'Ark1'!Q1537</f>
        <v>6</v>
      </c>
      <c r="I215" s="28">
        <f>+'Ark1'!R1537</f>
        <v>8</v>
      </c>
      <c r="J215" s="29">
        <f>+IF(I215=0,"",'Ark1'!AG1537)</f>
        <v>2.2915046656298594</v>
      </c>
      <c r="K215" s="29">
        <f>+IF(I215=0,"",'Ark1'!AH1537)</f>
        <v>0</v>
      </c>
      <c r="R215" s="27">
        <f>+IF(I215=0,"",'Ark1'!S1537)</f>
        <v>10.125</v>
      </c>
      <c r="S215" s="291">
        <f>+IF(I215=0,"",'Ark1'!U1537)</f>
        <v>47.149999999999991</v>
      </c>
      <c r="T215" s="214"/>
      <c r="U215" s="29">
        <f>+IF(I215=0,"",'Ark1'!W1537)</f>
        <v>100</v>
      </c>
      <c r="V215" s="34">
        <f>+IF(I215=0,"",'Ark1'!X1537)</f>
        <v>100</v>
      </c>
      <c r="W215" s="34">
        <f>+IF(I215=0,"",'Ark1'!Y1537)</f>
        <v>100</v>
      </c>
      <c r="X215" s="34">
        <f>+IF(I215=0,"",'Ark1'!Z1537)</f>
        <v>8.3249624623779059</v>
      </c>
      <c r="Y215" s="29">
        <f>+IF(I215=0,"",'Ark1'!AA1537)</f>
        <v>0.78062474979979979</v>
      </c>
      <c r="Z215" s="29">
        <f>+IF(I215=0,"",'Ark1'!AB1537)</f>
        <v>0</v>
      </c>
      <c r="AA215" s="34">
        <f>+'Ark1'!AD1537</f>
        <v>0</v>
      </c>
      <c r="AB215" s="29">
        <f t="shared" si="30"/>
        <v>0.5714285714285714</v>
      </c>
      <c r="AC215" s="29">
        <f t="shared" si="31"/>
        <v>1.3333333333333333</v>
      </c>
      <c r="AD215" s="214"/>
      <c r="AE215" s="27"/>
      <c r="AG215" s="29"/>
      <c r="AH215" s="27"/>
      <c r="AI215" s="28"/>
      <c r="AJ215" s="28"/>
      <c r="AN215" s="28"/>
    </row>
    <row r="216" spans="1:40" ht="15.6">
      <c r="A216" s="214"/>
      <c r="B216" s="234">
        <f>+'Ark1'!C1604</f>
        <v>2023</v>
      </c>
      <c r="C216" s="214"/>
      <c r="D216" s="28">
        <f>+'Ark1'!M1538</f>
        <v>14</v>
      </c>
      <c r="E216" s="243" t="s">
        <v>105</v>
      </c>
      <c r="F216" s="28">
        <f>+'Ark1'!D1538</f>
        <v>7</v>
      </c>
      <c r="G216" s="28" t="str">
        <f t="shared" si="29"/>
        <v>Jul</v>
      </c>
      <c r="H216" s="28">
        <f>+'Ark1'!Q1538</f>
        <v>0</v>
      </c>
      <c r="I216" s="28">
        <f>+'Ark1'!R1538</f>
        <v>0</v>
      </c>
      <c r="J216" s="29" t="str">
        <f>+IF(I216=0,"",'Ark1'!AG1538)</f>
        <v/>
      </c>
      <c r="K216" s="29" t="str">
        <f>+IF(I216=0,"",'Ark1'!AH1538)</f>
        <v/>
      </c>
      <c r="R216" s="27" t="str">
        <f>+IF(I216=0,"",'Ark1'!S1538)</f>
        <v/>
      </c>
      <c r="S216" s="291" t="str">
        <f>+IF(I216=0,"",'Ark1'!U1538)</f>
        <v/>
      </c>
      <c r="T216" s="214"/>
      <c r="U216" s="29" t="str">
        <f>+IF(I216=0,"",'Ark1'!W1538)</f>
        <v/>
      </c>
      <c r="V216" s="34" t="str">
        <f>+IF(I216=0,"",'Ark1'!X1538)</f>
        <v/>
      </c>
      <c r="W216" s="34" t="str">
        <f>+IF(I216=0,"",'Ark1'!Y1538)</f>
        <v/>
      </c>
      <c r="X216" s="34" t="str">
        <f>+IF(I216=0,"",'Ark1'!Z1538)</f>
        <v/>
      </c>
      <c r="Y216" s="29" t="str">
        <f>+IF(I216=0,"",'Ark1'!AA1538)</f>
        <v/>
      </c>
      <c r="Z216" s="29" t="str">
        <f>+IF(I216=0,"",'Ark1'!AB1538)</f>
        <v/>
      </c>
      <c r="AA216" s="34">
        <f>+'Ark1'!AD1538</f>
        <v>0</v>
      </c>
      <c r="AB216" s="29" t="str">
        <f t="shared" si="30"/>
        <v/>
      </c>
      <c r="AC216" s="29" t="str">
        <f t="shared" si="31"/>
        <v/>
      </c>
      <c r="AD216" s="214"/>
      <c r="AE216" s="27"/>
      <c r="AG216" s="29"/>
      <c r="AH216" s="27"/>
      <c r="AI216" s="28"/>
      <c r="AJ216" s="28"/>
      <c r="AN216" s="28"/>
    </row>
    <row r="217" spans="1:40" ht="15.6">
      <c r="A217" s="214"/>
      <c r="B217" s="234">
        <f>+'Ark1'!C1605</f>
        <v>2023</v>
      </c>
      <c r="C217" s="214"/>
      <c r="D217" s="28">
        <f>+'Ark1'!M1539</f>
        <v>14</v>
      </c>
      <c r="E217" s="243" t="s">
        <v>105</v>
      </c>
      <c r="F217" s="28">
        <f>+'Ark1'!D1539</f>
        <v>8</v>
      </c>
      <c r="G217" s="28" t="str">
        <f t="shared" si="29"/>
        <v>Aug</v>
      </c>
      <c r="H217" s="28">
        <f>+'Ark1'!Q1539</f>
        <v>31</v>
      </c>
      <c r="I217" s="28">
        <f>+'Ark1'!R1539</f>
        <v>40</v>
      </c>
      <c r="J217" s="29">
        <f>+IF(I217=0,"",'Ark1'!AG1539)</f>
        <v>0.5501543440150356</v>
      </c>
      <c r="K217" s="29">
        <f>+IF(I217=0,"",'Ark1'!AH1539)</f>
        <v>0</v>
      </c>
      <c r="R217" s="27">
        <f>+IF(I217=0,"",'Ark1'!S1539)</f>
        <v>11.675000000000001</v>
      </c>
      <c r="S217" s="291">
        <f>+IF(I217=0,"",'Ark1'!U1539)</f>
        <v>46.547499999999999</v>
      </c>
      <c r="T217" s="214"/>
      <c r="U217" s="29">
        <f>+IF(I217=0,"",'Ark1'!W1539)</f>
        <v>100</v>
      </c>
      <c r="V217" s="34">
        <f>+IF(I217=0,"",'Ark1'!X1539)</f>
        <v>100</v>
      </c>
      <c r="W217" s="34">
        <f>+IF(I217=0,"",'Ark1'!Y1539)</f>
        <v>100</v>
      </c>
      <c r="X217" s="34">
        <f>+IF(I217=0,"",'Ark1'!Z1539)</f>
        <v>9.4058489117144628</v>
      </c>
      <c r="Y217" s="29">
        <f>+IF(I217=0,"",'Ark1'!AA1539)</f>
        <v>0.95884044553825021</v>
      </c>
      <c r="Z217" s="29">
        <f>+IF(I217=0,"",'Ark1'!AB1539)</f>
        <v>0</v>
      </c>
      <c r="AA217" s="34">
        <f>+'Ark1'!AD1539</f>
        <v>0</v>
      </c>
      <c r="AB217" s="29">
        <f t="shared" si="30"/>
        <v>2.8571428571428572</v>
      </c>
      <c r="AC217" s="29">
        <f t="shared" si="31"/>
        <v>1.2903225806451613</v>
      </c>
      <c r="AD217" s="214"/>
      <c r="AE217" s="27"/>
      <c r="AG217" s="29"/>
      <c r="AH217" s="27"/>
      <c r="AI217" s="28"/>
      <c r="AJ217" s="28"/>
      <c r="AN217" s="28"/>
    </row>
    <row r="218" spans="1:40" ht="15.6">
      <c r="A218" s="214"/>
      <c r="B218" s="234">
        <f>+'Ark1'!C1606</f>
        <v>2023</v>
      </c>
      <c r="C218" s="214"/>
      <c r="D218" s="28">
        <f>+'Ark1'!M1540</f>
        <v>14</v>
      </c>
      <c r="E218" s="243" t="s">
        <v>105</v>
      </c>
      <c r="F218" s="28">
        <f>+'Ark1'!D1540</f>
        <v>9</v>
      </c>
      <c r="G218" s="28" t="str">
        <f t="shared" si="29"/>
        <v>Sep</v>
      </c>
      <c r="H218" s="28">
        <f>+'Ark1'!Q1540</f>
        <v>41</v>
      </c>
      <c r="I218" s="28">
        <f>+'Ark1'!R1540</f>
        <v>46</v>
      </c>
      <c r="J218" s="29">
        <f>+IF(I218=0,"",'Ark1'!AG1540)</f>
        <v>0.45218693069589566</v>
      </c>
      <c r="K218" s="29">
        <f>+IF(I218=0,"",'Ark1'!AH1540)</f>
        <v>4.3478260869565215</v>
      </c>
      <c r="R218" s="27">
        <f>+IF(I218=0,"",'Ark1'!S1540)</f>
        <v>11.456521739130435</v>
      </c>
      <c r="S218" s="291">
        <f>+IF(I218=0,"",'Ark1'!U1540)</f>
        <v>44.073913043478278</v>
      </c>
      <c r="T218" s="214"/>
      <c r="U218" s="29">
        <f>+IF(I218=0,"",'Ark1'!W1540)</f>
        <v>100</v>
      </c>
      <c r="V218" s="34">
        <f>+IF(I218=0,"",'Ark1'!X1540)</f>
        <v>100</v>
      </c>
      <c r="W218" s="34">
        <f>+IF(I218=0,"",'Ark1'!Y1540)</f>
        <v>100</v>
      </c>
      <c r="X218" s="34">
        <f>+IF(I218=0,"",'Ark1'!Z1540)</f>
        <v>8.7387053757757336</v>
      </c>
      <c r="Y218" s="29">
        <f>+IF(I218=0,"",'Ark1'!AA1540)</f>
        <v>1.0152429938117744</v>
      </c>
      <c r="Z218" s="29">
        <f>+IF(I218=0,"",'Ark1'!AB1540)</f>
        <v>0</v>
      </c>
      <c r="AA218" s="34">
        <f>+'Ark1'!AD1540</f>
        <v>0</v>
      </c>
      <c r="AB218" s="29">
        <f t="shared" si="30"/>
        <v>3.2857142857142856</v>
      </c>
      <c r="AC218" s="29">
        <f t="shared" si="31"/>
        <v>1.1219512195121952</v>
      </c>
      <c r="AD218" s="214"/>
      <c r="AE218" s="27"/>
      <c r="AG218" s="29"/>
      <c r="AH218" s="27"/>
      <c r="AI218" s="28"/>
      <c r="AJ218" s="28"/>
      <c r="AN218" s="28"/>
    </row>
    <row r="219" spans="1:40" ht="15.6">
      <c r="A219" s="214"/>
      <c r="B219" s="234">
        <f>+'Ark1'!C1607</f>
        <v>2023</v>
      </c>
      <c r="C219" s="214"/>
      <c r="D219" s="28">
        <f>+'Ark1'!M1541</f>
        <v>14</v>
      </c>
      <c r="E219" s="243" t="s">
        <v>105</v>
      </c>
      <c r="F219" s="28">
        <f>+'Ark1'!D1541</f>
        <v>10</v>
      </c>
      <c r="G219" s="28" t="str">
        <f t="shared" si="29"/>
        <v>Okt</v>
      </c>
      <c r="H219" s="28">
        <f>+'Ark1'!Q1541</f>
        <v>79</v>
      </c>
      <c r="I219" s="28">
        <f>+'Ark1'!R1541</f>
        <v>91</v>
      </c>
      <c r="J219" s="29">
        <f>+IF(I219=0,"",'Ark1'!AG1541)</f>
        <v>0.34812199578847158</v>
      </c>
      <c r="K219" s="29">
        <f>+IF(I219=0,"",'Ark1'!AH1541)</f>
        <v>2.1978021978021971</v>
      </c>
      <c r="R219" s="27">
        <f>+IF(I219=0,"",'Ark1'!S1541)</f>
        <v>11.494505494505498</v>
      </c>
      <c r="S219" s="291">
        <f>+IF(I219=0,"",'Ark1'!U1541)</f>
        <v>45.50439560439559</v>
      </c>
      <c r="T219" s="214"/>
      <c r="U219" s="29">
        <f>+IF(I219=0,"",'Ark1'!W1541)</f>
        <v>100</v>
      </c>
      <c r="V219" s="34">
        <f>+IF(I219=0,"",'Ark1'!X1541)</f>
        <v>100</v>
      </c>
      <c r="W219" s="34">
        <f>+IF(I219=0,"",'Ark1'!Y1541)</f>
        <v>98.901098901098891</v>
      </c>
      <c r="X219" s="34">
        <f>+IF(I219=0,"",'Ark1'!Z1541)</f>
        <v>8.3400254576773296</v>
      </c>
      <c r="Y219" s="29">
        <f>+IF(I219=0,"",'Ark1'!AA1541)</f>
        <v>0.90631031211056123</v>
      </c>
      <c r="Z219" s="29">
        <f>+IF(I219=0,"",'Ark1'!AB1541)</f>
        <v>0</v>
      </c>
      <c r="AA219" s="34">
        <f>+'Ark1'!AD1541</f>
        <v>0</v>
      </c>
      <c r="AB219" s="29">
        <f t="shared" si="30"/>
        <v>6.5</v>
      </c>
      <c r="AC219" s="29">
        <f t="shared" si="31"/>
        <v>1.1518987341772151</v>
      </c>
      <c r="AD219" s="214"/>
      <c r="AE219" s="27"/>
      <c r="AG219" s="29"/>
      <c r="AH219" s="27"/>
      <c r="AI219" s="28"/>
      <c r="AJ219" s="28"/>
      <c r="AN219" s="28"/>
    </row>
    <row r="220" spans="1:40" ht="15.6">
      <c r="A220" s="214"/>
      <c r="B220" s="234">
        <f>+'Ark1'!C1608</f>
        <v>2023</v>
      </c>
      <c r="C220" s="214"/>
      <c r="D220" s="28">
        <f>+'Ark1'!M1542</f>
        <v>14</v>
      </c>
      <c r="E220" s="243" t="s">
        <v>105</v>
      </c>
      <c r="F220" s="28">
        <f>+'Ark1'!D1542</f>
        <v>11</v>
      </c>
      <c r="G220" s="28" t="str">
        <f t="shared" si="29"/>
        <v>Nov</v>
      </c>
      <c r="H220" s="28">
        <f>+'Ark1'!Q1542</f>
        <v>18</v>
      </c>
      <c r="I220" s="28">
        <f>+'Ark1'!R1542</f>
        <v>21</v>
      </c>
      <c r="J220" s="29">
        <f>+IF(I220=0,"",'Ark1'!AG1542)</f>
        <v>0.20492123210035729</v>
      </c>
      <c r="K220" s="29">
        <f>+IF(I220=0,"",'Ark1'!AH1542)</f>
        <v>9.5238095238095273</v>
      </c>
      <c r="R220" s="27">
        <f>+IF(I220=0,"",'Ark1'!S1542)</f>
        <v>11.333333333333336</v>
      </c>
      <c r="S220" s="291">
        <f>+IF(I220=0,"",'Ark1'!U1542)</f>
        <v>46.876190476190487</v>
      </c>
      <c r="T220" s="214"/>
      <c r="U220" s="29">
        <f>+IF(I220=0,"",'Ark1'!W1542)</f>
        <v>100</v>
      </c>
      <c r="V220" s="34">
        <f>+IF(I220=0,"",'Ark1'!X1542)</f>
        <v>100</v>
      </c>
      <c r="W220" s="34">
        <f>+IF(I220=0,"",'Ark1'!Y1542)</f>
        <v>95.238095238095283</v>
      </c>
      <c r="X220" s="34">
        <f>+IF(I220=0,"",'Ark1'!Z1542)</f>
        <v>10.509537834154644</v>
      </c>
      <c r="Y220" s="29">
        <f>+IF(I220=0,"",'Ark1'!AA1542)</f>
        <v>1.2472191289246439</v>
      </c>
      <c r="Z220" s="29">
        <f>+IF(I220=0,"",'Ark1'!AB1542)</f>
        <v>0</v>
      </c>
      <c r="AA220" s="34">
        <f>+'Ark1'!AD1542</f>
        <v>0</v>
      </c>
      <c r="AB220" s="29">
        <f t="shared" si="30"/>
        <v>1.5</v>
      </c>
      <c r="AC220" s="29">
        <f t="shared" si="31"/>
        <v>1.1666666666666667</v>
      </c>
      <c r="AD220" s="214"/>
      <c r="AE220" s="27"/>
      <c r="AG220" s="29"/>
      <c r="AH220" s="27"/>
      <c r="AI220" s="28"/>
      <c r="AJ220" s="28"/>
      <c r="AN220" s="28"/>
    </row>
    <row r="221" spans="1:40" ht="15.6">
      <c r="A221" s="214"/>
      <c r="B221" s="234">
        <f>+'Ark1'!C1609</f>
        <v>2023</v>
      </c>
      <c r="C221" s="214"/>
      <c r="D221" s="28">
        <f>+'Ark1'!M1543</f>
        <v>14</v>
      </c>
      <c r="E221" s="243" t="s">
        <v>105</v>
      </c>
      <c r="F221" s="28">
        <f>+'Ark1'!D1543</f>
        <v>12</v>
      </c>
      <c r="G221" s="28" t="str">
        <f t="shared" si="29"/>
        <v>Des</v>
      </c>
      <c r="H221" s="28">
        <f>+'Ark1'!Q1543</f>
        <v>7</v>
      </c>
      <c r="I221" s="28">
        <f>+'Ark1'!R1543</f>
        <v>7</v>
      </c>
      <c r="J221" s="29">
        <f>+IF(I221=0,"",'Ark1'!AG1543)</f>
        <v>0.53831129389537313</v>
      </c>
      <c r="K221" s="29">
        <f>+IF(I221=0,"",'Ark1'!AH1543)</f>
        <v>14.285714285714288</v>
      </c>
      <c r="R221" s="27">
        <f>+IF(I221=0,"",'Ark1'!S1543)</f>
        <v>11.857142857142859</v>
      </c>
      <c r="S221" s="291">
        <f>+IF(I221=0,"",'Ark1'!U1543)</f>
        <v>46.971428571428589</v>
      </c>
      <c r="T221" s="214"/>
      <c r="U221" s="29">
        <f>+IF(I221=0,"",'Ark1'!W1543)</f>
        <v>100</v>
      </c>
      <c r="V221" s="34">
        <f>+IF(I221=0,"",'Ark1'!X1543)</f>
        <v>100</v>
      </c>
      <c r="W221" s="34">
        <f>+IF(I221=0,"",'Ark1'!Y1543)</f>
        <v>100</v>
      </c>
      <c r="X221" s="34">
        <f>+IF(I221=0,"",'Ark1'!Z1543)</f>
        <v>7.8768583813080451</v>
      </c>
      <c r="Y221" s="29">
        <f>+IF(I221=0,"",'Ark1'!AA1543)</f>
        <v>0.83299312783503598</v>
      </c>
      <c r="Z221" s="29">
        <f>+IF(I221=0,"",'Ark1'!AB1543)</f>
        <v>0</v>
      </c>
      <c r="AA221" s="34">
        <f>+'Ark1'!AD1543</f>
        <v>0</v>
      </c>
      <c r="AB221" s="29">
        <f t="shared" si="30"/>
        <v>0.5</v>
      </c>
      <c r="AC221" s="29">
        <f t="shared" si="31"/>
        <v>1</v>
      </c>
      <c r="AD221" s="214"/>
      <c r="AE221" s="27"/>
      <c r="AG221" s="29"/>
      <c r="AH221" s="27"/>
      <c r="AI221" s="28"/>
      <c r="AJ221" s="28"/>
      <c r="AN221" s="28"/>
    </row>
    <row r="222" spans="1:40" ht="15.6">
      <c r="A222" s="214"/>
      <c r="B222" s="234">
        <f>+'Ark1'!C1610</f>
        <v>2023</v>
      </c>
      <c r="C222" s="214"/>
      <c r="D222" s="214"/>
      <c r="E222" s="214"/>
      <c r="F222" s="214"/>
      <c r="G222" s="214"/>
      <c r="H222" s="214"/>
      <c r="I222" s="214"/>
      <c r="J222" s="215"/>
      <c r="K222" s="215"/>
      <c r="L222" s="215"/>
      <c r="M222" s="215"/>
      <c r="N222" s="215"/>
      <c r="O222" s="215"/>
      <c r="P222" s="215"/>
      <c r="Q222" s="215"/>
      <c r="R222" s="214"/>
      <c r="S222" s="214"/>
      <c r="T222" s="214"/>
      <c r="U222" s="216"/>
      <c r="V222" s="216"/>
      <c r="W222" s="216"/>
      <c r="X222" s="216"/>
      <c r="Y222" s="215"/>
      <c r="Z222" s="214"/>
      <c r="AA222" s="216"/>
      <c r="AB222" s="216"/>
      <c r="AC222" s="215"/>
      <c r="AD222" s="214"/>
      <c r="AE222" s="217"/>
      <c r="AG222" s="29"/>
      <c r="AH222" s="27"/>
      <c r="AI222" s="218"/>
      <c r="AJ222" s="28"/>
      <c r="AN222" s="28"/>
    </row>
    <row r="223" spans="1:40" ht="22.8">
      <c r="A223" s="214"/>
      <c r="B223" s="234"/>
      <c r="C223" s="214"/>
      <c r="D223" s="214"/>
      <c r="E223" s="258" t="str">
        <f>+E225</f>
        <v>5+</v>
      </c>
      <c r="F223" s="214"/>
      <c r="G223" s="214"/>
      <c r="H223" s="214"/>
      <c r="I223" s="238">
        <f>SUM(I225:I236)</f>
        <v>140</v>
      </c>
      <c r="J223" s="215"/>
      <c r="K223" s="215"/>
      <c r="L223" s="215"/>
      <c r="M223" s="215"/>
      <c r="N223" s="215"/>
      <c r="O223" s="215"/>
      <c r="P223" s="215"/>
      <c r="Q223" s="215"/>
      <c r="R223" s="214"/>
      <c r="S223" s="265">
        <f>+Fettgruppe!M24</f>
        <v>46.598571428571439</v>
      </c>
      <c r="T223" s="214"/>
      <c r="U223" s="216"/>
      <c r="V223" s="216"/>
      <c r="W223" s="216"/>
      <c r="X223" s="216"/>
      <c r="Y223" s="215"/>
      <c r="Z223" s="214"/>
      <c r="AA223" s="216"/>
      <c r="AB223" s="216"/>
      <c r="AC223" s="215"/>
      <c r="AD223" s="214"/>
      <c r="AE223" s="217"/>
      <c r="AG223" s="29"/>
      <c r="AH223" s="27"/>
      <c r="AI223" s="218"/>
      <c r="AJ223" s="28"/>
      <c r="AN223" s="28"/>
    </row>
    <row r="224" spans="1:40" ht="15.6">
      <c r="A224" s="214"/>
      <c r="B224" s="234"/>
      <c r="C224" s="214"/>
      <c r="D224" s="214"/>
      <c r="E224" s="214"/>
      <c r="F224" s="214"/>
      <c r="G224" s="214"/>
      <c r="H224" s="214"/>
      <c r="I224" s="214"/>
      <c r="J224" s="215"/>
      <c r="K224" s="215"/>
      <c r="L224" s="215"/>
      <c r="M224" s="215"/>
      <c r="N224" s="215"/>
      <c r="O224" s="215"/>
      <c r="P224" s="215"/>
      <c r="Q224" s="215"/>
      <c r="R224" s="214"/>
      <c r="S224" s="214"/>
      <c r="T224" s="214"/>
      <c r="U224" s="216"/>
      <c r="V224" s="216"/>
      <c r="W224" s="216"/>
      <c r="X224" s="216"/>
      <c r="Y224" s="215"/>
      <c r="Z224" s="214"/>
      <c r="AA224" s="216"/>
      <c r="AB224" s="216"/>
      <c r="AC224" s="231"/>
      <c r="AD224" s="214"/>
      <c r="AE224" s="217"/>
      <c r="AG224" s="29"/>
      <c r="AH224" s="27"/>
      <c r="AI224" s="218"/>
      <c r="AJ224" s="28"/>
      <c r="AN224" s="28"/>
    </row>
    <row r="225" spans="1:40" ht="15.6">
      <c r="A225" s="214"/>
      <c r="B225" s="234">
        <f>+'Ark1'!C1616</f>
        <v>2023</v>
      </c>
      <c r="C225" s="214"/>
      <c r="D225" s="234">
        <f>+'Ark1'!M1544</f>
        <v>15</v>
      </c>
      <c r="E225" s="234" t="s">
        <v>106</v>
      </c>
      <c r="F225" s="234">
        <f>+'Ark1'!D1544</f>
        <v>1</v>
      </c>
      <c r="G225" s="234" t="str">
        <f t="shared" ref="G225:G236" si="32">+G210</f>
        <v>Jan</v>
      </c>
      <c r="H225" s="234">
        <f>+'Ark1'!Q1544</f>
        <v>2</v>
      </c>
      <c r="I225" s="234">
        <f>+'Ark1'!R1544</f>
        <v>3</v>
      </c>
      <c r="J225" s="235">
        <f>+IF(I225=0,"",'Ark1'!AG1544)</f>
        <v>0.41980417458063279</v>
      </c>
      <c r="K225" s="235">
        <f>+IF(I225=0,"",'Ark1'!AH1544)</f>
        <v>33.333333333333343</v>
      </c>
      <c r="L225" s="235"/>
      <c r="M225" s="235"/>
      <c r="N225" s="235"/>
      <c r="O225" s="235"/>
      <c r="P225" s="235"/>
      <c r="Q225" s="235"/>
      <c r="R225" s="236">
        <f>+IF(I225=0,"",'Ark1'!S1544)</f>
        <v>6.6666666666666687</v>
      </c>
      <c r="S225" s="291">
        <f>+IF(I225=0,"",'Ark1'!U1544)</f>
        <v>56.066666666666677</v>
      </c>
      <c r="T225" s="214"/>
      <c r="U225" s="235">
        <f>+IF(I225=0,"",'Ark1'!W1544)</f>
        <v>100</v>
      </c>
      <c r="V225" s="237">
        <f>+IF(I225=0,"",'Ark1'!X1544)</f>
        <v>100</v>
      </c>
      <c r="W225" s="237">
        <f>+IF(I225=0,"",'Ark1'!Y1544)</f>
        <v>100</v>
      </c>
      <c r="X225" s="237">
        <f>+IF(I225=0,"",'Ark1'!Z1544)</f>
        <v>3.4874377732401074</v>
      </c>
      <c r="Y225" s="235">
        <f>+IF(I225=0,"",'Ark1'!AA1544)</f>
        <v>4.7140452079103161</v>
      </c>
      <c r="Z225" s="235">
        <f>+IF(I225=0,"",'Ark1'!AB1544)</f>
        <v>0</v>
      </c>
      <c r="AA225" s="237">
        <f>+'Ark1'!AD1544</f>
        <v>0</v>
      </c>
      <c r="AB225" s="235">
        <f t="shared" si="25"/>
        <v>0.2</v>
      </c>
      <c r="AC225" s="235">
        <f t="shared" si="26"/>
        <v>1.5</v>
      </c>
      <c r="AD225" s="214"/>
      <c r="AE225" s="27"/>
      <c r="AG225" s="29"/>
      <c r="AH225" s="27"/>
      <c r="AI225" s="28"/>
      <c r="AJ225" s="28"/>
      <c r="AN225" s="28"/>
    </row>
    <row r="226" spans="1:40" ht="15.6">
      <c r="A226" s="214"/>
      <c r="B226" s="234">
        <f>+'Ark1'!C1617</f>
        <v>2023</v>
      </c>
      <c r="C226" s="214"/>
      <c r="D226" s="234">
        <f>+'Ark1'!M1545</f>
        <v>15</v>
      </c>
      <c r="E226" s="234" t="s">
        <v>106</v>
      </c>
      <c r="F226" s="234">
        <f>+'Ark1'!D1545</f>
        <v>2</v>
      </c>
      <c r="G226" s="234" t="str">
        <f t="shared" si="32"/>
        <v>Feb</v>
      </c>
      <c r="H226" s="234">
        <f>+'Ark1'!Q1545</f>
        <v>1</v>
      </c>
      <c r="I226" s="234">
        <f>+'Ark1'!R1545</f>
        <v>1</v>
      </c>
      <c r="J226" s="235">
        <f>+IF(I226=0,"",'Ark1'!AG1545)</f>
        <v>7.75308521988059E-2</v>
      </c>
      <c r="K226" s="235">
        <f>+IF(I226=0,"",'Ark1'!AH1545)</f>
        <v>0</v>
      </c>
      <c r="L226" s="235"/>
      <c r="M226" s="235"/>
      <c r="N226" s="235"/>
      <c r="O226" s="235"/>
      <c r="P226" s="235"/>
      <c r="Q226" s="235"/>
      <c r="R226" s="236">
        <f>+IF(I226=0,"",'Ark1'!S1545)</f>
        <v>8</v>
      </c>
      <c r="S226" s="291">
        <f>+IF(I226=0,"",'Ark1'!U1545)</f>
        <v>35.1</v>
      </c>
      <c r="T226" s="214"/>
      <c r="U226" s="235">
        <f>+IF(I226=0,"",'Ark1'!W1545)</f>
        <v>100</v>
      </c>
      <c r="V226" s="237">
        <f>+IF(I226=0,"",'Ark1'!X1545)</f>
        <v>100</v>
      </c>
      <c r="W226" s="237">
        <f>+IF(I226=0,"",'Ark1'!Y1545)</f>
        <v>100</v>
      </c>
      <c r="X226" s="237">
        <f>+IF(I226=0,"",'Ark1'!Z1545)</f>
        <v>0</v>
      </c>
      <c r="Y226" s="235">
        <f>+IF(I226=0,"",'Ark1'!AA1545)</f>
        <v>0</v>
      </c>
      <c r="Z226" s="235">
        <f>+IF(I226=0,"",'Ark1'!AB1545)</f>
        <v>0</v>
      </c>
      <c r="AA226" s="237">
        <f>+'Ark1'!AD1545</f>
        <v>0</v>
      </c>
      <c r="AB226" s="235">
        <f t="shared" ref="AB226:AB236" si="33">+IF(I226=0,"",I226/D226)</f>
        <v>6.6666666666666666E-2</v>
      </c>
      <c r="AC226" s="235">
        <f t="shared" ref="AC226:AC236" si="34">+IF(I226=0,"",I226/H226)</f>
        <v>1</v>
      </c>
      <c r="AD226" s="214"/>
      <c r="AE226" s="27"/>
      <c r="AG226" s="29"/>
      <c r="AH226" s="27"/>
      <c r="AI226" s="28"/>
      <c r="AJ226" s="28"/>
      <c r="AN226" s="28"/>
    </row>
    <row r="227" spans="1:40" ht="15.6">
      <c r="A227" s="214"/>
      <c r="B227" s="234">
        <f>+'Ark1'!C1618</f>
        <v>2023</v>
      </c>
      <c r="C227" s="214"/>
      <c r="D227" s="234">
        <f>+'Ark1'!M1546</f>
        <v>15</v>
      </c>
      <c r="E227" s="234" t="s">
        <v>106</v>
      </c>
      <c r="F227" s="234">
        <f>+'Ark1'!D1546</f>
        <v>3</v>
      </c>
      <c r="G227" s="234" t="str">
        <f t="shared" si="32"/>
        <v>Mar</v>
      </c>
      <c r="H227" s="234">
        <f>+'Ark1'!Q1546</f>
        <v>23</v>
      </c>
      <c r="I227" s="234">
        <f>+'Ark1'!R1546</f>
        <v>25</v>
      </c>
      <c r="J227" s="235">
        <f>+IF(I227=0,"",'Ark1'!AG1546)</f>
        <v>0.31456929524824245</v>
      </c>
      <c r="K227" s="235">
        <f>+IF(I227=0,"",'Ark1'!AH1546)</f>
        <v>4</v>
      </c>
      <c r="L227" s="235"/>
      <c r="M227" s="235"/>
      <c r="N227" s="235"/>
      <c r="O227" s="235"/>
      <c r="P227" s="235"/>
      <c r="Q227" s="235"/>
      <c r="R227" s="236">
        <f>+IF(I227=0,"",'Ark1'!S1546)</f>
        <v>10.28</v>
      </c>
      <c r="S227" s="291">
        <f>+IF(I227=0,"",'Ark1'!U1546)</f>
        <v>48.372000000000007</v>
      </c>
      <c r="T227" s="214"/>
      <c r="U227" s="235">
        <f>+IF(I227=0,"",'Ark1'!W1546)</f>
        <v>100</v>
      </c>
      <c r="V227" s="237">
        <f>+IF(I227=0,"",'Ark1'!X1546)</f>
        <v>100</v>
      </c>
      <c r="W227" s="237">
        <f>+IF(I227=0,"",'Ark1'!Y1546)</f>
        <v>100</v>
      </c>
      <c r="X227" s="237">
        <f>+IF(I227=0,"",'Ark1'!Z1546)</f>
        <v>9.9761924600520633</v>
      </c>
      <c r="Y227" s="235">
        <f>+IF(I227=0,"",'Ark1'!AA1546)</f>
        <v>1.4565713164826559</v>
      </c>
      <c r="Z227" s="235">
        <f>+IF(I227=0,"",'Ark1'!AB1546)</f>
        <v>0</v>
      </c>
      <c r="AA227" s="237">
        <f>+'Ark1'!AD1546</f>
        <v>0</v>
      </c>
      <c r="AB227" s="235">
        <f t="shared" si="33"/>
        <v>1.6666666666666667</v>
      </c>
      <c r="AC227" s="235">
        <f t="shared" si="34"/>
        <v>1.0869565217391304</v>
      </c>
      <c r="AD227" s="214"/>
      <c r="AE227" s="27"/>
      <c r="AG227" s="29"/>
      <c r="AH227" s="27"/>
      <c r="AI227" s="28"/>
      <c r="AJ227" s="28"/>
      <c r="AN227" s="28"/>
    </row>
    <row r="228" spans="1:40" ht="15.6">
      <c r="A228" s="214"/>
      <c r="B228" s="234">
        <f>+'Ark1'!C1619</f>
        <v>2023</v>
      </c>
      <c r="C228" s="214"/>
      <c r="D228" s="234">
        <f>+'Ark1'!M1547</f>
        <v>15</v>
      </c>
      <c r="E228" s="234" t="s">
        <v>106</v>
      </c>
      <c r="F228" s="234">
        <f>+'Ark1'!D1547</f>
        <v>4</v>
      </c>
      <c r="G228" s="234" t="str">
        <f t="shared" si="32"/>
        <v>Apr</v>
      </c>
      <c r="H228" s="234">
        <f>+'Ark1'!Q1547</f>
        <v>2</v>
      </c>
      <c r="I228" s="234">
        <f>+'Ark1'!R1547</f>
        <v>2</v>
      </c>
      <c r="J228" s="235">
        <f>+IF(I228=0,"",'Ark1'!AG1547)</f>
        <v>0.17498501039704378</v>
      </c>
      <c r="K228" s="235">
        <f>+IF(I228=0,"",'Ark1'!AH1547)</f>
        <v>0</v>
      </c>
      <c r="L228" s="235"/>
      <c r="M228" s="235"/>
      <c r="N228" s="235"/>
      <c r="O228" s="235"/>
      <c r="P228" s="235"/>
      <c r="Q228" s="235"/>
      <c r="R228" s="236">
        <f>+IF(I228=0,"",'Ark1'!S1547)</f>
        <v>10</v>
      </c>
      <c r="S228" s="291">
        <f>+IF(I228=0,"",'Ark1'!U1547)</f>
        <v>41.150000000000006</v>
      </c>
      <c r="T228" s="214"/>
      <c r="U228" s="235">
        <f>+IF(I228=0,"",'Ark1'!W1547)</f>
        <v>100</v>
      </c>
      <c r="V228" s="237">
        <f>+IF(I228=0,"",'Ark1'!X1547)</f>
        <v>100</v>
      </c>
      <c r="W228" s="237">
        <f>+IF(I228=0,"",'Ark1'!Y1547)</f>
        <v>50</v>
      </c>
      <c r="X228" s="237">
        <f>+IF(I228=0,"",'Ark1'!Z1547)</f>
        <v>18.149999999999999</v>
      </c>
      <c r="Y228" s="235">
        <f>+IF(I228=0,"",'Ark1'!AA1547)</f>
        <v>2</v>
      </c>
      <c r="Z228" s="235">
        <f>+IF(I228=0,"",'Ark1'!AB1547)</f>
        <v>0</v>
      </c>
      <c r="AA228" s="237">
        <f>+'Ark1'!AD1547</f>
        <v>0</v>
      </c>
      <c r="AB228" s="235">
        <f t="shared" si="33"/>
        <v>0.13333333333333333</v>
      </c>
      <c r="AC228" s="235">
        <f t="shared" si="34"/>
        <v>1</v>
      </c>
      <c r="AD228" s="214"/>
      <c r="AE228" s="27"/>
      <c r="AG228" s="29"/>
      <c r="AH228" s="27"/>
      <c r="AI228" s="28"/>
      <c r="AJ228" s="28"/>
      <c r="AN228" s="28"/>
    </row>
    <row r="229" spans="1:40" ht="15.6">
      <c r="A229" s="214"/>
      <c r="B229" s="234">
        <f>+'Ark1'!C1620</f>
        <v>2023</v>
      </c>
      <c r="C229" s="214"/>
      <c r="D229" s="234">
        <f>+'Ark1'!M1548</f>
        <v>15</v>
      </c>
      <c r="E229" s="234" t="s">
        <v>106</v>
      </c>
      <c r="F229" s="234">
        <f>+'Ark1'!D1548</f>
        <v>5</v>
      </c>
      <c r="G229" s="234" t="str">
        <f t="shared" si="32"/>
        <v>Mai</v>
      </c>
      <c r="H229" s="234">
        <f>+'Ark1'!Q1548</f>
        <v>3</v>
      </c>
      <c r="I229" s="234">
        <f>+'Ark1'!R1548</f>
        <v>3</v>
      </c>
      <c r="J229" s="235">
        <f>+IF(I229=0,"",'Ark1'!AG1548)</f>
        <v>0.38655574117137759</v>
      </c>
      <c r="K229" s="235">
        <f>+IF(I229=0,"",'Ark1'!AH1548)</f>
        <v>0</v>
      </c>
      <c r="L229" s="235"/>
      <c r="M229" s="235"/>
      <c r="N229" s="235"/>
      <c r="O229" s="235"/>
      <c r="P229" s="235"/>
      <c r="Q229" s="235"/>
      <c r="R229" s="236">
        <f>+IF(I229=0,"",'Ark1'!S1548)</f>
        <v>10.333333333333336</v>
      </c>
      <c r="S229" s="291">
        <f>+IF(I229=0,"",'Ark1'!U1548)</f>
        <v>46.433333333333344</v>
      </c>
      <c r="T229" s="214"/>
      <c r="U229" s="235">
        <f>+IF(I229=0,"",'Ark1'!W1548)</f>
        <v>100</v>
      </c>
      <c r="V229" s="237">
        <f>+IF(I229=0,"",'Ark1'!X1548)</f>
        <v>100</v>
      </c>
      <c r="W229" s="237">
        <f>+IF(I229=0,"",'Ark1'!Y1548)</f>
        <v>100</v>
      </c>
      <c r="X229" s="237">
        <f>+IF(I229=0,"",'Ark1'!Z1548)</f>
        <v>14.72194129711008</v>
      </c>
      <c r="Y229" s="235">
        <f>+IF(I229=0,"",'Ark1'!AA1548)</f>
        <v>1.2472191289246417</v>
      </c>
      <c r="Z229" s="235">
        <f>+IF(I229=0,"",'Ark1'!AB1548)</f>
        <v>0</v>
      </c>
      <c r="AA229" s="237">
        <f>+'Ark1'!AD1548</f>
        <v>0</v>
      </c>
      <c r="AB229" s="235">
        <f t="shared" si="33"/>
        <v>0.2</v>
      </c>
      <c r="AC229" s="235">
        <f t="shared" si="34"/>
        <v>1</v>
      </c>
      <c r="AD229" s="214"/>
      <c r="AE229" s="27"/>
      <c r="AG229" s="29"/>
      <c r="AH229" s="27"/>
      <c r="AI229" s="28"/>
      <c r="AJ229" s="28"/>
      <c r="AN229" s="28"/>
    </row>
    <row r="230" spans="1:40" ht="15.6">
      <c r="A230" s="214"/>
      <c r="B230" s="234">
        <f>+'Ark1'!C1621</f>
        <v>2023</v>
      </c>
      <c r="C230" s="214"/>
      <c r="D230" s="234">
        <f>+'Ark1'!M1549</f>
        <v>15</v>
      </c>
      <c r="E230" s="234" t="s">
        <v>106</v>
      </c>
      <c r="F230" s="234">
        <f>+'Ark1'!D1549</f>
        <v>6</v>
      </c>
      <c r="G230" s="234" t="str">
        <f t="shared" si="32"/>
        <v>Jun</v>
      </c>
      <c r="H230" s="234">
        <f>+'Ark1'!Q1549</f>
        <v>2</v>
      </c>
      <c r="I230" s="234">
        <f>+'Ark1'!R1549</f>
        <v>2</v>
      </c>
      <c r="J230" s="235">
        <f>+IF(I230=0,"",'Ark1'!AG1549)</f>
        <v>0.63362655520995348</v>
      </c>
      <c r="K230" s="235">
        <f>+IF(I230=0,"",'Ark1'!AH1549)</f>
        <v>0</v>
      </c>
      <c r="L230" s="235"/>
      <c r="M230" s="235"/>
      <c r="N230" s="235"/>
      <c r="O230" s="235"/>
      <c r="P230" s="235"/>
      <c r="Q230" s="235"/>
      <c r="R230" s="236">
        <f>+IF(I230=0,"",'Ark1'!S1549)</f>
        <v>10</v>
      </c>
      <c r="S230" s="291">
        <f>+IF(I230=0,"",'Ark1'!U1549)</f>
        <v>52.15</v>
      </c>
      <c r="T230" s="214"/>
      <c r="U230" s="235">
        <f>+IF(I230=0,"",'Ark1'!W1549)</f>
        <v>100</v>
      </c>
      <c r="V230" s="237">
        <f>+IF(I230=0,"",'Ark1'!X1549)</f>
        <v>100</v>
      </c>
      <c r="W230" s="237">
        <f>+IF(I230=0,"",'Ark1'!Y1549)</f>
        <v>100</v>
      </c>
      <c r="X230" s="237">
        <f>+IF(I230=0,"",'Ark1'!Z1549)</f>
        <v>4.850000000000005</v>
      </c>
      <c r="Y230" s="235">
        <f>+IF(I230=0,"",'Ark1'!AA1549)</f>
        <v>1</v>
      </c>
      <c r="Z230" s="235">
        <f>+IF(I230=0,"",'Ark1'!AB1549)</f>
        <v>0</v>
      </c>
      <c r="AA230" s="237">
        <f>+'Ark1'!AD1549</f>
        <v>0</v>
      </c>
      <c r="AB230" s="235">
        <f t="shared" si="33"/>
        <v>0.13333333333333333</v>
      </c>
      <c r="AC230" s="235">
        <f t="shared" si="34"/>
        <v>1</v>
      </c>
      <c r="AD230" s="214"/>
      <c r="AE230" s="27"/>
      <c r="AG230" s="29"/>
      <c r="AH230" s="27"/>
      <c r="AI230" s="28"/>
      <c r="AJ230" s="28"/>
      <c r="AN230" s="28"/>
    </row>
    <row r="231" spans="1:40" ht="15.6">
      <c r="A231" s="214"/>
      <c r="B231" s="234">
        <f>+'Ark1'!C1622</f>
        <v>2023</v>
      </c>
      <c r="C231" s="214"/>
      <c r="D231" s="234">
        <f>+'Ark1'!M1550</f>
        <v>15</v>
      </c>
      <c r="E231" s="234" t="s">
        <v>106</v>
      </c>
      <c r="F231" s="234">
        <f>+'Ark1'!D1550</f>
        <v>7</v>
      </c>
      <c r="G231" s="234" t="str">
        <f t="shared" si="32"/>
        <v>Jul</v>
      </c>
      <c r="H231" s="234">
        <f>+'Ark1'!Q1550</f>
        <v>0</v>
      </c>
      <c r="I231" s="234">
        <f>+'Ark1'!R1550</f>
        <v>0</v>
      </c>
      <c r="J231" s="235" t="str">
        <f>+IF(I231=0,"",'Ark1'!AG1550)</f>
        <v/>
      </c>
      <c r="K231" s="235" t="str">
        <f>+IF(I231=0,"",'Ark1'!AH1550)</f>
        <v/>
      </c>
      <c r="L231" s="235"/>
      <c r="M231" s="235"/>
      <c r="N231" s="235"/>
      <c r="O231" s="235"/>
      <c r="P231" s="235"/>
      <c r="Q231" s="235"/>
      <c r="R231" s="236" t="str">
        <f>+IF(I231=0,"",'Ark1'!S1550)</f>
        <v/>
      </c>
      <c r="S231" s="291" t="str">
        <f>+IF(I231=0,"",'Ark1'!U1550)</f>
        <v/>
      </c>
      <c r="T231" s="214"/>
      <c r="U231" s="235" t="str">
        <f>+IF(I231=0,"",'Ark1'!W1550)</f>
        <v/>
      </c>
      <c r="V231" s="237" t="str">
        <f>+IF(I231=0,"",'Ark1'!X1550)</f>
        <v/>
      </c>
      <c r="W231" s="237" t="str">
        <f>+IF(I231=0,"",'Ark1'!Y1550)</f>
        <v/>
      </c>
      <c r="X231" s="237" t="str">
        <f>+IF(I231=0,"",'Ark1'!Z1550)</f>
        <v/>
      </c>
      <c r="Y231" s="235" t="str">
        <f>+IF(I231=0,"",'Ark1'!AA1550)</f>
        <v/>
      </c>
      <c r="Z231" s="235" t="str">
        <f>+IF(I231=0,"",'Ark1'!AB1550)</f>
        <v/>
      </c>
      <c r="AA231" s="237">
        <f>+'Ark1'!AD1550</f>
        <v>0</v>
      </c>
      <c r="AB231" s="235" t="str">
        <f t="shared" si="33"/>
        <v/>
      </c>
      <c r="AC231" s="235" t="str">
        <f t="shared" si="34"/>
        <v/>
      </c>
      <c r="AD231" s="214"/>
      <c r="AE231" s="27"/>
      <c r="AG231" s="29"/>
      <c r="AH231" s="27"/>
      <c r="AI231" s="28"/>
      <c r="AJ231" s="28"/>
      <c r="AN231" s="28"/>
    </row>
    <row r="232" spans="1:40" ht="15.6">
      <c r="A232" s="214"/>
      <c r="B232" s="234">
        <f>+'Ark1'!C1623</f>
        <v>2023</v>
      </c>
      <c r="C232" s="214"/>
      <c r="D232" s="234">
        <f>+'Ark1'!M1551</f>
        <v>15</v>
      </c>
      <c r="E232" s="234" t="s">
        <v>106</v>
      </c>
      <c r="F232" s="234">
        <f>+'Ark1'!D1551</f>
        <v>8</v>
      </c>
      <c r="G232" s="234" t="str">
        <f t="shared" si="32"/>
        <v>Aug</v>
      </c>
      <c r="H232" s="234">
        <f>+'Ark1'!Q1551</f>
        <v>9</v>
      </c>
      <c r="I232" s="234">
        <f>+'Ark1'!R1551</f>
        <v>11</v>
      </c>
      <c r="J232" s="235">
        <f>+IF(I232=0,"",'Ark1'!AG1551)</f>
        <v>0.16892595653547238</v>
      </c>
      <c r="K232" s="235">
        <f>+IF(I232=0,"",'Ark1'!AH1551)</f>
        <v>0</v>
      </c>
      <c r="L232" s="235"/>
      <c r="M232" s="235"/>
      <c r="N232" s="235"/>
      <c r="O232" s="235"/>
      <c r="P232" s="235"/>
      <c r="Q232" s="235"/>
      <c r="R232" s="236">
        <f>+IF(I232=0,"",'Ark1'!S1551)</f>
        <v>12.363636363636362</v>
      </c>
      <c r="S232" s="291">
        <f>+IF(I232=0,"",'Ark1'!U1551)</f>
        <v>51.972727272727283</v>
      </c>
      <c r="T232" s="214"/>
      <c r="U232" s="235">
        <f>+IF(I232=0,"",'Ark1'!W1551)</f>
        <v>100</v>
      </c>
      <c r="V232" s="237">
        <f>+IF(I232=0,"",'Ark1'!X1551)</f>
        <v>100</v>
      </c>
      <c r="W232" s="237">
        <f>+IF(I232=0,"",'Ark1'!Y1551)</f>
        <v>100</v>
      </c>
      <c r="X232" s="237">
        <f>+IF(I232=0,"",'Ark1'!Z1551)</f>
        <v>4.5122239848279442</v>
      </c>
      <c r="Y232" s="235">
        <f>+IF(I232=0,"",'Ark1'!AA1551)</f>
        <v>0.64282434653323828</v>
      </c>
      <c r="Z232" s="235">
        <f>+IF(I232=0,"",'Ark1'!AB1551)</f>
        <v>0</v>
      </c>
      <c r="AA232" s="237">
        <f>+'Ark1'!AD1551</f>
        <v>0</v>
      </c>
      <c r="AB232" s="235">
        <f t="shared" si="33"/>
        <v>0.73333333333333328</v>
      </c>
      <c r="AC232" s="235">
        <f t="shared" si="34"/>
        <v>1.2222222222222223</v>
      </c>
      <c r="AD232" s="214"/>
      <c r="AE232" s="27"/>
      <c r="AG232" s="29"/>
      <c r="AH232" s="27"/>
      <c r="AI232" s="28"/>
      <c r="AJ232" s="28"/>
      <c r="AN232" s="28"/>
    </row>
    <row r="233" spans="1:40" ht="15.6">
      <c r="A233" s="214"/>
      <c r="B233" s="234">
        <f>+'Ark1'!C1624</f>
        <v>2023</v>
      </c>
      <c r="C233" s="214"/>
      <c r="D233" s="234">
        <f>+'Ark1'!M1552</f>
        <v>15</v>
      </c>
      <c r="E233" s="234" t="s">
        <v>106</v>
      </c>
      <c r="F233" s="234">
        <f>+'Ark1'!D1552</f>
        <v>9</v>
      </c>
      <c r="G233" s="234" t="str">
        <f t="shared" si="32"/>
        <v>Sep</v>
      </c>
      <c r="H233" s="234">
        <f>+'Ark1'!Q1552</f>
        <v>24</v>
      </c>
      <c r="I233" s="234">
        <f>+'Ark1'!R1552</f>
        <v>30</v>
      </c>
      <c r="J233" s="235">
        <f>+IF(I233=0,"",'Ark1'!AG1552)</f>
        <v>0.3139926807900178</v>
      </c>
      <c r="K233" s="235">
        <f>+IF(I233=0,"",'Ark1'!AH1552)</f>
        <v>6.6666666666666687</v>
      </c>
      <c r="L233" s="235"/>
      <c r="M233" s="235"/>
      <c r="N233" s="235"/>
      <c r="O233" s="235"/>
      <c r="P233" s="235"/>
      <c r="Q233" s="235"/>
      <c r="R233" s="236">
        <f>+IF(I233=0,"",'Ark1'!S1552)</f>
        <v>11.766666666666669</v>
      </c>
      <c r="S233" s="291">
        <f>+IF(I233=0,"",'Ark1'!U1552)</f>
        <v>46.926666666666655</v>
      </c>
      <c r="T233" s="214"/>
      <c r="U233" s="235">
        <f>+IF(I233=0,"",'Ark1'!W1552)</f>
        <v>100</v>
      </c>
      <c r="V233" s="237">
        <f>+IF(I233=0,"",'Ark1'!X1552)</f>
        <v>100</v>
      </c>
      <c r="W233" s="237">
        <f>+IF(I233=0,"",'Ark1'!Y1552)</f>
        <v>100</v>
      </c>
      <c r="X233" s="237">
        <f>+IF(I233=0,"",'Ark1'!Z1552)</f>
        <v>8.5288503849516282</v>
      </c>
      <c r="Y233" s="235">
        <f>+IF(I233=0,"",'Ark1'!AA1552)</f>
        <v>0.76084748070087105</v>
      </c>
      <c r="Z233" s="235">
        <f>+IF(I233=0,"",'Ark1'!AB1552)</f>
        <v>0</v>
      </c>
      <c r="AA233" s="237">
        <f>+'Ark1'!AD1552</f>
        <v>0</v>
      </c>
      <c r="AB233" s="235">
        <f t="shared" si="33"/>
        <v>2</v>
      </c>
      <c r="AC233" s="235">
        <f t="shared" si="34"/>
        <v>1.25</v>
      </c>
      <c r="AD233" s="214"/>
      <c r="AE233" s="27"/>
      <c r="AG233" s="29"/>
      <c r="AH233" s="27"/>
      <c r="AI233" s="28"/>
      <c r="AJ233" s="28"/>
      <c r="AN233" s="28"/>
    </row>
    <row r="234" spans="1:40" ht="15.6">
      <c r="A234" s="214"/>
      <c r="B234" s="234">
        <f>+'Ark1'!C1625</f>
        <v>2023</v>
      </c>
      <c r="C234" s="214"/>
      <c r="D234" s="234">
        <f>+'Ark1'!M1553</f>
        <v>15</v>
      </c>
      <c r="E234" s="234" t="s">
        <v>106</v>
      </c>
      <c r="F234" s="234">
        <f>+'Ark1'!D1553</f>
        <v>10</v>
      </c>
      <c r="G234" s="234" t="str">
        <f t="shared" si="32"/>
        <v>Okt</v>
      </c>
      <c r="H234" s="234">
        <f>+'Ark1'!Q1553</f>
        <v>30</v>
      </c>
      <c r="I234" s="234">
        <f>+'Ark1'!R1553</f>
        <v>43</v>
      </c>
      <c r="J234" s="235">
        <f>+IF(I234=0,"",'Ark1'!AG1553)</f>
        <v>0.16913874841865925</v>
      </c>
      <c r="K234" s="235">
        <f>+IF(I234=0,"",'Ark1'!AH1553)</f>
        <v>6.9767441860465107</v>
      </c>
      <c r="L234" s="235"/>
      <c r="M234" s="235"/>
      <c r="N234" s="235"/>
      <c r="O234" s="235"/>
      <c r="P234" s="235"/>
      <c r="Q234" s="235"/>
      <c r="R234" s="236">
        <f>+IF(I234=0,"",'Ark1'!S1553)</f>
        <v>12.093023255813952</v>
      </c>
      <c r="S234" s="291">
        <f>+IF(I234=0,"",'Ark1'!U1553)</f>
        <v>46.788372093023241</v>
      </c>
      <c r="T234" s="214"/>
      <c r="U234" s="235">
        <f>+IF(I234=0,"",'Ark1'!W1553)</f>
        <v>100</v>
      </c>
      <c r="V234" s="237">
        <f>+IF(I234=0,"",'Ark1'!X1553)</f>
        <v>100</v>
      </c>
      <c r="W234" s="237">
        <f>+IF(I234=0,"",'Ark1'!Y1553)</f>
        <v>100</v>
      </c>
      <c r="X234" s="237">
        <f>+IF(I234=0,"",'Ark1'!Z1553)</f>
        <v>9.0391965402963521</v>
      </c>
      <c r="Y234" s="235">
        <f>+IF(I234=0,"",'Ark1'!AA1553)</f>
        <v>0.9354504819125018</v>
      </c>
      <c r="Z234" s="235">
        <f>+IF(I234=0,"",'Ark1'!AB1553)</f>
        <v>0</v>
      </c>
      <c r="AA234" s="237">
        <f>+'Ark1'!AD1553</f>
        <v>0</v>
      </c>
      <c r="AB234" s="235">
        <f t="shared" si="33"/>
        <v>2.8666666666666667</v>
      </c>
      <c r="AC234" s="235">
        <f t="shared" si="34"/>
        <v>1.4333333333333333</v>
      </c>
      <c r="AD234" s="214"/>
      <c r="AE234" s="27"/>
      <c r="AG234" s="29"/>
      <c r="AH234" s="27"/>
      <c r="AI234" s="28"/>
      <c r="AJ234" s="28"/>
      <c r="AN234" s="28"/>
    </row>
    <row r="235" spans="1:40" ht="15.6">
      <c r="A235" s="214"/>
      <c r="B235" s="234">
        <f>+'Ark1'!C1626</f>
        <v>2023</v>
      </c>
      <c r="C235" s="214"/>
      <c r="D235" s="234">
        <f>+'Ark1'!M1554</f>
        <v>15</v>
      </c>
      <c r="E235" s="234" t="s">
        <v>106</v>
      </c>
      <c r="F235" s="234">
        <f>+'Ark1'!D1554</f>
        <v>11</v>
      </c>
      <c r="G235" s="234" t="str">
        <f t="shared" si="32"/>
        <v>Nov</v>
      </c>
      <c r="H235" s="234">
        <f>+'Ark1'!Q1554</f>
        <v>8</v>
      </c>
      <c r="I235" s="234">
        <f>+'Ark1'!R1554</f>
        <v>17</v>
      </c>
      <c r="J235" s="235">
        <f>+IF(I235=0,"",'Ark1'!AG1554)</f>
        <v>0.14444823542710061</v>
      </c>
      <c r="K235" s="235">
        <f>+IF(I235=0,"",'Ark1'!AH1554)</f>
        <v>17.647058823529413</v>
      </c>
      <c r="L235" s="235"/>
      <c r="M235" s="235"/>
      <c r="N235" s="235"/>
      <c r="O235" s="235"/>
      <c r="P235" s="235"/>
      <c r="Q235" s="235"/>
      <c r="R235" s="236">
        <f>+IF(I235=0,"",'Ark1'!S1554)</f>
        <v>10.823529411764707</v>
      </c>
      <c r="S235" s="291">
        <f>+IF(I235=0,"",'Ark1'!U1554)</f>
        <v>40.817647058823525</v>
      </c>
      <c r="T235" s="214"/>
      <c r="U235" s="235">
        <f>+IF(I235=0,"",'Ark1'!W1554)</f>
        <v>100</v>
      </c>
      <c r="V235" s="237">
        <f>+IF(I235=0,"",'Ark1'!X1554)</f>
        <v>100</v>
      </c>
      <c r="W235" s="237">
        <f>+IF(I235=0,"",'Ark1'!Y1554)</f>
        <v>94.117647058823522</v>
      </c>
      <c r="X235" s="237">
        <f>+IF(I235=0,"",'Ark1'!Z1554)</f>
        <v>10.709437031071801</v>
      </c>
      <c r="Y235" s="235">
        <f>+IF(I235=0,"",'Ark1'!AA1554)</f>
        <v>1.1496953109230519</v>
      </c>
      <c r="Z235" s="235">
        <f>+IF(I235=0,"",'Ark1'!AB1554)</f>
        <v>0</v>
      </c>
      <c r="AA235" s="237">
        <f>+'Ark1'!AD1554</f>
        <v>0</v>
      </c>
      <c r="AB235" s="235">
        <f t="shared" si="33"/>
        <v>1.1333333333333333</v>
      </c>
      <c r="AC235" s="235">
        <f t="shared" si="34"/>
        <v>2.125</v>
      </c>
      <c r="AD235" s="214"/>
      <c r="AE235" s="27"/>
      <c r="AG235" s="29"/>
      <c r="AH235" s="27"/>
      <c r="AI235" s="28"/>
      <c r="AJ235" s="28"/>
      <c r="AN235" s="28"/>
    </row>
    <row r="236" spans="1:40" ht="15.6">
      <c r="A236" s="214"/>
      <c r="B236" s="234">
        <f>+'Ark1'!C1627</f>
        <v>2023</v>
      </c>
      <c r="C236" s="214"/>
      <c r="D236" s="234">
        <f>+'Ark1'!M1555</f>
        <v>15</v>
      </c>
      <c r="E236" s="234" t="s">
        <v>106</v>
      </c>
      <c r="F236" s="234">
        <f>+'Ark1'!D1555</f>
        <v>12</v>
      </c>
      <c r="G236" s="234" t="str">
        <f t="shared" si="32"/>
        <v>Des</v>
      </c>
      <c r="H236" s="234">
        <f>+'Ark1'!Q1555</f>
        <v>3</v>
      </c>
      <c r="I236" s="234">
        <f>+'Ark1'!R1555</f>
        <v>3</v>
      </c>
      <c r="J236" s="235">
        <f>+IF(I236=0,"",'Ark1'!AG1555)</f>
        <v>0.1637199798951865</v>
      </c>
      <c r="K236" s="235">
        <f>+IF(I236=0,"",'Ark1'!AH1555)</f>
        <v>66.666666666666686</v>
      </c>
      <c r="L236" s="235"/>
      <c r="M236" s="235"/>
      <c r="N236" s="235"/>
      <c r="O236" s="235"/>
      <c r="P236" s="235"/>
      <c r="Q236" s="235"/>
      <c r="R236" s="236">
        <f>+IF(I236=0,"",'Ark1'!S1555)</f>
        <v>9.6666666666666643</v>
      </c>
      <c r="S236" s="291">
        <f>+IF(I236=0,"",'Ark1'!U1555)</f>
        <v>33.333333333333343</v>
      </c>
      <c r="T236" s="214"/>
      <c r="U236" s="235">
        <f>+IF(I236=0,"",'Ark1'!W1555)</f>
        <v>100</v>
      </c>
      <c r="V236" s="237">
        <f>+IF(I236=0,"",'Ark1'!X1555)</f>
        <v>100</v>
      </c>
      <c r="W236" s="237">
        <f>+IF(I236=0,"",'Ark1'!Y1555)</f>
        <v>66.666666666666686</v>
      </c>
      <c r="X236" s="237">
        <f>+IF(I236=0,"",'Ark1'!Z1555)</f>
        <v>12.688402403594997</v>
      </c>
      <c r="Y236" s="235">
        <f>+IF(I236=0,"",'Ark1'!AA1555)</f>
        <v>1.2472191289246577</v>
      </c>
      <c r="Z236" s="235">
        <f>+IF(I236=0,"",'Ark1'!AB1555)</f>
        <v>0</v>
      </c>
      <c r="AA236" s="237">
        <f>+'Ark1'!AD1555</f>
        <v>0</v>
      </c>
      <c r="AB236" s="235">
        <f t="shared" si="33"/>
        <v>0.2</v>
      </c>
      <c r="AC236" s="235">
        <f t="shared" si="34"/>
        <v>1</v>
      </c>
      <c r="AD236" s="214"/>
      <c r="AE236" s="27"/>
      <c r="AG236" s="29"/>
      <c r="AH236" s="27"/>
      <c r="AI236" s="28"/>
      <c r="AJ236" s="28"/>
      <c r="AN236" s="28"/>
    </row>
    <row r="237" spans="1:40">
      <c r="A237" s="557"/>
      <c r="B237" s="557"/>
      <c r="C237" s="557"/>
      <c r="D237" s="557"/>
      <c r="E237" s="557"/>
      <c r="F237" s="557"/>
      <c r="G237" s="557"/>
      <c r="H237" s="557"/>
      <c r="I237" s="557"/>
      <c r="J237" s="557"/>
      <c r="K237" s="557"/>
      <c r="L237" s="557"/>
      <c r="M237" s="557"/>
      <c r="N237" s="557"/>
      <c r="O237" s="557"/>
      <c r="P237" s="557"/>
      <c r="Q237" s="557"/>
      <c r="R237" s="557"/>
      <c r="S237" s="557"/>
      <c r="T237" s="557"/>
      <c r="U237" s="557"/>
      <c r="V237" s="557"/>
      <c r="W237" s="557"/>
      <c r="X237" s="557"/>
      <c r="Y237" s="557"/>
      <c r="Z237" s="557"/>
      <c r="AA237" s="557"/>
      <c r="AB237" s="557"/>
      <c r="AC237" s="557"/>
      <c r="AD237" s="557"/>
    </row>
    <row r="238" spans="1:40">
      <c r="A238" s="557"/>
      <c r="B238" s="557"/>
      <c r="C238" s="557"/>
      <c r="D238" s="557"/>
      <c r="E238" s="557"/>
      <c r="F238" s="557"/>
      <c r="G238" s="557"/>
      <c r="H238" s="557"/>
      <c r="I238" s="557"/>
      <c r="J238" s="557"/>
      <c r="K238" s="557"/>
      <c r="L238" s="557"/>
      <c r="M238" s="557"/>
      <c r="N238" s="557"/>
      <c r="O238" s="557"/>
      <c r="P238" s="557"/>
      <c r="Q238" s="557"/>
      <c r="R238" s="557"/>
      <c r="S238" s="557"/>
      <c r="T238" s="557"/>
      <c r="U238" s="557"/>
      <c r="V238" s="557"/>
      <c r="W238" s="557"/>
      <c r="X238" s="557"/>
      <c r="Y238" s="557"/>
      <c r="Z238" s="557"/>
      <c r="AA238" s="557"/>
      <c r="AB238" s="557"/>
      <c r="AC238" s="557"/>
      <c r="AD238" s="557"/>
    </row>
    <row r="239" spans="1:40">
      <c r="A239" s="35"/>
      <c r="B239" s="35"/>
      <c r="C239" s="35"/>
      <c r="D239" s="35"/>
      <c r="E239" s="35"/>
      <c r="F239" s="35"/>
      <c r="G239" s="35"/>
      <c r="H239" s="35"/>
      <c r="I239" s="35"/>
      <c r="J239" s="159"/>
      <c r="K239" s="159"/>
      <c r="L239" s="159"/>
      <c r="M239" s="159"/>
      <c r="N239" s="159"/>
      <c r="O239" s="159"/>
      <c r="P239" s="159"/>
      <c r="Q239" s="159"/>
      <c r="R239" s="35"/>
      <c r="S239" s="35"/>
    </row>
    <row r="240" spans="1:40">
      <c r="A240" s="35"/>
      <c r="B240" s="35"/>
      <c r="C240" s="35"/>
      <c r="D240" s="35"/>
      <c r="E240" s="35"/>
      <c r="F240" s="35"/>
      <c r="G240" s="35"/>
      <c r="H240" s="35"/>
      <c r="I240" s="35"/>
      <c r="J240" s="159"/>
      <c r="K240" s="159"/>
      <c r="L240" s="159"/>
      <c r="M240" s="159"/>
      <c r="N240" s="159"/>
      <c r="O240" s="159"/>
      <c r="P240" s="159"/>
      <c r="Q240" s="159"/>
      <c r="R240" s="35"/>
      <c r="S240" s="35"/>
    </row>
    <row r="241" spans="1:19">
      <c r="A241" s="35"/>
      <c r="B241" s="35"/>
      <c r="C241" s="35"/>
      <c r="D241" s="35"/>
      <c r="E241" s="35"/>
      <c r="F241" s="35"/>
      <c r="G241" s="35"/>
      <c r="H241" s="35"/>
      <c r="I241" s="35"/>
      <c r="J241" s="159"/>
      <c r="K241" s="159"/>
      <c r="L241" s="159"/>
      <c r="M241" s="159"/>
      <c r="N241" s="159"/>
      <c r="O241" s="159"/>
      <c r="P241" s="159"/>
      <c r="Q241" s="159"/>
      <c r="R241" s="35"/>
      <c r="S241" s="35"/>
    </row>
    <row r="242" spans="1:19">
      <c r="A242" s="35"/>
      <c r="B242" s="35"/>
      <c r="C242" s="35"/>
      <c r="D242" s="35"/>
      <c r="E242" s="35"/>
      <c r="F242" s="35"/>
      <c r="G242" s="35"/>
      <c r="H242" s="35"/>
      <c r="I242" s="35"/>
      <c r="J242" s="159"/>
      <c r="K242" s="159"/>
      <c r="L242" s="159"/>
      <c r="M242" s="159"/>
      <c r="N242" s="159"/>
      <c r="O242" s="159"/>
      <c r="P242" s="159"/>
      <c r="Q242" s="159"/>
      <c r="R242" s="35"/>
      <c r="S242" s="35"/>
    </row>
    <row r="243" spans="1:19">
      <c r="A243" s="35"/>
      <c r="B243" s="35"/>
      <c r="C243" s="35"/>
      <c r="D243" s="35"/>
      <c r="E243" s="35"/>
      <c r="F243" s="35"/>
      <c r="G243" s="35"/>
      <c r="H243" s="35"/>
      <c r="I243" s="35"/>
      <c r="J243" s="159"/>
      <c r="K243" s="159"/>
      <c r="L243" s="159"/>
      <c r="M243" s="159"/>
      <c r="N243" s="159"/>
      <c r="O243" s="159"/>
      <c r="P243" s="159"/>
      <c r="Q243" s="159"/>
      <c r="R243" s="35"/>
      <c r="S243" s="35"/>
    </row>
    <row r="244" spans="1:19">
      <c r="A244" s="35"/>
      <c r="B244" s="35"/>
      <c r="C244" s="35"/>
      <c r="D244" s="35"/>
      <c r="E244" s="35"/>
      <c r="F244" s="35"/>
      <c r="G244" s="35"/>
      <c r="H244" s="35"/>
      <c r="I244" s="35"/>
      <c r="J244" s="159"/>
      <c r="K244" s="159"/>
      <c r="L244" s="159"/>
      <c r="M244" s="159"/>
      <c r="N244" s="159"/>
      <c r="O244" s="159"/>
      <c r="P244" s="159"/>
      <c r="Q244" s="159"/>
      <c r="R244" s="35"/>
      <c r="S244" s="35"/>
    </row>
  </sheetData>
  <mergeCells count="1">
    <mergeCell ref="W5:Y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23FC-4C15-4E97-AEBE-10DCFE7FA33A}">
  <dimension ref="A1"/>
  <sheetViews>
    <sheetView workbookViewId="0">
      <selection activeCell="N12" sqref="N1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61"/>
  <sheetViews>
    <sheetView zoomScale="91" zoomScaleNormal="91" workbookViewId="0">
      <pane xSplit="7" ySplit="9" topLeftCell="H55" activePane="bottomRight" state="frozen"/>
      <selection pane="topRight" activeCell="G1" sqref="G1"/>
      <selection pane="bottomLeft" activeCell="A11" sqref="A11"/>
      <selection pane="bottomRight" activeCell="L73" sqref="L73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7.08984375" style="313" customWidth="1"/>
    <col min="6" max="6" width="0.90625" style="313" customWidth="1"/>
    <col min="7" max="7" width="7.08984375" style="313" customWidth="1"/>
    <col min="8" max="8" width="5.36328125" style="92" customWidth="1"/>
    <col min="9" max="9" width="5.36328125" customWidth="1"/>
    <col min="10" max="10" width="6.08984375" style="92" customWidth="1"/>
    <col min="11" max="11" width="1.81640625" style="92" customWidth="1"/>
    <col min="12" max="12" width="6.08984375" style="11" customWidth="1"/>
    <col min="13" max="13" width="1.6328125" style="92" customWidth="1"/>
    <col min="14" max="14" width="7.54296875" customWidth="1"/>
    <col min="15" max="15" width="2.08984375" customWidth="1"/>
    <col min="16" max="16" width="6.08984375" style="148" customWidth="1"/>
    <col min="17" max="17" width="1.36328125" style="4" customWidth="1"/>
    <col min="18" max="18" width="6.1796875" style="4" customWidth="1"/>
    <col min="19" max="19" width="2.08984375" customWidth="1"/>
    <col min="20" max="20" width="8.36328125" customWidth="1"/>
    <col min="21" max="21" width="7" style="92" customWidth="1"/>
    <col min="22" max="22" width="2.26953125" style="92" customWidth="1"/>
    <col min="23" max="23" width="6.7265625" style="11" customWidth="1"/>
    <col min="24" max="24" width="5.453125" style="11" customWidth="1"/>
    <col min="25" max="25" width="5.1796875" style="11" customWidth="1"/>
    <col min="26" max="26" width="5.81640625" style="11" customWidth="1"/>
    <col min="27" max="27" width="7.453125" customWidth="1"/>
    <col min="28" max="28" width="5.6328125" customWidth="1"/>
    <col min="29" max="29" width="7.1796875" customWidth="1"/>
    <col min="30" max="30" width="3.08984375" customWidth="1"/>
    <col min="31" max="31" width="9.6328125" customWidth="1"/>
    <col min="32" max="32" width="8.54296875" customWidth="1"/>
    <col min="43" max="43" width="14" customWidth="1"/>
    <col min="44" max="44" width="12.54296875" customWidth="1"/>
    <col min="45" max="45" width="10.90625" customWidth="1"/>
  </cols>
  <sheetData>
    <row r="1" spans="1:51">
      <c r="A1" s="46"/>
      <c r="B1" s="46"/>
      <c r="C1" s="46"/>
      <c r="D1" s="46"/>
      <c r="E1" s="316"/>
      <c r="F1" s="316"/>
      <c r="G1" s="316"/>
      <c r="H1" s="89"/>
      <c r="I1" s="46"/>
      <c r="J1" s="89"/>
      <c r="K1" s="89"/>
      <c r="L1" s="71"/>
      <c r="M1" s="89"/>
      <c r="N1" s="46"/>
      <c r="O1" s="46"/>
      <c r="P1" s="388"/>
      <c r="Q1" s="426"/>
      <c r="R1" s="426"/>
      <c r="S1" s="46"/>
      <c r="T1" s="46"/>
      <c r="U1" s="89"/>
      <c r="V1" s="89"/>
      <c r="W1" s="71"/>
      <c r="X1" s="71"/>
      <c r="Y1" s="71"/>
      <c r="Z1" s="71"/>
      <c r="AA1" s="46"/>
      <c r="AB1" s="46"/>
      <c r="AC1" s="46"/>
      <c r="AD1" s="46"/>
      <c r="AE1" s="46"/>
      <c r="AF1" s="46"/>
    </row>
    <row r="2" spans="1:51" s="181" customFormat="1" ht="31.8">
      <c r="A2" s="180"/>
      <c r="B2" s="180"/>
      <c r="C2" s="137" t="s">
        <v>440</v>
      </c>
      <c r="D2" s="180"/>
      <c r="E2" s="322"/>
      <c r="F2" s="322"/>
      <c r="G2" s="322"/>
      <c r="H2" s="191"/>
      <c r="I2" s="180"/>
      <c r="J2" s="191"/>
      <c r="K2" s="191"/>
      <c r="L2" s="196"/>
      <c r="M2" s="191"/>
      <c r="N2" s="180"/>
      <c r="O2" s="180"/>
      <c r="P2" s="428"/>
      <c r="Q2" s="443"/>
      <c r="R2" s="443"/>
      <c r="S2" s="180"/>
      <c r="T2" s="137" t="str">
        <f>+År!B2</f>
        <v>VOKSEN SAU :</v>
      </c>
      <c r="U2" s="191"/>
      <c r="V2" s="191"/>
      <c r="W2" s="196"/>
      <c r="X2" s="196"/>
      <c r="Y2" s="196"/>
      <c r="Z2" s="196"/>
      <c r="AA2" s="180"/>
      <c r="AB2" s="180"/>
      <c r="AC2" s="180"/>
      <c r="AD2" s="180"/>
      <c r="AE2" s="180"/>
      <c r="AF2" s="180"/>
    </row>
    <row r="3" spans="1:51">
      <c r="A3" s="46"/>
      <c r="B3" s="46"/>
      <c r="C3" s="46"/>
      <c r="D3" s="46"/>
      <c r="E3" s="316"/>
      <c r="F3" s="316"/>
      <c r="G3" s="316"/>
      <c r="H3" s="89"/>
      <c r="I3" s="46"/>
      <c r="J3" s="89"/>
      <c r="K3" s="89"/>
      <c r="L3" s="71"/>
      <c r="M3" s="89"/>
      <c r="N3" s="46"/>
      <c r="O3" s="46"/>
      <c r="P3" s="388"/>
      <c r="Q3" s="426"/>
      <c r="R3" s="426"/>
      <c r="S3" s="46"/>
      <c r="T3" s="46"/>
      <c r="U3" s="89"/>
      <c r="V3" s="89"/>
      <c r="W3" s="71"/>
      <c r="X3" s="71"/>
      <c r="Y3" s="71"/>
      <c r="Z3" s="71"/>
      <c r="AA3" s="46"/>
      <c r="AB3" s="46"/>
      <c r="AC3" s="46"/>
      <c r="AD3" s="46"/>
      <c r="AE3" s="46"/>
      <c r="AF3" s="46"/>
    </row>
    <row r="4" spans="1:51">
      <c r="A4" s="46"/>
      <c r="B4" s="46"/>
      <c r="C4" s="46"/>
      <c r="D4" s="46"/>
      <c r="E4" s="316"/>
      <c r="F4" s="316"/>
      <c r="G4" s="316"/>
      <c r="H4" s="89"/>
      <c r="I4" s="46"/>
      <c r="J4" s="89"/>
      <c r="K4" s="89"/>
      <c r="L4" s="71"/>
      <c r="M4" s="89"/>
      <c r="N4" s="46"/>
      <c r="O4" s="46"/>
      <c r="P4" s="388"/>
      <c r="Q4" s="426"/>
      <c r="R4" s="426"/>
      <c r="S4" s="46"/>
      <c r="T4" s="46"/>
      <c r="U4" s="89"/>
      <c r="V4" s="89"/>
      <c r="W4" s="71"/>
      <c r="X4" s="71"/>
      <c r="Y4" s="71"/>
      <c r="Z4" s="71"/>
      <c r="AA4" s="46"/>
      <c r="AB4" s="46"/>
      <c r="AC4" s="46"/>
      <c r="AD4" s="46"/>
      <c r="AE4" s="46"/>
      <c r="AF4" s="46"/>
    </row>
    <row r="5" spans="1:51" s="185" customFormat="1" ht="19.8">
      <c r="A5" s="183"/>
      <c r="B5" s="183"/>
      <c r="C5" s="183"/>
      <c r="D5" s="179" t="s">
        <v>5</v>
      </c>
      <c r="E5" s="346">
        <f>+År!R2</f>
        <v>52</v>
      </c>
      <c r="F5" s="346"/>
      <c r="G5" s="344"/>
      <c r="H5" s="204"/>
      <c r="I5" s="183"/>
      <c r="J5" s="200"/>
      <c r="K5" s="200"/>
      <c r="L5" s="202"/>
      <c r="M5" s="200"/>
      <c r="N5" s="183"/>
      <c r="O5" s="183"/>
      <c r="P5" s="428"/>
      <c r="Q5" s="443"/>
      <c r="R5" s="443"/>
      <c r="S5" s="183"/>
      <c r="T5" s="179" t="s">
        <v>425</v>
      </c>
      <c r="U5" s="200"/>
      <c r="V5" s="200"/>
      <c r="W5" s="202"/>
      <c r="X5" s="200"/>
      <c r="Y5" s="566">
        <f>SUM(G10:G25)</f>
        <v>99137</v>
      </c>
      <c r="Z5" s="567"/>
      <c r="AA5" s="572"/>
      <c r="AB5" s="205"/>
      <c r="AC5" s="202"/>
      <c r="AD5" s="202"/>
      <c r="AE5" s="183"/>
      <c r="AF5" s="183"/>
      <c r="AG5"/>
      <c r="AH5"/>
      <c r="AY5" s="184"/>
    </row>
    <row r="6" spans="1:51" ht="18.75" customHeight="1">
      <c r="A6" s="46"/>
      <c r="B6" s="51"/>
      <c r="C6" s="51"/>
      <c r="D6" s="51"/>
      <c r="E6" s="324"/>
      <c r="F6" s="324"/>
      <c r="G6" s="324"/>
      <c r="H6" s="94"/>
      <c r="I6" s="51"/>
      <c r="J6" s="94"/>
      <c r="K6" s="94"/>
      <c r="L6" s="72"/>
      <c r="M6" s="94"/>
      <c r="N6" s="51"/>
      <c r="O6" s="51"/>
      <c r="P6" s="388"/>
      <c r="Q6" s="426"/>
      <c r="R6" s="426"/>
      <c r="S6" s="51"/>
      <c r="T6" s="51"/>
      <c r="U6" s="89"/>
      <c r="V6" s="89"/>
      <c r="W6" s="198"/>
      <c r="X6" s="71"/>
      <c r="Y6" s="71"/>
      <c r="Z6" s="71"/>
      <c r="AA6" s="46"/>
      <c r="AB6" s="46"/>
      <c r="AC6" s="46"/>
      <c r="AD6" s="46"/>
      <c r="AE6" s="46"/>
      <c r="AF6" s="46"/>
      <c r="AT6" s="5"/>
    </row>
    <row r="7" spans="1:51" ht="17.399999999999999">
      <c r="A7" s="47"/>
      <c r="B7" s="47"/>
      <c r="C7" s="47"/>
      <c r="D7" s="47"/>
      <c r="E7" s="324" t="s">
        <v>2</v>
      </c>
      <c r="F7" s="324"/>
      <c r="G7" s="345"/>
      <c r="H7" s="144"/>
      <c r="I7" s="46"/>
      <c r="J7" s="89"/>
      <c r="K7" s="89"/>
      <c r="L7" s="18">
        <f>SUM(L10:L25)</f>
        <v>96693</v>
      </c>
      <c r="M7" s="89"/>
      <c r="N7" s="46"/>
      <c r="O7" s="46"/>
      <c r="P7" s="388"/>
      <c r="Q7" s="426"/>
      <c r="R7" s="426"/>
      <c r="S7" s="46"/>
      <c r="T7" s="51" t="s">
        <v>22</v>
      </c>
      <c r="U7" s="89"/>
      <c r="V7" s="89"/>
      <c r="W7" s="198" t="s">
        <v>403</v>
      </c>
      <c r="X7" s="72" t="s">
        <v>508</v>
      </c>
      <c r="Y7" s="71"/>
      <c r="Z7" s="71"/>
      <c r="AA7" s="51" t="s">
        <v>426</v>
      </c>
      <c r="AB7" s="46"/>
      <c r="AC7" s="46"/>
      <c r="AD7" s="46"/>
      <c r="AE7" s="51" t="s">
        <v>2</v>
      </c>
      <c r="AF7" s="46"/>
      <c r="AT7" s="4"/>
      <c r="AU7" s="4"/>
    </row>
    <row r="8" spans="1:51" ht="15.6">
      <c r="A8" s="46"/>
      <c r="B8" s="46"/>
      <c r="C8" s="46"/>
      <c r="D8" s="46"/>
      <c r="E8" s="324" t="s">
        <v>484</v>
      </c>
      <c r="F8" s="324"/>
      <c r="G8" s="324" t="s">
        <v>2</v>
      </c>
      <c r="H8" s="94" t="s">
        <v>2</v>
      </c>
      <c r="I8" s="108"/>
      <c r="J8" s="94" t="s">
        <v>1</v>
      </c>
      <c r="K8" s="94"/>
      <c r="L8" s="72" t="s">
        <v>2</v>
      </c>
      <c r="M8" s="94"/>
      <c r="N8" s="51" t="s">
        <v>22</v>
      </c>
      <c r="O8" s="51"/>
      <c r="P8" s="388" t="s">
        <v>22</v>
      </c>
      <c r="Q8" s="426"/>
      <c r="R8" s="426" t="s">
        <v>22</v>
      </c>
      <c r="S8" s="51"/>
      <c r="T8" s="51" t="s">
        <v>486</v>
      </c>
      <c r="U8" s="94" t="s">
        <v>22</v>
      </c>
      <c r="V8" s="94"/>
      <c r="W8" s="72" t="s">
        <v>488</v>
      </c>
      <c r="X8" s="72" t="s">
        <v>533</v>
      </c>
      <c r="Y8" s="72" t="s">
        <v>533</v>
      </c>
      <c r="Z8" s="72" t="s">
        <v>533</v>
      </c>
      <c r="AA8" s="51" t="s">
        <v>415</v>
      </c>
      <c r="AB8" s="51" t="s">
        <v>482</v>
      </c>
      <c r="AC8" s="51" t="s">
        <v>413</v>
      </c>
      <c r="AD8" s="46"/>
      <c r="AE8" s="51" t="s">
        <v>430</v>
      </c>
      <c r="AF8" s="46"/>
    </row>
    <row r="9" spans="1:51" ht="20.100000000000001" customHeight="1">
      <c r="A9" s="46"/>
      <c r="B9" s="51" t="s">
        <v>89</v>
      </c>
      <c r="C9" s="51" t="s">
        <v>441</v>
      </c>
      <c r="D9" s="47"/>
      <c r="E9" s="325" t="s">
        <v>485</v>
      </c>
      <c r="F9" s="325"/>
      <c r="G9" s="325" t="s">
        <v>8</v>
      </c>
      <c r="H9" s="95" t="s">
        <v>403</v>
      </c>
      <c r="I9" s="108" t="s">
        <v>487</v>
      </c>
      <c r="J9" s="95" t="s">
        <v>403</v>
      </c>
      <c r="K9" s="95"/>
      <c r="L9" s="73" t="s">
        <v>655</v>
      </c>
      <c r="M9" s="95"/>
      <c r="N9" s="52" t="s">
        <v>0</v>
      </c>
      <c r="O9" s="52"/>
      <c r="P9" s="389" t="s">
        <v>655</v>
      </c>
      <c r="Q9" s="426"/>
      <c r="R9" s="461" t="s">
        <v>659</v>
      </c>
      <c r="S9" s="51"/>
      <c r="T9" s="52" t="s">
        <v>414</v>
      </c>
      <c r="U9" s="95" t="s">
        <v>44</v>
      </c>
      <c r="V9" s="95"/>
      <c r="W9" s="73" t="s">
        <v>489</v>
      </c>
      <c r="X9" s="73" t="s">
        <v>559</v>
      </c>
      <c r="Y9" s="73" t="s">
        <v>560</v>
      </c>
      <c r="Z9" s="73" t="s">
        <v>667</v>
      </c>
      <c r="AA9" s="52" t="s">
        <v>44</v>
      </c>
      <c r="AB9" s="52" t="s">
        <v>483</v>
      </c>
      <c r="AC9" s="52" t="s">
        <v>414</v>
      </c>
      <c r="AD9" s="46"/>
      <c r="AE9" s="52" t="s">
        <v>68</v>
      </c>
      <c r="AF9" s="46"/>
      <c r="AG9" s="4"/>
      <c r="AH9" s="58"/>
      <c r="AI9" s="1"/>
      <c r="AJ9" s="5"/>
    </row>
    <row r="10" spans="1:51" ht="15.6">
      <c r="A10" s="46"/>
      <c r="B10" s="65">
        <f>+'Ark1'!C926</f>
        <v>2024</v>
      </c>
      <c r="C10" s="65">
        <f>+'Ark1'!N926</f>
        <v>409</v>
      </c>
      <c r="D10" s="65" t="s">
        <v>458</v>
      </c>
      <c r="E10" s="326">
        <f>+'Ark1'!Q926</f>
        <v>113</v>
      </c>
      <c r="F10" s="325"/>
      <c r="G10" s="326">
        <f>+'Ark1'!R926</f>
        <v>245</v>
      </c>
      <c r="H10" s="194">
        <f>+'Ark1'!AG926</f>
        <v>6.9990699586960789E-2</v>
      </c>
      <c r="I10" s="109">
        <f t="shared" ref="I10:I25" si="0">+H10-H27</f>
        <v>2.53822216356182E-2</v>
      </c>
      <c r="J10" s="194">
        <f>+'Ark1'!AH926</f>
        <v>8.1632653061224492</v>
      </c>
      <c r="K10" s="95"/>
      <c r="L10" s="446">
        <f>+'Ark1'!AI926</f>
        <v>233</v>
      </c>
      <c r="M10" s="95"/>
      <c r="N10" s="66">
        <f>+'Ark1'!S926</f>
        <v>2.2244897959183674</v>
      </c>
      <c r="O10" s="52"/>
      <c r="P10" s="148">
        <f>+IF(L10=0,"",'Ark1'!AJ926)</f>
        <v>90.699999999999989</v>
      </c>
      <c r="Q10" s="426"/>
      <c r="R10" s="22">
        <f>+IF(L10=0,"",'Ark1'!AL926)</f>
        <v>11.830663814825938</v>
      </c>
      <c r="S10" s="51"/>
      <c r="T10" s="66">
        <f>+'Ark1'!T926</f>
        <v>3.4857142857142871</v>
      </c>
      <c r="U10" s="250">
        <f>+'Ark1'!U926</f>
        <v>8.8371428571428652</v>
      </c>
      <c r="V10" s="95"/>
      <c r="W10" s="136">
        <f>+'Ark1'!W926</f>
        <v>0</v>
      </c>
      <c r="X10" s="136">
        <f>+'Ark1'!X926</f>
        <v>0</v>
      </c>
      <c r="Y10" s="136">
        <f>+'Ark1'!Y926</f>
        <v>0</v>
      </c>
      <c r="Z10" s="136">
        <f>+'Ark1'!Z926</f>
        <v>1.1538966812589382</v>
      </c>
      <c r="AA10" s="66">
        <f>+'Ark1'!AA926</f>
        <v>1.2851634712576685</v>
      </c>
      <c r="AB10" s="66">
        <f>+'Ark1'!AB926</f>
        <v>1.2506324930422443</v>
      </c>
      <c r="AC10" s="66">
        <f>+'Ark1'!AC926</f>
        <v>-0.20446262022993397</v>
      </c>
      <c r="AD10" s="46"/>
      <c r="AE10" s="66">
        <f t="shared" ref="AE10:AE59" si="1">+G10/E10</f>
        <v>2.168141592920354</v>
      </c>
      <c r="AF10" s="46"/>
      <c r="AG10" s="4"/>
      <c r="AH10" s="58"/>
      <c r="AI10" s="1"/>
      <c r="AJ10" s="5"/>
    </row>
    <row r="11" spans="1:51" ht="15.6">
      <c r="A11" s="46"/>
      <c r="B11" s="65">
        <f>+'Ark1'!C927</f>
        <v>2024</v>
      </c>
      <c r="C11" s="65">
        <f>+'Ark1'!N927</f>
        <v>410</v>
      </c>
      <c r="D11" s="65" t="s">
        <v>459</v>
      </c>
      <c r="E11" s="326">
        <f>+'Ark1'!Q927</f>
        <v>968</v>
      </c>
      <c r="F11" s="325"/>
      <c r="G11" s="326">
        <f>+'Ark1'!R927</f>
        <v>3350</v>
      </c>
      <c r="H11" s="194">
        <f>+'Ark1'!AG927</f>
        <v>1.4251161581826699</v>
      </c>
      <c r="I11" s="109">
        <f t="shared" si="0"/>
        <v>8.5048275396213402E-2</v>
      </c>
      <c r="J11" s="194">
        <f>+'Ark1'!AH927</f>
        <v>9.4925373134328392</v>
      </c>
      <c r="K11" s="95"/>
      <c r="L11" s="446">
        <f>+'Ark1'!AI927</f>
        <v>3188</v>
      </c>
      <c r="M11" s="95"/>
      <c r="N11" s="66">
        <f>+'Ark1'!S927</f>
        <v>4.0232835820895509</v>
      </c>
      <c r="O11" s="52"/>
      <c r="P11" s="148">
        <f>+IF(L11=0,"",'Ark1'!AJ927)</f>
        <v>97.014335006273612</v>
      </c>
      <c r="Q11" s="426"/>
      <c r="R11" s="22">
        <f>+IF(L11=0,"",'Ark1'!AL927)</f>
        <v>14.439592210266303</v>
      </c>
      <c r="S11" s="51"/>
      <c r="T11" s="66">
        <f>+'Ark1'!T927</f>
        <v>5.258805970149254</v>
      </c>
      <c r="U11" s="250">
        <f>+'Ark1'!U927</f>
        <v>13.15961194029855</v>
      </c>
      <c r="V11" s="95"/>
      <c r="W11" s="136">
        <f>+'Ark1'!W927</f>
        <v>1.2238805970149258</v>
      </c>
      <c r="X11" s="136">
        <f>+'Ark1'!X927</f>
        <v>0</v>
      </c>
      <c r="Y11" s="136">
        <f>+'Ark1'!Y927</f>
        <v>0</v>
      </c>
      <c r="Z11" s="136">
        <f>+'Ark1'!Z927</f>
        <v>1.2915044444389279</v>
      </c>
      <c r="AA11" s="66">
        <f>+'Ark1'!AA927</f>
        <v>1.2280531711709353</v>
      </c>
      <c r="AB11" s="66">
        <f>+'Ark1'!AB927</f>
        <v>2.0564144439624745</v>
      </c>
      <c r="AC11" s="66">
        <f>+'Ark1'!AC927</f>
        <v>42.831838831790151</v>
      </c>
      <c r="AD11" s="46"/>
      <c r="AE11" s="66">
        <f t="shared" si="1"/>
        <v>3.4607438016528924</v>
      </c>
      <c r="AF11" s="46"/>
      <c r="AG11" s="4"/>
      <c r="AH11" s="58"/>
      <c r="AI11" s="1"/>
      <c r="AJ11" s="5"/>
    </row>
    <row r="12" spans="1:51" ht="15.6">
      <c r="A12" s="46"/>
      <c r="B12" s="65">
        <f>+'Ark1'!C928</f>
        <v>2024</v>
      </c>
      <c r="C12" s="65">
        <f>+'Ark1'!N928</f>
        <v>415</v>
      </c>
      <c r="D12" s="65" t="s">
        <v>460</v>
      </c>
      <c r="E12" s="326">
        <f>+'Ark1'!Q928</f>
        <v>2442</v>
      </c>
      <c r="F12" s="325"/>
      <c r="G12" s="326">
        <f>+'Ark1'!R928</f>
        <v>6987</v>
      </c>
      <c r="H12" s="194">
        <f>+'Ark1'!AG928</f>
        <v>3.9892823811643505</v>
      </c>
      <c r="I12" s="109">
        <f t="shared" si="0"/>
        <v>0.10425843671298241</v>
      </c>
      <c r="J12" s="194">
        <f>+'Ark1'!AH928</f>
        <v>6.6838414197795908</v>
      </c>
      <c r="K12" s="95"/>
      <c r="L12" s="446">
        <f>+'Ark1'!AI928</f>
        <v>6805</v>
      </c>
      <c r="M12" s="95"/>
      <c r="N12" s="66">
        <f>+'Ark1'!S928</f>
        <v>5.1132102476026917</v>
      </c>
      <c r="O12" s="52"/>
      <c r="P12" s="148">
        <f>+IF(L12=0,"",'Ark1'!AJ928)</f>
        <v>102.81754592211605</v>
      </c>
      <c r="Q12" s="426"/>
      <c r="R12" s="22">
        <f>+IF(L12=0,"",'Ark1'!AL928)</f>
        <v>16.40363690194005</v>
      </c>
      <c r="S12" s="51"/>
      <c r="T12" s="66">
        <f>+'Ark1'!T928</f>
        <v>6.1349649348790631</v>
      </c>
      <c r="U12" s="250">
        <f>+'Ark1'!U928</f>
        <v>17.662072420208965</v>
      </c>
      <c r="V12" s="95"/>
      <c r="W12" s="136">
        <f>+'Ark1'!W928</f>
        <v>8.2868183769858312</v>
      </c>
      <c r="X12" s="136">
        <f>+'Ark1'!X928</f>
        <v>82.667811650207497</v>
      </c>
      <c r="Y12" s="136">
        <f>+'Ark1'!Y928</f>
        <v>0</v>
      </c>
      <c r="Z12" s="136">
        <f>+'Ark1'!Z928</f>
        <v>1.4341481964173111</v>
      </c>
      <c r="AA12" s="66">
        <f>+'Ark1'!AA928</f>
        <v>1.2710205182787322</v>
      </c>
      <c r="AB12" s="66">
        <f>+'Ark1'!AB928</f>
        <v>2.3462215791867607</v>
      </c>
      <c r="AC12" s="66">
        <f>+'Ark1'!AC928</f>
        <v>12.19759254396318</v>
      </c>
      <c r="AD12" s="46"/>
      <c r="AE12" s="66">
        <f t="shared" si="1"/>
        <v>2.861179361179361</v>
      </c>
      <c r="AF12" s="46"/>
      <c r="AG12" s="4"/>
      <c r="AH12" s="58"/>
      <c r="AI12" s="1"/>
      <c r="AJ12" s="5"/>
    </row>
    <row r="13" spans="1:51" ht="15.6">
      <c r="A13" s="46"/>
      <c r="B13" s="65">
        <f>+'Ark1'!C929</f>
        <v>2024</v>
      </c>
      <c r="C13" s="65">
        <f>+'Ark1'!N929</f>
        <v>420</v>
      </c>
      <c r="D13" s="65" t="s">
        <v>461</v>
      </c>
      <c r="E13" s="326">
        <f>+'Ark1'!Q929</f>
        <v>4671</v>
      </c>
      <c r="F13" s="325"/>
      <c r="G13" s="326">
        <f>+'Ark1'!R929</f>
        <v>12373</v>
      </c>
      <c r="H13" s="194">
        <f>+'Ark1'!AG929</f>
        <v>9.1289227328667426</v>
      </c>
      <c r="I13" s="109">
        <f t="shared" si="0"/>
        <v>3.2887927983562548E-3</v>
      </c>
      <c r="J13" s="194">
        <f>+'Ark1'!AH929</f>
        <v>5.01091085427948</v>
      </c>
      <c r="K13" s="95"/>
      <c r="L13" s="446">
        <f>+'Ark1'!AI929</f>
        <v>12167</v>
      </c>
      <c r="M13" s="95"/>
      <c r="N13" s="66">
        <f>+'Ark1'!S929</f>
        <v>5.6573991756243425</v>
      </c>
      <c r="O13" s="52"/>
      <c r="P13" s="148">
        <f>+IF(L13=0,"",'Ark1'!AJ929)</f>
        <v>109.53952494452206</v>
      </c>
      <c r="Q13" s="426"/>
      <c r="R13" s="22">
        <f>+IF(L13=0,"",'Ark1'!AL929)</f>
        <v>17.505118588452284</v>
      </c>
      <c r="S13" s="51"/>
      <c r="T13" s="66">
        <f>+'Ark1'!T929</f>
        <v>5.6986987796007424</v>
      </c>
      <c r="U13" s="250">
        <f>+'Ark1'!U929</f>
        <v>22.823494706215197</v>
      </c>
      <c r="V13" s="95"/>
      <c r="W13" s="136">
        <f>+'Ark1'!W929</f>
        <v>8.8903257092055288</v>
      </c>
      <c r="X13" s="136">
        <f>+'Ark1'!X929</f>
        <v>100</v>
      </c>
      <c r="Y13" s="136">
        <f>+'Ark1'!Y929</f>
        <v>48.104744201083001</v>
      </c>
      <c r="Z13" s="136">
        <f>+'Ark1'!Z929</f>
        <v>1.4685875461897306</v>
      </c>
      <c r="AA13" s="66">
        <f>+'Ark1'!AA929</f>
        <v>1.2401952037215762</v>
      </c>
      <c r="AB13" s="66">
        <f>+'Ark1'!AB929</f>
        <v>2.0770098357454163</v>
      </c>
      <c r="AC13" s="66">
        <f>+'Ark1'!AC929</f>
        <v>15.659349574979212</v>
      </c>
      <c r="AD13" s="46"/>
      <c r="AE13" s="66">
        <f t="shared" si="1"/>
        <v>2.6488974523656603</v>
      </c>
      <c r="AF13" s="46"/>
      <c r="AG13" s="4"/>
      <c r="AH13" s="58"/>
      <c r="AI13" s="1"/>
      <c r="AJ13" s="5"/>
      <c r="AL13" s="2"/>
      <c r="AM13" s="2"/>
      <c r="AN13" s="2"/>
    </row>
    <row r="14" spans="1:51" ht="15.6">
      <c r="A14" s="46"/>
      <c r="B14" s="65">
        <f>+'Ark1'!C930</f>
        <v>2024</v>
      </c>
      <c r="C14" s="65">
        <f>+'Ark1'!N930</f>
        <v>425</v>
      </c>
      <c r="D14" s="65" t="s">
        <v>462</v>
      </c>
      <c r="E14" s="326">
        <f>+'Ark1'!Q930</f>
        <v>5041</v>
      </c>
      <c r="F14" s="325"/>
      <c r="G14" s="326">
        <f>+'Ark1'!R930</f>
        <v>11962</v>
      </c>
      <c r="H14" s="194">
        <f>+'Ark1'!AG930</f>
        <v>10.298098118872659</v>
      </c>
      <c r="I14" s="109">
        <f t="shared" si="0"/>
        <v>-0.44083946363018178</v>
      </c>
      <c r="J14" s="194">
        <f>+'Ark1'!AH930</f>
        <v>3.3188430028423341</v>
      </c>
      <c r="K14" s="95"/>
      <c r="L14" s="446">
        <f>+'Ark1'!AI930</f>
        <v>11763</v>
      </c>
      <c r="M14" s="95"/>
      <c r="N14" s="66">
        <f>+'Ark1'!S930</f>
        <v>6.3392409296104306</v>
      </c>
      <c r="O14" s="52"/>
      <c r="P14" s="148">
        <f>+IF(L14=0,"",'Ark1'!AJ930)</f>
        <v>112.55738332058132</v>
      </c>
      <c r="Q14" s="426"/>
      <c r="R14" s="22">
        <f>+IF(L14=0,"",'Ark1'!AL930)</f>
        <v>18.829769235251785</v>
      </c>
      <c r="S14" s="51"/>
      <c r="T14" s="66">
        <f>+'Ark1'!T930</f>
        <v>5.7884133088112364</v>
      </c>
      <c r="U14" s="250">
        <f>+'Ark1'!U930</f>
        <v>26.631207155993994</v>
      </c>
      <c r="V14" s="95"/>
      <c r="W14" s="136">
        <f>+'Ark1'!W930</f>
        <v>7.9668951680321012</v>
      </c>
      <c r="X14" s="136">
        <f>+'Ark1'!X930</f>
        <v>100</v>
      </c>
      <c r="Y14" s="136">
        <f>+'Ark1'!Y930</f>
        <v>100</v>
      </c>
      <c r="Z14" s="136">
        <f>+'Ark1'!Z930</f>
        <v>0.85418315098200692</v>
      </c>
      <c r="AA14" s="66">
        <f>+'Ark1'!AA930</f>
        <v>1.0305223354537203</v>
      </c>
      <c r="AB14" s="66">
        <f>+'Ark1'!AB930</f>
        <v>1.9114635407975036</v>
      </c>
      <c r="AC14" s="66">
        <f>+'Ark1'!AC930</f>
        <v>16.380109722955623</v>
      </c>
      <c r="AD14" s="46"/>
      <c r="AE14" s="66">
        <f t="shared" si="1"/>
        <v>2.3729418766117836</v>
      </c>
      <c r="AF14" s="46"/>
      <c r="AG14" s="4"/>
      <c r="AH14" s="58"/>
      <c r="AI14" s="13"/>
      <c r="AJ14" s="5"/>
      <c r="AL14" s="2"/>
      <c r="AM14" s="2"/>
      <c r="AN14" s="4"/>
      <c r="AO14" s="4"/>
      <c r="AP14" s="4"/>
    </row>
    <row r="15" spans="1:51" ht="15.6">
      <c r="A15" s="46"/>
      <c r="B15" s="65">
        <f>+'Ark1'!C931</f>
        <v>2024</v>
      </c>
      <c r="C15" s="65">
        <f>+'Ark1'!N931</f>
        <v>428</v>
      </c>
      <c r="D15" s="65" t="s">
        <v>463</v>
      </c>
      <c r="E15" s="326">
        <f>+'Ark1'!Q931</f>
        <v>4379</v>
      </c>
      <c r="F15" s="325"/>
      <c r="G15" s="326">
        <f>+'Ark1'!R931</f>
        <v>8912</v>
      </c>
      <c r="H15" s="194">
        <f>+'Ark1'!AG931</f>
        <v>8.3756539302407287</v>
      </c>
      <c r="I15" s="109">
        <f t="shared" si="0"/>
        <v>-0.30950367477682583</v>
      </c>
      <c r="J15" s="194">
        <f>+'Ark1'!AH931</f>
        <v>2.1768402154398565</v>
      </c>
      <c r="K15" s="95"/>
      <c r="L15" s="446">
        <f>+'Ark1'!AI931</f>
        <v>8752</v>
      </c>
      <c r="M15" s="95"/>
      <c r="N15" s="66">
        <f>+'Ark1'!S931</f>
        <v>6.7935368043087987</v>
      </c>
      <c r="O15" s="52"/>
      <c r="P15" s="148">
        <f>+IF(L15=0,"",'Ark1'!AJ931)</f>
        <v>113.97947897623382</v>
      </c>
      <c r="Q15" s="426"/>
      <c r="R15" s="22">
        <f>+IF(L15=0,"",'Ark1'!AL931)</f>
        <v>19.798133334298225</v>
      </c>
      <c r="S15" s="51"/>
      <c r="T15" s="66">
        <f>+'Ark1'!T931</f>
        <v>6.0225538599640922</v>
      </c>
      <c r="U15" s="250">
        <f>+'Ark1'!U931</f>
        <v>29.072419210053766</v>
      </c>
      <c r="V15" s="95"/>
      <c r="W15" s="136">
        <f>+'Ark1'!W931</f>
        <v>8.1799820466786315</v>
      </c>
      <c r="X15" s="136">
        <f>+'Ark1'!X931</f>
        <v>100</v>
      </c>
      <c r="Y15" s="136">
        <f>+'Ark1'!Y931</f>
        <v>100</v>
      </c>
      <c r="Z15" s="136">
        <f>+'Ark1'!Z931</f>
        <v>0.57181133679362817</v>
      </c>
      <c r="AA15" s="66">
        <f>+'Ark1'!AA931</f>
        <v>1.0083864962625817</v>
      </c>
      <c r="AB15" s="66">
        <f>+'Ark1'!AB931</f>
        <v>1.7762037499852779</v>
      </c>
      <c r="AC15" s="66">
        <f>+'Ark1'!AC931</f>
        <v>10.468586318761956</v>
      </c>
      <c r="AD15" s="46"/>
      <c r="AE15" s="66">
        <f t="shared" si="1"/>
        <v>2.0351678465403058</v>
      </c>
      <c r="AF15" s="46"/>
      <c r="AG15" s="4"/>
      <c r="AH15" s="58"/>
      <c r="AI15" s="1"/>
      <c r="AJ15" s="5"/>
    </row>
    <row r="16" spans="1:51" ht="15.6">
      <c r="A16" s="46"/>
      <c r="B16" s="65">
        <f>+'Ark1'!C932</f>
        <v>2024</v>
      </c>
      <c r="C16" s="65">
        <f>+'Ark1'!N932</f>
        <v>430</v>
      </c>
      <c r="D16" s="65" t="s">
        <v>464</v>
      </c>
      <c r="E16" s="326">
        <f>+'Ark1'!Q932</f>
        <v>5455</v>
      </c>
      <c r="F16" s="325"/>
      <c r="G16" s="326">
        <f>+'Ark1'!R932</f>
        <v>14314</v>
      </c>
      <c r="H16" s="194">
        <f>+'Ark1'!AG932</f>
        <v>14.599796147359751</v>
      </c>
      <c r="I16" s="109">
        <f t="shared" si="0"/>
        <v>-0.55307113307110356</v>
      </c>
      <c r="J16" s="194">
        <f>+'Ark1'!AH932</f>
        <v>1.9002375296912113</v>
      </c>
      <c r="K16" s="95"/>
      <c r="L16" s="446">
        <f>+'Ark1'!AI932</f>
        <v>14019</v>
      </c>
      <c r="M16" s="95"/>
      <c r="N16" s="66">
        <f>+'Ark1'!S932</f>
        <v>7.296981975688138</v>
      </c>
      <c r="O16" s="52"/>
      <c r="P16" s="148">
        <f>+IF(L16=0,"",'Ark1'!AJ932)</f>
        <v>115.06459804550978</v>
      </c>
      <c r="Q16" s="426"/>
      <c r="R16" s="22">
        <f>+IF(L16=0,"",'Ark1'!AL932)</f>
        <v>20.857516980737156</v>
      </c>
      <c r="S16" s="51"/>
      <c r="T16" s="66">
        <f>+'Ark1'!T932</f>
        <v>6.3668436495738412</v>
      </c>
      <c r="U16" s="250">
        <f>+'Ark1'!U932</f>
        <v>31.551746541847372</v>
      </c>
      <c r="V16" s="95"/>
      <c r="W16" s="136">
        <f>+'Ark1'!W932</f>
        <v>10.9892413022216</v>
      </c>
      <c r="X16" s="136">
        <f>+'Ark1'!X932</f>
        <v>100</v>
      </c>
      <c r="Y16" s="136">
        <f>+'Ark1'!Y932</f>
        <v>100</v>
      </c>
      <c r="Z16" s="136">
        <f>+'Ark1'!Z932</f>
        <v>1.0023007393505483</v>
      </c>
      <c r="AA16" s="66">
        <f>+'Ark1'!AA932</f>
        <v>0.94165883694223618</v>
      </c>
      <c r="AB16" s="66">
        <f>+'Ark1'!AB932</f>
        <v>1.8159075388770316</v>
      </c>
      <c r="AC16" s="66">
        <f>+'Ark1'!AC932</f>
        <v>16.277861715632589</v>
      </c>
      <c r="AD16" s="46"/>
      <c r="AE16" s="66">
        <f t="shared" si="1"/>
        <v>2.6240146654445464</v>
      </c>
      <c r="AF16" s="46"/>
      <c r="AG16" s="4"/>
      <c r="AH16" s="58"/>
      <c r="AI16" s="1"/>
      <c r="AJ16" s="5"/>
    </row>
    <row r="17" spans="1:42" ht="15.6">
      <c r="A17" s="46"/>
      <c r="B17" s="65">
        <f>+'Ark1'!C933</f>
        <v>2024</v>
      </c>
      <c r="C17" s="65">
        <f>+'Ark1'!N933</f>
        <v>433</v>
      </c>
      <c r="D17" s="65" t="s">
        <v>465</v>
      </c>
      <c r="E17" s="326">
        <f>+'Ark1'!Q933</f>
        <v>4318</v>
      </c>
      <c r="F17" s="325"/>
      <c r="G17" s="326">
        <f>+'Ark1'!R933</f>
        <v>8853</v>
      </c>
      <c r="H17" s="194">
        <f>+'Ark1'!AG933</f>
        <v>9.7394332663846317</v>
      </c>
      <c r="I17" s="109">
        <f t="shared" si="0"/>
        <v>-2.8413197664038492E-2</v>
      </c>
      <c r="J17" s="194">
        <f>+'Ark1'!AH933</f>
        <v>1.6830452953800976</v>
      </c>
      <c r="K17" s="95"/>
      <c r="L17" s="446">
        <f>+'Ark1'!AI933</f>
        <v>8683</v>
      </c>
      <c r="M17" s="95"/>
      <c r="N17" s="66">
        <f>+'Ark1'!S933</f>
        <v>7.7699085055913262</v>
      </c>
      <c r="O17" s="52"/>
      <c r="P17" s="148">
        <f>+IF(L17=0,"",'Ark1'!AJ933)</f>
        <v>116.14232408153867</v>
      </c>
      <c r="Q17" s="426"/>
      <c r="R17" s="22">
        <f>+IF(L17=0,"",'Ark1'!AL933)</f>
        <v>21.892456776959158</v>
      </c>
      <c r="S17" s="51"/>
      <c r="T17" s="66">
        <f>+'Ark1'!T933</f>
        <v>6.8184796114311554</v>
      </c>
      <c r="U17" s="250">
        <f>+'Ark1'!U933</f>
        <v>34.03148085394799</v>
      </c>
      <c r="V17" s="95"/>
      <c r="W17" s="136">
        <f>+'Ark1'!W933</f>
        <v>15.497571444708004</v>
      </c>
      <c r="X17" s="136">
        <f>+'Ark1'!X933</f>
        <v>100</v>
      </c>
      <c r="Y17" s="136">
        <f>+'Ark1'!Y933</f>
        <v>100</v>
      </c>
      <c r="Z17" s="136">
        <f>+'Ark1'!Z933</f>
        <v>0.57691540880197756</v>
      </c>
      <c r="AA17" s="66">
        <f>+'Ark1'!AA933</f>
        <v>0.89757279201455908</v>
      </c>
      <c r="AB17" s="66">
        <f>+'Ark1'!AB933</f>
        <v>1.8210739925495063</v>
      </c>
      <c r="AC17" s="66">
        <f>+'Ark1'!AC933</f>
        <v>11.489811026096575</v>
      </c>
      <c r="AD17" s="46"/>
      <c r="AE17" s="66">
        <f t="shared" si="1"/>
        <v>2.0502547475683186</v>
      </c>
      <c r="AF17" s="46"/>
      <c r="AG17" s="4"/>
      <c r="AH17" s="58"/>
      <c r="AI17" s="1"/>
      <c r="AJ17" s="5"/>
      <c r="AL17" s="2"/>
      <c r="AM17" s="2"/>
      <c r="AN17" s="2"/>
    </row>
    <row r="18" spans="1:42" ht="15.6">
      <c r="A18" s="46"/>
      <c r="B18" s="65">
        <f>+'Ark1'!C934</f>
        <v>2024</v>
      </c>
      <c r="C18" s="65">
        <f>+'Ark1'!N934</f>
        <v>435</v>
      </c>
      <c r="D18" s="65" t="s">
        <v>466</v>
      </c>
      <c r="E18" s="326">
        <f>+'Ark1'!Q934</f>
        <v>4712</v>
      </c>
      <c r="F18" s="325"/>
      <c r="G18" s="326">
        <f>+'Ark1'!R934</f>
        <v>11493</v>
      </c>
      <c r="H18" s="194">
        <f>+'Ark1'!AG934</f>
        <v>13.553879520050662</v>
      </c>
      <c r="I18" s="109">
        <f t="shared" si="0"/>
        <v>3.6960160576334999E-2</v>
      </c>
      <c r="J18" s="194">
        <f>+'Ark1'!AH934</f>
        <v>1.409553641346907</v>
      </c>
      <c r="K18" s="95"/>
      <c r="L18" s="446">
        <f>+'Ark1'!AI934</f>
        <v>11171</v>
      </c>
      <c r="M18" s="95"/>
      <c r="N18" s="66">
        <f>+'Ark1'!S934</f>
        <v>8.2466718872357081</v>
      </c>
      <c r="O18" s="52"/>
      <c r="P18" s="148">
        <f>+IF(L18=0,"",'Ark1'!AJ934)</f>
        <v>116.91972070539816</v>
      </c>
      <c r="Q18" s="426"/>
      <c r="R18" s="22">
        <f>+IF(L18=0,"",'Ark1'!AL934)</f>
        <v>23.010888611540928</v>
      </c>
      <c r="S18" s="51"/>
      <c r="T18" s="66">
        <f>+'Ark1'!T934</f>
        <v>7.2960932741668847</v>
      </c>
      <c r="U18" s="250">
        <f>+'Ark1'!U934</f>
        <v>36.481092839118993</v>
      </c>
      <c r="V18" s="95"/>
      <c r="W18" s="136">
        <f>+'Ark1'!W934</f>
        <v>22.561559209953881</v>
      </c>
      <c r="X18" s="136">
        <f>+'Ark1'!X934</f>
        <v>100</v>
      </c>
      <c r="Y18" s="136">
        <f>+'Ark1'!Y934</f>
        <v>100</v>
      </c>
      <c r="Z18" s="136">
        <f>+'Ark1'!Z934</f>
        <v>1.2848169132196929</v>
      </c>
      <c r="AA18" s="66">
        <f>+'Ark1'!AA934</f>
        <v>0.87442092557066797</v>
      </c>
      <c r="AB18" s="66">
        <f>+'Ark1'!AB934</f>
        <v>1.8880020829729505</v>
      </c>
      <c r="AC18" s="66">
        <f>+'Ark1'!AC934</f>
        <v>11.085782805989609</v>
      </c>
      <c r="AD18" s="46"/>
      <c r="AE18" s="66">
        <f t="shared" si="1"/>
        <v>2.4390916808149408</v>
      </c>
      <c r="AF18" s="46"/>
      <c r="AG18" s="4"/>
      <c r="AH18" s="58"/>
      <c r="AI18" s="1"/>
      <c r="AJ18" s="5"/>
      <c r="AL18" s="2"/>
      <c r="AM18" s="2"/>
      <c r="AN18" s="2"/>
    </row>
    <row r="19" spans="1:42" ht="15.6">
      <c r="A19" s="46"/>
      <c r="B19" s="65">
        <f>+'Ark1'!C935</f>
        <v>2024</v>
      </c>
      <c r="C19" s="65">
        <f>+'Ark1'!N935</f>
        <v>438</v>
      </c>
      <c r="D19" s="65" t="s">
        <v>467</v>
      </c>
      <c r="E19" s="326">
        <f>+'Ark1'!Q935</f>
        <v>3210</v>
      </c>
      <c r="F19" s="325"/>
      <c r="G19" s="326">
        <f>+'Ark1'!R935</f>
        <v>5689</v>
      </c>
      <c r="H19" s="194">
        <f>+'Ark1'!AG935</f>
        <v>7.176854288033506</v>
      </c>
      <c r="I19" s="109">
        <f t="shared" si="0"/>
        <v>-4.085161529587289E-2</v>
      </c>
      <c r="J19" s="194">
        <f>+'Ark1'!AH935</f>
        <v>1.3183336262963623</v>
      </c>
      <c r="K19" s="95"/>
      <c r="L19" s="446">
        <f>+'Ark1'!AI935</f>
        <v>5508</v>
      </c>
      <c r="M19" s="95"/>
      <c r="N19" s="66">
        <f>+'Ark1'!S935</f>
        <v>8.6858850413077864</v>
      </c>
      <c r="O19" s="52"/>
      <c r="P19" s="148">
        <f>+IF(L19=0,"",'Ark1'!AJ935)</f>
        <v>117.78064633260681</v>
      </c>
      <c r="Q19" s="426"/>
      <c r="R19" s="22">
        <f>+IF(L19=0,"",'Ark1'!AL935)</f>
        <v>24.06265242393583</v>
      </c>
      <c r="S19" s="51"/>
      <c r="T19" s="66">
        <f>+'Ark1'!T935</f>
        <v>7.8822288627175281</v>
      </c>
      <c r="U19" s="250">
        <f>+'Ark1'!U935</f>
        <v>39.024362805414007</v>
      </c>
      <c r="V19" s="95"/>
      <c r="W19" s="136">
        <f>+'Ark1'!W935</f>
        <v>32.993496220776926</v>
      </c>
      <c r="X19" s="136">
        <f>+'Ark1'!X935</f>
        <v>100</v>
      </c>
      <c r="Y19" s="136">
        <f>+'Ark1'!Y935</f>
        <v>100</v>
      </c>
      <c r="Z19" s="136">
        <f>+'Ark1'!Z935</f>
        <v>0.57922723190703196</v>
      </c>
      <c r="AA19" s="66">
        <f>+'Ark1'!AA935</f>
        <v>0.86915833123142716</v>
      </c>
      <c r="AB19" s="66">
        <f>+'Ark1'!AB935</f>
        <v>1.9315539260326684</v>
      </c>
      <c r="AC19" s="66">
        <f>+'Ark1'!AC935</f>
        <v>12.074990982223405</v>
      </c>
      <c r="AD19" s="46"/>
      <c r="AE19" s="66">
        <f t="shared" si="1"/>
        <v>1.7722741433021807</v>
      </c>
      <c r="AF19" s="46"/>
      <c r="AG19" s="4"/>
      <c r="AH19" s="58"/>
      <c r="AI19" s="1"/>
      <c r="AJ19" s="5"/>
      <c r="AL19" s="2"/>
      <c r="AM19" s="2"/>
      <c r="AN19" s="2"/>
    </row>
    <row r="20" spans="1:42" ht="15.6">
      <c r="A20" s="46"/>
      <c r="B20" s="65">
        <f>+'Ark1'!C936</f>
        <v>2024</v>
      </c>
      <c r="C20" s="65">
        <f>+'Ark1'!N936</f>
        <v>440</v>
      </c>
      <c r="D20" s="65" t="s">
        <v>468</v>
      </c>
      <c r="E20" s="326">
        <f>+'Ark1'!Q936</f>
        <v>3298</v>
      </c>
      <c r="F20" s="325"/>
      <c r="G20" s="326">
        <f>+'Ark1'!R936</f>
        <v>6477</v>
      </c>
      <c r="H20" s="194">
        <f>+'Ark1'!AG936</f>
        <v>8.6748511594482984</v>
      </c>
      <c r="I20" s="109">
        <f t="shared" si="0"/>
        <v>0.16714709247960968</v>
      </c>
      <c r="J20" s="194">
        <f>+'Ark1'!AH936</f>
        <v>1.2197004786166437</v>
      </c>
      <c r="K20" s="95"/>
      <c r="L20" s="446">
        <f>+'Ark1'!AI936</f>
        <v>6258</v>
      </c>
      <c r="M20" s="95"/>
      <c r="N20" s="66">
        <f>+'Ark1'!S936</f>
        <v>9.0702485718696888</v>
      </c>
      <c r="O20" s="52"/>
      <c r="P20" s="148">
        <f>+IF(L20=0,"",'Ark1'!AJ936)</f>
        <v>118.56506871204844</v>
      </c>
      <c r="Q20" s="426"/>
      <c r="R20" s="22">
        <f>+IF(L20=0,"",'Ark1'!AL936)</f>
        <v>25.054773920474929</v>
      </c>
      <c r="S20" s="51"/>
      <c r="T20" s="66">
        <f>+'Ark1'!T936</f>
        <v>8.3910761154855642</v>
      </c>
      <c r="U20" s="250">
        <f>+'Ark1'!U936</f>
        <v>41.431032885595407</v>
      </c>
      <c r="V20" s="95"/>
      <c r="W20" s="136">
        <f>+'Ark1'!W936</f>
        <v>44.017291956152548</v>
      </c>
      <c r="X20" s="136">
        <f>+'Ark1'!X936</f>
        <v>100</v>
      </c>
      <c r="Y20" s="136">
        <f>+'Ark1'!Y936</f>
        <v>100</v>
      </c>
      <c r="Z20" s="136">
        <f>+'Ark1'!Z936</f>
        <v>1.3388623814372731</v>
      </c>
      <c r="AA20" s="66">
        <f>+'Ark1'!AA936</f>
        <v>0.88553093117945547</v>
      </c>
      <c r="AB20" s="66">
        <f>+'Ark1'!AB936</f>
        <v>1.9028595612190844</v>
      </c>
      <c r="AC20" s="66">
        <f>+'Ark1'!AC936</f>
        <v>9.7065341190932219</v>
      </c>
      <c r="AD20" s="46"/>
      <c r="AE20" s="66">
        <f t="shared" si="1"/>
        <v>1.9639175257731958</v>
      </c>
      <c r="AF20" s="46"/>
      <c r="AG20" s="4"/>
      <c r="AH20" s="58"/>
      <c r="AI20" s="1"/>
      <c r="AJ20" s="5"/>
      <c r="AL20" s="2"/>
      <c r="AM20" s="2"/>
      <c r="AN20" s="2"/>
    </row>
    <row r="21" spans="1:42" ht="15.6">
      <c r="A21" s="46"/>
      <c r="B21" s="65">
        <f>+'Ark1'!C937</f>
        <v>2024</v>
      </c>
      <c r="C21" s="65">
        <f>+'Ark1'!N937</f>
        <v>443</v>
      </c>
      <c r="D21" s="65" t="s">
        <v>469</v>
      </c>
      <c r="E21" s="326">
        <f>+'Ark1'!Q937</f>
        <v>1916</v>
      </c>
      <c r="F21" s="325"/>
      <c r="G21" s="326">
        <f>+'Ark1'!R937</f>
        <v>2863</v>
      </c>
      <c r="H21" s="194">
        <f>+'Ark1'!AG937</f>
        <v>4.0645973005203722</v>
      </c>
      <c r="I21" s="109">
        <f t="shared" si="0"/>
        <v>0.30486394451773524</v>
      </c>
      <c r="J21" s="194">
        <f>+'Ark1'!AH937</f>
        <v>1.0129235068110376</v>
      </c>
      <c r="K21" s="95"/>
      <c r="L21" s="446">
        <f>+'Ark1'!AI937</f>
        <v>2770</v>
      </c>
      <c r="M21" s="95"/>
      <c r="N21" s="66">
        <f>+'Ark1'!S937</f>
        <v>9.4502270345791128</v>
      </c>
      <c r="O21" s="52"/>
      <c r="P21" s="148">
        <f>+IF(L21=0,"",'Ark1'!AJ937)</f>
        <v>119.34292418772564</v>
      </c>
      <c r="Q21" s="426"/>
      <c r="R21" s="22">
        <f>+IF(L21=0,"",'Ark1'!AL937)</f>
        <v>26.091029096700161</v>
      </c>
      <c r="S21" s="51"/>
      <c r="T21" s="66">
        <f>+'Ark1'!T937</f>
        <v>8.9144254278728603</v>
      </c>
      <c r="U21" s="250">
        <f>+'Ark1'!U937</f>
        <v>43.917114914425539</v>
      </c>
      <c r="V21" s="95"/>
      <c r="W21" s="136">
        <f>+'Ark1'!W937</f>
        <v>56.304575619979026</v>
      </c>
      <c r="X21" s="136">
        <f>+'Ark1'!X937</f>
        <v>100</v>
      </c>
      <c r="Y21" s="136">
        <f>+'Ark1'!Y937</f>
        <v>100</v>
      </c>
      <c r="Z21" s="136">
        <f>+'Ark1'!Z937</f>
        <v>2.4127833214639671</v>
      </c>
      <c r="AA21" s="66">
        <f>+'Ark1'!AA937</f>
        <v>0.83426810238255644</v>
      </c>
      <c r="AB21" s="66">
        <f>+'Ark1'!AB937</f>
        <v>1.778518363392354</v>
      </c>
      <c r="AC21" s="66">
        <f>+'Ark1'!AC937</f>
        <v>3.8216302986609327</v>
      </c>
      <c r="AD21" s="46"/>
      <c r="AE21" s="66">
        <f t="shared" si="1"/>
        <v>1.494258872651357</v>
      </c>
      <c r="AF21" s="46"/>
      <c r="AG21" s="4"/>
      <c r="AH21" s="58"/>
      <c r="AI21" s="1"/>
      <c r="AJ21" s="5"/>
      <c r="AL21" s="2"/>
      <c r="AM21" s="2"/>
      <c r="AN21" s="2"/>
    </row>
    <row r="22" spans="1:42" ht="15.6">
      <c r="A22" s="46"/>
      <c r="B22" s="65">
        <f>+'Ark1'!C938</f>
        <v>2024</v>
      </c>
      <c r="C22" s="65">
        <f>+'Ark1'!N938</f>
        <v>445</v>
      </c>
      <c r="D22" s="65" t="s">
        <v>470</v>
      </c>
      <c r="E22" s="326">
        <f>+'Ark1'!Q938</f>
        <v>2177</v>
      </c>
      <c r="F22" s="325"/>
      <c r="G22" s="326">
        <f>+'Ark1'!R938</f>
        <v>3896</v>
      </c>
      <c r="H22" s="194">
        <f>+'Ark1'!AG938</f>
        <v>5.9196563275943763</v>
      </c>
      <c r="I22" s="109">
        <f t="shared" si="0"/>
        <v>0.35934733321717349</v>
      </c>
      <c r="J22" s="194">
        <f>+'Ark1'!AH938</f>
        <v>1.1550308008213548</v>
      </c>
      <c r="K22" s="95"/>
      <c r="L22" s="446">
        <f>+'Ark1'!AI938</f>
        <v>3728</v>
      </c>
      <c r="M22" s="95"/>
      <c r="N22" s="66">
        <f>+'Ark1'!S938</f>
        <v>9.9584188911704352</v>
      </c>
      <c r="O22" s="52"/>
      <c r="P22" s="148">
        <f>+IF(L22=0,"",'Ark1'!AJ938)</f>
        <v>119.95667918454912</v>
      </c>
      <c r="Q22" s="426"/>
      <c r="R22" s="22">
        <f>+IF(L22=0,"",'Ark1'!AL938)</f>
        <v>27.4568974306268</v>
      </c>
      <c r="S22" s="51"/>
      <c r="T22" s="66">
        <f>+'Ark1'!T938</f>
        <v>9.7174024640657048</v>
      </c>
      <c r="U22" s="250">
        <f>+'Ark1'!U938</f>
        <v>47.001873716632609</v>
      </c>
      <c r="V22" s="95"/>
      <c r="W22" s="136">
        <f>+'Ark1'!W938</f>
        <v>74.666324435318259</v>
      </c>
      <c r="X22" s="136">
        <f>+'Ark1'!X938</f>
        <v>100</v>
      </c>
      <c r="Y22" s="136">
        <f>+'Ark1'!Y938</f>
        <v>100</v>
      </c>
      <c r="Z22" s="136">
        <f>+'Ark1'!Z938</f>
        <v>2.9497614284985505</v>
      </c>
      <c r="AA22" s="66">
        <f>+'Ark1'!AA938</f>
        <v>0.90135419742292011</v>
      </c>
      <c r="AB22" s="66">
        <f>+'Ark1'!AB938</f>
        <v>1.9617662253777699</v>
      </c>
      <c r="AC22" s="66">
        <f>+'Ark1'!AC938</f>
        <v>8.6691541136022874</v>
      </c>
      <c r="AD22" s="46"/>
      <c r="AE22" s="66">
        <f t="shared" si="1"/>
        <v>1.7896187413872302</v>
      </c>
      <c r="AF22" s="46"/>
      <c r="AG22" s="4"/>
      <c r="AH22" s="58"/>
      <c r="AI22" s="13"/>
      <c r="AJ22" s="5"/>
      <c r="AL22" s="2"/>
      <c r="AM22" s="2"/>
      <c r="AN22" s="4"/>
      <c r="AO22" s="4"/>
      <c r="AP22" s="4"/>
    </row>
    <row r="23" spans="1:42" ht="15.6">
      <c r="A23" s="46"/>
      <c r="B23" s="65">
        <f>+'Ark1'!C939</f>
        <v>2024</v>
      </c>
      <c r="C23" s="65">
        <f>+'Ark1'!N939</f>
        <v>450</v>
      </c>
      <c r="D23" s="65" t="s">
        <v>471</v>
      </c>
      <c r="E23" s="326">
        <f>+'Ark1'!Q939</f>
        <v>942</v>
      </c>
      <c r="F23" s="325"/>
      <c r="G23" s="326">
        <f>+'Ark1'!R939</f>
        <v>1283</v>
      </c>
      <c r="H23" s="194">
        <f>+'Ark1'!AG939</f>
        <v>2.1568359328909072</v>
      </c>
      <c r="I23" s="109">
        <f t="shared" si="0"/>
        <v>0.17576553697668373</v>
      </c>
      <c r="J23" s="194">
        <f>+'Ark1'!AH939</f>
        <v>1.4029618082618862</v>
      </c>
      <c r="K23" s="95"/>
      <c r="L23" s="446">
        <f>+'Ark1'!AI939</f>
        <v>1235</v>
      </c>
      <c r="M23" s="95"/>
      <c r="N23" s="66">
        <f>+'Ark1'!S939</f>
        <v>10.619641465315668</v>
      </c>
      <c r="O23" s="52"/>
      <c r="P23" s="148">
        <f>+IF(L23=0,"",'Ark1'!AJ939)</f>
        <v>121.35303643724704</v>
      </c>
      <c r="Q23" s="426"/>
      <c r="R23" s="22">
        <f>+IF(L23=0,"",'Ark1'!AL939)</f>
        <v>29.258220087918925</v>
      </c>
      <c r="S23" s="51"/>
      <c r="T23" s="66">
        <f>+'Ark1'!T939</f>
        <v>10.677318784099768</v>
      </c>
      <c r="U23" s="250">
        <f>+'Ark1'!U939</f>
        <v>52.002961808261873</v>
      </c>
      <c r="V23" s="95"/>
      <c r="W23" s="136">
        <f>+'Ark1'!W939</f>
        <v>89.477786438035849</v>
      </c>
      <c r="X23" s="136">
        <f>+'Ark1'!X939</f>
        <v>100</v>
      </c>
      <c r="Y23" s="136">
        <f>+'Ark1'!Y939</f>
        <v>100</v>
      </c>
      <c r="Z23" s="136">
        <f>+'Ark1'!Z939</f>
        <v>1.3778757202649816</v>
      </c>
      <c r="AA23" s="66">
        <f>+'Ark1'!AA939</f>
        <v>0.94690908545321184</v>
      </c>
      <c r="AB23" s="66">
        <f>+'Ark1'!AB939</f>
        <v>1.7811715466016951</v>
      </c>
      <c r="AC23" s="66">
        <f>+'Ark1'!AC939</f>
        <v>14.035306126848019</v>
      </c>
      <c r="AD23" s="46"/>
      <c r="AE23" s="66">
        <f t="shared" si="1"/>
        <v>1.361995753715499</v>
      </c>
      <c r="AF23" s="46"/>
      <c r="AG23" s="4"/>
      <c r="AH23" s="58"/>
      <c r="AI23" s="13"/>
      <c r="AJ23" s="5"/>
      <c r="AL23" s="1"/>
      <c r="AM23" s="1"/>
      <c r="AN23" s="11"/>
      <c r="AO23" s="11"/>
      <c r="AP23" s="11"/>
    </row>
    <row r="24" spans="1:42" ht="15.6">
      <c r="A24" s="46"/>
      <c r="B24" s="65">
        <f>+'Ark1'!C940</f>
        <v>2024</v>
      </c>
      <c r="C24" s="65">
        <f>+'Ark1'!N940</f>
        <v>455</v>
      </c>
      <c r="D24" s="65" t="s">
        <v>472</v>
      </c>
      <c r="E24" s="326">
        <f>+'Ark1'!Q940</f>
        <v>296</v>
      </c>
      <c r="F24" s="325"/>
      <c r="G24" s="326">
        <f>+'Ark1'!R940</f>
        <v>358</v>
      </c>
      <c r="H24" s="194">
        <f>+'Ark1'!AG940</f>
        <v>0.65902332409110809</v>
      </c>
      <c r="I24" s="109">
        <f t="shared" si="0"/>
        <v>9.6597914746425317E-2</v>
      </c>
      <c r="J24" s="194">
        <f>+'Ark1'!AH940</f>
        <v>1.3966480446927378</v>
      </c>
      <c r="K24" s="95"/>
      <c r="L24" s="446">
        <f>+'Ark1'!AI940</f>
        <v>341</v>
      </c>
      <c r="M24" s="95"/>
      <c r="N24" s="66">
        <f>+'Ark1'!S940</f>
        <v>11.136871508379889</v>
      </c>
      <c r="O24" s="52"/>
      <c r="P24" s="148">
        <f>+IF(L24=0,"",'Ark1'!AJ940)</f>
        <v>122.70967741935485</v>
      </c>
      <c r="Q24" s="426"/>
      <c r="R24" s="22">
        <f>+IF(L24=0,"",'Ark1'!AL940)</f>
        <v>31.017567013783449</v>
      </c>
      <c r="S24" s="51"/>
      <c r="T24" s="66">
        <f>+'Ark1'!T940</f>
        <v>11.393854748603349</v>
      </c>
      <c r="U24" s="250">
        <f>+'Ark1'!U940</f>
        <v>56.94497206703911</v>
      </c>
      <c r="V24" s="95"/>
      <c r="W24" s="136">
        <f>+'Ark1'!W940</f>
        <v>94.972067039106165</v>
      </c>
      <c r="X24" s="136">
        <f>+'Ark1'!X940</f>
        <v>100</v>
      </c>
      <c r="Y24" s="136">
        <f>+'Ark1'!Y940</f>
        <v>100</v>
      </c>
      <c r="Z24" s="136">
        <f>+'Ark1'!Z940</f>
        <v>1.3496802328929376</v>
      </c>
      <c r="AA24" s="66">
        <f>+'Ark1'!AA940</f>
        <v>1.0031978144903784</v>
      </c>
      <c r="AB24" s="66">
        <f>+'Ark1'!AB940</f>
        <v>1.8243132024041924</v>
      </c>
      <c r="AC24" s="66">
        <f>+'Ark1'!AC940</f>
        <v>17.782322357981503</v>
      </c>
      <c r="AD24" s="46"/>
      <c r="AE24" s="66">
        <f t="shared" si="1"/>
        <v>1.2094594594594594</v>
      </c>
      <c r="AF24" s="46"/>
      <c r="AG24" s="4"/>
      <c r="AH24" s="58"/>
      <c r="AI24" s="13"/>
      <c r="AJ24" s="5"/>
      <c r="AL24" s="1"/>
      <c r="AM24" s="1"/>
      <c r="AN24" s="11"/>
      <c r="AO24" s="11"/>
      <c r="AP24" s="11"/>
    </row>
    <row r="25" spans="1:42" ht="15.6">
      <c r="A25" s="46"/>
      <c r="B25" s="65">
        <f>+'Ark1'!C941</f>
        <v>2024</v>
      </c>
      <c r="C25" s="65">
        <f>+'Ark1'!N941</f>
        <v>460</v>
      </c>
      <c r="D25" s="65" t="s">
        <v>473</v>
      </c>
      <c r="E25" s="326">
        <f>+'Ark1'!Q941</f>
        <v>71</v>
      </c>
      <c r="F25" s="325"/>
      <c r="G25" s="326">
        <f>+'Ark1'!R941</f>
        <v>82</v>
      </c>
      <c r="H25" s="194">
        <f>+'Ark1'!AG941</f>
        <v>0.16800871271227771</v>
      </c>
      <c r="I25" s="109">
        <f t="shared" si="0"/>
        <v>1.4019375380904003E-2</v>
      </c>
      <c r="J25" s="194">
        <f>+'Ark1'!AH941</f>
        <v>1.2195121951219512</v>
      </c>
      <c r="K25" s="95"/>
      <c r="L25" s="446">
        <f>+'Ark1'!AI941</f>
        <v>72</v>
      </c>
      <c r="M25" s="95"/>
      <c r="N25" s="66">
        <f>+'Ark1'!S941</f>
        <v>11.634146341463421</v>
      </c>
      <c r="O25" s="52"/>
      <c r="P25" s="148">
        <f>+IF(L25=0,"",'Ark1'!AJ941)</f>
        <v>123.7166666666667</v>
      </c>
      <c r="Q25" s="426"/>
      <c r="R25" s="22">
        <f>+IF(L25=0,"",'Ark1'!AL941)</f>
        <v>33.64310977271294</v>
      </c>
      <c r="S25" s="51"/>
      <c r="T25" s="66">
        <f>+'Ark1'!T941</f>
        <v>12.414634146341465</v>
      </c>
      <c r="U25" s="250">
        <f>+'Ark1'!U941</f>
        <v>63.380487804878037</v>
      </c>
      <c r="V25" s="95"/>
      <c r="W25" s="136">
        <f>+'Ark1'!W941</f>
        <v>100</v>
      </c>
      <c r="X25" s="136">
        <f>+'Ark1'!X941</f>
        <v>100</v>
      </c>
      <c r="Y25" s="136">
        <f>+'Ark1'!Y941</f>
        <v>100</v>
      </c>
      <c r="Z25" s="136">
        <f>+'Ark1'!Z941</f>
        <v>3.1267702897678089</v>
      </c>
      <c r="AA25" s="66">
        <f>+'Ark1'!AA941</f>
        <v>1.7286128311590139</v>
      </c>
      <c r="AB25" s="66">
        <f>+'Ark1'!AB941</f>
        <v>1.6889253294891835</v>
      </c>
      <c r="AC25" s="66">
        <f>+'Ark1'!AC941</f>
        <v>15.93261830521314</v>
      </c>
      <c r="AD25" s="46"/>
      <c r="AE25" s="66">
        <f t="shared" si="1"/>
        <v>1.1549295774647887</v>
      </c>
      <c r="AF25" s="46"/>
      <c r="AG25" s="4"/>
      <c r="AH25" s="58"/>
      <c r="AI25" s="13"/>
      <c r="AJ25" s="5"/>
      <c r="AL25" s="1"/>
      <c r="AM25" s="1"/>
      <c r="AN25" s="11"/>
      <c r="AO25" s="11"/>
      <c r="AP25" s="11"/>
    </row>
    <row r="26" spans="1:42" ht="15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51"/>
      <c r="Q26" s="51"/>
      <c r="R26" s="51"/>
      <c r="S26" s="46"/>
      <c r="T26" s="46"/>
      <c r="U26" s="46"/>
      <c r="V26" s="95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"/>
      <c r="AH26" s="58"/>
      <c r="AI26" s="13"/>
      <c r="AJ26" s="5"/>
      <c r="AL26" s="1"/>
      <c r="AM26" s="1"/>
      <c r="AN26" s="11"/>
      <c r="AO26" s="11"/>
      <c r="AP26" s="11"/>
    </row>
    <row r="27" spans="1:42" ht="15.6">
      <c r="A27" s="46"/>
      <c r="B27">
        <f>+'Ark1'!C942</f>
        <v>2023</v>
      </c>
      <c r="C27">
        <f>+'Ark1'!N942</f>
        <v>409</v>
      </c>
      <c r="D27" s="3" t="s">
        <v>458</v>
      </c>
      <c r="E27" s="313">
        <f>+'Ark1'!Q942</f>
        <v>112</v>
      </c>
      <c r="F27" s="325"/>
      <c r="G27" s="313">
        <f>+'Ark1'!R942</f>
        <v>165</v>
      </c>
      <c r="H27" s="195">
        <f>+'Ark1'!AG942</f>
        <v>4.4608477951342589E-2</v>
      </c>
      <c r="I27" s="60">
        <f t="shared" ref="I27:I42" si="2">+H27-H44</f>
        <v>-7.502510328288213E-3</v>
      </c>
      <c r="J27" s="195">
        <f>+'Ark1'!AH942</f>
        <v>9.6969696969696972</v>
      </c>
      <c r="K27" s="95"/>
      <c r="L27" s="446">
        <f>+'Ark1'!AI942</f>
        <v>13</v>
      </c>
      <c r="M27" s="95"/>
      <c r="N27" s="1">
        <f>+'Ark1'!S942</f>
        <v>2.7575757575757578</v>
      </c>
      <c r="O27" s="52"/>
      <c r="P27" s="148">
        <f>+IF(L27=0,"",'Ark1'!AJ942)</f>
        <v>94.615384615384613</v>
      </c>
      <c r="Q27" s="426"/>
      <c r="R27" s="22">
        <f>+IF(L27=0,"",'Ark1'!AL942)</f>
        <v>11.073098169700524</v>
      </c>
      <c r="S27" s="51"/>
      <c r="T27" s="1">
        <f>+'Ark1'!T942</f>
        <v>3.4909090909090903</v>
      </c>
      <c r="U27" s="92">
        <f>+'Ark1'!U942</f>
        <v>9.1830303030303</v>
      </c>
      <c r="V27" s="95"/>
      <c r="W27" s="11">
        <f>+'Ark1'!W942</f>
        <v>0</v>
      </c>
      <c r="X27" s="11">
        <f>+'Ark1'!X942</f>
        <v>0</v>
      </c>
      <c r="Y27" s="11">
        <f>+'Ark1'!Y942</f>
        <v>0</v>
      </c>
      <c r="Z27" s="11">
        <f>+'Ark1'!Z942</f>
        <v>0.81669134724052495</v>
      </c>
      <c r="AA27" s="1">
        <f>+'Ark1'!AA942</f>
        <v>1.6335553905386122</v>
      </c>
      <c r="AB27" s="1">
        <f>+'Ark1'!AB942</f>
        <v>1.4548484532894028</v>
      </c>
      <c r="AC27" s="1">
        <f>+'Ark1'!AC942</f>
        <v>11.18494019107405</v>
      </c>
      <c r="AD27" s="46"/>
      <c r="AE27" s="1">
        <f t="shared" si="1"/>
        <v>1.4732142857142858</v>
      </c>
      <c r="AF27" s="46"/>
      <c r="AG27" s="4"/>
      <c r="AH27" s="58"/>
      <c r="AI27" s="5"/>
      <c r="AJ27" s="5"/>
      <c r="AL27" s="1"/>
      <c r="AM27" s="1"/>
      <c r="AN27" s="11"/>
      <c r="AO27" s="11"/>
      <c r="AP27" s="11"/>
    </row>
    <row r="28" spans="1:42" ht="15.6">
      <c r="A28" s="46"/>
      <c r="B28">
        <f>+'Ark1'!C943</f>
        <v>2023</v>
      </c>
      <c r="C28">
        <f>+'Ark1'!N943</f>
        <v>410</v>
      </c>
      <c r="D28" s="3" t="s">
        <v>459</v>
      </c>
      <c r="E28" s="313">
        <f>+'Ark1'!Q943</f>
        <v>991</v>
      </c>
      <c r="F28" s="325"/>
      <c r="G28" s="313">
        <f>+'Ark1'!R943</f>
        <v>3438</v>
      </c>
      <c r="H28" s="195">
        <f>+'Ark1'!AG943</f>
        <v>1.3400678827864565</v>
      </c>
      <c r="I28" s="60">
        <f t="shared" si="2"/>
        <v>0.20055119479855499</v>
      </c>
      <c r="J28" s="195">
        <f>+'Ark1'!AH943</f>
        <v>10.587550901687028</v>
      </c>
      <c r="K28" s="95"/>
      <c r="L28" s="446">
        <f>+'Ark1'!AI943</f>
        <v>448</v>
      </c>
      <c r="M28" s="95"/>
      <c r="N28" s="1">
        <f>+'Ark1'!S943</f>
        <v>4.3926701570680606</v>
      </c>
      <c r="O28" s="52"/>
      <c r="P28" s="148">
        <f>+IF(L28=0,"",'Ark1'!AJ943)</f>
        <v>97.647321428571445</v>
      </c>
      <c r="Q28" s="426"/>
      <c r="R28" s="22">
        <f>+IF(L28=0,"",'Ark1'!AL943)</f>
        <v>14.602798421065613</v>
      </c>
      <c r="S28" s="51"/>
      <c r="T28" s="1">
        <f>+'Ark1'!T943</f>
        <v>5.4912739965095989</v>
      </c>
      <c r="U28" s="92">
        <f>+'Ark1'!U943</f>
        <v>13.239557882489862</v>
      </c>
      <c r="V28" s="95"/>
      <c r="W28" s="11">
        <f>+'Ark1'!W943</f>
        <v>1.6288539848749275</v>
      </c>
      <c r="X28" s="11">
        <f>+'Ark1'!X943</f>
        <v>0</v>
      </c>
      <c r="Y28" s="11">
        <f>+'Ark1'!Y943</f>
        <v>0</v>
      </c>
      <c r="Z28" s="11">
        <f>+'Ark1'!Z943</f>
        <v>1.3447525975317429</v>
      </c>
      <c r="AA28" s="1">
        <f>+'Ark1'!AA943</f>
        <v>1.4885538941338881</v>
      </c>
      <c r="AB28" s="1">
        <f>+'Ark1'!AB943</f>
        <v>1.7581554519830662</v>
      </c>
      <c r="AC28" s="1">
        <f>+'Ark1'!AC943</f>
        <v>29.587409033769383</v>
      </c>
      <c r="AD28" s="46"/>
      <c r="AE28" s="1">
        <f t="shared" si="1"/>
        <v>3.4692230070635723</v>
      </c>
      <c r="AF28" s="46"/>
      <c r="AG28" s="4"/>
      <c r="AH28" s="58"/>
      <c r="AI28" s="5"/>
      <c r="AJ28" s="5"/>
      <c r="AL28" s="1"/>
      <c r="AM28" s="1"/>
      <c r="AN28" s="11"/>
      <c r="AO28" s="11"/>
      <c r="AP28" s="11"/>
    </row>
    <row r="29" spans="1:42" ht="15.6">
      <c r="A29" s="46"/>
      <c r="B29">
        <f>+'Ark1'!C944</f>
        <v>2023</v>
      </c>
      <c r="C29">
        <f>+'Ark1'!N944</f>
        <v>415</v>
      </c>
      <c r="D29" s="3" t="s">
        <v>460</v>
      </c>
      <c r="E29" s="313">
        <f>+'Ark1'!Q944</f>
        <v>2615</v>
      </c>
      <c r="F29" s="325"/>
      <c r="G29" s="313">
        <f>+'Ark1'!R944</f>
        <v>7457</v>
      </c>
      <c r="H29" s="195">
        <f>+'Ark1'!AG944</f>
        <v>3.8850239444513681</v>
      </c>
      <c r="I29" s="60">
        <f t="shared" si="2"/>
        <v>0.36159058872438754</v>
      </c>
      <c r="J29" s="195">
        <f>+'Ark1'!AH944</f>
        <v>8.0327209333512126</v>
      </c>
      <c r="K29" s="95"/>
      <c r="L29" s="446">
        <f>+'Ark1'!AI944</f>
        <v>1570</v>
      </c>
      <c r="M29" s="95"/>
      <c r="N29" s="1">
        <f>+'Ark1'!S944</f>
        <v>5.1461713825935362</v>
      </c>
      <c r="O29" s="52"/>
      <c r="P29" s="148">
        <f>+IF(L29=0,"",'Ark1'!AJ944)</f>
        <v>104.03579617834404</v>
      </c>
      <c r="Q29" s="426"/>
      <c r="R29" s="22">
        <f>+IF(L29=0,"",'Ark1'!AL944)</f>
        <v>16.129444086048537</v>
      </c>
      <c r="S29" s="51"/>
      <c r="T29" s="1">
        <f>+'Ark1'!T944</f>
        <v>6.3154083411559601</v>
      </c>
      <c r="U29" s="92">
        <f>+'Ark1'!U944</f>
        <v>17.696285369451523</v>
      </c>
      <c r="V29" s="95"/>
      <c r="W29" s="11">
        <f>+'Ark1'!W944</f>
        <v>11.036609896741316</v>
      </c>
      <c r="X29" s="11">
        <f>+'Ark1'!X944</f>
        <v>83.438380045594741</v>
      </c>
      <c r="Y29" s="11">
        <f>+'Ark1'!Y944</f>
        <v>0</v>
      </c>
      <c r="Z29" s="11">
        <f>+'Ark1'!Z944</f>
        <v>1.435593584509653</v>
      </c>
      <c r="AA29" s="1">
        <f>+'Ark1'!AA944</f>
        <v>1.6153794010147013</v>
      </c>
      <c r="AB29" s="1">
        <f>+'Ark1'!AB944</f>
        <v>2.1732078092205738</v>
      </c>
      <c r="AC29" s="1">
        <f>+'Ark1'!AC944</f>
        <v>0.96020935788000095</v>
      </c>
      <c r="AD29" s="46"/>
      <c r="AE29" s="1">
        <f t="shared" si="1"/>
        <v>2.8516252390057359</v>
      </c>
      <c r="AF29" s="46"/>
      <c r="AG29" s="4"/>
      <c r="AH29" s="58"/>
      <c r="AI29" s="5"/>
      <c r="AJ29" s="5"/>
      <c r="AL29" s="1"/>
      <c r="AM29" s="1"/>
      <c r="AN29" s="11"/>
      <c r="AO29" s="11"/>
      <c r="AP29" s="11"/>
    </row>
    <row r="30" spans="1:42" ht="15.6">
      <c r="A30" s="46"/>
      <c r="B30">
        <f>+'Ark1'!C945</f>
        <v>2023</v>
      </c>
      <c r="C30">
        <f>+'Ark1'!N945</f>
        <v>420</v>
      </c>
      <c r="D30" s="3" t="s">
        <v>461</v>
      </c>
      <c r="E30" s="313">
        <f>+'Ark1'!Q945</f>
        <v>4912</v>
      </c>
      <c r="F30" s="325"/>
      <c r="G30" s="313">
        <f>+'Ark1'!R945</f>
        <v>13571</v>
      </c>
      <c r="H30" s="195">
        <f>+'Ark1'!AG945</f>
        <v>9.1256339400683864</v>
      </c>
      <c r="I30" s="60">
        <f t="shared" si="2"/>
        <v>0.44787060118634514</v>
      </c>
      <c r="J30" s="195">
        <f>+'Ark1'!AH945</f>
        <v>4.3622430182005756</v>
      </c>
      <c r="K30" s="95"/>
      <c r="L30" s="446">
        <f>+'Ark1'!AI945</f>
        <v>4176</v>
      </c>
      <c r="M30" s="95"/>
      <c r="N30" s="1">
        <f>+'Ark1'!S945</f>
        <v>5.4577407707611822</v>
      </c>
      <c r="O30" s="52"/>
      <c r="P30" s="148">
        <f>+IF(L30=0,"",'Ark1'!AJ945)</f>
        <v>110.44595306513401</v>
      </c>
      <c r="Q30" s="426"/>
      <c r="R30" s="22">
        <f>+IF(L30=0,"",'Ark1'!AL945)</f>
        <v>17.174033555736795</v>
      </c>
      <c r="S30" s="51"/>
      <c r="T30" s="1">
        <f>+'Ark1'!T945</f>
        <v>5.8464372559133437</v>
      </c>
      <c r="U30" s="92">
        <f>+'Ark1'!U945</f>
        <v>22.840402328494601</v>
      </c>
      <c r="V30" s="95"/>
      <c r="W30" s="11">
        <f>+'Ark1'!W945</f>
        <v>9.4097708348684677</v>
      </c>
      <c r="X30" s="11">
        <f>+'Ark1'!X945</f>
        <v>100</v>
      </c>
      <c r="Y30" s="11">
        <f>+'Ark1'!Y945</f>
        <v>48.006779161447199</v>
      </c>
      <c r="Z30" s="11">
        <f>+'Ark1'!Z945</f>
        <v>1.4060905604403844</v>
      </c>
      <c r="AA30" s="1">
        <f>+'Ark1'!AA945</f>
        <v>1.5218428867712244</v>
      </c>
      <c r="AB30" s="1">
        <f>+'Ark1'!AB945</f>
        <v>2.0699216370013778</v>
      </c>
      <c r="AC30" s="1">
        <f>+'Ark1'!AC945</f>
        <v>12.827255127250773</v>
      </c>
      <c r="AD30" s="46"/>
      <c r="AE30" s="1">
        <f t="shared" si="1"/>
        <v>2.7628257328990227</v>
      </c>
      <c r="AF30" s="46"/>
      <c r="AG30" s="4"/>
      <c r="AH30" s="58"/>
      <c r="AI30" s="5"/>
      <c r="AJ30" s="5"/>
      <c r="AL30" s="1"/>
      <c r="AM30" s="1"/>
      <c r="AN30" s="11"/>
      <c r="AO30" s="11"/>
      <c r="AP30" s="11"/>
    </row>
    <row r="31" spans="1:42" ht="15.6">
      <c r="A31" s="46"/>
      <c r="B31">
        <f>+'Ark1'!C946</f>
        <v>2023</v>
      </c>
      <c r="C31">
        <f>+'Ark1'!N946</f>
        <v>425</v>
      </c>
      <c r="D31" s="3" t="s">
        <v>462</v>
      </c>
      <c r="E31" s="313">
        <f>+'Ark1'!Q946</f>
        <v>5322</v>
      </c>
      <c r="F31" s="325"/>
      <c r="G31" s="313">
        <f>+'Ark1'!R946</f>
        <v>13694</v>
      </c>
      <c r="H31" s="195">
        <f>+'Ark1'!AG946</f>
        <v>10.738937582502841</v>
      </c>
      <c r="I31" s="60">
        <f t="shared" si="2"/>
        <v>0.47184743505943061</v>
      </c>
      <c r="J31" s="195">
        <f>+'Ark1'!AH946</f>
        <v>3.015919380750693</v>
      </c>
      <c r="K31" s="95"/>
      <c r="L31" s="446">
        <f>+'Ark1'!AI946</f>
        <v>4688</v>
      </c>
      <c r="M31" s="95"/>
      <c r="N31" s="1">
        <f>+'Ark1'!S946</f>
        <v>6.2120636775230018</v>
      </c>
      <c r="O31" s="52"/>
      <c r="P31" s="148">
        <f>+IF(L31=0,"",'Ark1'!AJ946)</f>
        <v>113.22698378839578</v>
      </c>
      <c r="Q31" s="426"/>
      <c r="R31" s="22">
        <f>+IF(L31=0,"",'Ark1'!AL946)</f>
        <v>18.500882179758673</v>
      </c>
      <c r="S31" s="51"/>
      <c r="T31" s="1">
        <f>+'Ark1'!T946</f>
        <v>6.0245362932671247</v>
      </c>
      <c r="U31" s="92">
        <f>+'Ark1'!U946</f>
        <v>26.636892069519568</v>
      </c>
      <c r="V31" s="95"/>
      <c r="W31" s="11">
        <f>+'Ark1'!W946</f>
        <v>8.8213816269899237</v>
      </c>
      <c r="X31" s="11">
        <f>+'Ark1'!X946</f>
        <v>100</v>
      </c>
      <c r="Y31" s="11">
        <f>+'Ark1'!Y946</f>
        <v>100</v>
      </c>
      <c r="Z31" s="11">
        <f>+'Ark1'!Z946</f>
        <v>0.8557173811897435</v>
      </c>
      <c r="AA31" s="1">
        <f>+'Ark1'!AA946</f>
        <v>1.3283202082935981</v>
      </c>
      <c r="AB31" s="1">
        <f>+'Ark1'!AB946</f>
        <v>1.8481841653445663</v>
      </c>
      <c r="AC31" s="1">
        <f>+'Ark1'!AC946</f>
        <v>13.674238303597328</v>
      </c>
      <c r="AD31" s="46"/>
      <c r="AE31" s="1">
        <f t="shared" si="1"/>
        <v>2.5730928222472755</v>
      </c>
      <c r="AF31" s="46"/>
      <c r="AG31" s="4"/>
      <c r="AH31" s="58"/>
      <c r="AI31" s="5"/>
      <c r="AJ31" s="5"/>
      <c r="AL31" s="1"/>
      <c r="AM31" s="1"/>
      <c r="AN31" s="11"/>
      <c r="AO31" s="11"/>
      <c r="AP31" s="11"/>
    </row>
    <row r="32" spans="1:42" ht="15.6">
      <c r="A32" s="46"/>
      <c r="B32">
        <f>+'Ark1'!C947</f>
        <v>2023</v>
      </c>
      <c r="C32">
        <f>+'Ark1'!N947</f>
        <v>428</v>
      </c>
      <c r="D32" s="3" t="s">
        <v>463</v>
      </c>
      <c r="E32" s="313">
        <f>+'Ark1'!Q947</f>
        <v>4700</v>
      </c>
      <c r="F32" s="325"/>
      <c r="G32" s="313">
        <f>+'Ark1'!R947</f>
        <v>10149</v>
      </c>
      <c r="H32" s="195">
        <f>+'Ark1'!AG947</f>
        <v>8.6851576050175545</v>
      </c>
      <c r="I32" s="60">
        <f t="shared" si="2"/>
        <v>0.10626428579595348</v>
      </c>
      <c r="J32" s="195">
        <f>+'Ark1'!AH947</f>
        <v>2.4830032515518781</v>
      </c>
      <c r="K32" s="95"/>
      <c r="L32" s="446">
        <f>+'Ark1'!AI947</f>
        <v>3548</v>
      </c>
      <c r="M32" s="95"/>
      <c r="N32" s="1">
        <f>+'Ark1'!S947</f>
        <v>6.784215193615136</v>
      </c>
      <c r="O32" s="52"/>
      <c r="P32" s="148">
        <f>+IF(L32=0,"",'Ark1'!AJ947)</f>
        <v>114.58204622322462</v>
      </c>
      <c r="Q32" s="426"/>
      <c r="R32" s="22">
        <f>+IF(L32=0,"",'Ark1'!AL947)</f>
        <v>19.457448902732622</v>
      </c>
      <c r="S32" s="51"/>
      <c r="T32" s="1">
        <f>+'Ark1'!T947</f>
        <v>6.3173711695733585</v>
      </c>
      <c r="U32" s="92">
        <f>+'Ark1'!U947</f>
        <v>29.067454921667181</v>
      </c>
      <c r="V32" s="95"/>
      <c r="W32" s="11">
        <f>+'Ark1'!W947</f>
        <v>10.562617006601638</v>
      </c>
      <c r="X32" s="11">
        <f>+'Ark1'!X947</f>
        <v>100</v>
      </c>
      <c r="Y32" s="11">
        <f>+'Ark1'!Y947</f>
        <v>100</v>
      </c>
      <c r="Z32" s="11">
        <f>+'Ark1'!Z947</f>
        <v>0.57341678954377318</v>
      </c>
      <c r="AA32" s="1">
        <f>+'Ark1'!AA947</f>
        <v>1.2353160094956681</v>
      </c>
      <c r="AB32" s="1">
        <f>+'Ark1'!AB947</f>
        <v>1.9293039577106503</v>
      </c>
      <c r="AC32" s="1">
        <f>+'Ark1'!AC947</f>
        <v>10.901661219671688</v>
      </c>
      <c r="AD32" s="46"/>
      <c r="AE32" s="1">
        <f t="shared" si="1"/>
        <v>2.1593617021276597</v>
      </c>
      <c r="AF32" s="46"/>
      <c r="AG32" s="4"/>
      <c r="AH32" s="58"/>
      <c r="AI32" s="5"/>
      <c r="AJ32" s="5"/>
      <c r="AL32" s="1"/>
      <c r="AM32" s="1"/>
      <c r="AN32" s="11"/>
      <c r="AO32" s="11"/>
      <c r="AP32" s="11"/>
    </row>
    <row r="33" spans="1:42" ht="15.6">
      <c r="A33" s="46"/>
      <c r="B33">
        <f>+'Ark1'!C948</f>
        <v>2023</v>
      </c>
      <c r="C33">
        <f>+'Ark1'!N948</f>
        <v>430</v>
      </c>
      <c r="D33" s="3" t="s">
        <v>464</v>
      </c>
      <c r="E33" s="313">
        <f>+'Ark1'!Q948</f>
        <v>5807</v>
      </c>
      <c r="F33" s="325"/>
      <c r="G33" s="313">
        <f>+'Ark1'!R948</f>
        <v>16313</v>
      </c>
      <c r="H33" s="195">
        <f>+'Ark1'!AG948</f>
        <v>15.152867280430854</v>
      </c>
      <c r="I33" s="60">
        <f t="shared" si="2"/>
        <v>0.29192049840282586</v>
      </c>
      <c r="J33" s="195">
        <f>+'Ark1'!AH948</f>
        <v>2.2558695518911298</v>
      </c>
      <c r="K33" s="95"/>
      <c r="L33" s="446">
        <f>+'Ark1'!AI948</f>
        <v>5514</v>
      </c>
      <c r="M33" s="95"/>
      <c r="N33" s="1">
        <f>+'Ark1'!S948</f>
        <v>7.3279592962667826</v>
      </c>
      <c r="O33" s="52"/>
      <c r="P33" s="148">
        <f>+IF(L33=0,"",'Ark1'!AJ948)</f>
        <v>115.69368879216508</v>
      </c>
      <c r="Q33" s="426"/>
      <c r="R33" s="22">
        <f>+IF(L33=0,"",'Ark1'!AL948)</f>
        <v>20.528532408093284</v>
      </c>
      <c r="S33" s="51"/>
      <c r="T33" s="1">
        <f>+'Ark1'!T948</f>
        <v>6.6562863973518054</v>
      </c>
      <c r="U33" s="92">
        <f>+'Ark1'!U948</f>
        <v>31.551029853491489</v>
      </c>
      <c r="V33" s="95"/>
      <c r="W33" s="11">
        <f>+'Ark1'!W948</f>
        <v>13.535217311346775</v>
      </c>
      <c r="X33" s="11">
        <f>+'Ark1'!X948</f>
        <v>100</v>
      </c>
      <c r="Y33" s="11">
        <f>+'Ark1'!Y948</f>
        <v>100</v>
      </c>
      <c r="Z33" s="11">
        <f>+'Ark1'!Z948</f>
        <v>0.84773607435688514</v>
      </c>
      <c r="AA33" s="1">
        <f>+'Ark1'!AA948</f>
        <v>1.1505722276277743</v>
      </c>
      <c r="AB33" s="1">
        <f>+'Ark1'!AB948</f>
        <v>1.8737802437218964</v>
      </c>
      <c r="AC33" s="1">
        <f>+'Ark1'!AC948</f>
        <v>16.357079333741126</v>
      </c>
      <c r="AD33" s="46"/>
      <c r="AE33" s="1">
        <f t="shared" si="1"/>
        <v>2.809195798174617</v>
      </c>
      <c r="AF33" s="46"/>
      <c r="AG33" s="4"/>
      <c r="AH33" s="58"/>
      <c r="AI33" s="5"/>
      <c r="AJ33" s="5"/>
      <c r="AL33" s="1"/>
      <c r="AM33" s="1"/>
      <c r="AN33" s="11"/>
      <c r="AO33" s="11"/>
      <c r="AP33" s="11"/>
    </row>
    <row r="34" spans="1:42" ht="15.6">
      <c r="A34" s="46"/>
      <c r="B34">
        <f>+'Ark1'!C949</f>
        <v>2023</v>
      </c>
      <c r="C34">
        <f>+'Ark1'!N949</f>
        <v>433</v>
      </c>
      <c r="D34" s="3" t="s">
        <v>465</v>
      </c>
      <c r="E34" s="313">
        <f>+'Ark1'!Q949</f>
        <v>4566</v>
      </c>
      <c r="F34" s="325"/>
      <c r="G34" s="313">
        <f>+'Ark1'!R949</f>
        <v>9749</v>
      </c>
      <c r="H34" s="195">
        <f>+'Ark1'!AG949</f>
        <v>9.7678464640486702</v>
      </c>
      <c r="I34" s="60">
        <f t="shared" si="2"/>
        <v>-0.12270486545792814</v>
      </c>
      <c r="J34" s="195">
        <f>+'Ark1'!AH949</f>
        <v>1.7129962047389475</v>
      </c>
      <c r="K34" s="95"/>
      <c r="L34" s="446">
        <f>+'Ark1'!AI949</f>
        <v>3258</v>
      </c>
      <c r="M34" s="95"/>
      <c r="N34" s="1">
        <f>+'Ark1'!S949</f>
        <v>7.7980305672376655</v>
      </c>
      <c r="O34" s="52"/>
      <c r="P34" s="148">
        <f>+IF(L34=0,"",'Ark1'!AJ949)</f>
        <v>116.78990178023329</v>
      </c>
      <c r="Q34" s="426"/>
      <c r="R34" s="22">
        <f>+IF(L34=0,"",'Ark1'!AL949)</f>
        <v>21.547286960772976</v>
      </c>
      <c r="S34" s="51"/>
      <c r="T34" s="1">
        <f>+'Ark1'!T949</f>
        <v>7.0809313775771878</v>
      </c>
      <c r="U34" s="92">
        <f>+'Ark1'!U949</f>
        <v>34.03230074879459</v>
      </c>
      <c r="V34" s="95"/>
      <c r="W34" s="11">
        <f>+'Ark1'!W949</f>
        <v>18.658323930659552</v>
      </c>
      <c r="X34" s="11">
        <f>+'Ark1'!X949</f>
        <v>100</v>
      </c>
      <c r="Y34" s="11">
        <f>+'Ark1'!Y949</f>
        <v>100</v>
      </c>
      <c r="Z34" s="11">
        <f>+'Ark1'!Z949</f>
        <v>0.57352060927635851</v>
      </c>
      <c r="AA34" s="1">
        <f>+'Ark1'!AA949</f>
        <v>1.0592907295046099</v>
      </c>
      <c r="AB34" s="1">
        <f>+'Ark1'!AB949</f>
        <v>1.8982515167145135</v>
      </c>
      <c r="AC34" s="1">
        <f>+'Ark1'!AC949</f>
        <v>7.6366429292094704</v>
      </c>
      <c r="AD34" s="46"/>
      <c r="AE34" s="1">
        <f t="shared" si="1"/>
        <v>2.1351292159439335</v>
      </c>
      <c r="AF34" s="46"/>
      <c r="AG34" s="4"/>
      <c r="AH34" s="58"/>
      <c r="AI34" s="5"/>
      <c r="AJ34" s="5"/>
      <c r="AL34" s="13"/>
      <c r="AM34" s="13"/>
      <c r="AN34" s="11"/>
      <c r="AO34" s="11"/>
      <c r="AP34" s="11"/>
    </row>
    <row r="35" spans="1:42" ht="16.5" customHeight="1">
      <c r="A35" s="46"/>
      <c r="B35">
        <f>+'Ark1'!C950</f>
        <v>2023</v>
      </c>
      <c r="C35">
        <f>+'Ark1'!N950</f>
        <v>435</v>
      </c>
      <c r="D35" s="3" t="s">
        <v>466</v>
      </c>
      <c r="E35" s="313">
        <f>+'Ark1'!Q950</f>
        <v>4960</v>
      </c>
      <c r="F35" s="325"/>
      <c r="G35" s="313">
        <f>+'Ark1'!R950</f>
        <v>12581</v>
      </c>
      <c r="H35" s="195">
        <f>+'Ark1'!AG950</f>
        <v>13.516919359474327</v>
      </c>
      <c r="I35" s="60">
        <f t="shared" si="2"/>
        <v>-0.22228206694374286</v>
      </c>
      <c r="J35" s="195">
        <f>+'Ark1'!AH950</f>
        <v>1.6453382084095063</v>
      </c>
      <c r="K35" s="95"/>
      <c r="L35" s="446">
        <f>+'Ark1'!AI950</f>
        <v>4244</v>
      </c>
      <c r="M35" s="95"/>
      <c r="N35" s="1">
        <f>+'Ark1'!S950</f>
        <v>8.2254192830458646</v>
      </c>
      <c r="O35" s="52"/>
      <c r="P35" s="148">
        <f>+IF(L35=0,"",'Ark1'!AJ950)</f>
        <v>117.49479264844484</v>
      </c>
      <c r="Q35" s="426"/>
      <c r="R35" s="22">
        <f>+IF(L35=0,"",'Ark1'!AL950)</f>
        <v>22.671020813929104</v>
      </c>
      <c r="S35" s="51"/>
      <c r="T35" s="1">
        <f>+'Ark1'!T950</f>
        <v>7.5887449328352243</v>
      </c>
      <c r="U35" s="92">
        <f>+'Ark1'!U950</f>
        <v>36.493466338128734</v>
      </c>
      <c r="V35" s="95"/>
      <c r="W35" s="11">
        <f>+'Ark1'!W950</f>
        <v>26.97718782290756</v>
      </c>
      <c r="X35" s="11">
        <f>+'Ark1'!X950</f>
        <v>100</v>
      </c>
      <c r="Y35" s="11">
        <f>+'Ark1'!Y950</f>
        <v>100</v>
      </c>
      <c r="Z35" s="11">
        <f>+'Ark1'!Z950</f>
        <v>0.84937934358348499</v>
      </c>
      <c r="AA35" s="1">
        <f>+'Ark1'!AA950</f>
        <v>1.0099540713500528</v>
      </c>
      <c r="AB35" s="1">
        <f>+'Ark1'!AB950</f>
        <v>1.868717331664066</v>
      </c>
      <c r="AC35" s="1">
        <f>+'Ark1'!AC950</f>
        <v>14.283457560035377</v>
      </c>
      <c r="AD35" s="46"/>
      <c r="AE35" s="1">
        <f t="shared" si="1"/>
        <v>2.5364919354838711</v>
      </c>
      <c r="AF35" s="46"/>
      <c r="AG35" s="4"/>
      <c r="AH35" s="58"/>
      <c r="AI35" s="5"/>
      <c r="AJ35" s="5"/>
      <c r="AL35" s="13"/>
      <c r="AM35" s="13"/>
      <c r="AN35" s="11"/>
      <c r="AO35" s="11"/>
      <c r="AP35" s="11"/>
    </row>
    <row r="36" spans="1:42" ht="16.5" customHeight="1">
      <c r="A36" s="46"/>
      <c r="B36">
        <f>+'Ark1'!C951</f>
        <v>2023</v>
      </c>
      <c r="C36">
        <f>+'Ark1'!N951</f>
        <v>438</v>
      </c>
      <c r="D36" s="3" t="s">
        <v>467</v>
      </c>
      <c r="E36" s="313">
        <f>+'Ark1'!Q951</f>
        <v>3417</v>
      </c>
      <c r="F36" s="325"/>
      <c r="G36" s="313">
        <f>+'Ark1'!R951</f>
        <v>6285</v>
      </c>
      <c r="H36" s="195">
        <f>+'Ark1'!AG951</f>
        <v>7.2177059033293789</v>
      </c>
      <c r="I36" s="60">
        <f t="shared" si="2"/>
        <v>-0.18108978054419733</v>
      </c>
      <c r="J36" s="195">
        <f>+'Ark1'!AH951</f>
        <v>1.6388225934765317</v>
      </c>
      <c r="K36" s="95"/>
      <c r="L36" s="446">
        <f>+'Ark1'!AI951</f>
        <v>2140</v>
      </c>
      <c r="M36" s="95"/>
      <c r="N36" s="1">
        <f>+'Ark1'!S951</f>
        <v>8.6175019888623705</v>
      </c>
      <c r="O36" s="52"/>
      <c r="P36" s="148">
        <f>+IF(L36=0,"",'Ark1'!AJ951)</f>
        <v>118.22214953271018</v>
      </c>
      <c r="Q36" s="426"/>
      <c r="R36" s="22">
        <f>+IF(L36=0,"",'Ark1'!AL951)</f>
        <v>23.768762872032656</v>
      </c>
      <c r="S36" s="51"/>
      <c r="T36" s="1">
        <f>+'Ark1'!T951</f>
        <v>8.1161495624502749</v>
      </c>
      <c r="U36" s="92">
        <f>+'Ark1'!U951</f>
        <v>39.007350835322143</v>
      </c>
      <c r="V36" s="95"/>
      <c r="W36" s="11">
        <f>+'Ark1'!W951</f>
        <v>37.91567223548131</v>
      </c>
      <c r="X36" s="11">
        <f>+'Ark1'!X951</f>
        <v>100</v>
      </c>
      <c r="Y36" s="11">
        <f>+'Ark1'!Y951</f>
        <v>100</v>
      </c>
      <c r="Z36" s="11">
        <f>+'Ark1'!Z951</f>
        <v>0.57218758315881046</v>
      </c>
      <c r="AA36" s="1">
        <f>+'Ark1'!AA951</f>
        <v>0.94447897699383232</v>
      </c>
      <c r="AB36" s="1">
        <f>+'Ark1'!AB951</f>
        <v>1.8057281269125756</v>
      </c>
      <c r="AC36" s="1">
        <f>+'Ark1'!AC951</f>
        <v>7.7865077631972017</v>
      </c>
      <c r="AD36" s="46"/>
      <c r="AE36" s="1">
        <f t="shared" si="1"/>
        <v>1.8393327480245829</v>
      </c>
      <c r="AF36" s="46"/>
      <c r="AG36" s="4"/>
      <c r="AH36" s="57"/>
      <c r="AI36" s="5"/>
      <c r="AJ36" s="5"/>
      <c r="AL36" s="13"/>
      <c r="AM36" s="13"/>
      <c r="AN36" s="11"/>
      <c r="AO36" s="11"/>
      <c r="AP36" s="11"/>
    </row>
    <row r="37" spans="1:42" ht="15.6">
      <c r="A37" s="46"/>
      <c r="B37">
        <f>+'Ark1'!C952</f>
        <v>2023</v>
      </c>
      <c r="C37">
        <f>+'Ark1'!N952</f>
        <v>440</v>
      </c>
      <c r="D37" s="3" t="s">
        <v>468</v>
      </c>
      <c r="E37" s="313">
        <f>+'Ark1'!Q952</f>
        <v>3521</v>
      </c>
      <c r="F37" s="325"/>
      <c r="G37" s="313">
        <f>+'Ark1'!R952</f>
        <v>6975</v>
      </c>
      <c r="H37" s="195">
        <f>+'Ark1'!AG952</f>
        <v>8.5077040669686887</v>
      </c>
      <c r="I37" s="60">
        <f t="shared" si="2"/>
        <v>-6.6181096558848296E-2</v>
      </c>
      <c r="J37" s="195">
        <f>+'Ark1'!AH952</f>
        <v>1.620071684587814</v>
      </c>
      <c r="K37" s="95"/>
      <c r="L37" s="446">
        <f>+'Ark1'!AI952</f>
        <v>2434</v>
      </c>
      <c r="M37" s="95"/>
      <c r="N37" s="1">
        <f>+'Ark1'!S952</f>
        <v>8.9350537634408607</v>
      </c>
      <c r="O37" s="52"/>
      <c r="P37" s="148">
        <f>+IF(L37=0,"",'Ark1'!AJ952)</f>
        <v>118.87580115036964</v>
      </c>
      <c r="Q37" s="426"/>
      <c r="R37" s="22">
        <f>+IF(L37=0,"",'Ark1'!AL952)</f>
        <v>24.868551829782767</v>
      </c>
      <c r="S37" s="51"/>
      <c r="T37" s="1">
        <f>+'Ark1'!T952</f>
        <v>8.6235125448028693</v>
      </c>
      <c r="U37" s="92">
        <f>+'Ark1'!U952</f>
        <v>41.430551971326409</v>
      </c>
      <c r="V37" s="95"/>
      <c r="W37" s="11">
        <f>+'Ark1'!W952</f>
        <v>49.060931899641567</v>
      </c>
      <c r="X37" s="11">
        <f>+'Ark1'!X952</f>
        <v>100</v>
      </c>
      <c r="Y37" s="11">
        <f>+'Ark1'!Y952</f>
        <v>100</v>
      </c>
      <c r="Z37" s="11">
        <f>+'Ark1'!Z952</f>
        <v>0.84723961434490258</v>
      </c>
      <c r="AA37" s="1">
        <f>+'Ark1'!AA952</f>
        <v>0.94216857723755965</v>
      </c>
      <c r="AB37" s="1">
        <f>+'Ark1'!AB952</f>
        <v>1.8339429658018125</v>
      </c>
      <c r="AC37" s="1">
        <f>+'Ark1'!AC952</f>
        <v>10.371171489994593</v>
      </c>
      <c r="AD37" s="46"/>
      <c r="AE37" s="1">
        <f t="shared" si="1"/>
        <v>1.9809713149673389</v>
      </c>
      <c r="AF37" s="46"/>
      <c r="AL37" s="13"/>
      <c r="AM37" s="13"/>
      <c r="AN37" s="11"/>
      <c r="AO37" s="11"/>
      <c r="AP37" s="11"/>
    </row>
    <row r="38" spans="1:42" ht="17.25" customHeight="1">
      <c r="A38" s="46"/>
      <c r="B38">
        <f>+'Ark1'!C953</f>
        <v>2023</v>
      </c>
      <c r="C38">
        <f>+'Ark1'!N953</f>
        <v>443</v>
      </c>
      <c r="D38" s="3" t="s">
        <v>469</v>
      </c>
      <c r="E38" s="313">
        <f>+'Ark1'!Q953</f>
        <v>1966</v>
      </c>
      <c r="F38" s="325"/>
      <c r="G38" s="313">
        <f>+'Ark1'!R953</f>
        <v>2904</v>
      </c>
      <c r="H38" s="195">
        <f>+'Ark1'!AG953</f>
        <v>3.7597333560026369</v>
      </c>
      <c r="I38" s="60">
        <f t="shared" si="2"/>
        <v>-0.41283772961485443</v>
      </c>
      <c r="J38" s="195">
        <f>+'Ark1'!AH953</f>
        <v>1.4807162534435259</v>
      </c>
      <c r="K38" s="95"/>
      <c r="L38" s="446">
        <f>+'Ark1'!AI953</f>
        <v>1007</v>
      </c>
      <c r="M38" s="95"/>
      <c r="N38" s="1">
        <f>+'Ark1'!S953</f>
        <v>9.2231404958677672</v>
      </c>
      <c r="O38" s="52"/>
      <c r="P38" s="148">
        <f>+IF(L38=0,"",'Ark1'!AJ953)</f>
        <v>119.78401191658401</v>
      </c>
      <c r="Q38" s="426"/>
      <c r="R38" s="22">
        <f>+IF(L38=0,"",'Ark1'!AL953)</f>
        <v>25.869604070025421</v>
      </c>
      <c r="S38" s="51"/>
      <c r="T38" s="1">
        <f>+'Ark1'!T953</f>
        <v>9.1883608815427014</v>
      </c>
      <c r="U38" s="92">
        <f>+'Ark1'!U953</f>
        <v>43.975723140495951</v>
      </c>
      <c r="V38" s="95"/>
      <c r="W38" s="11">
        <f>+'Ark1'!W953</f>
        <v>60.537190082644635</v>
      </c>
      <c r="X38" s="11">
        <f>+'Ark1'!X953</f>
        <v>100</v>
      </c>
      <c r="Y38" s="11">
        <f>+'Ark1'!Y953</f>
        <v>100</v>
      </c>
      <c r="Z38" s="11">
        <f>+'Ark1'!Z953</f>
        <v>0.57146279406693512</v>
      </c>
      <c r="AA38" s="1">
        <f>+'Ark1'!AA953</f>
        <v>0.95443811782470556</v>
      </c>
      <c r="AB38" s="1">
        <f>+'Ark1'!AB953</f>
        <v>2.0210638885659562</v>
      </c>
      <c r="AC38" s="1">
        <f>+'Ark1'!AC953</f>
        <v>7.6917808948507389</v>
      </c>
      <c r="AD38" s="46"/>
      <c r="AE38" s="1">
        <f t="shared" si="1"/>
        <v>1.4771108850457781</v>
      </c>
      <c r="AF38" s="46"/>
      <c r="AG38" s="2"/>
      <c r="AH38" s="57"/>
      <c r="AJ38" s="5"/>
      <c r="AL38" s="13"/>
      <c r="AM38" s="13"/>
      <c r="AN38" s="11"/>
      <c r="AO38" s="11"/>
      <c r="AP38" s="11"/>
    </row>
    <row r="39" spans="1:42" ht="15.6">
      <c r="A39" s="46"/>
      <c r="B39">
        <f>+'Ark1'!C954</f>
        <v>2023</v>
      </c>
      <c r="C39">
        <f>+'Ark1'!N954</f>
        <v>445</v>
      </c>
      <c r="D39" s="3" t="s">
        <v>470</v>
      </c>
      <c r="E39" s="313">
        <f>+'Ark1'!Q954</f>
        <v>2255</v>
      </c>
      <c r="F39" s="325"/>
      <c r="G39" s="313">
        <f>+'Ark1'!R954</f>
        <v>4005</v>
      </c>
      <c r="H39" s="195">
        <f>+'Ark1'!AG954</f>
        <v>5.5603089943772028</v>
      </c>
      <c r="I39" s="60">
        <f t="shared" si="2"/>
        <v>-0.59746387724976202</v>
      </c>
      <c r="J39" s="195">
        <f>+'Ark1'!AH954</f>
        <v>1.6229712858926342</v>
      </c>
      <c r="K39" s="95"/>
      <c r="L39" s="446">
        <f>+'Ark1'!AI954</f>
        <v>1372</v>
      </c>
      <c r="M39" s="95"/>
      <c r="N39" s="1">
        <f>+'Ark1'!S954</f>
        <v>9.5500624219725356</v>
      </c>
      <c r="O39" s="52"/>
      <c r="P39" s="148">
        <f>+IF(L39=0,"",'Ark1'!AJ954)</f>
        <v>120.53680758017472</v>
      </c>
      <c r="Q39" s="426"/>
      <c r="R39" s="22">
        <f>+IF(L39=0,"",'Ark1'!AL954)</f>
        <v>27.054800088409539</v>
      </c>
      <c r="S39" s="51"/>
      <c r="T39" s="1">
        <f>+'Ark1'!T954</f>
        <v>9.9345817727840231</v>
      </c>
      <c r="U39" s="92">
        <f>+'Ark1'!U954</f>
        <v>47.157303370786607</v>
      </c>
      <c r="V39" s="95"/>
      <c r="W39" s="11">
        <f>+'Ark1'!W954</f>
        <v>75.755305867665427</v>
      </c>
      <c r="X39" s="11">
        <f>+'Ark1'!X954</f>
        <v>100</v>
      </c>
      <c r="Y39" s="11">
        <f>+'Ark1'!Y954</f>
        <v>100</v>
      </c>
      <c r="Z39" s="11">
        <f>+'Ark1'!Z954</f>
        <v>1.404222175862506</v>
      </c>
      <c r="AA39" s="1">
        <f>+'Ark1'!AA954</f>
        <v>1.0868884317260268</v>
      </c>
      <c r="AB39" s="1">
        <f>+'Ark1'!AB954</f>
        <v>1.9730304216639312</v>
      </c>
      <c r="AC39" s="1">
        <f>+'Ark1'!AC954</f>
        <v>12.653623939868536</v>
      </c>
      <c r="AD39" s="46"/>
      <c r="AE39" s="1">
        <f t="shared" si="1"/>
        <v>1.7760532150776054</v>
      </c>
      <c r="AF39" s="46"/>
      <c r="AG39" s="2"/>
      <c r="AH39" s="57"/>
      <c r="AL39" s="13"/>
      <c r="AM39" s="13"/>
      <c r="AN39" s="11"/>
      <c r="AO39" s="11"/>
      <c r="AP39" s="11"/>
    </row>
    <row r="40" spans="1:42" ht="15.6">
      <c r="A40" s="46"/>
      <c r="B40">
        <f>+'Ark1'!C955</f>
        <v>2023</v>
      </c>
      <c r="C40">
        <f>+'Ark1'!N955</f>
        <v>450</v>
      </c>
      <c r="D40" s="3" t="s">
        <v>471</v>
      </c>
      <c r="E40" s="313">
        <f>+'Ark1'!Q955</f>
        <v>943</v>
      </c>
      <c r="F40" s="325"/>
      <c r="G40" s="313">
        <f>+'Ark1'!R955</f>
        <v>1293</v>
      </c>
      <c r="H40" s="195">
        <f>+'Ark1'!AG955</f>
        <v>1.9810703959142235</v>
      </c>
      <c r="I40" s="60">
        <f t="shared" si="2"/>
        <v>-0.17995321652677632</v>
      </c>
      <c r="J40" s="195">
        <f>+'Ark1'!AH955</f>
        <v>2.4748646558391338</v>
      </c>
      <c r="K40" s="95"/>
      <c r="L40" s="446">
        <f>+'Ark1'!AI955</f>
        <v>471</v>
      </c>
      <c r="M40" s="95"/>
      <c r="N40" s="1">
        <f>+'Ark1'!S955</f>
        <v>10.020881670533642</v>
      </c>
      <c r="O40" s="52"/>
      <c r="P40" s="148">
        <f>+IF(L40=0,"",'Ark1'!AJ955)</f>
        <v>121.53651804670922</v>
      </c>
      <c r="Q40" s="426"/>
      <c r="R40" s="22">
        <f>+IF(L40=0,"",'Ark1'!AL955)</f>
        <v>29.184627653583693</v>
      </c>
      <c r="S40" s="51"/>
      <c r="T40" s="1">
        <f>+'Ark1'!T955</f>
        <v>10.961330239752511</v>
      </c>
      <c r="U40" s="92">
        <f>+'Ark1'!U955</f>
        <v>52.041995359628793</v>
      </c>
      <c r="V40" s="95"/>
      <c r="W40" s="11">
        <f>+'Ark1'!W955</f>
        <v>89.713843774168609</v>
      </c>
      <c r="X40" s="11">
        <f>+'Ark1'!X955</f>
        <v>100</v>
      </c>
      <c r="Y40" s="11">
        <f>+'Ark1'!Y955</f>
        <v>100</v>
      </c>
      <c r="Z40" s="11">
        <f>+'Ark1'!Z955</f>
        <v>1.3952492734866424</v>
      </c>
      <c r="AA40" s="1">
        <f>+'Ark1'!AA955</f>
        <v>1.2506568096200601</v>
      </c>
      <c r="AB40" s="1">
        <f>+'Ark1'!AB955</f>
        <v>1.94114215825822</v>
      </c>
      <c r="AC40" s="1">
        <f>+'Ark1'!AC955</f>
        <v>10.772982538819456</v>
      </c>
      <c r="AD40" s="46"/>
      <c r="AE40" s="1">
        <f t="shared" si="1"/>
        <v>1.3711558854718982</v>
      </c>
      <c r="AF40" s="46"/>
      <c r="AG40" s="14"/>
      <c r="AH40" s="13"/>
      <c r="AL40" s="13"/>
      <c r="AM40" s="13"/>
      <c r="AN40" s="11"/>
      <c r="AO40" s="11"/>
      <c r="AP40" s="11"/>
    </row>
    <row r="41" spans="1:42" ht="21">
      <c r="A41" s="46"/>
      <c r="B41">
        <f>+'Ark1'!C956</f>
        <v>2023</v>
      </c>
      <c r="C41">
        <f>+'Ark1'!N956</f>
        <v>455</v>
      </c>
      <c r="D41" s="3" t="s">
        <v>472</v>
      </c>
      <c r="E41" s="313">
        <f>+'Ark1'!Q956</f>
        <v>291</v>
      </c>
      <c r="F41" s="325"/>
      <c r="G41" s="313">
        <f>+'Ark1'!R956</f>
        <v>336</v>
      </c>
      <c r="H41" s="195">
        <f>+'Ark1'!AG956</f>
        <v>0.56242540934468277</v>
      </c>
      <c r="I41" s="60">
        <f t="shared" si="2"/>
        <v>-6.3428649778945023E-2</v>
      </c>
      <c r="J41" s="195">
        <f>+'Ark1'!AH956</f>
        <v>1.4880952380952388</v>
      </c>
      <c r="K41" s="95"/>
      <c r="L41" s="446">
        <f>+'Ark1'!AI956</f>
        <v>140</v>
      </c>
      <c r="M41" s="95"/>
      <c r="N41" s="1">
        <f>+'Ark1'!S956</f>
        <v>10.327380952380956</v>
      </c>
      <c r="O41" s="52"/>
      <c r="P41" s="148">
        <f>+IF(L41=0,"",'Ark1'!AJ956)</f>
        <v>122.89499999999998</v>
      </c>
      <c r="Q41" s="426"/>
      <c r="R41" s="22">
        <f>+IF(L41=0,"",'Ark1'!AL956)</f>
        <v>30.769588212399839</v>
      </c>
      <c r="S41" s="51"/>
      <c r="T41" s="1">
        <f>+'Ark1'!T956</f>
        <v>11.747023809523805</v>
      </c>
      <c r="U41" s="92">
        <f>+'Ark1'!U956</f>
        <v>56.856249999999989</v>
      </c>
      <c r="V41" s="95"/>
      <c r="W41" s="11">
        <f>+'Ark1'!W956</f>
        <v>95.833333333333314</v>
      </c>
      <c r="X41" s="11">
        <f>+'Ark1'!X956</f>
        <v>100</v>
      </c>
      <c r="Y41" s="11">
        <f>+'Ark1'!Y956</f>
        <v>100</v>
      </c>
      <c r="Z41" s="11">
        <f>+'Ark1'!Z956</f>
        <v>1.3100423418738631</v>
      </c>
      <c r="AA41" s="1">
        <f>+'Ark1'!AA956</f>
        <v>1.1877200237746663</v>
      </c>
      <c r="AB41" s="1">
        <f>+'Ark1'!AB956</f>
        <v>1.8799514176612249</v>
      </c>
      <c r="AC41" s="1">
        <f>+'Ark1'!AC956</f>
        <v>9.8531237906988132</v>
      </c>
      <c r="AD41" s="46"/>
      <c r="AE41" s="1">
        <f t="shared" si="1"/>
        <v>1.1546391752577319</v>
      </c>
      <c r="AF41" s="46"/>
      <c r="AG41" s="2"/>
      <c r="AH41" s="5"/>
      <c r="AL41" s="56"/>
      <c r="AM41" s="56"/>
      <c r="AN41" s="11"/>
      <c r="AO41" s="11"/>
      <c r="AP41" s="11"/>
    </row>
    <row r="42" spans="1:42" ht="15.6">
      <c r="A42" s="46"/>
      <c r="B42">
        <f>+'Ark1'!C957</f>
        <v>2023</v>
      </c>
      <c r="C42">
        <f>+'Ark1'!N957</f>
        <v>460</v>
      </c>
      <c r="D42" s="3" t="s">
        <v>473</v>
      </c>
      <c r="E42" s="313">
        <f>+'Ark1'!Q957</f>
        <v>78</v>
      </c>
      <c r="F42" s="325"/>
      <c r="G42" s="313">
        <f>+'Ark1'!R957</f>
        <v>83</v>
      </c>
      <c r="H42" s="195">
        <f>+'Ark1'!AG957</f>
        <v>0.15398933733137371</v>
      </c>
      <c r="I42" s="60">
        <f t="shared" si="2"/>
        <v>-2.6600810964174409E-2</v>
      </c>
      <c r="J42" s="195">
        <f>+'Ark1'!AH957</f>
        <v>4.8192771084337345</v>
      </c>
      <c r="K42" s="95"/>
      <c r="L42" s="446">
        <f>+'Ark1'!AI957</f>
        <v>24</v>
      </c>
      <c r="M42" s="95"/>
      <c r="N42" s="1">
        <f>+'Ark1'!S957</f>
        <v>10.867469879518076</v>
      </c>
      <c r="O42" s="52"/>
      <c r="P42" s="148">
        <f>+IF(L42=0,"",'Ark1'!AJ957)</f>
        <v>126.08750000000001</v>
      </c>
      <c r="Q42" s="426"/>
      <c r="R42" s="22">
        <f>+IF(L42=0,"",'Ark1'!AL957)</f>
        <v>31.275477803855019</v>
      </c>
      <c r="S42" s="51"/>
      <c r="T42" s="1">
        <f>+'Ark1'!T957</f>
        <v>12.554216867469878</v>
      </c>
      <c r="U42" s="92">
        <f>+'Ark1'!U957</f>
        <v>63.018072289156621</v>
      </c>
      <c r="V42" s="95"/>
      <c r="W42" s="11">
        <f>+'Ark1'!W957</f>
        <v>96.385542168674689</v>
      </c>
      <c r="X42" s="11">
        <f>+'Ark1'!X957</f>
        <v>100</v>
      </c>
      <c r="Y42" s="11">
        <f>+'Ark1'!Y957</f>
        <v>100</v>
      </c>
      <c r="Z42" s="11">
        <f>+'Ark1'!Z957</f>
        <v>2.4270635030400038</v>
      </c>
      <c r="AA42" s="1">
        <f>+'Ark1'!AA957</f>
        <v>1.0501988834863123</v>
      </c>
      <c r="AB42" s="1">
        <f>+'Ark1'!AB957</f>
        <v>1.8708480909669121</v>
      </c>
      <c r="AC42" s="1">
        <f>+'Ark1'!AC957</f>
        <v>25.240658099963756</v>
      </c>
      <c r="AD42" s="46"/>
      <c r="AE42" s="1">
        <f t="shared" si="1"/>
        <v>1.0641025641025641</v>
      </c>
      <c r="AF42" s="46"/>
      <c r="AG42" s="4"/>
      <c r="AH42" s="4"/>
      <c r="AI42" s="4"/>
      <c r="AJ42" s="4"/>
    </row>
    <row r="43" spans="1:42" s="553" customFormat="1" ht="15.6">
      <c r="A43" s="46"/>
      <c r="B43" s="46"/>
      <c r="C43" s="46"/>
      <c r="D43" s="46"/>
      <c r="E43" s="316"/>
      <c r="F43" s="325"/>
      <c r="G43" s="31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pans="1:42" ht="15.6">
      <c r="A44" s="46"/>
      <c r="B44" s="53">
        <f>+'Ark1'!C958</f>
        <v>2022</v>
      </c>
      <c r="C44" s="53">
        <f>+'Ark1'!N958</f>
        <v>409</v>
      </c>
      <c r="D44" s="54" t="s">
        <v>458</v>
      </c>
      <c r="E44" s="327">
        <f>+'Ark1'!Q958</f>
        <v>114</v>
      </c>
      <c r="F44" s="325"/>
      <c r="G44" s="327">
        <f>+'Ark1'!R958</f>
        <v>193</v>
      </c>
      <c r="H44" s="177">
        <f>+'Ark1'!AG958</f>
        <v>5.2110988279630802E-2</v>
      </c>
      <c r="I44" s="46"/>
      <c r="J44" s="177">
        <f>+'Ark1'!AH958</f>
        <v>10.362694300518138</v>
      </c>
      <c r="K44" s="95"/>
      <c r="L44" s="446">
        <f>+'Ark1'!AI958</f>
        <v>10</v>
      </c>
      <c r="M44" s="95"/>
      <c r="N44" s="1">
        <f>+'Ark1'!S958</f>
        <v>2.8445595854922288</v>
      </c>
      <c r="O44" s="52"/>
      <c r="P44" s="148">
        <f>+IF(L44=0,"",'Ark1'!AJ958)</f>
        <v>90.7</v>
      </c>
      <c r="Q44" s="426"/>
      <c r="R44" s="22">
        <f>+IF(L44=0,"",'Ark1'!AL958)</f>
        <v>12.935204414701801</v>
      </c>
      <c r="S44" s="51"/>
      <c r="T44" s="1">
        <f>+'Ark1'!T958</f>
        <v>3.5699481865284968</v>
      </c>
      <c r="U44" s="92">
        <f>+'Ark1'!U958</f>
        <v>9.1415025906735821</v>
      </c>
      <c r="V44" s="95"/>
      <c r="W44" s="74">
        <f>+'Ark1'!W958</f>
        <v>0</v>
      </c>
      <c r="X44" s="74">
        <f>+'Ark1'!X958</f>
        <v>0</v>
      </c>
      <c r="Y44" s="74">
        <f>+'Ark1'!Y958</f>
        <v>0</v>
      </c>
      <c r="Z44" s="74">
        <f>+'Ark1'!Z958</f>
        <v>0.89463473962882789</v>
      </c>
      <c r="AA44" s="55">
        <f>+'Ark1'!AA958</f>
        <v>1.7622065589181444</v>
      </c>
      <c r="AB44" s="55">
        <f>+'Ark1'!AB958</f>
        <v>1.4238998106926251</v>
      </c>
      <c r="AC44" s="55">
        <f>+'Ark1'!AC958</f>
        <v>5.266720408814022</v>
      </c>
      <c r="AD44" s="46"/>
      <c r="AE44" s="55">
        <f t="shared" si="1"/>
        <v>1.6929824561403508</v>
      </c>
      <c r="AF44" s="46"/>
      <c r="AG44" s="4"/>
      <c r="AH44" s="16"/>
      <c r="AI44" s="1"/>
      <c r="AJ44" s="18"/>
      <c r="AL44" s="1"/>
      <c r="AM44" s="5"/>
    </row>
    <row r="45" spans="1:42" ht="15.6">
      <c r="A45" s="46"/>
      <c r="B45" s="53">
        <f>+'Ark1'!C959</f>
        <v>2022</v>
      </c>
      <c r="C45" s="53">
        <f>+'Ark1'!N959</f>
        <v>410</v>
      </c>
      <c r="D45" s="54" t="s">
        <v>459</v>
      </c>
      <c r="E45" s="327">
        <f>+'Ark1'!Q959</f>
        <v>933</v>
      </c>
      <c r="F45" s="325"/>
      <c r="G45" s="327">
        <f>+'Ark1'!R959</f>
        <v>2909</v>
      </c>
      <c r="H45" s="177">
        <f>+'Ark1'!AG959</f>
        <v>1.1395166879879015</v>
      </c>
      <c r="I45" s="46"/>
      <c r="J45" s="177">
        <f>+'Ark1'!AH959</f>
        <v>13.44104503265727</v>
      </c>
      <c r="K45" s="95"/>
      <c r="L45" s="446">
        <f>+'Ark1'!AI959</f>
        <v>226</v>
      </c>
      <c r="M45" s="95"/>
      <c r="N45" s="1">
        <f>+'Ark1'!S959</f>
        <v>4.3867308353386036</v>
      </c>
      <c r="O45" s="52"/>
      <c r="P45" s="148">
        <f>+IF(L45=0,"",'Ark1'!AJ959)</f>
        <v>97.572566371681376</v>
      </c>
      <c r="Q45" s="426"/>
      <c r="R45" s="22">
        <f>+IF(L45=0,"",'Ark1'!AL959)</f>
        <v>14.369475220973079</v>
      </c>
      <c r="S45" s="51"/>
      <c r="T45" s="1">
        <f>+'Ark1'!T959</f>
        <v>5.5108284633894806</v>
      </c>
      <c r="U45" s="92">
        <f>+'Ark1'!U959</f>
        <v>13.262413200412501</v>
      </c>
      <c r="V45" s="95"/>
      <c r="W45" s="74">
        <f>+'Ark1'!W959</f>
        <v>2.1656926778961849</v>
      </c>
      <c r="X45" s="74">
        <f>+'Ark1'!X959</f>
        <v>0</v>
      </c>
      <c r="Y45" s="74">
        <f>+'Ark1'!Y959</f>
        <v>0</v>
      </c>
      <c r="Z45" s="74">
        <f>+'Ark1'!Z959</f>
        <v>1.2566904566605956</v>
      </c>
      <c r="AA45" s="55">
        <f>+'Ark1'!AA959</f>
        <v>1.4823271738061796</v>
      </c>
      <c r="AB45" s="55">
        <f>+'Ark1'!AB959</f>
        <v>1.6979664402185237</v>
      </c>
      <c r="AC45" s="55">
        <f>+'Ark1'!AC959</f>
        <v>25.33631238942986</v>
      </c>
      <c r="AD45" s="46"/>
      <c r="AE45" s="55">
        <f t="shared" si="1"/>
        <v>3.117899249732047</v>
      </c>
      <c r="AF45" s="46"/>
      <c r="AG45" s="4"/>
      <c r="AH45" s="16"/>
      <c r="AI45" s="1"/>
      <c r="AJ45" s="18"/>
    </row>
    <row r="46" spans="1:42" ht="15.6">
      <c r="A46" s="46"/>
      <c r="B46" s="53">
        <f>+'Ark1'!C960</f>
        <v>2022</v>
      </c>
      <c r="C46" s="53">
        <f>+'Ark1'!N960</f>
        <v>415</v>
      </c>
      <c r="D46" s="54" t="s">
        <v>460</v>
      </c>
      <c r="E46" s="327">
        <f>+'Ark1'!Q960</f>
        <v>2422</v>
      </c>
      <c r="F46" s="325"/>
      <c r="G46" s="327">
        <f>+'Ark1'!R960</f>
        <v>6750</v>
      </c>
      <c r="H46" s="177">
        <f>+'Ark1'!AG960</f>
        <v>3.5234333557269806</v>
      </c>
      <c r="I46" s="46"/>
      <c r="J46" s="177">
        <f>+'Ark1'!AH960</f>
        <v>7.68888888888889</v>
      </c>
      <c r="K46" s="95"/>
      <c r="L46" s="446">
        <f>+'Ark1'!AI960</f>
        <v>598</v>
      </c>
      <c r="M46" s="95"/>
      <c r="N46" s="1">
        <f>+'Ark1'!S960</f>
        <v>4.9943703703703699</v>
      </c>
      <c r="O46" s="52"/>
      <c r="P46" s="148">
        <f>+IF(L46=0,"",'Ark1'!AJ960)</f>
        <v>103.46387959866202</v>
      </c>
      <c r="Q46" s="426"/>
      <c r="R46" s="22">
        <f>+IF(L46=0,"",'Ark1'!AL960)</f>
        <v>16.16119464022573</v>
      </c>
      <c r="S46" s="51"/>
      <c r="T46" s="1">
        <f>+'Ark1'!T960</f>
        <v>6.232444444444444</v>
      </c>
      <c r="U46" s="92">
        <f>+'Ark1'!U960</f>
        <v>17.672902222222245</v>
      </c>
      <c r="V46" s="95"/>
      <c r="W46" s="74">
        <f>+'Ark1'!W960</f>
        <v>10.903703703703703</v>
      </c>
      <c r="X46" s="74">
        <f>+'Ark1'!X960</f>
        <v>82.977777777777774</v>
      </c>
      <c r="Y46" s="74">
        <f>+'Ark1'!Y960</f>
        <v>0</v>
      </c>
      <c r="Z46" s="74">
        <f>+'Ark1'!Z960</f>
        <v>1.4885641028238827</v>
      </c>
      <c r="AA46" s="55">
        <f>+'Ark1'!AA960</f>
        <v>1.6863629974362224</v>
      </c>
      <c r="AB46" s="55">
        <f>+'Ark1'!AB960</f>
        <v>2.3398098899243203</v>
      </c>
      <c r="AC46" s="55">
        <f>+'Ark1'!AC960</f>
        <v>-2.1674591185875154</v>
      </c>
      <c r="AD46" s="46"/>
      <c r="AE46" s="55">
        <f t="shared" si="1"/>
        <v>2.7869529314616019</v>
      </c>
      <c r="AF46" s="46"/>
      <c r="AG46" s="4"/>
      <c r="AH46" s="16"/>
      <c r="AI46" s="1"/>
      <c r="AJ46" s="18"/>
    </row>
    <row r="47" spans="1:42" ht="15.6">
      <c r="A47" s="46"/>
      <c r="B47" s="53">
        <f>+'Ark1'!C961</f>
        <v>2022</v>
      </c>
      <c r="C47" s="53">
        <f>+'Ark1'!N961</f>
        <v>420</v>
      </c>
      <c r="D47" s="54" t="s">
        <v>461</v>
      </c>
      <c r="E47" s="327">
        <f>+'Ark1'!Q961</f>
        <v>4646</v>
      </c>
      <c r="F47" s="325"/>
      <c r="G47" s="327">
        <f>+'Ark1'!R961</f>
        <v>12862</v>
      </c>
      <c r="H47" s="177">
        <f>+'Ark1'!AG961</f>
        <v>8.6777633388820412</v>
      </c>
      <c r="I47" s="46"/>
      <c r="J47" s="177">
        <f>+'Ark1'!AH961</f>
        <v>4.9136992691649821</v>
      </c>
      <c r="K47" s="95"/>
      <c r="L47" s="446">
        <f>+'Ark1'!AI961</f>
        <v>1279</v>
      </c>
      <c r="M47" s="95"/>
      <c r="N47" s="1">
        <f>+'Ark1'!S961</f>
        <v>5.2846369149432428</v>
      </c>
      <c r="O47" s="52"/>
      <c r="P47" s="148">
        <f>+IF(L47=0,"",'Ark1'!AJ961)</f>
        <v>111.36106333072706</v>
      </c>
      <c r="Q47" s="426"/>
      <c r="R47" s="22">
        <f>+IF(L47=0,"",'Ark1'!AL961)</f>
        <v>16.565930615577948</v>
      </c>
      <c r="S47" s="51"/>
      <c r="T47" s="1">
        <f>+'Ark1'!T961</f>
        <v>5.7693982273363407</v>
      </c>
      <c r="U47" s="92">
        <f>+'Ark1'!U961</f>
        <v>22.842565697403359</v>
      </c>
      <c r="V47" s="95"/>
      <c r="W47" s="74">
        <f>+'Ark1'!W961</f>
        <v>9.7030010884776861</v>
      </c>
      <c r="X47" s="74">
        <f>+'Ark1'!X961</f>
        <v>100</v>
      </c>
      <c r="Y47" s="74">
        <f>+'Ark1'!Y961</f>
        <v>47.854143990048208</v>
      </c>
      <c r="Z47" s="74">
        <f>+'Ark1'!Z961</f>
        <v>1.4089768052330238</v>
      </c>
      <c r="AA47" s="55">
        <f>+'Ark1'!AA961</f>
        <v>1.5930903577866613</v>
      </c>
      <c r="AB47" s="55">
        <f>+'Ark1'!AB961</f>
        <v>2.1039321491999745</v>
      </c>
      <c r="AC47" s="55">
        <f>+'Ark1'!AC961</f>
        <v>13.530769815421124</v>
      </c>
      <c r="AD47" s="46"/>
      <c r="AE47" s="55">
        <f t="shared" si="1"/>
        <v>2.7684029272492467</v>
      </c>
      <c r="AF47" s="46"/>
      <c r="AG47" s="4"/>
      <c r="AH47" s="16"/>
      <c r="AI47" s="1"/>
      <c r="AJ47" s="18"/>
    </row>
    <row r="48" spans="1:42" ht="15.6">
      <c r="A48" s="46"/>
      <c r="B48" s="53">
        <f>+'Ark1'!C962</f>
        <v>2022</v>
      </c>
      <c r="C48" s="53">
        <f>+'Ark1'!N962</f>
        <v>425</v>
      </c>
      <c r="D48" s="54" t="s">
        <v>462</v>
      </c>
      <c r="E48" s="327">
        <f>+'Ark1'!Q962</f>
        <v>5137</v>
      </c>
      <c r="F48" s="325"/>
      <c r="G48" s="327">
        <f>+'Ark1'!R962</f>
        <v>13045</v>
      </c>
      <c r="H48" s="177">
        <f>+'Ark1'!AG962</f>
        <v>10.26709014744341</v>
      </c>
      <c r="I48" s="46"/>
      <c r="J48" s="177">
        <f>+'Ark1'!AH962</f>
        <v>3.0126485243388275</v>
      </c>
      <c r="K48" s="95"/>
      <c r="L48" s="446">
        <f>+'Ark1'!AI962</f>
        <v>1362</v>
      </c>
      <c r="M48" s="95"/>
      <c r="N48" s="1">
        <f>+'Ark1'!S962</f>
        <v>6.0814105021080858</v>
      </c>
      <c r="O48" s="52"/>
      <c r="P48" s="148">
        <f>+IF(L48=0,"",'Ark1'!AJ962)</f>
        <v>114.03568281938324</v>
      </c>
      <c r="Q48" s="426"/>
      <c r="R48" s="22">
        <f>+IF(L48=0,"",'Ark1'!AL962)</f>
        <v>17.928937853261125</v>
      </c>
      <c r="S48" s="51"/>
      <c r="T48" s="1">
        <f>+'Ark1'!T962</f>
        <v>5.9457263319279443</v>
      </c>
      <c r="U48" s="92">
        <f>+'Ark1'!U962</f>
        <v>26.647034112686843</v>
      </c>
      <c r="V48" s="95"/>
      <c r="W48" s="74">
        <f>+'Ark1'!W962</f>
        <v>8.049060942889998</v>
      </c>
      <c r="X48" s="74">
        <f>+'Ark1'!X962</f>
        <v>100</v>
      </c>
      <c r="Y48" s="74">
        <f>+'Ark1'!Y962</f>
        <v>100</v>
      </c>
      <c r="Z48" s="74">
        <f>+'Ark1'!Z962</f>
        <v>0.8535190900496038</v>
      </c>
      <c r="AA48" s="55">
        <f>+'Ark1'!AA962</f>
        <v>1.4033181410646358</v>
      </c>
      <c r="AB48" s="55">
        <f>+'Ark1'!AB962</f>
        <v>1.8781096455697928</v>
      </c>
      <c r="AC48" s="55">
        <f>+'Ark1'!AC962</f>
        <v>14.031314612333356</v>
      </c>
      <c r="AD48" s="46"/>
      <c r="AE48" s="55">
        <f t="shared" si="1"/>
        <v>2.5394198948802802</v>
      </c>
      <c r="AF48" s="46"/>
      <c r="AG48" s="4"/>
      <c r="AH48" s="16"/>
      <c r="AI48" s="13"/>
      <c r="AJ48" s="18"/>
    </row>
    <row r="49" spans="1:36" ht="15.6">
      <c r="A49" s="46"/>
      <c r="B49" s="53">
        <f>+'Ark1'!C963</f>
        <v>2022</v>
      </c>
      <c r="C49" s="53">
        <f>+'Ark1'!N963</f>
        <v>428</v>
      </c>
      <c r="D49" s="54" t="s">
        <v>463</v>
      </c>
      <c r="E49" s="327">
        <f>+'Ark1'!Q963</f>
        <v>4662</v>
      </c>
      <c r="F49" s="325"/>
      <c r="G49" s="327">
        <f>+'Ark1'!R963</f>
        <v>9990</v>
      </c>
      <c r="H49" s="177">
        <f>+'Ark1'!AG963</f>
        <v>8.578893319221601</v>
      </c>
      <c r="I49" s="46"/>
      <c r="J49" s="177">
        <f>+'Ark1'!AH963</f>
        <v>2.4824824824824825</v>
      </c>
      <c r="K49" s="95"/>
      <c r="L49" s="446">
        <f>+'Ark1'!AI963</f>
        <v>921</v>
      </c>
      <c r="M49" s="95"/>
      <c r="N49" s="1">
        <f>+'Ark1'!S963</f>
        <v>6.6462462462462488</v>
      </c>
      <c r="O49" s="52"/>
      <c r="P49" s="148">
        <f>+IF(L49=0,"",'Ark1'!AJ963)</f>
        <v>115.51357220412608</v>
      </c>
      <c r="Q49" s="426"/>
      <c r="R49" s="22">
        <f>+IF(L49=0,"",'Ark1'!AL963)</f>
        <v>18.926685105044172</v>
      </c>
      <c r="S49" s="51"/>
      <c r="T49" s="1">
        <f>+'Ark1'!T963</f>
        <v>6.256056056056055</v>
      </c>
      <c r="U49" s="92">
        <f>+'Ark1'!U963</f>
        <v>29.074440440440441</v>
      </c>
      <c r="V49" s="95"/>
      <c r="W49" s="74">
        <f>+'Ark1'!W963</f>
        <v>9.3293293293293278</v>
      </c>
      <c r="X49" s="74">
        <f>+'Ark1'!X963</f>
        <v>100</v>
      </c>
      <c r="Y49" s="74">
        <f>+'Ark1'!Y963</f>
        <v>100</v>
      </c>
      <c r="Z49" s="74">
        <f>+'Ark1'!Z963</f>
        <v>0.57565199333541106</v>
      </c>
      <c r="AA49" s="55">
        <f>+'Ark1'!AA963</f>
        <v>1.3058670346308461</v>
      </c>
      <c r="AB49" s="55">
        <f>+'Ark1'!AB963</f>
        <v>1.773314835658697</v>
      </c>
      <c r="AC49" s="55">
        <f>+'Ark1'!AC963</f>
        <v>9.522476723660585</v>
      </c>
      <c r="AD49" s="46"/>
      <c r="AE49" s="55">
        <f t="shared" si="1"/>
        <v>2.1428571428571428</v>
      </c>
      <c r="AF49" s="46"/>
      <c r="AG49" s="4"/>
      <c r="AH49" s="16"/>
      <c r="AI49" s="13"/>
      <c r="AJ49" s="18"/>
    </row>
    <row r="50" spans="1:36" ht="15.6">
      <c r="A50" s="46"/>
      <c r="B50" s="53">
        <f>+'Ark1'!C964</f>
        <v>2022</v>
      </c>
      <c r="C50" s="53">
        <f>+'Ark1'!N964</f>
        <v>430</v>
      </c>
      <c r="D50" s="54" t="s">
        <v>464</v>
      </c>
      <c r="E50" s="327">
        <f>+'Ark1'!Q964</f>
        <v>5809</v>
      </c>
      <c r="F50" s="325"/>
      <c r="G50" s="327">
        <f>+'Ark1'!R964</f>
        <v>15943</v>
      </c>
      <c r="H50" s="177">
        <f>+'Ark1'!AG964</f>
        <v>14.860946782028028</v>
      </c>
      <c r="I50" s="46"/>
      <c r="J50" s="177">
        <f>+'Ark1'!AH964</f>
        <v>1.9695164021827756</v>
      </c>
      <c r="K50" s="95"/>
      <c r="L50" s="446">
        <f>+'Ark1'!AI964</f>
        <v>1474</v>
      </c>
      <c r="M50" s="95"/>
      <c r="N50" s="1">
        <f>+'Ark1'!S964</f>
        <v>7.2142633130527507</v>
      </c>
      <c r="O50" s="52"/>
      <c r="P50" s="148">
        <f>+IF(L50=0,"",'Ark1'!AJ964)</f>
        <v>116.549660786974</v>
      </c>
      <c r="Q50" s="426"/>
      <c r="R50" s="22">
        <f>+IF(L50=0,"",'Ark1'!AL964)</f>
        <v>19.977843940384926</v>
      </c>
      <c r="S50" s="51"/>
      <c r="T50" s="1">
        <f>+'Ark1'!T964</f>
        <v>6.675280687449038</v>
      </c>
      <c r="U50" s="92">
        <f>+'Ark1'!U964</f>
        <v>31.558911748102823</v>
      </c>
      <c r="V50" s="95"/>
      <c r="W50" s="74">
        <f>+'Ark1'!W964</f>
        <v>13.31618892303832</v>
      </c>
      <c r="X50" s="74">
        <f>+'Ark1'!X964</f>
        <v>100</v>
      </c>
      <c r="Y50" s="74">
        <f>+'Ark1'!Y964</f>
        <v>100</v>
      </c>
      <c r="Z50" s="74">
        <f>+'Ark1'!Z964</f>
        <v>0.84354904246225404</v>
      </c>
      <c r="AA50" s="55">
        <f>+'Ark1'!AA964</f>
        <v>1.2062601071867916</v>
      </c>
      <c r="AB50" s="55">
        <f>+'Ark1'!AB964</f>
        <v>1.7777808655184144</v>
      </c>
      <c r="AC50" s="55">
        <f>+'Ark1'!AC964</f>
        <v>16.272003683457893</v>
      </c>
      <c r="AD50" s="46"/>
      <c r="AE50" s="55">
        <f t="shared" si="1"/>
        <v>2.7445343432604581</v>
      </c>
      <c r="AF50" s="46"/>
      <c r="AG50" s="4"/>
      <c r="AH50" s="16"/>
      <c r="AI50" s="13"/>
      <c r="AJ50" s="18"/>
    </row>
    <row r="51" spans="1:36" ht="15.6">
      <c r="A51" s="46"/>
      <c r="B51" s="53">
        <f>+'Ark1'!C965</f>
        <v>2022</v>
      </c>
      <c r="C51" s="53">
        <f>+'Ark1'!N965</f>
        <v>433</v>
      </c>
      <c r="D51" s="54" t="s">
        <v>465</v>
      </c>
      <c r="E51" s="327">
        <f>+'Ark1'!Q965</f>
        <v>4652</v>
      </c>
      <c r="F51" s="325"/>
      <c r="G51" s="327">
        <f>+'Ark1'!R965</f>
        <v>9839</v>
      </c>
      <c r="H51" s="177">
        <f>+'Ark1'!AG965</f>
        <v>9.8905513295065983</v>
      </c>
      <c r="I51" s="46"/>
      <c r="J51" s="177">
        <f>+'Ark1'!AH965</f>
        <v>1.7583087712165868</v>
      </c>
      <c r="K51" s="95"/>
      <c r="L51" s="446">
        <f>+'Ark1'!AI965</f>
        <v>814</v>
      </c>
      <c r="M51" s="95"/>
      <c r="N51" s="1">
        <f>+'Ark1'!S965</f>
        <v>7.7251753226953985</v>
      </c>
      <c r="O51" s="52"/>
      <c r="P51" s="148">
        <f>+IF(L51=0,"",'Ark1'!AJ965)</f>
        <v>117.43943488943469</v>
      </c>
      <c r="Q51" s="426"/>
      <c r="R51" s="22">
        <f>+IF(L51=0,"",'Ark1'!AL965)</f>
        <v>21.059899425387442</v>
      </c>
      <c r="S51" s="51"/>
      <c r="T51" s="1">
        <f>+'Ark1'!T965</f>
        <v>7.108445980282549</v>
      </c>
      <c r="U51" s="92">
        <f>+'Ark1'!U965</f>
        <v>34.034167090151563</v>
      </c>
      <c r="V51" s="95"/>
      <c r="W51" s="74">
        <f>+'Ark1'!W965</f>
        <v>18.416505742453506</v>
      </c>
      <c r="X51" s="74">
        <f>+'Ark1'!X965</f>
        <v>100</v>
      </c>
      <c r="Y51" s="74">
        <f>+'Ark1'!Y965</f>
        <v>100</v>
      </c>
      <c r="Z51" s="74">
        <f>+'Ark1'!Z965</f>
        <v>0.57704443278524609</v>
      </c>
      <c r="AA51" s="55">
        <f>+'Ark1'!AA965</f>
        <v>1.1313238686417562</v>
      </c>
      <c r="AB51" s="55">
        <f>+'Ark1'!AB965</f>
        <v>1.7637496709056912</v>
      </c>
      <c r="AC51" s="55">
        <f>+'Ark1'!AC965</f>
        <v>9.0930309871131101</v>
      </c>
      <c r="AD51" s="46"/>
      <c r="AE51" s="55">
        <f t="shared" si="1"/>
        <v>2.1150042992261393</v>
      </c>
      <c r="AF51" s="46"/>
      <c r="AG51" s="4"/>
      <c r="AH51" s="16"/>
      <c r="AI51" s="13"/>
      <c r="AJ51" s="18"/>
    </row>
    <row r="52" spans="1:36" ht="15.6">
      <c r="A52" s="46"/>
      <c r="B52" s="53">
        <f>+'Ark1'!C966</f>
        <v>2022</v>
      </c>
      <c r="C52" s="53">
        <f>+'Ark1'!N966</f>
        <v>435</v>
      </c>
      <c r="D52" s="54" t="s">
        <v>466</v>
      </c>
      <c r="E52" s="327">
        <f>+'Ark1'!Q966</f>
        <v>5130</v>
      </c>
      <c r="F52" s="325"/>
      <c r="G52" s="327">
        <f>+'Ark1'!R966</f>
        <v>12744</v>
      </c>
      <c r="H52" s="177">
        <f>+'Ark1'!AG966</f>
        <v>13.73920142641807</v>
      </c>
      <c r="I52" s="46"/>
      <c r="J52" s="177">
        <f>+'Ark1'!AH966</f>
        <v>1.5301318267419972</v>
      </c>
      <c r="K52" s="95"/>
      <c r="L52" s="446">
        <f>+'Ark1'!AI966</f>
        <v>1131</v>
      </c>
      <c r="M52" s="95"/>
      <c r="N52" s="1">
        <f>+'Ark1'!S966</f>
        <v>8.1682360326428132</v>
      </c>
      <c r="O52" s="52"/>
      <c r="P52" s="148">
        <f>+IF(L52=0,"",'Ark1'!AJ966)</f>
        <v>118.22007073386398</v>
      </c>
      <c r="Q52" s="426"/>
      <c r="R52" s="22">
        <f>+IF(L52=0,"",'Ark1'!AL966)</f>
        <v>22.073084805717485</v>
      </c>
      <c r="S52" s="51"/>
      <c r="T52" s="1">
        <f>+'Ark1'!T966</f>
        <v>7.6435185185185182</v>
      </c>
      <c r="U52" s="92">
        <f>+'Ark1'!U966</f>
        <v>36.500710138103912</v>
      </c>
      <c r="V52" s="95"/>
      <c r="W52" s="74">
        <f>+'Ark1'!W966</f>
        <v>27.887633396107965</v>
      </c>
      <c r="X52" s="74">
        <f>+'Ark1'!X966</f>
        <v>100</v>
      </c>
      <c r="Y52" s="74">
        <f>+'Ark1'!Y966</f>
        <v>100</v>
      </c>
      <c r="Z52" s="74">
        <f>+'Ark1'!Z966</f>
        <v>0.85157879637345202</v>
      </c>
      <c r="AA52" s="55">
        <f>+'Ark1'!AA966</f>
        <v>1.0364247370469788</v>
      </c>
      <c r="AB52" s="55">
        <f>+'Ark1'!AB966</f>
        <v>1.8191003893217248</v>
      </c>
      <c r="AC52" s="55">
        <f>+'Ark1'!AC966</f>
        <v>14.838230059822852</v>
      </c>
      <c r="AD52" s="46"/>
      <c r="AE52" s="55">
        <f t="shared" si="1"/>
        <v>2.4842105263157896</v>
      </c>
      <c r="AF52" s="46"/>
      <c r="AG52" s="4"/>
      <c r="AH52" s="16"/>
      <c r="AI52" s="13"/>
      <c r="AJ52" s="18"/>
    </row>
    <row r="53" spans="1:36" ht="15.6">
      <c r="A53" s="46"/>
      <c r="B53" s="53">
        <f>+'Ark1'!C967</f>
        <v>2022</v>
      </c>
      <c r="C53" s="53">
        <f>+'Ark1'!N967</f>
        <v>438</v>
      </c>
      <c r="D53" s="54" t="s">
        <v>467</v>
      </c>
      <c r="E53" s="327">
        <f>+'Ark1'!Q967</f>
        <v>3555</v>
      </c>
      <c r="F53" s="325"/>
      <c r="G53" s="327">
        <f>+'Ark1'!R967</f>
        <v>6419</v>
      </c>
      <c r="H53" s="177">
        <f>+'Ark1'!AG967</f>
        <v>7.3987956838735762</v>
      </c>
      <c r="I53" s="46"/>
      <c r="J53" s="177">
        <f>+'Ark1'!AH967</f>
        <v>1.4488238043308932</v>
      </c>
      <c r="K53" s="95"/>
      <c r="L53" s="446">
        <f>+'Ark1'!AI967</f>
        <v>528</v>
      </c>
      <c r="M53" s="95"/>
      <c r="N53" s="1">
        <f>+'Ark1'!S967</f>
        <v>8.5560056083502101</v>
      </c>
      <c r="O53" s="52"/>
      <c r="P53" s="148">
        <f>+IF(L53=0,"",'Ark1'!AJ967)</f>
        <v>118.60189393939385</v>
      </c>
      <c r="Q53" s="426"/>
      <c r="R53" s="22">
        <f>+IF(L53=0,"",'Ark1'!AL967)</f>
        <v>23.356619740440621</v>
      </c>
      <c r="S53" s="51"/>
      <c r="T53" s="1">
        <f>+'Ark1'!T967</f>
        <v>8.1529833307368751</v>
      </c>
      <c r="U53" s="92">
        <f>+'Ark1'!U967</f>
        <v>39.024670509425093</v>
      </c>
      <c r="V53" s="95"/>
      <c r="W53" s="74">
        <f>+'Ark1'!W967</f>
        <v>38.105623928960888</v>
      </c>
      <c r="X53" s="74">
        <f>+'Ark1'!X967</f>
        <v>100</v>
      </c>
      <c r="Y53" s="74">
        <f>+'Ark1'!Y967</f>
        <v>100</v>
      </c>
      <c r="Z53" s="74">
        <f>+'Ark1'!Z967</f>
        <v>0.56779701790107773</v>
      </c>
      <c r="AA53" s="55">
        <f>+'Ark1'!AA967</f>
        <v>0.9764811817607032</v>
      </c>
      <c r="AB53" s="55">
        <f>+'Ark1'!AB967</f>
        <v>1.8057985210643963</v>
      </c>
      <c r="AC53" s="55">
        <f>+'Ark1'!AC967</f>
        <v>8.2799497835163134</v>
      </c>
      <c r="AD53" s="46"/>
      <c r="AE53" s="55">
        <f t="shared" si="1"/>
        <v>1.8056258790436006</v>
      </c>
      <c r="AF53" s="46"/>
      <c r="AG53" s="4"/>
      <c r="AH53" s="16"/>
      <c r="AI53" s="5"/>
      <c r="AJ53" s="18"/>
    </row>
    <row r="54" spans="1:36" ht="15.6">
      <c r="A54" s="46"/>
      <c r="B54" s="53">
        <f>+'Ark1'!C968</f>
        <v>2022</v>
      </c>
      <c r="C54" s="53">
        <f>+'Ark1'!N968</f>
        <v>440</v>
      </c>
      <c r="D54" s="54" t="s">
        <v>468</v>
      </c>
      <c r="E54" s="327">
        <f>+'Ark1'!Q968</f>
        <v>3604</v>
      </c>
      <c r="F54" s="325"/>
      <c r="G54" s="327">
        <f>+'Ark1'!R968</f>
        <v>7003</v>
      </c>
      <c r="H54" s="177">
        <f>+'Ark1'!AG968</f>
        <v>8.573885163527537</v>
      </c>
      <c r="I54" s="46"/>
      <c r="J54" s="177">
        <f>+'Ark1'!AH968</f>
        <v>1.2280451235184922</v>
      </c>
      <c r="K54" s="95"/>
      <c r="L54" s="446">
        <f>+'Ark1'!AI968</f>
        <v>616</v>
      </c>
      <c r="M54" s="95"/>
      <c r="N54" s="1">
        <f>+'Ark1'!S968</f>
        <v>8.8423532771669304</v>
      </c>
      <c r="O54" s="52"/>
      <c r="P54" s="148">
        <f>+IF(L54=0,"",'Ark1'!AJ968)</f>
        <v>119.78003246753271</v>
      </c>
      <c r="Q54" s="426"/>
      <c r="R54" s="22">
        <f>+IF(L54=0,"",'Ark1'!AL968)</f>
        <v>24.40875200911394</v>
      </c>
      <c r="S54" s="51"/>
      <c r="T54" s="1">
        <f>+'Ark1'!T968</f>
        <v>8.7242610309867192</v>
      </c>
      <c r="U54" s="92">
        <f>+'Ark1'!U968</f>
        <v>41.451392260460075</v>
      </c>
      <c r="V54" s="95"/>
      <c r="W54" s="74">
        <f>+'Ark1'!W968</f>
        <v>50.906754248179361</v>
      </c>
      <c r="X54" s="74">
        <f>+'Ark1'!X968</f>
        <v>100</v>
      </c>
      <c r="Y54" s="74">
        <f>+'Ark1'!Y968</f>
        <v>100</v>
      </c>
      <c r="Z54" s="74">
        <f>+'Ark1'!Z968</f>
        <v>0.83614495582618353</v>
      </c>
      <c r="AA54" s="55">
        <f>+'Ark1'!AA968</f>
        <v>0.99935421229821442</v>
      </c>
      <c r="AB54" s="55">
        <f>+'Ark1'!AB968</f>
        <v>1.8498757460206561</v>
      </c>
      <c r="AC54" s="55">
        <f>+'Ark1'!AC968</f>
        <v>11.59632619188389</v>
      </c>
      <c r="AD54" s="46"/>
      <c r="AE54" s="55">
        <f t="shared" si="1"/>
        <v>1.943118756936737</v>
      </c>
      <c r="AF54" s="46"/>
      <c r="AG54" s="4"/>
      <c r="AH54" s="16"/>
      <c r="AI54" s="5"/>
      <c r="AJ54" s="18"/>
    </row>
    <row r="55" spans="1:36" ht="15.6">
      <c r="A55" s="46"/>
      <c r="B55" s="53">
        <f>+'Ark1'!C969</f>
        <v>2022</v>
      </c>
      <c r="C55" s="53">
        <f>+'Ark1'!N969</f>
        <v>443</v>
      </c>
      <c r="D55" s="54" t="s">
        <v>469</v>
      </c>
      <c r="E55" s="327">
        <f>+'Ark1'!Q969</f>
        <v>2120</v>
      </c>
      <c r="F55" s="325"/>
      <c r="G55" s="327">
        <f>+'Ark1'!R969</f>
        <v>3213</v>
      </c>
      <c r="H55" s="177">
        <f>+'Ark1'!AG969</f>
        <v>4.1725710856174913</v>
      </c>
      <c r="I55" s="46"/>
      <c r="J55" s="177">
        <f>+'Ark1'!AH969</f>
        <v>1.3383131030189861</v>
      </c>
      <c r="K55" s="95"/>
      <c r="L55" s="446">
        <f>+'Ark1'!AI969</f>
        <v>297</v>
      </c>
      <c r="M55" s="95"/>
      <c r="N55" s="1">
        <f>+'Ark1'!S969</f>
        <v>9.1406784936196726</v>
      </c>
      <c r="O55" s="52"/>
      <c r="P55" s="148">
        <f>+IF(L55=0,"",'Ark1'!AJ969)</f>
        <v>120.39562289562278</v>
      </c>
      <c r="Q55" s="426"/>
      <c r="R55" s="22">
        <f>+IF(L55=0,"",'Ark1'!AL969)</f>
        <v>25.423991027058289</v>
      </c>
      <c r="S55" s="51"/>
      <c r="T55" s="1">
        <f>+'Ark1'!T969</f>
        <v>9.2527233115468395</v>
      </c>
      <c r="U55" s="92">
        <f>+'Ark1'!U969</f>
        <v>43.96819172113296</v>
      </c>
      <c r="V55" s="95"/>
      <c r="W55" s="74">
        <f>+'Ark1'!W969</f>
        <v>63.149704326174913</v>
      </c>
      <c r="X55" s="74">
        <f>+'Ark1'!X969</f>
        <v>100</v>
      </c>
      <c r="Y55" s="74">
        <f>+'Ark1'!Y969</f>
        <v>100</v>
      </c>
      <c r="Z55" s="74">
        <f>+'Ark1'!Z969</f>
        <v>0.571645833162856</v>
      </c>
      <c r="AA55" s="55">
        <f>+'Ark1'!AA969</f>
        <v>0.99741547756413584</v>
      </c>
      <c r="AB55" s="55">
        <f>+'Ark1'!AB969</f>
        <v>1.8454770267545619</v>
      </c>
      <c r="AC55" s="55">
        <f>+'Ark1'!AC969</f>
        <v>6.5606196427539407</v>
      </c>
      <c r="AD55" s="46"/>
      <c r="AE55" s="55">
        <f t="shared" si="1"/>
        <v>1.5155660377358491</v>
      </c>
      <c r="AF55" s="46"/>
      <c r="AG55" s="4"/>
      <c r="AH55" s="16"/>
      <c r="AI55" s="5"/>
      <c r="AJ55" s="18"/>
    </row>
    <row r="56" spans="1:36" ht="15.6">
      <c r="A56" s="46"/>
      <c r="B56" s="53">
        <f>+'Ark1'!C970</f>
        <v>2022</v>
      </c>
      <c r="C56" s="53">
        <f>+'Ark1'!N970</f>
        <v>445</v>
      </c>
      <c r="D56" s="54" t="s">
        <v>470</v>
      </c>
      <c r="E56" s="327">
        <f>+'Ark1'!Q970</f>
        <v>2493</v>
      </c>
      <c r="F56" s="325"/>
      <c r="G56" s="327">
        <f>+'Ark1'!R970</f>
        <v>4422</v>
      </c>
      <c r="H56" s="177">
        <f>+'Ark1'!AG970</f>
        <v>6.1577728716269649</v>
      </c>
      <c r="I56" s="46"/>
      <c r="J56" s="177">
        <f>+'Ark1'!AH970</f>
        <v>1.2437810945273631</v>
      </c>
      <c r="K56" s="95"/>
      <c r="L56" s="446">
        <f>+'Ark1'!AI970</f>
        <v>426</v>
      </c>
      <c r="M56" s="95"/>
      <c r="N56" s="1">
        <f>+'Ark1'!S970</f>
        <v>9.4975124378109435</v>
      </c>
      <c r="O56" s="52"/>
      <c r="P56" s="148">
        <f>+IF(L56=0,"",'Ark1'!AJ970)</f>
        <v>121.17206572769943</v>
      </c>
      <c r="Q56" s="426"/>
      <c r="R56" s="22">
        <f>+IF(L56=0,"",'Ark1'!AL970)</f>
        <v>26.588133001630524</v>
      </c>
      <c r="S56" s="51"/>
      <c r="T56" s="1">
        <f>+'Ark1'!T970</f>
        <v>9.9715061058344681</v>
      </c>
      <c r="U56" s="92">
        <f>+'Ark1'!U970</f>
        <v>47.146614654002946</v>
      </c>
      <c r="V56" s="95"/>
      <c r="W56" s="74">
        <f>+'Ark1'!W970</f>
        <v>76.594301221166901</v>
      </c>
      <c r="X56" s="74">
        <f>+'Ark1'!X970</f>
        <v>100</v>
      </c>
      <c r="Y56" s="74">
        <f>+'Ark1'!Y970</f>
        <v>100</v>
      </c>
      <c r="Z56" s="74">
        <f>+'Ark1'!Z970</f>
        <v>1.399599301485422</v>
      </c>
      <c r="AA56" s="55">
        <f>+'Ark1'!AA970</f>
        <v>1.0564647357388577</v>
      </c>
      <c r="AB56" s="55">
        <f>+'Ark1'!AB970</f>
        <v>1.8949341980543619</v>
      </c>
      <c r="AC56" s="55">
        <f>+'Ark1'!AC970</f>
        <v>13.041050272653868</v>
      </c>
      <c r="AD56" s="46"/>
      <c r="AE56" s="55">
        <f t="shared" si="1"/>
        <v>1.7737665463297232</v>
      </c>
      <c r="AF56" s="46"/>
      <c r="AG56" s="4"/>
      <c r="AH56" s="16"/>
      <c r="AI56" s="5"/>
      <c r="AJ56" s="18"/>
    </row>
    <row r="57" spans="1:36" ht="15.6">
      <c r="A57" s="46"/>
      <c r="B57" s="53">
        <f>+'Ark1'!C971</f>
        <v>2022</v>
      </c>
      <c r="C57" s="53">
        <f>+'Ark1'!N971</f>
        <v>450</v>
      </c>
      <c r="D57" s="54" t="s">
        <v>471</v>
      </c>
      <c r="E57" s="327">
        <f>+'Ark1'!Q971</f>
        <v>1028</v>
      </c>
      <c r="F57" s="325"/>
      <c r="G57" s="327">
        <f>+'Ark1'!R971</f>
        <v>1407</v>
      </c>
      <c r="H57" s="177">
        <f>+'Ark1'!AG971</f>
        <v>2.1610236124409998</v>
      </c>
      <c r="I57" s="46"/>
      <c r="J57" s="177">
        <f>+'Ark1'!AH971</f>
        <v>1.279317697228145</v>
      </c>
      <c r="K57" s="95"/>
      <c r="L57" s="446">
        <f>+'Ark1'!AI971</f>
        <v>151</v>
      </c>
      <c r="M57" s="95"/>
      <c r="N57" s="1">
        <f>+'Ark1'!S971</f>
        <v>9.9864960909737022</v>
      </c>
      <c r="O57" s="52"/>
      <c r="P57" s="148">
        <f>+IF(L57=0,"",'Ark1'!AJ971)</f>
        <v>122.7470198675497</v>
      </c>
      <c r="Q57" s="426"/>
      <c r="R57" s="22">
        <f>+IF(L57=0,"",'Ark1'!AL971)</f>
        <v>28.412009069393992</v>
      </c>
      <c r="S57" s="51"/>
      <c r="T57" s="1">
        <f>+'Ark1'!T971</f>
        <v>10.971570717839375</v>
      </c>
      <c r="U57" s="92">
        <f>+'Ark1'!U971</f>
        <v>52.000916844349611</v>
      </c>
      <c r="V57" s="95"/>
      <c r="W57" s="74">
        <f>+'Ark1'!W971</f>
        <v>89.196872778962302</v>
      </c>
      <c r="X57" s="74">
        <f>+'Ark1'!X971</f>
        <v>100</v>
      </c>
      <c r="Y57" s="74">
        <f>+'Ark1'!Y971</f>
        <v>100</v>
      </c>
      <c r="Z57" s="74">
        <f>+'Ark1'!Z971</f>
        <v>1.3775662018817263</v>
      </c>
      <c r="AA57" s="55">
        <f>+'Ark1'!AA971</f>
        <v>1.1231059791127365</v>
      </c>
      <c r="AB57" s="55">
        <f>+'Ark1'!AB971</f>
        <v>1.9515930891042896</v>
      </c>
      <c r="AC57" s="55">
        <f>+'Ark1'!AC971</f>
        <v>11.697549985847647</v>
      </c>
      <c r="AD57" s="46"/>
      <c r="AE57" s="55">
        <f t="shared" si="1"/>
        <v>1.3686770428015564</v>
      </c>
      <c r="AF57" s="46"/>
      <c r="AG57" s="4"/>
      <c r="AH57" s="16"/>
      <c r="AI57" s="5"/>
      <c r="AJ57" s="18"/>
    </row>
    <row r="58" spans="1:36" ht="15.6">
      <c r="A58" s="46"/>
      <c r="B58" s="53">
        <f>+'Ark1'!C972</f>
        <v>2022</v>
      </c>
      <c r="C58" s="53">
        <f>+'Ark1'!N972</f>
        <v>455</v>
      </c>
      <c r="D58" s="54" t="s">
        <v>472</v>
      </c>
      <c r="E58" s="327">
        <f>+'Ark1'!Q972</f>
        <v>318</v>
      </c>
      <c r="F58" s="325"/>
      <c r="G58" s="327">
        <f>+'Ark1'!R972</f>
        <v>372</v>
      </c>
      <c r="H58" s="177">
        <f>+'Ark1'!AG972</f>
        <v>0.62585405912362779</v>
      </c>
      <c r="I58" s="46"/>
      <c r="J58" s="177">
        <f>+'Ark1'!AH972</f>
        <v>1.3440860215053765</v>
      </c>
      <c r="K58" s="95"/>
      <c r="L58" s="446">
        <f>+'Ark1'!AI972</f>
        <v>42</v>
      </c>
      <c r="M58" s="95"/>
      <c r="N58" s="1">
        <f>+'Ark1'!S972</f>
        <v>10.225806451612902</v>
      </c>
      <c r="O58" s="52"/>
      <c r="P58" s="148">
        <f>+IF(L58=0,"",'Ark1'!AJ972)</f>
        <v>124.43571428571424</v>
      </c>
      <c r="Q58" s="426"/>
      <c r="R58" s="22">
        <f>+IF(L58=0,"",'Ark1'!AL972)</f>
        <v>29.663747950598729</v>
      </c>
      <c r="S58" s="51"/>
      <c r="T58" s="1">
        <f>+'Ark1'!T972</f>
        <v>11.88978494623656</v>
      </c>
      <c r="U58" s="92">
        <f>+'Ark1'!U972</f>
        <v>56.960752688172008</v>
      </c>
      <c r="V58" s="95"/>
      <c r="W58" s="74">
        <f>+'Ark1'!W972</f>
        <v>95.967741935483872</v>
      </c>
      <c r="X58" s="74">
        <f>+'Ark1'!X972</f>
        <v>100</v>
      </c>
      <c r="Y58" s="74">
        <f>+'Ark1'!Y972</f>
        <v>100</v>
      </c>
      <c r="Z58" s="74">
        <f>+'Ark1'!Z972</f>
        <v>1.363292769510758</v>
      </c>
      <c r="AA58" s="55">
        <f>+'Ark1'!AA972</f>
        <v>1.2126486806796328</v>
      </c>
      <c r="AB58" s="55">
        <f>+'Ark1'!AB972</f>
        <v>1.8854858639086056</v>
      </c>
      <c r="AC58" s="55">
        <f>+'Ark1'!AC972</f>
        <v>4.7150099847150653</v>
      </c>
      <c r="AD58" s="46"/>
      <c r="AE58" s="55">
        <f t="shared" si="1"/>
        <v>1.1698113207547169</v>
      </c>
      <c r="AF58" s="46"/>
      <c r="AG58" s="4"/>
      <c r="AH58" s="16"/>
      <c r="AI58" s="5"/>
      <c r="AJ58" s="18"/>
    </row>
    <row r="59" spans="1:36" ht="15.6">
      <c r="A59" s="46"/>
      <c r="B59" s="53">
        <f>+'Ark1'!C973</f>
        <v>2022</v>
      </c>
      <c r="C59" s="53">
        <f>+'Ark1'!N973</f>
        <v>460</v>
      </c>
      <c r="D59" s="54" t="s">
        <v>473</v>
      </c>
      <c r="E59" s="327">
        <f>+'Ark1'!Q973</f>
        <v>89</v>
      </c>
      <c r="F59" s="325"/>
      <c r="G59" s="327">
        <f>+'Ark1'!R973</f>
        <v>97</v>
      </c>
      <c r="H59" s="177">
        <f>+'Ark1'!AG973</f>
        <v>0.18059014829554812</v>
      </c>
      <c r="I59" s="46"/>
      <c r="J59" s="177">
        <f>+'Ark1'!AH973</f>
        <v>2.061855670103093</v>
      </c>
      <c r="K59" s="95"/>
      <c r="L59" s="446">
        <f>+'Ark1'!AI973</f>
        <v>11</v>
      </c>
      <c r="M59" s="95"/>
      <c r="N59" s="1">
        <f>+'Ark1'!S973</f>
        <v>10.742268041237113</v>
      </c>
      <c r="O59" s="52"/>
      <c r="P59" s="148">
        <f>+IF(L59=0,"",'Ark1'!AJ973)</f>
        <v>122.5</v>
      </c>
      <c r="Q59" s="426"/>
      <c r="R59" s="22">
        <f>+IF(L59=0,"",'Ark1'!AL973)</f>
        <v>33.815093691170702</v>
      </c>
      <c r="S59" s="51"/>
      <c r="T59" s="1">
        <f>+'Ark1'!T973</f>
        <v>12.618556701030927</v>
      </c>
      <c r="U59" s="92">
        <f>+'Ark1'!U973</f>
        <v>63.032989690721678</v>
      </c>
      <c r="V59" s="95"/>
      <c r="W59" s="74">
        <f>+'Ark1'!W973</f>
        <v>96.907216494845315</v>
      </c>
      <c r="X59" s="74">
        <f>+'Ark1'!X973</f>
        <v>100</v>
      </c>
      <c r="Y59" s="74">
        <f>+'Ark1'!Y973</f>
        <v>100</v>
      </c>
      <c r="Z59" s="74">
        <f>+'Ark1'!Z973</f>
        <v>2.6858054388886874</v>
      </c>
      <c r="AA59" s="55">
        <f>+'Ark1'!AA973</f>
        <v>1.5147273615077754</v>
      </c>
      <c r="AB59" s="55">
        <f>+'Ark1'!AB973</f>
        <v>1.9395147600667937</v>
      </c>
      <c r="AC59" s="55">
        <f>+'Ark1'!AC973</f>
        <v>-2.0209891090999914</v>
      </c>
      <c r="AD59" s="46"/>
      <c r="AE59" s="55">
        <f t="shared" si="1"/>
        <v>1.0898876404494382</v>
      </c>
      <c r="AF59" s="46"/>
      <c r="AG59" s="4"/>
      <c r="AH59" s="16"/>
      <c r="AI59" s="5"/>
      <c r="AJ59" s="18"/>
    </row>
    <row r="60" spans="1:36" ht="15.6">
      <c r="A60" s="46"/>
      <c r="B60" s="46"/>
      <c r="C60" s="46"/>
      <c r="D60" s="46"/>
      <c r="E60" s="316"/>
      <c r="F60" s="325"/>
      <c r="G60" s="31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</row>
    <row r="61" spans="1:36">
      <c r="A61" s="46"/>
      <c r="B61" s="46"/>
      <c r="C61" s="46"/>
      <c r="D61" s="46"/>
      <c r="E61" s="316"/>
      <c r="F61" s="316"/>
      <c r="G61" s="316"/>
      <c r="H61" s="46"/>
      <c r="I61" s="46"/>
      <c r="J61" s="46"/>
      <c r="K61" s="46"/>
      <c r="L61" s="71"/>
      <c r="M61" s="46"/>
      <c r="N61" s="46"/>
      <c r="O61" s="46"/>
      <c r="P61" s="388"/>
      <c r="Q61" s="426"/>
      <c r="R61" s="426"/>
      <c r="S61" s="46"/>
      <c r="T61" s="46"/>
      <c r="U61" s="46"/>
      <c r="V61" s="46"/>
      <c r="W61" s="71"/>
      <c r="X61" s="46"/>
      <c r="Y61" s="46"/>
      <c r="Z61" s="46"/>
      <c r="AA61" s="46"/>
      <c r="AB61" s="46"/>
      <c r="AC61" s="46"/>
      <c r="AD61" s="46"/>
      <c r="AE61" s="46"/>
      <c r="AF61" s="46"/>
    </row>
  </sheetData>
  <mergeCells count="1">
    <mergeCell ref="Y5:AA5"/>
  </mergeCells>
  <conditionalFormatting sqref="AH38:AH39">
    <cfRule type="cellIs" dxfId="29" priority="4" stopIfTrue="1" operator="lessThan">
      <formula>0</formula>
    </cfRule>
  </conditionalFormatting>
  <conditionalFormatting sqref="I10:I25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7"/>
  <sheetViews>
    <sheetView zoomScale="89" zoomScaleNormal="89" workbookViewId="0">
      <selection activeCell="Y21" sqref="Y21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640</v>
      </c>
    </row>
    <row r="25" spans="25:26" ht="15.6">
      <c r="Y25" s="302">
        <f>+År!B36</f>
        <v>99137</v>
      </c>
      <c r="Z25" s="3" t="s">
        <v>8</v>
      </c>
    </row>
    <row r="32" spans="25:26">
      <c r="Y32" s="3" t="s">
        <v>641</v>
      </c>
    </row>
    <row r="33" spans="25:26">
      <c r="Y33" s="3" t="s">
        <v>642</v>
      </c>
    </row>
    <row r="47" spans="25:26">
      <c r="Y47" s="3" t="s">
        <v>650</v>
      </c>
    </row>
    <row r="48" spans="25:26" ht="15.6">
      <c r="Y48" s="5">
        <f>+År!I36</f>
        <v>31.203395301451486</v>
      </c>
      <c r="Z48" s="3" t="s">
        <v>645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 ht="15.6">
      <c r="P85"/>
      <c r="X85" s="5">
        <f>+År!P36</f>
        <v>7.2295812865025155</v>
      </c>
      <c r="Y85" s="3" t="s">
        <v>646</v>
      </c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  <c r="Y90" s="3"/>
    </row>
    <row r="91" spans="16:25">
      <c r="P91"/>
    </row>
    <row r="92" spans="16:25">
      <c r="P92"/>
    </row>
    <row r="93" spans="16:25">
      <c r="P93"/>
    </row>
    <row r="94" spans="16:25">
      <c r="P94"/>
      <c r="X94" s="3" t="s">
        <v>580</v>
      </c>
      <c r="Y94" s="3" t="s">
        <v>0</v>
      </c>
    </row>
    <row r="95" spans="16:25">
      <c r="P95"/>
      <c r="X95">
        <f t="shared" ref="X95:X98" si="0">1+X96</f>
        <v>9</v>
      </c>
      <c r="Y95" s="3" t="s">
        <v>35</v>
      </c>
    </row>
    <row r="96" spans="16:25">
      <c r="P96"/>
      <c r="X96">
        <f t="shared" si="0"/>
        <v>8</v>
      </c>
      <c r="Y96" s="3" t="s">
        <v>34</v>
      </c>
    </row>
    <row r="97" spans="16:25">
      <c r="P97"/>
      <c r="X97">
        <f t="shared" si="0"/>
        <v>7</v>
      </c>
      <c r="Y97" s="3" t="s">
        <v>33</v>
      </c>
    </row>
    <row r="98" spans="16:25">
      <c r="P98"/>
      <c r="X98">
        <f t="shared" si="0"/>
        <v>6</v>
      </c>
      <c r="Y98" s="3" t="s">
        <v>32</v>
      </c>
    </row>
    <row r="99" spans="16:25">
      <c r="P99"/>
      <c r="X99">
        <f>1+X100</f>
        <v>5</v>
      </c>
      <c r="Y99" s="287" t="s">
        <v>401</v>
      </c>
    </row>
    <row r="100" spans="16:25">
      <c r="P100"/>
      <c r="X100">
        <v>4</v>
      </c>
      <c r="Y100" s="3" t="s">
        <v>31</v>
      </c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546" customFormat="1"/>
    <row r="113" s="546" customFormat="1"/>
    <row r="114" s="546" customFormat="1"/>
    <row r="115" s="546" customFormat="1"/>
    <row r="116" s="546" customFormat="1"/>
    <row r="117" s="546" customFormat="1"/>
    <row r="118" s="546" customFormat="1"/>
    <row r="119" s="546" customFormat="1"/>
    <row r="120" s="546" customFormat="1"/>
    <row r="121" s="546" customFormat="1"/>
    <row r="122" s="546" customFormat="1"/>
    <row r="123" s="546" customFormat="1"/>
    <row r="124" s="546" customFormat="1"/>
    <row r="125" s="546" customFormat="1"/>
    <row r="126" s="546" customFormat="1"/>
    <row r="127" s="546" customFormat="1"/>
    <row r="128" s="546" customFormat="1"/>
    <row r="129" s="546" customFormat="1"/>
    <row r="130" s="546" customFormat="1"/>
    <row r="131" s="546" customFormat="1"/>
    <row r="132" s="546" customFormat="1"/>
    <row r="133" s="546" customFormat="1"/>
    <row r="134" s="546" customFormat="1"/>
    <row r="135" s="546" customFormat="1"/>
    <row r="136" s="546" customFormat="1"/>
    <row r="137" s="546" customFormat="1"/>
    <row r="138" s="546" customFormat="1"/>
    <row r="139" s="546" customFormat="1"/>
    <row r="140" s="546" customFormat="1"/>
    <row r="141" s="546" customFormat="1"/>
    <row r="142" s="546" customFormat="1"/>
    <row r="143" s="546" customFormat="1"/>
    <row r="144" s="546" customFormat="1"/>
    <row r="145" spans="16:25" s="546" customFormat="1"/>
    <row r="146" spans="16:25" s="546" customFormat="1"/>
    <row r="147" spans="16:25" s="546" customFormat="1"/>
    <row r="148" spans="16:25">
      <c r="P148"/>
      <c r="X148" s="3" t="s">
        <v>580</v>
      </c>
      <c r="Y148" s="3" t="s">
        <v>563</v>
      </c>
    </row>
    <row r="149" spans="16:25" s="546" customFormat="1">
      <c r="X149" s="3"/>
      <c r="Y149" s="3"/>
    </row>
    <row r="150" spans="16:25" s="546" customFormat="1">
      <c r="X150" s="3"/>
      <c r="Y150" s="3"/>
    </row>
    <row r="151" spans="16:25" s="546" customFormat="1">
      <c r="X151" s="3"/>
      <c r="Y151" s="3"/>
    </row>
    <row r="152" spans="16:25" s="546" customFormat="1">
      <c r="X152" s="3"/>
      <c r="Y152" s="3"/>
    </row>
    <row r="153" spans="16:25" s="546" customFormat="1">
      <c r="X153" s="3"/>
      <c r="Y153" s="3"/>
    </row>
    <row r="154" spans="16:25" s="546" customFormat="1">
      <c r="X154" s="3"/>
      <c r="Y154" s="3"/>
    </row>
    <row r="155" spans="16:25" s="546" customFormat="1">
      <c r="X155" s="3"/>
      <c r="Y155" s="3"/>
    </row>
    <row r="156" spans="16:25" s="546" customFormat="1">
      <c r="X156" s="3"/>
      <c r="Y156" s="3"/>
    </row>
    <row r="157" spans="16:25" s="546" customFormat="1">
      <c r="X157" s="3"/>
      <c r="Y157" s="3"/>
    </row>
    <row r="158" spans="16:25" s="546" customFormat="1">
      <c r="X158" s="3"/>
      <c r="Y158" s="3"/>
    </row>
    <row r="159" spans="16:25" s="546" customFormat="1">
      <c r="X159" s="3"/>
      <c r="Y159" s="3"/>
    </row>
    <row r="160" spans="16:25" s="546" customFormat="1">
      <c r="X160" s="3"/>
      <c r="Y160" s="3"/>
    </row>
    <row r="161" spans="24:25" s="546" customFormat="1">
      <c r="X161" s="3"/>
      <c r="Y161" s="3"/>
    </row>
    <row r="162" spans="24:25" s="546" customFormat="1">
      <c r="X162" s="3"/>
      <c r="Y162" s="3"/>
    </row>
    <row r="163" spans="24:25" s="546" customFormat="1">
      <c r="X163" s="3"/>
      <c r="Y163" s="3"/>
    </row>
    <row r="164" spans="24:25" s="546" customFormat="1">
      <c r="X164" s="3"/>
      <c r="Y164" s="3"/>
    </row>
    <row r="165" spans="24:25" s="546" customFormat="1">
      <c r="X165" s="3"/>
      <c r="Y165" s="3"/>
    </row>
    <row r="166" spans="24:25" s="546" customFormat="1">
      <c r="X166" s="3"/>
      <c r="Y166" s="3"/>
    </row>
    <row r="167" spans="24:25" s="546" customFormat="1">
      <c r="X167" s="3"/>
      <c r="Y167" s="3"/>
    </row>
    <row r="168" spans="24:25" s="546" customFormat="1">
      <c r="X168" s="3"/>
      <c r="Y168" s="3"/>
    </row>
    <row r="169" spans="24:25" s="546" customFormat="1">
      <c r="X169" s="3"/>
      <c r="Y169" s="3"/>
    </row>
    <row r="170" spans="24:25" s="546" customFormat="1">
      <c r="X170" s="3"/>
      <c r="Y170" s="3"/>
    </row>
    <row r="171" spans="24:25" s="546" customFormat="1">
      <c r="X171" s="3"/>
      <c r="Y171" s="3"/>
    </row>
    <row r="172" spans="24:25" s="546" customFormat="1">
      <c r="X172" s="3"/>
      <c r="Y172" s="3"/>
    </row>
    <row r="173" spans="24:25" s="546" customFormat="1">
      <c r="X173" s="3"/>
      <c r="Y173" s="3"/>
    </row>
    <row r="174" spans="24:25" s="546" customFormat="1">
      <c r="X174" s="3"/>
      <c r="Y174" s="3"/>
    </row>
    <row r="175" spans="24:25" s="546" customFormat="1">
      <c r="X175" s="3"/>
      <c r="Y175" s="3"/>
    </row>
    <row r="176" spans="24:25" s="546" customFormat="1">
      <c r="X176" s="3"/>
      <c r="Y176" s="3"/>
    </row>
    <row r="177" spans="16:25" s="546" customFormat="1">
      <c r="X177" s="3"/>
      <c r="Y177" s="3"/>
    </row>
    <row r="178" spans="16:25" s="546" customFormat="1">
      <c r="X178" s="3"/>
      <c r="Y178" s="3"/>
    </row>
    <row r="179" spans="16:25" s="546" customFormat="1">
      <c r="X179" s="3"/>
      <c r="Y179" s="3"/>
    </row>
    <row r="180" spans="16:25" s="546" customFormat="1">
      <c r="X180" s="3"/>
      <c r="Y180" s="3"/>
    </row>
    <row r="181" spans="16:25" s="546" customFormat="1">
      <c r="X181" s="3"/>
      <c r="Y181" s="3"/>
    </row>
    <row r="182" spans="16:25" s="546" customFormat="1">
      <c r="X182" s="3"/>
      <c r="Y182" s="3"/>
    </row>
    <row r="183" spans="16:25" s="546" customFormat="1">
      <c r="X183" s="3"/>
      <c r="Y183" s="3"/>
    </row>
    <row r="184" spans="16:25" s="546" customFormat="1">
      <c r="X184" s="3"/>
      <c r="Y184" s="3"/>
    </row>
    <row r="185" spans="16:25">
      <c r="P185"/>
      <c r="X185">
        <v>5</v>
      </c>
      <c r="Y185" s="287" t="s">
        <v>96</v>
      </c>
    </row>
    <row r="186" spans="16:25">
      <c r="P186"/>
      <c r="X186">
        <v>6</v>
      </c>
      <c r="Y186" s="3" t="s">
        <v>97</v>
      </c>
    </row>
    <row r="187" spans="16:25">
      <c r="P187"/>
      <c r="X187">
        <v>7</v>
      </c>
      <c r="Y187" s="3" t="s">
        <v>98</v>
      </c>
    </row>
    <row r="188" spans="16:25">
      <c r="P188"/>
      <c r="X188">
        <v>8</v>
      </c>
      <c r="Y188" s="287" t="s">
        <v>99</v>
      </c>
    </row>
    <row r="189" spans="16:25">
      <c r="P189"/>
    </row>
    <row r="190" spans="16:25">
      <c r="P190"/>
    </row>
    <row r="191" spans="16:25">
      <c r="P191"/>
    </row>
    <row r="192" spans="16:25">
      <c r="P192"/>
    </row>
    <row r="193" spans="16:16">
      <c r="P193"/>
    </row>
    <row r="194" spans="16:16">
      <c r="P194"/>
    </row>
    <row r="195" spans="16:16">
      <c r="P195"/>
    </row>
    <row r="196" spans="16:16">
      <c r="P196"/>
    </row>
    <row r="197" spans="16:16">
      <c r="P197"/>
    </row>
    <row r="198" spans="16:16">
      <c r="P198"/>
    </row>
    <row r="199" spans="16:16">
      <c r="P199"/>
    </row>
    <row r="200" spans="16:16">
      <c r="P200"/>
    </row>
    <row r="201" spans="16:16">
      <c r="P201"/>
    </row>
    <row r="202" spans="16:16">
      <c r="P202"/>
    </row>
    <row r="203" spans="16:16">
      <c r="P203"/>
    </row>
    <row r="204" spans="16:16">
      <c r="P204"/>
    </row>
    <row r="205" spans="16:16">
      <c r="P205"/>
    </row>
    <row r="206" spans="16:16">
      <c r="P206"/>
    </row>
    <row r="207" spans="16:16">
      <c r="P207"/>
    </row>
    <row r="208" spans="16:16">
      <c r="P208"/>
    </row>
    <row r="209" spans="16:25" ht="15.6">
      <c r="P209"/>
      <c r="X209" s="5">
        <f>+År!S36</f>
        <v>6.7732632619506328</v>
      </c>
      <c r="Y209" s="3" t="s">
        <v>647</v>
      </c>
    </row>
    <row r="210" spans="16:25">
      <c r="P210"/>
    </row>
    <row r="211" spans="16:25">
      <c r="P211"/>
    </row>
    <row r="212" spans="16:25">
      <c r="P212"/>
    </row>
    <row r="213" spans="16:25">
      <c r="P213"/>
    </row>
    <row r="214" spans="16:25">
      <c r="P214"/>
    </row>
    <row r="215" spans="16:25">
      <c r="P215"/>
    </row>
    <row r="216" spans="16:25">
      <c r="P216"/>
    </row>
    <row r="217" spans="16:25">
      <c r="P217"/>
    </row>
    <row r="218" spans="16:25">
      <c r="P218"/>
    </row>
    <row r="219" spans="16:25">
      <c r="P219"/>
    </row>
    <row r="220" spans="16:25">
      <c r="P220"/>
    </row>
    <row r="221" spans="16:25">
      <c r="P221"/>
    </row>
    <row r="222" spans="16:25">
      <c r="P222"/>
    </row>
    <row r="223" spans="16:25">
      <c r="P223"/>
    </row>
    <row r="224" spans="16:25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1">
      <c r="P257"/>
    </row>
    <row r="258" spans="16:21">
      <c r="P258"/>
    </row>
    <row r="259" spans="16:21">
      <c r="P259"/>
    </row>
    <row r="260" spans="16:21">
      <c r="P260"/>
    </row>
    <row r="261" spans="16:21">
      <c r="P261"/>
    </row>
    <row r="262" spans="16:21">
      <c r="P262"/>
      <c r="T262" s="4"/>
      <c r="U262" s="4"/>
    </row>
    <row r="263" spans="16:21">
      <c r="P263"/>
      <c r="T263" s="4"/>
      <c r="U263" s="4"/>
    </row>
    <row r="264" spans="16:21">
      <c r="P264"/>
      <c r="T264" s="4"/>
      <c r="U264" s="4"/>
    </row>
    <row r="265" spans="16:21">
      <c r="P265"/>
      <c r="T265" s="22"/>
      <c r="U265" s="22"/>
    </row>
    <row r="266" spans="16:21">
      <c r="P266"/>
      <c r="T266" s="22"/>
      <c r="U266" s="22"/>
    </row>
    <row r="267" spans="16:21">
      <c r="P267"/>
      <c r="T267" s="22"/>
      <c r="U267" s="22"/>
    </row>
    <row r="268" spans="16:21">
      <c r="P268"/>
      <c r="T268" s="22"/>
      <c r="U268" s="22"/>
    </row>
    <row r="269" spans="16:21">
      <c r="P269"/>
      <c r="T269" s="22"/>
      <c r="U269" s="22"/>
    </row>
    <row r="270" spans="16:21">
      <c r="P270"/>
      <c r="T270" s="22"/>
      <c r="U270" s="22"/>
    </row>
    <row r="271" spans="16:21">
      <c r="P271"/>
      <c r="T271" s="22"/>
      <c r="U271" s="22"/>
    </row>
    <row r="272" spans="16:21">
      <c r="P272"/>
      <c r="T272" s="22"/>
      <c r="U272" s="22"/>
    </row>
    <row r="273" spans="4:26">
      <c r="P273"/>
      <c r="T273" s="22"/>
      <c r="U273" s="22"/>
    </row>
    <row r="274" spans="4:26">
      <c r="P274"/>
      <c r="T274" s="22"/>
      <c r="U274" s="22"/>
    </row>
    <row r="275" spans="4:26">
      <c r="P275"/>
      <c r="T275" s="22"/>
      <c r="U275" s="22"/>
    </row>
    <row r="276" spans="4:26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22"/>
      <c r="V276" s="21"/>
    </row>
    <row r="277" spans="4:26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4"/>
    </row>
    <row r="278" spans="4:26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22"/>
      <c r="V278" s="4"/>
    </row>
    <row r="279" spans="4:26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Y279" s="3" t="s">
        <v>644</v>
      </c>
    </row>
    <row r="280" spans="4:26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6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4:26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4:26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V283" s="22"/>
    </row>
    <row r="284" spans="4:26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V284" s="22"/>
    </row>
    <row r="285" spans="4:26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V285" s="22"/>
    </row>
    <row r="286" spans="4:26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V286" s="22"/>
    </row>
    <row r="287" spans="4:26" ht="15.6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V287" s="22"/>
      <c r="Y287" s="302">
        <f>+År!AB36</f>
        <v>10320</v>
      </c>
      <c r="Z287" s="3" t="s">
        <v>653</v>
      </c>
    </row>
    <row r="288" spans="4:26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V288" s="22"/>
    </row>
    <row r="289" spans="10:25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V289" s="22"/>
    </row>
    <row r="290" spans="10:25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V290" s="22"/>
    </row>
    <row r="291" spans="10:25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V291" s="22"/>
    </row>
    <row r="292" spans="10:25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V292" s="22"/>
    </row>
    <row r="293" spans="10:25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V293" s="22"/>
    </row>
    <row r="294" spans="10:25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V294" s="22"/>
    </row>
    <row r="295" spans="10:25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V295" s="22"/>
    </row>
    <row r="296" spans="10:25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V296" s="22"/>
    </row>
    <row r="297" spans="10:25">
      <c r="P297"/>
    </row>
    <row r="298" spans="10:25">
      <c r="P298"/>
    </row>
    <row r="299" spans="10:25">
      <c r="P299"/>
    </row>
    <row r="300" spans="10:25">
      <c r="P300"/>
    </row>
    <row r="301" spans="10:25">
      <c r="P301"/>
    </row>
    <row r="303" spans="10:25">
      <c r="Y303" s="3"/>
    </row>
    <row r="307" spans="25:25">
      <c r="Y307" s="3"/>
    </row>
    <row r="340" spans="25:25">
      <c r="Y340" s="3"/>
    </row>
    <row r="389" spans="1:18">
      <c r="A389" s="30"/>
      <c r="B389" s="30"/>
      <c r="C389" s="30"/>
      <c r="D389" s="30"/>
      <c r="E389" s="30"/>
      <c r="F389" s="30"/>
      <c r="G389" s="30"/>
      <c r="H389" s="30"/>
    </row>
    <row r="390" spans="1:18">
      <c r="A390" s="38"/>
      <c r="B390" s="38"/>
      <c r="C390" s="38"/>
      <c r="D390" s="38"/>
      <c r="E390" s="38"/>
      <c r="F390" s="38"/>
      <c r="G390" s="38"/>
      <c r="H390" s="38"/>
      <c r="I390" s="30"/>
      <c r="J390" s="30"/>
      <c r="K390" s="30"/>
      <c r="L390" s="30"/>
      <c r="M390" s="30"/>
      <c r="N390" s="30"/>
      <c r="O390" s="30"/>
      <c r="P390" s="270"/>
      <c r="Q390" s="30"/>
      <c r="R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271"/>
      <c r="Q391" s="38"/>
      <c r="R391" s="38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1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1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1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1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1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1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1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1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1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1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1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1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1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1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1"/>
      <c r="Q406" s="38"/>
      <c r="R406" s="38"/>
    </row>
    <row r="407" spans="1:18">
      <c r="I407" s="38"/>
      <c r="J407" s="38"/>
      <c r="K407" s="38"/>
      <c r="L407" s="38"/>
      <c r="M407" s="38"/>
      <c r="N407" s="38"/>
      <c r="O407" s="38"/>
      <c r="P407" s="271"/>
      <c r="Q407" s="38"/>
      <c r="R407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1:BD331"/>
  <sheetViews>
    <sheetView zoomScale="91" zoomScaleNormal="91" workbookViewId="0">
      <selection activeCell="A12" sqref="A12"/>
    </sheetView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5.36328125" style="92" customWidth="1"/>
    <col min="30" max="30" width="6.08984375" style="92" customWidth="1"/>
    <col min="31" max="31" width="7.54296875" customWidth="1"/>
    <col min="32" max="32" width="8.36328125" customWidth="1"/>
    <col min="33" max="33" width="7" style="92" customWidth="1"/>
    <col min="34" max="34" width="8.6328125" style="92" customWidth="1"/>
    <col min="35" max="35" width="7.81640625" style="11" customWidth="1"/>
    <col min="36" max="36" width="6.81640625" style="11" customWidth="1"/>
    <col min="37" max="37" width="7.54296875" style="11" customWidth="1"/>
    <col min="38" max="38" width="9.36328125" customWidth="1"/>
    <col min="39" max="39" width="9.6328125" customWidth="1"/>
    <col min="40" max="40" width="8.54296875" customWidth="1"/>
    <col min="48" max="48" width="14" customWidth="1"/>
    <col min="49" max="49" width="12.54296875" customWidth="1"/>
    <col min="50" max="50" width="10.90625" customWidth="1"/>
  </cols>
  <sheetData>
    <row r="1" spans="23:56">
      <c r="W1" s="46"/>
      <c r="X1" s="46"/>
      <c r="Y1" s="46"/>
      <c r="Z1" s="46"/>
      <c r="AA1" s="46"/>
      <c r="AB1" s="46"/>
      <c r="AC1" s="89"/>
      <c r="AD1" s="89"/>
      <c r="AE1" s="46"/>
      <c r="AF1" s="46"/>
      <c r="AG1" s="89"/>
      <c r="AH1" s="89"/>
      <c r="AI1" s="71"/>
      <c r="AJ1" s="71"/>
      <c r="AK1" s="71"/>
      <c r="AL1" s="46"/>
      <c r="AM1" s="46"/>
      <c r="AN1" s="46"/>
    </row>
    <row r="2" spans="23:56" s="181" customFormat="1" ht="16.05" customHeight="1">
      <c r="W2" s="180"/>
      <c r="X2" s="180"/>
      <c r="Y2" s="137" t="s">
        <v>440</v>
      </c>
      <c r="Z2" s="180"/>
      <c r="AA2" s="180"/>
      <c r="AB2" s="180"/>
      <c r="AC2" s="191"/>
      <c r="AD2" s="191"/>
      <c r="AE2" s="180"/>
      <c r="AF2" s="137" t="str">
        <f>+År!B2</f>
        <v>VOKSEN SAU :</v>
      </c>
      <c r="AG2" s="191"/>
      <c r="AH2" s="191"/>
      <c r="AI2" s="196"/>
      <c r="AJ2" s="196"/>
      <c r="AK2" s="196"/>
      <c r="AL2" s="180"/>
      <c r="AM2" s="180"/>
      <c r="AN2" s="180"/>
    </row>
    <row r="3" spans="23:56">
      <c r="W3" s="46"/>
      <c r="X3" s="46"/>
      <c r="Y3" s="46"/>
      <c r="Z3" s="46"/>
      <c r="AA3" s="46"/>
      <c r="AB3" s="46"/>
      <c r="AC3" s="89"/>
      <c r="AD3" s="89"/>
      <c r="AE3" s="46"/>
      <c r="AF3" s="46"/>
      <c r="AG3" s="89"/>
      <c r="AH3" s="89"/>
      <c r="AI3" s="71"/>
      <c r="AJ3" s="71"/>
      <c r="AK3" s="71"/>
      <c r="AL3" s="46"/>
      <c r="AM3" s="46"/>
      <c r="AN3" s="46"/>
    </row>
    <row r="4" spans="23:56">
      <c r="W4" s="46"/>
      <c r="X4" s="46"/>
      <c r="Y4" s="46"/>
      <c r="Z4" s="46"/>
      <c r="AA4" s="46"/>
      <c r="AB4" s="46"/>
      <c r="AC4" s="89"/>
      <c r="AD4" s="89"/>
      <c r="AE4" s="46"/>
      <c r="AF4" s="46"/>
      <c r="AG4" s="89"/>
      <c r="AH4" s="89"/>
      <c r="AI4" s="71"/>
      <c r="AJ4" s="71"/>
      <c r="AK4" s="71"/>
      <c r="AL4" s="46"/>
      <c r="AM4" s="46"/>
      <c r="AN4" s="46"/>
    </row>
    <row r="5" spans="23:56" s="185" customFormat="1" ht="19.8">
      <c r="W5" s="183"/>
      <c r="X5" s="183"/>
      <c r="Y5" s="183"/>
      <c r="Z5" s="179" t="s">
        <v>5</v>
      </c>
      <c r="AA5" s="182">
        <f>+År!R2</f>
        <v>52</v>
      </c>
      <c r="AB5" s="183"/>
      <c r="AC5" s="204"/>
      <c r="AD5" s="200"/>
      <c r="AE5" s="183"/>
      <c r="AF5" s="179" t="s">
        <v>425</v>
      </c>
      <c r="AG5" s="200"/>
      <c r="AH5" s="200"/>
      <c r="AI5" s="200"/>
      <c r="AJ5" s="584">
        <f>SUM(AB11:AB26)</f>
        <v>99137</v>
      </c>
      <c r="AK5" s="585"/>
      <c r="AL5" s="202"/>
      <c r="AM5" s="183"/>
      <c r="AN5" s="183"/>
      <c r="BD5" s="184"/>
    </row>
    <row r="6" spans="23:56" ht="18.75" customHeight="1">
      <c r="W6" s="46"/>
      <c r="X6" s="51"/>
      <c r="Y6" s="51"/>
      <c r="Z6" s="51"/>
      <c r="AA6" s="51"/>
      <c r="AB6" s="51"/>
      <c r="AC6" s="94"/>
      <c r="AD6" s="94"/>
      <c r="AE6" s="51"/>
      <c r="AF6" s="51"/>
      <c r="AG6" s="89"/>
      <c r="AH6" s="201"/>
      <c r="AI6" s="71"/>
      <c r="AJ6" s="71"/>
      <c r="AK6" s="71"/>
      <c r="AL6" s="46"/>
      <c r="AM6" s="46"/>
      <c r="AN6" s="46"/>
      <c r="AY6" s="5"/>
    </row>
    <row r="7" spans="23:56" ht="17.399999999999999">
      <c r="W7" s="47"/>
      <c r="X7" s="47"/>
      <c r="Y7" s="47"/>
      <c r="Z7" s="47"/>
      <c r="AA7" s="47"/>
      <c r="AB7" s="47"/>
      <c r="AC7" s="144"/>
      <c r="AD7" s="89"/>
      <c r="AE7" s="46"/>
      <c r="AF7" s="47"/>
      <c r="AG7" s="89"/>
      <c r="AH7" s="201"/>
      <c r="AI7" s="71"/>
      <c r="AJ7" s="71"/>
      <c r="AK7" s="71"/>
      <c r="AL7" s="46"/>
      <c r="AM7" s="46"/>
      <c r="AN7" s="46"/>
      <c r="AY7" s="4"/>
      <c r="AZ7" s="4"/>
    </row>
    <row r="8" spans="23:56" ht="17.399999999999999">
      <c r="W8" s="47"/>
      <c r="X8" s="47"/>
      <c r="Y8" s="47"/>
      <c r="Z8" s="47"/>
      <c r="AA8" s="51" t="s">
        <v>2</v>
      </c>
      <c r="AB8" s="47"/>
      <c r="AC8" s="144"/>
      <c r="AD8" s="89"/>
      <c r="AE8" s="46"/>
      <c r="AF8" s="51" t="s">
        <v>22</v>
      </c>
      <c r="AG8" s="89"/>
      <c r="AH8" s="201"/>
      <c r="AI8" s="71"/>
      <c r="AJ8" s="71"/>
      <c r="AK8" s="71"/>
      <c r="AL8" s="51" t="s">
        <v>80</v>
      </c>
      <c r="AM8" s="51" t="s">
        <v>2</v>
      </c>
      <c r="AN8" s="46"/>
      <c r="AY8" s="4"/>
      <c r="AZ8" s="4"/>
    </row>
    <row r="9" spans="23:56" ht="15.6">
      <c r="W9" s="46"/>
      <c r="X9" s="46"/>
      <c r="Y9" s="46"/>
      <c r="Z9" s="46"/>
      <c r="AA9" s="51" t="s">
        <v>484</v>
      </c>
      <c r="AB9" s="51" t="s">
        <v>2</v>
      </c>
      <c r="AC9" s="94" t="s">
        <v>2</v>
      </c>
      <c r="AD9" s="94" t="s">
        <v>1</v>
      </c>
      <c r="AE9" s="51" t="s">
        <v>22</v>
      </c>
      <c r="AF9" s="51" t="s">
        <v>486</v>
      </c>
      <c r="AG9" s="94" t="s">
        <v>22</v>
      </c>
      <c r="AH9" s="94" t="s">
        <v>45</v>
      </c>
      <c r="AI9" s="72" t="s">
        <v>508</v>
      </c>
      <c r="AJ9" s="72"/>
      <c r="AK9" s="72"/>
      <c r="AL9" s="51" t="s">
        <v>428</v>
      </c>
      <c r="AM9" s="51" t="s">
        <v>430</v>
      </c>
      <c r="AN9" s="46"/>
    </row>
    <row r="10" spans="23:56" ht="20.100000000000001" customHeight="1">
      <c r="W10" s="46"/>
      <c r="X10" s="51" t="s">
        <v>89</v>
      </c>
      <c r="Y10" s="51" t="s">
        <v>441</v>
      </c>
      <c r="Z10" s="47"/>
      <c r="AA10" s="52" t="s">
        <v>485</v>
      </c>
      <c r="AB10" s="52" t="s">
        <v>8</v>
      </c>
      <c r="AC10" s="95" t="s">
        <v>403</v>
      </c>
      <c r="AD10" s="95" t="s">
        <v>403</v>
      </c>
      <c r="AE10" s="52" t="s">
        <v>0</v>
      </c>
      <c r="AF10" s="52" t="s">
        <v>414</v>
      </c>
      <c r="AG10" s="95" t="s">
        <v>44</v>
      </c>
      <c r="AH10" s="95" t="s">
        <v>4</v>
      </c>
      <c r="AI10" s="73" t="s">
        <v>531</v>
      </c>
      <c r="AJ10" s="73" t="s">
        <v>539</v>
      </c>
      <c r="AK10" s="73" t="s">
        <v>536</v>
      </c>
      <c r="AL10" s="52" t="s">
        <v>429</v>
      </c>
      <c r="AM10" s="52" t="s">
        <v>68</v>
      </c>
      <c r="AN10" s="46"/>
      <c r="AO10" s="5"/>
    </row>
    <row r="11" spans="23:56" ht="15.6">
      <c r="W11" s="46"/>
      <c r="X11" s="65">
        <f>+'Ark1'!C926</f>
        <v>2024</v>
      </c>
      <c r="Y11" s="65">
        <f>+'Ark1'!N926</f>
        <v>409</v>
      </c>
      <c r="Z11" s="65" t="s">
        <v>458</v>
      </c>
      <c r="AA11" s="65">
        <f>+'Ark1'!Q926</f>
        <v>113</v>
      </c>
      <c r="AB11" s="65">
        <f>+'Ark1'!R926</f>
        <v>245</v>
      </c>
      <c r="AC11" s="194">
        <f>+'Ark1'!AG926</f>
        <v>6.9990699586960789E-2</v>
      </c>
      <c r="AD11" s="194">
        <f>+'Ark1'!AH926</f>
        <v>8.1632653061224492</v>
      </c>
      <c r="AE11" s="66">
        <f>+'Ark1'!S926</f>
        <v>2.2244897959183674</v>
      </c>
      <c r="AF11" s="66">
        <f>+'Ark1'!T926</f>
        <v>3.4857142857142871</v>
      </c>
      <c r="AG11" s="250">
        <f>+'Ark1'!U926</f>
        <v>8.8371428571428652</v>
      </c>
      <c r="AH11" s="135">
        <f>+'Ark1'!W926</f>
        <v>0</v>
      </c>
      <c r="AI11" s="136">
        <f>+'Ark1'!X926</f>
        <v>0</v>
      </c>
      <c r="AJ11" s="136">
        <f>+'Ark1'!Y926</f>
        <v>0</v>
      </c>
      <c r="AK11" s="136">
        <f>+'Ark1'!Z926</f>
        <v>1.1538966812589382</v>
      </c>
      <c r="AL11" s="66">
        <f t="shared" ref="AL11:AL26" si="0">+AG11/AE11</f>
        <v>3.9726605504587194</v>
      </c>
      <c r="AM11" s="66">
        <f t="shared" ref="AM11:AM26" si="1">+AB11/AA11</f>
        <v>2.168141592920354</v>
      </c>
      <c r="AN11" s="46"/>
      <c r="AO11" s="5"/>
    </row>
    <row r="12" spans="23:56" ht="15.6">
      <c r="W12" s="46"/>
      <c r="X12" s="65">
        <f>+'Ark1'!C927</f>
        <v>2024</v>
      </c>
      <c r="Y12" s="65">
        <f>+'Ark1'!N927</f>
        <v>410</v>
      </c>
      <c r="Z12" s="65" t="s">
        <v>459</v>
      </c>
      <c r="AA12" s="65">
        <f>+'Ark1'!Q927</f>
        <v>968</v>
      </c>
      <c r="AB12" s="65">
        <f>+'Ark1'!R927</f>
        <v>3350</v>
      </c>
      <c r="AC12" s="194">
        <f>+'Ark1'!AG927</f>
        <v>1.4251161581826699</v>
      </c>
      <c r="AD12" s="194">
        <f>+'Ark1'!AH927</f>
        <v>9.4925373134328392</v>
      </c>
      <c r="AE12" s="66">
        <f>+'Ark1'!S927</f>
        <v>4.0232835820895509</v>
      </c>
      <c r="AF12" s="66">
        <f>+'Ark1'!T927</f>
        <v>5.258805970149254</v>
      </c>
      <c r="AG12" s="250">
        <f>+'Ark1'!U927</f>
        <v>13.15961194029855</v>
      </c>
      <c r="AH12" s="135">
        <f>+'Ark1'!W927</f>
        <v>1.2238805970149258</v>
      </c>
      <c r="AI12" s="136">
        <f>+'Ark1'!X927</f>
        <v>0</v>
      </c>
      <c r="AJ12" s="136">
        <f>+'Ark1'!Y927</f>
        <v>0</v>
      </c>
      <c r="AK12" s="136">
        <f>+'Ark1'!Z927</f>
        <v>1.2915044444389279</v>
      </c>
      <c r="AL12" s="66">
        <f t="shared" si="0"/>
        <v>3.2708636296186495</v>
      </c>
      <c r="AM12" s="66">
        <f t="shared" si="1"/>
        <v>3.4607438016528924</v>
      </c>
      <c r="AN12" s="46"/>
      <c r="AO12" s="5"/>
    </row>
    <row r="13" spans="23:56" ht="15.6">
      <c r="W13" s="46"/>
      <c r="X13" s="65">
        <f>+'Ark1'!C928</f>
        <v>2024</v>
      </c>
      <c r="Y13" s="65">
        <f>+'Ark1'!N928</f>
        <v>415</v>
      </c>
      <c r="Z13" s="65" t="s">
        <v>460</v>
      </c>
      <c r="AA13" s="65">
        <f>+'Ark1'!Q928</f>
        <v>2442</v>
      </c>
      <c r="AB13" s="65">
        <f>+'Ark1'!R928</f>
        <v>6987</v>
      </c>
      <c r="AC13" s="194">
        <f>+'Ark1'!AG928</f>
        <v>3.9892823811643505</v>
      </c>
      <c r="AD13" s="194">
        <f>+'Ark1'!AH928</f>
        <v>6.6838414197795908</v>
      </c>
      <c r="AE13" s="66">
        <f>+'Ark1'!S928</f>
        <v>5.1132102476026917</v>
      </c>
      <c r="AF13" s="66">
        <f>+'Ark1'!T928</f>
        <v>6.1349649348790631</v>
      </c>
      <c r="AG13" s="250">
        <f>+'Ark1'!U928</f>
        <v>17.662072420208965</v>
      </c>
      <c r="AH13" s="135">
        <f>+'Ark1'!W928</f>
        <v>8.2868183769858312</v>
      </c>
      <c r="AI13" s="136">
        <f>+'Ark1'!X928</f>
        <v>82.667811650207497</v>
      </c>
      <c r="AJ13" s="136">
        <f>+'Ark1'!Y928</f>
        <v>0</v>
      </c>
      <c r="AK13" s="136">
        <f>+'Ark1'!Z928</f>
        <v>1.4341481964173111</v>
      </c>
      <c r="AL13" s="66">
        <f t="shared" si="0"/>
        <v>3.4542042210155071</v>
      </c>
      <c r="AM13" s="66">
        <f t="shared" si="1"/>
        <v>2.861179361179361</v>
      </c>
      <c r="AN13" s="46"/>
      <c r="AO13" s="5"/>
    </row>
    <row r="14" spans="23:56" ht="15.6">
      <c r="W14" s="46"/>
      <c r="X14" s="65">
        <f>+'Ark1'!C929</f>
        <v>2024</v>
      </c>
      <c r="Y14" s="65">
        <f>+'Ark1'!N929</f>
        <v>420</v>
      </c>
      <c r="Z14" s="65" t="s">
        <v>461</v>
      </c>
      <c r="AA14" s="65">
        <f>+'Ark1'!Q929</f>
        <v>4671</v>
      </c>
      <c r="AB14" s="65">
        <f>+'Ark1'!R929</f>
        <v>12373</v>
      </c>
      <c r="AC14" s="194">
        <f>+'Ark1'!AG929</f>
        <v>9.1289227328667426</v>
      </c>
      <c r="AD14" s="194">
        <f>+'Ark1'!AH929</f>
        <v>5.01091085427948</v>
      </c>
      <c r="AE14" s="66">
        <f>+'Ark1'!S929</f>
        <v>5.6573991756243425</v>
      </c>
      <c r="AF14" s="66">
        <f>+'Ark1'!T929</f>
        <v>5.6986987796007424</v>
      </c>
      <c r="AG14" s="250">
        <f>+'Ark1'!U929</f>
        <v>22.823494706215197</v>
      </c>
      <c r="AH14" s="135">
        <f>+'Ark1'!W929</f>
        <v>8.8903257092055288</v>
      </c>
      <c r="AI14" s="136">
        <f>+'Ark1'!X929</f>
        <v>100</v>
      </c>
      <c r="AJ14" s="136">
        <f>+'Ark1'!Y929</f>
        <v>48.104744201083001</v>
      </c>
      <c r="AK14" s="136">
        <f>+'Ark1'!Z929</f>
        <v>1.4685875461897306</v>
      </c>
      <c r="AL14" s="66">
        <f t="shared" si="0"/>
        <v>4.0342733467621059</v>
      </c>
      <c r="AM14" s="66">
        <f t="shared" si="1"/>
        <v>2.6488974523656603</v>
      </c>
      <c r="AN14" s="46"/>
      <c r="AO14" s="5"/>
      <c r="AQ14" s="2"/>
      <c r="AR14" s="2"/>
      <c r="AS14" s="2"/>
    </row>
    <row r="15" spans="23:56" ht="15.6">
      <c r="W15" s="46"/>
      <c r="X15" s="65">
        <f>+'Ark1'!C930</f>
        <v>2024</v>
      </c>
      <c r="Y15" s="65">
        <f>+'Ark1'!N930</f>
        <v>425</v>
      </c>
      <c r="Z15" s="65" t="s">
        <v>462</v>
      </c>
      <c r="AA15" s="65">
        <f>+'Ark1'!Q930</f>
        <v>5041</v>
      </c>
      <c r="AB15" s="65">
        <f>+'Ark1'!R930</f>
        <v>11962</v>
      </c>
      <c r="AC15" s="194">
        <f>+'Ark1'!AG930</f>
        <v>10.298098118872659</v>
      </c>
      <c r="AD15" s="194">
        <f>+'Ark1'!AH930</f>
        <v>3.3188430028423341</v>
      </c>
      <c r="AE15" s="66">
        <f>+'Ark1'!S930</f>
        <v>6.3392409296104306</v>
      </c>
      <c r="AF15" s="66">
        <f>+'Ark1'!T930</f>
        <v>5.7884133088112364</v>
      </c>
      <c r="AG15" s="250">
        <f>+'Ark1'!U930</f>
        <v>26.631207155993994</v>
      </c>
      <c r="AH15" s="135">
        <f>+'Ark1'!W930</f>
        <v>7.9668951680321012</v>
      </c>
      <c r="AI15" s="136">
        <f>+'Ark1'!X930</f>
        <v>100</v>
      </c>
      <c r="AJ15" s="136">
        <f>+'Ark1'!Y930</f>
        <v>100</v>
      </c>
      <c r="AK15" s="136">
        <f>+'Ark1'!Z930</f>
        <v>0.85418315098200692</v>
      </c>
      <c r="AL15" s="66">
        <f t="shared" si="0"/>
        <v>4.2010088355532149</v>
      </c>
      <c r="AM15" s="66">
        <f t="shared" si="1"/>
        <v>2.3729418766117836</v>
      </c>
      <c r="AN15" s="46"/>
      <c r="AO15" s="5"/>
      <c r="AQ15" s="2"/>
      <c r="AR15" s="2"/>
      <c r="AS15" s="4"/>
      <c r="AT15" s="4"/>
      <c r="AU15" s="4"/>
    </row>
    <row r="16" spans="23:56" ht="15.6">
      <c r="W16" s="46"/>
      <c r="X16" s="65">
        <f>+'Ark1'!C931</f>
        <v>2024</v>
      </c>
      <c r="Y16" s="65">
        <f>+'Ark1'!N931</f>
        <v>428</v>
      </c>
      <c r="Z16" s="65" t="s">
        <v>463</v>
      </c>
      <c r="AA16" s="65">
        <f>+'Ark1'!Q931</f>
        <v>4379</v>
      </c>
      <c r="AB16" s="65">
        <f>+'Ark1'!R931</f>
        <v>8912</v>
      </c>
      <c r="AC16" s="194">
        <f>+'Ark1'!AG931</f>
        <v>8.3756539302407287</v>
      </c>
      <c r="AD16" s="194">
        <f>+'Ark1'!AH931</f>
        <v>2.1768402154398565</v>
      </c>
      <c r="AE16" s="66">
        <f>+'Ark1'!S931</f>
        <v>6.7935368043087987</v>
      </c>
      <c r="AF16" s="66">
        <f>+'Ark1'!T931</f>
        <v>6.0225538599640922</v>
      </c>
      <c r="AG16" s="250">
        <f>+'Ark1'!U931</f>
        <v>29.072419210053766</v>
      </c>
      <c r="AH16" s="135">
        <f>+'Ark1'!W931</f>
        <v>8.1799820466786315</v>
      </c>
      <c r="AI16" s="136">
        <f>+'Ark1'!X931</f>
        <v>100</v>
      </c>
      <c r="AJ16" s="136">
        <f>+'Ark1'!Y931</f>
        <v>100</v>
      </c>
      <c r="AK16" s="136">
        <f>+'Ark1'!Z931</f>
        <v>0.57181133679362817</v>
      </c>
      <c r="AL16" s="66">
        <f t="shared" si="0"/>
        <v>4.279423229386877</v>
      </c>
      <c r="AM16" s="66">
        <f t="shared" si="1"/>
        <v>2.0351678465403058</v>
      </c>
      <c r="AN16" s="46"/>
      <c r="AO16" s="5"/>
    </row>
    <row r="17" spans="23:47" ht="15.6">
      <c r="W17" s="46"/>
      <c r="X17" s="65">
        <f>+'Ark1'!C932</f>
        <v>2024</v>
      </c>
      <c r="Y17" s="65">
        <f>+'Ark1'!N932</f>
        <v>430</v>
      </c>
      <c r="Z17" s="65" t="s">
        <v>464</v>
      </c>
      <c r="AA17" s="65">
        <f>+'Ark1'!Q932</f>
        <v>5455</v>
      </c>
      <c r="AB17" s="65">
        <f>+'Ark1'!R932</f>
        <v>14314</v>
      </c>
      <c r="AC17" s="194">
        <f>+'Ark1'!AG932</f>
        <v>14.599796147359751</v>
      </c>
      <c r="AD17" s="194">
        <f>+'Ark1'!AH932</f>
        <v>1.9002375296912113</v>
      </c>
      <c r="AE17" s="66">
        <f>+'Ark1'!S932</f>
        <v>7.296981975688138</v>
      </c>
      <c r="AF17" s="66">
        <f>+'Ark1'!T932</f>
        <v>6.3668436495738412</v>
      </c>
      <c r="AG17" s="250">
        <f>+'Ark1'!U932</f>
        <v>31.551746541847372</v>
      </c>
      <c r="AH17" s="135">
        <f>+'Ark1'!W932</f>
        <v>10.9892413022216</v>
      </c>
      <c r="AI17" s="136">
        <f>+'Ark1'!X932</f>
        <v>100</v>
      </c>
      <c r="AJ17" s="136">
        <f>+'Ark1'!Y932</f>
        <v>100</v>
      </c>
      <c r="AK17" s="136">
        <f>+'Ark1'!Z932</f>
        <v>1.0023007393505483</v>
      </c>
      <c r="AL17" s="66">
        <f t="shared" si="0"/>
        <v>4.3239447002843807</v>
      </c>
      <c r="AM17" s="66">
        <f t="shared" si="1"/>
        <v>2.6240146654445464</v>
      </c>
      <c r="AN17" s="46"/>
      <c r="AO17" s="5"/>
    </row>
    <row r="18" spans="23:47" ht="15.6">
      <c r="W18" s="46"/>
      <c r="X18" s="65">
        <f>+'Ark1'!C933</f>
        <v>2024</v>
      </c>
      <c r="Y18" s="65">
        <f>+'Ark1'!N933</f>
        <v>433</v>
      </c>
      <c r="Z18" s="65" t="s">
        <v>465</v>
      </c>
      <c r="AA18" s="65">
        <f>+'Ark1'!Q933</f>
        <v>4318</v>
      </c>
      <c r="AB18" s="65">
        <f>+'Ark1'!R933</f>
        <v>8853</v>
      </c>
      <c r="AC18" s="194">
        <f>+'Ark1'!AG933</f>
        <v>9.7394332663846317</v>
      </c>
      <c r="AD18" s="194">
        <f>+'Ark1'!AH933</f>
        <v>1.6830452953800976</v>
      </c>
      <c r="AE18" s="66">
        <f>+'Ark1'!S933</f>
        <v>7.7699085055913262</v>
      </c>
      <c r="AF18" s="66">
        <f>+'Ark1'!T933</f>
        <v>6.8184796114311554</v>
      </c>
      <c r="AG18" s="250">
        <f>+'Ark1'!U933</f>
        <v>34.03148085394799</v>
      </c>
      <c r="AH18" s="135">
        <f>+'Ark1'!W933</f>
        <v>15.497571444708004</v>
      </c>
      <c r="AI18" s="136">
        <f>+'Ark1'!X933</f>
        <v>100</v>
      </c>
      <c r="AJ18" s="136">
        <f>+'Ark1'!Y933</f>
        <v>100</v>
      </c>
      <c r="AK18" s="136">
        <f>+'Ark1'!Z933</f>
        <v>0.57691540880197756</v>
      </c>
      <c r="AL18" s="66">
        <f t="shared" si="0"/>
        <v>4.379907540669044</v>
      </c>
      <c r="AM18" s="66">
        <f t="shared" si="1"/>
        <v>2.0502547475683186</v>
      </c>
      <c r="AN18" s="46"/>
      <c r="AO18" s="5"/>
      <c r="AQ18" s="2"/>
      <c r="AR18" s="2"/>
      <c r="AS18" s="2"/>
    </row>
    <row r="19" spans="23:47" ht="15.6">
      <c r="W19" s="46"/>
      <c r="X19" s="65">
        <f>+'Ark1'!C934</f>
        <v>2024</v>
      </c>
      <c r="Y19" s="65">
        <f>+'Ark1'!N934</f>
        <v>435</v>
      </c>
      <c r="Z19" s="65" t="s">
        <v>466</v>
      </c>
      <c r="AA19" s="65">
        <f>+'Ark1'!Q934</f>
        <v>4712</v>
      </c>
      <c r="AB19" s="65">
        <f>+'Ark1'!R934</f>
        <v>11493</v>
      </c>
      <c r="AC19" s="194">
        <f>+'Ark1'!AG934</f>
        <v>13.553879520050662</v>
      </c>
      <c r="AD19" s="194">
        <f>+'Ark1'!AH934</f>
        <v>1.409553641346907</v>
      </c>
      <c r="AE19" s="66">
        <f>+'Ark1'!S934</f>
        <v>8.2466718872357081</v>
      </c>
      <c r="AF19" s="66">
        <f>+'Ark1'!T934</f>
        <v>7.2960932741668847</v>
      </c>
      <c r="AG19" s="250">
        <f>+'Ark1'!U934</f>
        <v>36.481092839118993</v>
      </c>
      <c r="AH19" s="135">
        <f>+'Ark1'!W934</f>
        <v>22.561559209953881</v>
      </c>
      <c r="AI19" s="136">
        <f>+'Ark1'!X934</f>
        <v>100</v>
      </c>
      <c r="AJ19" s="136">
        <f>+'Ark1'!Y934</f>
        <v>100</v>
      </c>
      <c r="AK19" s="136">
        <f>+'Ark1'!Z934</f>
        <v>1.2848169132196929</v>
      </c>
      <c r="AL19" s="66">
        <f t="shared" si="0"/>
        <v>4.4237352156067757</v>
      </c>
      <c r="AM19" s="66">
        <f t="shared" si="1"/>
        <v>2.4390916808149408</v>
      </c>
      <c r="AN19" s="46"/>
      <c r="AO19" s="5"/>
      <c r="AQ19" s="2"/>
      <c r="AR19" s="2"/>
      <c r="AS19" s="2"/>
    </row>
    <row r="20" spans="23:47" ht="15.6">
      <c r="W20" s="46"/>
      <c r="X20" s="65">
        <f>+'Ark1'!C935</f>
        <v>2024</v>
      </c>
      <c r="Y20" s="65">
        <f>+'Ark1'!N935</f>
        <v>438</v>
      </c>
      <c r="Z20" s="65" t="s">
        <v>467</v>
      </c>
      <c r="AA20" s="65">
        <f>+'Ark1'!Q935</f>
        <v>3210</v>
      </c>
      <c r="AB20" s="65">
        <f>+'Ark1'!R935</f>
        <v>5689</v>
      </c>
      <c r="AC20" s="194">
        <f>+'Ark1'!AG935</f>
        <v>7.176854288033506</v>
      </c>
      <c r="AD20" s="194">
        <f>+'Ark1'!AH935</f>
        <v>1.3183336262963623</v>
      </c>
      <c r="AE20" s="66">
        <f>+'Ark1'!S935</f>
        <v>8.6858850413077864</v>
      </c>
      <c r="AF20" s="66">
        <f>+'Ark1'!T935</f>
        <v>7.8822288627175281</v>
      </c>
      <c r="AG20" s="250">
        <f>+'Ark1'!U935</f>
        <v>39.024362805414007</v>
      </c>
      <c r="AH20" s="135">
        <f>+'Ark1'!W935</f>
        <v>32.993496220776926</v>
      </c>
      <c r="AI20" s="136">
        <f>+'Ark1'!X935</f>
        <v>100</v>
      </c>
      <c r="AJ20" s="136">
        <f>+'Ark1'!Y935</f>
        <v>100</v>
      </c>
      <c r="AK20" s="136">
        <f>+'Ark1'!Z935</f>
        <v>0.57922723190703196</v>
      </c>
      <c r="AL20" s="66">
        <f t="shared" si="0"/>
        <v>4.4928481806775471</v>
      </c>
      <c r="AM20" s="66">
        <f t="shared" si="1"/>
        <v>1.7722741433021807</v>
      </c>
      <c r="AN20" s="46"/>
      <c r="AO20" s="5"/>
      <c r="AQ20" s="2"/>
      <c r="AR20" s="2"/>
      <c r="AS20" s="2"/>
    </row>
    <row r="21" spans="23:47" ht="15.6">
      <c r="W21" s="46"/>
      <c r="X21" s="65">
        <f>+'Ark1'!C936</f>
        <v>2024</v>
      </c>
      <c r="Y21" s="65">
        <f>+'Ark1'!N936</f>
        <v>440</v>
      </c>
      <c r="Z21" s="65" t="s">
        <v>468</v>
      </c>
      <c r="AA21" s="65">
        <f>+'Ark1'!Q936</f>
        <v>3298</v>
      </c>
      <c r="AB21" s="65">
        <f>+'Ark1'!R936</f>
        <v>6477</v>
      </c>
      <c r="AC21" s="194">
        <f>+'Ark1'!AG936</f>
        <v>8.6748511594482984</v>
      </c>
      <c r="AD21" s="194">
        <f>+'Ark1'!AH936</f>
        <v>1.2197004786166437</v>
      </c>
      <c r="AE21" s="66">
        <f>+'Ark1'!S936</f>
        <v>9.0702485718696888</v>
      </c>
      <c r="AF21" s="66">
        <f>+'Ark1'!T936</f>
        <v>8.3910761154855642</v>
      </c>
      <c r="AG21" s="250">
        <f>+'Ark1'!U936</f>
        <v>41.431032885595407</v>
      </c>
      <c r="AH21" s="135">
        <f>+'Ark1'!W936</f>
        <v>44.017291956152548</v>
      </c>
      <c r="AI21" s="136">
        <f>+'Ark1'!X936</f>
        <v>100</v>
      </c>
      <c r="AJ21" s="136">
        <f>+'Ark1'!Y936</f>
        <v>100</v>
      </c>
      <c r="AK21" s="136">
        <f>+'Ark1'!Z936</f>
        <v>1.3388623814372731</v>
      </c>
      <c r="AL21" s="66">
        <f t="shared" si="0"/>
        <v>4.5677946483284808</v>
      </c>
      <c r="AM21" s="66">
        <f t="shared" si="1"/>
        <v>1.9639175257731958</v>
      </c>
      <c r="AN21" s="46"/>
      <c r="AO21" s="5"/>
      <c r="AQ21" s="2"/>
      <c r="AR21" s="2"/>
      <c r="AS21" s="2"/>
    </row>
    <row r="22" spans="23:47" ht="15.6">
      <c r="W22" s="46"/>
      <c r="X22" s="65">
        <f>+'Ark1'!C937</f>
        <v>2024</v>
      </c>
      <c r="Y22" s="65">
        <f>+'Ark1'!N937</f>
        <v>443</v>
      </c>
      <c r="Z22" s="65" t="s">
        <v>469</v>
      </c>
      <c r="AA22" s="65">
        <f>+'Ark1'!Q937</f>
        <v>1916</v>
      </c>
      <c r="AB22" s="65">
        <f>+'Ark1'!R937</f>
        <v>2863</v>
      </c>
      <c r="AC22" s="194">
        <f>+'Ark1'!AG937</f>
        <v>4.0645973005203722</v>
      </c>
      <c r="AD22" s="194">
        <f>+'Ark1'!AH937</f>
        <v>1.0129235068110376</v>
      </c>
      <c r="AE22" s="66">
        <f>+'Ark1'!S937</f>
        <v>9.4502270345791128</v>
      </c>
      <c r="AF22" s="66">
        <f>+'Ark1'!T937</f>
        <v>8.9144254278728603</v>
      </c>
      <c r="AG22" s="250">
        <f>+'Ark1'!U937</f>
        <v>43.917114914425539</v>
      </c>
      <c r="AH22" s="135">
        <f>+'Ark1'!W937</f>
        <v>56.304575619979026</v>
      </c>
      <c r="AI22" s="136">
        <f>+'Ark1'!X937</f>
        <v>100</v>
      </c>
      <c r="AJ22" s="136">
        <f>+'Ark1'!Y937</f>
        <v>100</v>
      </c>
      <c r="AK22" s="136">
        <f>+'Ark1'!Z937</f>
        <v>2.4127833214639671</v>
      </c>
      <c r="AL22" s="66">
        <f t="shared" si="0"/>
        <v>4.6472020993495091</v>
      </c>
      <c r="AM22" s="66">
        <f t="shared" si="1"/>
        <v>1.494258872651357</v>
      </c>
      <c r="AN22" s="46"/>
      <c r="AO22" s="5"/>
      <c r="AQ22" s="2"/>
      <c r="AR22" s="2"/>
      <c r="AS22" s="2"/>
    </row>
    <row r="23" spans="23:47" ht="15.6">
      <c r="W23" s="46"/>
      <c r="X23" s="65">
        <f>+'Ark1'!C938</f>
        <v>2024</v>
      </c>
      <c r="Y23" s="65">
        <f>+'Ark1'!N938</f>
        <v>445</v>
      </c>
      <c r="Z23" s="65" t="s">
        <v>470</v>
      </c>
      <c r="AA23" s="65">
        <f>+'Ark1'!Q938</f>
        <v>2177</v>
      </c>
      <c r="AB23" s="65">
        <f>+'Ark1'!R938</f>
        <v>3896</v>
      </c>
      <c r="AC23" s="194">
        <f>+'Ark1'!AG938</f>
        <v>5.9196563275943763</v>
      </c>
      <c r="AD23" s="194">
        <f>+'Ark1'!AH938</f>
        <v>1.1550308008213548</v>
      </c>
      <c r="AE23" s="66">
        <f>+'Ark1'!S938</f>
        <v>9.9584188911704352</v>
      </c>
      <c r="AF23" s="66">
        <f>+'Ark1'!T938</f>
        <v>9.7174024640657048</v>
      </c>
      <c r="AG23" s="250">
        <f>+'Ark1'!U938</f>
        <v>47.001873716632609</v>
      </c>
      <c r="AH23" s="135">
        <f>+'Ark1'!W938</f>
        <v>74.666324435318259</v>
      </c>
      <c r="AI23" s="136">
        <f>+'Ark1'!X938</f>
        <v>100</v>
      </c>
      <c r="AJ23" s="136">
        <f>+'Ark1'!Y938</f>
        <v>100</v>
      </c>
      <c r="AK23" s="136">
        <f>+'Ark1'!Z938</f>
        <v>2.9497614284985505</v>
      </c>
      <c r="AL23" s="66">
        <f t="shared" si="0"/>
        <v>4.7198128769524352</v>
      </c>
      <c r="AM23" s="66">
        <f t="shared" si="1"/>
        <v>1.7896187413872302</v>
      </c>
      <c r="AN23" s="46"/>
      <c r="AO23" s="5"/>
      <c r="AQ23" s="2"/>
      <c r="AR23" s="2"/>
      <c r="AS23" s="4"/>
      <c r="AT23" s="4"/>
      <c r="AU23" s="4"/>
    </row>
    <row r="24" spans="23:47" ht="15.6">
      <c r="W24" s="46"/>
      <c r="X24" s="65">
        <f>+'Ark1'!C939</f>
        <v>2024</v>
      </c>
      <c r="Y24" s="65">
        <f>+'Ark1'!N939</f>
        <v>450</v>
      </c>
      <c r="Z24" s="65" t="s">
        <v>471</v>
      </c>
      <c r="AA24" s="65">
        <f>+'Ark1'!Q939</f>
        <v>942</v>
      </c>
      <c r="AB24" s="65">
        <f>+'Ark1'!R939</f>
        <v>1283</v>
      </c>
      <c r="AC24" s="194">
        <f>+'Ark1'!AG939</f>
        <v>2.1568359328909072</v>
      </c>
      <c r="AD24" s="194">
        <f>+'Ark1'!AH939</f>
        <v>1.4029618082618862</v>
      </c>
      <c r="AE24" s="66">
        <f>+'Ark1'!S939</f>
        <v>10.619641465315668</v>
      </c>
      <c r="AF24" s="66">
        <f>+'Ark1'!T939</f>
        <v>10.677318784099768</v>
      </c>
      <c r="AG24" s="250">
        <f>+'Ark1'!U939</f>
        <v>52.002961808261873</v>
      </c>
      <c r="AH24" s="135">
        <f>+'Ark1'!W939</f>
        <v>89.477786438035849</v>
      </c>
      <c r="AI24" s="136">
        <f>+'Ark1'!X939</f>
        <v>100</v>
      </c>
      <c r="AJ24" s="136">
        <f>+'Ark1'!Y939</f>
        <v>100</v>
      </c>
      <c r="AK24" s="136">
        <f>+'Ark1'!Z939</f>
        <v>1.3778757202649816</v>
      </c>
      <c r="AL24" s="66">
        <f t="shared" si="0"/>
        <v>4.8968660550458694</v>
      </c>
      <c r="AM24" s="66">
        <f t="shared" si="1"/>
        <v>1.361995753715499</v>
      </c>
      <c r="AN24" s="46"/>
      <c r="AO24" s="5"/>
      <c r="AQ24" s="1"/>
      <c r="AR24" s="1"/>
      <c r="AS24" s="11"/>
      <c r="AT24" s="11"/>
      <c r="AU24" s="11"/>
    </row>
    <row r="25" spans="23:47" ht="15.6">
      <c r="W25" s="46"/>
      <c r="X25" s="65">
        <f>+'Ark1'!C940</f>
        <v>2024</v>
      </c>
      <c r="Y25" s="65">
        <f>+'Ark1'!N940</f>
        <v>455</v>
      </c>
      <c r="Z25" s="65" t="s">
        <v>472</v>
      </c>
      <c r="AA25" s="65">
        <f>+'Ark1'!Q940</f>
        <v>296</v>
      </c>
      <c r="AB25" s="65">
        <f>+'Ark1'!R940</f>
        <v>358</v>
      </c>
      <c r="AC25" s="194">
        <f>+'Ark1'!AG940</f>
        <v>0.65902332409110809</v>
      </c>
      <c r="AD25" s="194">
        <f>+'Ark1'!AH940</f>
        <v>1.3966480446927378</v>
      </c>
      <c r="AE25" s="66">
        <f>+'Ark1'!S940</f>
        <v>11.136871508379889</v>
      </c>
      <c r="AF25" s="66">
        <f>+'Ark1'!T940</f>
        <v>11.393854748603349</v>
      </c>
      <c r="AG25" s="250">
        <f>+'Ark1'!U940</f>
        <v>56.94497206703911</v>
      </c>
      <c r="AH25" s="135">
        <f>+'Ark1'!W940</f>
        <v>94.972067039106165</v>
      </c>
      <c r="AI25" s="136">
        <f>+'Ark1'!X940</f>
        <v>100</v>
      </c>
      <c r="AJ25" s="136">
        <f>+'Ark1'!Y940</f>
        <v>100</v>
      </c>
      <c r="AK25" s="136">
        <f>+'Ark1'!Z940</f>
        <v>1.3496802328929376</v>
      </c>
      <c r="AL25" s="66">
        <f t="shared" si="0"/>
        <v>5.1131928768497623</v>
      </c>
      <c r="AM25" s="66">
        <f t="shared" si="1"/>
        <v>1.2094594594594594</v>
      </c>
      <c r="AN25" s="46"/>
      <c r="AO25" s="5"/>
      <c r="AQ25" s="1"/>
      <c r="AR25" s="1"/>
      <c r="AS25" s="11"/>
      <c r="AT25" s="11"/>
      <c r="AU25" s="11"/>
    </row>
    <row r="26" spans="23:47" ht="15.6">
      <c r="W26" s="46"/>
      <c r="X26" s="65">
        <f>+'Ark1'!C941</f>
        <v>2024</v>
      </c>
      <c r="Y26" s="65">
        <f>+'Ark1'!N941</f>
        <v>460</v>
      </c>
      <c r="Z26" s="65" t="s">
        <v>473</v>
      </c>
      <c r="AA26" s="65">
        <f>+'Ark1'!Q941</f>
        <v>71</v>
      </c>
      <c r="AB26" s="65">
        <f>+'Ark1'!R941</f>
        <v>82</v>
      </c>
      <c r="AC26" s="194">
        <f>+'Ark1'!AG941</f>
        <v>0.16800871271227771</v>
      </c>
      <c r="AD26" s="194">
        <f>+'Ark1'!AH941</f>
        <v>1.2195121951219512</v>
      </c>
      <c r="AE26" s="66">
        <f>+'Ark1'!S941</f>
        <v>11.634146341463421</v>
      </c>
      <c r="AF26" s="66">
        <f>+'Ark1'!T941</f>
        <v>12.414634146341465</v>
      </c>
      <c r="AG26" s="250">
        <f>+'Ark1'!U941</f>
        <v>63.380487804878037</v>
      </c>
      <c r="AH26" s="135">
        <f>+'Ark1'!W941</f>
        <v>100</v>
      </c>
      <c r="AI26" s="136">
        <f>+'Ark1'!X941</f>
        <v>100</v>
      </c>
      <c r="AJ26" s="136">
        <f>+'Ark1'!Y941</f>
        <v>100</v>
      </c>
      <c r="AK26" s="136">
        <f>+'Ark1'!Z941</f>
        <v>3.1267702897678089</v>
      </c>
      <c r="AL26" s="66">
        <f t="shared" si="0"/>
        <v>5.4477987421383611</v>
      </c>
      <c r="AM26" s="66">
        <f t="shared" si="1"/>
        <v>1.1549295774647887</v>
      </c>
      <c r="AN26" s="46"/>
      <c r="AO26" s="5"/>
      <c r="AQ26" s="1"/>
      <c r="AR26" s="1"/>
      <c r="AS26" s="11"/>
      <c r="AT26" s="11"/>
      <c r="AU26" s="11"/>
    </row>
    <row r="27" spans="23:47" ht="15.6"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5"/>
      <c r="AQ27" s="1"/>
      <c r="AR27" s="1"/>
      <c r="AS27" s="11"/>
      <c r="AT27" s="11"/>
      <c r="AU27" s="11"/>
    </row>
    <row r="28" spans="23:47" ht="15.6">
      <c r="W28" s="46"/>
      <c r="X28">
        <f>+'Ark1'!C942</f>
        <v>2023</v>
      </c>
      <c r="Y28">
        <f>+'Ark1'!N942</f>
        <v>409</v>
      </c>
      <c r="Z28" s="3" t="s">
        <v>458</v>
      </c>
      <c r="AA28">
        <f>+'Ark1'!Q942</f>
        <v>112</v>
      </c>
      <c r="AB28">
        <f>+'Ark1'!R942</f>
        <v>165</v>
      </c>
      <c r="AC28" s="195">
        <f>+'Ark1'!AG942</f>
        <v>4.4608477951342589E-2</v>
      </c>
      <c r="AD28" s="195">
        <f>+'Ark1'!AH942</f>
        <v>9.6969696969696972</v>
      </c>
      <c r="AE28" s="1">
        <f>+'Ark1'!S942</f>
        <v>2.7575757575757578</v>
      </c>
      <c r="AF28" s="1">
        <f>+'Ark1'!T942</f>
        <v>3.4909090909090903</v>
      </c>
      <c r="AG28" s="92">
        <f>+'Ark1'!U942</f>
        <v>9.1830303030303</v>
      </c>
      <c r="AH28" s="92">
        <f>+'Ark1'!W942</f>
        <v>0</v>
      </c>
      <c r="AI28" s="11">
        <f>+'Ark1'!X942</f>
        <v>0</v>
      </c>
      <c r="AJ28" s="11">
        <f>+'Ark1'!Y942</f>
        <v>0</v>
      </c>
      <c r="AK28" s="11">
        <f>+'Ark1'!Z942</f>
        <v>0.81669134724052495</v>
      </c>
      <c r="AL28" s="1">
        <f t="shared" ref="AL28:AL65" si="2">+AG28/AE28</f>
        <v>3.3301098901098887</v>
      </c>
      <c r="AM28" s="1">
        <f t="shared" ref="AM28:AM65" si="3">+AB28/AA28</f>
        <v>1.4732142857142858</v>
      </c>
      <c r="AN28" s="46"/>
      <c r="AO28" s="5"/>
      <c r="AQ28" s="1"/>
      <c r="AR28" s="1"/>
      <c r="AS28" s="11"/>
      <c r="AT28" s="11"/>
      <c r="AU28" s="11"/>
    </row>
    <row r="29" spans="23:47" ht="15.6">
      <c r="W29" s="46"/>
      <c r="X29">
        <f>+'Ark1'!C943</f>
        <v>2023</v>
      </c>
      <c r="Y29">
        <f>+'Ark1'!N943</f>
        <v>410</v>
      </c>
      <c r="Z29" s="3" t="s">
        <v>459</v>
      </c>
      <c r="AA29">
        <f>+'Ark1'!Q943</f>
        <v>991</v>
      </c>
      <c r="AB29">
        <f>+'Ark1'!R943</f>
        <v>3438</v>
      </c>
      <c r="AC29" s="195">
        <f>+'Ark1'!AG943</f>
        <v>1.3400678827864565</v>
      </c>
      <c r="AD29" s="195">
        <f>+'Ark1'!AH943</f>
        <v>10.587550901687028</v>
      </c>
      <c r="AE29" s="1">
        <f>+'Ark1'!S943</f>
        <v>4.3926701570680606</v>
      </c>
      <c r="AF29" s="1">
        <f>+'Ark1'!T943</f>
        <v>5.4912739965095989</v>
      </c>
      <c r="AG29" s="92">
        <f>+'Ark1'!U943</f>
        <v>13.239557882489862</v>
      </c>
      <c r="AH29" s="92">
        <f>+'Ark1'!W943</f>
        <v>1.6288539848749275</v>
      </c>
      <c r="AI29" s="11">
        <f>+'Ark1'!X943</f>
        <v>0</v>
      </c>
      <c r="AJ29" s="11">
        <f>+'Ark1'!Y943</f>
        <v>0</v>
      </c>
      <c r="AK29" s="11">
        <f>+'Ark1'!Z943</f>
        <v>1.3447525975317429</v>
      </c>
      <c r="AL29" s="1">
        <f t="shared" si="2"/>
        <v>3.014011389219982</v>
      </c>
      <c r="AM29" s="1">
        <f t="shared" si="3"/>
        <v>3.4692230070635723</v>
      </c>
      <c r="AN29" s="46"/>
      <c r="AO29" s="5"/>
      <c r="AQ29" s="1"/>
      <c r="AR29" s="1"/>
      <c r="AS29" s="11"/>
      <c r="AT29" s="11"/>
      <c r="AU29" s="11"/>
    </row>
    <row r="30" spans="23:47" ht="15.6">
      <c r="W30" s="46"/>
      <c r="X30">
        <f>+'Ark1'!C944</f>
        <v>2023</v>
      </c>
      <c r="Y30">
        <f>+'Ark1'!N944</f>
        <v>415</v>
      </c>
      <c r="Z30" s="3" t="s">
        <v>460</v>
      </c>
      <c r="AA30">
        <f>+'Ark1'!Q944</f>
        <v>2615</v>
      </c>
      <c r="AB30">
        <f>+'Ark1'!R944</f>
        <v>7457</v>
      </c>
      <c r="AC30" s="195">
        <f>+'Ark1'!AG944</f>
        <v>3.8850239444513681</v>
      </c>
      <c r="AD30" s="195">
        <f>+'Ark1'!AH944</f>
        <v>8.0327209333512126</v>
      </c>
      <c r="AE30" s="1">
        <f>+'Ark1'!S944</f>
        <v>5.1461713825935362</v>
      </c>
      <c r="AF30" s="1">
        <f>+'Ark1'!T944</f>
        <v>6.3154083411559601</v>
      </c>
      <c r="AG30" s="92">
        <f>+'Ark1'!U944</f>
        <v>17.696285369451523</v>
      </c>
      <c r="AH30" s="92">
        <f>+'Ark1'!W944</f>
        <v>11.036609896741316</v>
      </c>
      <c r="AI30" s="11">
        <f>+'Ark1'!X944</f>
        <v>83.438380045594741</v>
      </c>
      <c r="AJ30" s="11">
        <f>+'Ark1'!Y944</f>
        <v>0</v>
      </c>
      <c r="AK30" s="11">
        <f>+'Ark1'!Z944</f>
        <v>1.435593584509653</v>
      </c>
      <c r="AL30" s="1">
        <f t="shared" si="2"/>
        <v>3.4387283387622154</v>
      </c>
      <c r="AM30" s="1">
        <f t="shared" si="3"/>
        <v>2.8516252390057359</v>
      </c>
      <c r="AN30" s="46"/>
      <c r="AO30" s="5"/>
      <c r="AQ30" s="1"/>
      <c r="AR30" s="1"/>
      <c r="AS30" s="11"/>
      <c r="AT30" s="11"/>
      <c r="AU30" s="11"/>
    </row>
    <row r="31" spans="23:47" ht="15.6">
      <c r="W31" s="46"/>
      <c r="X31">
        <f>+'Ark1'!C945</f>
        <v>2023</v>
      </c>
      <c r="Y31">
        <f>+'Ark1'!N945</f>
        <v>420</v>
      </c>
      <c r="Z31" s="3" t="s">
        <v>461</v>
      </c>
      <c r="AA31">
        <f>+'Ark1'!Q945</f>
        <v>4912</v>
      </c>
      <c r="AB31">
        <f>+'Ark1'!R945</f>
        <v>13571</v>
      </c>
      <c r="AC31" s="195">
        <f>+'Ark1'!AG945</f>
        <v>9.1256339400683864</v>
      </c>
      <c r="AD31" s="195">
        <f>+'Ark1'!AH945</f>
        <v>4.3622430182005756</v>
      </c>
      <c r="AE31" s="1">
        <f>+'Ark1'!S945</f>
        <v>5.4577407707611822</v>
      </c>
      <c r="AF31" s="1">
        <f>+'Ark1'!T945</f>
        <v>5.8464372559133437</v>
      </c>
      <c r="AG31" s="92">
        <f>+'Ark1'!U945</f>
        <v>22.840402328494601</v>
      </c>
      <c r="AH31" s="92">
        <f>+'Ark1'!W945</f>
        <v>9.4097708348684677</v>
      </c>
      <c r="AI31" s="11">
        <f>+'Ark1'!X945</f>
        <v>100</v>
      </c>
      <c r="AJ31" s="11">
        <f>+'Ark1'!Y945</f>
        <v>48.006779161447199</v>
      </c>
      <c r="AK31" s="11">
        <f>+'Ark1'!Z945</f>
        <v>1.4060905604403844</v>
      </c>
      <c r="AL31" s="1">
        <f t="shared" si="2"/>
        <v>4.1849555132515182</v>
      </c>
      <c r="AM31" s="1">
        <f t="shared" si="3"/>
        <v>2.7628257328990227</v>
      </c>
      <c r="AN31" s="46"/>
      <c r="AO31" s="5"/>
      <c r="AQ31" s="1"/>
      <c r="AR31" s="1"/>
      <c r="AS31" s="11"/>
      <c r="AT31" s="11"/>
      <c r="AU31" s="11"/>
    </row>
    <row r="32" spans="23:47" ht="15.6">
      <c r="W32" s="46"/>
      <c r="X32">
        <f>+'Ark1'!C946</f>
        <v>2023</v>
      </c>
      <c r="Y32">
        <f>+'Ark1'!N946</f>
        <v>425</v>
      </c>
      <c r="Z32" s="3" t="s">
        <v>462</v>
      </c>
      <c r="AA32">
        <f>+'Ark1'!Q946</f>
        <v>5322</v>
      </c>
      <c r="AB32">
        <f>+'Ark1'!R946</f>
        <v>13694</v>
      </c>
      <c r="AC32" s="195">
        <f>+'Ark1'!AG946</f>
        <v>10.738937582502841</v>
      </c>
      <c r="AD32" s="195">
        <f>+'Ark1'!AH946</f>
        <v>3.015919380750693</v>
      </c>
      <c r="AE32" s="1">
        <f>+'Ark1'!S946</f>
        <v>6.2120636775230018</v>
      </c>
      <c r="AF32" s="1">
        <f>+'Ark1'!T946</f>
        <v>6.0245362932671247</v>
      </c>
      <c r="AG32" s="92">
        <f>+'Ark1'!U946</f>
        <v>26.636892069519568</v>
      </c>
      <c r="AH32" s="92">
        <f>+'Ark1'!W946</f>
        <v>8.8213816269899237</v>
      </c>
      <c r="AI32" s="11">
        <f>+'Ark1'!X946</f>
        <v>100</v>
      </c>
      <c r="AJ32" s="11">
        <f>+'Ark1'!Y946</f>
        <v>100</v>
      </c>
      <c r="AK32" s="11">
        <f>+'Ark1'!Z946</f>
        <v>0.8557173811897435</v>
      </c>
      <c r="AL32" s="1">
        <f t="shared" si="2"/>
        <v>4.2879296562749918</v>
      </c>
      <c r="AM32" s="1">
        <f t="shared" si="3"/>
        <v>2.5730928222472755</v>
      </c>
      <c r="AN32" s="46"/>
      <c r="AO32" s="5"/>
      <c r="AQ32" s="1"/>
      <c r="AR32" s="1"/>
      <c r="AS32" s="11"/>
      <c r="AT32" s="11"/>
      <c r="AU32" s="11"/>
    </row>
    <row r="33" spans="23:47" ht="15.6">
      <c r="W33" s="46"/>
      <c r="X33">
        <f>+'Ark1'!C947</f>
        <v>2023</v>
      </c>
      <c r="Y33">
        <f>+'Ark1'!N947</f>
        <v>428</v>
      </c>
      <c r="Z33" s="3" t="s">
        <v>463</v>
      </c>
      <c r="AA33">
        <f>+'Ark1'!Q947</f>
        <v>4700</v>
      </c>
      <c r="AB33">
        <f>+'Ark1'!R947</f>
        <v>10149</v>
      </c>
      <c r="AC33" s="195">
        <f>+'Ark1'!AG947</f>
        <v>8.6851576050175545</v>
      </c>
      <c r="AD33" s="195">
        <f>+'Ark1'!AH947</f>
        <v>2.4830032515518781</v>
      </c>
      <c r="AE33" s="1">
        <f>+'Ark1'!S947</f>
        <v>6.784215193615136</v>
      </c>
      <c r="AF33" s="1">
        <f>+'Ark1'!T947</f>
        <v>6.3173711695733585</v>
      </c>
      <c r="AG33" s="92">
        <f>+'Ark1'!U947</f>
        <v>29.067454921667181</v>
      </c>
      <c r="AH33" s="92">
        <f>+'Ark1'!W947</f>
        <v>10.562617006601638</v>
      </c>
      <c r="AI33" s="11">
        <f>+'Ark1'!X947</f>
        <v>100</v>
      </c>
      <c r="AJ33" s="11">
        <f>+'Ark1'!Y947</f>
        <v>100</v>
      </c>
      <c r="AK33" s="11">
        <f>+'Ark1'!Z947</f>
        <v>0.57341678954377318</v>
      </c>
      <c r="AL33" s="1">
        <f t="shared" si="2"/>
        <v>4.2845714783669582</v>
      </c>
      <c r="AM33" s="1">
        <f t="shared" si="3"/>
        <v>2.1593617021276597</v>
      </c>
      <c r="AN33" s="46"/>
      <c r="AO33" s="5"/>
      <c r="AQ33" s="1"/>
      <c r="AR33" s="1"/>
      <c r="AS33" s="11"/>
      <c r="AT33" s="11"/>
      <c r="AU33" s="11"/>
    </row>
    <row r="34" spans="23:47" ht="15.6">
      <c r="W34" s="46"/>
      <c r="X34">
        <f>+'Ark1'!C948</f>
        <v>2023</v>
      </c>
      <c r="Y34">
        <f>+'Ark1'!N948</f>
        <v>430</v>
      </c>
      <c r="Z34" s="3" t="s">
        <v>464</v>
      </c>
      <c r="AA34">
        <f>+'Ark1'!Q948</f>
        <v>5807</v>
      </c>
      <c r="AB34">
        <f>+'Ark1'!R948</f>
        <v>16313</v>
      </c>
      <c r="AC34" s="195">
        <f>+'Ark1'!AG948</f>
        <v>15.152867280430854</v>
      </c>
      <c r="AD34" s="195">
        <f>+'Ark1'!AH948</f>
        <v>2.2558695518911298</v>
      </c>
      <c r="AE34" s="1">
        <f>+'Ark1'!S948</f>
        <v>7.3279592962667826</v>
      </c>
      <c r="AF34" s="1">
        <f>+'Ark1'!T948</f>
        <v>6.6562863973518054</v>
      </c>
      <c r="AG34" s="92">
        <f>+'Ark1'!U948</f>
        <v>31.551029853491489</v>
      </c>
      <c r="AH34" s="92">
        <f>+'Ark1'!W948</f>
        <v>13.535217311346775</v>
      </c>
      <c r="AI34" s="11">
        <f>+'Ark1'!X948</f>
        <v>100</v>
      </c>
      <c r="AJ34" s="11">
        <f>+'Ark1'!Y948</f>
        <v>100</v>
      </c>
      <c r="AK34" s="11">
        <f>+'Ark1'!Z948</f>
        <v>0.84773607435688514</v>
      </c>
      <c r="AL34" s="1">
        <f t="shared" si="2"/>
        <v>4.3055683823960527</v>
      </c>
      <c r="AM34" s="1">
        <f t="shared" si="3"/>
        <v>2.809195798174617</v>
      </c>
      <c r="AN34" s="46"/>
      <c r="AO34" s="5"/>
      <c r="AQ34" s="1"/>
      <c r="AR34" s="1"/>
      <c r="AS34" s="11"/>
      <c r="AT34" s="11"/>
      <c r="AU34" s="11"/>
    </row>
    <row r="35" spans="23:47" ht="15.6">
      <c r="W35" s="46"/>
      <c r="X35">
        <f>+'Ark1'!C949</f>
        <v>2023</v>
      </c>
      <c r="Y35">
        <f>+'Ark1'!N949</f>
        <v>433</v>
      </c>
      <c r="Z35" s="3" t="s">
        <v>465</v>
      </c>
      <c r="AA35">
        <f>+'Ark1'!Q949</f>
        <v>4566</v>
      </c>
      <c r="AB35">
        <f>+'Ark1'!R949</f>
        <v>9749</v>
      </c>
      <c r="AC35" s="195">
        <f>+'Ark1'!AG949</f>
        <v>9.7678464640486702</v>
      </c>
      <c r="AD35" s="195">
        <f>+'Ark1'!AH949</f>
        <v>1.7129962047389475</v>
      </c>
      <c r="AE35" s="1">
        <f>+'Ark1'!S949</f>
        <v>7.7980305672376655</v>
      </c>
      <c r="AF35" s="1">
        <f>+'Ark1'!T949</f>
        <v>7.0809313775771878</v>
      </c>
      <c r="AG35" s="92">
        <f>+'Ark1'!U949</f>
        <v>34.03230074879459</v>
      </c>
      <c r="AH35" s="92">
        <f>+'Ark1'!W949</f>
        <v>18.658323930659552</v>
      </c>
      <c r="AI35" s="11">
        <f>+'Ark1'!X949</f>
        <v>100</v>
      </c>
      <c r="AJ35" s="11">
        <f>+'Ark1'!Y949</f>
        <v>100</v>
      </c>
      <c r="AK35" s="11">
        <f>+'Ark1'!Z949</f>
        <v>0.57352060927635851</v>
      </c>
      <c r="AL35" s="1">
        <f t="shared" si="2"/>
        <v>4.3642174078896971</v>
      </c>
      <c r="AM35" s="1">
        <f t="shared" si="3"/>
        <v>2.1351292159439335</v>
      </c>
      <c r="AN35" s="46"/>
      <c r="AO35" s="5"/>
      <c r="AQ35" s="13"/>
      <c r="AR35" s="13"/>
      <c r="AS35" s="11"/>
      <c r="AT35" s="11"/>
      <c r="AU35" s="11"/>
    </row>
    <row r="36" spans="23:47" ht="16.5" customHeight="1">
      <c r="W36" s="46"/>
      <c r="X36">
        <f>+'Ark1'!C950</f>
        <v>2023</v>
      </c>
      <c r="Y36">
        <f>+'Ark1'!N950</f>
        <v>435</v>
      </c>
      <c r="Z36" s="3" t="s">
        <v>466</v>
      </c>
      <c r="AA36">
        <f>+'Ark1'!Q950</f>
        <v>4960</v>
      </c>
      <c r="AB36">
        <f>+'Ark1'!R950</f>
        <v>12581</v>
      </c>
      <c r="AC36" s="195">
        <f>+'Ark1'!AG950</f>
        <v>13.516919359474327</v>
      </c>
      <c r="AD36" s="195">
        <f>+'Ark1'!AH950</f>
        <v>1.6453382084095063</v>
      </c>
      <c r="AE36" s="1">
        <f>+'Ark1'!S950</f>
        <v>8.2254192830458646</v>
      </c>
      <c r="AF36" s="1">
        <f>+'Ark1'!T950</f>
        <v>7.5887449328352243</v>
      </c>
      <c r="AG36" s="92">
        <f>+'Ark1'!U950</f>
        <v>36.493466338128734</v>
      </c>
      <c r="AH36" s="92">
        <f>+'Ark1'!W950</f>
        <v>26.97718782290756</v>
      </c>
      <c r="AI36" s="11">
        <f>+'Ark1'!X950</f>
        <v>100</v>
      </c>
      <c r="AJ36" s="11">
        <f>+'Ark1'!Y950</f>
        <v>100</v>
      </c>
      <c r="AK36" s="11">
        <f>+'Ark1'!Z950</f>
        <v>0.84937934358348499</v>
      </c>
      <c r="AL36" s="1">
        <f t="shared" si="2"/>
        <v>4.436669436821127</v>
      </c>
      <c r="AM36" s="1">
        <f t="shared" si="3"/>
        <v>2.5364919354838711</v>
      </c>
      <c r="AN36" s="46"/>
      <c r="AO36" s="5"/>
      <c r="AQ36" s="13"/>
      <c r="AR36" s="13"/>
      <c r="AS36" s="11"/>
      <c r="AT36" s="11"/>
      <c r="AU36" s="11"/>
    </row>
    <row r="37" spans="23:47" ht="16.5" customHeight="1">
      <c r="W37" s="46"/>
      <c r="X37">
        <f>+'Ark1'!C951</f>
        <v>2023</v>
      </c>
      <c r="Y37">
        <f>+'Ark1'!N951</f>
        <v>438</v>
      </c>
      <c r="Z37" s="3" t="s">
        <v>467</v>
      </c>
      <c r="AA37">
        <f>+'Ark1'!Q951</f>
        <v>3417</v>
      </c>
      <c r="AB37">
        <f>+'Ark1'!R951</f>
        <v>6285</v>
      </c>
      <c r="AC37" s="195">
        <f>+'Ark1'!AG951</f>
        <v>7.2177059033293789</v>
      </c>
      <c r="AD37" s="195">
        <f>+'Ark1'!AH951</f>
        <v>1.6388225934765317</v>
      </c>
      <c r="AE37" s="1">
        <f>+'Ark1'!S951</f>
        <v>8.6175019888623705</v>
      </c>
      <c r="AF37" s="1">
        <f>+'Ark1'!T951</f>
        <v>8.1161495624502749</v>
      </c>
      <c r="AG37" s="92">
        <f>+'Ark1'!U951</f>
        <v>39.007350835322143</v>
      </c>
      <c r="AH37" s="92">
        <f>+'Ark1'!W951</f>
        <v>37.91567223548131</v>
      </c>
      <c r="AI37" s="11">
        <f>+'Ark1'!X951</f>
        <v>100</v>
      </c>
      <c r="AJ37" s="11">
        <f>+'Ark1'!Y951</f>
        <v>100</v>
      </c>
      <c r="AK37" s="11">
        <f>+'Ark1'!Z951</f>
        <v>0.57218758315881046</v>
      </c>
      <c r="AL37" s="1">
        <f t="shared" si="2"/>
        <v>4.526526467384274</v>
      </c>
      <c r="AM37" s="1">
        <f t="shared" si="3"/>
        <v>1.8393327480245829</v>
      </c>
      <c r="AN37" s="46"/>
      <c r="AO37" s="5"/>
      <c r="AQ37" s="13"/>
      <c r="AR37" s="13"/>
      <c r="AS37" s="11"/>
      <c r="AT37" s="11"/>
      <c r="AU37" s="11"/>
    </row>
    <row r="38" spans="23:47">
      <c r="W38" s="46"/>
      <c r="X38">
        <f>+'Ark1'!C952</f>
        <v>2023</v>
      </c>
      <c r="Y38">
        <f>+'Ark1'!N952</f>
        <v>440</v>
      </c>
      <c r="Z38" s="3" t="s">
        <v>468</v>
      </c>
      <c r="AA38">
        <f>+'Ark1'!Q952</f>
        <v>3521</v>
      </c>
      <c r="AB38">
        <f>+'Ark1'!R952</f>
        <v>6975</v>
      </c>
      <c r="AC38" s="195">
        <f>+'Ark1'!AG952</f>
        <v>8.5077040669686887</v>
      </c>
      <c r="AD38" s="195">
        <f>+'Ark1'!AH952</f>
        <v>1.620071684587814</v>
      </c>
      <c r="AE38" s="1">
        <f>+'Ark1'!S952</f>
        <v>8.9350537634408607</v>
      </c>
      <c r="AF38" s="1">
        <f>+'Ark1'!T952</f>
        <v>8.6235125448028693</v>
      </c>
      <c r="AG38" s="92">
        <f>+'Ark1'!U952</f>
        <v>41.430551971326409</v>
      </c>
      <c r="AH38" s="92">
        <f>+'Ark1'!W952</f>
        <v>49.060931899641567</v>
      </c>
      <c r="AI38" s="11">
        <f>+'Ark1'!X952</f>
        <v>100</v>
      </c>
      <c r="AJ38" s="11">
        <f>+'Ark1'!Y952</f>
        <v>100</v>
      </c>
      <c r="AK38" s="11">
        <f>+'Ark1'!Z952</f>
        <v>0.84723961434490258</v>
      </c>
      <c r="AL38" s="1">
        <f t="shared" si="2"/>
        <v>4.6368553640769177</v>
      </c>
      <c r="AM38" s="1">
        <f t="shared" si="3"/>
        <v>1.9809713149673389</v>
      </c>
      <c r="AN38" s="46"/>
      <c r="AQ38" s="13"/>
      <c r="AR38" s="13"/>
      <c r="AS38" s="11"/>
      <c r="AT38" s="11"/>
      <c r="AU38" s="11"/>
    </row>
    <row r="39" spans="23:47" ht="17.25" customHeight="1">
      <c r="W39" s="46"/>
      <c r="X39">
        <f>+'Ark1'!C953</f>
        <v>2023</v>
      </c>
      <c r="Y39">
        <f>+'Ark1'!N953</f>
        <v>443</v>
      </c>
      <c r="Z39" s="3" t="s">
        <v>469</v>
      </c>
      <c r="AA39">
        <f>+'Ark1'!Q953</f>
        <v>1966</v>
      </c>
      <c r="AB39">
        <f>+'Ark1'!R953</f>
        <v>2904</v>
      </c>
      <c r="AC39" s="195">
        <f>+'Ark1'!AG953</f>
        <v>3.7597333560026369</v>
      </c>
      <c r="AD39" s="195">
        <f>+'Ark1'!AH953</f>
        <v>1.4807162534435259</v>
      </c>
      <c r="AE39" s="1">
        <f>+'Ark1'!S953</f>
        <v>9.2231404958677672</v>
      </c>
      <c r="AF39" s="1">
        <f>+'Ark1'!T953</f>
        <v>9.1883608815427014</v>
      </c>
      <c r="AG39" s="92">
        <f>+'Ark1'!U953</f>
        <v>43.975723140495951</v>
      </c>
      <c r="AH39" s="92">
        <f>+'Ark1'!W953</f>
        <v>60.537190082644635</v>
      </c>
      <c r="AI39" s="11">
        <f>+'Ark1'!X953</f>
        <v>100</v>
      </c>
      <c r="AJ39" s="11">
        <f>+'Ark1'!Y953</f>
        <v>100</v>
      </c>
      <c r="AK39" s="11">
        <f>+'Ark1'!Z953</f>
        <v>0.57146279406693512</v>
      </c>
      <c r="AL39" s="1">
        <f t="shared" si="2"/>
        <v>4.7679771505376438</v>
      </c>
      <c r="AM39" s="1">
        <f t="shared" si="3"/>
        <v>1.4771108850457781</v>
      </c>
      <c r="AN39" s="46"/>
      <c r="AO39" s="5"/>
      <c r="AQ39" s="13"/>
      <c r="AR39" s="13"/>
      <c r="AS39" s="11"/>
      <c r="AT39" s="11"/>
      <c r="AU39" s="11"/>
    </row>
    <row r="40" spans="23:47">
      <c r="W40" s="46"/>
      <c r="X40">
        <f>+'Ark1'!C954</f>
        <v>2023</v>
      </c>
      <c r="Y40">
        <f>+'Ark1'!N954</f>
        <v>445</v>
      </c>
      <c r="Z40" s="3" t="s">
        <v>470</v>
      </c>
      <c r="AA40">
        <f>+'Ark1'!Q954</f>
        <v>2255</v>
      </c>
      <c r="AB40">
        <f>+'Ark1'!R954</f>
        <v>4005</v>
      </c>
      <c r="AC40" s="195">
        <f>+'Ark1'!AG954</f>
        <v>5.5603089943772028</v>
      </c>
      <c r="AD40" s="195">
        <f>+'Ark1'!AH954</f>
        <v>1.6229712858926342</v>
      </c>
      <c r="AE40" s="1">
        <f>+'Ark1'!S954</f>
        <v>9.5500624219725356</v>
      </c>
      <c r="AF40" s="1">
        <f>+'Ark1'!T954</f>
        <v>9.9345817727840231</v>
      </c>
      <c r="AG40" s="92">
        <f>+'Ark1'!U954</f>
        <v>47.157303370786607</v>
      </c>
      <c r="AH40" s="92">
        <f>+'Ark1'!W954</f>
        <v>75.755305867665427</v>
      </c>
      <c r="AI40" s="11">
        <f>+'Ark1'!X954</f>
        <v>100</v>
      </c>
      <c r="AJ40" s="11">
        <f>+'Ark1'!Y954</f>
        <v>100</v>
      </c>
      <c r="AK40" s="11">
        <f>+'Ark1'!Z954</f>
        <v>1.404222175862506</v>
      </c>
      <c r="AL40" s="1">
        <f t="shared" si="2"/>
        <v>4.9379052499477183</v>
      </c>
      <c r="AM40" s="1">
        <f t="shared" si="3"/>
        <v>1.7760532150776054</v>
      </c>
      <c r="AN40" s="46"/>
      <c r="AQ40" s="13"/>
      <c r="AR40" s="13"/>
      <c r="AS40" s="11"/>
      <c r="AT40" s="11"/>
      <c r="AU40" s="11"/>
    </row>
    <row r="41" spans="23:47">
      <c r="W41" s="46"/>
      <c r="X41">
        <f>+'Ark1'!C955</f>
        <v>2023</v>
      </c>
      <c r="Y41">
        <f>+'Ark1'!N955</f>
        <v>450</v>
      </c>
      <c r="Z41" s="3" t="s">
        <v>471</v>
      </c>
      <c r="AA41">
        <f>+'Ark1'!Q955</f>
        <v>943</v>
      </c>
      <c r="AB41">
        <f>+'Ark1'!R955</f>
        <v>1293</v>
      </c>
      <c r="AC41" s="195">
        <f>+'Ark1'!AG955</f>
        <v>1.9810703959142235</v>
      </c>
      <c r="AD41" s="195">
        <f>+'Ark1'!AH955</f>
        <v>2.4748646558391338</v>
      </c>
      <c r="AE41" s="1">
        <f>+'Ark1'!S955</f>
        <v>10.020881670533642</v>
      </c>
      <c r="AF41" s="1">
        <f>+'Ark1'!T955</f>
        <v>10.961330239752511</v>
      </c>
      <c r="AG41" s="92">
        <f>+'Ark1'!U955</f>
        <v>52.041995359628793</v>
      </c>
      <c r="AH41" s="92">
        <f>+'Ark1'!W955</f>
        <v>89.713843774168609</v>
      </c>
      <c r="AI41" s="11">
        <f>+'Ark1'!X955</f>
        <v>100</v>
      </c>
      <c r="AJ41" s="11">
        <f>+'Ark1'!Y955</f>
        <v>100</v>
      </c>
      <c r="AK41" s="11">
        <f>+'Ark1'!Z955</f>
        <v>1.3952492734866424</v>
      </c>
      <c r="AL41" s="1">
        <f t="shared" si="2"/>
        <v>5.1933549432739081</v>
      </c>
      <c r="AM41" s="1">
        <f t="shared" si="3"/>
        <v>1.3711558854718982</v>
      </c>
      <c r="AN41" s="46"/>
      <c r="AQ41" s="13"/>
      <c r="AR41" s="13"/>
      <c r="AS41" s="11"/>
      <c r="AT41" s="11"/>
      <c r="AU41" s="11"/>
    </row>
    <row r="42" spans="23:47" ht="21">
      <c r="W42" s="46"/>
      <c r="X42">
        <f>+'Ark1'!C956</f>
        <v>2023</v>
      </c>
      <c r="Y42">
        <f>+'Ark1'!N956</f>
        <v>455</v>
      </c>
      <c r="Z42" s="3" t="s">
        <v>472</v>
      </c>
      <c r="AA42">
        <f>+'Ark1'!Q956</f>
        <v>291</v>
      </c>
      <c r="AB42">
        <f>+'Ark1'!R956</f>
        <v>336</v>
      </c>
      <c r="AC42" s="195">
        <f>+'Ark1'!AG956</f>
        <v>0.56242540934468277</v>
      </c>
      <c r="AD42" s="195">
        <f>+'Ark1'!AH956</f>
        <v>1.4880952380952388</v>
      </c>
      <c r="AE42" s="1">
        <f>+'Ark1'!S956</f>
        <v>10.327380952380956</v>
      </c>
      <c r="AF42" s="1">
        <f>+'Ark1'!T956</f>
        <v>11.747023809523805</v>
      </c>
      <c r="AG42" s="92">
        <f>+'Ark1'!U956</f>
        <v>56.856249999999989</v>
      </c>
      <c r="AH42" s="92">
        <f>+'Ark1'!W956</f>
        <v>95.833333333333314</v>
      </c>
      <c r="AI42" s="11">
        <f>+'Ark1'!X956</f>
        <v>100</v>
      </c>
      <c r="AJ42" s="11">
        <f>+'Ark1'!Y956</f>
        <v>100</v>
      </c>
      <c r="AK42" s="11">
        <f>+'Ark1'!Z956</f>
        <v>1.3100423418738631</v>
      </c>
      <c r="AL42" s="1">
        <f t="shared" si="2"/>
        <v>5.5053890489913515</v>
      </c>
      <c r="AM42" s="1">
        <f t="shared" si="3"/>
        <v>1.1546391752577319</v>
      </c>
      <c r="AN42" s="46"/>
      <c r="AQ42" s="56"/>
      <c r="AR42" s="56"/>
      <c r="AS42" s="11"/>
      <c r="AT42" s="11"/>
      <c r="AU42" s="11"/>
    </row>
    <row r="43" spans="23:47">
      <c r="W43" s="46"/>
      <c r="X43">
        <f>+'Ark1'!C957</f>
        <v>2023</v>
      </c>
      <c r="Y43">
        <f>+'Ark1'!N957</f>
        <v>460</v>
      </c>
      <c r="Z43" s="3" t="s">
        <v>473</v>
      </c>
      <c r="AA43">
        <f>+'Ark1'!Q957</f>
        <v>78</v>
      </c>
      <c r="AB43">
        <f>+'Ark1'!R957</f>
        <v>83</v>
      </c>
      <c r="AC43" s="195">
        <f>+'Ark1'!AG957</f>
        <v>0.15398933733137371</v>
      </c>
      <c r="AD43" s="195">
        <f>+'Ark1'!AH957</f>
        <v>4.8192771084337345</v>
      </c>
      <c r="AE43" s="1">
        <f>+'Ark1'!S957</f>
        <v>10.867469879518076</v>
      </c>
      <c r="AF43" s="1">
        <f>+'Ark1'!T957</f>
        <v>12.554216867469878</v>
      </c>
      <c r="AG43" s="92">
        <f>+'Ark1'!U957</f>
        <v>63.018072289156621</v>
      </c>
      <c r="AH43" s="92">
        <f>+'Ark1'!W957</f>
        <v>96.385542168674689</v>
      </c>
      <c r="AI43" s="11">
        <f>+'Ark1'!X957</f>
        <v>100</v>
      </c>
      <c r="AJ43" s="11">
        <f>+'Ark1'!Y957</f>
        <v>100</v>
      </c>
      <c r="AK43" s="11">
        <f>+'Ark1'!Z957</f>
        <v>2.4270635030400038</v>
      </c>
      <c r="AL43" s="1">
        <f t="shared" si="2"/>
        <v>5.7987804878048754</v>
      </c>
      <c r="AM43" s="1">
        <f t="shared" si="3"/>
        <v>1.0641025641025641</v>
      </c>
      <c r="AN43" s="46"/>
      <c r="AO43" s="4"/>
    </row>
    <row r="44" spans="23:47" ht="15.6">
      <c r="W44" s="46"/>
      <c r="X44" s="53">
        <f>+'Ark1'!C958</f>
        <v>2022</v>
      </c>
      <c r="Y44" s="53">
        <f>+'Ark1'!N958</f>
        <v>409</v>
      </c>
      <c r="Z44" s="54" t="s">
        <v>458</v>
      </c>
      <c r="AA44" s="53">
        <f>+'Ark1'!Q958</f>
        <v>114</v>
      </c>
      <c r="AB44" s="53">
        <f>+'Ark1'!R958</f>
        <v>193</v>
      </c>
      <c r="AC44" s="177">
        <f>+'Ark1'!AG958</f>
        <v>5.2110988279630802E-2</v>
      </c>
      <c r="AD44" s="177">
        <f>+'Ark1'!AH958</f>
        <v>10.362694300518138</v>
      </c>
      <c r="AE44" s="55">
        <f>+'Ark1'!S958</f>
        <v>2.8445595854922288</v>
      </c>
      <c r="AF44" s="55">
        <f>+'Ark1'!T958</f>
        <v>3.5699481865284968</v>
      </c>
      <c r="AG44" s="155">
        <f>+'Ark1'!U958</f>
        <v>9.1415025906735821</v>
      </c>
      <c r="AH44" s="155">
        <f>+'Ark1'!W958</f>
        <v>0</v>
      </c>
      <c r="AI44" s="74">
        <f>+'Ark1'!X958</f>
        <v>0</v>
      </c>
      <c r="AJ44" s="74">
        <f>+'Ark1'!Y958</f>
        <v>0</v>
      </c>
      <c r="AK44" s="74">
        <f>+'Ark1'!Z958</f>
        <v>0.89463473962882789</v>
      </c>
      <c r="AL44" s="55">
        <f t="shared" si="2"/>
        <v>3.2136794171220417</v>
      </c>
      <c r="AM44" s="55">
        <f t="shared" si="3"/>
        <v>1.6929824561403508</v>
      </c>
      <c r="AN44" s="46"/>
      <c r="AO44" s="18"/>
      <c r="AQ44" s="1"/>
      <c r="AR44" s="5"/>
    </row>
    <row r="45" spans="23:47" ht="15.6">
      <c r="W45" s="46"/>
      <c r="X45" s="53">
        <f>+'Ark1'!C959</f>
        <v>2022</v>
      </c>
      <c r="Y45" s="53">
        <f>+'Ark1'!N959</f>
        <v>410</v>
      </c>
      <c r="Z45" s="54" t="s">
        <v>459</v>
      </c>
      <c r="AA45" s="53">
        <f>+'Ark1'!Q959</f>
        <v>933</v>
      </c>
      <c r="AB45" s="53">
        <f>+'Ark1'!R959</f>
        <v>2909</v>
      </c>
      <c r="AC45" s="177">
        <f>+'Ark1'!AG959</f>
        <v>1.1395166879879015</v>
      </c>
      <c r="AD45" s="177">
        <f>+'Ark1'!AH959</f>
        <v>13.44104503265727</v>
      </c>
      <c r="AE45" s="55">
        <f>+'Ark1'!S959</f>
        <v>4.3867308353386036</v>
      </c>
      <c r="AF45" s="55">
        <f>+'Ark1'!T959</f>
        <v>5.5108284633894806</v>
      </c>
      <c r="AG45" s="155">
        <f>+'Ark1'!U959</f>
        <v>13.262413200412501</v>
      </c>
      <c r="AH45" s="155">
        <f>+'Ark1'!W959</f>
        <v>2.1656926778961849</v>
      </c>
      <c r="AI45" s="74">
        <f>+'Ark1'!X959</f>
        <v>0</v>
      </c>
      <c r="AJ45" s="74">
        <f>+'Ark1'!Y959</f>
        <v>0</v>
      </c>
      <c r="AK45" s="74">
        <f>+'Ark1'!Z959</f>
        <v>1.2566904566605956</v>
      </c>
      <c r="AL45" s="55">
        <f t="shared" si="2"/>
        <v>3.0233022490400416</v>
      </c>
      <c r="AM45" s="55">
        <f t="shared" si="3"/>
        <v>3.117899249732047</v>
      </c>
      <c r="AN45" s="46"/>
      <c r="AO45" s="18"/>
    </row>
    <row r="46" spans="23:47" ht="15.6">
      <c r="W46" s="46"/>
      <c r="X46" s="53">
        <f>+'Ark1'!C960</f>
        <v>2022</v>
      </c>
      <c r="Y46" s="53">
        <f>+'Ark1'!N960</f>
        <v>415</v>
      </c>
      <c r="Z46" s="54" t="s">
        <v>460</v>
      </c>
      <c r="AA46" s="53">
        <f>+'Ark1'!Q960</f>
        <v>2422</v>
      </c>
      <c r="AB46" s="53">
        <f>+'Ark1'!R960</f>
        <v>6750</v>
      </c>
      <c r="AC46" s="177">
        <f>+'Ark1'!AG960</f>
        <v>3.5234333557269806</v>
      </c>
      <c r="AD46" s="177">
        <f>+'Ark1'!AH960</f>
        <v>7.68888888888889</v>
      </c>
      <c r="AE46" s="55">
        <f>+'Ark1'!S960</f>
        <v>4.9943703703703699</v>
      </c>
      <c r="AF46" s="55">
        <f>+'Ark1'!T960</f>
        <v>6.232444444444444</v>
      </c>
      <c r="AG46" s="155">
        <f>+'Ark1'!U960</f>
        <v>17.672902222222245</v>
      </c>
      <c r="AH46" s="155">
        <f>+'Ark1'!W960</f>
        <v>10.903703703703703</v>
      </c>
      <c r="AI46" s="74">
        <f>+'Ark1'!X960</f>
        <v>82.977777777777774</v>
      </c>
      <c r="AJ46" s="74">
        <f>+'Ark1'!Y960</f>
        <v>0</v>
      </c>
      <c r="AK46" s="74">
        <f>+'Ark1'!Z960</f>
        <v>1.4885641028238827</v>
      </c>
      <c r="AL46" s="55">
        <f t="shared" si="2"/>
        <v>3.5385646060749929</v>
      </c>
      <c r="AM46" s="55">
        <f t="shared" si="3"/>
        <v>2.7869529314616019</v>
      </c>
      <c r="AN46" s="46"/>
      <c r="AO46" s="18"/>
    </row>
    <row r="47" spans="23:47" ht="15.6">
      <c r="W47" s="46"/>
      <c r="X47" s="53">
        <f>+'Ark1'!C961</f>
        <v>2022</v>
      </c>
      <c r="Y47" s="53">
        <f>+'Ark1'!N961</f>
        <v>420</v>
      </c>
      <c r="Z47" s="54" t="s">
        <v>461</v>
      </c>
      <c r="AA47" s="53">
        <f>+'Ark1'!Q961</f>
        <v>4646</v>
      </c>
      <c r="AB47" s="53">
        <f>+'Ark1'!R961</f>
        <v>12862</v>
      </c>
      <c r="AC47" s="177">
        <f>+'Ark1'!AG961</f>
        <v>8.6777633388820412</v>
      </c>
      <c r="AD47" s="177">
        <f>+'Ark1'!AH961</f>
        <v>4.9136992691649821</v>
      </c>
      <c r="AE47" s="55">
        <f>+'Ark1'!S961</f>
        <v>5.2846369149432428</v>
      </c>
      <c r="AF47" s="55">
        <f>+'Ark1'!T961</f>
        <v>5.7693982273363407</v>
      </c>
      <c r="AG47" s="155">
        <f>+'Ark1'!U961</f>
        <v>22.842565697403359</v>
      </c>
      <c r="AH47" s="155">
        <f>+'Ark1'!W961</f>
        <v>9.7030010884776861</v>
      </c>
      <c r="AI47" s="74">
        <f>+'Ark1'!X961</f>
        <v>100</v>
      </c>
      <c r="AJ47" s="74">
        <f>+'Ark1'!Y961</f>
        <v>47.854143990048208</v>
      </c>
      <c r="AK47" s="74">
        <f>+'Ark1'!Z961</f>
        <v>1.4089768052330238</v>
      </c>
      <c r="AL47" s="55">
        <f t="shared" si="2"/>
        <v>4.3224475143811629</v>
      </c>
      <c r="AM47" s="55">
        <f t="shared" si="3"/>
        <v>2.7684029272492467</v>
      </c>
      <c r="AN47" s="46"/>
      <c r="AO47" s="18"/>
    </row>
    <row r="48" spans="23:47" ht="15.6">
      <c r="W48" s="46"/>
      <c r="X48" s="53">
        <f>+'Ark1'!C962</f>
        <v>2022</v>
      </c>
      <c r="Y48" s="53">
        <f>+'Ark1'!N962</f>
        <v>425</v>
      </c>
      <c r="Z48" s="54" t="s">
        <v>462</v>
      </c>
      <c r="AA48" s="53">
        <f>+'Ark1'!Q962</f>
        <v>5137</v>
      </c>
      <c r="AB48" s="53">
        <f>+'Ark1'!R962</f>
        <v>13045</v>
      </c>
      <c r="AC48" s="177">
        <f>+'Ark1'!AG962</f>
        <v>10.26709014744341</v>
      </c>
      <c r="AD48" s="177">
        <f>+'Ark1'!AH962</f>
        <v>3.0126485243388275</v>
      </c>
      <c r="AE48" s="55">
        <f>+'Ark1'!S962</f>
        <v>6.0814105021080858</v>
      </c>
      <c r="AF48" s="55">
        <f>+'Ark1'!T962</f>
        <v>5.9457263319279443</v>
      </c>
      <c r="AG48" s="155">
        <f>+'Ark1'!U962</f>
        <v>26.647034112686843</v>
      </c>
      <c r="AH48" s="155">
        <f>+'Ark1'!W962</f>
        <v>8.049060942889998</v>
      </c>
      <c r="AI48" s="74">
        <f>+'Ark1'!X962</f>
        <v>100</v>
      </c>
      <c r="AJ48" s="74">
        <f>+'Ark1'!Y962</f>
        <v>100</v>
      </c>
      <c r="AK48" s="74">
        <f>+'Ark1'!Z962</f>
        <v>0.8535190900496038</v>
      </c>
      <c r="AL48" s="55">
        <f t="shared" si="2"/>
        <v>4.3817193566278423</v>
      </c>
      <c r="AM48" s="55">
        <f t="shared" si="3"/>
        <v>2.5394198948802802</v>
      </c>
      <c r="AN48" s="46"/>
      <c r="AO48" s="18"/>
    </row>
    <row r="49" spans="23:41" ht="15.6">
      <c r="W49" s="46"/>
      <c r="X49" s="53">
        <f>+'Ark1'!C963</f>
        <v>2022</v>
      </c>
      <c r="Y49" s="53">
        <f>+'Ark1'!N963</f>
        <v>428</v>
      </c>
      <c r="Z49" s="54" t="s">
        <v>463</v>
      </c>
      <c r="AA49" s="53">
        <f>+'Ark1'!Q963</f>
        <v>4662</v>
      </c>
      <c r="AB49" s="53">
        <f>+'Ark1'!R963</f>
        <v>9990</v>
      </c>
      <c r="AC49" s="177">
        <f>+'Ark1'!AG963</f>
        <v>8.578893319221601</v>
      </c>
      <c r="AD49" s="177">
        <f>+'Ark1'!AH963</f>
        <v>2.4824824824824825</v>
      </c>
      <c r="AE49" s="55">
        <f>+'Ark1'!S963</f>
        <v>6.6462462462462488</v>
      </c>
      <c r="AF49" s="55">
        <f>+'Ark1'!T963</f>
        <v>6.256056056056055</v>
      </c>
      <c r="AG49" s="155">
        <f>+'Ark1'!U963</f>
        <v>29.074440440440441</v>
      </c>
      <c r="AH49" s="155">
        <f>+'Ark1'!W963</f>
        <v>9.3293293293293278</v>
      </c>
      <c r="AI49" s="74">
        <f>+'Ark1'!X963</f>
        <v>100</v>
      </c>
      <c r="AJ49" s="74">
        <f>+'Ark1'!Y963</f>
        <v>100</v>
      </c>
      <c r="AK49" s="74">
        <f>+'Ark1'!Z963</f>
        <v>0.57565199333541106</v>
      </c>
      <c r="AL49" s="55">
        <f t="shared" si="2"/>
        <v>4.3745656364841237</v>
      </c>
      <c r="AM49" s="55">
        <f t="shared" si="3"/>
        <v>2.1428571428571428</v>
      </c>
      <c r="AN49" s="46"/>
      <c r="AO49" s="18"/>
    </row>
    <row r="50" spans="23:41" ht="15.6">
      <c r="W50" s="46"/>
      <c r="X50" s="53">
        <f>+'Ark1'!C964</f>
        <v>2022</v>
      </c>
      <c r="Y50" s="53">
        <f>+'Ark1'!N964</f>
        <v>430</v>
      </c>
      <c r="Z50" s="54" t="s">
        <v>464</v>
      </c>
      <c r="AA50" s="53">
        <f>+'Ark1'!Q964</f>
        <v>5809</v>
      </c>
      <c r="AB50" s="53">
        <f>+'Ark1'!R964</f>
        <v>15943</v>
      </c>
      <c r="AC50" s="177">
        <f>+'Ark1'!AG964</f>
        <v>14.860946782028028</v>
      </c>
      <c r="AD50" s="177">
        <f>+'Ark1'!AH964</f>
        <v>1.9695164021827756</v>
      </c>
      <c r="AE50" s="55">
        <f>+'Ark1'!S964</f>
        <v>7.2142633130527507</v>
      </c>
      <c r="AF50" s="55">
        <f>+'Ark1'!T964</f>
        <v>6.675280687449038</v>
      </c>
      <c r="AG50" s="155">
        <f>+'Ark1'!U964</f>
        <v>31.558911748102823</v>
      </c>
      <c r="AH50" s="155">
        <f>+'Ark1'!W964</f>
        <v>13.31618892303832</v>
      </c>
      <c r="AI50" s="74">
        <f>+'Ark1'!X964</f>
        <v>100</v>
      </c>
      <c r="AJ50" s="74">
        <f>+'Ark1'!Y964</f>
        <v>100</v>
      </c>
      <c r="AK50" s="74">
        <f>+'Ark1'!Z964</f>
        <v>0.84354904246225404</v>
      </c>
      <c r="AL50" s="55">
        <f t="shared" si="2"/>
        <v>4.3745162019527832</v>
      </c>
      <c r="AM50" s="55">
        <f t="shared" si="3"/>
        <v>2.7445343432604581</v>
      </c>
      <c r="AN50" s="46"/>
      <c r="AO50" s="18"/>
    </row>
    <row r="51" spans="23:41" ht="15.6">
      <c r="W51" s="46"/>
      <c r="X51" s="53">
        <f>+'Ark1'!C965</f>
        <v>2022</v>
      </c>
      <c r="Y51" s="53">
        <f>+'Ark1'!N965</f>
        <v>433</v>
      </c>
      <c r="Z51" s="54" t="s">
        <v>465</v>
      </c>
      <c r="AA51" s="53">
        <f>+'Ark1'!Q965</f>
        <v>4652</v>
      </c>
      <c r="AB51" s="53">
        <f>+'Ark1'!R965</f>
        <v>9839</v>
      </c>
      <c r="AC51" s="177">
        <f>+'Ark1'!AG965</f>
        <v>9.8905513295065983</v>
      </c>
      <c r="AD51" s="177">
        <f>+'Ark1'!AH965</f>
        <v>1.7583087712165868</v>
      </c>
      <c r="AE51" s="55">
        <f>+'Ark1'!S965</f>
        <v>7.7251753226953985</v>
      </c>
      <c r="AF51" s="55">
        <f>+'Ark1'!T965</f>
        <v>7.108445980282549</v>
      </c>
      <c r="AG51" s="155">
        <f>+'Ark1'!U965</f>
        <v>34.034167090151563</v>
      </c>
      <c r="AH51" s="155">
        <f>+'Ark1'!W965</f>
        <v>18.416505742453506</v>
      </c>
      <c r="AI51" s="74">
        <f>+'Ark1'!X965</f>
        <v>100</v>
      </c>
      <c r="AJ51" s="74">
        <f>+'Ark1'!Y965</f>
        <v>100</v>
      </c>
      <c r="AK51" s="74">
        <f>+'Ark1'!Z965</f>
        <v>0.57704443278524609</v>
      </c>
      <c r="AL51" s="55">
        <f t="shared" si="2"/>
        <v>4.4056174350068558</v>
      </c>
      <c r="AM51" s="55">
        <f t="shared" si="3"/>
        <v>2.1150042992261393</v>
      </c>
      <c r="AN51" s="46"/>
      <c r="AO51" s="18"/>
    </row>
    <row r="52" spans="23:41" ht="15.6">
      <c r="W52" s="46"/>
      <c r="X52" s="53">
        <f>+'Ark1'!C966</f>
        <v>2022</v>
      </c>
      <c r="Y52" s="53">
        <f>+'Ark1'!N966</f>
        <v>435</v>
      </c>
      <c r="Z52" s="54" t="s">
        <v>466</v>
      </c>
      <c r="AA52" s="53">
        <f>+'Ark1'!Q966</f>
        <v>5130</v>
      </c>
      <c r="AB52" s="53">
        <f>+'Ark1'!R966</f>
        <v>12744</v>
      </c>
      <c r="AC52" s="177">
        <f>+'Ark1'!AG966</f>
        <v>13.73920142641807</v>
      </c>
      <c r="AD52" s="177">
        <f>+'Ark1'!AH966</f>
        <v>1.5301318267419972</v>
      </c>
      <c r="AE52" s="55">
        <f>+'Ark1'!S966</f>
        <v>8.1682360326428132</v>
      </c>
      <c r="AF52" s="55">
        <f>+'Ark1'!T966</f>
        <v>7.6435185185185182</v>
      </c>
      <c r="AG52" s="155">
        <f>+'Ark1'!U966</f>
        <v>36.500710138103912</v>
      </c>
      <c r="AH52" s="155">
        <f>+'Ark1'!W966</f>
        <v>27.887633396107965</v>
      </c>
      <c r="AI52" s="74">
        <f>+'Ark1'!X966</f>
        <v>100</v>
      </c>
      <c r="AJ52" s="74">
        <f>+'Ark1'!Y966</f>
        <v>100</v>
      </c>
      <c r="AK52" s="74">
        <f>+'Ark1'!Z966</f>
        <v>0.85157879637345202</v>
      </c>
      <c r="AL52" s="55">
        <f t="shared" si="2"/>
        <v>4.4686159890869606</v>
      </c>
      <c r="AM52" s="55">
        <f t="shared" si="3"/>
        <v>2.4842105263157896</v>
      </c>
      <c r="AN52" s="46"/>
      <c r="AO52" s="18"/>
    </row>
    <row r="53" spans="23:41" ht="15.6">
      <c r="W53" s="46"/>
      <c r="X53" s="53">
        <f>+'Ark1'!C967</f>
        <v>2022</v>
      </c>
      <c r="Y53" s="53">
        <f>+'Ark1'!N967</f>
        <v>438</v>
      </c>
      <c r="Z53" s="54" t="s">
        <v>467</v>
      </c>
      <c r="AA53" s="53">
        <f>+'Ark1'!Q967</f>
        <v>3555</v>
      </c>
      <c r="AB53" s="53">
        <f>+'Ark1'!R967</f>
        <v>6419</v>
      </c>
      <c r="AC53" s="177">
        <f>+'Ark1'!AG967</f>
        <v>7.3987956838735762</v>
      </c>
      <c r="AD53" s="177">
        <f>+'Ark1'!AH967</f>
        <v>1.4488238043308932</v>
      </c>
      <c r="AE53" s="55">
        <f>+'Ark1'!S967</f>
        <v>8.5560056083502101</v>
      </c>
      <c r="AF53" s="55">
        <f>+'Ark1'!T967</f>
        <v>8.1529833307368751</v>
      </c>
      <c r="AG53" s="155">
        <f>+'Ark1'!U967</f>
        <v>39.024670509425093</v>
      </c>
      <c r="AH53" s="155">
        <f>+'Ark1'!W967</f>
        <v>38.105623928960888</v>
      </c>
      <c r="AI53" s="74">
        <f>+'Ark1'!X967</f>
        <v>100</v>
      </c>
      <c r="AJ53" s="74">
        <f>+'Ark1'!Y967</f>
        <v>100</v>
      </c>
      <c r="AK53" s="74">
        <f>+'Ark1'!Z967</f>
        <v>0.56779701790107773</v>
      </c>
      <c r="AL53" s="55">
        <f t="shared" si="2"/>
        <v>4.5610851950984079</v>
      </c>
      <c r="AM53" s="55">
        <f t="shared" si="3"/>
        <v>1.8056258790436006</v>
      </c>
      <c r="AN53" s="46"/>
      <c r="AO53" s="18"/>
    </row>
    <row r="54" spans="23:41" ht="15.6">
      <c r="W54" s="46"/>
      <c r="X54" s="53">
        <f>+'Ark1'!C968</f>
        <v>2022</v>
      </c>
      <c r="Y54" s="53">
        <f>+'Ark1'!N968</f>
        <v>440</v>
      </c>
      <c r="Z54" s="54" t="s">
        <v>468</v>
      </c>
      <c r="AA54" s="53">
        <f>+'Ark1'!Q968</f>
        <v>3604</v>
      </c>
      <c r="AB54" s="53">
        <f>+'Ark1'!R968</f>
        <v>7003</v>
      </c>
      <c r="AC54" s="177">
        <f>+'Ark1'!AG968</f>
        <v>8.573885163527537</v>
      </c>
      <c r="AD54" s="177">
        <f>+'Ark1'!AH968</f>
        <v>1.2280451235184922</v>
      </c>
      <c r="AE54" s="55">
        <f>+'Ark1'!S968</f>
        <v>8.8423532771669304</v>
      </c>
      <c r="AF54" s="55">
        <f>+'Ark1'!T968</f>
        <v>8.7242610309867192</v>
      </c>
      <c r="AG54" s="155">
        <f>+'Ark1'!U968</f>
        <v>41.451392260460075</v>
      </c>
      <c r="AH54" s="155">
        <f>+'Ark1'!W968</f>
        <v>50.906754248179361</v>
      </c>
      <c r="AI54" s="74">
        <f>+'Ark1'!X968</f>
        <v>100</v>
      </c>
      <c r="AJ54" s="74">
        <f>+'Ark1'!Y968</f>
        <v>100</v>
      </c>
      <c r="AK54" s="74">
        <f>+'Ark1'!Z968</f>
        <v>0.83614495582618353</v>
      </c>
      <c r="AL54" s="55">
        <f t="shared" si="2"/>
        <v>4.6878235873585234</v>
      </c>
      <c r="AM54" s="55">
        <f t="shared" si="3"/>
        <v>1.943118756936737</v>
      </c>
      <c r="AN54" s="46"/>
      <c r="AO54" s="18"/>
    </row>
    <row r="55" spans="23:41" ht="15.6">
      <c r="W55" s="46"/>
      <c r="X55" s="53">
        <f>+'Ark1'!C969</f>
        <v>2022</v>
      </c>
      <c r="Y55" s="53">
        <f>+'Ark1'!N969</f>
        <v>443</v>
      </c>
      <c r="Z55" s="54" t="s">
        <v>469</v>
      </c>
      <c r="AA55" s="53">
        <f>+'Ark1'!Q969</f>
        <v>2120</v>
      </c>
      <c r="AB55" s="53">
        <f>+'Ark1'!R969</f>
        <v>3213</v>
      </c>
      <c r="AC55" s="177">
        <f>+'Ark1'!AG969</f>
        <v>4.1725710856174913</v>
      </c>
      <c r="AD55" s="177">
        <f>+'Ark1'!AH969</f>
        <v>1.3383131030189861</v>
      </c>
      <c r="AE55" s="55">
        <f>+'Ark1'!S969</f>
        <v>9.1406784936196726</v>
      </c>
      <c r="AF55" s="55">
        <f>+'Ark1'!T969</f>
        <v>9.2527233115468395</v>
      </c>
      <c r="AG55" s="155">
        <f>+'Ark1'!U969</f>
        <v>43.96819172113296</v>
      </c>
      <c r="AH55" s="155">
        <f>+'Ark1'!W969</f>
        <v>63.149704326174913</v>
      </c>
      <c r="AI55" s="74">
        <f>+'Ark1'!X969</f>
        <v>100</v>
      </c>
      <c r="AJ55" s="74">
        <f>+'Ark1'!Y969</f>
        <v>100</v>
      </c>
      <c r="AK55" s="74">
        <f>+'Ark1'!Z969</f>
        <v>0.571645833162856</v>
      </c>
      <c r="AL55" s="55">
        <f t="shared" si="2"/>
        <v>4.8101671830842099</v>
      </c>
      <c r="AM55" s="55">
        <f t="shared" si="3"/>
        <v>1.5155660377358491</v>
      </c>
      <c r="AN55" s="46"/>
      <c r="AO55" s="18"/>
    </row>
    <row r="56" spans="23:41" ht="15.6">
      <c r="W56" s="46"/>
      <c r="X56" s="53">
        <f>+'Ark1'!C970</f>
        <v>2022</v>
      </c>
      <c r="Y56" s="53">
        <f>+'Ark1'!N970</f>
        <v>445</v>
      </c>
      <c r="Z56" s="54" t="s">
        <v>470</v>
      </c>
      <c r="AA56" s="53">
        <f>+'Ark1'!Q970</f>
        <v>2493</v>
      </c>
      <c r="AB56" s="53">
        <f>+'Ark1'!R970</f>
        <v>4422</v>
      </c>
      <c r="AC56" s="177">
        <f>+'Ark1'!AG970</f>
        <v>6.1577728716269649</v>
      </c>
      <c r="AD56" s="177">
        <f>+'Ark1'!AH970</f>
        <v>1.2437810945273631</v>
      </c>
      <c r="AE56" s="55">
        <f>+'Ark1'!S970</f>
        <v>9.4975124378109435</v>
      </c>
      <c r="AF56" s="55">
        <f>+'Ark1'!T970</f>
        <v>9.9715061058344681</v>
      </c>
      <c r="AG56" s="155">
        <f>+'Ark1'!U970</f>
        <v>47.146614654002946</v>
      </c>
      <c r="AH56" s="155">
        <f>+'Ark1'!W970</f>
        <v>76.594301221166901</v>
      </c>
      <c r="AI56" s="74">
        <f>+'Ark1'!X970</f>
        <v>100</v>
      </c>
      <c r="AJ56" s="74">
        <f>+'Ark1'!Y970</f>
        <v>100</v>
      </c>
      <c r="AK56" s="74">
        <f>+'Ark1'!Z970</f>
        <v>1.399599301485422</v>
      </c>
      <c r="AL56" s="55">
        <f t="shared" si="2"/>
        <v>4.9641013857803005</v>
      </c>
      <c r="AM56" s="55">
        <f t="shared" si="3"/>
        <v>1.7737665463297232</v>
      </c>
      <c r="AN56" s="46"/>
      <c r="AO56" s="18"/>
    </row>
    <row r="57" spans="23:41" ht="15.6">
      <c r="W57" s="46"/>
      <c r="X57" s="53">
        <f>+'Ark1'!C971</f>
        <v>2022</v>
      </c>
      <c r="Y57" s="53">
        <f>+'Ark1'!N971</f>
        <v>450</v>
      </c>
      <c r="Z57" s="54" t="s">
        <v>471</v>
      </c>
      <c r="AA57" s="53">
        <f>+'Ark1'!Q971</f>
        <v>1028</v>
      </c>
      <c r="AB57" s="53">
        <f>+'Ark1'!R971</f>
        <v>1407</v>
      </c>
      <c r="AC57" s="177">
        <f>+'Ark1'!AG971</f>
        <v>2.1610236124409998</v>
      </c>
      <c r="AD57" s="177">
        <f>+'Ark1'!AH971</f>
        <v>1.279317697228145</v>
      </c>
      <c r="AE57" s="55">
        <f>+'Ark1'!S971</f>
        <v>9.9864960909737022</v>
      </c>
      <c r="AF57" s="55">
        <f>+'Ark1'!T971</f>
        <v>10.971570717839375</v>
      </c>
      <c r="AG57" s="155">
        <f>+'Ark1'!U971</f>
        <v>52.000916844349611</v>
      </c>
      <c r="AH57" s="155">
        <f>+'Ark1'!W971</f>
        <v>89.196872778962302</v>
      </c>
      <c r="AI57" s="74">
        <f>+'Ark1'!X971</f>
        <v>100</v>
      </c>
      <c r="AJ57" s="74">
        <f>+'Ark1'!Y971</f>
        <v>100</v>
      </c>
      <c r="AK57" s="74">
        <f>+'Ark1'!Z971</f>
        <v>1.3775662018817263</v>
      </c>
      <c r="AL57" s="55">
        <f t="shared" si="2"/>
        <v>5.2071233364173306</v>
      </c>
      <c r="AM57" s="55">
        <f t="shared" si="3"/>
        <v>1.3686770428015564</v>
      </c>
      <c r="AN57" s="46"/>
      <c r="AO57" s="18"/>
    </row>
    <row r="58" spans="23:41" ht="15.6">
      <c r="W58" s="46"/>
      <c r="X58" s="53">
        <f>+'Ark1'!C972</f>
        <v>2022</v>
      </c>
      <c r="Y58" s="53">
        <f>+'Ark1'!N972</f>
        <v>455</v>
      </c>
      <c r="Z58" s="54" t="s">
        <v>472</v>
      </c>
      <c r="AA58" s="53">
        <f>+'Ark1'!Q972</f>
        <v>318</v>
      </c>
      <c r="AB58" s="53">
        <f>+'Ark1'!R972</f>
        <v>372</v>
      </c>
      <c r="AC58" s="177">
        <f>+'Ark1'!AG972</f>
        <v>0.62585405912362779</v>
      </c>
      <c r="AD58" s="177">
        <f>+'Ark1'!AH972</f>
        <v>1.3440860215053765</v>
      </c>
      <c r="AE58" s="55">
        <f>+'Ark1'!S972</f>
        <v>10.225806451612902</v>
      </c>
      <c r="AF58" s="55">
        <f>+'Ark1'!T972</f>
        <v>11.88978494623656</v>
      </c>
      <c r="AG58" s="155">
        <f>+'Ark1'!U972</f>
        <v>56.960752688172008</v>
      </c>
      <c r="AH58" s="155">
        <f>+'Ark1'!W972</f>
        <v>95.967741935483872</v>
      </c>
      <c r="AI58" s="74">
        <f>+'Ark1'!X972</f>
        <v>100</v>
      </c>
      <c r="AJ58" s="74">
        <f>+'Ark1'!Y972</f>
        <v>100</v>
      </c>
      <c r="AK58" s="74">
        <f>+'Ark1'!Z972</f>
        <v>1.363292769510758</v>
      </c>
      <c r="AL58" s="55">
        <f t="shared" si="2"/>
        <v>5.5702944269190295</v>
      </c>
      <c r="AM58" s="55">
        <f t="shared" si="3"/>
        <v>1.1698113207547169</v>
      </c>
      <c r="AN58" s="46"/>
      <c r="AO58" s="18"/>
    </row>
    <row r="59" spans="23:41" ht="15.6">
      <c r="W59" s="46"/>
      <c r="X59" s="53">
        <f>+'Ark1'!C973</f>
        <v>2022</v>
      </c>
      <c r="Y59" s="53">
        <f>+'Ark1'!N973</f>
        <v>460</v>
      </c>
      <c r="Z59" s="54" t="s">
        <v>473</v>
      </c>
      <c r="AA59" s="53">
        <f>+'Ark1'!Q973</f>
        <v>89</v>
      </c>
      <c r="AB59" s="53">
        <f>+'Ark1'!R973</f>
        <v>97</v>
      </c>
      <c r="AC59" s="177">
        <f>+'Ark1'!AG973</f>
        <v>0.18059014829554812</v>
      </c>
      <c r="AD59" s="177">
        <f>+'Ark1'!AH973</f>
        <v>2.061855670103093</v>
      </c>
      <c r="AE59" s="55">
        <f>+'Ark1'!S973</f>
        <v>10.742268041237113</v>
      </c>
      <c r="AF59" s="55">
        <f>+'Ark1'!T973</f>
        <v>12.618556701030927</v>
      </c>
      <c r="AG59" s="155">
        <f>+'Ark1'!U973</f>
        <v>63.032989690721678</v>
      </c>
      <c r="AH59" s="155">
        <f>+'Ark1'!W973</f>
        <v>96.907216494845315</v>
      </c>
      <c r="AI59" s="74">
        <f>+'Ark1'!X973</f>
        <v>100</v>
      </c>
      <c r="AJ59" s="74">
        <f>+'Ark1'!Y973</f>
        <v>100</v>
      </c>
      <c r="AK59" s="74">
        <f>+'Ark1'!Z973</f>
        <v>2.6858054388886874</v>
      </c>
      <c r="AL59" s="55">
        <f t="shared" si="2"/>
        <v>5.8677543186180454</v>
      </c>
      <c r="AM59" s="55">
        <f t="shared" si="3"/>
        <v>1.0898876404494382</v>
      </c>
      <c r="AN59" s="46"/>
      <c r="AO59" s="18"/>
    </row>
    <row r="60" spans="23:41" ht="15.6">
      <c r="W60" s="46"/>
      <c r="X60" t="e">
        <f>+'Ark1'!#REF!</f>
        <v>#REF!</v>
      </c>
      <c r="Y60" t="e">
        <f>+'Ark1'!#REF!</f>
        <v>#REF!</v>
      </c>
      <c r="Z60" s="3" t="s">
        <v>458</v>
      </c>
      <c r="AA60" t="e">
        <f>+'Ark1'!#REF!</f>
        <v>#REF!</v>
      </c>
      <c r="AB60" t="e">
        <f>+'Ark1'!#REF!</f>
        <v>#REF!</v>
      </c>
      <c r="AC60" s="195" t="e">
        <f>+'Ark1'!#REF!</f>
        <v>#REF!</v>
      </c>
      <c r="AD60" s="195" t="e">
        <f>+'Ark1'!#REF!</f>
        <v>#REF!</v>
      </c>
      <c r="AE60" s="1" t="e">
        <f>+'Ark1'!#REF!</f>
        <v>#REF!</v>
      </c>
      <c r="AF60" s="1" t="e">
        <f>+'Ark1'!#REF!</f>
        <v>#REF!</v>
      </c>
      <c r="AG60" s="92" t="e">
        <f>+'Ark1'!#REF!</f>
        <v>#REF!</v>
      </c>
      <c r="AH60" s="92" t="e">
        <f>+'Ark1'!#REF!</f>
        <v>#REF!</v>
      </c>
      <c r="AI60" s="11" t="e">
        <f>+'Ark1'!#REF!</f>
        <v>#REF!</v>
      </c>
      <c r="AJ60" s="11" t="e">
        <f>+'Ark1'!#REF!</f>
        <v>#REF!</v>
      </c>
      <c r="AK60" s="11" t="e">
        <f>+'Ark1'!#REF!</f>
        <v>#REF!</v>
      </c>
      <c r="AL60" s="1" t="e">
        <f t="shared" si="2"/>
        <v>#REF!</v>
      </c>
      <c r="AM60" s="1" t="e">
        <f t="shared" si="3"/>
        <v>#REF!</v>
      </c>
      <c r="AN60" s="46"/>
      <c r="AO60" s="18"/>
    </row>
    <row r="61" spans="23:41" ht="15.6">
      <c r="W61" s="46"/>
      <c r="X61" t="e">
        <f>+'Ark1'!#REF!</f>
        <v>#REF!</v>
      </c>
      <c r="Y61" t="e">
        <f>+'Ark1'!#REF!</f>
        <v>#REF!</v>
      </c>
      <c r="Z61" s="3" t="s">
        <v>459</v>
      </c>
      <c r="AA61" t="e">
        <f>+'Ark1'!#REF!</f>
        <v>#REF!</v>
      </c>
      <c r="AB61" t="e">
        <f>+'Ark1'!#REF!</f>
        <v>#REF!</v>
      </c>
      <c r="AC61" s="195" t="e">
        <f>+'Ark1'!#REF!</f>
        <v>#REF!</v>
      </c>
      <c r="AD61" s="195" t="e">
        <f>+'Ark1'!#REF!</f>
        <v>#REF!</v>
      </c>
      <c r="AE61" s="1" t="e">
        <f>+'Ark1'!#REF!</f>
        <v>#REF!</v>
      </c>
      <c r="AF61" s="1" t="e">
        <f>+'Ark1'!#REF!</f>
        <v>#REF!</v>
      </c>
      <c r="AG61" s="92" t="e">
        <f>+'Ark1'!#REF!</f>
        <v>#REF!</v>
      </c>
      <c r="AH61" s="92" t="e">
        <f>+'Ark1'!#REF!</f>
        <v>#REF!</v>
      </c>
      <c r="AI61" s="11" t="e">
        <f>+'Ark1'!#REF!</f>
        <v>#REF!</v>
      </c>
      <c r="AJ61" s="11" t="e">
        <f>+'Ark1'!#REF!</f>
        <v>#REF!</v>
      </c>
      <c r="AK61" s="11" t="e">
        <f>+'Ark1'!#REF!</f>
        <v>#REF!</v>
      </c>
      <c r="AL61" s="1" t="e">
        <f t="shared" si="2"/>
        <v>#REF!</v>
      </c>
      <c r="AM61" s="1" t="e">
        <f t="shared" si="3"/>
        <v>#REF!</v>
      </c>
      <c r="AN61" s="46"/>
      <c r="AO61" s="18"/>
    </row>
    <row r="62" spans="23:41">
      <c r="W62" s="46"/>
      <c r="X62" t="e">
        <f>+'Ark1'!#REF!</f>
        <v>#REF!</v>
      </c>
      <c r="Y62" t="e">
        <f>+'Ark1'!#REF!</f>
        <v>#REF!</v>
      </c>
      <c r="Z62" s="3" t="s">
        <v>460</v>
      </c>
      <c r="AA62" t="e">
        <f>+'Ark1'!#REF!</f>
        <v>#REF!</v>
      </c>
      <c r="AB62" t="e">
        <f>+'Ark1'!#REF!</f>
        <v>#REF!</v>
      </c>
      <c r="AC62" s="195" t="e">
        <f>+'Ark1'!#REF!</f>
        <v>#REF!</v>
      </c>
      <c r="AD62" s="195" t="e">
        <f>+'Ark1'!#REF!</f>
        <v>#REF!</v>
      </c>
      <c r="AE62" s="1" t="e">
        <f>+'Ark1'!#REF!</f>
        <v>#REF!</v>
      </c>
      <c r="AF62" s="1" t="e">
        <f>+'Ark1'!#REF!</f>
        <v>#REF!</v>
      </c>
      <c r="AG62" s="92" t="e">
        <f>+'Ark1'!#REF!</f>
        <v>#REF!</v>
      </c>
      <c r="AH62" s="92" t="e">
        <f>+'Ark1'!#REF!</f>
        <v>#REF!</v>
      </c>
      <c r="AI62" s="11" t="e">
        <f>+'Ark1'!#REF!</f>
        <v>#REF!</v>
      </c>
      <c r="AJ62" s="11" t="e">
        <f>+'Ark1'!#REF!</f>
        <v>#REF!</v>
      </c>
      <c r="AK62" s="11" t="e">
        <f>+'Ark1'!#REF!</f>
        <v>#REF!</v>
      </c>
      <c r="AL62" s="1" t="e">
        <f t="shared" si="2"/>
        <v>#REF!</v>
      </c>
      <c r="AM62" s="1" t="e">
        <f t="shared" si="3"/>
        <v>#REF!</v>
      </c>
      <c r="AN62" s="46"/>
    </row>
    <row r="63" spans="23:41" ht="15.6">
      <c r="W63" s="46"/>
      <c r="X63" t="e">
        <f>+'Ark1'!#REF!</f>
        <v>#REF!</v>
      </c>
      <c r="Y63" t="e">
        <f>+'Ark1'!#REF!</f>
        <v>#REF!</v>
      </c>
      <c r="Z63" s="3" t="s">
        <v>461</v>
      </c>
      <c r="AA63" t="e">
        <f>+'Ark1'!#REF!</f>
        <v>#REF!</v>
      </c>
      <c r="AB63" t="e">
        <f>+'Ark1'!#REF!</f>
        <v>#REF!</v>
      </c>
      <c r="AC63" s="195" t="e">
        <f>+'Ark1'!#REF!</f>
        <v>#REF!</v>
      </c>
      <c r="AD63" s="195" t="e">
        <f>+'Ark1'!#REF!</f>
        <v>#REF!</v>
      </c>
      <c r="AE63" s="1" t="e">
        <f>+'Ark1'!#REF!</f>
        <v>#REF!</v>
      </c>
      <c r="AF63" s="1" t="e">
        <f>+'Ark1'!#REF!</f>
        <v>#REF!</v>
      </c>
      <c r="AG63" s="92" t="e">
        <f>+'Ark1'!#REF!</f>
        <v>#REF!</v>
      </c>
      <c r="AH63" s="92" t="e">
        <f>+'Ark1'!#REF!</f>
        <v>#REF!</v>
      </c>
      <c r="AI63" s="11" t="e">
        <f>+'Ark1'!#REF!</f>
        <v>#REF!</v>
      </c>
      <c r="AJ63" s="11" t="e">
        <f>+'Ark1'!#REF!</f>
        <v>#REF!</v>
      </c>
      <c r="AK63" s="11" t="e">
        <f>+'Ark1'!#REF!</f>
        <v>#REF!</v>
      </c>
      <c r="AL63" s="1" t="e">
        <f t="shared" si="2"/>
        <v>#REF!</v>
      </c>
      <c r="AM63" s="1" t="e">
        <f t="shared" si="3"/>
        <v>#REF!</v>
      </c>
      <c r="AN63" s="46"/>
      <c r="AO63" s="18"/>
    </row>
    <row r="64" spans="23:41">
      <c r="W64" s="46"/>
      <c r="X64" t="e">
        <f>+'Ark1'!#REF!</f>
        <v>#REF!</v>
      </c>
      <c r="Y64" t="e">
        <f>+'Ark1'!#REF!</f>
        <v>#REF!</v>
      </c>
      <c r="Z64" s="3" t="s">
        <v>462</v>
      </c>
      <c r="AA64" t="e">
        <f>+'Ark1'!#REF!</f>
        <v>#REF!</v>
      </c>
      <c r="AB64" t="e">
        <f>+'Ark1'!#REF!</f>
        <v>#REF!</v>
      </c>
      <c r="AC64" s="195" t="e">
        <f>+'Ark1'!#REF!</f>
        <v>#REF!</v>
      </c>
      <c r="AD64" s="195" t="e">
        <f>+'Ark1'!#REF!</f>
        <v>#REF!</v>
      </c>
      <c r="AE64" s="1" t="e">
        <f>+'Ark1'!#REF!</f>
        <v>#REF!</v>
      </c>
      <c r="AF64" s="1" t="e">
        <f>+'Ark1'!#REF!</f>
        <v>#REF!</v>
      </c>
      <c r="AG64" s="92" t="e">
        <f>+'Ark1'!#REF!</f>
        <v>#REF!</v>
      </c>
      <c r="AH64" s="92" t="e">
        <f>+'Ark1'!#REF!</f>
        <v>#REF!</v>
      </c>
      <c r="AI64" s="11" t="e">
        <f>+'Ark1'!#REF!</f>
        <v>#REF!</v>
      </c>
      <c r="AJ64" s="11" t="e">
        <f>+'Ark1'!#REF!</f>
        <v>#REF!</v>
      </c>
      <c r="AK64" s="11" t="e">
        <f>+'Ark1'!#REF!</f>
        <v>#REF!</v>
      </c>
      <c r="AL64" s="1" t="e">
        <f t="shared" si="2"/>
        <v>#REF!</v>
      </c>
      <c r="AM64" s="1" t="e">
        <f t="shared" si="3"/>
        <v>#REF!</v>
      </c>
      <c r="AN64" s="46"/>
    </row>
    <row r="65" spans="23:41">
      <c r="W65" s="46"/>
      <c r="X65" t="e">
        <f>+'Ark1'!#REF!</f>
        <v>#REF!</v>
      </c>
      <c r="Y65" t="e">
        <f>+'Ark1'!#REF!</f>
        <v>#REF!</v>
      </c>
      <c r="Z65" s="3" t="s">
        <v>463</v>
      </c>
      <c r="AA65" t="e">
        <f>+'Ark1'!#REF!</f>
        <v>#REF!</v>
      </c>
      <c r="AB65" t="e">
        <f>+'Ark1'!#REF!</f>
        <v>#REF!</v>
      </c>
      <c r="AC65" s="195" t="e">
        <f>+'Ark1'!#REF!</f>
        <v>#REF!</v>
      </c>
      <c r="AD65" s="195" t="e">
        <f>+'Ark1'!#REF!</f>
        <v>#REF!</v>
      </c>
      <c r="AE65" s="1" t="e">
        <f>+'Ark1'!#REF!</f>
        <v>#REF!</v>
      </c>
      <c r="AF65" s="1" t="e">
        <f>+'Ark1'!#REF!</f>
        <v>#REF!</v>
      </c>
      <c r="AG65" s="92" t="e">
        <f>+'Ark1'!#REF!</f>
        <v>#REF!</v>
      </c>
      <c r="AH65" s="92" t="e">
        <f>+'Ark1'!#REF!</f>
        <v>#REF!</v>
      </c>
      <c r="AI65" s="11" t="e">
        <f>+'Ark1'!#REF!</f>
        <v>#REF!</v>
      </c>
      <c r="AJ65" s="11" t="e">
        <f>+'Ark1'!#REF!</f>
        <v>#REF!</v>
      </c>
      <c r="AK65" s="11" t="e">
        <f>+'Ark1'!#REF!</f>
        <v>#REF!</v>
      </c>
      <c r="AL65" s="1" t="e">
        <f t="shared" si="2"/>
        <v>#REF!</v>
      </c>
      <c r="AM65" s="1" t="e">
        <f t="shared" si="3"/>
        <v>#REF!</v>
      </c>
      <c r="AN65" s="46"/>
    </row>
    <row r="66" spans="23:41" ht="15.6">
      <c r="W66" s="46"/>
      <c r="X66" t="e">
        <f>+'Ark1'!#REF!</f>
        <v>#REF!</v>
      </c>
      <c r="Y66" t="e">
        <f>+'Ark1'!#REF!</f>
        <v>#REF!</v>
      </c>
      <c r="Z66" s="3" t="s">
        <v>466</v>
      </c>
      <c r="AA66" t="e">
        <f>+'Ark1'!#REF!</f>
        <v>#REF!</v>
      </c>
      <c r="AB66" t="e">
        <f>+'Ark1'!#REF!</f>
        <v>#REF!</v>
      </c>
      <c r="AC66" s="195" t="e">
        <f>+'Ark1'!#REF!</f>
        <v>#REF!</v>
      </c>
      <c r="AD66" s="195" t="e">
        <f>+'Ark1'!#REF!</f>
        <v>#REF!</v>
      </c>
      <c r="AE66" s="1" t="e">
        <f>+'Ark1'!#REF!</f>
        <v>#REF!</v>
      </c>
      <c r="AF66" s="1" t="e">
        <f>+'Ark1'!#REF!</f>
        <v>#REF!</v>
      </c>
      <c r="AG66" s="92" t="e">
        <f>+'Ark1'!#REF!</f>
        <v>#REF!</v>
      </c>
      <c r="AH66" s="92" t="e">
        <f>+'Ark1'!#REF!</f>
        <v>#REF!</v>
      </c>
      <c r="AI66" s="11" t="e">
        <f>+'Ark1'!#REF!</f>
        <v>#REF!</v>
      </c>
      <c r="AJ66" s="11" t="e">
        <f>+'Ark1'!#REF!</f>
        <v>#REF!</v>
      </c>
      <c r="AK66" s="11" t="e">
        <f>+'Ark1'!#REF!</f>
        <v>#REF!</v>
      </c>
      <c r="AL66" s="1" t="e">
        <f t="shared" ref="AL66:AL121" si="4">+AG66/AE66</f>
        <v>#REF!</v>
      </c>
      <c r="AM66" s="1" t="e">
        <f t="shared" ref="AM66:AM121" si="5">+AB66/AA66</f>
        <v>#REF!</v>
      </c>
      <c r="AN66" s="46"/>
      <c r="AO66" s="5"/>
    </row>
    <row r="67" spans="23:41" ht="15.6">
      <c r="W67" s="46"/>
      <c r="X67" t="e">
        <f>+'Ark1'!#REF!</f>
        <v>#REF!</v>
      </c>
      <c r="Y67" t="e">
        <f>+'Ark1'!#REF!</f>
        <v>#REF!</v>
      </c>
      <c r="Z67" s="3" t="s">
        <v>467</v>
      </c>
      <c r="AA67" t="e">
        <f>+'Ark1'!#REF!</f>
        <v>#REF!</v>
      </c>
      <c r="AB67" t="e">
        <f>+'Ark1'!#REF!</f>
        <v>#REF!</v>
      </c>
      <c r="AC67" s="195" t="e">
        <f>+'Ark1'!#REF!</f>
        <v>#REF!</v>
      </c>
      <c r="AD67" s="195" t="e">
        <f>+'Ark1'!#REF!</f>
        <v>#REF!</v>
      </c>
      <c r="AE67" s="1" t="e">
        <f>+'Ark1'!#REF!</f>
        <v>#REF!</v>
      </c>
      <c r="AF67" s="1" t="e">
        <f>+'Ark1'!#REF!</f>
        <v>#REF!</v>
      </c>
      <c r="AG67" s="92" t="e">
        <f>+'Ark1'!#REF!</f>
        <v>#REF!</v>
      </c>
      <c r="AH67" s="92" t="e">
        <f>+'Ark1'!#REF!</f>
        <v>#REF!</v>
      </c>
      <c r="AI67" s="11" t="e">
        <f>+'Ark1'!#REF!</f>
        <v>#REF!</v>
      </c>
      <c r="AJ67" s="11" t="e">
        <f>+'Ark1'!#REF!</f>
        <v>#REF!</v>
      </c>
      <c r="AK67" s="11" t="e">
        <f>+'Ark1'!#REF!</f>
        <v>#REF!</v>
      </c>
      <c r="AL67" s="1" t="e">
        <f t="shared" si="4"/>
        <v>#REF!</v>
      </c>
      <c r="AM67" s="1" t="e">
        <f t="shared" si="5"/>
        <v>#REF!</v>
      </c>
      <c r="AN67" s="46"/>
      <c r="AO67" s="5"/>
    </row>
    <row r="68" spans="23:41" ht="15.6">
      <c r="W68" s="46"/>
      <c r="X68" t="e">
        <f>+'Ark1'!#REF!</f>
        <v>#REF!</v>
      </c>
      <c r="Y68" t="e">
        <f>+'Ark1'!#REF!</f>
        <v>#REF!</v>
      </c>
      <c r="Z68" s="3" t="s">
        <v>468</v>
      </c>
      <c r="AA68" t="e">
        <f>+'Ark1'!#REF!</f>
        <v>#REF!</v>
      </c>
      <c r="AB68" t="e">
        <f>+'Ark1'!#REF!</f>
        <v>#REF!</v>
      </c>
      <c r="AC68" s="195" t="e">
        <f>+'Ark1'!#REF!</f>
        <v>#REF!</v>
      </c>
      <c r="AD68" s="195" t="e">
        <f>+'Ark1'!#REF!</f>
        <v>#REF!</v>
      </c>
      <c r="AE68" s="1" t="e">
        <f>+'Ark1'!#REF!</f>
        <v>#REF!</v>
      </c>
      <c r="AF68" s="1" t="e">
        <f>+'Ark1'!#REF!</f>
        <v>#REF!</v>
      </c>
      <c r="AG68" s="92" t="e">
        <f>+'Ark1'!#REF!</f>
        <v>#REF!</v>
      </c>
      <c r="AH68" s="92" t="e">
        <f>+'Ark1'!#REF!</f>
        <v>#REF!</v>
      </c>
      <c r="AI68" s="11" t="e">
        <f>+'Ark1'!#REF!</f>
        <v>#REF!</v>
      </c>
      <c r="AJ68" s="11" t="e">
        <f>+'Ark1'!#REF!</f>
        <v>#REF!</v>
      </c>
      <c r="AK68" s="11" t="e">
        <f>+'Ark1'!#REF!</f>
        <v>#REF!</v>
      </c>
      <c r="AL68" s="1" t="e">
        <f t="shared" si="4"/>
        <v>#REF!</v>
      </c>
      <c r="AM68" s="1" t="e">
        <f t="shared" si="5"/>
        <v>#REF!</v>
      </c>
      <c r="AN68" s="46"/>
      <c r="AO68" s="5"/>
    </row>
    <row r="69" spans="23:41" ht="15.6">
      <c r="W69" s="46"/>
      <c r="X69" t="e">
        <f>+'Ark1'!#REF!</f>
        <v>#REF!</v>
      </c>
      <c r="Y69" t="e">
        <f>+'Ark1'!#REF!</f>
        <v>#REF!</v>
      </c>
      <c r="Z69" s="3" t="s">
        <v>469</v>
      </c>
      <c r="AA69" t="e">
        <f>+'Ark1'!#REF!</f>
        <v>#REF!</v>
      </c>
      <c r="AB69" t="e">
        <f>+'Ark1'!#REF!</f>
        <v>#REF!</v>
      </c>
      <c r="AC69" s="195" t="e">
        <f>+'Ark1'!#REF!</f>
        <v>#REF!</v>
      </c>
      <c r="AD69" s="195" t="e">
        <f>+'Ark1'!#REF!</f>
        <v>#REF!</v>
      </c>
      <c r="AE69" s="1" t="e">
        <f>+'Ark1'!#REF!</f>
        <v>#REF!</v>
      </c>
      <c r="AF69" s="1" t="e">
        <f>+'Ark1'!#REF!</f>
        <v>#REF!</v>
      </c>
      <c r="AG69" s="92" t="e">
        <f>+'Ark1'!#REF!</f>
        <v>#REF!</v>
      </c>
      <c r="AH69" s="92" t="e">
        <f>+'Ark1'!#REF!</f>
        <v>#REF!</v>
      </c>
      <c r="AI69" s="11" t="e">
        <f>+'Ark1'!#REF!</f>
        <v>#REF!</v>
      </c>
      <c r="AJ69" s="11" t="e">
        <f>+'Ark1'!#REF!</f>
        <v>#REF!</v>
      </c>
      <c r="AK69" s="11" t="e">
        <f>+'Ark1'!#REF!</f>
        <v>#REF!</v>
      </c>
      <c r="AL69" s="1" t="e">
        <f t="shared" si="4"/>
        <v>#REF!</v>
      </c>
      <c r="AM69" s="1" t="e">
        <f t="shared" si="5"/>
        <v>#REF!</v>
      </c>
      <c r="AN69" s="46"/>
      <c r="AO69" s="5"/>
    </row>
    <row r="70" spans="23:41" ht="15.6">
      <c r="W70" s="46"/>
      <c r="X70" t="e">
        <f>+'Ark1'!#REF!</f>
        <v>#REF!</v>
      </c>
      <c r="Y70" t="e">
        <f>+'Ark1'!#REF!</f>
        <v>#REF!</v>
      </c>
      <c r="Z70" s="3" t="s">
        <v>470</v>
      </c>
      <c r="AA70" t="e">
        <f>+'Ark1'!#REF!</f>
        <v>#REF!</v>
      </c>
      <c r="AB70" t="e">
        <f>+'Ark1'!#REF!</f>
        <v>#REF!</v>
      </c>
      <c r="AC70" s="195" t="e">
        <f>+'Ark1'!#REF!</f>
        <v>#REF!</v>
      </c>
      <c r="AD70" s="195" t="e">
        <f>+'Ark1'!#REF!</f>
        <v>#REF!</v>
      </c>
      <c r="AE70" s="1" t="e">
        <f>+'Ark1'!#REF!</f>
        <v>#REF!</v>
      </c>
      <c r="AF70" s="1" t="e">
        <f>+'Ark1'!#REF!</f>
        <v>#REF!</v>
      </c>
      <c r="AG70" s="92" t="e">
        <f>+'Ark1'!#REF!</f>
        <v>#REF!</v>
      </c>
      <c r="AH70" s="92" t="e">
        <f>+'Ark1'!#REF!</f>
        <v>#REF!</v>
      </c>
      <c r="AI70" s="11" t="e">
        <f>+'Ark1'!#REF!</f>
        <v>#REF!</v>
      </c>
      <c r="AJ70" s="11" t="e">
        <f>+'Ark1'!#REF!</f>
        <v>#REF!</v>
      </c>
      <c r="AK70" s="11" t="e">
        <f>+'Ark1'!#REF!</f>
        <v>#REF!</v>
      </c>
      <c r="AL70" s="1" t="e">
        <f t="shared" si="4"/>
        <v>#REF!</v>
      </c>
      <c r="AM70" s="1" t="e">
        <f t="shared" si="5"/>
        <v>#REF!</v>
      </c>
      <c r="AN70" s="46"/>
      <c r="AO70" s="5"/>
    </row>
    <row r="71" spans="23:41" ht="15.6">
      <c r="W71" s="46"/>
      <c r="X71" t="e">
        <f>+'Ark1'!#REF!</f>
        <v>#REF!</v>
      </c>
      <c r="Y71" t="e">
        <f>+'Ark1'!#REF!</f>
        <v>#REF!</v>
      </c>
      <c r="Z71" s="3" t="s">
        <v>471</v>
      </c>
      <c r="AA71" t="e">
        <f>+'Ark1'!#REF!</f>
        <v>#REF!</v>
      </c>
      <c r="AB71" t="e">
        <f>+'Ark1'!#REF!</f>
        <v>#REF!</v>
      </c>
      <c r="AC71" s="195" t="e">
        <f>+'Ark1'!#REF!</f>
        <v>#REF!</v>
      </c>
      <c r="AD71" s="195" t="e">
        <f>+'Ark1'!#REF!</f>
        <v>#REF!</v>
      </c>
      <c r="AE71" s="1" t="e">
        <f>+'Ark1'!#REF!</f>
        <v>#REF!</v>
      </c>
      <c r="AF71" s="1" t="e">
        <f>+'Ark1'!#REF!</f>
        <v>#REF!</v>
      </c>
      <c r="AG71" s="92" t="e">
        <f>+'Ark1'!#REF!</f>
        <v>#REF!</v>
      </c>
      <c r="AH71" s="92" t="e">
        <f>+'Ark1'!#REF!</f>
        <v>#REF!</v>
      </c>
      <c r="AI71" s="11" t="e">
        <f>+'Ark1'!#REF!</f>
        <v>#REF!</v>
      </c>
      <c r="AJ71" s="11" t="e">
        <f>+'Ark1'!#REF!</f>
        <v>#REF!</v>
      </c>
      <c r="AK71" s="11" t="e">
        <f>+'Ark1'!#REF!</f>
        <v>#REF!</v>
      </c>
      <c r="AL71" s="1" t="e">
        <f t="shared" si="4"/>
        <v>#REF!</v>
      </c>
      <c r="AM71" s="1" t="e">
        <f t="shared" si="5"/>
        <v>#REF!</v>
      </c>
      <c r="AN71" s="46"/>
      <c r="AO71" s="5"/>
    </row>
    <row r="72" spans="23:41" ht="15.6">
      <c r="W72" s="46"/>
      <c r="X72" t="e">
        <f>+'Ark1'!#REF!</f>
        <v>#REF!</v>
      </c>
      <c r="Y72" t="e">
        <f>+'Ark1'!#REF!</f>
        <v>#REF!</v>
      </c>
      <c r="Z72" s="3" t="s">
        <v>472</v>
      </c>
      <c r="AA72" t="e">
        <f>+'Ark1'!#REF!</f>
        <v>#REF!</v>
      </c>
      <c r="AB72" t="e">
        <f>+'Ark1'!#REF!</f>
        <v>#REF!</v>
      </c>
      <c r="AC72" s="195" t="e">
        <f>+'Ark1'!#REF!</f>
        <v>#REF!</v>
      </c>
      <c r="AD72" s="195" t="e">
        <f>+'Ark1'!#REF!</f>
        <v>#REF!</v>
      </c>
      <c r="AE72" s="1" t="e">
        <f>+'Ark1'!#REF!</f>
        <v>#REF!</v>
      </c>
      <c r="AF72" s="1" t="e">
        <f>+'Ark1'!#REF!</f>
        <v>#REF!</v>
      </c>
      <c r="AG72" s="92" t="e">
        <f>+'Ark1'!#REF!</f>
        <v>#REF!</v>
      </c>
      <c r="AH72" s="92" t="e">
        <f>+'Ark1'!#REF!</f>
        <v>#REF!</v>
      </c>
      <c r="AI72" s="11" t="e">
        <f>+'Ark1'!#REF!</f>
        <v>#REF!</v>
      </c>
      <c r="AJ72" s="11" t="e">
        <f>+'Ark1'!#REF!</f>
        <v>#REF!</v>
      </c>
      <c r="AK72" s="11" t="e">
        <f>+'Ark1'!#REF!</f>
        <v>#REF!</v>
      </c>
      <c r="AL72" s="1" t="e">
        <f t="shared" si="4"/>
        <v>#REF!</v>
      </c>
      <c r="AM72" s="1" t="e">
        <f t="shared" si="5"/>
        <v>#REF!</v>
      </c>
      <c r="AN72" s="46"/>
      <c r="AO72" s="5"/>
    </row>
    <row r="73" spans="23:41" ht="15.6">
      <c r="W73" s="46"/>
      <c r="X73" t="e">
        <f>+'Ark1'!#REF!</f>
        <v>#REF!</v>
      </c>
      <c r="Y73" t="e">
        <f>+'Ark1'!#REF!</f>
        <v>#REF!</v>
      </c>
      <c r="Z73" s="3" t="s">
        <v>473</v>
      </c>
      <c r="AA73" t="e">
        <f>+'Ark1'!#REF!</f>
        <v>#REF!</v>
      </c>
      <c r="AB73" t="e">
        <f>+'Ark1'!#REF!</f>
        <v>#REF!</v>
      </c>
      <c r="AC73" s="195" t="e">
        <f>+'Ark1'!#REF!</f>
        <v>#REF!</v>
      </c>
      <c r="AD73" s="195" t="e">
        <f>+'Ark1'!#REF!</f>
        <v>#REF!</v>
      </c>
      <c r="AE73" s="1" t="e">
        <f>+'Ark1'!#REF!</f>
        <v>#REF!</v>
      </c>
      <c r="AF73" s="1" t="e">
        <f>+'Ark1'!#REF!</f>
        <v>#REF!</v>
      </c>
      <c r="AG73" s="92" t="e">
        <f>+'Ark1'!#REF!</f>
        <v>#REF!</v>
      </c>
      <c r="AH73" s="92" t="e">
        <f>+'Ark1'!#REF!</f>
        <v>#REF!</v>
      </c>
      <c r="AI73" s="11" t="e">
        <f>+'Ark1'!#REF!</f>
        <v>#REF!</v>
      </c>
      <c r="AJ73" s="11" t="e">
        <f>+'Ark1'!#REF!</f>
        <v>#REF!</v>
      </c>
      <c r="AK73" s="11" t="e">
        <f>+'Ark1'!#REF!</f>
        <v>#REF!</v>
      </c>
      <c r="AL73" s="1" t="e">
        <f t="shared" si="4"/>
        <v>#REF!</v>
      </c>
      <c r="AM73" s="1" t="e">
        <f t="shared" si="5"/>
        <v>#REF!</v>
      </c>
      <c r="AN73" s="46"/>
      <c r="AO73" s="5"/>
    </row>
    <row r="74" spans="23:41" ht="15.6">
      <c r="W74" s="46"/>
      <c r="X74" s="53" t="e">
        <f>+'Ark1'!#REF!</f>
        <v>#REF!</v>
      </c>
      <c r="Y74" s="53" t="e">
        <f>+'Ark1'!#REF!</f>
        <v>#REF!</v>
      </c>
      <c r="Z74" s="54" t="s">
        <v>458</v>
      </c>
      <c r="AA74" s="53" t="e">
        <f>+'Ark1'!#REF!</f>
        <v>#REF!</v>
      </c>
      <c r="AB74" s="53" t="e">
        <f>+'Ark1'!#REF!</f>
        <v>#REF!</v>
      </c>
      <c r="AC74" s="177" t="e">
        <f>+'Ark1'!#REF!</f>
        <v>#REF!</v>
      </c>
      <c r="AD74" s="177" t="e">
        <f>+'Ark1'!#REF!</f>
        <v>#REF!</v>
      </c>
      <c r="AE74" s="55" t="e">
        <f>+'Ark1'!#REF!</f>
        <v>#REF!</v>
      </c>
      <c r="AF74" s="55" t="e">
        <f>+'Ark1'!#REF!</f>
        <v>#REF!</v>
      </c>
      <c r="AG74" s="155" t="e">
        <f>+'Ark1'!#REF!</f>
        <v>#REF!</v>
      </c>
      <c r="AH74" s="155" t="e">
        <f>+'Ark1'!#REF!</f>
        <v>#REF!</v>
      </c>
      <c r="AI74" s="74" t="e">
        <f>+'Ark1'!#REF!</f>
        <v>#REF!</v>
      </c>
      <c r="AJ74" s="74" t="e">
        <f>+'Ark1'!#REF!</f>
        <v>#REF!</v>
      </c>
      <c r="AK74" s="74" t="e">
        <f>+'Ark1'!#REF!</f>
        <v>#REF!</v>
      </c>
      <c r="AL74" s="55" t="e">
        <f t="shared" si="4"/>
        <v>#REF!</v>
      </c>
      <c r="AM74" s="55" t="e">
        <f t="shared" si="5"/>
        <v>#REF!</v>
      </c>
      <c r="AN74" s="46"/>
      <c r="AO74" s="5"/>
    </row>
    <row r="75" spans="23:41" ht="15.6">
      <c r="W75" s="46"/>
      <c r="X75" s="53" t="e">
        <f>+'Ark1'!#REF!</f>
        <v>#REF!</v>
      </c>
      <c r="Y75" s="53" t="e">
        <f>+'Ark1'!#REF!</f>
        <v>#REF!</v>
      </c>
      <c r="Z75" s="54" t="s">
        <v>459</v>
      </c>
      <c r="AA75" s="53" t="e">
        <f>+'Ark1'!#REF!</f>
        <v>#REF!</v>
      </c>
      <c r="AB75" s="53" t="e">
        <f>+'Ark1'!#REF!</f>
        <v>#REF!</v>
      </c>
      <c r="AC75" s="177" t="e">
        <f>+'Ark1'!#REF!</f>
        <v>#REF!</v>
      </c>
      <c r="AD75" s="177" t="e">
        <f>+'Ark1'!#REF!</f>
        <v>#REF!</v>
      </c>
      <c r="AE75" s="55" t="e">
        <f>+'Ark1'!#REF!</f>
        <v>#REF!</v>
      </c>
      <c r="AF75" s="55" t="e">
        <f>+'Ark1'!#REF!</f>
        <v>#REF!</v>
      </c>
      <c r="AG75" s="155" t="e">
        <f>+'Ark1'!#REF!</f>
        <v>#REF!</v>
      </c>
      <c r="AH75" s="155" t="e">
        <f>+'Ark1'!#REF!</f>
        <v>#REF!</v>
      </c>
      <c r="AI75" s="74" t="e">
        <f>+'Ark1'!#REF!</f>
        <v>#REF!</v>
      </c>
      <c r="AJ75" s="74" t="e">
        <f>+'Ark1'!#REF!</f>
        <v>#REF!</v>
      </c>
      <c r="AK75" s="74" t="e">
        <f>+'Ark1'!#REF!</f>
        <v>#REF!</v>
      </c>
      <c r="AL75" s="55" t="e">
        <f t="shared" si="4"/>
        <v>#REF!</v>
      </c>
      <c r="AM75" s="55" t="e">
        <f t="shared" si="5"/>
        <v>#REF!</v>
      </c>
      <c r="AN75" s="46"/>
      <c r="AO75" s="5"/>
    </row>
    <row r="76" spans="23:41" ht="15.6">
      <c r="W76" s="46"/>
      <c r="X76" s="53" t="e">
        <f>+'Ark1'!#REF!</f>
        <v>#REF!</v>
      </c>
      <c r="Y76" s="53" t="e">
        <f>+'Ark1'!#REF!</f>
        <v>#REF!</v>
      </c>
      <c r="Z76" s="54" t="s">
        <v>460</v>
      </c>
      <c r="AA76" s="53" t="e">
        <f>+'Ark1'!#REF!</f>
        <v>#REF!</v>
      </c>
      <c r="AB76" s="53" t="e">
        <f>+'Ark1'!#REF!</f>
        <v>#REF!</v>
      </c>
      <c r="AC76" s="177" t="e">
        <f>+'Ark1'!#REF!</f>
        <v>#REF!</v>
      </c>
      <c r="AD76" s="177" t="e">
        <f>+'Ark1'!#REF!</f>
        <v>#REF!</v>
      </c>
      <c r="AE76" s="55" t="e">
        <f>+'Ark1'!#REF!</f>
        <v>#REF!</v>
      </c>
      <c r="AF76" s="55" t="e">
        <f>+'Ark1'!#REF!</f>
        <v>#REF!</v>
      </c>
      <c r="AG76" s="155" t="e">
        <f>+'Ark1'!#REF!</f>
        <v>#REF!</v>
      </c>
      <c r="AH76" s="155" t="e">
        <f>+'Ark1'!#REF!</f>
        <v>#REF!</v>
      </c>
      <c r="AI76" s="74" t="e">
        <f>+'Ark1'!#REF!</f>
        <v>#REF!</v>
      </c>
      <c r="AJ76" s="74" t="e">
        <f>+'Ark1'!#REF!</f>
        <v>#REF!</v>
      </c>
      <c r="AK76" s="74" t="e">
        <f>+'Ark1'!#REF!</f>
        <v>#REF!</v>
      </c>
      <c r="AL76" s="55" t="e">
        <f t="shared" si="4"/>
        <v>#REF!</v>
      </c>
      <c r="AM76" s="55" t="e">
        <f t="shared" si="5"/>
        <v>#REF!</v>
      </c>
      <c r="AN76" s="46"/>
      <c r="AO76" s="5"/>
    </row>
    <row r="77" spans="23:41">
      <c r="W77" s="46"/>
      <c r="X77" s="53" t="e">
        <f>+'Ark1'!#REF!</f>
        <v>#REF!</v>
      </c>
      <c r="Y77" s="53" t="e">
        <f>+'Ark1'!#REF!</f>
        <v>#REF!</v>
      </c>
      <c r="Z77" s="54" t="s">
        <v>461</v>
      </c>
      <c r="AA77" s="53" t="e">
        <f>+'Ark1'!#REF!</f>
        <v>#REF!</v>
      </c>
      <c r="AB77" s="53" t="e">
        <f>+'Ark1'!#REF!</f>
        <v>#REF!</v>
      </c>
      <c r="AC77" s="177" t="e">
        <f>+'Ark1'!#REF!</f>
        <v>#REF!</v>
      </c>
      <c r="AD77" s="177" t="e">
        <f>+'Ark1'!#REF!</f>
        <v>#REF!</v>
      </c>
      <c r="AE77" s="55" t="e">
        <f>+'Ark1'!#REF!</f>
        <v>#REF!</v>
      </c>
      <c r="AF77" s="55" t="e">
        <f>+'Ark1'!#REF!</f>
        <v>#REF!</v>
      </c>
      <c r="AG77" s="155" t="e">
        <f>+'Ark1'!#REF!</f>
        <v>#REF!</v>
      </c>
      <c r="AH77" s="155" t="e">
        <f>+'Ark1'!#REF!</f>
        <v>#REF!</v>
      </c>
      <c r="AI77" s="74" t="e">
        <f>+'Ark1'!#REF!</f>
        <v>#REF!</v>
      </c>
      <c r="AJ77" s="74" t="e">
        <f>+'Ark1'!#REF!</f>
        <v>#REF!</v>
      </c>
      <c r="AK77" s="74" t="e">
        <f>+'Ark1'!#REF!</f>
        <v>#REF!</v>
      </c>
      <c r="AL77" s="55" t="e">
        <f t="shared" si="4"/>
        <v>#REF!</v>
      </c>
      <c r="AM77" s="55" t="e">
        <f t="shared" si="5"/>
        <v>#REF!</v>
      </c>
      <c r="AN77" s="46"/>
    </row>
    <row r="78" spans="23:41" ht="15.6">
      <c r="W78" s="46"/>
      <c r="X78" s="53" t="e">
        <f>+'Ark1'!#REF!</f>
        <v>#REF!</v>
      </c>
      <c r="Y78" s="53" t="e">
        <f>+'Ark1'!#REF!</f>
        <v>#REF!</v>
      </c>
      <c r="Z78" s="54" t="s">
        <v>462</v>
      </c>
      <c r="AA78" s="53" t="e">
        <f>+'Ark1'!#REF!</f>
        <v>#REF!</v>
      </c>
      <c r="AB78" s="53" t="e">
        <f>+'Ark1'!#REF!</f>
        <v>#REF!</v>
      </c>
      <c r="AC78" s="177" t="e">
        <f>+'Ark1'!#REF!</f>
        <v>#REF!</v>
      </c>
      <c r="AD78" s="177" t="e">
        <f>+'Ark1'!#REF!</f>
        <v>#REF!</v>
      </c>
      <c r="AE78" s="55" t="e">
        <f>+'Ark1'!#REF!</f>
        <v>#REF!</v>
      </c>
      <c r="AF78" s="55" t="e">
        <f>+'Ark1'!#REF!</f>
        <v>#REF!</v>
      </c>
      <c r="AG78" s="155" t="e">
        <f>+'Ark1'!#REF!</f>
        <v>#REF!</v>
      </c>
      <c r="AH78" s="155" t="e">
        <f>+'Ark1'!#REF!</f>
        <v>#REF!</v>
      </c>
      <c r="AI78" s="74" t="e">
        <f>+'Ark1'!#REF!</f>
        <v>#REF!</v>
      </c>
      <c r="AJ78" s="74" t="e">
        <f>+'Ark1'!#REF!</f>
        <v>#REF!</v>
      </c>
      <c r="AK78" s="74" t="e">
        <f>+'Ark1'!#REF!</f>
        <v>#REF!</v>
      </c>
      <c r="AL78" s="55" t="e">
        <f t="shared" si="4"/>
        <v>#REF!</v>
      </c>
      <c r="AM78" s="55" t="e">
        <f t="shared" si="5"/>
        <v>#REF!</v>
      </c>
      <c r="AN78" s="46"/>
      <c r="AO78" s="5"/>
    </row>
    <row r="79" spans="23:41" ht="15.6">
      <c r="W79" s="46"/>
      <c r="X79" s="53" t="e">
        <f>+'Ark1'!#REF!</f>
        <v>#REF!</v>
      </c>
      <c r="Y79" s="53" t="e">
        <f>+'Ark1'!#REF!</f>
        <v>#REF!</v>
      </c>
      <c r="Z79" s="54" t="s">
        <v>463</v>
      </c>
      <c r="AA79" s="53" t="e">
        <f>+'Ark1'!#REF!</f>
        <v>#REF!</v>
      </c>
      <c r="AB79" s="53" t="e">
        <f>+'Ark1'!#REF!</f>
        <v>#REF!</v>
      </c>
      <c r="AC79" s="177" t="e">
        <f>+'Ark1'!#REF!</f>
        <v>#REF!</v>
      </c>
      <c r="AD79" s="177" t="e">
        <f>+'Ark1'!#REF!</f>
        <v>#REF!</v>
      </c>
      <c r="AE79" s="55" t="e">
        <f>+'Ark1'!#REF!</f>
        <v>#REF!</v>
      </c>
      <c r="AF79" s="55" t="e">
        <f>+'Ark1'!#REF!</f>
        <v>#REF!</v>
      </c>
      <c r="AG79" s="155" t="e">
        <f>+'Ark1'!#REF!</f>
        <v>#REF!</v>
      </c>
      <c r="AH79" s="155" t="e">
        <f>+'Ark1'!#REF!</f>
        <v>#REF!</v>
      </c>
      <c r="AI79" s="74" t="e">
        <f>+'Ark1'!#REF!</f>
        <v>#REF!</v>
      </c>
      <c r="AJ79" s="74" t="e">
        <f>+'Ark1'!#REF!</f>
        <v>#REF!</v>
      </c>
      <c r="AK79" s="74" t="e">
        <f>+'Ark1'!#REF!</f>
        <v>#REF!</v>
      </c>
      <c r="AL79" s="55" t="e">
        <f t="shared" si="4"/>
        <v>#REF!</v>
      </c>
      <c r="AM79" s="55" t="e">
        <f t="shared" si="5"/>
        <v>#REF!</v>
      </c>
      <c r="AN79" s="46"/>
      <c r="AO79" s="5"/>
    </row>
    <row r="80" spans="23:41">
      <c r="W80" s="46"/>
      <c r="X80" s="53" t="e">
        <f>+'Ark1'!#REF!</f>
        <v>#REF!</v>
      </c>
      <c r="Y80" s="53" t="e">
        <f>+'Ark1'!#REF!</f>
        <v>#REF!</v>
      </c>
      <c r="Z80" s="54" t="s">
        <v>464</v>
      </c>
      <c r="AA80" s="53" t="e">
        <f>+'Ark1'!#REF!</f>
        <v>#REF!</v>
      </c>
      <c r="AB80" s="53" t="e">
        <f>+'Ark1'!#REF!</f>
        <v>#REF!</v>
      </c>
      <c r="AC80" s="177" t="e">
        <f>+'Ark1'!#REF!</f>
        <v>#REF!</v>
      </c>
      <c r="AD80" s="177" t="e">
        <f>+'Ark1'!#REF!</f>
        <v>#REF!</v>
      </c>
      <c r="AE80" s="55" t="e">
        <f>+'Ark1'!#REF!</f>
        <v>#REF!</v>
      </c>
      <c r="AF80" s="55" t="e">
        <f>+'Ark1'!#REF!</f>
        <v>#REF!</v>
      </c>
      <c r="AG80" s="155" t="e">
        <f>+'Ark1'!#REF!</f>
        <v>#REF!</v>
      </c>
      <c r="AH80" s="155" t="e">
        <f>+'Ark1'!#REF!</f>
        <v>#REF!</v>
      </c>
      <c r="AI80" s="74" t="e">
        <f>+'Ark1'!#REF!</f>
        <v>#REF!</v>
      </c>
      <c r="AJ80" s="74" t="e">
        <f>+'Ark1'!#REF!</f>
        <v>#REF!</v>
      </c>
      <c r="AK80" s="74" t="e">
        <f>+'Ark1'!#REF!</f>
        <v>#REF!</v>
      </c>
      <c r="AL80" s="55" t="e">
        <f t="shared" si="4"/>
        <v>#REF!</v>
      </c>
      <c r="AM80" s="55" t="e">
        <f t="shared" si="5"/>
        <v>#REF!</v>
      </c>
      <c r="AN80" s="46"/>
    </row>
    <row r="81" spans="23:40">
      <c r="W81" s="46"/>
      <c r="X81" s="53" t="e">
        <f>+'Ark1'!#REF!</f>
        <v>#REF!</v>
      </c>
      <c r="Y81" s="53" t="e">
        <f>+'Ark1'!#REF!</f>
        <v>#REF!</v>
      </c>
      <c r="Z81" s="54" t="s">
        <v>465</v>
      </c>
      <c r="AA81" s="53" t="e">
        <f>+'Ark1'!#REF!</f>
        <v>#REF!</v>
      </c>
      <c r="AB81" s="53" t="e">
        <f>+'Ark1'!#REF!</f>
        <v>#REF!</v>
      </c>
      <c r="AC81" s="177" t="e">
        <f>+'Ark1'!#REF!</f>
        <v>#REF!</v>
      </c>
      <c r="AD81" s="177" t="e">
        <f>+'Ark1'!#REF!</f>
        <v>#REF!</v>
      </c>
      <c r="AE81" s="55" t="e">
        <f>+'Ark1'!#REF!</f>
        <v>#REF!</v>
      </c>
      <c r="AF81" s="55" t="e">
        <f>+'Ark1'!#REF!</f>
        <v>#REF!</v>
      </c>
      <c r="AG81" s="155" t="e">
        <f>+'Ark1'!#REF!</f>
        <v>#REF!</v>
      </c>
      <c r="AH81" s="155" t="e">
        <f>+'Ark1'!#REF!</f>
        <v>#REF!</v>
      </c>
      <c r="AI81" s="74" t="e">
        <f>+'Ark1'!#REF!</f>
        <v>#REF!</v>
      </c>
      <c r="AJ81" s="74" t="e">
        <f>+'Ark1'!#REF!</f>
        <v>#REF!</v>
      </c>
      <c r="AK81" s="74" t="e">
        <f>+'Ark1'!#REF!</f>
        <v>#REF!</v>
      </c>
      <c r="AL81" s="55" t="e">
        <f t="shared" si="4"/>
        <v>#REF!</v>
      </c>
      <c r="AM81" s="55" t="e">
        <f t="shared" si="5"/>
        <v>#REF!</v>
      </c>
      <c r="AN81" s="46"/>
    </row>
    <row r="82" spans="23:40">
      <c r="W82" s="46"/>
      <c r="X82" s="53" t="e">
        <f>+'Ark1'!#REF!</f>
        <v>#REF!</v>
      </c>
      <c r="Y82" s="53" t="e">
        <f>+'Ark1'!#REF!</f>
        <v>#REF!</v>
      </c>
      <c r="Z82" s="54" t="s">
        <v>466</v>
      </c>
      <c r="AA82" s="53" t="e">
        <f>+'Ark1'!#REF!</f>
        <v>#REF!</v>
      </c>
      <c r="AB82" s="53" t="e">
        <f>+'Ark1'!#REF!</f>
        <v>#REF!</v>
      </c>
      <c r="AC82" s="177" t="e">
        <f>+'Ark1'!#REF!</f>
        <v>#REF!</v>
      </c>
      <c r="AD82" s="177" t="e">
        <f>+'Ark1'!#REF!</f>
        <v>#REF!</v>
      </c>
      <c r="AE82" s="55" t="e">
        <f>+'Ark1'!#REF!</f>
        <v>#REF!</v>
      </c>
      <c r="AF82" s="55" t="e">
        <f>+'Ark1'!#REF!</f>
        <v>#REF!</v>
      </c>
      <c r="AG82" s="155" t="e">
        <f>+'Ark1'!#REF!</f>
        <v>#REF!</v>
      </c>
      <c r="AH82" s="155" t="e">
        <f>+'Ark1'!#REF!</f>
        <v>#REF!</v>
      </c>
      <c r="AI82" s="74" t="e">
        <f>+'Ark1'!#REF!</f>
        <v>#REF!</v>
      </c>
      <c r="AJ82" s="74" t="e">
        <f>+'Ark1'!#REF!</f>
        <v>#REF!</v>
      </c>
      <c r="AK82" s="74" t="e">
        <f>+'Ark1'!#REF!</f>
        <v>#REF!</v>
      </c>
      <c r="AL82" s="55" t="e">
        <f t="shared" si="4"/>
        <v>#REF!</v>
      </c>
      <c r="AM82" s="55" t="e">
        <f t="shared" si="5"/>
        <v>#REF!</v>
      </c>
      <c r="AN82" s="46"/>
    </row>
    <row r="83" spans="23:40">
      <c r="W83" s="46"/>
      <c r="X83" s="53" t="e">
        <f>+'Ark1'!#REF!</f>
        <v>#REF!</v>
      </c>
      <c r="Y83" s="53" t="e">
        <f>+'Ark1'!#REF!</f>
        <v>#REF!</v>
      </c>
      <c r="Z83" s="54" t="s">
        <v>467</v>
      </c>
      <c r="AA83" s="53" t="e">
        <f>+'Ark1'!#REF!</f>
        <v>#REF!</v>
      </c>
      <c r="AB83" s="53" t="e">
        <f>+'Ark1'!#REF!</f>
        <v>#REF!</v>
      </c>
      <c r="AC83" s="177" t="e">
        <f>+'Ark1'!#REF!</f>
        <v>#REF!</v>
      </c>
      <c r="AD83" s="177" t="e">
        <f>+'Ark1'!#REF!</f>
        <v>#REF!</v>
      </c>
      <c r="AE83" s="55" t="e">
        <f>+'Ark1'!#REF!</f>
        <v>#REF!</v>
      </c>
      <c r="AF83" s="55" t="e">
        <f>+'Ark1'!#REF!</f>
        <v>#REF!</v>
      </c>
      <c r="AG83" s="155" t="e">
        <f>+'Ark1'!#REF!</f>
        <v>#REF!</v>
      </c>
      <c r="AH83" s="155" t="e">
        <f>+'Ark1'!#REF!</f>
        <v>#REF!</v>
      </c>
      <c r="AI83" s="74" t="e">
        <f>+'Ark1'!#REF!</f>
        <v>#REF!</v>
      </c>
      <c r="AJ83" s="74" t="e">
        <f>+'Ark1'!#REF!</f>
        <v>#REF!</v>
      </c>
      <c r="AK83" s="74" t="e">
        <f>+'Ark1'!#REF!</f>
        <v>#REF!</v>
      </c>
      <c r="AL83" s="55" t="e">
        <f t="shared" si="4"/>
        <v>#REF!</v>
      </c>
      <c r="AM83" s="55" t="e">
        <f t="shared" si="5"/>
        <v>#REF!</v>
      </c>
      <c r="AN83" s="46"/>
    </row>
    <row r="84" spans="23:40">
      <c r="W84" s="46"/>
      <c r="X84" s="53" t="e">
        <f>+'Ark1'!#REF!</f>
        <v>#REF!</v>
      </c>
      <c r="Y84" s="53" t="e">
        <f>+'Ark1'!#REF!</f>
        <v>#REF!</v>
      </c>
      <c r="Z84" s="54" t="s">
        <v>468</v>
      </c>
      <c r="AA84" s="53" t="e">
        <f>+'Ark1'!#REF!</f>
        <v>#REF!</v>
      </c>
      <c r="AB84" s="53" t="e">
        <f>+'Ark1'!#REF!</f>
        <v>#REF!</v>
      </c>
      <c r="AC84" s="177" t="e">
        <f>+'Ark1'!#REF!</f>
        <v>#REF!</v>
      </c>
      <c r="AD84" s="177" t="e">
        <f>+'Ark1'!#REF!</f>
        <v>#REF!</v>
      </c>
      <c r="AE84" s="55" t="e">
        <f>+'Ark1'!#REF!</f>
        <v>#REF!</v>
      </c>
      <c r="AF84" s="55" t="e">
        <f>+'Ark1'!#REF!</f>
        <v>#REF!</v>
      </c>
      <c r="AG84" s="155" t="e">
        <f>+'Ark1'!#REF!</f>
        <v>#REF!</v>
      </c>
      <c r="AH84" s="155" t="e">
        <f>+'Ark1'!#REF!</f>
        <v>#REF!</v>
      </c>
      <c r="AI84" s="74" t="e">
        <f>+'Ark1'!#REF!</f>
        <v>#REF!</v>
      </c>
      <c r="AJ84" s="74" t="e">
        <f>+'Ark1'!#REF!</f>
        <v>#REF!</v>
      </c>
      <c r="AK84" s="74" t="e">
        <f>+'Ark1'!#REF!</f>
        <v>#REF!</v>
      </c>
      <c r="AL84" s="55" t="e">
        <f t="shared" si="4"/>
        <v>#REF!</v>
      </c>
      <c r="AM84" s="55" t="e">
        <f t="shared" si="5"/>
        <v>#REF!</v>
      </c>
      <c r="AN84" s="46"/>
    </row>
    <row r="85" spans="23:40">
      <c r="W85" s="46"/>
      <c r="X85" s="53" t="e">
        <f>+'Ark1'!#REF!</f>
        <v>#REF!</v>
      </c>
      <c r="Y85" s="53" t="e">
        <f>+'Ark1'!#REF!</f>
        <v>#REF!</v>
      </c>
      <c r="Z85" s="54" t="s">
        <v>469</v>
      </c>
      <c r="AA85" s="53" t="e">
        <f>+'Ark1'!#REF!</f>
        <v>#REF!</v>
      </c>
      <c r="AB85" s="53" t="e">
        <f>+'Ark1'!#REF!</f>
        <v>#REF!</v>
      </c>
      <c r="AC85" s="177" t="e">
        <f>+'Ark1'!#REF!</f>
        <v>#REF!</v>
      </c>
      <c r="AD85" s="177" t="e">
        <f>+'Ark1'!#REF!</f>
        <v>#REF!</v>
      </c>
      <c r="AE85" s="55" t="e">
        <f>+'Ark1'!#REF!</f>
        <v>#REF!</v>
      </c>
      <c r="AF85" s="55" t="e">
        <f>+'Ark1'!#REF!</f>
        <v>#REF!</v>
      </c>
      <c r="AG85" s="155" t="e">
        <f>+'Ark1'!#REF!</f>
        <v>#REF!</v>
      </c>
      <c r="AH85" s="155" t="e">
        <f>+'Ark1'!#REF!</f>
        <v>#REF!</v>
      </c>
      <c r="AI85" s="74" t="e">
        <f>+'Ark1'!#REF!</f>
        <v>#REF!</v>
      </c>
      <c r="AJ85" s="74" t="e">
        <f>+'Ark1'!#REF!</f>
        <v>#REF!</v>
      </c>
      <c r="AK85" s="74" t="e">
        <f>+'Ark1'!#REF!</f>
        <v>#REF!</v>
      </c>
      <c r="AL85" s="55" t="e">
        <f t="shared" si="4"/>
        <v>#REF!</v>
      </c>
      <c r="AM85" s="55" t="e">
        <f t="shared" si="5"/>
        <v>#REF!</v>
      </c>
      <c r="AN85" s="46"/>
    </row>
    <row r="86" spans="23:40">
      <c r="W86" s="46"/>
      <c r="X86" s="53" t="e">
        <f>+'Ark1'!#REF!</f>
        <v>#REF!</v>
      </c>
      <c r="Y86" s="53" t="e">
        <f>+'Ark1'!#REF!</f>
        <v>#REF!</v>
      </c>
      <c r="Z86" s="54" t="s">
        <v>470</v>
      </c>
      <c r="AA86" s="53" t="e">
        <f>+'Ark1'!#REF!</f>
        <v>#REF!</v>
      </c>
      <c r="AB86" s="53" t="e">
        <f>+'Ark1'!#REF!</f>
        <v>#REF!</v>
      </c>
      <c r="AC86" s="177" t="e">
        <f>+'Ark1'!#REF!</f>
        <v>#REF!</v>
      </c>
      <c r="AD86" s="177" t="e">
        <f>+'Ark1'!#REF!</f>
        <v>#REF!</v>
      </c>
      <c r="AE86" s="55" t="e">
        <f>+'Ark1'!#REF!</f>
        <v>#REF!</v>
      </c>
      <c r="AF86" s="55" t="e">
        <f>+'Ark1'!#REF!</f>
        <v>#REF!</v>
      </c>
      <c r="AG86" s="155" t="e">
        <f>+'Ark1'!#REF!</f>
        <v>#REF!</v>
      </c>
      <c r="AH86" s="155" t="e">
        <f>+'Ark1'!#REF!</f>
        <v>#REF!</v>
      </c>
      <c r="AI86" s="74" t="e">
        <f>+'Ark1'!#REF!</f>
        <v>#REF!</v>
      </c>
      <c r="AJ86" s="74" t="e">
        <f>+'Ark1'!#REF!</f>
        <v>#REF!</v>
      </c>
      <c r="AK86" s="74" t="e">
        <f>+'Ark1'!#REF!</f>
        <v>#REF!</v>
      </c>
      <c r="AL86" s="55" t="e">
        <f t="shared" si="4"/>
        <v>#REF!</v>
      </c>
      <c r="AM86" s="55" t="e">
        <f t="shared" si="5"/>
        <v>#REF!</v>
      </c>
      <c r="AN86" s="46"/>
    </row>
    <row r="87" spans="23:40">
      <c r="W87" s="46"/>
      <c r="X87" s="53" t="e">
        <f>+'Ark1'!#REF!</f>
        <v>#REF!</v>
      </c>
      <c r="Y87" s="53" t="e">
        <f>+'Ark1'!#REF!</f>
        <v>#REF!</v>
      </c>
      <c r="Z87" s="54" t="s">
        <v>471</v>
      </c>
      <c r="AA87" s="53" t="e">
        <f>+'Ark1'!#REF!</f>
        <v>#REF!</v>
      </c>
      <c r="AB87" s="53" t="e">
        <f>+'Ark1'!#REF!</f>
        <v>#REF!</v>
      </c>
      <c r="AC87" s="177" t="e">
        <f>+'Ark1'!#REF!</f>
        <v>#REF!</v>
      </c>
      <c r="AD87" s="177" t="e">
        <f>+'Ark1'!#REF!</f>
        <v>#REF!</v>
      </c>
      <c r="AE87" s="55" t="e">
        <f>+'Ark1'!#REF!</f>
        <v>#REF!</v>
      </c>
      <c r="AF87" s="55" t="e">
        <f>+'Ark1'!#REF!</f>
        <v>#REF!</v>
      </c>
      <c r="AG87" s="155" t="e">
        <f>+'Ark1'!#REF!</f>
        <v>#REF!</v>
      </c>
      <c r="AH87" s="155" t="e">
        <f>+'Ark1'!#REF!</f>
        <v>#REF!</v>
      </c>
      <c r="AI87" s="74" t="e">
        <f>+'Ark1'!#REF!</f>
        <v>#REF!</v>
      </c>
      <c r="AJ87" s="74" t="e">
        <f>+'Ark1'!#REF!</f>
        <v>#REF!</v>
      </c>
      <c r="AK87" s="74" t="e">
        <f>+'Ark1'!#REF!</f>
        <v>#REF!</v>
      </c>
      <c r="AL87" s="55" t="e">
        <f t="shared" si="4"/>
        <v>#REF!</v>
      </c>
      <c r="AM87" s="55" t="e">
        <f t="shared" si="5"/>
        <v>#REF!</v>
      </c>
      <c r="AN87" s="46"/>
    </row>
    <row r="88" spans="23:40">
      <c r="W88" s="46"/>
      <c r="X88" s="53" t="e">
        <f>+'Ark1'!#REF!</f>
        <v>#REF!</v>
      </c>
      <c r="Y88" s="53" t="e">
        <f>+'Ark1'!#REF!</f>
        <v>#REF!</v>
      </c>
      <c r="Z88" s="54" t="s">
        <v>472</v>
      </c>
      <c r="AA88" s="53" t="e">
        <f>+'Ark1'!#REF!</f>
        <v>#REF!</v>
      </c>
      <c r="AB88" s="53" t="e">
        <f>+'Ark1'!#REF!</f>
        <v>#REF!</v>
      </c>
      <c r="AC88" s="177" t="e">
        <f>+'Ark1'!#REF!</f>
        <v>#REF!</v>
      </c>
      <c r="AD88" s="177" t="e">
        <f>+'Ark1'!#REF!</f>
        <v>#REF!</v>
      </c>
      <c r="AE88" s="55" t="e">
        <f>+'Ark1'!#REF!</f>
        <v>#REF!</v>
      </c>
      <c r="AF88" s="55" t="e">
        <f>+'Ark1'!#REF!</f>
        <v>#REF!</v>
      </c>
      <c r="AG88" s="155" t="e">
        <f>+'Ark1'!#REF!</f>
        <v>#REF!</v>
      </c>
      <c r="AH88" s="155" t="e">
        <f>+'Ark1'!#REF!</f>
        <v>#REF!</v>
      </c>
      <c r="AI88" s="74" t="e">
        <f>+'Ark1'!#REF!</f>
        <v>#REF!</v>
      </c>
      <c r="AJ88" s="74" t="e">
        <f>+'Ark1'!#REF!</f>
        <v>#REF!</v>
      </c>
      <c r="AK88" s="74" t="e">
        <f>+'Ark1'!#REF!</f>
        <v>#REF!</v>
      </c>
      <c r="AL88" s="55" t="e">
        <f t="shared" si="4"/>
        <v>#REF!</v>
      </c>
      <c r="AM88" s="55" t="e">
        <f t="shared" si="5"/>
        <v>#REF!</v>
      </c>
      <c r="AN88" s="46"/>
    </row>
    <row r="89" spans="23:40">
      <c r="W89" s="46"/>
      <c r="X89" s="53" t="e">
        <f>+'Ark1'!#REF!</f>
        <v>#REF!</v>
      </c>
      <c r="Y89" s="53" t="e">
        <f>+'Ark1'!#REF!</f>
        <v>#REF!</v>
      </c>
      <c r="Z89" s="54" t="s">
        <v>473</v>
      </c>
      <c r="AA89" s="53" t="e">
        <f>+'Ark1'!#REF!</f>
        <v>#REF!</v>
      </c>
      <c r="AB89" s="53" t="e">
        <f>+'Ark1'!#REF!</f>
        <v>#REF!</v>
      </c>
      <c r="AC89" s="177" t="e">
        <f>+'Ark1'!#REF!</f>
        <v>#REF!</v>
      </c>
      <c r="AD89" s="177" t="e">
        <f>+'Ark1'!#REF!</f>
        <v>#REF!</v>
      </c>
      <c r="AE89" s="55" t="e">
        <f>+'Ark1'!#REF!</f>
        <v>#REF!</v>
      </c>
      <c r="AF89" s="55" t="e">
        <f>+'Ark1'!#REF!</f>
        <v>#REF!</v>
      </c>
      <c r="AG89" s="155" t="e">
        <f>+'Ark1'!#REF!</f>
        <v>#REF!</v>
      </c>
      <c r="AH89" s="155" t="e">
        <f>+'Ark1'!#REF!</f>
        <v>#REF!</v>
      </c>
      <c r="AI89" s="74" t="e">
        <f>+'Ark1'!#REF!</f>
        <v>#REF!</v>
      </c>
      <c r="AJ89" s="74" t="e">
        <f>+'Ark1'!#REF!</f>
        <v>#REF!</v>
      </c>
      <c r="AK89" s="74" t="e">
        <f>+'Ark1'!#REF!</f>
        <v>#REF!</v>
      </c>
      <c r="AL89" s="55" t="e">
        <f t="shared" si="4"/>
        <v>#REF!</v>
      </c>
      <c r="AM89" s="55" t="e">
        <f t="shared" si="5"/>
        <v>#REF!</v>
      </c>
      <c r="AN89" s="46"/>
    </row>
    <row r="90" spans="23:40">
      <c r="W90" s="46"/>
      <c r="X90" t="e">
        <f>+'Ark1'!#REF!</f>
        <v>#REF!</v>
      </c>
      <c r="Y90" t="e">
        <f>+'Ark1'!#REF!</f>
        <v>#REF!</v>
      </c>
      <c r="Z90" s="3" t="s">
        <v>458</v>
      </c>
      <c r="AA90" t="e">
        <f>+'Ark1'!#REF!</f>
        <v>#REF!</v>
      </c>
      <c r="AB90" t="e">
        <f>+'Ark1'!#REF!</f>
        <v>#REF!</v>
      </c>
      <c r="AC90" s="195" t="e">
        <f>+'Ark1'!#REF!</f>
        <v>#REF!</v>
      </c>
      <c r="AD90" s="195" t="e">
        <f>+'Ark1'!#REF!</f>
        <v>#REF!</v>
      </c>
      <c r="AE90" s="1" t="e">
        <f>+'Ark1'!#REF!</f>
        <v>#REF!</v>
      </c>
      <c r="AF90" s="1" t="e">
        <f>+'Ark1'!#REF!</f>
        <v>#REF!</v>
      </c>
      <c r="AG90" s="92" t="e">
        <f>+'Ark1'!#REF!</f>
        <v>#REF!</v>
      </c>
      <c r="AH90" s="92" t="e">
        <f>+'Ark1'!#REF!</f>
        <v>#REF!</v>
      </c>
      <c r="AI90" s="11" t="e">
        <f>+'Ark1'!#REF!</f>
        <v>#REF!</v>
      </c>
      <c r="AJ90" s="11" t="e">
        <f>+'Ark1'!#REF!</f>
        <v>#REF!</v>
      </c>
      <c r="AK90" s="11" t="e">
        <f>+'Ark1'!#REF!</f>
        <v>#REF!</v>
      </c>
      <c r="AL90" s="1" t="e">
        <f t="shared" si="4"/>
        <v>#REF!</v>
      </c>
      <c r="AM90" s="1" t="e">
        <f t="shared" si="5"/>
        <v>#REF!</v>
      </c>
      <c r="AN90" s="46"/>
    </row>
    <row r="91" spans="23:40">
      <c r="W91" s="46"/>
      <c r="X91" t="e">
        <f>+'Ark1'!#REF!</f>
        <v>#REF!</v>
      </c>
      <c r="Y91" t="e">
        <f>+'Ark1'!#REF!</f>
        <v>#REF!</v>
      </c>
      <c r="Z91" s="3" t="s">
        <v>459</v>
      </c>
      <c r="AA91" t="e">
        <f>+'Ark1'!#REF!</f>
        <v>#REF!</v>
      </c>
      <c r="AB91" t="e">
        <f>+'Ark1'!#REF!</f>
        <v>#REF!</v>
      </c>
      <c r="AC91" s="195" t="e">
        <f>+'Ark1'!#REF!</f>
        <v>#REF!</v>
      </c>
      <c r="AD91" s="195" t="e">
        <f>+'Ark1'!#REF!</f>
        <v>#REF!</v>
      </c>
      <c r="AE91" s="1" t="e">
        <f>+'Ark1'!#REF!</f>
        <v>#REF!</v>
      </c>
      <c r="AF91" s="1" t="e">
        <f>+'Ark1'!#REF!</f>
        <v>#REF!</v>
      </c>
      <c r="AG91" s="92" t="e">
        <f>+'Ark1'!#REF!</f>
        <v>#REF!</v>
      </c>
      <c r="AH91" s="92" t="e">
        <f>+'Ark1'!#REF!</f>
        <v>#REF!</v>
      </c>
      <c r="AI91" s="11" t="e">
        <f>+'Ark1'!#REF!</f>
        <v>#REF!</v>
      </c>
      <c r="AJ91" s="11" t="e">
        <f>+'Ark1'!#REF!</f>
        <v>#REF!</v>
      </c>
      <c r="AK91" s="11" t="e">
        <f>+'Ark1'!#REF!</f>
        <v>#REF!</v>
      </c>
      <c r="AL91" s="1" t="e">
        <f t="shared" si="4"/>
        <v>#REF!</v>
      </c>
      <c r="AM91" s="1" t="e">
        <f t="shared" si="5"/>
        <v>#REF!</v>
      </c>
      <c r="AN91" s="46"/>
    </row>
    <row r="92" spans="23:40">
      <c r="W92" s="46"/>
      <c r="X92" t="e">
        <f>+'Ark1'!#REF!</f>
        <v>#REF!</v>
      </c>
      <c r="Y92" t="e">
        <f>+'Ark1'!#REF!</f>
        <v>#REF!</v>
      </c>
      <c r="Z92" s="3" t="s">
        <v>460</v>
      </c>
      <c r="AA92" t="e">
        <f>+'Ark1'!#REF!</f>
        <v>#REF!</v>
      </c>
      <c r="AB92" t="e">
        <f>+'Ark1'!#REF!</f>
        <v>#REF!</v>
      </c>
      <c r="AC92" s="195" t="e">
        <f>+'Ark1'!#REF!</f>
        <v>#REF!</v>
      </c>
      <c r="AD92" s="195" t="e">
        <f>+'Ark1'!#REF!</f>
        <v>#REF!</v>
      </c>
      <c r="AE92" s="1" t="e">
        <f>+'Ark1'!#REF!</f>
        <v>#REF!</v>
      </c>
      <c r="AF92" s="1" t="e">
        <f>+'Ark1'!#REF!</f>
        <v>#REF!</v>
      </c>
      <c r="AG92" s="92" t="e">
        <f>+'Ark1'!#REF!</f>
        <v>#REF!</v>
      </c>
      <c r="AH92" s="92" t="e">
        <f>+'Ark1'!#REF!</f>
        <v>#REF!</v>
      </c>
      <c r="AI92" s="11" t="e">
        <f>+'Ark1'!#REF!</f>
        <v>#REF!</v>
      </c>
      <c r="AJ92" s="11" t="e">
        <f>+'Ark1'!#REF!</f>
        <v>#REF!</v>
      </c>
      <c r="AK92" s="11" t="e">
        <f>+'Ark1'!#REF!</f>
        <v>#REF!</v>
      </c>
      <c r="AL92" s="1" t="e">
        <f t="shared" si="4"/>
        <v>#REF!</v>
      </c>
      <c r="AM92" s="1" t="e">
        <f t="shared" si="5"/>
        <v>#REF!</v>
      </c>
      <c r="AN92" s="46"/>
    </row>
    <row r="93" spans="23:40">
      <c r="W93" s="46"/>
      <c r="X93" t="e">
        <f>+'Ark1'!#REF!</f>
        <v>#REF!</v>
      </c>
      <c r="Y93" t="e">
        <f>+'Ark1'!#REF!</f>
        <v>#REF!</v>
      </c>
      <c r="Z93" s="3" t="s">
        <v>461</v>
      </c>
      <c r="AA93" t="e">
        <f>+'Ark1'!#REF!</f>
        <v>#REF!</v>
      </c>
      <c r="AB93" t="e">
        <f>+'Ark1'!#REF!</f>
        <v>#REF!</v>
      </c>
      <c r="AC93" s="195" t="e">
        <f>+'Ark1'!#REF!</f>
        <v>#REF!</v>
      </c>
      <c r="AD93" s="195" t="e">
        <f>+'Ark1'!#REF!</f>
        <v>#REF!</v>
      </c>
      <c r="AE93" s="1" t="e">
        <f>+'Ark1'!#REF!</f>
        <v>#REF!</v>
      </c>
      <c r="AF93" s="1" t="e">
        <f>+'Ark1'!#REF!</f>
        <v>#REF!</v>
      </c>
      <c r="AG93" s="92" t="e">
        <f>+'Ark1'!#REF!</f>
        <v>#REF!</v>
      </c>
      <c r="AH93" s="92" t="e">
        <f>+'Ark1'!#REF!</f>
        <v>#REF!</v>
      </c>
      <c r="AI93" s="11" t="e">
        <f>+'Ark1'!#REF!</f>
        <v>#REF!</v>
      </c>
      <c r="AJ93" s="11" t="e">
        <f>+'Ark1'!#REF!</f>
        <v>#REF!</v>
      </c>
      <c r="AK93" s="11" t="e">
        <f>+'Ark1'!#REF!</f>
        <v>#REF!</v>
      </c>
      <c r="AL93" s="1" t="e">
        <f t="shared" si="4"/>
        <v>#REF!</v>
      </c>
      <c r="AM93" s="1" t="e">
        <f t="shared" si="5"/>
        <v>#REF!</v>
      </c>
      <c r="AN93" s="46"/>
    </row>
    <row r="94" spans="23:40">
      <c r="W94" s="46"/>
      <c r="X94" t="e">
        <f>+'Ark1'!#REF!</f>
        <v>#REF!</v>
      </c>
      <c r="Y94" t="e">
        <f>+'Ark1'!#REF!</f>
        <v>#REF!</v>
      </c>
      <c r="Z94" s="3" t="s">
        <v>462</v>
      </c>
      <c r="AA94" t="e">
        <f>+'Ark1'!#REF!</f>
        <v>#REF!</v>
      </c>
      <c r="AB94" t="e">
        <f>+'Ark1'!#REF!</f>
        <v>#REF!</v>
      </c>
      <c r="AC94" s="195" t="e">
        <f>+'Ark1'!#REF!</f>
        <v>#REF!</v>
      </c>
      <c r="AD94" s="195" t="e">
        <f>+'Ark1'!#REF!</f>
        <v>#REF!</v>
      </c>
      <c r="AE94" s="1" t="e">
        <f>+'Ark1'!#REF!</f>
        <v>#REF!</v>
      </c>
      <c r="AF94" s="1" t="e">
        <f>+'Ark1'!#REF!</f>
        <v>#REF!</v>
      </c>
      <c r="AG94" s="92" t="e">
        <f>+'Ark1'!#REF!</f>
        <v>#REF!</v>
      </c>
      <c r="AH94" s="92" t="e">
        <f>+'Ark1'!#REF!</f>
        <v>#REF!</v>
      </c>
      <c r="AI94" s="11" t="e">
        <f>+'Ark1'!#REF!</f>
        <v>#REF!</v>
      </c>
      <c r="AJ94" s="11" t="e">
        <f>+'Ark1'!#REF!</f>
        <v>#REF!</v>
      </c>
      <c r="AK94" s="11" t="e">
        <f>+'Ark1'!#REF!</f>
        <v>#REF!</v>
      </c>
      <c r="AL94" s="1" t="e">
        <f t="shared" si="4"/>
        <v>#REF!</v>
      </c>
      <c r="AM94" s="1" t="e">
        <f t="shared" si="5"/>
        <v>#REF!</v>
      </c>
      <c r="AN94" s="46"/>
    </row>
    <row r="95" spans="23:40">
      <c r="W95" s="46"/>
      <c r="X95" t="e">
        <f>+'Ark1'!#REF!</f>
        <v>#REF!</v>
      </c>
      <c r="Y95" t="e">
        <f>+'Ark1'!#REF!</f>
        <v>#REF!</v>
      </c>
      <c r="Z95" s="3" t="s">
        <v>463</v>
      </c>
      <c r="AA95" t="e">
        <f>+'Ark1'!#REF!</f>
        <v>#REF!</v>
      </c>
      <c r="AB95" t="e">
        <f>+'Ark1'!#REF!</f>
        <v>#REF!</v>
      </c>
      <c r="AC95" s="195" t="e">
        <f>+'Ark1'!#REF!</f>
        <v>#REF!</v>
      </c>
      <c r="AD95" s="195" t="e">
        <f>+'Ark1'!#REF!</f>
        <v>#REF!</v>
      </c>
      <c r="AE95" s="1" t="e">
        <f>+'Ark1'!#REF!</f>
        <v>#REF!</v>
      </c>
      <c r="AF95" s="1" t="e">
        <f>+'Ark1'!#REF!</f>
        <v>#REF!</v>
      </c>
      <c r="AG95" s="92" t="e">
        <f>+'Ark1'!#REF!</f>
        <v>#REF!</v>
      </c>
      <c r="AH95" s="92" t="e">
        <f>+'Ark1'!#REF!</f>
        <v>#REF!</v>
      </c>
      <c r="AI95" s="11" t="e">
        <f>+'Ark1'!#REF!</f>
        <v>#REF!</v>
      </c>
      <c r="AJ95" s="11" t="e">
        <f>+'Ark1'!#REF!</f>
        <v>#REF!</v>
      </c>
      <c r="AK95" s="11" t="e">
        <f>+'Ark1'!#REF!</f>
        <v>#REF!</v>
      </c>
      <c r="AL95" s="1" t="e">
        <f t="shared" si="4"/>
        <v>#REF!</v>
      </c>
      <c r="AM95" s="1" t="e">
        <f t="shared" si="5"/>
        <v>#REF!</v>
      </c>
      <c r="AN95" s="46"/>
    </row>
    <row r="96" spans="23:40">
      <c r="W96" s="46"/>
      <c r="X96" t="e">
        <f>+'Ark1'!#REF!</f>
        <v>#REF!</v>
      </c>
      <c r="Y96" t="e">
        <f>+'Ark1'!#REF!</f>
        <v>#REF!</v>
      </c>
      <c r="Z96" s="3" t="s">
        <v>464</v>
      </c>
      <c r="AA96" t="e">
        <f>+'Ark1'!#REF!</f>
        <v>#REF!</v>
      </c>
      <c r="AB96" t="e">
        <f>+'Ark1'!#REF!</f>
        <v>#REF!</v>
      </c>
      <c r="AC96" s="195" t="e">
        <f>+'Ark1'!#REF!</f>
        <v>#REF!</v>
      </c>
      <c r="AD96" s="195" t="e">
        <f>+'Ark1'!#REF!</f>
        <v>#REF!</v>
      </c>
      <c r="AE96" s="1" t="e">
        <f>+'Ark1'!#REF!</f>
        <v>#REF!</v>
      </c>
      <c r="AF96" s="1" t="e">
        <f>+'Ark1'!#REF!</f>
        <v>#REF!</v>
      </c>
      <c r="AG96" s="92" t="e">
        <f>+'Ark1'!#REF!</f>
        <v>#REF!</v>
      </c>
      <c r="AH96" s="92" t="e">
        <f>+'Ark1'!#REF!</f>
        <v>#REF!</v>
      </c>
      <c r="AI96" s="11" t="e">
        <f>+'Ark1'!#REF!</f>
        <v>#REF!</v>
      </c>
      <c r="AJ96" s="11" t="e">
        <f>+'Ark1'!#REF!</f>
        <v>#REF!</v>
      </c>
      <c r="AK96" s="11" t="e">
        <f>+'Ark1'!#REF!</f>
        <v>#REF!</v>
      </c>
      <c r="AL96" s="1" t="e">
        <f t="shared" si="4"/>
        <v>#REF!</v>
      </c>
      <c r="AM96" s="1" t="e">
        <f t="shared" si="5"/>
        <v>#REF!</v>
      </c>
      <c r="AN96" s="46"/>
    </row>
    <row r="97" spans="23:40">
      <c r="W97" s="46"/>
      <c r="X97" t="e">
        <f>+'Ark1'!#REF!</f>
        <v>#REF!</v>
      </c>
      <c r="Y97" t="e">
        <f>+'Ark1'!#REF!</f>
        <v>#REF!</v>
      </c>
      <c r="Z97" s="3" t="s">
        <v>465</v>
      </c>
      <c r="AA97" t="e">
        <f>+'Ark1'!#REF!</f>
        <v>#REF!</v>
      </c>
      <c r="AB97" t="e">
        <f>+'Ark1'!#REF!</f>
        <v>#REF!</v>
      </c>
      <c r="AC97" s="195" t="e">
        <f>+'Ark1'!#REF!</f>
        <v>#REF!</v>
      </c>
      <c r="AD97" s="195" t="e">
        <f>+'Ark1'!#REF!</f>
        <v>#REF!</v>
      </c>
      <c r="AE97" s="1" t="e">
        <f>+'Ark1'!#REF!</f>
        <v>#REF!</v>
      </c>
      <c r="AF97" s="1" t="e">
        <f>+'Ark1'!#REF!</f>
        <v>#REF!</v>
      </c>
      <c r="AG97" s="92" t="e">
        <f>+'Ark1'!#REF!</f>
        <v>#REF!</v>
      </c>
      <c r="AH97" s="92" t="e">
        <f>+'Ark1'!#REF!</f>
        <v>#REF!</v>
      </c>
      <c r="AI97" s="11" t="e">
        <f>+'Ark1'!#REF!</f>
        <v>#REF!</v>
      </c>
      <c r="AJ97" s="11" t="e">
        <f>+'Ark1'!#REF!</f>
        <v>#REF!</v>
      </c>
      <c r="AK97" s="11" t="e">
        <f>+'Ark1'!#REF!</f>
        <v>#REF!</v>
      </c>
      <c r="AL97" s="1" t="e">
        <f t="shared" si="4"/>
        <v>#REF!</v>
      </c>
      <c r="AM97" s="1" t="e">
        <f t="shared" si="5"/>
        <v>#REF!</v>
      </c>
      <c r="AN97" s="46"/>
    </row>
    <row r="98" spans="23:40">
      <c r="W98" s="46"/>
      <c r="X98" t="e">
        <f>+'Ark1'!#REF!</f>
        <v>#REF!</v>
      </c>
      <c r="Y98" t="e">
        <f>+'Ark1'!#REF!</f>
        <v>#REF!</v>
      </c>
      <c r="Z98" s="3" t="s">
        <v>466</v>
      </c>
      <c r="AA98" t="e">
        <f>+'Ark1'!#REF!</f>
        <v>#REF!</v>
      </c>
      <c r="AB98" t="e">
        <f>+'Ark1'!#REF!</f>
        <v>#REF!</v>
      </c>
      <c r="AC98" s="195" t="e">
        <f>+'Ark1'!#REF!</f>
        <v>#REF!</v>
      </c>
      <c r="AD98" s="195" t="e">
        <f>+'Ark1'!#REF!</f>
        <v>#REF!</v>
      </c>
      <c r="AE98" s="1" t="e">
        <f>+'Ark1'!#REF!</f>
        <v>#REF!</v>
      </c>
      <c r="AF98" s="1" t="e">
        <f>+'Ark1'!#REF!</f>
        <v>#REF!</v>
      </c>
      <c r="AG98" s="92" t="e">
        <f>+'Ark1'!#REF!</f>
        <v>#REF!</v>
      </c>
      <c r="AH98" s="92" t="e">
        <f>+'Ark1'!#REF!</f>
        <v>#REF!</v>
      </c>
      <c r="AI98" s="11" t="e">
        <f>+'Ark1'!#REF!</f>
        <v>#REF!</v>
      </c>
      <c r="AJ98" s="11" t="e">
        <f>+'Ark1'!#REF!</f>
        <v>#REF!</v>
      </c>
      <c r="AK98" s="11" t="e">
        <f>+'Ark1'!#REF!</f>
        <v>#REF!</v>
      </c>
      <c r="AL98" s="1" t="e">
        <f t="shared" si="4"/>
        <v>#REF!</v>
      </c>
      <c r="AM98" s="1" t="e">
        <f t="shared" si="5"/>
        <v>#REF!</v>
      </c>
      <c r="AN98" s="46"/>
    </row>
    <row r="99" spans="23:40">
      <c r="W99" s="46"/>
      <c r="X99" t="e">
        <f>+'Ark1'!#REF!</f>
        <v>#REF!</v>
      </c>
      <c r="Y99" t="e">
        <f>+'Ark1'!#REF!</f>
        <v>#REF!</v>
      </c>
      <c r="Z99" s="3" t="s">
        <v>467</v>
      </c>
      <c r="AA99" t="e">
        <f>+'Ark1'!#REF!</f>
        <v>#REF!</v>
      </c>
      <c r="AB99" t="e">
        <f>+'Ark1'!#REF!</f>
        <v>#REF!</v>
      </c>
      <c r="AC99" s="195" t="e">
        <f>+'Ark1'!#REF!</f>
        <v>#REF!</v>
      </c>
      <c r="AD99" s="195" t="e">
        <f>+'Ark1'!#REF!</f>
        <v>#REF!</v>
      </c>
      <c r="AE99" s="1" t="e">
        <f>+'Ark1'!#REF!</f>
        <v>#REF!</v>
      </c>
      <c r="AF99" s="1" t="e">
        <f>+'Ark1'!#REF!</f>
        <v>#REF!</v>
      </c>
      <c r="AG99" s="92" t="e">
        <f>+'Ark1'!#REF!</f>
        <v>#REF!</v>
      </c>
      <c r="AH99" s="92" t="e">
        <f>+'Ark1'!#REF!</f>
        <v>#REF!</v>
      </c>
      <c r="AI99" s="11" t="e">
        <f>+'Ark1'!#REF!</f>
        <v>#REF!</v>
      </c>
      <c r="AJ99" s="11" t="e">
        <f>+'Ark1'!#REF!</f>
        <v>#REF!</v>
      </c>
      <c r="AK99" s="11" t="e">
        <f>+'Ark1'!#REF!</f>
        <v>#REF!</v>
      </c>
      <c r="AL99" s="1" t="e">
        <f t="shared" si="4"/>
        <v>#REF!</v>
      </c>
      <c r="AM99" s="1" t="e">
        <f t="shared" si="5"/>
        <v>#REF!</v>
      </c>
      <c r="AN99" s="46"/>
    </row>
    <row r="100" spans="23:40">
      <c r="W100" s="46"/>
      <c r="X100" t="e">
        <f>+'Ark1'!#REF!</f>
        <v>#REF!</v>
      </c>
      <c r="Y100" t="e">
        <f>+'Ark1'!#REF!</f>
        <v>#REF!</v>
      </c>
      <c r="Z100" s="3" t="s">
        <v>468</v>
      </c>
      <c r="AA100" t="e">
        <f>+'Ark1'!#REF!</f>
        <v>#REF!</v>
      </c>
      <c r="AB100" t="e">
        <f>+'Ark1'!#REF!</f>
        <v>#REF!</v>
      </c>
      <c r="AC100" s="195" t="e">
        <f>+'Ark1'!#REF!</f>
        <v>#REF!</v>
      </c>
      <c r="AD100" s="195" t="e">
        <f>+'Ark1'!#REF!</f>
        <v>#REF!</v>
      </c>
      <c r="AE100" s="1" t="e">
        <f>+'Ark1'!#REF!</f>
        <v>#REF!</v>
      </c>
      <c r="AF100" s="1" t="e">
        <f>+'Ark1'!#REF!</f>
        <v>#REF!</v>
      </c>
      <c r="AG100" s="92" t="e">
        <f>+'Ark1'!#REF!</f>
        <v>#REF!</v>
      </c>
      <c r="AH100" s="92" t="e">
        <f>+'Ark1'!#REF!</f>
        <v>#REF!</v>
      </c>
      <c r="AI100" s="11" t="e">
        <f>+'Ark1'!#REF!</f>
        <v>#REF!</v>
      </c>
      <c r="AJ100" s="11" t="e">
        <f>+'Ark1'!#REF!</f>
        <v>#REF!</v>
      </c>
      <c r="AK100" s="11" t="e">
        <f>+'Ark1'!#REF!</f>
        <v>#REF!</v>
      </c>
      <c r="AL100" s="1" t="e">
        <f t="shared" si="4"/>
        <v>#REF!</v>
      </c>
      <c r="AM100" s="1" t="e">
        <f t="shared" si="5"/>
        <v>#REF!</v>
      </c>
      <c r="AN100" s="46"/>
    </row>
    <row r="101" spans="23:40">
      <c r="W101" s="46"/>
      <c r="X101" t="e">
        <f>+'Ark1'!#REF!</f>
        <v>#REF!</v>
      </c>
      <c r="Y101" t="e">
        <f>+'Ark1'!#REF!</f>
        <v>#REF!</v>
      </c>
      <c r="Z101" s="3" t="s">
        <v>469</v>
      </c>
      <c r="AA101" t="e">
        <f>+'Ark1'!#REF!</f>
        <v>#REF!</v>
      </c>
      <c r="AB101" t="e">
        <f>+'Ark1'!#REF!</f>
        <v>#REF!</v>
      </c>
      <c r="AC101" s="195" t="e">
        <f>+'Ark1'!#REF!</f>
        <v>#REF!</v>
      </c>
      <c r="AD101" s="195" t="e">
        <f>+'Ark1'!#REF!</f>
        <v>#REF!</v>
      </c>
      <c r="AE101" s="1" t="e">
        <f>+'Ark1'!#REF!</f>
        <v>#REF!</v>
      </c>
      <c r="AF101" s="1" t="e">
        <f>+'Ark1'!#REF!</f>
        <v>#REF!</v>
      </c>
      <c r="AG101" s="92" t="e">
        <f>+'Ark1'!#REF!</f>
        <v>#REF!</v>
      </c>
      <c r="AH101" s="92" t="e">
        <f>+'Ark1'!#REF!</f>
        <v>#REF!</v>
      </c>
      <c r="AI101" s="11" t="e">
        <f>+'Ark1'!#REF!</f>
        <v>#REF!</v>
      </c>
      <c r="AJ101" s="11" t="e">
        <f>+'Ark1'!#REF!</f>
        <v>#REF!</v>
      </c>
      <c r="AK101" s="11" t="e">
        <f>+'Ark1'!#REF!</f>
        <v>#REF!</v>
      </c>
      <c r="AL101" s="1" t="e">
        <f t="shared" si="4"/>
        <v>#REF!</v>
      </c>
      <c r="AM101" s="1" t="e">
        <f t="shared" si="5"/>
        <v>#REF!</v>
      </c>
      <c r="AN101" s="46"/>
    </row>
    <row r="102" spans="23:40">
      <c r="W102" s="46"/>
      <c r="X102" t="e">
        <f>+'Ark1'!#REF!</f>
        <v>#REF!</v>
      </c>
      <c r="Y102" t="e">
        <f>+'Ark1'!#REF!</f>
        <v>#REF!</v>
      </c>
      <c r="Z102" s="3" t="s">
        <v>470</v>
      </c>
      <c r="AA102" t="e">
        <f>+'Ark1'!#REF!</f>
        <v>#REF!</v>
      </c>
      <c r="AB102" t="e">
        <f>+'Ark1'!#REF!</f>
        <v>#REF!</v>
      </c>
      <c r="AC102" s="195" t="e">
        <f>+'Ark1'!#REF!</f>
        <v>#REF!</v>
      </c>
      <c r="AD102" s="195" t="e">
        <f>+'Ark1'!#REF!</f>
        <v>#REF!</v>
      </c>
      <c r="AE102" s="1" t="e">
        <f>+'Ark1'!#REF!</f>
        <v>#REF!</v>
      </c>
      <c r="AF102" s="1" t="e">
        <f>+'Ark1'!#REF!</f>
        <v>#REF!</v>
      </c>
      <c r="AG102" s="92" t="e">
        <f>+'Ark1'!#REF!</f>
        <v>#REF!</v>
      </c>
      <c r="AH102" s="92" t="e">
        <f>+'Ark1'!#REF!</f>
        <v>#REF!</v>
      </c>
      <c r="AI102" s="11" t="e">
        <f>+'Ark1'!#REF!</f>
        <v>#REF!</v>
      </c>
      <c r="AJ102" s="11" t="e">
        <f>+'Ark1'!#REF!</f>
        <v>#REF!</v>
      </c>
      <c r="AK102" s="11" t="e">
        <f>+'Ark1'!#REF!</f>
        <v>#REF!</v>
      </c>
      <c r="AL102" s="1" t="e">
        <f t="shared" si="4"/>
        <v>#REF!</v>
      </c>
      <c r="AM102" s="1" t="e">
        <f t="shared" si="5"/>
        <v>#REF!</v>
      </c>
      <c r="AN102" s="46"/>
    </row>
    <row r="103" spans="23:40">
      <c r="W103" s="46"/>
      <c r="X103" t="e">
        <f>+'Ark1'!#REF!</f>
        <v>#REF!</v>
      </c>
      <c r="Y103" t="e">
        <f>+'Ark1'!#REF!</f>
        <v>#REF!</v>
      </c>
      <c r="Z103" s="3" t="s">
        <v>471</v>
      </c>
      <c r="AA103" t="e">
        <f>+'Ark1'!#REF!</f>
        <v>#REF!</v>
      </c>
      <c r="AB103" t="e">
        <f>+'Ark1'!#REF!</f>
        <v>#REF!</v>
      </c>
      <c r="AC103" s="195" t="e">
        <f>+'Ark1'!#REF!</f>
        <v>#REF!</v>
      </c>
      <c r="AD103" s="195" t="e">
        <f>+'Ark1'!#REF!</f>
        <v>#REF!</v>
      </c>
      <c r="AE103" s="1" t="e">
        <f>+'Ark1'!#REF!</f>
        <v>#REF!</v>
      </c>
      <c r="AF103" s="1" t="e">
        <f>+'Ark1'!#REF!</f>
        <v>#REF!</v>
      </c>
      <c r="AG103" s="92" t="e">
        <f>+'Ark1'!#REF!</f>
        <v>#REF!</v>
      </c>
      <c r="AH103" s="92" t="e">
        <f>+'Ark1'!#REF!</f>
        <v>#REF!</v>
      </c>
      <c r="AI103" s="11" t="e">
        <f>+'Ark1'!#REF!</f>
        <v>#REF!</v>
      </c>
      <c r="AJ103" s="11" t="e">
        <f>+'Ark1'!#REF!</f>
        <v>#REF!</v>
      </c>
      <c r="AK103" s="11" t="e">
        <f>+'Ark1'!#REF!</f>
        <v>#REF!</v>
      </c>
      <c r="AL103" s="1" t="e">
        <f t="shared" si="4"/>
        <v>#REF!</v>
      </c>
      <c r="AM103" s="1" t="e">
        <f t="shared" si="5"/>
        <v>#REF!</v>
      </c>
      <c r="AN103" s="46"/>
    </row>
    <row r="104" spans="23:40">
      <c r="W104" s="46"/>
      <c r="X104" t="e">
        <f>+'Ark1'!#REF!</f>
        <v>#REF!</v>
      </c>
      <c r="Y104" t="e">
        <f>+'Ark1'!#REF!</f>
        <v>#REF!</v>
      </c>
      <c r="Z104" s="3" t="s">
        <v>472</v>
      </c>
      <c r="AA104" t="e">
        <f>+'Ark1'!#REF!</f>
        <v>#REF!</v>
      </c>
      <c r="AB104" t="e">
        <f>+'Ark1'!#REF!</f>
        <v>#REF!</v>
      </c>
      <c r="AC104" s="195" t="e">
        <f>+'Ark1'!#REF!</f>
        <v>#REF!</v>
      </c>
      <c r="AD104" s="195" t="e">
        <f>+'Ark1'!#REF!</f>
        <v>#REF!</v>
      </c>
      <c r="AE104" s="1" t="e">
        <f>+'Ark1'!#REF!</f>
        <v>#REF!</v>
      </c>
      <c r="AF104" s="1" t="e">
        <f>+'Ark1'!#REF!</f>
        <v>#REF!</v>
      </c>
      <c r="AG104" s="92" t="e">
        <f>+'Ark1'!#REF!</f>
        <v>#REF!</v>
      </c>
      <c r="AH104" s="92" t="e">
        <f>+'Ark1'!#REF!</f>
        <v>#REF!</v>
      </c>
      <c r="AI104" s="11" t="e">
        <f>+'Ark1'!#REF!</f>
        <v>#REF!</v>
      </c>
      <c r="AJ104" s="11" t="e">
        <f>+'Ark1'!#REF!</f>
        <v>#REF!</v>
      </c>
      <c r="AK104" s="11" t="e">
        <f>+'Ark1'!#REF!</f>
        <v>#REF!</v>
      </c>
      <c r="AL104" s="1" t="e">
        <f t="shared" si="4"/>
        <v>#REF!</v>
      </c>
      <c r="AM104" s="1" t="e">
        <f t="shared" si="5"/>
        <v>#REF!</v>
      </c>
      <c r="AN104" s="46"/>
    </row>
    <row r="105" spans="23:40">
      <c r="W105" s="46"/>
      <c r="X105" t="e">
        <f>+'Ark1'!#REF!</f>
        <v>#REF!</v>
      </c>
      <c r="Y105" t="e">
        <f>+'Ark1'!#REF!</f>
        <v>#REF!</v>
      </c>
      <c r="Z105" s="3" t="s">
        <v>473</v>
      </c>
      <c r="AA105" t="e">
        <f>+'Ark1'!#REF!</f>
        <v>#REF!</v>
      </c>
      <c r="AB105" t="e">
        <f>+'Ark1'!#REF!</f>
        <v>#REF!</v>
      </c>
      <c r="AC105" s="195" t="e">
        <f>+'Ark1'!#REF!</f>
        <v>#REF!</v>
      </c>
      <c r="AD105" s="195" t="e">
        <f>+'Ark1'!#REF!</f>
        <v>#REF!</v>
      </c>
      <c r="AE105" s="1" t="e">
        <f>+'Ark1'!#REF!</f>
        <v>#REF!</v>
      </c>
      <c r="AF105" s="1" t="e">
        <f>+'Ark1'!#REF!</f>
        <v>#REF!</v>
      </c>
      <c r="AG105" s="92" t="e">
        <f>+'Ark1'!#REF!</f>
        <v>#REF!</v>
      </c>
      <c r="AH105" s="92" t="e">
        <f>+'Ark1'!#REF!</f>
        <v>#REF!</v>
      </c>
      <c r="AI105" s="11" t="e">
        <f>+'Ark1'!#REF!</f>
        <v>#REF!</v>
      </c>
      <c r="AJ105" s="11" t="e">
        <f>+'Ark1'!#REF!</f>
        <v>#REF!</v>
      </c>
      <c r="AK105" s="11" t="e">
        <f>+'Ark1'!#REF!</f>
        <v>#REF!</v>
      </c>
      <c r="AL105" s="1" t="e">
        <f t="shared" si="4"/>
        <v>#REF!</v>
      </c>
      <c r="AM105" s="1" t="e">
        <f t="shared" si="5"/>
        <v>#REF!</v>
      </c>
      <c r="AN105" s="46"/>
    </row>
    <row r="106" spans="23:40">
      <c r="W106" s="46"/>
      <c r="X106" s="53" t="e">
        <f>+'Ark1'!#REF!</f>
        <v>#REF!</v>
      </c>
      <c r="Y106" s="53" t="e">
        <f>+'Ark1'!#REF!</f>
        <v>#REF!</v>
      </c>
      <c r="Z106" s="54" t="s">
        <v>458</v>
      </c>
      <c r="AA106" s="53" t="e">
        <f>+'Ark1'!#REF!</f>
        <v>#REF!</v>
      </c>
      <c r="AB106" s="53" t="e">
        <f>+'Ark1'!#REF!</f>
        <v>#REF!</v>
      </c>
      <c r="AC106" s="177" t="e">
        <f>+'Ark1'!#REF!</f>
        <v>#REF!</v>
      </c>
      <c r="AD106" s="177" t="e">
        <f>+'Ark1'!#REF!</f>
        <v>#REF!</v>
      </c>
      <c r="AE106" s="55" t="e">
        <f>+'Ark1'!#REF!</f>
        <v>#REF!</v>
      </c>
      <c r="AF106" s="55" t="e">
        <f>+'Ark1'!#REF!</f>
        <v>#REF!</v>
      </c>
      <c r="AG106" s="155" t="e">
        <f>+'Ark1'!#REF!</f>
        <v>#REF!</v>
      </c>
      <c r="AH106" s="155" t="e">
        <f>+'Ark1'!#REF!</f>
        <v>#REF!</v>
      </c>
      <c r="AI106" s="74" t="e">
        <f>+'Ark1'!#REF!</f>
        <v>#REF!</v>
      </c>
      <c r="AJ106" s="74" t="e">
        <f>+'Ark1'!#REF!</f>
        <v>#REF!</v>
      </c>
      <c r="AK106" s="74" t="e">
        <f>+'Ark1'!#REF!</f>
        <v>#REF!</v>
      </c>
      <c r="AL106" s="55" t="e">
        <f t="shared" si="4"/>
        <v>#REF!</v>
      </c>
      <c r="AM106" s="55" t="e">
        <f t="shared" si="5"/>
        <v>#REF!</v>
      </c>
      <c r="AN106" s="46"/>
    </row>
    <row r="107" spans="23:40">
      <c r="W107" s="46"/>
      <c r="X107" s="53" t="e">
        <f>+'Ark1'!#REF!</f>
        <v>#REF!</v>
      </c>
      <c r="Y107" s="53" t="e">
        <f>+'Ark1'!#REF!</f>
        <v>#REF!</v>
      </c>
      <c r="Z107" s="54" t="s">
        <v>459</v>
      </c>
      <c r="AA107" s="53" t="e">
        <f>+'Ark1'!#REF!</f>
        <v>#REF!</v>
      </c>
      <c r="AB107" s="53" t="e">
        <f>+'Ark1'!#REF!</f>
        <v>#REF!</v>
      </c>
      <c r="AC107" s="177" t="e">
        <f>+'Ark1'!#REF!</f>
        <v>#REF!</v>
      </c>
      <c r="AD107" s="177" t="e">
        <f>+'Ark1'!#REF!</f>
        <v>#REF!</v>
      </c>
      <c r="AE107" s="55" t="e">
        <f>+'Ark1'!#REF!</f>
        <v>#REF!</v>
      </c>
      <c r="AF107" s="55" t="e">
        <f>+'Ark1'!#REF!</f>
        <v>#REF!</v>
      </c>
      <c r="AG107" s="155" t="e">
        <f>+'Ark1'!#REF!</f>
        <v>#REF!</v>
      </c>
      <c r="AH107" s="155" t="e">
        <f>+'Ark1'!#REF!</f>
        <v>#REF!</v>
      </c>
      <c r="AI107" s="74" t="e">
        <f>+'Ark1'!#REF!</f>
        <v>#REF!</v>
      </c>
      <c r="AJ107" s="74" t="e">
        <f>+'Ark1'!#REF!</f>
        <v>#REF!</v>
      </c>
      <c r="AK107" s="74" t="e">
        <f>+'Ark1'!#REF!</f>
        <v>#REF!</v>
      </c>
      <c r="AL107" s="55" t="e">
        <f t="shared" si="4"/>
        <v>#REF!</v>
      </c>
      <c r="AM107" s="55" t="e">
        <f t="shared" si="5"/>
        <v>#REF!</v>
      </c>
      <c r="AN107" s="46"/>
    </row>
    <row r="108" spans="23:40">
      <c r="W108" s="46"/>
      <c r="X108" s="53" t="e">
        <f>+'Ark1'!#REF!</f>
        <v>#REF!</v>
      </c>
      <c r="Y108" s="53" t="e">
        <f>+'Ark1'!#REF!</f>
        <v>#REF!</v>
      </c>
      <c r="Z108" s="54" t="s">
        <v>460</v>
      </c>
      <c r="AA108" s="53" t="e">
        <f>+'Ark1'!#REF!</f>
        <v>#REF!</v>
      </c>
      <c r="AB108" s="53" t="e">
        <f>+'Ark1'!#REF!</f>
        <v>#REF!</v>
      </c>
      <c r="AC108" s="177" t="e">
        <f>+'Ark1'!#REF!</f>
        <v>#REF!</v>
      </c>
      <c r="AD108" s="177" t="e">
        <f>+'Ark1'!#REF!</f>
        <v>#REF!</v>
      </c>
      <c r="AE108" s="55" t="e">
        <f>+'Ark1'!#REF!</f>
        <v>#REF!</v>
      </c>
      <c r="AF108" s="55" t="e">
        <f>+'Ark1'!#REF!</f>
        <v>#REF!</v>
      </c>
      <c r="AG108" s="155" t="e">
        <f>+'Ark1'!#REF!</f>
        <v>#REF!</v>
      </c>
      <c r="AH108" s="155" t="e">
        <f>+'Ark1'!#REF!</f>
        <v>#REF!</v>
      </c>
      <c r="AI108" s="74" t="e">
        <f>+'Ark1'!#REF!</f>
        <v>#REF!</v>
      </c>
      <c r="AJ108" s="74" t="e">
        <f>+'Ark1'!#REF!</f>
        <v>#REF!</v>
      </c>
      <c r="AK108" s="74" t="e">
        <f>+'Ark1'!#REF!</f>
        <v>#REF!</v>
      </c>
      <c r="AL108" s="55" t="e">
        <f t="shared" si="4"/>
        <v>#REF!</v>
      </c>
      <c r="AM108" s="55" t="e">
        <f t="shared" si="5"/>
        <v>#REF!</v>
      </c>
      <c r="AN108" s="46"/>
    </row>
    <row r="109" spans="23:40">
      <c r="W109" s="46"/>
      <c r="X109" s="53" t="e">
        <f>+'Ark1'!#REF!</f>
        <v>#REF!</v>
      </c>
      <c r="Y109" s="53" t="e">
        <f>+'Ark1'!#REF!</f>
        <v>#REF!</v>
      </c>
      <c r="Z109" s="54" t="s">
        <v>461</v>
      </c>
      <c r="AA109" s="53" t="e">
        <f>+'Ark1'!#REF!</f>
        <v>#REF!</v>
      </c>
      <c r="AB109" s="53" t="e">
        <f>+'Ark1'!#REF!</f>
        <v>#REF!</v>
      </c>
      <c r="AC109" s="177" t="e">
        <f>+'Ark1'!#REF!</f>
        <v>#REF!</v>
      </c>
      <c r="AD109" s="177" t="e">
        <f>+'Ark1'!#REF!</f>
        <v>#REF!</v>
      </c>
      <c r="AE109" s="55" t="e">
        <f>+'Ark1'!#REF!</f>
        <v>#REF!</v>
      </c>
      <c r="AF109" s="55" t="e">
        <f>+'Ark1'!#REF!</f>
        <v>#REF!</v>
      </c>
      <c r="AG109" s="155" t="e">
        <f>+'Ark1'!#REF!</f>
        <v>#REF!</v>
      </c>
      <c r="AH109" s="155" t="e">
        <f>+'Ark1'!#REF!</f>
        <v>#REF!</v>
      </c>
      <c r="AI109" s="74" t="e">
        <f>+'Ark1'!#REF!</f>
        <v>#REF!</v>
      </c>
      <c r="AJ109" s="74" t="e">
        <f>+'Ark1'!#REF!</f>
        <v>#REF!</v>
      </c>
      <c r="AK109" s="74" t="e">
        <f>+'Ark1'!#REF!</f>
        <v>#REF!</v>
      </c>
      <c r="AL109" s="55" t="e">
        <f t="shared" si="4"/>
        <v>#REF!</v>
      </c>
      <c r="AM109" s="55" t="e">
        <f t="shared" si="5"/>
        <v>#REF!</v>
      </c>
      <c r="AN109" s="46"/>
    </row>
    <row r="110" spans="23:40">
      <c r="W110" s="46"/>
      <c r="X110" s="53" t="e">
        <f>+'Ark1'!#REF!</f>
        <v>#REF!</v>
      </c>
      <c r="Y110" s="53" t="e">
        <f>+'Ark1'!#REF!</f>
        <v>#REF!</v>
      </c>
      <c r="Z110" s="54" t="s">
        <v>462</v>
      </c>
      <c r="AA110" s="53" t="e">
        <f>+'Ark1'!#REF!</f>
        <v>#REF!</v>
      </c>
      <c r="AB110" s="53" t="e">
        <f>+'Ark1'!#REF!</f>
        <v>#REF!</v>
      </c>
      <c r="AC110" s="177" t="e">
        <f>+'Ark1'!#REF!</f>
        <v>#REF!</v>
      </c>
      <c r="AD110" s="177" t="e">
        <f>+'Ark1'!#REF!</f>
        <v>#REF!</v>
      </c>
      <c r="AE110" s="55" t="e">
        <f>+'Ark1'!#REF!</f>
        <v>#REF!</v>
      </c>
      <c r="AF110" s="55" t="e">
        <f>+'Ark1'!#REF!</f>
        <v>#REF!</v>
      </c>
      <c r="AG110" s="155" t="e">
        <f>+'Ark1'!#REF!</f>
        <v>#REF!</v>
      </c>
      <c r="AH110" s="155" t="e">
        <f>+'Ark1'!#REF!</f>
        <v>#REF!</v>
      </c>
      <c r="AI110" s="74" t="e">
        <f>+'Ark1'!#REF!</f>
        <v>#REF!</v>
      </c>
      <c r="AJ110" s="74" t="e">
        <f>+'Ark1'!#REF!</f>
        <v>#REF!</v>
      </c>
      <c r="AK110" s="74" t="e">
        <f>+'Ark1'!#REF!</f>
        <v>#REF!</v>
      </c>
      <c r="AL110" s="55" t="e">
        <f t="shared" si="4"/>
        <v>#REF!</v>
      </c>
      <c r="AM110" s="55" t="e">
        <f t="shared" si="5"/>
        <v>#REF!</v>
      </c>
      <c r="AN110" s="46"/>
    </row>
    <row r="111" spans="23:40">
      <c r="W111" s="46"/>
      <c r="X111" s="53" t="e">
        <f>+'Ark1'!#REF!</f>
        <v>#REF!</v>
      </c>
      <c r="Y111" s="53" t="e">
        <f>+'Ark1'!#REF!</f>
        <v>#REF!</v>
      </c>
      <c r="Z111" s="54" t="s">
        <v>463</v>
      </c>
      <c r="AA111" s="53" t="e">
        <f>+'Ark1'!#REF!</f>
        <v>#REF!</v>
      </c>
      <c r="AB111" s="53" t="e">
        <f>+'Ark1'!#REF!</f>
        <v>#REF!</v>
      </c>
      <c r="AC111" s="177" t="e">
        <f>+'Ark1'!#REF!</f>
        <v>#REF!</v>
      </c>
      <c r="AD111" s="177" t="e">
        <f>+'Ark1'!#REF!</f>
        <v>#REF!</v>
      </c>
      <c r="AE111" s="55" t="e">
        <f>+'Ark1'!#REF!</f>
        <v>#REF!</v>
      </c>
      <c r="AF111" s="55" t="e">
        <f>+'Ark1'!#REF!</f>
        <v>#REF!</v>
      </c>
      <c r="AG111" s="155" t="e">
        <f>+'Ark1'!#REF!</f>
        <v>#REF!</v>
      </c>
      <c r="AH111" s="155" t="e">
        <f>+'Ark1'!#REF!</f>
        <v>#REF!</v>
      </c>
      <c r="AI111" s="74" t="e">
        <f>+'Ark1'!#REF!</f>
        <v>#REF!</v>
      </c>
      <c r="AJ111" s="74" t="e">
        <f>+'Ark1'!#REF!</f>
        <v>#REF!</v>
      </c>
      <c r="AK111" s="74" t="e">
        <f>+'Ark1'!#REF!</f>
        <v>#REF!</v>
      </c>
      <c r="AL111" s="55" t="e">
        <f t="shared" si="4"/>
        <v>#REF!</v>
      </c>
      <c r="AM111" s="55" t="e">
        <f t="shared" si="5"/>
        <v>#REF!</v>
      </c>
      <c r="AN111" s="46"/>
    </row>
    <row r="112" spans="23:40">
      <c r="W112" s="46"/>
      <c r="X112" s="53" t="e">
        <f>+'Ark1'!#REF!</f>
        <v>#REF!</v>
      </c>
      <c r="Y112" s="53" t="e">
        <f>+'Ark1'!#REF!</f>
        <v>#REF!</v>
      </c>
      <c r="Z112" s="54" t="s">
        <v>464</v>
      </c>
      <c r="AA112" s="53" t="e">
        <f>+'Ark1'!#REF!</f>
        <v>#REF!</v>
      </c>
      <c r="AB112" s="53" t="e">
        <f>+'Ark1'!#REF!</f>
        <v>#REF!</v>
      </c>
      <c r="AC112" s="177" t="e">
        <f>+'Ark1'!#REF!</f>
        <v>#REF!</v>
      </c>
      <c r="AD112" s="177" t="e">
        <f>+'Ark1'!#REF!</f>
        <v>#REF!</v>
      </c>
      <c r="AE112" s="55" t="e">
        <f>+'Ark1'!#REF!</f>
        <v>#REF!</v>
      </c>
      <c r="AF112" s="55" t="e">
        <f>+'Ark1'!#REF!</f>
        <v>#REF!</v>
      </c>
      <c r="AG112" s="155" t="e">
        <f>+'Ark1'!#REF!</f>
        <v>#REF!</v>
      </c>
      <c r="AH112" s="155" t="e">
        <f>+'Ark1'!#REF!</f>
        <v>#REF!</v>
      </c>
      <c r="AI112" s="74" t="e">
        <f>+'Ark1'!#REF!</f>
        <v>#REF!</v>
      </c>
      <c r="AJ112" s="74" t="e">
        <f>+'Ark1'!#REF!</f>
        <v>#REF!</v>
      </c>
      <c r="AK112" s="74" t="e">
        <f>+'Ark1'!#REF!</f>
        <v>#REF!</v>
      </c>
      <c r="AL112" s="55" t="e">
        <f t="shared" si="4"/>
        <v>#REF!</v>
      </c>
      <c r="AM112" s="55" t="e">
        <f t="shared" si="5"/>
        <v>#REF!</v>
      </c>
      <c r="AN112" s="46"/>
    </row>
    <row r="113" spans="23:40">
      <c r="W113" s="46"/>
      <c r="X113" s="53" t="e">
        <f>+'Ark1'!#REF!</f>
        <v>#REF!</v>
      </c>
      <c r="Y113" s="53" t="e">
        <f>+'Ark1'!#REF!</f>
        <v>#REF!</v>
      </c>
      <c r="Z113" s="54" t="s">
        <v>465</v>
      </c>
      <c r="AA113" s="53" t="e">
        <f>+'Ark1'!#REF!</f>
        <v>#REF!</v>
      </c>
      <c r="AB113" s="53" t="e">
        <f>+'Ark1'!#REF!</f>
        <v>#REF!</v>
      </c>
      <c r="AC113" s="177" t="e">
        <f>+'Ark1'!#REF!</f>
        <v>#REF!</v>
      </c>
      <c r="AD113" s="177" t="e">
        <f>+'Ark1'!#REF!</f>
        <v>#REF!</v>
      </c>
      <c r="AE113" s="55" t="e">
        <f>+'Ark1'!#REF!</f>
        <v>#REF!</v>
      </c>
      <c r="AF113" s="55" t="e">
        <f>+'Ark1'!#REF!</f>
        <v>#REF!</v>
      </c>
      <c r="AG113" s="155" t="e">
        <f>+'Ark1'!#REF!</f>
        <v>#REF!</v>
      </c>
      <c r="AH113" s="155" t="e">
        <f>+'Ark1'!#REF!</f>
        <v>#REF!</v>
      </c>
      <c r="AI113" s="74" t="e">
        <f>+'Ark1'!#REF!</f>
        <v>#REF!</v>
      </c>
      <c r="AJ113" s="74" t="e">
        <f>+'Ark1'!#REF!</f>
        <v>#REF!</v>
      </c>
      <c r="AK113" s="74" t="e">
        <f>+'Ark1'!#REF!</f>
        <v>#REF!</v>
      </c>
      <c r="AL113" s="55" t="e">
        <f t="shared" si="4"/>
        <v>#REF!</v>
      </c>
      <c r="AM113" s="55" t="e">
        <f t="shared" si="5"/>
        <v>#REF!</v>
      </c>
      <c r="AN113" s="46"/>
    </row>
    <row r="114" spans="23:40">
      <c r="W114" s="46"/>
      <c r="X114" s="53" t="e">
        <f>+'Ark1'!#REF!</f>
        <v>#REF!</v>
      </c>
      <c r="Y114" s="53" t="e">
        <f>+'Ark1'!#REF!</f>
        <v>#REF!</v>
      </c>
      <c r="Z114" s="54" t="s">
        <v>466</v>
      </c>
      <c r="AA114" s="53" t="e">
        <f>+'Ark1'!#REF!</f>
        <v>#REF!</v>
      </c>
      <c r="AB114" s="53" t="e">
        <f>+'Ark1'!#REF!</f>
        <v>#REF!</v>
      </c>
      <c r="AC114" s="177" t="e">
        <f>+'Ark1'!#REF!</f>
        <v>#REF!</v>
      </c>
      <c r="AD114" s="177" t="e">
        <f>+'Ark1'!#REF!</f>
        <v>#REF!</v>
      </c>
      <c r="AE114" s="55" t="e">
        <f>+'Ark1'!#REF!</f>
        <v>#REF!</v>
      </c>
      <c r="AF114" s="55" t="e">
        <f>+'Ark1'!#REF!</f>
        <v>#REF!</v>
      </c>
      <c r="AG114" s="155" t="e">
        <f>+'Ark1'!#REF!</f>
        <v>#REF!</v>
      </c>
      <c r="AH114" s="155" t="e">
        <f>+'Ark1'!#REF!</f>
        <v>#REF!</v>
      </c>
      <c r="AI114" s="74" t="e">
        <f>+'Ark1'!#REF!</f>
        <v>#REF!</v>
      </c>
      <c r="AJ114" s="74" t="e">
        <f>+'Ark1'!#REF!</f>
        <v>#REF!</v>
      </c>
      <c r="AK114" s="74" t="e">
        <f>+'Ark1'!#REF!</f>
        <v>#REF!</v>
      </c>
      <c r="AL114" s="55" t="e">
        <f t="shared" si="4"/>
        <v>#REF!</v>
      </c>
      <c r="AM114" s="55" t="e">
        <f t="shared" si="5"/>
        <v>#REF!</v>
      </c>
      <c r="AN114" s="46"/>
    </row>
    <row r="115" spans="23:40">
      <c r="W115" s="46"/>
      <c r="X115" s="53" t="e">
        <f>+'Ark1'!#REF!</f>
        <v>#REF!</v>
      </c>
      <c r="Y115" s="53" t="e">
        <f>+'Ark1'!#REF!</f>
        <v>#REF!</v>
      </c>
      <c r="Z115" s="54" t="s">
        <v>467</v>
      </c>
      <c r="AA115" s="53" t="e">
        <f>+'Ark1'!#REF!</f>
        <v>#REF!</v>
      </c>
      <c r="AB115" s="53" t="e">
        <f>+'Ark1'!#REF!</f>
        <v>#REF!</v>
      </c>
      <c r="AC115" s="177" t="e">
        <f>+'Ark1'!#REF!</f>
        <v>#REF!</v>
      </c>
      <c r="AD115" s="177" t="e">
        <f>+'Ark1'!#REF!</f>
        <v>#REF!</v>
      </c>
      <c r="AE115" s="55" t="e">
        <f>+'Ark1'!#REF!</f>
        <v>#REF!</v>
      </c>
      <c r="AF115" s="55" t="e">
        <f>+'Ark1'!#REF!</f>
        <v>#REF!</v>
      </c>
      <c r="AG115" s="155" t="e">
        <f>+'Ark1'!#REF!</f>
        <v>#REF!</v>
      </c>
      <c r="AH115" s="155" t="e">
        <f>+'Ark1'!#REF!</f>
        <v>#REF!</v>
      </c>
      <c r="AI115" s="74" t="e">
        <f>+'Ark1'!#REF!</f>
        <v>#REF!</v>
      </c>
      <c r="AJ115" s="74" t="e">
        <f>+'Ark1'!#REF!</f>
        <v>#REF!</v>
      </c>
      <c r="AK115" s="74" t="e">
        <f>+'Ark1'!#REF!</f>
        <v>#REF!</v>
      </c>
      <c r="AL115" s="55" t="e">
        <f t="shared" si="4"/>
        <v>#REF!</v>
      </c>
      <c r="AM115" s="55" t="e">
        <f t="shared" si="5"/>
        <v>#REF!</v>
      </c>
      <c r="AN115" s="46"/>
    </row>
    <row r="116" spans="23:40">
      <c r="W116" s="46"/>
      <c r="X116" s="53" t="e">
        <f>+'Ark1'!#REF!</f>
        <v>#REF!</v>
      </c>
      <c r="Y116" s="53" t="e">
        <f>+'Ark1'!#REF!</f>
        <v>#REF!</v>
      </c>
      <c r="Z116" s="54" t="s">
        <v>468</v>
      </c>
      <c r="AA116" s="53" t="e">
        <f>+'Ark1'!#REF!</f>
        <v>#REF!</v>
      </c>
      <c r="AB116" s="53" t="e">
        <f>+'Ark1'!#REF!</f>
        <v>#REF!</v>
      </c>
      <c r="AC116" s="177" t="e">
        <f>+'Ark1'!#REF!</f>
        <v>#REF!</v>
      </c>
      <c r="AD116" s="177" t="e">
        <f>+'Ark1'!#REF!</f>
        <v>#REF!</v>
      </c>
      <c r="AE116" s="55" t="e">
        <f>+'Ark1'!#REF!</f>
        <v>#REF!</v>
      </c>
      <c r="AF116" s="55" t="e">
        <f>+'Ark1'!#REF!</f>
        <v>#REF!</v>
      </c>
      <c r="AG116" s="155" t="e">
        <f>+'Ark1'!#REF!</f>
        <v>#REF!</v>
      </c>
      <c r="AH116" s="155" t="e">
        <f>+'Ark1'!#REF!</f>
        <v>#REF!</v>
      </c>
      <c r="AI116" s="74" t="e">
        <f>+'Ark1'!#REF!</f>
        <v>#REF!</v>
      </c>
      <c r="AJ116" s="74" t="e">
        <f>+'Ark1'!#REF!</f>
        <v>#REF!</v>
      </c>
      <c r="AK116" s="74" t="e">
        <f>+'Ark1'!#REF!</f>
        <v>#REF!</v>
      </c>
      <c r="AL116" s="55" t="e">
        <f t="shared" si="4"/>
        <v>#REF!</v>
      </c>
      <c r="AM116" s="55" t="e">
        <f t="shared" si="5"/>
        <v>#REF!</v>
      </c>
      <c r="AN116" s="46"/>
    </row>
    <row r="117" spans="23:40">
      <c r="W117" s="46"/>
      <c r="X117" s="53" t="e">
        <f>+'Ark1'!#REF!</f>
        <v>#REF!</v>
      </c>
      <c r="Y117" s="53" t="e">
        <f>+'Ark1'!#REF!</f>
        <v>#REF!</v>
      </c>
      <c r="Z117" s="54" t="s">
        <v>469</v>
      </c>
      <c r="AA117" s="53" t="e">
        <f>+'Ark1'!#REF!</f>
        <v>#REF!</v>
      </c>
      <c r="AB117" s="53" t="e">
        <f>+'Ark1'!#REF!</f>
        <v>#REF!</v>
      </c>
      <c r="AC117" s="177" t="e">
        <f>+'Ark1'!#REF!</f>
        <v>#REF!</v>
      </c>
      <c r="AD117" s="177" t="e">
        <f>+'Ark1'!#REF!</f>
        <v>#REF!</v>
      </c>
      <c r="AE117" s="55" t="e">
        <f>+'Ark1'!#REF!</f>
        <v>#REF!</v>
      </c>
      <c r="AF117" s="55" t="e">
        <f>+'Ark1'!#REF!</f>
        <v>#REF!</v>
      </c>
      <c r="AG117" s="155" t="e">
        <f>+'Ark1'!#REF!</f>
        <v>#REF!</v>
      </c>
      <c r="AH117" s="155" t="e">
        <f>+'Ark1'!#REF!</f>
        <v>#REF!</v>
      </c>
      <c r="AI117" s="74" t="e">
        <f>+'Ark1'!#REF!</f>
        <v>#REF!</v>
      </c>
      <c r="AJ117" s="74" t="e">
        <f>+'Ark1'!#REF!</f>
        <v>#REF!</v>
      </c>
      <c r="AK117" s="74" t="e">
        <f>+'Ark1'!#REF!</f>
        <v>#REF!</v>
      </c>
      <c r="AL117" s="55" t="e">
        <f t="shared" si="4"/>
        <v>#REF!</v>
      </c>
      <c r="AM117" s="55" t="e">
        <f t="shared" si="5"/>
        <v>#REF!</v>
      </c>
      <c r="AN117" s="46"/>
    </row>
    <row r="118" spans="23:40">
      <c r="W118" s="46"/>
      <c r="X118" s="53" t="e">
        <f>+'Ark1'!#REF!</f>
        <v>#REF!</v>
      </c>
      <c r="Y118" s="53" t="e">
        <f>+'Ark1'!#REF!</f>
        <v>#REF!</v>
      </c>
      <c r="Z118" s="54" t="s">
        <v>470</v>
      </c>
      <c r="AA118" s="53" t="e">
        <f>+'Ark1'!#REF!</f>
        <v>#REF!</v>
      </c>
      <c r="AB118" s="53" t="e">
        <f>+'Ark1'!#REF!</f>
        <v>#REF!</v>
      </c>
      <c r="AC118" s="177" t="e">
        <f>+'Ark1'!#REF!</f>
        <v>#REF!</v>
      </c>
      <c r="AD118" s="177" t="e">
        <f>+'Ark1'!#REF!</f>
        <v>#REF!</v>
      </c>
      <c r="AE118" s="55" t="e">
        <f>+'Ark1'!#REF!</f>
        <v>#REF!</v>
      </c>
      <c r="AF118" s="55" t="e">
        <f>+'Ark1'!#REF!</f>
        <v>#REF!</v>
      </c>
      <c r="AG118" s="155" t="e">
        <f>+'Ark1'!#REF!</f>
        <v>#REF!</v>
      </c>
      <c r="AH118" s="155" t="e">
        <f>+'Ark1'!#REF!</f>
        <v>#REF!</v>
      </c>
      <c r="AI118" s="74" t="e">
        <f>+'Ark1'!#REF!</f>
        <v>#REF!</v>
      </c>
      <c r="AJ118" s="74" t="e">
        <f>+'Ark1'!#REF!</f>
        <v>#REF!</v>
      </c>
      <c r="AK118" s="74" t="e">
        <f>+'Ark1'!#REF!</f>
        <v>#REF!</v>
      </c>
      <c r="AL118" s="55" t="e">
        <f t="shared" si="4"/>
        <v>#REF!</v>
      </c>
      <c r="AM118" s="55" t="e">
        <f t="shared" si="5"/>
        <v>#REF!</v>
      </c>
      <c r="AN118" s="46"/>
    </row>
    <row r="119" spans="23:40">
      <c r="W119" s="46"/>
      <c r="X119" s="53" t="e">
        <f>+'Ark1'!#REF!</f>
        <v>#REF!</v>
      </c>
      <c r="Y119" s="53" t="e">
        <f>+'Ark1'!#REF!</f>
        <v>#REF!</v>
      </c>
      <c r="Z119" s="54" t="s">
        <v>471</v>
      </c>
      <c r="AA119" s="53" t="e">
        <f>+'Ark1'!#REF!</f>
        <v>#REF!</v>
      </c>
      <c r="AB119" s="53" t="e">
        <f>+'Ark1'!#REF!</f>
        <v>#REF!</v>
      </c>
      <c r="AC119" s="177" t="e">
        <f>+'Ark1'!#REF!</f>
        <v>#REF!</v>
      </c>
      <c r="AD119" s="177" t="e">
        <f>+'Ark1'!#REF!</f>
        <v>#REF!</v>
      </c>
      <c r="AE119" s="55" t="e">
        <f>+'Ark1'!#REF!</f>
        <v>#REF!</v>
      </c>
      <c r="AF119" s="55" t="e">
        <f>+'Ark1'!#REF!</f>
        <v>#REF!</v>
      </c>
      <c r="AG119" s="155" t="e">
        <f>+'Ark1'!#REF!</f>
        <v>#REF!</v>
      </c>
      <c r="AH119" s="155" t="e">
        <f>+'Ark1'!#REF!</f>
        <v>#REF!</v>
      </c>
      <c r="AI119" s="74" t="e">
        <f>+'Ark1'!#REF!</f>
        <v>#REF!</v>
      </c>
      <c r="AJ119" s="74" t="e">
        <f>+'Ark1'!#REF!</f>
        <v>#REF!</v>
      </c>
      <c r="AK119" s="74" t="e">
        <f>+'Ark1'!#REF!</f>
        <v>#REF!</v>
      </c>
      <c r="AL119" s="55" t="e">
        <f t="shared" si="4"/>
        <v>#REF!</v>
      </c>
      <c r="AM119" s="55" t="e">
        <f t="shared" si="5"/>
        <v>#REF!</v>
      </c>
      <c r="AN119" s="46"/>
    </row>
    <row r="120" spans="23:40">
      <c r="W120" s="46"/>
      <c r="X120" s="53" t="e">
        <f>+'Ark1'!#REF!</f>
        <v>#REF!</v>
      </c>
      <c r="Y120" s="53" t="e">
        <f>+'Ark1'!#REF!</f>
        <v>#REF!</v>
      </c>
      <c r="Z120" s="54" t="s">
        <v>472</v>
      </c>
      <c r="AA120" s="53" t="e">
        <f>+'Ark1'!#REF!</f>
        <v>#REF!</v>
      </c>
      <c r="AB120" s="53" t="e">
        <f>+'Ark1'!#REF!</f>
        <v>#REF!</v>
      </c>
      <c r="AC120" s="177" t="e">
        <f>+'Ark1'!#REF!</f>
        <v>#REF!</v>
      </c>
      <c r="AD120" s="177" t="e">
        <f>+'Ark1'!#REF!</f>
        <v>#REF!</v>
      </c>
      <c r="AE120" s="55" t="e">
        <f>+'Ark1'!#REF!</f>
        <v>#REF!</v>
      </c>
      <c r="AF120" s="55" t="e">
        <f>+'Ark1'!#REF!</f>
        <v>#REF!</v>
      </c>
      <c r="AG120" s="155" t="e">
        <f>+'Ark1'!#REF!</f>
        <v>#REF!</v>
      </c>
      <c r="AH120" s="155" t="e">
        <f>+'Ark1'!#REF!</f>
        <v>#REF!</v>
      </c>
      <c r="AI120" s="74" t="e">
        <f>+'Ark1'!#REF!</f>
        <v>#REF!</v>
      </c>
      <c r="AJ120" s="74" t="e">
        <f>+'Ark1'!#REF!</f>
        <v>#REF!</v>
      </c>
      <c r="AK120" s="74" t="e">
        <f>+'Ark1'!#REF!</f>
        <v>#REF!</v>
      </c>
      <c r="AL120" s="55" t="e">
        <f t="shared" si="4"/>
        <v>#REF!</v>
      </c>
      <c r="AM120" s="55" t="e">
        <f t="shared" si="5"/>
        <v>#REF!</v>
      </c>
      <c r="AN120" s="46"/>
    </row>
    <row r="121" spans="23:40">
      <c r="W121" s="46"/>
      <c r="X121" s="53" t="e">
        <f>+'Ark1'!#REF!</f>
        <v>#REF!</v>
      </c>
      <c r="Y121" s="53" t="e">
        <f>+'Ark1'!#REF!</f>
        <v>#REF!</v>
      </c>
      <c r="Z121" s="54" t="s">
        <v>473</v>
      </c>
      <c r="AA121" s="53" t="e">
        <f>+'Ark1'!#REF!</f>
        <v>#REF!</v>
      </c>
      <c r="AB121" s="53" t="e">
        <f>+'Ark1'!#REF!</f>
        <v>#REF!</v>
      </c>
      <c r="AC121" s="177" t="e">
        <f>+'Ark1'!#REF!</f>
        <v>#REF!</v>
      </c>
      <c r="AD121" s="177" t="e">
        <f>+'Ark1'!#REF!</f>
        <v>#REF!</v>
      </c>
      <c r="AE121" s="55" t="e">
        <f>+'Ark1'!#REF!</f>
        <v>#REF!</v>
      </c>
      <c r="AF121" s="55" t="e">
        <f>+'Ark1'!#REF!</f>
        <v>#REF!</v>
      </c>
      <c r="AG121" s="155" t="e">
        <f>+'Ark1'!#REF!</f>
        <v>#REF!</v>
      </c>
      <c r="AH121" s="155" t="e">
        <f>+'Ark1'!#REF!</f>
        <v>#REF!</v>
      </c>
      <c r="AI121" s="74" t="e">
        <f>+'Ark1'!#REF!</f>
        <v>#REF!</v>
      </c>
      <c r="AJ121" s="74" t="e">
        <f>+'Ark1'!#REF!</f>
        <v>#REF!</v>
      </c>
      <c r="AK121" s="74" t="e">
        <f>+'Ark1'!#REF!</f>
        <v>#REF!</v>
      </c>
      <c r="AL121" s="55" t="e">
        <f t="shared" si="4"/>
        <v>#REF!</v>
      </c>
      <c r="AM121" s="55" t="e">
        <f t="shared" si="5"/>
        <v>#REF!</v>
      </c>
      <c r="AN121" s="46"/>
    </row>
    <row r="122" spans="23:40">
      <c r="W122" s="46"/>
      <c r="X122" t="e">
        <f>+'Ark1'!#REF!</f>
        <v>#REF!</v>
      </c>
      <c r="Y122" t="e">
        <f>+'Ark1'!#REF!</f>
        <v>#REF!</v>
      </c>
      <c r="Z122" s="3" t="s">
        <v>458</v>
      </c>
      <c r="AA122" t="e">
        <f>+'Ark1'!#REF!</f>
        <v>#REF!</v>
      </c>
      <c r="AB122" t="e">
        <f>+'Ark1'!#REF!</f>
        <v>#REF!</v>
      </c>
      <c r="AC122" s="195" t="e">
        <f>+'Ark1'!#REF!</f>
        <v>#REF!</v>
      </c>
      <c r="AD122" s="195" t="e">
        <f>+'Ark1'!#REF!</f>
        <v>#REF!</v>
      </c>
      <c r="AE122" s="1" t="e">
        <f>+'Ark1'!#REF!</f>
        <v>#REF!</v>
      </c>
      <c r="AF122" s="1" t="e">
        <f>+'Ark1'!#REF!</f>
        <v>#REF!</v>
      </c>
      <c r="AG122" s="92" t="e">
        <f>+'Ark1'!#REF!</f>
        <v>#REF!</v>
      </c>
      <c r="AH122" s="92" t="e">
        <f>+'Ark1'!#REF!</f>
        <v>#REF!</v>
      </c>
      <c r="AI122" s="11" t="e">
        <f>+'Ark1'!#REF!</f>
        <v>#REF!</v>
      </c>
      <c r="AJ122" s="11" t="e">
        <f>+'Ark1'!#REF!</f>
        <v>#REF!</v>
      </c>
      <c r="AK122" s="11" t="e">
        <f>+'Ark1'!#REF!</f>
        <v>#REF!</v>
      </c>
      <c r="AL122" s="1" t="e">
        <f t="shared" ref="AL122:AL185" si="6">+AG122/AE122</f>
        <v>#REF!</v>
      </c>
      <c r="AM122" s="1" t="e">
        <f t="shared" ref="AM122:AM185" si="7">+AB122/AA122</f>
        <v>#REF!</v>
      </c>
      <c r="AN122" s="46"/>
    </row>
    <row r="123" spans="23:40">
      <c r="W123" s="46"/>
      <c r="X123" t="e">
        <f>+'Ark1'!#REF!</f>
        <v>#REF!</v>
      </c>
      <c r="Y123" t="e">
        <f>+'Ark1'!#REF!</f>
        <v>#REF!</v>
      </c>
      <c r="Z123" s="3" t="s">
        <v>459</v>
      </c>
      <c r="AA123" t="e">
        <f>+'Ark1'!#REF!</f>
        <v>#REF!</v>
      </c>
      <c r="AB123" t="e">
        <f>+'Ark1'!#REF!</f>
        <v>#REF!</v>
      </c>
      <c r="AC123" s="195" t="e">
        <f>+'Ark1'!#REF!</f>
        <v>#REF!</v>
      </c>
      <c r="AD123" s="195" t="e">
        <f>+'Ark1'!#REF!</f>
        <v>#REF!</v>
      </c>
      <c r="AE123" s="1" t="e">
        <f>+'Ark1'!#REF!</f>
        <v>#REF!</v>
      </c>
      <c r="AF123" s="1" t="e">
        <f>+'Ark1'!#REF!</f>
        <v>#REF!</v>
      </c>
      <c r="AG123" s="92" t="e">
        <f>+'Ark1'!#REF!</f>
        <v>#REF!</v>
      </c>
      <c r="AH123" s="92" t="e">
        <f>+'Ark1'!#REF!</f>
        <v>#REF!</v>
      </c>
      <c r="AI123" s="11" t="e">
        <f>+'Ark1'!#REF!</f>
        <v>#REF!</v>
      </c>
      <c r="AJ123" s="11" t="e">
        <f>+'Ark1'!#REF!</f>
        <v>#REF!</v>
      </c>
      <c r="AK123" s="11" t="e">
        <f>+'Ark1'!#REF!</f>
        <v>#REF!</v>
      </c>
      <c r="AL123" s="1" t="e">
        <f t="shared" si="6"/>
        <v>#REF!</v>
      </c>
      <c r="AM123" s="1" t="e">
        <f t="shared" si="7"/>
        <v>#REF!</v>
      </c>
      <c r="AN123" s="46"/>
    </row>
    <row r="124" spans="23:40">
      <c r="W124" s="46"/>
      <c r="X124" t="e">
        <f>+'Ark1'!#REF!</f>
        <v>#REF!</v>
      </c>
      <c r="Y124" t="e">
        <f>+'Ark1'!#REF!</f>
        <v>#REF!</v>
      </c>
      <c r="Z124" s="3" t="s">
        <v>460</v>
      </c>
      <c r="AA124" t="e">
        <f>+'Ark1'!#REF!</f>
        <v>#REF!</v>
      </c>
      <c r="AB124" t="e">
        <f>+'Ark1'!#REF!</f>
        <v>#REF!</v>
      </c>
      <c r="AC124" s="195" t="e">
        <f>+'Ark1'!#REF!</f>
        <v>#REF!</v>
      </c>
      <c r="AD124" s="195" t="e">
        <f>+'Ark1'!#REF!</f>
        <v>#REF!</v>
      </c>
      <c r="AE124" s="1" t="e">
        <f>+'Ark1'!#REF!</f>
        <v>#REF!</v>
      </c>
      <c r="AF124" s="1" t="e">
        <f>+'Ark1'!#REF!</f>
        <v>#REF!</v>
      </c>
      <c r="AG124" s="92" t="e">
        <f>+'Ark1'!#REF!</f>
        <v>#REF!</v>
      </c>
      <c r="AH124" s="92" t="e">
        <f>+'Ark1'!#REF!</f>
        <v>#REF!</v>
      </c>
      <c r="AI124" s="11" t="e">
        <f>+'Ark1'!#REF!</f>
        <v>#REF!</v>
      </c>
      <c r="AJ124" s="11" t="e">
        <f>+'Ark1'!#REF!</f>
        <v>#REF!</v>
      </c>
      <c r="AK124" s="11" t="e">
        <f>+'Ark1'!#REF!</f>
        <v>#REF!</v>
      </c>
      <c r="AL124" s="1" t="e">
        <f t="shared" si="6"/>
        <v>#REF!</v>
      </c>
      <c r="AM124" s="1" t="e">
        <f t="shared" si="7"/>
        <v>#REF!</v>
      </c>
      <c r="AN124" s="46"/>
    </row>
    <row r="125" spans="23:40">
      <c r="W125" s="46"/>
      <c r="X125" t="e">
        <f>+'Ark1'!#REF!</f>
        <v>#REF!</v>
      </c>
      <c r="Y125" t="e">
        <f>+'Ark1'!#REF!</f>
        <v>#REF!</v>
      </c>
      <c r="Z125" s="3" t="s">
        <v>461</v>
      </c>
      <c r="AA125" t="e">
        <f>+'Ark1'!#REF!</f>
        <v>#REF!</v>
      </c>
      <c r="AB125" t="e">
        <f>+'Ark1'!#REF!</f>
        <v>#REF!</v>
      </c>
      <c r="AC125" s="195" t="e">
        <f>+'Ark1'!#REF!</f>
        <v>#REF!</v>
      </c>
      <c r="AD125" s="195" t="e">
        <f>+'Ark1'!#REF!</f>
        <v>#REF!</v>
      </c>
      <c r="AE125" s="1" t="e">
        <f>+'Ark1'!#REF!</f>
        <v>#REF!</v>
      </c>
      <c r="AF125" s="1" t="e">
        <f>+'Ark1'!#REF!</f>
        <v>#REF!</v>
      </c>
      <c r="AG125" s="92" t="e">
        <f>+'Ark1'!#REF!</f>
        <v>#REF!</v>
      </c>
      <c r="AH125" s="92" t="e">
        <f>+'Ark1'!#REF!</f>
        <v>#REF!</v>
      </c>
      <c r="AI125" s="11" t="e">
        <f>+'Ark1'!#REF!</f>
        <v>#REF!</v>
      </c>
      <c r="AJ125" s="11" t="e">
        <f>+'Ark1'!#REF!</f>
        <v>#REF!</v>
      </c>
      <c r="AK125" s="11" t="e">
        <f>+'Ark1'!#REF!</f>
        <v>#REF!</v>
      </c>
      <c r="AL125" s="1" t="e">
        <f t="shared" si="6"/>
        <v>#REF!</v>
      </c>
      <c r="AM125" s="1" t="e">
        <f t="shared" si="7"/>
        <v>#REF!</v>
      </c>
      <c r="AN125" s="46"/>
    </row>
    <row r="126" spans="23:40">
      <c r="W126" s="46"/>
      <c r="X126" t="e">
        <f>+'Ark1'!#REF!</f>
        <v>#REF!</v>
      </c>
      <c r="Y126" t="e">
        <f>+'Ark1'!#REF!</f>
        <v>#REF!</v>
      </c>
      <c r="Z126" s="3" t="s">
        <v>462</v>
      </c>
      <c r="AA126" t="e">
        <f>+'Ark1'!#REF!</f>
        <v>#REF!</v>
      </c>
      <c r="AB126" t="e">
        <f>+'Ark1'!#REF!</f>
        <v>#REF!</v>
      </c>
      <c r="AC126" s="195" t="e">
        <f>+'Ark1'!#REF!</f>
        <v>#REF!</v>
      </c>
      <c r="AD126" s="195" t="e">
        <f>+'Ark1'!#REF!</f>
        <v>#REF!</v>
      </c>
      <c r="AE126" s="1" t="e">
        <f>+'Ark1'!#REF!</f>
        <v>#REF!</v>
      </c>
      <c r="AF126" s="1" t="e">
        <f>+'Ark1'!#REF!</f>
        <v>#REF!</v>
      </c>
      <c r="AG126" s="92" t="e">
        <f>+'Ark1'!#REF!</f>
        <v>#REF!</v>
      </c>
      <c r="AH126" s="92" t="e">
        <f>+'Ark1'!#REF!</f>
        <v>#REF!</v>
      </c>
      <c r="AI126" s="11" t="e">
        <f>+'Ark1'!#REF!</f>
        <v>#REF!</v>
      </c>
      <c r="AJ126" s="11" t="e">
        <f>+'Ark1'!#REF!</f>
        <v>#REF!</v>
      </c>
      <c r="AK126" s="11" t="e">
        <f>+'Ark1'!#REF!</f>
        <v>#REF!</v>
      </c>
      <c r="AL126" s="1" t="e">
        <f t="shared" si="6"/>
        <v>#REF!</v>
      </c>
      <c r="AM126" s="1" t="e">
        <f t="shared" si="7"/>
        <v>#REF!</v>
      </c>
      <c r="AN126" s="46"/>
    </row>
    <row r="127" spans="23:40">
      <c r="W127" s="46"/>
      <c r="X127" t="e">
        <f>+'Ark1'!#REF!</f>
        <v>#REF!</v>
      </c>
      <c r="Y127" t="e">
        <f>+'Ark1'!#REF!</f>
        <v>#REF!</v>
      </c>
      <c r="Z127" s="3" t="s">
        <v>463</v>
      </c>
      <c r="AA127" t="e">
        <f>+'Ark1'!#REF!</f>
        <v>#REF!</v>
      </c>
      <c r="AB127" t="e">
        <f>+'Ark1'!#REF!</f>
        <v>#REF!</v>
      </c>
      <c r="AC127" s="195" t="e">
        <f>+'Ark1'!#REF!</f>
        <v>#REF!</v>
      </c>
      <c r="AD127" s="195" t="e">
        <f>+'Ark1'!#REF!</f>
        <v>#REF!</v>
      </c>
      <c r="AE127" s="1" t="e">
        <f>+'Ark1'!#REF!</f>
        <v>#REF!</v>
      </c>
      <c r="AF127" s="1" t="e">
        <f>+'Ark1'!#REF!</f>
        <v>#REF!</v>
      </c>
      <c r="AG127" s="92" t="e">
        <f>+'Ark1'!#REF!</f>
        <v>#REF!</v>
      </c>
      <c r="AH127" s="92" t="e">
        <f>+'Ark1'!#REF!</f>
        <v>#REF!</v>
      </c>
      <c r="AI127" s="11" t="e">
        <f>+'Ark1'!#REF!</f>
        <v>#REF!</v>
      </c>
      <c r="AJ127" s="11" t="e">
        <f>+'Ark1'!#REF!</f>
        <v>#REF!</v>
      </c>
      <c r="AK127" s="11" t="e">
        <f>+'Ark1'!#REF!</f>
        <v>#REF!</v>
      </c>
      <c r="AL127" s="1" t="e">
        <f t="shared" si="6"/>
        <v>#REF!</v>
      </c>
      <c r="AM127" s="1" t="e">
        <f t="shared" si="7"/>
        <v>#REF!</v>
      </c>
      <c r="AN127" s="46"/>
    </row>
    <row r="128" spans="23:40">
      <c r="W128" s="46"/>
      <c r="X128" t="e">
        <f>+'Ark1'!#REF!</f>
        <v>#REF!</v>
      </c>
      <c r="Y128" t="e">
        <f>+'Ark1'!#REF!</f>
        <v>#REF!</v>
      </c>
      <c r="Z128" s="3" t="s">
        <v>464</v>
      </c>
      <c r="AA128" t="e">
        <f>+'Ark1'!#REF!</f>
        <v>#REF!</v>
      </c>
      <c r="AB128" t="e">
        <f>+'Ark1'!#REF!</f>
        <v>#REF!</v>
      </c>
      <c r="AC128" s="195" t="e">
        <f>+'Ark1'!#REF!</f>
        <v>#REF!</v>
      </c>
      <c r="AD128" s="195" t="e">
        <f>+'Ark1'!#REF!</f>
        <v>#REF!</v>
      </c>
      <c r="AE128" s="1" t="e">
        <f>+'Ark1'!#REF!</f>
        <v>#REF!</v>
      </c>
      <c r="AF128" s="1" t="e">
        <f>+'Ark1'!#REF!</f>
        <v>#REF!</v>
      </c>
      <c r="AG128" s="92" t="e">
        <f>+'Ark1'!#REF!</f>
        <v>#REF!</v>
      </c>
      <c r="AH128" s="92" t="e">
        <f>+'Ark1'!#REF!</f>
        <v>#REF!</v>
      </c>
      <c r="AI128" s="11" t="e">
        <f>+'Ark1'!#REF!</f>
        <v>#REF!</v>
      </c>
      <c r="AJ128" s="11" t="e">
        <f>+'Ark1'!#REF!</f>
        <v>#REF!</v>
      </c>
      <c r="AK128" s="11" t="e">
        <f>+'Ark1'!#REF!</f>
        <v>#REF!</v>
      </c>
      <c r="AL128" s="1" t="e">
        <f t="shared" si="6"/>
        <v>#REF!</v>
      </c>
      <c r="AM128" s="1" t="e">
        <f t="shared" si="7"/>
        <v>#REF!</v>
      </c>
      <c r="AN128" s="46"/>
    </row>
    <row r="129" spans="23:40">
      <c r="W129" s="46"/>
      <c r="X129" t="e">
        <f>+'Ark1'!#REF!</f>
        <v>#REF!</v>
      </c>
      <c r="Y129" t="e">
        <f>+'Ark1'!#REF!</f>
        <v>#REF!</v>
      </c>
      <c r="Z129" s="3" t="s">
        <v>465</v>
      </c>
      <c r="AA129" t="e">
        <f>+'Ark1'!#REF!</f>
        <v>#REF!</v>
      </c>
      <c r="AB129" t="e">
        <f>+'Ark1'!#REF!</f>
        <v>#REF!</v>
      </c>
      <c r="AC129" s="195" t="e">
        <f>+'Ark1'!#REF!</f>
        <v>#REF!</v>
      </c>
      <c r="AD129" s="195" t="e">
        <f>+'Ark1'!#REF!</f>
        <v>#REF!</v>
      </c>
      <c r="AE129" s="1" t="e">
        <f>+'Ark1'!#REF!</f>
        <v>#REF!</v>
      </c>
      <c r="AF129" s="1" t="e">
        <f>+'Ark1'!#REF!</f>
        <v>#REF!</v>
      </c>
      <c r="AG129" s="92" t="e">
        <f>+'Ark1'!#REF!</f>
        <v>#REF!</v>
      </c>
      <c r="AH129" s="92" t="e">
        <f>+'Ark1'!#REF!</f>
        <v>#REF!</v>
      </c>
      <c r="AI129" s="11" t="e">
        <f>+'Ark1'!#REF!</f>
        <v>#REF!</v>
      </c>
      <c r="AJ129" s="11" t="e">
        <f>+'Ark1'!#REF!</f>
        <v>#REF!</v>
      </c>
      <c r="AK129" s="11" t="e">
        <f>+'Ark1'!#REF!</f>
        <v>#REF!</v>
      </c>
      <c r="AL129" s="1" t="e">
        <f t="shared" si="6"/>
        <v>#REF!</v>
      </c>
      <c r="AM129" s="1" t="e">
        <f t="shared" si="7"/>
        <v>#REF!</v>
      </c>
      <c r="AN129" s="46"/>
    </row>
    <row r="130" spans="23:40">
      <c r="W130" s="46"/>
      <c r="X130" t="e">
        <f>+'Ark1'!#REF!</f>
        <v>#REF!</v>
      </c>
      <c r="Y130" t="e">
        <f>+'Ark1'!#REF!</f>
        <v>#REF!</v>
      </c>
      <c r="Z130" s="3" t="s">
        <v>466</v>
      </c>
      <c r="AA130" t="e">
        <f>+'Ark1'!#REF!</f>
        <v>#REF!</v>
      </c>
      <c r="AB130" t="e">
        <f>+'Ark1'!#REF!</f>
        <v>#REF!</v>
      </c>
      <c r="AC130" s="195" t="e">
        <f>+'Ark1'!#REF!</f>
        <v>#REF!</v>
      </c>
      <c r="AD130" s="195" t="e">
        <f>+'Ark1'!#REF!</f>
        <v>#REF!</v>
      </c>
      <c r="AE130" s="1" t="e">
        <f>+'Ark1'!#REF!</f>
        <v>#REF!</v>
      </c>
      <c r="AF130" s="1" t="e">
        <f>+'Ark1'!#REF!</f>
        <v>#REF!</v>
      </c>
      <c r="AG130" s="92" t="e">
        <f>+'Ark1'!#REF!</f>
        <v>#REF!</v>
      </c>
      <c r="AH130" s="92" t="e">
        <f>+'Ark1'!#REF!</f>
        <v>#REF!</v>
      </c>
      <c r="AI130" s="11" t="e">
        <f>+'Ark1'!#REF!</f>
        <v>#REF!</v>
      </c>
      <c r="AJ130" s="11" t="e">
        <f>+'Ark1'!#REF!</f>
        <v>#REF!</v>
      </c>
      <c r="AK130" s="11" t="e">
        <f>+'Ark1'!#REF!</f>
        <v>#REF!</v>
      </c>
      <c r="AL130" s="1" t="e">
        <f t="shared" si="6"/>
        <v>#REF!</v>
      </c>
      <c r="AM130" s="1" t="e">
        <f t="shared" si="7"/>
        <v>#REF!</v>
      </c>
      <c r="AN130" s="46"/>
    </row>
    <row r="131" spans="23:40">
      <c r="W131" s="46"/>
      <c r="X131" t="e">
        <f>+'Ark1'!#REF!</f>
        <v>#REF!</v>
      </c>
      <c r="Y131" t="e">
        <f>+'Ark1'!#REF!</f>
        <v>#REF!</v>
      </c>
      <c r="Z131" s="3" t="s">
        <v>467</v>
      </c>
      <c r="AA131" t="e">
        <f>+'Ark1'!#REF!</f>
        <v>#REF!</v>
      </c>
      <c r="AB131" t="e">
        <f>+'Ark1'!#REF!</f>
        <v>#REF!</v>
      </c>
      <c r="AC131" s="195" t="e">
        <f>+'Ark1'!#REF!</f>
        <v>#REF!</v>
      </c>
      <c r="AD131" s="195" t="e">
        <f>+'Ark1'!#REF!</f>
        <v>#REF!</v>
      </c>
      <c r="AE131" s="1" t="e">
        <f>+'Ark1'!#REF!</f>
        <v>#REF!</v>
      </c>
      <c r="AF131" s="1" t="e">
        <f>+'Ark1'!#REF!</f>
        <v>#REF!</v>
      </c>
      <c r="AG131" s="92" t="e">
        <f>+'Ark1'!#REF!</f>
        <v>#REF!</v>
      </c>
      <c r="AH131" s="92" t="e">
        <f>+'Ark1'!#REF!</f>
        <v>#REF!</v>
      </c>
      <c r="AI131" s="11" t="e">
        <f>+'Ark1'!#REF!</f>
        <v>#REF!</v>
      </c>
      <c r="AJ131" s="11" t="e">
        <f>+'Ark1'!#REF!</f>
        <v>#REF!</v>
      </c>
      <c r="AK131" s="11" t="e">
        <f>+'Ark1'!#REF!</f>
        <v>#REF!</v>
      </c>
      <c r="AL131" s="1" t="e">
        <f t="shared" si="6"/>
        <v>#REF!</v>
      </c>
      <c r="AM131" s="1" t="e">
        <f t="shared" si="7"/>
        <v>#REF!</v>
      </c>
      <c r="AN131" s="46"/>
    </row>
    <row r="132" spans="23:40">
      <c r="W132" s="46"/>
      <c r="X132" t="e">
        <f>+'Ark1'!#REF!</f>
        <v>#REF!</v>
      </c>
      <c r="Y132" t="e">
        <f>+'Ark1'!#REF!</f>
        <v>#REF!</v>
      </c>
      <c r="Z132" s="3" t="s">
        <v>468</v>
      </c>
      <c r="AA132" t="e">
        <f>+'Ark1'!#REF!</f>
        <v>#REF!</v>
      </c>
      <c r="AB132" t="e">
        <f>+'Ark1'!#REF!</f>
        <v>#REF!</v>
      </c>
      <c r="AC132" s="195" t="e">
        <f>+'Ark1'!#REF!</f>
        <v>#REF!</v>
      </c>
      <c r="AD132" s="195" t="e">
        <f>+'Ark1'!#REF!</f>
        <v>#REF!</v>
      </c>
      <c r="AE132" s="1" t="e">
        <f>+'Ark1'!#REF!</f>
        <v>#REF!</v>
      </c>
      <c r="AF132" s="1" t="e">
        <f>+'Ark1'!#REF!</f>
        <v>#REF!</v>
      </c>
      <c r="AG132" s="92" t="e">
        <f>+'Ark1'!#REF!</f>
        <v>#REF!</v>
      </c>
      <c r="AH132" s="92" t="e">
        <f>+'Ark1'!#REF!</f>
        <v>#REF!</v>
      </c>
      <c r="AI132" s="11" t="e">
        <f>+'Ark1'!#REF!</f>
        <v>#REF!</v>
      </c>
      <c r="AJ132" s="11" t="e">
        <f>+'Ark1'!#REF!</f>
        <v>#REF!</v>
      </c>
      <c r="AK132" s="11" t="e">
        <f>+'Ark1'!#REF!</f>
        <v>#REF!</v>
      </c>
      <c r="AL132" s="1" t="e">
        <f t="shared" si="6"/>
        <v>#REF!</v>
      </c>
      <c r="AM132" s="1" t="e">
        <f t="shared" si="7"/>
        <v>#REF!</v>
      </c>
      <c r="AN132" s="46"/>
    </row>
    <row r="133" spans="23:40">
      <c r="W133" s="46"/>
      <c r="X133" t="e">
        <f>+'Ark1'!#REF!</f>
        <v>#REF!</v>
      </c>
      <c r="Y133" t="e">
        <f>+'Ark1'!#REF!</f>
        <v>#REF!</v>
      </c>
      <c r="Z133" s="3" t="s">
        <v>469</v>
      </c>
      <c r="AA133" t="e">
        <f>+'Ark1'!#REF!</f>
        <v>#REF!</v>
      </c>
      <c r="AB133" t="e">
        <f>+'Ark1'!#REF!</f>
        <v>#REF!</v>
      </c>
      <c r="AC133" s="195" t="e">
        <f>+'Ark1'!#REF!</f>
        <v>#REF!</v>
      </c>
      <c r="AD133" s="195" t="e">
        <f>+'Ark1'!#REF!</f>
        <v>#REF!</v>
      </c>
      <c r="AE133" s="1" t="e">
        <f>+'Ark1'!#REF!</f>
        <v>#REF!</v>
      </c>
      <c r="AF133" s="1" t="e">
        <f>+'Ark1'!#REF!</f>
        <v>#REF!</v>
      </c>
      <c r="AG133" s="92" t="e">
        <f>+'Ark1'!#REF!</f>
        <v>#REF!</v>
      </c>
      <c r="AH133" s="92" t="e">
        <f>+'Ark1'!#REF!</f>
        <v>#REF!</v>
      </c>
      <c r="AI133" s="11" t="e">
        <f>+'Ark1'!#REF!</f>
        <v>#REF!</v>
      </c>
      <c r="AJ133" s="11" t="e">
        <f>+'Ark1'!#REF!</f>
        <v>#REF!</v>
      </c>
      <c r="AK133" s="11" t="e">
        <f>+'Ark1'!#REF!</f>
        <v>#REF!</v>
      </c>
      <c r="AL133" s="1" t="e">
        <f t="shared" si="6"/>
        <v>#REF!</v>
      </c>
      <c r="AM133" s="1" t="e">
        <f t="shared" si="7"/>
        <v>#REF!</v>
      </c>
      <c r="AN133" s="46"/>
    </row>
    <row r="134" spans="23:40">
      <c r="W134" s="46"/>
      <c r="X134" t="e">
        <f>+'Ark1'!#REF!</f>
        <v>#REF!</v>
      </c>
      <c r="Y134" t="e">
        <f>+'Ark1'!#REF!</f>
        <v>#REF!</v>
      </c>
      <c r="Z134" s="3" t="s">
        <v>470</v>
      </c>
      <c r="AA134" t="e">
        <f>+'Ark1'!#REF!</f>
        <v>#REF!</v>
      </c>
      <c r="AB134" t="e">
        <f>+'Ark1'!#REF!</f>
        <v>#REF!</v>
      </c>
      <c r="AC134" s="195" t="e">
        <f>+'Ark1'!#REF!</f>
        <v>#REF!</v>
      </c>
      <c r="AD134" s="195" t="e">
        <f>+'Ark1'!#REF!</f>
        <v>#REF!</v>
      </c>
      <c r="AE134" s="1" t="e">
        <f>+'Ark1'!#REF!</f>
        <v>#REF!</v>
      </c>
      <c r="AF134" s="1" t="e">
        <f>+'Ark1'!#REF!</f>
        <v>#REF!</v>
      </c>
      <c r="AG134" s="92" t="e">
        <f>+'Ark1'!#REF!</f>
        <v>#REF!</v>
      </c>
      <c r="AH134" s="92" t="e">
        <f>+'Ark1'!#REF!</f>
        <v>#REF!</v>
      </c>
      <c r="AI134" s="11" t="e">
        <f>+'Ark1'!#REF!</f>
        <v>#REF!</v>
      </c>
      <c r="AJ134" s="11" t="e">
        <f>+'Ark1'!#REF!</f>
        <v>#REF!</v>
      </c>
      <c r="AK134" s="11" t="e">
        <f>+'Ark1'!#REF!</f>
        <v>#REF!</v>
      </c>
      <c r="AL134" s="1" t="e">
        <f t="shared" si="6"/>
        <v>#REF!</v>
      </c>
      <c r="AM134" s="1" t="e">
        <f t="shared" si="7"/>
        <v>#REF!</v>
      </c>
      <c r="AN134" s="46"/>
    </row>
    <row r="135" spans="23:40">
      <c r="W135" s="46"/>
      <c r="X135" t="e">
        <f>+'Ark1'!#REF!</f>
        <v>#REF!</v>
      </c>
      <c r="Y135" t="e">
        <f>+'Ark1'!#REF!</f>
        <v>#REF!</v>
      </c>
      <c r="Z135" s="3" t="s">
        <v>471</v>
      </c>
      <c r="AA135" t="e">
        <f>+'Ark1'!#REF!</f>
        <v>#REF!</v>
      </c>
      <c r="AB135" t="e">
        <f>+'Ark1'!#REF!</f>
        <v>#REF!</v>
      </c>
      <c r="AC135" s="195" t="e">
        <f>+'Ark1'!#REF!</f>
        <v>#REF!</v>
      </c>
      <c r="AD135" s="195" t="e">
        <f>+'Ark1'!#REF!</f>
        <v>#REF!</v>
      </c>
      <c r="AE135" s="1" t="e">
        <f>+'Ark1'!#REF!</f>
        <v>#REF!</v>
      </c>
      <c r="AF135" s="1" t="e">
        <f>+'Ark1'!#REF!</f>
        <v>#REF!</v>
      </c>
      <c r="AG135" s="92" t="e">
        <f>+'Ark1'!#REF!</f>
        <v>#REF!</v>
      </c>
      <c r="AH135" s="92" t="e">
        <f>+'Ark1'!#REF!</f>
        <v>#REF!</v>
      </c>
      <c r="AI135" s="11" t="e">
        <f>+'Ark1'!#REF!</f>
        <v>#REF!</v>
      </c>
      <c r="AJ135" s="11" t="e">
        <f>+'Ark1'!#REF!</f>
        <v>#REF!</v>
      </c>
      <c r="AK135" s="11" t="e">
        <f>+'Ark1'!#REF!</f>
        <v>#REF!</v>
      </c>
      <c r="AL135" s="1" t="e">
        <f t="shared" si="6"/>
        <v>#REF!</v>
      </c>
      <c r="AM135" s="1" t="e">
        <f t="shared" si="7"/>
        <v>#REF!</v>
      </c>
      <c r="AN135" s="46"/>
    </row>
    <row r="136" spans="23:40">
      <c r="W136" s="46"/>
      <c r="X136" t="e">
        <f>+'Ark1'!#REF!</f>
        <v>#REF!</v>
      </c>
      <c r="Y136" t="e">
        <f>+'Ark1'!#REF!</f>
        <v>#REF!</v>
      </c>
      <c r="Z136" s="3" t="s">
        <v>472</v>
      </c>
      <c r="AA136" t="e">
        <f>+'Ark1'!#REF!</f>
        <v>#REF!</v>
      </c>
      <c r="AB136" t="e">
        <f>+'Ark1'!#REF!</f>
        <v>#REF!</v>
      </c>
      <c r="AC136" s="195" t="e">
        <f>+'Ark1'!#REF!</f>
        <v>#REF!</v>
      </c>
      <c r="AD136" s="195" t="e">
        <f>+'Ark1'!#REF!</f>
        <v>#REF!</v>
      </c>
      <c r="AE136" s="1" t="e">
        <f>+'Ark1'!#REF!</f>
        <v>#REF!</v>
      </c>
      <c r="AF136" s="1" t="e">
        <f>+'Ark1'!#REF!</f>
        <v>#REF!</v>
      </c>
      <c r="AG136" s="92" t="e">
        <f>+'Ark1'!#REF!</f>
        <v>#REF!</v>
      </c>
      <c r="AH136" s="92" t="e">
        <f>+'Ark1'!#REF!</f>
        <v>#REF!</v>
      </c>
      <c r="AI136" s="11" t="e">
        <f>+'Ark1'!#REF!</f>
        <v>#REF!</v>
      </c>
      <c r="AJ136" s="11" t="e">
        <f>+'Ark1'!#REF!</f>
        <v>#REF!</v>
      </c>
      <c r="AK136" s="11" t="e">
        <f>+'Ark1'!#REF!</f>
        <v>#REF!</v>
      </c>
      <c r="AL136" s="1" t="e">
        <f t="shared" si="6"/>
        <v>#REF!</v>
      </c>
      <c r="AM136" s="1" t="e">
        <f t="shared" si="7"/>
        <v>#REF!</v>
      </c>
      <c r="AN136" s="46"/>
    </row>
    <row r="137" spans="23:40">
      <c r="W137" s="46"/>
      <c r="X137" t="e">
        <f>+'Ark1'!#REF!</f>
        <v>#REF!</v>
      </c>
      <c r="Y137" t="e">
        <f>+'Ark1'!#REF!</f>
        <v>#REF!</v>
      </c>
      <c r="Z137" s="3" t="s">
        <v>473</v>
      </c>
      <c r="AA137" t="e">
        <f>+'Ark1'!#REF!</f>
        <v>#REF!</v>
      </c>
      <c r="AB137" t="e">
        <f>+'Ark1'!#REF!</f>
        <v>#REF!</v>
      </c>
      <c r="AC137" s="195" t="e">
        <f>+'Ark1'!#REF!</f>
        <v>#REF!</v>
      </c>
      <c r="AD137" s="195" t="e">
        <f>+'Ark1'!#REF!</f>
        <v>#REF!</v>
      </c>
      <c r="AE137" s="1" t="e">
        <f>+'Ark1'!#REF!</f>
        <v>#REF!</v>
      </c>
      <c r="AF137" s="1" t="e">
        <f>+'Ark1'!#REF!</f>
        <v>#REF!</v>
      </c>
      <c r="AG137" s="92" t="e">
        <f>+'Ark1'!#REF!</f>
        <v>#REF!</v>
      </c>
      <c r="AH137" s="92" t="e">
        <f>+'Ark1'!#REF!</f>
        <v>#REF!</v>
      </c>
      <c r="AI137" s="11" t="e">
        <f>+'Ark1'!#REF!</f>
        <v>#REF!</v>
      </c>
      <c r="AJ137" s="11" t="e">
        <f>+'Ark1'!#REF!</f>
        <v>#REF!</v>
      </c>
      <c r="AK137" s="11" t="e">
        <f>+'Ark1'!#REF!</f>
        <v>#REF!</v>
      </c>
      <c r="AL137" s="1" t="e">
        <f t="shared" si="6"/>
        <v>#REF!</v>
      </c>
      <c r="AM137" s="1" t="e">
        <f t="shared" si="7"/>
        <v>#REF!</v>
      </c>
      <c r="AN137" s="46"/>
    </row>
    <row r="138" spans="23:40">
      <c r="W138" s="46"/>
      <c r="X138" s="53" t="e">
        <f>+'Ark1'!#REF!</f>
        <v>#REF!</v>
      </c>
      <c r="Y138" s="53" t="e">
        <f>+'Ark1'!#REF!</f>
        <v>#REF!</v>
      </c>
      <c r="Z138" s="54" t="s">
        <v>458</v>
      </c>
      <c r="AA138" s="53" t="e">
        <f>+'Ark1'!#REF!</f>
        <v>#REF!</v>
      </c>
      <c r="AB138" s="53" t="e">
        <f>+'Ark1'!#REF!</f>
        <v>#REF!</v>
      </c>
      <c r="AC138" s="177" t="e">
        <f>+'Ark1'!#REF!</f>
        <v>#REF!</v>
      </c>
      <c r="AD138" s="177" t="e">
        <f>+'Ark1'!#REF!</f>
        <v>#REF!</v>
      </c>
      <c r="AE138" s="55" t="e">
        <f>+'Ark1'!#REF!</f>
        <v>#REF!</v>
      </c>
      <c r="AF138" s="55" t="e">
        <f>+'Ark1'!#REF!</f>
        <v>#REF!</v>
      </c>
      <c r="AG138" s="155" t="e">
        <f>+'Ark1'!#REF!</f>
        <v>#REF!</v>
      </c>
      <c r="AH138" s="155" t="e">
        <f>+'Ark1'!#REF!</f>
        <v>#REF!</v>
      </c>
      <c r="AI138" s="74" t="e">
        <f>+'Ark1'!#REF!</f>
        <v>#REF!</v>
      </c>
      <c r="AJ138" s="74" t="e">
        <f>+'Ark1'!#REF!</f>
        <v>#REF!</v>
      </c>
      <c r="AK138" s="74" t="e">
        <f>+'Ark1'!#REF!</f>
        <v>#REF!</v>
      </c>
      <c r="AL138" s="55" t="e">
        <f t="shared" si="6"/>
        <v>#REF!</v>
      </c>
      <c r="AM138" s="55" t="e">
        <f t="shared" si="7"/>
        <v>#REF!</v>
      </c>
      <c r="AN138" s="46"/>
    </row>
    <row r="139" spans="23:40">
      <c r="W139" s="46"/>
      <c r="X139" s="53" t="e">
        <f>+'Ark1'!#REF!</f>
        <v>#REF!</v>
      </c>
      <c r="Y139" s="53" t="e">
        <f>+'Ark1'!#REF!</f>
        <v>#REF!</v>
      </c>
      <c r="Z139" s="54" t="s">
        <v>459</v>
      </c>
      <c r="AA139" s="53" t="e">
        <f>+'Ark1'!#REF!</f>
        <v>#REF!</v>
      </c>
      <c r="AB139" s="53" t="e">
        <f>+'Ark1'!#REF!</f>
        <v>#REF!</v>
      </c>
      <c r="AC139" s="177" t="e">
        <f>+'Ark1'!#REF!</f>
        <v>#REF!</v>
      </c>
      <c r="AD139" s="177" t="e">
        <f>+'Ark1'!#REF!</f>
        <v>#REF!</v>
      </c>
      <c r="AE139" s="55" t="e">
        <f>+'Ark1'!#REF!</f>
        <v>#REF!</v>
      </c>
      <c r="AF139" s="55" t="e">
        <f>+'Ark1'!#REF!</f>
        <v>#REF!</v>
      </c>
      <c r="AG139" s="155" t="e">
        <f>+'Ark1'!#REF!</f>
        <v>#REF!</v>
      </c>
      <c r="AH139" s="155" t="e">
        <f>+'Ark1'!#REF!</f>
        <v>#REF!</v>
      </c>
      <c r="AI139" s="74" t="e">
        <f>+'Ark1'!#REF!</f>
        <v>#REF!</v>
      </c>
      <c r="AJ139" s="74" t="e">
        <f>+'Ark1'!#REF!</f>
        <v>#REF!</v>
      </c>
      <c r="AK139" s="74" t="e">
        <f>+'Ark1'!#REF!</f>
        <v>#REF!</v>
      </c>
      <c r="AL139" s="55" t="e">
        <f t="shared" si="6"/>
        <v>#REF!</v>
      </c>
      <c r="AM139" s="55" t="e">
        <f t="shared" si="7"/>
        <v>#REF!</v>
      </c>
      <c r="AN139" s="46"/>
    </row>
    <row r="140" spans="23:40">
      <c r="W140" s="46"/>
      <c r="X140" s="53" t="e">
        <f>+'Ark1'!#REF!</f>
        <v>#REF!</v>
      </c>
      <c r="Y140" s="53" t="e">
        <f>+'Ark1'!#REF!</f>
        <v>#REF!</v>
      </c>
      <c r="Z140" s="54" t="s">
        <v>460</v>
      </c>
      <c r="AA140" s="53" t="e">
        <f>+'Ark1'!#REF!</f>
        <v>#REF!</v>
      </c>
      <c r="AB140" s="53" t="e">
        <f>+'Ark1'!#REF!</f>
        <v>#REF!</v>
      </c>
      <c r="AC140" s="177" t="e">
        <f>+'Ark1'!#REF!</f>
        <v>#REF!</v>
      </c>
      <c r="AD140" s="177" t="e">
        <f>+'Ark1'!#REF!</f>
        <v>#REF!</v>
      </c>
      <c r="AE140" s="55" t="e">
        <f>+'Ark1'!#REF!</f>
        <v>#REF!</v>
      </c>
      <c r="AF140" s="55" t="e">
        <f>+'Ark1'!#REF!</f>
        <v>#REF!</v>
      </c>
      <c r="AG140" s="155" t="e">
        <f>+'Ark1'!#REF!</f>
        <v>#REF!</v>
      </c>
      <c r="AH140" s="155" t="e">
        <f>+'Ark1'!#REF!</f>
        <v>#REF!</v>
      </c>
      <c r="AI140" s="74" t="e">
        <f>+'Ark1'!#REF!</f>
        <v>#REF!</v>
      </c>
      <c r="AJ140" s="74" t="e">
        <f>+'Ark1'!#REF!</f>
        <v>#REF!</v>
      </c>
      <c r="AK140" s="74" t="e">
        <f>+'Ark1'!#REF!</f>
        <v>#REF!</v>
      </c>
      <c r="AL140" s="55" t="e">
        <f t="shared" si="6"/>
        <v>#REF!</v>
      </c>
      <c r="AM140" s="55" t="e">
        <f t="shared" si="7"/>
        <v>#REF!</v>
      </c>
      <c r="AN140" s="46"/>
    </row>
    <row r="141" spans="23:40">
      <c r="W141" s="46"/>
      <c r="X141" s="53" t="e">
        <f>+'Ark1'!#REF!</f>
        <v>#REF!</v>
      </c>
      <c r="Y141" s="53" t="e">
        <f>+'Ark1'!#REF!</f>
        <v>#REF!</v>
      </c>
      <c r="Z141" s="54" t="s">
        <v>461</v>
      </c>
      <c r="AA141" s="53" t="e">
        <f>+'Ark1'!#REF!</f>
        <v>#REF!</v>
      </c>
      <c r="AB141" s="53" t="e">
        <f>+'Ark1'!#REF!</f>
        <v>#REF!</v>
      </c>
      <c r="AC141" s="177" t="e">
        <f>+'Ark1'!#REF!</f>
        <v>#REF!</v>
      </c>
      <c r="AD141" s="177" t="e">
        <f>+'Ark1'!#REF!</f>
        <v>#REF!</v>
      </c>
      <c r="AE141" s="55" t="e">
        <f>+'Ark1'!#REF!</f>
        <v>#REF!</v>
      </c>
      <c r="AF141" s="55" t="e">
        <f>+'Ark1'!#REF!</f>
        <v>#REF!</v>
      </c>
      <c r="AG141" s="155" t="e">
        <f>+'Ark1'!#REF!</f>
        <v>#REF!</v>
      </c>
      <c r="AH141" s="155" t="e">
        <f>+'Ark1'!#REF!</f>
        <v>#REF!</v>
      </c>
      <c r="AI141" s="74" t="e">
        <f>+'Ark1'!#REF!</f>
        <v>#REF!</v>
      </c>
      <c r="AJ141" s="74" t="e">
        <f>+'Ark1'!#REF!</f>
        <v>#REF!</v>
      </c>
      <c r="AK141" s="74" t="e">
        <f>+'Ark1'!#REF!</f>
        <v>#REF!</v>
      </c>
      <c r="AL141" s="55" t="e">
        <f t="shared" si="6"/>
        <v>#REF!</v>
      </c>
      <c r="AM141" s="55" t="e">
        <f t="shared" si="7"/>
        <v>#REF!</v>
      </c>
      <c r="AN141" s="46"/>
    </row>
    <row r="142" spans="23:40">
      <c r="W142" s="46"/>
      <c r="X142" s="53" t="e">
        <f>+'Ark1'!#REF!</f>
        <v>#REF!</v>
      </c>
      <c r="Y142" s="53" t="e">
        <f>+'Ark1'!#REF!</f>
        <v>#REF!</v>
      </c>
      <c r="Z142" s="54" t="s">
        <v>462</v>
      </c>
      <c r="AA142" s="53" t="e">
        <f>+'Ark1'!#REF!</f>
        <v>#REF!</v>
      </c>
      <c r="AB142" s="53" t="e">
        <f>+'Ark1'!#REF!</f>
        <v>#REF!</v>
      </c>
      <c r="AC142" s="177" t="e">
        <f>+'Ark1'!#REF!</f>
        <v>#REF!</v>
      </c>
      <c r="AD142" s="177" t="e">
        <f>+'Ark1'!#REF!</f>
        <v>#REF!</v>
      </c>
      <c r="AE142" s="55" t="e">
        <f>+'Ark1'!#REF!</f>
        <v>#REF!</v>
      </c>
      <c r="AF142" s="55" t="e">
        <f>+'Ark1'!#REF!</f>
        <v>#REF!</v>
      </c>
      <c r="AG142" s="155" t="e">
        <f>+'Ark1'!#REF!</f>
        <v>#REF!</v>
      </c>
      <c r="AH142" s="155" t="e">
        <f>+'Ark1'!#REF!</f>
        <v>#REF!</v>
      </c>
      <c r="AI142" s="74" t="e">
        <f>+'Ark1'!#REF!</f>
        <v>#REF!</v>
      </c>
      <c r="AJ142" s="74" t="e">
        <f>+'Ark1'!#REF!</f>
        <v>#REF!</v>
      </c>
      <c r="AK142" s="74" t="e">
        <f>+'Ark1'!#REF!</f>
        <v>#REF!</v>
      </c>
      <c r="AL142" s="55" t="e">
        <f t="shared" si="6"/>
        <v>#REF!</v>
      </c>
      <c r="AM142" s="55" t="e">
        <f t="shared" si="7"/>
        <v>#REF!</v>
      </c>
      <c r="AN142" s="46"/>
    </row>
    <row r="143" spans="23:40">
      <c r="W143" s="46"/>
      <c r="X143" s="53" t="e">
        <f>+'Ark1'!#REF!</f>
        <v>#REF!</v>
      </c>
      <c r="Y143" s="53" t="e">
        <f>+'Ark1'!#REF!</f>
        <v>#REF!</v>
      </c>
      <c r="Z143" s="54" t="s">
        <v>463</v>
      </c>
      <c r="AA143" s="53" t="e">
        <f>+'Ark1'!#REF!</f>
        <v>#REF!</v>
      </c>
      <c r="AB143" s="53" t="e">
        <f>+'Ark1'!#REF!</f>
        <v>#REF!</v>
      </c>
      <c r="AC143" s="177" t="e">
        <f>+'Ark1'!#REF!</f>
        <v>#REF!</v>
      </c>
      <c r="AD143" s="177" t="e">
        <f>+'Ark1'!#REF!</f>
        <v>#REF!</v>
      </c>
      <c r="AE143" s="55" t="e">
        <f>+'Ark1'!#REF!</f>
        <v>#REF!</v>
      </c>
      <c r="AF143" s="55" t="e">
        <f>+'Ark1'!#REF!</f>
        <v>#REF!</v>
      </c>
      <c r="AG143" s="155" t="e">
        <f>+'Ark1'!#REF!</f>
        <v>#REF!</v>
      </c>
      <c r="AH143" s="155" t="e">
        <f>+'Ark1'!#REF!</f>
        <v>#REF!</v>
      </c>
      <c r="AI143" s="74" t="e">
        <f>+'Ark1'!#REF!</f>
        <v>#REF!</v>
      </c>
      <c r="AJ143" s="74" t="e">
        <f>+'Ark1'!#REF!</f>
        <v>#REF!</v>
      </c>
      <c r="AK143" s="74" t="e">
        <f>+'Ark1'!#REF!</f>
        <v>#REF!</v>
      </c>
      <c r="AL143" s="55" t="e">
        <f t="shared" si="6"/>
        <v>#REF!</v>
      </c>
      <c r="AM143" s="55" t="e">
        <f t="shared" si="7"/>
        <v>#REF!</v>
      </c>
      <c r="AN143" s="46"/>
    </row>
    <row r="144" spans="23:40">
      <c r="W144" s="46"/>
      <c r="X144" s="53" t="e">
        <f>+'Ark1'!#REF!</f>
        <v>#REF!</v>
      </c>
      <c r="Y144" s="53" t="e">
        <f>+'Ark1'!#REF!</f>
        <v>#REF!</v>
      </c>
      <c r="Z144" s="54" t="s">
        <v>464</v>
      </c>
      <c r="AA144" s="53" t="e">
        <f>+'Ark1'!#REF!</f>
        <v>#REF!</v>
      </c>
      <c r="AB144" s="53" t="e">
        <f>+'Ark1'!#REF!</f>
        <v>#REF!</v>
      </c>
      <c r="AC144" s="177" t="e">
        <f>+'Ark1'!#REF!</f>
        <v>#REF!</v>
      </c>
      <c r="AD144" s="177" t="e">
        <f>+'Ark1'!#REF!</f>
        <v>#REF!</v>
      </c>
      <c r="AE144" s="55" t="e">
        <f>+'Ark1'!#REF!</f>
        <v>#REF!</v>
      </c>
      <c r="AF144" s="55" t="e">
        <f>+'Ark1'!#REF!</f>
        <v>#REF!</v>
      </c>
      <c r="AG144" s="155" t="e">
        <f>+'Ark1'!#REF!</f>
        <v>#REF!</v>
      </c>
      <c r="AH144" s="155" t="e">
        <f>+'Ark1'!#REF!</f>
        <v>#REF!</v>
      </c>
      <c r="AI144" s="74" t="e">
        <f>+'Ark1'!#REF!</f>
        <v>#REF!</v>
      </c>
      <c r="AJ144" s="74" t="e">
        <f>+'Ark1'!#REF!</f>
        <v>#REF!</v>
      </c>
      <c r="AK144" s="74" t="e">
        <f>+'Ark1'!#REF!</f>
        <v>#REF!</v>
      </c>
      <c r="AL144" s="55" t="e">
        <f t="shared" si="6"/>
        <v>#REF!</v>
      </c>
      <c r="AM144" s="55" t="e">
        <f t="shared" si="7"/>
        <v>#REF!</v>
      </c>
      <c r="AN144" s="46"/>
    </row>
    <row r="145" spans="23:40">
      <c r="W145" s="46"/>
      <c r="X145" s="53" t="e">
        <f>+'Ark1'!#REF!</f>
        <v>#REF!</v>
      </c>
      <c r="Y145" s="53" t="e">
        <f>+'Ark1'!#REF!</f>
        <v>#REF!</v>
      </c>
      <c r="Z145" s="54" t="s">
        <v>465</v>
      </c>
      <c r="AA145" s="53" t="e">
        <f>+'Ark1'!#REF!</f>
        <v>#REF!</v>
      </c>
      <c r="AB145" s="53" t="e">
        <f>+'Ark1'!#REF!</f>
        <v>#REF!</v>
      </c>
      <c r="AC145" s="177" t="e">
        <f>+'Ark1'!#REF!</f>
        <v>#REF!</v>
      </c>
      <c r="AD145" s="177" t="e">
        <f>+'Ark1'!#REF!</f>
        <v>#REF!</v>
      </c>
      <c r="AE145" s="55" t="e">
        <f>+'Ark1'!#REF!</f>
        <v>#REF!</v>
      </c>
      <c r="AF145" s="55" t="e">
        <f>+'Ark1'!#REF!</f>
        <v>#REF!</v>
      </c>
      <c r="AG145" s="155" t="e">
        <f>+'Ark1'!#REF!</f>
        <v>#REF!</v>
      </c>
      <c r="AH145" s="155" t="e">
        <f>+'Ark1'!#REF!</f>
        <v>#REF!</v>
      </c>
      <c r="AI145" s="74" t="e">
        <f>+'Ark1'!#REF!</f>
        <v>#REF!</v>
      </c>
      <c r="AJ145" s="74" t="e">
        <f>+'Ark1'!#REF!</f>
        <v>#REF!</v>
      </c>
      <c r="AK145" s="74" t="e">
        <f>+'Ark1'!#REF!</f>
        <v>#REF!</v>
      </c>
      <c r="AL145" s="55" t="e">
        <f t="shared" si="6"/>
        <v>#REF!</v>
      </c>
      <c r="AM145" s="55" t="e">
        <f t="shared" si="7"/>
        <v>#REF!</v>
      </c>
      <c r="AN145" s="46"/>
    </row>
    <row r="146" spans="23:40">
      <c r="W146" s="46"/>
      <c r="X146" s="53" t="e">
        <f>+'Ark1'!#REF!</f>
        <v>#REF!</v>
      </c>
      <c r="Y146" s="53" t="e">
        <f>+'Ark1'!#REF!</f>
        <v>#REF!</v>
      </c>
      <c r="Z146" s="54" t="s">
        <v>466</v>
      </c>
      <c r="AA146" s="53" t="e">
        <f>+'Ark1'!#REF!</f>
        <v>#REF!</v>
      </c>
      <c r="AB146" s="53" t="e">
        <f>+'Ark1'!#REF!</f>
        <v>#REF!</v>
      </c>
      <c r="AC146" s="177" t="e">
        <f>+'Ark1'!#REF!</f>
        <v>#REF!</v>
      </c>
      <c r="AD146" s="177" t="e">
        <f>+'Ark1'!#REF!</f>
        <v>#REF!</v>
      </c>
      <c r="AE146" s="55" t="e">
        <f>+'Ark1'!#REF!</f>
        <v>#REF!</v>
      </c>
      <c r="AF146" s="55" t="e">
        <f>+'Ark1'!#REF!</f>
        <v>#REF!</v>
      </c>
      <c r="AG146" s="155" t="e">
        <f>+'Ark1'!#REF!</f>
        <v>#REF!</v>
      </c>
      <c r="AH146" s="155" t="e">
        <f>+'Ark1'!#REF!</f>
        <v>#REF!</v>
      </c>
      <c r="AI146" s="74" t="e">
        <f>+'Ark1'!#REF!</f>
        <v>#REF!</v>
      </c>
      <c r="AJ146" s="74" t="e">
        <f>+'Ark1'!#REF!</f>
        <v>#REF!</v>
      </c>
      <c r="AK146" s="74" t="e">
        <f>+'Ark1'!#REF!</f>
        <v>#REF!</v>
      </c>
      <c r="AL146" s="55" t="e">
        <f t="shared" si="6"/>
        <v>#REF!</v>
      </c>
      <c r="AM146" s="55" t="e">
        <f t="shared" si="7"/>
        <v>#REF!</v>
      </c>
      <c r="AN146" s="46"/>
    </row>
    <row r="147" spans="23:40">
      <c r="W147" s="46"/>
      <c r="X147" s="53" t="e">
        <f>+'Ark1'!#REF!</f>
        <v>#REF!</v>
      </c>
      <c r="Y147" s="53" t="e">
        <f>+'Ark1'!#REF!</f>
        <v>#REF!</v>
      </c>
      <c r="Z147" s="54" t="s">
        <v>467</v>
      </c>
      <c r="AA147" s="53" t="e">
        <f>+'Ark1'!#REF!</f>
        <v>#REF!</v>
      </c>
      <c r="AB147" s="53" t="e">
        <f>+'Ark1'!#REF!</f>
        <v>#REF!</v>
      </c>
      <c r="AC147" s="177" t="e">
        <f>+'Ark1'!#REF!</f>
        <v>#REF!</v>
      </c>
      <c r="AD147" s="177" t="e">
        <f>+'Ark1'!#REF!</f>
        <v>#REF!</v>
      </c>
      <c r="AE147" s="55" t="e">
        <f>+'Ark1'!#REF!</f>
        <v>#REF!</v>
      </c>
      <c r="AF147" s="55" t="e">
        <f>+'Ark1'!#REF!</f>
        <v>#REF!</v>
      </c>
      <c r="AG147" s="155" t="e">
        <f>+'Ark1'!#REF!</f>
        <v>#REF!</v>
      </c>
      <c r="AH147" s="155" t="e">
        <f>+'Ark1'!#REF!</f>
        <v>#REF!</v>
      </c>
      <c r="AI147" s="74" t="e">
        <f>+'Ark1'!#REF!</f>
        <v>#REF!</v>
      </c>
      <c r="AJ147" s="74" t="e">
        <f>+'Ark1'!#REF!</f>
        <v>#REF!</v>
      </c>
      <c r="AK147" s="74" t="e">
        <f>+'Ark1'!#REF!</f>
        <v>#REF!</v>
      </c>
      <c r="AL147" s="55" t="e">
        <f t="shared" si="6"/>
        <v>#REF!</v>
      </c>
      <c r="AM147" s="55" t="e">
        <f t="shared" si="7"/>
        <v>#REF!</v>
      </c>
      <c r="AN147" s="46"/>
    </row>
    <row r="148" spans="23:40">
      <c r="W148" s="46"/>
      <c r="X148" s="53" t="e">
        <f>+'Ark1'!#REF!</f>
        <v>#REF!</v>
      </c>
      <c r="Y148" s="53" t="e">
        <f>+'Ark1'!#REF!</f>
        <v>#REF!</v>
      </c>
      <c r="Z148" s="54" t="s">
        <v>468</v>
      </c>
      <c r="AA148" s="53" t="e">
        <f>+'Ark1'!#REF!</f>
        <v>#REF!</v>
      </c>
      <c r="AB148" s="53" t="e">
        <f>+'Ark1'!#REF!</f>
        <v>#REF!</v>
      </c>
      <c r="AC148" s="177" t="e">
        <f>+'Ark1'!#REF!</f>
        <v>#REF!</v>
      </c>
      <c r="AD148" s="177" t="e">
        <f>+'Ark1'!#REF!</f>
        <v>#REF!</v>
      </c>
      <c r="AE148" s="55" t="e">
        <f>+'Ark1'!#REF!</f>
        <v>#REF!</v>
      </c>
      <c r="AF148" s="55" t="e">
        <f>+'Ark1'!#REF!</f>
        <v>#REF!</v>
      </c>
      <c r="AG148" s="155" t="e">
        <f>+'Ark1'!#REF!</f>
        <v>#REF!</v>
      </c>
      <c r="AH148" s="155" t="e">
        <f>+'Ark1'!#REF!</f>
        <v>#REF!</v>
      </c>
      <c r="AI148" s="74" t="e">
        <f>+'Ark1'!#REF!</f>
        <v>#REF!</v>
      </c>
      <c r="AJ148" s="74" t="e">
        <f>+'Ark1'!#REF!</f>
        <v>#REF!</v>
      </c>
      <c r="AK148" s="74" t="e">
        <f>+'Ark1'!#REF!</f>
        <v>#REF!</v>
      </c>
      <c r="AL148" s="55" t="e">
        <f t="shared" si="6"/>
        <v>#REF!</v>
      </c>
      <c r="AM148" s="55" t="e">
        <f t="shared" si="7"/>
        <v>#REF!</v>
      </c>
      <c r="AN148" s="46"/>
    </row>
    <row r="149" spans="23:40">
      <c r="W149" s="46"/>
      <c r="X149" s="53" t="e">
        <f>+'Ark1'!#REF!</f>
        <v>#REF!</v>
      </c>
      <c r="Y149" s="53" t="e">
        <f>+'Ark1'!#REF!</f>
        <v>#REF!</v>
      </c>
      <c r="Z149" s="54" t="s">
        <v>469</v>
      </c>
      <c r="AA149" s="53" t="e">
        <f>+'Ark1'!#REF!</f>
        <v>#REF!</v>
      </c>
      <c r="AB149" s="53" t="e">
        <f>+'Ark1'!#REF!</f>
        <v>#REF!</v>
      </c>
      <c r="AC149" s="177" t="e">
        <f>+'Ark1'!#REF!</f>
        <v>#REF!</v>
      </c>
      <c r="AD149" s="177" t="e">
        <f>+'Ark1'!#REF!</f>
        <v>#REF!</v>
      </c>
      <c r="AE149" s="55" t="e">
        <f>+'Ark1'!#REF!</f>
        <v>#REF!</v>
      </c>
      <c r="AF149" s="55" t="e">
        <f>+'Ark1'!#REF!</f>
        <v>#REF!</v>
      </c>
      <c r="AG149" s="155" t="e">
        <f>+'Ark1'!#REF!</f>
        <v>#REF!</v>
      </c>
      <c r="AH149" s="155" t="e">
        <f>+'Ark1'!#REF!</f>
        <v>#REF!</v>
      </c>
      <c r="AI149" s="74" t="e">
        <f>+'Ark1'!#REF!</f>
        <v>#REF!</v>
      </c>
      <c r="AJ149" s="74" t="e">
        <f>+'Ark1'!#REF!</f>
        <v>#REF!</v>
      </c>
      <c r="AK149" s="74" t="e">
        <f>+'Ark1'!#REF!</f>
        <v>#REF!</v>
      </c>
      <c r="AL149" s="55" t="e">
        <f t="shared" si="6"/>
        <v>#REF!</v>
      </c>
      <c r="AM149" s="55" t="e">
        <f t="shared" si="7"/>
        <v>#REF!</v>
      </c>
      <c r="AN149" s="46"/>
    </row>
    <row r="150" spans="23:40">
      <c r="W150" s="46"/>
      <c r="X150" s="53" t="e">
        <f>+'Ark1'!#REF!</f>
        <v>#REF!</v>
      </c>
      <c r="Y150" s="53" t="e">
        <f>+'Ark1'!#REF!</f>
        <v>#REF!</v>
      </c>
      <c r="Z150" s="54" t="s">
        <v>470</v>
      </c>
      <c r="AA150" s="53" t="e">
        <f>+'Ark1'!#REF!</f>
        <v>#REF!</v>
      </c>
      <c r="AB150" s="53" t="e">
        <f>+'Ark1'!#REF!</f>
        <v>#REF!</v>
      </c>
      <c r="AC150" s="177" t="e">
        <f>+'Ark1'!#REF!</f>
        <v>#REF!</v>
      </c>
      <c r="AD150" s="177" t="e">
        <f>+'Ark1'!#REF!</f>
        <v>#REF!</v>
      </c>
      <c r="AE150" s="55" t="e">
        <f>+'Ark1'!#REF!</f>
        <v>#REF!</v>
      </c>
      <c r="AF150" s="55" t="e">
        <f>+'Ark1'!#REF!</f>
        <v>#REF!</v>
      </c>
      <c r="AG150" s="155" t="e">
        <f>+'Ark1'!#REF!</f>
        <v>#REF!</v>
      </c>
      <c r="AH150" s="155" t="e">
        <f>+'Ark1'!#REF!</f>
        <v>#REF!</v>
      </c>
      <c r="AI150" s="74" t="e">
        <f>+'Ark1'!#REF!</f>
        <v>#REF!</v>
      </c>
      <c r="AJ150" s="74" t="e">
        <f>+'Ark1'!#REF!</f>
        <v>#REF!</v>
      </c>
      <c r="AK150" s="74" t="e">
        <f>+'Ark1'!#REF!</f>
        <v>#REF!</v>
      </c>
      <c r="AL150" s="55" t="e">
        <f t="shared" si="6"/>
        <v>#REF!</v>
      </c>
      <c r="AM150" s="55" t="e">
        <f t="shared" si="7"/>
        <v>#REF!</v>
      </c>
      <c r="AN150" s="46"/>
    </row>
    <row r="151" spans="23:40">
      <c r="W151" s="46"/>
      <c r="X151" s="53" t="e">
        <f>+'Ark1'!#REF!</f>
        <v>#REF!</v>
      </c>
      <c r="Y151" s="53" t="e">
        <f>+'Ark1'!#REF!</f>
        <v>#REF!</v>
      </c>
      <c r="Z151" s="54" t="s">
        <v>471</v>
      </c>
      <c r="AA151" s="53" t="e">
        <f>+'Ark1'!#REF!</f>
        <v>#REF!</v>
      </c>
      <c r="AB151" s="53" t="e">
        <f>+'Ark1'!#REF!</f>
        <v>#REF!</v>
      </c>
      <c r="AC151" s="177" t="e">
        <f>+'Ark1'!#REF!</f>
        <v>#REF!</v>
      </c>
      <c r="AD151" s="177" t="e">
        <f>+'Ark1'!#REF!</f>
        <v>#REF!</v>
      </c>
      <c r="AE151" s="55" t="e">
        <f>+'Ark1'!#REF!</f>
        <v>#REF!</v>
      </c>
      <c r="AF151" s="55" t="e">
        <f>+'Ark1'!#REF!</f>
        <v>#REF!</v>
      </c>
      <c r="AG151" s="155" t="e">
        <f>+'Ark1'!#REF!</f>
        <v>#REF!</v>
      </c>
      <c r="AH151" s="155" t="e">
        <f>+'Ark1'!#REF!</f>
        <v>#REF!</v>
      </c>
      <c r="AI151" s="74" t="e">
        <f>+'Ark1'!#REF!</f>
        <v>#REF!</v>
      </c>
      <c r="AJ151" s="74" t="e">
        <f>+'Ark1'!#REF!</f>
        <v>#REF!</v>
      </c>
      <c r="AK151" s="74" t="e">
        <f>+'Ark1'!#REF!</f>
        <v>#REF!</v>
      </c>
      <c r="AL151" s="55" t="e">
        <f t="shared" si="6"/>
        <v>#REF!</v>
      </c>
      <c r="AM151" s="55" t="e">
        <f t="shared" si="7"/>
        <v>#REF!</v>
      </c>
      <c r="AN151" s="46"/>
    </row>
    <row r="152" spans="23:40">
      <c r="W152" s="46"/>
      <c r="X152" s="53" t="e">
        <f>+'Ark1'!#REF!</f>
        <v>#REF!</v>
      </c>
      <c r="Y152" s="53" t="e">
        <f>+'Ark1'!#REF!</f>
        <v>#REF!</v>
      </c>
      <c r="Z152" s="54" t="s">
        <v>472</v>
      </c>
      <c r="AA152" s="53" t="e">
        <f>+'Ark1'!#REF!</f>
        <v>#REF!</v>
      </c>
      <c r="AB152" s="53" t="e">
        <f>+'Ark1'!#REF!</f>
        <v>#REF!</v>
      </c>
      <c r="AC152" s="177" t="e">
        <f>+'Ark1'!#REF!</f>
        <v>#REF!</v>
      </c>
      <c r="AD152" s="177" t="e">
        <f>+'Ark1'!#REF!</f>
        <v>#REF!</v>
      </c>
      <c r="AE152" s="55" t="e">
        <f>+'Ark1'!#REF!</f>
        <v>#REF!</v>
      </c>
      <c r="AF152" s="55" t="e">
        <f>+'Ark1'!#REF!</f>
        <v>#REF!</v>
      </c>
      <c r="AG152" s="155" t="e">
        <f>+'Ark1'!#REF!</f>
        <v>#REF!</v>
      </c>
      <c r="AH152" s="155" t="e">
        <f>+'Ark1'!#REF!</f>
        <v>#REF!</v>
      </c>
      <c r="AI152" s="74" t="e">
        <f>+'Ark1'!#REF!</f>
        <v>#REF!</v>
      </c>
      <c r="AJ152" s="74" t="e">
        <f>+'Ark1'!#REF!</f>
        <v>#REF!</v>
      </c>
      <c r="AK152" s="74" t="e">
        <f>+'Ark1'!#REF!</f>
        <v>#REF!</v>
      </c>
      <c r="AL152" s="55" t="e">
        <f t="shared" si="6"/>
        <v>#REF!</v>
      </c>
      <c r="AM152" s="55" t="e">
        <f t="shared" si="7"/>
        <v>#REF!</v>
      </c>
      <c r="AN152" s="46"/>
    </row>
    <row r="153" spans="23:40">
      <c r="W153" s="46"/>
      <c r="X153" s="53" t="e">
        <f>+'Ark1'!#REF!</f>
        <v>#REF!</v>
      </c>
      <c r="Y153" s="53" t="e">
        <f>+'Ark1'!#REF!</f>
        <v>#REF!</v>
      </c>
      <c r="Z153" s="54" t="s">
        <v>473</v>
      </c>
      <c r="AA153" s="53" t="e">
        <f>+'Ark1'!#REF!</f>
        <v>#REF!</v>
      </c>
      <c r="AB153" s="53" t="e">
        <f>+'Ark1'!#REF!</f>
        <v>#REF!</v>
      </c>
      <c r="AC153" s="177" t="e">
        <f>+'Ark1'!#REF!</f>
        <v>#REF!</v>
      </c>
      <c r="AD153" s="177" t="e">
        <f>+'Ark1'!#REF!</f>
        <v>#REF!</v>
      </c>
      <c r="AE153" s="55" t="e">
        <f>+'Ark1'!#REF!</f>
        <v>#REF!</v>
      </c>
      <c r="AF153" s="55" t="e">
        <f>+'Ark1'!#REF!</f>
        <v>#REF!</v>
      </c>
      <c r="AG153" s="155" t="e">
        <f>+'Ark1'!#REF!</f>
        <v>#REF!</v>
      </c>
      <c r="AH153" s="155" t="e">
        <f>+'Ark1'!#REF!</f>
        <v>#REF!</v>
      </c>
      <c r="AI153" s="74" t="e">
        <f>+'Ark1'!#REF!</f>
        <v>#REF!</v>
      </c>
      <c r="AJ153" s="74" t="e">
        <f>+'Ark1'!#REF!</f>
        <v>#REF!</v>
      </c>
      <c r="AK153" s="74" t="e">
        <f>+'Ark1'!#REF!</f>
        <v>#REF!</v>
      </c>
      <c r="AL153" s="55" t="e">
        <f t="shared" si="6"/>
        <v>#REF!</v>
      </c>
      <c r="AM153" s="55" t="e">
        <f t="shared" si="7"/>
        <v>#REF!</v>
      </c>
      <c r="AN153" s="46"/>
    </row>
    <row r="154" spans="23:40">
      <c r="W154" s="46"/>
      <c r="X154" t="e">
        <f>+'Ark1'!#REF!</f>
        <v>#REF!</v>
      </c>
      <c r="Y154" t="e">
        <f>+'Ark1'!#REF!</f>
        <v>#REF!</v>
      </c>
      <c r="Z154" s="3" t="s">
        <v>458</v>
      </c>
      <c r="AA154" t="e">
        <f>+'Ark1'!#REF!</f>
        <v>#REF!</v>
      </c>
      <c r="AB154" t="e">
        <f>+'Ark1'!#REF!</f>
        <v>#REF!</v>
      </c>
      <c r="AC154" s="195" t="e">
        <f>+'Ark1'!#REF!</f>
        <v>#REF!</v>
      </c>
      <c r="AD154" s="195" t="e">
        <f>+'Ark1'!#REF!</f>
        <v>#REF!</v>
      </c>
      <c r="AE154" s="1" t="e">
        <f>+'Ark1'!#REF!</f>
        <v>#REF!</v>
      </c>
      <c r="AF154" s="1" t="e">
        <f>+'Ark1'!#REF!</f>
        <v>#REF!</v>
      </c>
      <c r="AG154" s="92" t="e">
        <f>+'Ark1'!#REF!</f>
        <v>#REF!</v>
      </c>
      <c r="AH154" s="92" t="e">
        <f>+'Ark1'!#REF!</f>
        <v>#REF!</v>
      </c>
      <c r="AI154" s="11" t="e">
        <f>+'Ark1'!#REF!</f>
        <v>#REF!</v>
      </c>
      <c r="AJ154" s="11" t="e">
        <f>+'Ark1'!#REF!</f>
        <v>#REF!</v>
      </c>
      <c r="AK154" s="11" t="e">
        <f>+'Ark1'!#REF!</f>
        <v>#REF!</v>
      </c>
      <c r="AL154" s="1" t="e">
        <f t="shared" si="6"/>
        <v>#REF!</v>
      </c>
      <c r="AM154" s="1" t="e">
        <f t="shared" si="7"/>
        <v>#REF!</v>
      </c>
      <c r="AN154" s="46"/>
    </row>
    <row r="155" spans="23:40">
      <c r="W155" s="46"/>
      <c r="X155" t="e">
        <f>+'Ark1'!#REF!</f>
        <v>#REF!</v>
      </c>
      <c r="Y155" t="e">
        <f>+'Ark1'!#REF!</f>
        <v>#REF!</v>
      </c>
      <c r="Z155" s="3" t="s">
        <v>459</v>
      </c>
      <c r="AA155" t="e">
        <f>+'Ark1'!#REF!</f>
        <v>#REF!</v>
      </c>
      <c r="AB155" t="e">
        <f>+'Ark1'!#REF!</f>
        <v>#REF!</v>
      </c>
      <c r="AC155" s="195" t="e">
        <f>+'Ark1'!#REF!</f>
        <v>#REF!</v>
      </c>
      <c r="AD155" s="195" t="e">
        <f>+'Ark1'!#REF!</f>
        <v>#REF!</v>
      </c>
      <c r="AE155" s="1" t="e">
        <f>+'Ark1'!#REF!</f>
        <v>#REF!</v>
      </c>
      <c r="AF155" s="1" t="e">
        <f>+'Ark1'!#REF!</f>
        <v>#REF!</v>
      </c>
      <c r="AG155" s="92" t="e">
        <f>+'Ark1'!#REF!</f>
        <v>#REF!</v>
      </c>
      <c r="AH155" s="92" t="e">
        <f>+'Ark1'!#REF!</f>
        <v>#REF!</v>
      </c>
      <c r="AI155" s="11" t="e">
        <f>+'Ark1'!#REF!</f>
        <v>#REF!</v>
      </c>
      <c r="AJ155" s="11" t="e">
        <f>+'Ark1'!#REF!</f>
        <v>#REF!</v>
      </c>
      <c r="AK155" s="11" t="e">
        <f>+'Ark1'!#REF!</f>
        <v>#REF!</v>
      </c>
      <c r="AL155" s="1" t="e">
        <f t="shared" si="6"/>
        <v>#REF!</v>
      </c>
      <c r="AM155" s="1" t="e">
        <f t="shared" si="7"/>
        <v>#REF!</v>
      </c>
      <c r="AN155" s="46"/>
    </row>
    <row r="156" spans="23:40">
      <c r="W156" s="46"/>
      <c r="X156" t="e">
        <f>+'Ark1'!#REF!</f>
        <v>#REF!</v>
      </c>
      <c r="Y156" t="e">
        <f>+'Ark1'!#REF!</f>
        <v>#REF!</v>
      </c>
      <c r="Z156" s="3" t="s">
        <v>460</v>
      </c>
      <c r="AA156" t="e">
        <f>+'Ark1'!#REF!</f>
        <v>#REF!</v>
      </c>
      <c r="AB156" t="e">
        <f>+'Ark1'!#REF!</f>
        <v>#REF!</v>
      </c>
      <c r="AC156" s="195" t="e">
        <f>+'Ark1'!#REF!</f>
        <v>#REF!</v>
      </c>
      <c r="AD156" s="195" t="e">
        <f>+'Ark1'!#REF!</f>
        <v>#REF!</v>
      </c>
      <c r="AE156" s="1" t="e">
        <f>+'Ark1'!#REF!</f>
        <v>#REF!</v>
      </c>
      <c r="AF156" s="1" t="e">
        <f>+'Ark1'!#REF!</f>
        <v>#REF!</v>
      </c>
      <c r="AG156" s="92" t="e">
        <f>+'Ark1'!#REF!</f>
        <v>#REF!</v>
      </c>
      <c r="AH156" s="92" t="e">
        <f>+'Ark1'!#REF!</f>
        <v>#REF!</v>
      </c>
      <c r="AI156" s="11" t="e">
        <f>+'Ark1'!#REF!</f>
        <v>#REF!</v>
      </c>
      <c r="AJ156" s="11" t="e">
        <f>+'Ark1'!#REF!</f>
        <v>#REF!</v>
      </c>
      <c r="AK156" s="11" t="e">
        <f>+'Ark1'!#REF!</f>
        <v>#REF!</v>
      </c>
      <c r="AL156" s="1" t="e">
        <f t="shared" si="6"/>
        <v>#REF!</v>
      </c>
      <c r="AM156" s="1" t="e">
        <f t="shared" si="7"/>
        <v>#REF!</v>
      </c>
      <c r="AN156" s="46"/>
    </row>
    <row r="157" spans="23:40">
      <c r="W157" s="46"/>
      <c r="X157" t="e">
        <f>+'Ark1'!#REF!</f>
        <v>#REF!</v>
      </c>
      <c r="Y157" t="e">
        <f>+'Ark1'!#REF!</f>
        <v>#REF!</v>
      </c>
      <c r="Z157" s="3" t="s">
        <v>461</v>
      </c>
      <c r="AA157" t="e">
        <f>+'Ark1'!#REF!</f>
        <v>#REF!</v>
      </c>
      <c r="AB157" t="e">
        <f>+'Ark1'!#REF!</f>
        <v>#REF!</v>
      </c>
      <c r="AC157" s="195" t="e">
        <f>+'Ark1'!#REF!</f>
        <v>#REF!</v>
      </c>
      <c r="AD157" s="195" t="e">
        <f>+'Ark1'!#REF!</f>
        <v>#REF!</v>
      </c>
      <c r="AE157" s="1" t="e">
        <f>+'Ark1'!#REF!</f>
        <v>#REF!</v>
      </c>
      <c r="AF157" s="1" t="e">
        <f>+'Ark1'!#REF!</f>
        <v>#REF!</v>
      </c>
      <c r="AG157" s="92" t="e">
        <f>+'Ark1'!#REF!</f>
        <v>#REF!</v>
      </c>
      <c r="AH157" s="92" t="e">
        <f>+'Ark1'!#REF!</f>
        <v>#REF!</v>
      </c>
      <c r="AI157" s="11" t="e">
        <f>+'Ark1'!#REF!</f>
        <v>#REF!</v>
      </c>
      <c r="AJ157" s="11" t="e">
        <f>+'Ark1'!#REF!</f>
        <v>#REF!</v>
      </c>
      <c r="AK157" s="11" t="e">
        <f>+'Ark1'!#REF!</f>
        <v>#REF!</v>
      </c>
      <c r="AL157" s="1" t="e">
        <f t="shared" si="6"/>
        <v>#REF!</v>
      </c>
      <c r="AM157" s="1" t="e">
        <f t="shared" si="7"/>
        <v>#REF!</v>
      </c>
      <c r="AN157" s="46"/>
    </row>
    <row r="158" spans="23:40">
      <c r="W158" s="46"/>
      <c r="X158" t="e">
        <f>+'Ark1'!#REF!</f>
        <v>#REF!</v>
      </c>
      <c r="Y158" t="e">
        <f>+'Ark1'!#REF!</f>
        <v>#REF!</v>
      </c>
      <c r="Z158" s="3" t="s">
        <v>462</v>
      </c>
      <c r="AA158" t="e">
        <f>+'Ark1'!#REF!</f>
        <v>#REF!</v>
      </c>
      <c r="AB158" t="e">
        <f>+'Ark1'!#REF!</f>
        <v>#REF!</v>
      </c>
      <c r="AC158" s="195" t="e">
        <f>+'Ark1'!#REF!</f>
        <v>#REF!</v>
      </c>
      <c r="AD158" s="195" t="e">
        <f>+'Ark1'!#REF!</f>
        <v>#REF!</v>
      </c>
      <c r="AE158" s="1" t="e">
        <f>+'Ark1'!#REF!</f>
        <v>#REF!</v>
      </c>
      <c r="AF158" s="1" t="e">
        <f>+'Ark1'!#REF!</f>
        <v>#REF!</v>
      </c>
      <c r="AG158" s="92" t="e">
        <f>+'Ark1'!#REF!</f>
        <v>#REF!</v>
      </c>
      <c r="AH158" s="92" t="e">
        <f>+'Ark1'!#REF!</f>
        <v>#REF!</v>
      </c>
      <c r="AI158" s="11" t="e">
        <f>+'Ark1'!#REF!</f>
        <v>#REF!</v>
      </c>
      <c r="AJ158" s="11" t="e">
        <f>+'Ark1'!#REF!</f>
        <v>#REF!</v>
      </c>
      <c r="AK158" s="11" t="e">
        <f>+'Ark1'!#REF!</f>
        <v>#REF!</v>
      </c>
      <c r="AL158" s="1" t="e">
        <f t="shared" si="6"/>
        <v>#REF!</v>
      </c>
      <c r="AM158" s="1" t="e">
        <f t="shared" si="7"/>
        <v>#REF!</v>
      </c>
      <c r="AN158" s="46"/>
    </row>
    <row r="159" spans="23:40">
      <c r="W159" s="46"/>
      <c r="X159" t="e">
        <f>+'Ark1'!#REF!</f>
        <v>#REF!</v>
      </c>
      <c r="Y159" t="e">
        <f>+'Ark1'!#REF!</f>
        <v>#REF!</v>
      </c>
      <c r="Z159" s="3" t="s">
        <v>463</v>
      </c>
      <c r="AA159" t="e">
        <f>+'Ark1'!#REF!</f>
        <v>#REF!</v>
      </c>
      <c r="AB159" t="e">
        <f>+'Ark1'!#REF!</f>
        <v>#REF!</v>
      </c>
      <c r="AC159" s="195" t="e">
        <f>+'Ark1'!#REF!</f>
        <v>#REF!</v>
      </c>
      <c r="AD159" s="195" t="e">
        <f>+'Ark1'!#REF!</f>
        <v>#REF!</v>
      </c>
      <c r="AE159" s="1" t="e">
        <f>+'Ark1'!#REF!</f>
        <v>#REF!</v>
      </c>
      <c r="AF159" s="1" t="e">
        <f>+'Ark1'!#REF!</f>
        <v>#REF!</v>
      </c>
      <c r="AG159" s="92" t="e">
        <f>+'Ark1'!#REF!</f>
        <v>#REF!</v>
      </c>
      <c r="AH159" s="92" t="e">
        <f>+'Ark1'!#REF!</f>
        <v>#REF!</v>
      </c>
      <c r="AI159" s="11" t="e">
        <f>+'Ark1'!#REF!</f>
        <v>#REF!</v>
      </c>
      <c r="AJ159" s="11" t="e">
        <f>+'Ark1'!#REF!</f>
        <v>#REF!</v>
      </c>
      <c r="AK159" s="11" t="e">
        <f>+'Ark1'!#REF!</f>
        <v>#REF!</v>
      </c>
      <c r="AL159" s="1" t="e">
        <f t="shared" si="6"/>
        <v>#REF!</v>
      </c>
      <c r="AM159" s="1" t="e">
        <f t="shared" si="7"/>
        <v>#REF!</v>
      </c>
      <c r="AN159" s="46"/>
    </row>
    <row r="160" spans="23:40">
      <c r="W160" s="46"/>
      <c r="X160" t="e">
        <f>+'Ark1'!#REF!</f>
        <v>#REF!</v>
      </c>
      <c r="Y160" t="e">
        <f>+'Ark1'!#REF!</f>
        <v>#REF!</v>
      </c>
      <c r="Z160" s="3" t="s">
        <v>464</v>
      </c>
      <c r="AA160" t="e">
        <f>+'Ark1'!#REF!</f>
        <v>#REF!</v>
      </c>
      <c r="AB160" t="e">
        <f>+'Ark1'!#REF!</f>
        <v>#REF!</v>
      </c>
      <c r="AC160" s="195" t="e">
        <f>+'Ark1'!#REF!</f>
        <v>#REF!</v>
      </c>
      <c r="AD160" s="195" t="e">
        <f>+'Ark1'!#REF!</f>
        <v>#REF!</v>
      </c>
      <c r="AE160" s="1" t="e">
        <f>+'Ark1'!#REF!</f>
        <v>#REF!</v>
      </c>
      <c r="AF160" s="1" t="e">
        <f>+'Ark1'!#REF!</f>
        <v>#REF!</v>
      </c>
      <c r="AG160" s="92" t="e">
        <f>+'Ark1'!#REF!</f>
        <v>#REF!</v>
      </c>
      <c r="AH160" s="92" t="e">
        <f>+'Ark1'!#REF!</f>
        <v>#REF!</v>
      </c>
      <c r="AI160" s="11" t="e">
        <f>+'Ark1'!#REF!</f>
        <v>#REF!</v>
      </c>
      <c r="AJ160" s="11" t="e">
        <f>+'Ark1'!#REF!</f>
        <v>#REF!</v>
      </c>
      <c r="AK160" s="11" t="e">
        <f>+'Ark1'!#REF!</f>
        <v>#REF!</v>
      </c>
      <c r="AL160" s="1" t="e">
        <f t="shared" si="6"/>
        <v>#REF!</v>
      </c>
      <c r="AM160" s="1" t="e">
        <f t="shared" si="7"/>
        <v>#REF!</v>
      </c>
      <c r="AN160" s="46"/>
    </row>
    <row r="161" spans="23:40">
      <c r="W161" s="46"/>
      <c r="X161" t="e">
        <f>+'Ark1'!#REF!</f>
        <v>#REF!</v>
      </c>
      <c r="Y161" t="e">
        <f>+'Ark1'!#REF!</f>
        <v>#REF!</v>
      </c>
      <c r="Z161" s="3" t="s">
        <v>465</v>
      </c>
      <c r="AA161" t="e">
        <f>+'Ark1'!#REF!</f>
        <v>#REF!</v>
      </c>
      <c r="AB161" t="e">
        <f>+'Ark1'!#REF!</f>
        <v>#REF!</v>
      </c>
      <c r="AC161" s="195" t="e">
        <f>+'Ark1'!#REF!</f>
        <v>#REF!</v>
      </c>
      <c r="AD161" s="195" t="e">
        <f>+'Ark1'!#REF!</f>
        <v>#REF!</v>
      </c>
      <c r="AE161" s="1" t="e">
        <f>+'Ark1'!#REF!</f>
        <v>#REF!</v>
      </c>
      <c r="AF161" s="1" t="e">
        <f>+'Ark1'!#REF!</f>
        <v>#REF!</v>
      </c>
      <c r="AG161" s="92" t="e">
        <f>+'Ark1'!#REF!</f>
        <v>#REF!</v>
      </c>
      <c r="AH161" s="92" t="e">
        <f>+'Ark1'!#REF!</f>
        <v>#REF!</v>
      </c>
      <c r="AI161" s="11" t="e">
        <f>+'Ark1'!#REF!</f>
        <v>#REF!</v>
      </c>
      <c r="AJ161" s="11" t="e">
        <f>+'Ark1'!#REF!</f>
        <v>#REF!</v>
      </c>
      <c r="AK161" s="11" t="e">
        <f>+'Ark1'!#REF!</f>
        <v>#REF!</v>
      </c>
      <c r="AL161" s="1" t="e">
        <f t="shared" si="6"/>
        <v>#REF!</v>
      </c>
      <c r="AM161" s="1" t="e">
        <f t="shared" si="7"/>
        <v>#REF!</v>
      </c>
      <c r="AN161" s="46"/>
    </row>
    <row r="162" spans="23:40">
      <c r="W162" s="46"/>
      <c r="X162" t="e">
        <f>+'Ark1'!#REF!</f>
        <v>#REF!</v>
      </c>
      <c r="Y162" t="e">
        <f>+'Ark1'!#REF!</f>
        <v>#REF!</v>
      </c>
      <c r="Z162" s="3" t="s">
        <v>466</v>
      </c>
      <c r="AA162" t="e">
        <f>+'Ark1'!#REF!</f>
        <v>#REF!</v>
      </c>
      <c r="AB162" t="e">
        <f>+'Ark1'!#REF!</f>
        <v>#REF!</v>
      </c>
      <c r="AC162" s="195" t="e">
        <f>+'Ark1'!#REF!</f>
        <v>#REF!</v>
      </c>
      <c r="AD162" s="195" t="e">
        <f>+'Ark1'!#REF!</f>
        <v>#REF!</v>
      </c>
      <c r="AE162" s="1" t="e">
        <f>+'Ark1'!#REF!</f>
        <v>#REF!</v>
      </c>
      <c r="AF162" s="1" t="e">
        <f>+'Ark1'!#REF!</f>
        <v>#REF!</v>
      </c>
      <c r="AG162" s="92" t="e">
        <f>+'Ark1'!#REF!</f>
        <v>#REF!</v>
      </c>
      <c r="AH162" s="92" t="e">
        <f>+'Ark1'!#REF!</f>
        <v>#REF!</v>
      </c>
      <c r="AI162" s="11" t="e">
        <f>+'Ark1'!#REF!</f>
        <v>#REF!</v>
      </c>
      <c r="AJ162" s="11" t="e">
        <f>+'Ark1'!#REF!</f>
        <v>#REF!</v>
      </c>
      <c r="AK162" s="11" t="e">
        <f>+'Ark1'!#REF!</f>
        <v>#REF!</v>
      </c>
      <c r="AL162" s="1" t="e">
        <f t="shared" si="6"/>
        <v>#REF!</v>
      </c>
      <c r="AM162" s="1" t="e">
        <f t="shared" si="7"/>
        <v>#REF!</v>
      </c>
      <c r="AN162" s="46"/>
    </row>
    <row r="163" spans="23:40">
      <c r="W163" s="46"/>
      <c r="X163" t="e">
        <f>+'Ark1'!#REF!</f>
        <v>#REF!</v>
      </c>
      <c r="Y163" t="e">
        <f>+'Ark1'!#REF!</f>
        <v>#REF!</v>
      </c>
      <c r="Z163" s="3" t="s">
        <v>467</v>
      </c>
      <c r="AA163" t="e">
        <f>+'Ark1'!#REF!</f>
        <v>#REF!</v>
      </c>
      <c r="AB163" t="e">
        <f>+'Ark1'!#REF!</f>
        <v>#REF!</v>
      </c>
      <c r="AC163" s="195" t="e">
        <f>+'Ark1'!#REF!</f>
        <v>#REF!</v>
      </c>
      <c r="AD163" s="195" t="e">
        <f>+'Ark1'!#REF!</f>
        <v>#REF!</v>
      </c>
      <c r="AE163" s="1" t="e">
        <f>+'Ark1'!#REF!</f>
        <v>#REF!</v>
      </c>
      <c r="AF163" s="1" t="e">
        <f>+'Ark1'!#REF!</f>
        <v>#REF!</v>
      </c>
      <c r="AG163" s="92" t="e">
        <f>+'Ark1'!#REF!</f>
        <v>#REF!</v>
      </c>
      <c r="AH163" s="92" t="e">
        <f>+'Ark1'!#REF!</f>
        <v>#REF!</v>
      </c>
      <c r="AI163" s="11" t="e">
        <f>+'Ark1'!#REF!</f>
        <v>#REF!</v>
      </c>
      <c r="AJ163" s="11" t="e">
        <f>+'Ark1'!#REF!</f>
        <v>#REF!</v>
      </c>
      <c r="AK163" s="11" t="e">
        <f>+'Ark1'!#REF!</f>
        <v>#REF!</v>
      </c>
      <c r="AL163" s="1" t="e">
        <f t="shared" si="6"/>
        <v>#REF!</v>
      </c>
      <c r="AM163" s="1" t="e">
        <f t="shared" si="7"/>
        <v>#REF!</v>
      </c>
      <c r="AN163" s="46"/>
    </row>
    <row r="164" spans="23:40">
      <c r="W164" s="46"/>
      <c r="X164" t="e">
        <f>+'Ark1'!#REF!</f>
        <v>#REF!</v>
      </c>
      <c r="Y164" t="e">
        <f>+'Ark1'!#REF!</f>
        <v>#REF!</v>
      </c>
      <c r="Z164" s="3" t="s">
        <v>468</v>
      </c>
      <c r="AA164" t="e">
        <f>+'Ark1'!#REF!</f>
        <v>#REF!</v>
      </c>
      <c r="AB164" t="e">
        <f>+'Ark1'!#REF!</f>
        <v>#REF!</v>
      </c>
      <c r="AC164" s="195" t="e">
        <f>+'Ark1'!#REF!</f>
        <v>#REF!</v>
      </c>
      <c r="AD164" s="195" t="e">
        <f>+'Ark1'!#REF!</f>
        <v>#REF!</v>
      </c>
      <c r="AE164" s="1" t="e">
        <f>+'Ark1'!#REF!</f>
        <v>#REF!</v>
      </c>
      <c r="AF164" s="1" t="e">
        <f>+'Ark1'!#REF!</f>
        <v>#REF!</v>
      </c>
      <c r="AG164" s="92" t="e">
        <f>+'Ark1'!#REF!</f>
        <v>#REF!</v>
      </c>
      <c r="AH164" s="92" t="e">
        <f>+'Ark1'!#REF!</f>
        <v>#REF!</v>
      </c>
      <c r="AI164" s="11" t="e">
        <f>+'Ark1'!#REF!</f>
        <v>#REF!</v>
      </c>
      <c r="AJ164" s="11" t="e">
        <f>+'Ark1'!#REF!</f>
        <v>#REF!</v>
      </c>
      <c r="AK164" s="11" t="e">
        <f>+'Ark1'!#REF!</f>
        <v>#REF!</v>
      </c>
      <c r="AL164" s="1" t="e">
        <f t="shared" si="6"/>
        <v>#REF!</v>
      </c>
      <c r="AM164" s="1" t="e">
        <f t="shared" si="7"/>
        <v>#REF!</v>
      </c>
      <c r="AN164" s="46"/>
    </row>
    <row r="165" spans="23:40">
      <c r="W165" s="46"/>
      <c r="X165" t="e">
        <f>+'Ark1'!#REF!</f>
        <v>#REF!</v>
      </c>
      <c r="Y165" t="e">
        <f>+'Ark1'!#REF!</f>
        <v>#REF!</v>
      </c>
      <c r="Z165" s="3" t="s">
        <v>469</v>
      </c>
      <c r="AA165" t="e">
        <f>+'Ark1'!#REF!</f>
        <v>#REF!</v>
      </c>
      <c r="AB165" t="e">
        <f>+'Ark1'!#REF!</f>
        <v>#REF!</v>
      </c>
      <c r="AC165" s="195" t="e">
        <f>+'Ark1'!#REF!</f>
        <v>#REF!</v>
      </c>
      <c r="AD165" s="195" t="e">
        <f>+'Ark1'!#REF!</f>
        <v>#REF!</v>
      </c>
      <c r="AE165" s="1" t="e">
        <f>+'Ark1'!#REF!</f>
        <v>#REF!</v>
      </c>
      <c r="AF165" s="1" t="e">
        <f>+'Ark1'!#REF!</f>
        <v>#REF!</v>
      </c>
      <c r="AG165" s="92" t="e">
        <f>+'Ark1'!#REF!</f>
        <v>#REF!</v>
      </c>
      <c r="AH165" s="92" t="e">
        <f>+'Ark1'!#REF!</f>
        <v>#REF!</v>
      </c>
      <c r="AI165" s="11" t="e">
        <f>+'Ark1'!#REF!</f>
        <v>#REF!</v>
      </c>
      <c r="AJ165" s="11" t="e">
        <f>+'Ark1'!#REF!</f>
        <v>#REF!</v>
      </c>
      <c r="AK165" s="11" t="e">
        <f>+'Ark1'!#REF!</f>
        <v>#REF!</v>
      </c>
      <c r="AL165" s="1" t="e">
        <f t="shared" si="6"/>
        <v>#REF!</v>
      </c>
      <c r="AM165" s="1" t="e">
        <f t="shared" si="7"/>
        <v>#REF!</v>
      </c>
      <c r="AN165" s="46"/>
    </row>
    <row r="166" spans="23:40">
      <c r="W166" s="46"/>
      <c r="X166" t="e">
        <f>+'Ark1'!#REF!</f>
        <v>#REF!</v>
      </c>
      <c r="Y166" t="e">
        <f>+'Ark1'!#REF!</f>
        <v>#REF!</v>
      </c>
      <c r="Z166" s="3" t="s">
        <v>470</v>
      </c>
      <c r="AA166" t="e">
        <f>+'Ark1'!#REF!</f>
        <v>#REF!</v>
      </c>
      <c r="AB166" t="e">
        <f>+'Ark1'!#REF!</f>
        <v>#REF!</v>
      </c>
      <c r="AC166" s="195" t="e">
        <f>+'Ark1'!#REF!</f>
        <v>#REF!</v>
      </c>
      <c r="AD166" s="195" t="e">
        <f>+'Ark1'!#REF!</f>
        <v>#REF!</v>
      </c>
      <c r="AE166" s="1" t="e">
        <f>+'Ark1'!#REF!</f>
        <v>#REF!</v>
      </c>
      <c r="AF166" s="1" t="e">
        <f>+'Ark1'!#REF!</f>
        <v>#REF!</v>
      </c>
      <c r="AG166" s="92" t="e">
        <f>+'Ark1'!#REF!</f>
        <v>#REF!</v>
      </c>
      <c r="AH166" s="92" t="e">
        <f>+'Ark1'!#REF!</f>
        <v>#REF!</v>
      </c>
      <c r="AI166" s="11" t="e">
        <f>+'Ark1'!#REF!</f>
        <v>#REF!</v>
      </c>
      <c r="AJ166" s="11" t="e">
        <f>+'Ark1'!#REF!</f>
        <v>#REF!</v>
      </c>
      <c r="AK166" s="11" t="e">
        <f>+'Ark1'!#REF!</f>
        <v>#REF!</v>
      </c>
      <c r="AL166" s="1" t="e">
        <f t="shared" si="6"/>
        <v>#REF!</v>
      </c>
      <c r="AM166" s="1" t="e">
        <f t="shared" si="7"/>
        <v>#REF!</v>
      </c>
      <c r="AN166" s="46"/>
    </row>
    <row r="167" spans="23:40">
      <c r="W167" s="46"/>
      <c r="X167" t="e">
        <f>+'Ark1'!#REF!</f>
        <v>#REF!</v>
      </c>
      <c r="Y167" t="e">
        <f>+'Ark1'!#REF!</f>
        <v>#REF!</v>
      </c>
      <c r="Z167" s="3" t="s">
        <v>471</v>
      </c>
      <c r="AA167" t="e">
        <f>+'Ark1'!#REF!</f>
        <v>#REF!</v>
      </c>
      <c r="AB167" t="e">
        <f>+'Ark1'!#REF!</f>
        <v>#REF!</v>
      </c>
      <c r="AC167" s="195" t="e">
        <f>+'Ark1'!#REF!</f>
        <v>#REF!</v>
      </c>
      <c r="AD167" s="195" t="e">
        <f>+'Ark1'!#REF!</f>
        <v>#REF!</v>
      </c>
      <c r="AE167" s="1" t="e">
        <f>+'Ark1'!#REF!</f>
        <v>#REF!</v>
      </c>
      <c r="AF167" s="1" t="e">
        <f>+'Ark1'!#REF!</f>
        <v>#REF!</v>
      </c>
      <c r="AG167" s="92" t="e">
        <f>+'Ark1'!#REF!</f>
        <v>#REF!</v>
      </c>
      <c r="AH167" s="92" t="e">
        <f>+'Ark1'!#REF!</f>
        <v>#REF!</v>
      </c>
      <c r="AI167" s="11" t="e">
        <f>+'Ark1'!#REF!</f>
        <v>#REF!</v>
      </c>
      <c r="AJ167" s="11" t="e">
        <f>+'Ark1'!#REF!</f>
        <v>#REF!</v>
      </c>
      <c r="AK167" s="11" t="e">
        <f>+'Ark1'!#REF!</f>
        <v>#REF!</v>
      </c>
      <c r="AL167" s="1" t="e">
        <f t="shared" si="6"/>
        <v>#REF!</v>
      </c>
      <c r="AM167" s="1" t="e">
        <f t="shared" si="7"/>
        <v>#REF!</v>
      </c>
      <c r="AN167" s="46"/>
    </row>
    <row r="168" spans="23:40">
      <c r="W168" s="46"/>
      <c r="X168" t="e">
        <f>+'Ark1'!#REF!</f>
        <v>#REF!</v>
      </c>
      <c r="Y168" t="e">
        <f>+'Ark1'!#REF!</f>
        <v>#REF!</v>
      </c>
      <c r="Z168" s="3" t="s">
        <v>472</v>
      </c>
      <c r="AA168" t="e">
        <f>+'Ark1'!#REF!</f>
        <v>#REF!</v>
      </c>
      <c r="AB168" t="e">
        <f>+'Ark1'!#REF!</f>
        <v>#REF!</v>
      </c>
      <c r="AC168" s="195" t="e">
        <f>+'Ark1'!#REF!</f>
        <v>#REF!</v>
      </c>
      <c r="AD168" s="195" t="e">
        <f>+'Ark1'!#REF!</f>
        <v>#REF!</v>
      </c>
      <c r="AE168" s="1" t="e">
        <f>+'Ark1'!#REF!</f>
        <v>#REF!</v>
      </c>
      <c r="AF168" s="1" t="e">
        <f>+'Ark1'!#REF!</f>
        <v>#REF!</v>
      </c>
      <c r="AG168" s="92" t="e">
        <f>+'Ark1'!#REF!</f>
        <v>#REF!</v>
      </c>
      <c r="AH168" s="92" t="e">
        <f>+'Ark1'!#REF!</f>
        <v>#REF!</v>
      </c>
      <c r="AI168" s="11" t="e">
        <f>+'Ark1'!#REF!</f>
        <v>#REF!</v>
      </c>
      <c r="AJ168" s="11" t="e">
        <f>+'Ark1'!#REF!</f>
        <v>#REF!</v>
      </c>
      <c r="AK168" s="11" t="e">
        <f>+'Ark1'!#REF!</f>
        <v>#REF!</v>
      </c>
      <c r="AL168" s="1" t="e">
        <f t="shared" si="6"/>
        <v>#REF!</v>
      </c>
      <c r="AM168" s="1" t="e">
        <f t="shared" si="7"/>
        <v>#REF!</v>
      </c>
      <c r="AN168" s="46"/>
    </row>
    <row r="169" spans="23:40">
      <c r="W169" s="46"/>
      <c r="X169" t="e">
        <f>+'Ark1'!#REF!</f>
        <v>#REF!</v>
      </c>
      <c r="Y169" t="e">
        <f>+'Ark1'!#REF!</f>
        <v>#REF!</v>
      </c>
      <c r="Z169" s="3" t="s">
        <v>473</v>
      </c>
      <c r="AA169" t="e">
        <f>+'Ark1'!#REF!</f>
        <v>#REF!</v>
      </c>
      <c r="AB169" t="e">
        <f>+'Ark1'!#REF!</f>
        <v>#REF!</v>
      </c>
      <c r="AC169" s="195" t="e">
        <f>+'Ark1'!#REF!</f>
        <v>#REF!</v>
      </c>
      <c r="AD169" s="195" t="e">
        <f>+'Ark1'!#REF!</f>
        <v>#REF!</v>
      </c>
      <c r="AE169" s="1" t="e">
        <f>+'Ark1'!#REF!</f>
        <v>#REF!</v>
      </c>
      <c r="AF169" s="1" t="e">
        <f>+'Ark1'!#REF!</f>
        <v>#REF!</v>
      </c>
      <c r="AG169" s="92" t="e">
        <f>+'Ark1'!#REF!</f>
        <v>#REF!</v>
      </c>
      <c r="AH169" s="92" t="e">
        <f>+'Ark1'!#REF!</f>
        <v>#REF!</v>
      </c>
      <c r="AI169" s="11" t="e">
        <f>+'Ark1'!#REF!</f>
        <v>#REF!</v>
      </c>
      <c r="AJ169" s="11" t="e">
        <f>+'Ark1'!#REF!</f>
        <v>#REF!</v>
      </c>
      <c r="AK169" s="11" t="e">
        <f>+'Ark1'!#REF!</f>
        <v>#REF!</v>
      </c>
      <c r="AL169" s="1" t="e">
        <f t="shared" si="6"/>
        <v>#REF!</v>
      </c>
      <c r="AM169" s="1" t="e">
        <f t="shared" si="7"/>
        <v>#REF!</v>
      </c>
      <c r="AN169" s="46"/>
    </row>
    <row r="170" spans="23:40">
      <c r="W170" s="46"/>
      <c r="X170" s="53" t="e">
        <f>+'Ark1'!#REF!</f>
        <v>#REF!</v>
      </c>
      <c r="Y170" s="53" t="e">
        <f>+'Ark1'!#REF!</f>
        <v>#REF!</v>
      </c>
      <c r="Z170" s="54" t="s">
        <v>458</v>
      </c>
      <c r="AA170" s="53" t="e">
        <f>+'Ark1'!#REF!</f>
        <v>#REF!</v>
      </c>
      <c r="AB170" s="53" t="e">
        <f>+'Ark1'!#REF!</f>
        <v>#REF!</v>
      </c>
      <c r="AC170" s="177" t="e">
        <f>+'Ark1'!#REF!</f>
        <v>#REF!</v>
      </c>
      <c r="AD170" s="177" t="e">
        <f>+'Ark1'!#REF!</f>
        <v>#REF!</v>
      </c>
      <c r="AE170" s="55" t="e">
        <f>+'Ark1'!#REF!</f>
        <v>#REF!</v>
      </c>
      <c r="AF170" s="55" t="e">
        <f>+'Ark1'!#REF!</f>
        <v>#REF!</v>
      </c>
      <c r="AG170" s="155" t="e">
        <f>+'Ark1'!#REF!</f>
        <v>#REF!</v>
      </c>
      <c r="AH170" s="155" t="e">
        <f>+'Ark1'!#REF!</f>
        <v>#REF!</v>
      </c>
      <c r="AI170" s="74" t="e">
        <f>+'Ark1'!#REF!</f>
        <v>#REF!</v>
      </c>
      <c r="AJ170" s="74" t="e">
        <f>+'Ark1'!#REF!</f>
        <v>#REF!</v>
      </c>
      <c r="AK170" s="74" t="e">
        <f>+'Ark1'!#REF!</f>
        <v>#REF!</v>
      </c>
      <c r="AL170" s="55" t="e">
        <f t="shared" si="6"/>
        <v>#REF!</v>
      </c>
      <c r="AM170" s="55" t="e">
        <f t="shared" si="7"/>
        <v>#REF!</v>
      </c>
      <c r="AN170" s="46"/>
    </row>
    <row r="171" spans="23:40">
      <c r="W171" s="46"/>
      <c r="X171" s="53" t="e">
        <f>+'Ark1'!#REF!</f>
        <v>#REF!</v>
      </c>
      <c r="Y171" s="53" t="e">
        <f>+'Ark1'!#REF!</f>
        <v>#REF!</v>
      </c>
      <c r="Z171" s="54" t="s">
        <v>459</v>
      </c>
      <c r="AA171" s="53" t="e">
        <f>+'Ark1'!#REF!</f>
        <v>#REF!</v>
      </c>
      <c r="AB171" s="53" t="e">
        <f>+'Ark1'!#REF!</f>
        <v>#REF!</v>
      </c>
      <c r="AC171" s="177" t="e">
        <f>+'Ark1'!#REF!</f>
        <v>#REF!</v>
      </c>
      <c r="AD171" s="177" t="e">
        <f>+'Ark1'!#REF!</f>
        <v>#REF!</v>
      </c>
      <c r="AE171" s="55" t="e">
        <f>+'Ark1'!#REF!</f>
        <v>#REF!</v>
      </c>
      <c r="AF171" s="55" t="e">
        <f>+'Ark1'!#REF!</f>
        <v>#REF!</v>
      </c>
      <c r="AG171" s="155" t="e">
        <f>+'Ark1'!#REF!</f>
        <v>#REF!</v>
      </c>
      <c r="AH171" s="155" t="e">
        <f>+'Ark1'!#REF!</f>
        <v>#REF!</v>
      </c>
      <c r="AI171" s="74" t="e">
        <f>+'Ark1'!#REF!</f>
        <v>#REF!</v>
      </c>
      <c r="AJ171" s="74" t="e">
        <f>+'Ark1'!#REF!</f>
        <v>#REF!</v>
      </c>
      <c r="AK171" s="74" t="e">
        <f>+'Ark1'!#REF!</f>
        <v>#REF!</v>
      </c>
      <c r="AL171" s="55" t="e">
        <f t="shared" si="6"/>
        <v>#REF!</v>
      </c>
      <c r="AM171" s="55" t="e">
        <f t="shared" si="7"/>
        <v>#REF!</v>
      </c>
      <c r="AN171" s="46"/>
    </row>
    <row r="172" spans="23:40">
      <c r="W172" s="46"/>
      <c r="X172" s="53" t="e">
        <f>+'Ark1'!#REF!</f>
        <v>#REF!</v>
      </c>
      <c r="Y172" s="53" t="e">
        <f>+'Ark1'!#REF!</f>
        <v>#REF!</v>
      </c>
      <c r="Z172" s="54" t="s">
        <v>460</v>
      </c>
      <c r="AA172" s="53" t="e">
        <f>+'Ark1'!#REF!</f>
        <v>#REF!</v>
      </c>
      <c r="AB172" s="53" t="e">
        <f>+'Ark1'!#REF!</f>
        <v>#REF!</v>
      </c>
      <c r="AC172" s="177" t="e">
        <f>+'Ark1'!#REF!</f>
        <v>#REF!</v>
      </c>
      <c r="AD172" s="177" t="e">
        <f>+'Ark1'!#REF!</f>
        <v>#REF!</v>
      </c>
      <c r="AE172" s="55" t="e">
        <f>+'Ark1'!#REF!</f>
        <v>#REF!</v>
      </c>
      <c r="AF172" s="55" t="e">
        <f>+'Ark1'!#REF!</f>
        <v>#REF!</v>
      </c>
      <c r="AG172" s="155" t="e">
        <f>+'Ark1'!#REF!</f>
        <v>#REF!</v>
      </c>
      <c r="AH172" s="155" t="e">
        <f>+'Ark1'!#REF!</f>
        <v>#REF!</v>
      </c>
      <c r="AI172" s="74" t="e">
        <f>+'Ark1'!#REF!</f>
        <v>#REF!</v>
      </c>
      <c r="AJ172" s="74" t="e">
        <f>+'Ark1'!#REF!</f>
        <v>#REF!</v>
      </c>
      <c r="AK172" s="74" t="e">
        <f>+'Ark1'!#REF!</f>
        <v>#REF!</v>
      </c>
      <c r="AL172" s="55" t="e">
        <f t="shared" si="6"/>
        <v>#REF!</v>
      </c>
      <c r="AM172" s="55" t="e">
        <f t="shared" si="7"/>
        <v>#REF!</v>
      </c>
      <c r="AN172" s="46"/>
    </row>
    <row r="173" spans="23:40">
      <c r="W173" s="46"/>
      <c r="X173" s="53" t="e">
        <f>+'Ark1'!#REF!</f>
        <v>#REF!</v>
      </c>
      <c r="Y173" s="53" t="e">
        <f>+'Ark1'!#REF!</f>
        <v>#REF!</v>
      </c>
      <c r="Z173" s="54" t="s">
        <v>461</v>
      </c>
      <c r="AA173" s="53" t="e">
        <f>+'Ark1'!#REF!</f>
        <v>#REF!</v>
      </c>
      <c r="AB173" s="53" t="e">
        <f>+'Ark1'!#REF!</f>
        <v>#REF!</v>
      </c>
      <c r="AC173" s="177" t="e">
        <f>+'Ark1'!#REF!</f>
        <v>#REF!</v>
      </c>
      <c r="AD173" s="177" t="e">
        <f>+'Ark1'!#REF!</f>
        <v>#REF!</v>
      </c>
      <c r="AE173" s="55" t="e">
        <f>+'Ark1'!#REF!</f>
        <v>#REF!</v>
      </c>
      <c r="AF173" s="55" t="e">
        <f>+'Ark1'!#REF!</f>
        <v>#REF!</v>
      </c>
      <c r="AG173" s="155" t="e">
        <f>+'Ark1'!#REF!</f>
        <v>#REF!</v>
      </c>
      <c r="AH173" s="155" t="e">
        <f>+'Ark1'!#REF!</f>
        <v>#REF!</v>
      </c>
      <c r="AI173" s="74" t="e">
        <f>+'Ark1'!#REF!</f>
        <v>#REF!</v>
      </c>
      <c r="AJ173" s="74" t="e">
        <f>+'Ark1'!#REF!</f>
        <v>#REF!</v>
      </c>
      <c r="AK173" s="74" t="e">
        <f>+'Ark1'!#REF!</f>
        <v>#REF!</v>
      </c>
      <c r="AL173" s="55" t="e">
        <f t="shared" si="6"/>
        <v>#REF!</v>
      </c>
      <c r="AM173" s="55" t="e">
        <f t="shared" si="7"/>
        <v>#REF!</v>
      </c>
      <c r="AN173" s="46"/>
    </row>
    <row r="174" spans="23:40">
      <c r="W174" s="46"/>
      <c r="X174" s="53" t="e">
        <f>+'Ark1'!#REF!</f>
        <v>#REF!</v>
      </c>
      <c r="Y174" s="53" t="e">
        <f>+'Ark1'!#REF!</f>
        <v>#REF!</v>
      </c>
      <c r="Z174" s="54" t="s">
        <v>462</v>
      </c>
      <c r="AA174" s="53" t="e">
        <f>+'Ark1'!#REF!</f>
        <v>#REF!</v>
      </c>
      <c r="AB174" s="53" t="e">
        <f>+'Ark1'!#REF!</f>
        <v>#REF!</v>
      </c>
      <c r="AC174" s="177" t="e">
        <f>+'Ark1'!#REF!</f>
        <v>#REF!</v>
      </c>
      <c r="AD174" s="177" t="e">
        <f>+'Ark1'!#REF!</f>
        <v>#REF!</v>
      </c>
      <c r="AE174" s="55" t="e">
        <f>+'Ark1'!#REF!</f>
        <v>#REF!</v>
      </c>
      <c r="AF174" s="55" t="e">
        <f>+'Ark1'!#REF!</f>
        <v>#REF!</v>
      </c>
      <c r="AG174" s="155" t="e">
        <f>+'Ark1'!#REF!</f>
        <v>#REF!</v>
      </c>
      <c r="AH174" s="155" t="e">
        <f>+'Ark1'!#REF!</f>
        <v>#REF!</v>
      </c>
      <c r="AI174" s="74" t="e">
        <f>+'Ark1'!#REF!</f>
        <v>#REF!</v>
      </c>
      <c r="AJ174" s="74" t="e">
        <f>+'Ark1'!#REF!</f>
        <v>#REF!</v>
      </c>
      <c r="AK174" s="74" t="e">
        <f>+'Ark1'!#REF!</f>
        <v>#REF!</v>
      </c>
      <c r="AL174" s="55" t="e">
        <f t="shared" si="6"/>
        <v>#REF!</v>
      </c>
      <c r="AM174" s="55" t="e">
        <f t="shared" si="7"/>
        <v>#REF!</v>
      </c>
      <c r="AN174" s="46"/>
    </row>
    <row r="175" spans="23:40">
      <c r="W175" s="46"/>
      <c r="X175" s="53" t="e">
        <f>+'Ark1'!#REF!</f>
        <v>#REF!</v>
      </c>
      <c r="Y175" s="53" t="e">
        <f>+'Ark1'!#REF!</f>
        <v>#REF!</v>
      </c>
      <c r="Z175" s="54" t="s">
        <v>463</v>
      </c>
      <c r="AA175" s="53" t="e">
        <f>+'Ark1'!#REF!</f>
        <v>#REF!</v>
      </c>
      <c r="AB175" s="53" t="e">
        <f>+'Ark1'!#REF!</f>
        <v>#REF!</v>
      </c>
      <c r="AC175" s="177" t="e">
        <f>+'Ark1'!#REF!</f>
        <v>#REF!</v>
      </c>
      <c r="AD175" s="177" t="e">
        <f>+'Ark1'!#REF!</f>
        <v>#REF!</v>
      </c>
      <c r="AE175" s="55" t="e">
        <f>+'Ark1'!#REF!</f>
        <v>#REF!</v>
      </c>
      <c r="AF175" s="55" t="e">
        <f>+'Ark1'!#REF!</f>
        <v>#REF!</v>
      </c>
      <c r="AG175" s="155" t="e">
        <f>+'Ark1'!#REF!</f>
        <v>#REF!</v>
      </c>
      <c r="AH175" s="155" t="e">
        <f>+'Ark1'!#REF!</f>
        <v>#REF!</v>
      </c>
      <c r="AI175" s="74" t="e">
        <f>+'Ark1'!#REF!</f>
        <v>#REF!</v>
      </c>
      <c r="AJ175" s="74" t="e">
        <f>+'Ark1'!#REF!</f>
        <v>#REF!</v>
      </c>
      <c r="AK175" s="74" t="e">
        <f>+'Ark1'!#REF!</f>
        <v>#REF!</v>
      </c>
      <c r="AL175" s="55" t="e">
        <f t="shared" si="6"/>
        <v>#REF!</v>
      </c>
      <c r="AM175" s="55" t="e">
        <f t="shared" si="7"/>
        <v>#REF!</v>
      </c>
      <c r="AN175" s="46"/>
    </row>
    <row r="176" spans="23:40">
      <c r="W176" s="46"/>
      <c r="X176" s="53" t="e">
        <f>+'Ark1'!#REF!</f>
        <v>#REF!</v>
      </c>
      <c r="Y176" s="53" t="e">
        <f>+'Ark1'!#REF!</f>
        <v>#REF!</v>
      </c>
      <c r="Z176" s="54" t="s">
        <v>464</v>
      </c>
      <c r="AA176" s="53" t="e">
        <f>+'Ark1'!#REF!</f>
        <v>#REF!</v>
      </c>
      <c r="AB176" s="53" t="e">
        <f>+'Ark1'!#REF!</f>
        <v>#REF!</v>
      </c>
      <c r="AC176" s="177" t="e">
        <f>+'Ark1'!#REF!</f>
        <v>#REF!</v>
      </c>
      <c r="AD176" s="177" t="e">
        <f>+'Ark1'!#REF!</f>
        <v>#REF!</v>
      </c>
      <c r="AE176" s="55" t="e">
        <f>+'Ark1'!#REF!</f>
        <v>#REF!</v>
      </c>
      <c r="AF176" s="55" t="e">
        <f>+'Ark1'!#REF!</f>
        <v>#REF!</v>
      </c>
      <c r="AG176" s="155" t="e">
        <f>+'Ark1'!#REF!</f>
        <v>#REF!</v>
      </c>
      <c r="AH176" s="155" t="e">
        <f>+'Ark1'!#REF!</f>
        <v>#REF!</v>
      </c>
      <c r="AI176" s="74" t="e">
        <f>+'Ark1'!#REF!</f>
        <v>#REF!</v>
      </c>
      <c r="AJ176" s="74" t="e">
        <f>+'Ark1'!#REF!</f>
        <v>#REF!</v>
      </c>
      <c r="AK176" s="74" t="e">
        <f>+'Ark1'!#REF!</f>
        <v>#REF!</v>
      </c>
      <c r="AL176" s="55" t="e">
        <f t="shared" si="6"/>
        <v>#REF!</v>
      </c>
      <c r="AM176" s="55" t="e">
        <f t="shared" si="7"/>
        <v>#REF!</v>
      </c>
      <c r="AN176" s="46"/>
    </row>
    <row r="177" spans="23:40">
      <c r="W177" s="46"/>
      <c r="X177" s="53" t="e">
        <f>+'Ark1'!#REF!</f>
        <v>#REF!</v>
      </c>
      <c r="Y177" s="53" t="e">
        <f>+'Ark1'!#REF!</f>
        <v>#REF!</v>
      </c>
      <c r="Z177" s="54" t="s">
        <v>465</v>
      </c>
      <c r="AA177" s="53" t="e">
        <f>+'Ark1'!#REF!</f>
        <v>#REF!</v>
      </c>
      <c r="AB177" s="53" t="e">
        <f>+'Ark1'!#REF!</f>
        <v>#REF!</v>
      </c>
      <c r="AC177" s="177" t="e">
        <f>+'Ark1'!#REF!</f>
        <v>#REF!</v>
      </c>
      <c r="AD177" s="177" t="e">
        <f>+'Ark1'!#REF!</f>
        <v>#REF!</v>
      </c>
      <c r="AE177" s="55" t="e">
        <f>+'Ark1'!#REF!</f>
        <v>#REF!</v>
      </c>
      <c r="AF177" s="55" t="e">
        <f>+'Ark1'!#REF!</f>
        <v>#REF!</v>
      </c>
      <c r="AG177" s="155" t="e">
        <f>+'Ark1'!#REF!</f>
        <v>#REF!</v>
      </c>
      <c r="AH177" s="155" t="e">
        <f>+'Ark1'!#REF!</f>
        <v>#REF!</v>
      </c>
      <c r="AI177" s="74" t="e">
        <f>+'Ark1'!#REF!</f>
        <v>#REF!</v>
      </c>
      <c r="AJ177" s="74" t="e">
        <f>+'Ark1'!#REF!</f>
        <v>#REF!</v>
      </c>
      <c r="AK177" s="74" t="e">
        <f>+'Ark1'!#REF!</f>
        <v>#REF!</v>
      </c>
      <c r="AL177" s="55" t="e">
        <f t="shared" si="6"/>
        <v>#REF!</v>
      </c>
      <c r="AM177" s="55" t="e">
        <f t="shared" si="7"/>
        <v>#REF!</v>
      </c>
      <c r="AN177" s="46"/>
    </row>
    <row r="178" spans="23:40">
      <c r="W178" s="46"/>
      <c r="X178" s="53" t="e">
        <f>+'Ark1'!#REF!</f>
        <v>#REF!</v>
      </c>
      <c r="Y178" s="53" t="e">
        <f>+'Ark1'!#REF!</f>
        <v>#REF!</v>
      </c>
      <c r="Z178" s="54" t="s">
        <v>466</v>
      </c>
      <c r="AA178" s="53" t="e">
        <f>+'Ark1'!#REF!</f>
        <v>#REF!</v>
      </c>
      <c r="AB178" s="53" t="e">
        <f>+'Ark1'!#REF!</f>
        <v>#REF!</v>
      </c>
      <c r="AC178" s="177" t="e">
        <f>+'Ark1'!#REF!</f>
        <v>#REF!</v>
      </c>
      <c r="AD178" s="177" t="e">
        <f>+'Ark1'!#REF!</f>
        <v>#REF!</v>
      </c>
      <c r="AE178" s="55" t="e">
        <f>+'Ark1'!#REF!</f>
        <v>#REF!</v>
      </c>
      <c r="AF178" s="55" t="e">
        <f>+'Ark1'!#REF!</f>
        <v>#REF!</v>
      </c>
      <c r="AG178" s="155" t="e">
        <f>+'Ark1'!#REF!</f>
        <v>#REF!</v>
      </c>
      <c r="AH178" s="155" t="e">
        <f>+'Ark1'!#REF!</f>
        <v>#REF!</v>
      </c>
      <c r="AI178" s="74" t="e">
        <f>+'Ark1'!#REF!</f>
        <v>#REF!</v>
      </c>
      <c r="AJ178" s="74" t="e">
        <f>+'Ark1'!#REF!</f>
        <v>#REF!</v>
      </c>
      <c r="AK178" s="74" t="e">
        <f>+'Ark1'!#REF!</f>
        <v>#REF!</v>
      </c>
      <c r="AL178" s="55" t="e">
        <f t="shared" si="6"/>
        <v>#REF!</v>
      </c>
      <c r="AM178" s="55" t="e">
        <f t="shared" si="7"/>
        <v>#REF!</v>
      </c>
      <c r="AN178" s="46"/>
    </row>
    <row r="179" spans="23:40">
      <c r="W179" s="46"/>
      <c r="X179" s="53" t="e">
        <f>+'Ark1'!#REF!</f>
        <v>#REF!</v>
      </c>
      <c r="Y179" s="53" t="e">
        <f>+'Ark1'!#REF!</f>
        <v>#REF!</v>
      </c>
      <c r="Z179" s="54" t="s">
        <v>467</v>
      </c>
      <c r="AA179" s="53" t="e">
        <f>+'Ark1'!#REF!</f>
        <v>#REF!</v>
      </c>
      <c r="AB179" s="53" t="e">
        <f>+'Ark1'!#REF!</f>
        <v>#REF!</v>
      </c>
      <c r="AC179" s="177" t="e">
        <f>+'Ark1'!#REF!</f>
        <v>#REF!</v>
      </c>
      <c r="AD179" s="177" t="e">
        <f>+'Ark1'!#REF!</f>
        <v>#REF!</v>
      </c>
      <c r="AE179" s="55" t="e">
        <f>+'Ark1'!#REF!</f>
        <v>#REF!</v>
      </c>
      <c r="AF179" s="55" t="e">
        <f>+'Ark1'!#REF!</f>
        <v>#REF!</v>
      </c>
      <c r="AG179" s="155" t="e">
        <f>+'Ark1'!#REF!</f>
        <v>#REF!</v>
      </c>
      <c r="AH179" s="155" t="e">
        <f>+'Ark1'!#REF!</f>
        <v>#REF!</v>
      </c>
      <c r="AI179" s="74" t="e">
        <f>+'Ark1'!#REF!</f>
        <v>#REF!</v>
      </c>
      <c r="AJ179" s="74" t="e">
        <f>+'Ark1'!#REF!</f>
        <v>#REF!</v>
      </c>
      <c r="AK179" s="74" t="e">
        <f>+'Ark1'!#REF!</f>
        <v>#REF!</v>
      </c>
      <c r="AL179" s="55" t="e">
        <f t="shared" si="6"/>
        <v>#REF!</v>
      </c>
      <c r="AM179" s="55" t="e">
        <f t="shared" si="7"/>
        <v>#REF!</v>
      </c>
      <c r="AN179" s="46"/>
    </row>
    <row r="180" spans="23:40">
      <c r="W180" s="46"/>
      <c r="X180" s="53" t="e">
        <f>+'Ark1'!#REF!</f>
        <v>#REF!</v>
      </c>
      <c r="Y180" s="53" t="e">
        <f>+'Ark1'!#REF!</f>
        <v>#REF!</v>
      </c>
      <c r="Z180" s="54" t="s">
        <v>468</v>
      </c>
      <c r="AA180" s="53" t="e">
        <f>+'Ark1'!#REF!</f>
        <v>#REF!</v>
      </c>
      <c r="AB180" s="53" t="e">
        <f>+'Ark1'!#REF!</f>
        <v>#REF!</v>
      </c>
      <c r="AC180" s="177" t="e">
        <f>+'Ark1'!#REF!</f>
        <v>#REF!</v>
      </c>
      <c r="AD180" s="177" t="e">
        <f>+'Ark1'!#REF!</f>
        <v>#REF!</v>
      </c>
      <c r="AE180" s="55" t="e">
        <f>+'Ark1'!#REF!</f>
        <v>#REF!</v>
      </c>
      <c r="AF180" s="55" t="e">
        <f>+'Ark1'!#REF!</f>
        <v>#REF!</v>
      </c>
      <c r="AG180" s="155" t="e">
        <f>+'Ark1'!#REF!</f>
        <v>#REF!</v>
      </c>
      <c r="AH180" s="155" t="e">
        <f>+'Ark1'!#REF!</f>
        <v>#REF!</v>
      </c>
      <c r="AI180" s="74" t="e">
        <f>+'Ark1'!#REF!</f>
        <v>#REF!</v>
      </c>
      <c r="AJ180" s="74" t="e">
        <f>+'Ark1'!#REF!</f>
        <v>#REF!</v>
      </c>
      <c r="AK180" s="74" t="e">
        <f>+'Ark1'!#REF!</f>
        <v>#REF!</v>
      </c>
      <c r="AL180" s="55" t="e">
        <f t="shared" si="6"/>
        <v>#REF!</v>
      </c>
      <c r="AM180" s="55" t="e">
        <f t="shared" si="7"/>
        <v>#REF!</v>
      </c>
      <c r="AN180" s="46"/>
    </row>
    <row r="181" spans="23:40">
      <c r="W181" s="46"/>
      <c r="X181" s="53" t="e">
        <f>+'Ark1'!#REF!</f>
        <v>#REF!</v>
      </c>
      <c r="Y181" s="53" t="e">
        <f>+'Ark1'!#REF!</f>
        <v>#REF!</v>
      </c>
      <c r="Z181" s="54" t="s">
        <v>469</v>
      </c>
      <c r="AA181" s="53" t="e">
        <f>+'Ark1'!#REF!</f>
        <v>#REF!</v>
      </c>
      <c r="AB181" s="53" t="e">
        <f>+'Ark1'!#REF!</f>
        <v>#REF!</v>
      </c>
      <c r="AC181" s="177" t="e">
        <f>+'Ark1'!#REF!</f>
        <v>#REF!</v>
      </c>
      <c r="AD181" s="177" t="e">
        <f>+'Ark1'!#REF!</f>
        <v>#REF!</v>
      </c>
      <c r="AE181" s="55" t="e">
        <f>+'Ark1'!#REF!</f>
        <v>#REF!</v>
      </c>
      <c r="AF181" s="55" t="e">
        <f>+'Ark1'!#REF!</f>
        <v>#REF!</v>
      </c>
      <c r="AG181" s="155" t="e">
        <f>+'Ark1'!#REF!</f>
        <v>#REF!</v>
      </c>
      <c r="AH181" s="155" t="e">
        <f>+'Ark1'!#REF!</f>
        <v>#REF!</v>
      </c>
      <c r="AI181" s="74" t="e">
        <f>+'Ark1'!#REF!</f>
        <v>#REF!</v>
      </c>
      <c r="AJ181" s="74" t="e">
        <f>+'Ark1'!#REF!</f>
        <v>#REF!</v>
      </c>
      <c r="AK181" s="74" t="e">
        <f>+'Ark1'!#REF!</f>
        <v>#REF!</v>
      </c>
      <c r="AL181" s="55" t="e">
        <f t="shared" si="6"/>
        <v>#REF!</v>
      </c>
      <c r="AM181" s="55" t="e">
        <f t="shared" si="7"/>
        <v>#REF!</v>
      </c>
      <c r="AN181" s="46"/>
    </row>
    <row r="182" spans="23:40">
      <c r="W182" s="46"/>
      <c r="X182" s="53" t="e">
        <f>+'Ark1'!#REF!</f>
        <v>#REF!</v>
      </c>
      <c r="Y182" s="53" t="e">
        <f>+'Ark1'!#REF!</f>
        <v>#REF!</v>
      </c>
      <c r="Z182" s="54" t="s">
        <v>470</v>
      </c>
      <c r="AA182" s="53" t="e">
        <f>+'Ark1'!#REF!</f>
        <v>#REF!</v>
      </c>
      <c r="AB182" s="53" t="e">
        <f>+'Ark1'!#REF!</f>
        <v>#REF!</v>
      </c>
      <c r="AC182" s="177" t="e">
        <f>+'Ark1'!#REF!</f>
        <v>#REF!</v>
      </c>
      <c r="AD182" s="177" t="e">
        <f>+'Ark1'!#REF!</f>
        <v>#REF!</v>
      </c>
      <c r="AE182" s="55" t="e">
        <f>+'Ark1'!#REF!</f>
        <v>#REF!</v>
      </c>
      <c r="AF182" s="55" t="e">
        <f>+'Ark1'!#REF!</f>
        <v>#REF!</v>
      </c>
      <c r="AG182" s="155" t="e">
        <f>+'Ark1'!#REF!</f>
        <v>#REF!</v>
      </c>
      <c r="AH182" s="155" t="e">
        <f>+'Ark1'!#REF!</f>
        <v>#REF!</v>
      </c>
      <c r="AI182" s="74" t="e">
        <f>+'Ark1'!#REF!</f>
        <v>#REF!</v>
      </c>
      <c r="AJ182" s="74" t="e">
        <f>+'Ark1'!#REF!</f>
        <v>#REF!</v>
      </c>
      <c r="AK182" s="74" t="e">
        <f>+'Ark1'!#REF!</f>
        <v>#REF!</v>
      </c>
      <c r="AL182" s="55" t="e">
        <f t="shared" si="6"/>
        <v>#REF!</v>
      </c>
      <c r="AM182" s="55" t="e">
        <f t="shared" si="7"/>
        <v>#REF!</v>
      </c>
      <c r="AN182" s="46"/>
    </row>
    <row r="183" spans="23:40">
      <c r="W183" s="46"/>
      <c r="X183" s="53" t="e">
        <f>+'Ark1'!#REF!</f>
        <v>#REF!</v>
      </c>
      <c r="Y183" s="53" t="e">
        <f>+'Ark1'!#REF!</f>
        <v>#REF!</v>
      </c>
      <c r="Z183" s="54" t="s">
        <v>471</v>
      </c>
      <c r="AA183" s="53" t="e">
        <f>+'Ark1'!#REF!</f>
        <v>#REF!</v>
      </c>
      <c r="AB183" s="53" t="e">
        <f>+'Ark1'!#REF!</f>
        <v>#REF!</v>
      </c>
      <c r="AC183" s="177" t="e">
        <f>+'Ark1'!#REF!</f>
        <v>#REF!</v>
      </c>
      <c r="AD183" s="177" t="e">
        <f>+'Ark1'!#REF!</f>
        <v>#REF!</v>
      </c>
      <c r="AE183" s="55" t="e">
        <f>+'Ark1'!#REF!</f>
        <v>#REF!</v>
      </c>
      <c r="AF183" s="55" t="e">
        <f>+'Ark1'!#REF!</f>
        <v>#REF!</v>
      </c>
      <c r="AG183" s="155" t="e">
        <f>+'Ark1'!#REF!</f>
        <v>#REF!</v>
      </c>
      <c r="AH183" s="155" t="e">
        <f>+'Ark1'!#REF!</f>
        <v>#REF!</v>
      </c>
      <c r="AI183" s="74" t="e">
        <f>+'Ark1'!#REF!</f>
        <v>#REF!</v>
      </c>
      <c r="AJ183" s="74" t="e">
        <f>+'Ark1'!#REF!</f>
        <v>#REF!</v>
      </c>
      <c r="AK183" s="74" t="e">
        <f>+'Ark1'!#REF!</f>
        <v>#REF!</v>
      </c>
      <c r="AL183" s="55" t="e">
        <f t="shared" si="6"/>
        <v>#REF!</v>
      </c>
      <c r="AM183" s="55" t="e">
        <f t="shared" si="7"/>
        <v>#REF!</v>
      </c>
      <c r="AN183" s="46"/>
    </row>
    <row r="184" spans="23:40">
      <c r="W184" s="46"/>
      <c r="X184" s="53" t="e">
        <f>+'Ark1'!#REF!</f>
        <v>#REF!</v>
      </c>
      <c r="Y184" s="53" t="e">
        <f>+'Ark1'!#REF!</f>
        <v>#REF!</v>
      </c>
      <c r="Z184" s="54" t="s">
        <v>472</v>
      </c>
      <c r="AA184" s="53" t="e">
        <f>+'Ark1'!#REF!</f>
        <v>#REF!</v>
      </c>
      <c r="AB184" s="53" t="e">
        <f>+'Ark1'!#REF!</f>
        <v>#REF!</v>
      </c>
      <c r="AC184" s="177" t="e">
        <f>+'Ark1'!#REF!</f>
        <v>#REF!</v>
      </c>
      <c r="AD184" s="177" t="e">
        <f>+'Ark1'!#REF!</f>
        <v>#REF!</v>
      </c>
      <c r="AE184" s="55" t="e">
        <f>+'Ark1'!#REF!</f>
        <v>#REF!</v>
      </c>
      <c r="AF184" s="55" t="e">
        <f>+'Ark1'!#REF!</f>
        <v>#REF!</v>
      </c>
      <c r="AG184" s="155" t="e">
        <f>+'Ark1'!#REF!</f>
        <v>#REF!</v>
      </c>
      <c r="AH184" s="155" t="e">
        <f>+'Ark1'!#REF!</f>
        <v>#REF!</v>
      </c>
      <c r="AI184" s="74" t="e">
        <f>+'Ark1'!#REF!</f>
        <v>#REF!</v>
      </c>
      <c r="AJ184" s="74" t="e">
        <f>+'Ark1'!#REF!</f>
        <v>#REF!</v>
      </c>
      <c r="AK184" s="74" t="e">
        <f>+'Ark1'!#REF!</f>
        <v>#REF!</v>
      </c>
      <c r="AL184" s="55" t="e">
        <f t="shared" si="6"/>
        <v>#REF!</v>
      </c>
      <c r="AM184" s="55" t="e">
        <f t="shared" si="7"/>
        <v>#REF!</v>
      </c>
      <c r="AN184" s="46"/>
    </row>
    <row r="185" spans="23:40">
      <c r="W185" s="46"/>
      <c r="X185" s="53" t="e">
        <f>+'Ark1'!#REF!</f>
        <v>#REF!</v>
      </c>
      <c r="Y185" s="53" t="e">
        <f>+'Ark1'!#REF!</f>
        <v>#REF!</v>
      </c>
      <c r="Z185" s="54" t="s">
        <v>473</v>
      </c>
      <c r="AA185" s="53" t="e">
        <f>+'Ark1'!#REF!</f>
        <v>#REF!</v>
      </c>
      <c r="AB185" s="53" t="e">
        <f>+'Ark1'!#REF!</f>
        <v>#REF!</v>
      </c>
      <c r="AC185" s="177" t="e">
        <f>+'Ark1'!#REF!</f>
        <v>#REF!</v>
      </c>
      <c r="AD185" s="177" t="e">
        <f>+'Ark1'!#REF!</f>
        <v>#REF!</v>
      </c>
      <c r="AE185" s="55" t="e">
        <f>+'Ark1'!#REF!</f>
        <v>#REF!</v>
      </c>
      <c r="AF185" s="55" t="e">
        <f>+'Ark1'!#REF!</f>
        <v>#REF!</v>
      </c>
      <c r="AG185" s="155" t="e">
        <f>+'Ark1'!#REF!</f>
        <v>#REF!</v>
      </c>
      <c r="AH185" s="155" t="e">
        <f>+'Ark1'!#REF!</f>
        <v>#REF!</v>
      </c>
      <c r="AI185" s="74" t="e">
        <f>+'Ark1'!#REF!</f>
        <v>#REF!</v>
      </c>
      <c r="AJ185" s="74" t="e">
        <f>+'Ark1'!#REF!</f>
        <v>#REF!</v>
      </c>
      <c r="AK185" s="74" t="e">
        <f>+'Ark1'!#REF!</f>
        <v>#REF!</v>
      </c>
      <c r="AL185" s="55" t="e">
        <f t="shared" si="6"/>
        <v>#REF!</v>
      </c>
      <c r="AM185" s="55" t="e">
        <f t="shared" si="7"/>
        <v>#REF!</v>
      </c>
      <c r="AN185" s="46"/>
    </row>
    <row r="186" spans="23:40">
      <c r="W186" s="46"/>
      <c r="X186" t="e">
        <f>+'Ark1'!#REF!</f>
        <v>#REF!</v>
      </c>
      <c r="Y186" t="e">
        <f>+'Ark1'!#REF!</f>
        <v>#REF!</v>
      </c>
      <c r="Z186" s="3" t="s">
        <v>458</v>
      </c>
      <c r="AA186" t="e">
        <f>+'Ark1'!#REF!</f>
        <v>#REF!</v>
      </c>
      <c r="AB186" t="e">
        <f>+'Ark1'!#REF!</f>
        <v>#REF!</v>
      </c>
      <c r="AC186" s="195" t="e">
        <f>+'Ark1'!#REF!</f>
        <v>#REF!</v>
      </c>
      <c r="AD186" s="195" t="e">
        <f>+'Ark1'!#REF!</f>
        <v>#REF!</v>
      </c>
      <c r="AE186" s="1" t="e">
        <f>+'Ark1'!#REF!</f>
        <v>#REF!</v>
      </c>
      <c r="AF186" s="1" t="e">
        <f>+'Ark1'!#REF!</f>
        <v>#REF!</v>
      </c>
      <c r="AG186" s="92" t="e">
        <f>+'Ark1'!#REF!</f>
        <v>#REF!</v>
      </c>
      <c r="AH186" s="92" t="e">
        <f>+'Ark1'!#REF!</f>
        <v>#REF!</v>
      </c>
      <c r="AI186" s="11" t="e">
        <f>+'Ark1'!#REF!</f>
        <v>#REF!</v>
      </c>
      <c r="AJ186" s="11" t="e">
        <f>+'Ark1'!#REF!</f>
        <v>#REF!</v>
      </c>
      <c r="AK186" s="11" t="e">
        <f>+'Ark1'!#REF!</f>
        <v>#REF!</v>
      </c>
      <c r="AL186" s="1" t="e">
        <f t="shared" ref="AL186:AL249" si="8">+AG186/AE186</f>
        <v>#REF!</v>
      </c>
      <c r="AM186" s="1" t="e">
        <f t="shared" ref="AM186:AM249" si="9">+AB186/AA186</f>
        <v>#REF!</v>
      </c>
      <c r="AN186" s="46"/>
    </row>
    <row r="187" spans="23:40">
      <c r="W187" s="46"/>
      <c r="X187" t="e">
        <f>+'Ark1'!#REF!</f>
        <v>#REF!</v>
      </c>
      <c r="Y187" t="e">
        <f>+'Ark1'!#REF!</f>
        <v>#REF!</v>
      </c>
      <c r="Z187" s="3" t="s">
        <v>459</v>
      </c>
      <c r="AA187" t="e">
        <f>+'Ark1'!#REF!</f>
        <v>#REF!</v>
      </c>
      <c r="AB187" t="e">
        <f>+'Ark1'!#REF!</f>
        <v>#REF!</v>
      </c>
      <c r="AC187" s="195" t="e">
        <f>+'Ark1'!#REF!</f>
        <v>#REF!</v>
      </c>
      <c r="AD187" s="195" t="e">
        <f>+'Ark1'!#REF!</f>
        <v>#REF!</v>
      </c>
      <c r="AE187" s="1" t="e">
        <f>+'Ark1'!#REF!</f>
        <v>#REF!</v>
      </c>
      <c r="AF187" s="1" t="e">
        <f>+'Ark1'!#REF!</f>
        <v>#REF!</v>
      </c>
      <c r="AG187" s="92" t="e">
        <f>+'Ark1'!#REF!</f>
        <v>#REF!</v>
      </c>
      <c r="AH187" s="92" t="e">
        <f>+'Ark1'!#REF!</f>
        <v>#REF!</v>
      </c>
      <c r="AI187" s="11" t="e">
        <f>+'Ark1'!#REF!</f>
        <v>#REF!</v>
      </c>
      <c r="AJ187" s="11" t="e">
        <f>+'Ark1'!#REF!</f>
        <v>#REF!</v>
      </c>
      <c r="AK187" s="11" t="e">
        <f>+'Ark1'!#REF!</f>
        <v>#REF!</v>
      </c>
      <c r="AL187" s="1" t="e">
        <f t="shared" si="8"/>
        <v>#REF!</v>
      </c>
      <c r="AM187" s="1" t="e">
        <f t="shared" si="9"/>
        <v>#REF!</v>
      </c>
      <c r="AN187" s="46"/>
    </row>
    <row r="188" spans="23:40">
      <c r="W188" s="46"/>
      <c r="X188" t="e">
        <f>+'Ark1'!#REF!</f>
        <v>#REF!</v>
      </c>
      <c r="Y188" t="e">
        <f>+'Ark1'!#REF!</f>
        <v>#REF!</v>
      </c>
      <c r="Z188" s="3" t="s">
        <v>460</v>
      </c>
      <c r="AA188" t="e">
        <f>+'Ark1'!#REF!</f>
        <v>#REF!</v>
      </c>
      <c r="AB188" t="e">
        <f>+'Ark1'!#REF!</f>
        <v>#REF!</v>
      </c>
      <c r="AC188" s="195" t="e">
        <f>+'Ark1'!#REF!</f>
        <v>#REF!</v>
      </c>
      <c r="AD188" s="195" t="e">
        <f>+'Ark1'!#REF!</f>
        <v>#REF!</v>
      </c>
      <c r="AE188" s="1" t="e">
        <f>+'Ark1'!#REF!</f>
        <v>#REF!</v>
      </c>
      <c r="AF188" s="1" t="e">
        <f>+'Ark1'!#REF!</f>
        <v>#REF!</v>
      </c>
      <c r="AG188" s="92" t="e">
        <f>+'Ark1'!#REF!</f>
        <v>#REF!</v>
      </c>
      <c r="AH188" s="92" t="e">
        <f>+'Ark1'!#REF!</f>
        <v>#REF!</v>
      </c>
      <c r="AI188" s="11" t="e">
        <f>+'Ark1'!#REF!</f>
        <v>#REF!</v>
      </c>
      <c r="AJ188" s="11" t="e">
        <f>+'Ark1'!#REF!</f>
        <v>#REF!</v>
      </c>
      <c r="AK188" s="11" t="e">
        <f>+'Ark1'!#REF!</f>
        <v>#REF!</v>
      </c>
      <c r="AL188" s="1" t="e">
        <f t="shared" si="8"/>
        <v>#REF!</v>
      </c>
      <c r="AM188" s="1" t="e">
        <f t="shared" si="9"/>
        <v>#REF!</v>
      </c>
      <c r="AN188" s="46"/>
    </row>
    <row r="189" spans="23:40">
      <c r="W189" s="46"/>
      <c r="X189" t="e">
        <f>+'Ark1'!#REF!</f>
        <v>#REF!</v>
      </c>
      <c r="Y189" t="e">
        <f>+'Ark1'!#REF!</f>
        <v>#REF!</v>
      </c>
      <c r="Z189" s="3" t="s">
        <v>461</v>
      </c>
      <c r="AA189" t="e">
        <f>+'Ark1'!#REF!</f>
        <v>#REF!</v>
      </c>
      <c r="AB189" t="e">
        <f>+'Ark1'!#REF!</f>
        <v>#REF!</v>
      </c>
      <c r="AC189" s="195" t="e">
        <f>+'Ark1'!#REF!</f>
        <v>#REF!</v>
      </c>
      <c r="AD189" s="195" t="e">
        <f>+'Ark1'!#REF!</f>
        <v>#REF!</v>
      </c>
      <c r="AE189" s="1" t="e">
        <f>+'Ark1'!#REF!</f>
        <v>#REF!</v>
      </c>
      <c r="AF189" s="1" t="e">
        <f>+'Ark1'!#REF!</f>
        <v>#REF!</v>
      </c>
      <c r="AG189" s="92" t="e">
        <f>+'Ark1'!#REF!</f>
        <v>#REF!</v>
      </c>
      <c r="AH189" s="92" t="e">
        <f>+'Ark1'!#REF!</f>
        <v>#REF!</v>
      </c>
      <c r="AI189" s="11" t="e">
        <f>+'Ark1'!#REF!</f>
        <v>#REF!</v>
      </c>
      <c r="AJ189" s="11" t="e">
        <f>+'Ark1'!#REF!</f>
        <v>#REF!</v>
      </c>
      <c r="AK189" s="11" t="e">
        <f>+'Ark1'!#REF!</f>
        <v>#REF!</v>
      </c>
      <c r="AL189" s="1" t="e">
        <f t="shared" si="8"/>
        <v>#REF!</v>
      </c>
      <c r="AM189" s="1" t="e">
        <f t="shared" si="9"/>
        <v>#REF!</v>
      </c>
      <c r="AN189" s="46"/>
    </row>
    <row r="190" spans="23:40">
      <c r="W190" s="46"/>
      <c r="X190" t="e">
        <f>+'Ark1'!#REF!</f>
        <v>#REF!</v>
      </c>
      <c r="Y190" t="e">
        <f>+'Ark1'!#REF!</f>
        <v>#REF!</v>
      </c>
      <c r="Z190" s="3" t="s">
        <v>462</v>
      </c>
      <c r="AA190" t="e">
        <f>+'Ark1'!#REF!</f>
        <v>#REF!</v>
      </c>
      <c r="AB190" t="e">
        <f>+'Ark1'!#REF!</f>
        <v>#REF!</v>
      </c>
      <c r="AC190" s="195" t="e">
        <f>+'Ark1'!#REF!</f>
        <v>#REF!</v>
      </c>
      <c r="AD190" s="195" t="e">
        <f>+'Ark1'!#REF!</f>
        <v>#REF!</v>
      </c>
      <c r="AE190" s="1" t="e">
        <f>+'Ark1'!#REF!</f>
        <v>#REF!</v>
      </c>
      <c r="AF190" s="1" t="e">
        <f>+'Ark1'!#REF!</f>
        <v>#REF!</v>
      </c>
      <c r="AG190" s="92" t="e">
        <f>+'Ark1'!#REF!</f>
        <v>#REF!</v>
      </c>
      <c r="AH190" s="92" t="e">
        <f>+'Ark1'!#REF!</f>
        <v>#REF!</v>
      </c>
      <c r="AI190" s="11" t="e">
        <f>+'Ark1'!#REF!</f>
        <v>#REF!</v>
      </c>
      <c r="AJ190" s="11" t="e">
        <f>+'Ark1'!#REF!</f>
        <v>#REF!</v>
      </c>
      <c r="AK190" s="11" t="e">
        <f>+'Ark1'!#REF!</f>
        <v>#REF!</v>
      </c>
      <c r="AL190" s="1" t="e">
        <f t="shared" si="8"/>
        <v>#REF!</v>
      </c>
      <c r="AM190" s="1" t="e">
        <f t="shared" si="9"/>
        <v>#REF!</v>
      </c>
      <c r="AN190" s="46"/>
    </row>
    <row r="191" spans="23:40">
      <c r="W191" s="46"/>
      <c r="X191" t="e">
        <f>+'Ark1'!#REF!</f>
        <v>#REF!</v>
      </c>
      <c r="Y191" t="e">
        <f>+'Ark1'!#REF!</f>
        <v>#REF!</v>
      </c>
      <c r="Z191" s="3" t="s">
        <v>463</v>
      </c>
      <c r="AA191" t="e">
        <f>+'Ark1'!#REF!</f>
        <v>#REF!</v>
      </c>
      <c r="AB191" t="e">
        <f>+'Ark1'!#REF!</f>
        <v>#REF!</v>
      </c>
      <c r="AC191" s="195" t="e">
        <f>+'Ark1'!#REF!</f>
        <v>#REF!</v>
      </c>
      <c r="AD191" s="195" t="e">
        <f>+'Ark1'!#REF!</f>
        <v>#REF!</v>
      </c>
      <c r="AE191" s="1" t="e">
        <f>+'Ark1'!#REF!</f>
        <v>#REF!</v>
      </c>
      <c r="AF191" s="1" t="e">
        <f>+'Ark1'!#REF!</f>
        <v>#REF!</v>
      </c>
      <c r="AG191" s="92" t="e">
        <f>+'Ark1'!#REF!</f>
        <v>#REF!</v>
      </c>
      <c r="AH191" s="92" t="e">
        <f>+'Ark1'!#REF!</f>
        <v>#REF!</v>
      </c>
      <c r="AI191" s="11" t="e">
        <f>+'Ark1'!#REF!</f>
        <v>#REF!</v>
      </c>
      <c r="AJ191" s="11" t="e">
        <f>+'Ark1'!#REF!</f>
        <v>#REF!</v>
      </c>
      <c r="AK191" s="11" t="e">
        <f>+'Ark1'!#REF!</f>
        <v>#REF!</v>
      </c>
      <c r="AL191" s="1" t="e">
        <f t="shared" si="8"/>
        <v>#REF!</v>
      </c>
      <c r="AM191" s="1" t="e">
        <f t="shared" si="9"/>
        <v>#REF!</v>
      </c>
      <c r="AN191" s="46"/>
    </row>
    <row r="192" spans="23:40">
      <c r="W192" s="46"/>
      <c r="X192" t="e">
        <f>+'Ark1'!#REF!</f>
        <v>#REF!</v>
      </c>
      <c r="Y192" t="e">
        <f>+'Ark1'!#REF!</f>
        <v>#REF!</v>
      </c>
      <c r="Z192" s="3" t="s">
        <v>464</v>
      </c>
      <c r="AA192" t="e">
        <f>+'Ark1'!#REF!</f>
        <v>#REF!</v>
      </c>
      <c r="AB192" t="e">
        <f>+'Ark1'!#REF!</f>
        <v>#REF!</v>
      </c>
      <c r="AC192" s="195" t="e">
        <f>+'Ark1'!#REF!</f>
        <v>#REF!</v>
      </c>
      <c r="AD192" s="195" t="e">
        <f>+'Ark1'!#REF!</f>
        <v>#REF!</v>
      </c>
      <c r="AE192" s="1" t="e">
        <f>+'Ark1'!#REF!</f>
        <v>#REF!</v>
      </c>
      <c r="AF192" s="1" t="e">
        <f>+'Ark1'!#REF!</f>
        <v>#REF!</v>
      </c>
      <c r="AG192" s="92" t="e">
        <f>+'Ark1'!#REF!</f>
        <v>#REF!</v>
      </c>
      <c r="AH192" s="92" t="e">
        <f>+'Ark1'!#REF!</f>
        <v>#REF!</v>
      </c>
      <c r="AI192" s="11" t="e">
        <f>+'Ark1'!#REF!</f>
        <v>#REF!</v>
      </c>
      <c r="AJ192" s="11" t="e">
        <f>+'Ark1'!#REF!</f>
        <v>#REF!</v>
      </c>
      <c r="AK192" s="11" t="e">
        <f>+'Ark1'!#REF!</f>
        <v>#REF!</v>
      </c>
      <c r="AL192" s="1" t="e">
        <f t="shared" si="8"/>
        <v>#REF!</v>
      </c>
      <c r="AM192" s="1" t="e">
        <f t="shared" si="9"/>
        <v>#REF!</v>
      </c>
      <c r="AN192" s="46"/>
    </row>
    <row r="193" spans="23:40">
      <c r="W193" s="46"/>
      <c r="X193" t="e">
        <f>+'Ark1'!#REF!</f>
        <v>#REF!</v>
      </c>
      <c r="Y193" t="e">
        <f>+'Ark1'!#REF!</f>
        <v>#REF!</v>
      </c>
      <c r="Z193" s="3" t="s">
        <v>465</v>
      </c>
      <c r="AA193" t="e">
        <f>+'Ark1'!#REF!</f>
        <v>#REF!</v>
      </c>
      <c r="AB193" t="e">
        <f>+'Ark1'!#REF!</f>
        <v>#REF!</v>
      </c>
      <c r="AC193" s="195" t="e">
        <f>+'Ark1'!#REF!</f>
        <v>#REF!</v>
      </c>
      <c r="AD193" s="195" t="e">
        <f>+'Ark1'!#REF!</f>
        <v>#REF!</v>
      </c>
      <c r="AE193" s="1" t="e">
        <f>+'Ark1'!#REF!</f>
        <v>#REF!</v>
      </c>
      <c r="AF193" s="1" t="e">
        <f>+'Ark1'!#REF!</f>
        <v>#REF!</v>
      </c>
      <c r="AG193" s="92" t="e">
        <f>+'Ark1'!#REF!</f>
        <v>#REF!</v>
      </c>
      <c r="AH193" s="92" t="e">
        <f>+'Ark1'!#REF!</f>
        <v>#REF!</v>
      </c>
      <c r="AI193" s="11" t="e">
        <f>+'Ark1'!#REF!</f>
        <v>#REF!</v>
      </c>
      <c r="AJ193" s="11" t="e">
        <f>+'Ark1'!#REF!</f>
        <v>#REF!</v>
      </c>
      <c r="AK193" s="11" t="e">
        <f>+'Ark1'!#REF!</f>
        <v>#REF!</v>
      </c>
      <c r="AL193" s="1" t="e">
        <f t="shared" si="8"/>
        <v>#REF!</v>
      </c>
      <c r="AM193" s="1" t="e">
        <f t="shared" si="9"/>
        <v>#REF!</v>
      </c>
      <c r="AN193" s="46"/>
    </row>
    <row r="194" spans="23:40">
      <c r="W194" s="46"/>
      <c r="X194" t="e">
        <f>+'Ark1'!#REF!</f>
        <v>#REF!</v>
      </c>
      <c r="Y194" t="e">
        <f>+'Ark1'!#REF!</f>
        <v>#REF!</v>
      </c>
      <c r="Z194" s="3" t="s">
        <v>466</v>
      </c>
      <c r="AA194" t="e">
        <f>+'Ark1'!#REF!</f>
        <v>#REF!</v>
      </c>
      <c r="AB194" t="e">
        <f>+'Ark1'!#REF!</f>
        <v>#REF!</v>
      </c>
      <c r="AC194" s="195" t="e">
        <f>+'Ark1'!#REF!</f>
        <v>#REF!</v>
      </c>
      <c r="AD194" s="195" t="e">
        <f>+'Ark1'!#REF!</f>
        <v>#REF!</v>
      </c>
      <c r="AE194" s="1" t="e">
        <f>+'Ark1'!#REF!</f>
        <v>#REF!</v>
      </c>
      <c r="AF194" s="1" t="e">
        <f>+'Ark1'!#REF!</f>
        <v>#REF!</v>
      </c>
      <c r="AG194" s="92" t="e">
        <f>+'Ark1'!#REF!</f>
        <v>#REF!</v>
      </c>
      <c r="AH194" s="92" t="e">
        <f>+'Ark1'!#REF!</f>
        <v>#REF!</v>
      </c>
      <c r="AI194" s="11" t="e">
        <f>+'Ark1'!#REF!</f>
        <v>#REF!</v>
      </c>
      <c r="AJ194" s="11" t="e">
        <f>+'Ark1'!#REF!</f>
        <v>#REF!</v>
      </c>
      <c r="AK194" s="11" t="e">
        <f>+'Ark1'!#REF!</f>
        <v>#REF!</v>
      </c>
      <c r="AL194" s="1" t="e">
        <f t="shared" si="8"/>
        <v>#REF!</v>
      </c>
      <c r="AM194" s="1" t="e">
        <f t="shared" si="9"/>
        <v>#REF!</v>
      </c>
      <c r="AN194" s="46"/>
    </row>
    <row r="195" spans="23:40">
      <c r="W195" s="46"/>
      <c r="X195" t="e">
        <f>+'Ark1'!#REF!</f>
        <v>#REF!</v>
      </c>
      <c r="Y195" t="e">
        <f>+'Ark1'!#REF!</f>
        <v>#REF!</v>
      </c>
      <c r="Z195" s="3" t="s">
        <v>467</v>
      </c>
      <c r="AA195" t="e">
        <f>+'Ark1'!#REF!</f>
        <v>#REF!</v>
      </c>
      <c r="AB195" t="e">
        <f>+'Ark1'!#REF!</f>
        <v>#REF!</v>
      </c>
      <c r="AC195" s="195" t="e">
        <f>+'Ark1'!#REF!</f>
        <v>#REF!</v>
      </c>
      <c r="AD195" s="195" t="e">
        <f>+'Ark1'!#REF!</f>
        <v>#REF!</v>
      </c>
      <c r="AE195" s="1" t="e">
        <f>+'Ark1'!#REF!</f>
        <v>#REF!</v>
      </c>
      <c r="AF195" s="1" t="e">
        <f>+'Ark1'!#REF!</f>
        <v>#REF!</v>
      </c>
      <c r="AG195" s="92" t="e">
        <f>+'Ark1'!#REF!</f>
        <v>#REF!</v>
      </c>
      <c r="AH195" s="92" t="e">
        <f>+'Ark1'!#REF!</f>
        <v>#REF!</v>
      </c>
      <c r="AI195" s="11" t="e">
        <f>+'Ark1'!#REF!</f>
        <v>#REF!</v>
      </c>
      <c r="AJ195" s="11" t="e">
        <f>+'Ark1'!#REF!</f>
        <v>#REF!</v>
      </c>
      <c r="AK195" s="11" t="e">
        <f>+'Ark1'!#REF!</f>
        <v>#REF!</v>
      </c>
      <c r="AL195" s="1" t="e">
        <f t="shared" si="8"/>
        <v>#REF!</v>
      </c>
      <c r="AM195" s="1" t="e">
        <f t="shared" si="9"/>
        <v>#REF!</v>
      </c>
      <c r="AN195" s="46"/>
    </row>
    <row r="196" spans="23:40">
      <c r="W196" s="46"/>
      <c r="X196" t="e">
        <f>+'Ark1'!#REF!</f>
        <v>#REF!</v>
      </c>
      <c r="Y196" t="e">
        <f>+'Ark1'!#REF!</f>
        <v>#REF!</v>
      </c>
      <c r="Z196" s="3" t="s">
        <v>468</v>
      </c>
      <c r="AA196" t="e">
        <f>+'Ark1'!#REF!</f>
        <v>#REF!</v>
      </c>
      <c r="AB196" t="e">
        <f>+'Ark1'!#REF!</f>
        <v>#REF!</v>
      </c>
      <c r="AC196" s="195" t="e">
        <f>+'Ark1'!#REF!</f>
        <v>#REF!</v>
      </c>
      <c r="AD196" s="195" t="e">
        <f>+'Ark1'!#REF!</f>
        <v>#REF!</v>
      </c>
      <c r="AE196" s="1" t="e">
        <f>+'Ark1'!#REF!</f>
        <v>#REF!</v>
      </c>
      <c r="AF196" s="1" t="e">
        <f>+'Ark1'!#REF!</f>
        <v>#REF!</v>
      </c>
      <c r="AG196" s="92" t="e">
        <f>+'Ark1'!#REF!</f>
        <v>#REF!</v>
      </c>
      <c r="AH196" s="92" t="e">
        <f>+'Ark1'!#REF!</f>
        <v>#REF!</v>
      </c>
      <c r="AI196" s="11" t="e">
        <f>+'Ark1'!#REF!</f>
        <v>#REF!</v>
      </c>
      <c r="AJ196" s="11" t="e">
        <f>+'Ark1'!#REF!</f>
        <v>#REF!</v>
      </c>
      <c r="AK196" s="11" t="e">
        <f>+'Ark1'!#REF!</f>
        <v>#REF!</v>
      </c>
      <c r="AL196" s="1" t="e">
        <f t="shared" si="8"/>
        <v>#REF!</v>
      </c>
      <c r="AM196" s="1" t="e">
        <f t="shared" si="9"/>
        <v>#REF!</v>
      </c>
      <c r="AN196" s="46"/>
    </row>
    <row r="197" spans="23:40">
      <c r="W197" s="46"/>
      <c r="X197" t="e">
        <f>+'Ark1'!#REF!</f>
        <v>#REF!</v>
      </c>
      <c r="Y197" t="e">
        <f>+'Ark1'!#REF!</f>
        <v>#REF!</v>
      </c>
      <c r="Z197" s="3" t="s">
        <v>469</v>
      </c>
      <c r="AA197" t="e">
        <f>+'Ark1'!#REF!</f>
        <v>#REF!</v>
      </c>
      <c r="AB197" t="e">
        <f>+'Ark1'!#REF!</f>
        <v>#REF!</v>
      </c>
      <c r="AC197" s="195" t="e">
        <f>+'Ark1'!#REF!</f>
        <v>#REF!</v>
      </c>
      <c r="AD197" s="195" t="e">
        <f>+'Ark1'!#REF!</f>
        <v>#REF!</v>
      </c>
      <c r="AE197" s="1" t="e">
        <f>+'Ark1'!#REF!</f>
        <v>#REF!</v>
      </c>
      <c r="AF197" s="1" t="e">
        <f>+'Ark1'!#REF!</f>
        <v>#REF!</v>
      </c>
      <c r="AG197" s="92" t="e">
        <f>+'Ark1'!#REF!</f>
        <v>#REF!</v>
      </c>
      <c r="AH197" s="92" t="e">
        <f>+'Ark1'!#REF!</f>
        <v>#REF!</v>
      </c>
      <c r="AI197" s="11" t="e">
        <f>+'Ark1'!#REF!</f>
        <v>#REF!</v>
      </c>
      <c r="AJ197" s="11" t="e">
        <f>+'Ark1'!#REF!</f>
        <v>#REF!</v>
      </c>
      <c r="AK197" s="11" t="e">
        <f>+'Ark1'!#REF!</f>
        <v>#REF!</v>
      </c>
      <c r="AL197" s="1" t="e">
        <f t="shared" si="8"/>
        <v>#REF!</v>
      </c>
      <c r="AM197" s="1" t="e">
        <f t="shared" si="9"/>
        <v>#REF!</v>
      </c>
      <c r="AN197" s="46"/>
    </row>
    <row r="198" spans="23:40">
      <c r="W198" s="46"/>
      <c r="X198" t="e">
        <f>+'Ark1'!#REF!</f>
        <v>#REF!</v>
      </c>
      <c r="Y198" t="e">
        <f>+'Ark1'!#REF!</f>
        <v>#REF!</v>
      </c>
      <c r="Z198" s="3" t="s">
        <v>470</v>
      </c>
      <c r="AA198" t="e">
        <f>+'Ark1'!#REF!</f>
        <v>#REF!</v>
      </c>
      <c r="AB198" t="e">
        <f>+'Ark1'!#REF!</f>
        <v>#REF!</v>
      </c>
      <c r="AC198" s="195" t="e">
        <f>+'Ark1'!#REF!</f>
        <v>#REF!</v>
      </c>
      <c r="AD198" s="195" t="e">
        <f>+'Ark1'!#REF!</f>
        <v>#REF!</v>
      </c>
      <c r="AE198" s="1" t="e">
        <f>+'Ark1'!#REF!</f>
        <v>#REF!</v>
      </c>
      <c r="AF198" s="1" t="e">
        <f>+'Ark1'!#REF!</f>
        <v>#REF!</v>
      </c>
      <c r="AG198" s="92" t="e">
        <f>+'Ark1'!#REF!</f>
        <v>#REF!</v>
      </c>
      <c r="AH198" s="92" t="e">
        <f>+'Ark1'!#REF!</f>
        <v>#REF!</v>
      </c>
      <c r="AI198" s="11" t="e">
        <f>+'Ark1'!#REF!</f>
        <v>#REF!</v>
      </c>
      <c r="AJ198" s="11" t="e">
        <f>+'Ark1'!#REF!</f>
        <v>#REF!</v>
      </c>
      <c r="AK198" s="11" t="e">
        <f>+'Ark1'!#REF!</f>
        <v>#REF!</v>
      </c>
      <c r="AL198" s="1" t="e">
        <f t="shared" si="8"/>
        <v>#REF!</v>
      </c>
      <c r="AM198" s="1" t="e">
        <f t="shared" si="9"/>
        <v>#REF!</v>
      </c>
      <c r="AN198" s="46"/>
    </row>
    <row r="199" spans="23:40">
      <c r="W199" s="46"/>
      <c r="X199" t="e">
        <f>+'Ark1'!#REF!</f>
        <v>#REF!</v>
      </c>
      <c r="Y199" t="e">
        <f>+'Ark1'!#REF!</f>
        <v>#REF!</v>
      </c>
      <c r="Z199" s="3" t="s">
        <v>471</v>
      </c>
      <c r="AA199" t="e">
        <f>+'Ark1'!#REF!</f>
        <v>#REF!</v>
      </c>
      <c r="AB199" t="e">
        <f>+'Ark1'!#REF!</f>
        <v>#REF!</v>
      </c>
      <c r="AC199" s="195" t="e">
        <f>+'Ark1'!#REF!</f>
        <v>#REF!</v>
      </c>
      <c r="AD199" s="195" t="e">
        <f>+'Ark1'!#REF!</f>
        <v>#REF!</v>
      </c>
      <c r="AE199" s="1" t="e">
        <f>+'Ark1'!#REF!</f>
        <v>#REF!</v>
      </c>
      <c r="AF199" s="1" t="e">
        <f>+'Ark1'!#REF!</f>
        <v>#REF!</v>
      </c>
      <c r="AG199" s="92" t="e">
        <f>+'Ark1'!#REF!</f>
        <v>#REF!</v>
      </c>
      <c r="AH199" s="92" t="e">
        <f>+'Ark1'!#REF!</f>
        <v>#REF!</v>
      </c>
      <c r="AI199" s="11" t="e">
        <f>+'Ark1'!#REF!</f>
        <v>#REF!</v>
      </c>
      <c r="AJ199" s="11" t="e">
        <f>+'Ark1'!#REF!</f>
        <v>#REF!</v>
      </c>
      <c r="AK199" s="11" t="e">
        <f>+'Ark1'!#REF!</f>
        <v>#REF!</v>
      </c>
      <c r="AL199" s="1" t="e">
        <f t="shared" si="8"/>
        <v>#REF!</v>
      </c>
      <c r="AM199" s="1" t="e">
        <f t="shared" si="9"/>
        <v>#REF!</v>
      </c>
      <c r="AN199" s="46"/>
    </row>
    <row r="200" spans="23:40">
      <c r="W200" s="46"/>
      <c r="X200" t="e">
        <f>+'Ark1'!#REF!</f>
        <v>#REF!</v>
      </c>
      <c r="Y200" t="e">
        <f>+'Ark1'!#REF!</f>
        <v>#REF!</v>
      </c>
      <c r="Z200" s="3" t="s">
        <v>472</v>
      </c>
      <c r="AA200" t="e">
        <f>+'Ark1'!#REF!</f>
        <v>#REF!</v>
      </c>
      <c r="AB200" t="e">
        <f>+'Ark1'!#REF!</f>
        <v>#REF!</v>
      </c>
      <c r="AC200" s="195" t="e">
        <f>+'Ark1'!#REF!</f>
        <v>#REF!</v>
      </c>
      <c r="AD200" s="195" t="e">
        <f>+'Ark1'!#REF!</f>
        <v>#REF!</v>
      </c>
      <c r="AE200" s="1" t="e">
        <f>+'Ark1'!#REF!</f>
        <v>#REF!</v>
      </c>
      <c r="AF200" s="1" t="e">
        <f>+'Ark1'!#REF!</f>
        <v>#REF!</v>
      </c>
      <c r="AG200" s="92" t="e">
        <f>+'Ark1'!#REF!</f>
        <v>#REF!</v>
      </c>
      <c r="AH200" s="92" t="e">
        <f>+'Ark1'!#REF!</f>
        <v>#REF!</v>
      </c>
      <c r="AI200" s="11" t="e">
        <f>+'Ark1'!#REF!</f>
        <v>#REF!</v>
      </c>
      <c r="AJ200" s="11" t="e">
        <f>+'Ark1'!#REF!</f>
        <v>#REF!</v>
      </c>
      <c r="AK200" s="11" t="e">
        <f>+'Ark1'!#REF!</f>
        <v>#REF!</v>
      </c>
      <c r="AL200" s="1" t="e">
        <f t="shared" si="8"/>
        <v>#REF!</v>
      </c>
      <c r="AM200" s="1" t="e">
        <f t="shared" si="9"/>
        <v>#REF!</v>
      </c>
      <c r="AN200" s="46"/>
    </row>
    <row r="201" spans="23:40">
      <c r="W201" s="46"/>
      <c r="X201" t="e">
        <f>+'Ark1'!#REF!</f>
        <v>#REF!</v>
      </c>
      <c r="Y201" t="e">
        <f>+'Ark1'!#REF!</f>
        <v>#REF!</v>
      </c>
      <c r="Z201" s="3" t="s">
        <v>473</v>
      </c>
      <c r="AA201" t="e">
        <f>+'Ark1'!#REF!</f>
        <v>#REF!</v>
      </c>
      <c r="AB201" t="e">
        <f>+'Ark1'!#REF!</f>
        <v>#REF!</v>
      </c>
      <c r="AC201" s="195" t="e">
        <f>+'Ark1'!#REF!</f>
        <v>#REF!</v>
      </c>
      <c r="AD201" s="195" t="e">
        <f>+'Ark1'!#REF!</f>
        <v>#REF!</v>
      </c>
      <c r="AE201" s="1" t="e">
        <f>+'Ark1'!#REF!</f>
        <v>#REF!</v>
      </c>
      <c r="AF201" s="1" t="e">
        <f>+'Ark1'!#REF!</f>
        <v>#REF!</v>
      </c>
      <c r="AG201" s="92" t="e">
        <f>+'Ark1'!#REF!</f>
        <v>#REF!</v>
      </c>
      <c r="AH201" s="92" t="e">
        <f>+'Ark1'!#REF!</f>
        <v>#REF!</v>
      </c>
      <c r="AI201" s="11" t="e">
        <f>+'Ark1'!#REF!</f>
        <v>#REF!</v>
      </c>
      <c r="AJ201" s="11" t="e">
        <f>+'Ark1'!#REF!</f>
        <v>#REF!</v>
      </c>
      <c r="AK201" s="11" t="e">
        <f>+'Ark1'!#REF!</f>
        <v>#REF!</v>
      </c>
      <c r="AL201" s="1" t="e">
        <f t="shared" si="8"/>
        <v>#REF!</v>
      </c>
      <c r="AM201" s="1" t="e">
        <f t="shared" si="9"/>
        <v>#REF!</v>
      </c>
      <c r="AN201" s="46"/>
    </row>
    <row r="202" spans="23:40">
      <c r="W202" s="46"/>
      <c r="X202" s="53" t="e">
        <f>+'Ark1'!#REF!</f>
        <v>#REF!</v>
      </c>
      <c r="Y202" s="53" t="e">
        <f>+'Ark1'!#REF!</f>
        <v>#REF!</v>
      </c>
      <c r="Z202" s="54" t="s">
        <v>458</v>
      </c>
      <c r="AA202" s="53" t="e">
        <f>+'Ark1'!#REF!</f>
        <v>#REF!</v>
      </c>
      <c r="AB202" s="53" t="e">
        <f>+'Ark1'!#REF!</f>
        <v>#REF!</v>
      </c>
      <c r="AC202" s="177" t="e">
        <f>+'Ark1'!#REF!</f>
        <v>#REF!</v>
      </c>
      <c r="AD202" s="177" t="e">
        <f>+'Ark1'!#REF!</f>
        <v>#REF!</v>
      </c>
      <c r="AE202" s="55" t="e">
        <f>+'Ark1'!#REF!</f>
        <v>#REF!</v>
      </c>
      <c r="AF202" s="55" t="e">
        <f>+'Ark1'!#REF!</f>
        <v>#REF!</v>
      </c>
      <c r="AG202" s="155" t="e">
        <f>+'Ark1'!#REF!</f>
        <v>#REF!</v>
      </c>
      <c r="AH202" s="155" t="e">
        <f>+'Ark1'!#REF!</f>
        <v>#REF!</v>
      </c>
      <c r="AI202" s="74" t="e">
        <f>+'Ark1'!#REF!</f>
        <v>#REF!</v>
      </c>
      <c r="AJ202" s="74" t="e">
        <f>+'Ark1'!#REF!</f>
        <v>#REF!</v>
      </c>
      <c r="AK202" s="74" t="e">
        <f>+'Ark1'!#REF!</f>
        <v>#REF!</v>
      </c>
      <c r="AL202" s="55" t="e">
        <f t="shared" si="8"/>
        <v>#REF!</v>
      </c>
      <c r="AM202" s="55" t="e">
        <f t="shared" si="9"/>
        <v>#REF!</v>
      </c>
      <c r="AN202" s="46"/>
    </row>
    <row r="203" spans="23:40">
      <c r="W203" s="46"/>
      <c r="X203" s="53" t="e">
        <f>+'Ark1'!#REF!</f>
        <v>#REF!</v>
      </c>
      <c r="Y203" s="53" t="e">
        <f>+'Ark1'!#REF!</f>
        <v>#REF!</v>
      </c>
      <c r="Z203" s="54" t="s">
        <v>459</v>
      </c>
      <c r="AA203" s="53" t="e">
        <f>+'Ark1'!#REF!</f>
        <v>#REF!</v>
      </c>
      <c r="AB203" s="53" t="e">
        <f>+'Ark1'!#REF!</f>
        <v>#REF!</v>
      </c>
      <c r="AC203" s="177" t="e">
        <f>+'Ark1'!#REF!</f>
        <v>#REF!</v>
      </c>
      <c r="AD203" s="177" t="e">
        <f>+'Ark1'!#REF!</f>
        <v>#REF!</v>
      </c>
      <c r="AE203" s="55" t="e">
        <f>+'Ark1'!#REF!</f>
        <v>#REF!</v>
      </c>
      <c r="AF203" s="55" t="e">
        <f>+'Ark1'!#REF!</f>
        <v>#REF!</v>
      </c>
      <c r="AG203" s="155" t="e">
        <f>+'Ark1'!#REF!</f>
        <v>#REF!</v>
      </c>
      <c r="AH203" s="155" t="e">
        <f>+'Ark1'!#REF!</f>
        <v>#REF!</v>
      </c>
      <c r="AI203" s="74" t="e">
        <f>+'Ark1'!#REF!</f>
        <v>#REF!</v>
      </c>
      <c r="AJ203" s="74" t="e">
        <f>+'Ark1'!#REF!</f>
        <v>#REF!</v>
      </c>
      <c r="AK203" s="74" t="e">
        <f>+'Ark1'!#REF!</f>
        <v>#REF!</v>
      </c>
      <c r="AL203" s="55" t="e">
        <f t="shared" si="8"/>
        <v>#REF!</v>
      </c>
      <c r="AM203" s="55" t="e">
        <f t="shared" si="9"/>
        <v>#REF!</v>
      </c>
      <c r="AN203" s="46"/>
    </row>
    <row r="204" spans="23:40">
      <c r="W204" s="46"/>
      <c r="X204" s="53" t="e">
        <f>+'Ark1'!#REF!</f>
        <v>#REF!</v>
      </c>
      <c r="Y204" s="53" t="e">
        <f>+'Ark1'!#REF!</f>
        <v>#REF!</v>
      </c>
      <c r="Z204" s="54" t="s">
        <v>460</v>
      </c>
      <c r="AA204" s="53" t="e">
        <f>+'Ark1'!#REF!</f>
        <v>#REF!</v>
      </c>
      <c r="AB204" s="53" t="e">
        <f>+'Ark1'!#REF!</f>
        <v>#REF!</v>
      </c>
      <c r="AC204" s="177" t="e">
        <f>+'Ark1'!#REF!</f>
        <v>#REF!</v>
      </c>
      <c r="AD204" s="177" t="e">
        <f>+'Ark1'!#REF!</f>
        <v>#REF!</v>
      </c>
      <c r="AE204" s="55" t="e">
        <f>+'Ark1'!#REF!</f>
        <v>#REF!</v>
      </c>
      <c r="AF204" s="55" t="e">
        <f>+'Ark1'!#REF!</f>
        <v>#REF!</v>
      </c>
      <c r="AG204" s="155" t="e">
        <f>+'Ark1'!#REF!</f>
        <v>#REF!</v>
      </c>
      <c r="AH204" s="155" t="e">
        <f>+'Ark1'!#REF!</f>
        <v>#REF!</v>
      </c>
      <c r="AI204" s="74" t="e">
        <f>+'Ark1'!#REF!</f>
        <v>#REF!</v>
      </c>
      <c r="AJ204" s="74" t="e">
        <f>+'Ark1'!#REF!</f>
        <v>#REF!</v>
      </c>
      <c r="AK204" s="74" t="e">
        <f>+'Ark1'!#REF!</f>
        <v>#REF!</v>
      </c>
      <c r="AL204" s="55" t="e">
        <f t="shared" si="8"/>
        <v>#REF!</v>
      </c>
      <c r="AM204" s="55" t="e">
        <f t="shared" si="9"/>
        <v>#REF!</v>
      </c>
      <c r="AN204" s="46"/>
    </row>
    <row r="205" spans="23:40">
      <c r="W205" s="46"/>
      <c r="X205" s="53" t="e">
        <f>+'Ark1'!#REF!</f>
        <v>#REF!</v>
      </c>
      <c r="Y205" s="53" t="e">
        <f>+'Ark1'!#REF!</f>
        <v>#REF!</v>
      </c>
      <c r="Z205" s="54" t="s">
        <v>461</v>
      </c>
      <c r="AA205" s="53" t="e">
        <f>+'Ark1'!#REF!</f>
        <v>#REF!</v>
      </c>
      <c r="AB205" s="53" t="e">
        <f>+'Ark1'!#REF!</f>
        <v>#REF!</v>
      </c>
      <c r="AC205" s="177" t="e">
        <f>+'Ark1'!#REF!</f>
        <v>#REF!</v>
      </c>
      <c r="AD205" s="177" t="e">
        <f>+'Ark1'!#REF!</f>
        <v>#REF!</v>
      </c>
      <c r="AE205" s="55" t="e">
        <f>+'Ark1'!#REF!</f>
        <v>#REF!</v>
      </c>
      <c r="AF205" s="55" t="e">
        <f>+'Ark1'!#REF!</f>
        <v>#REF!</v>
      </c>
      <c r="AG205" s="155" t="e">
        <f>+'Ark1'!#REF!</f>
        <v>#REF!</v>
      </c>
      <c r="AH205" s="155" t="e">
        <f>+'Ark1'!#REF!</f>
        <v>#REF!</v>
      </c>
      <c r="AI205" s="74" t="e">
        <f>+'Ark1'!#REF!</f>
        <v>#REF!</v>
      </c>
      <c r="AJ205" s="74" t="e">
        <f>+'Ark1'!#REF!</f>
        <v>#REF!</v>
      </c>
      <c r="AK205" s="74" t="e">
        <f>+'Ark1'!#REF!</f>
        <v>#REF!</v>
      </c>
      <c r="AL205" s="55" t="e">
        <f t="shared" si="8"/>
        <v>#REF!</v>
      </c>
      <c r="AM205" s="55" t="e">
        <f t="shared" si="9"/>
        <v>#REF!</v>
      </c>
      <c r="AN205" s="46"/>
    </row>
    <row r="206" spans="23:40">
      <c r="W206" s="46"/>
      <c r="X206" s="53" t="e">
        <f>+'Ark1'!#REF!</f>
        <v>#REF!</v>
      </c>
      <c r="Y206" s="53" t="e">
        <f>+'Ark1'!#REF!</f>
        <v>#REF!</v>
      </c>
      <c r="Z206" s="54" t="s">
        <v>462</v>
      </c>
      <c r="AA206" s="53" t="e">
        <f>+'Ark1'!#REF!</f>
        <v>#REF!</v>
      </c>
      <c r="AB206" s="53" t="e">
        <f>+'Ark1'!#REF!</f>
        <v>#REF!</v>
      </c>
      <c r="AC206" s="177" t="e">
        <f>+'Ark1'!#REF!</f>
        <v>#REF!</v>
      </c>
      <c r="AD206" s="177" t="e">
        <f>+'Ark1'!#REF!</f>
        <v>#REF!</v>
      </c>
      <c r="AE206" s="55" t="e">
        <f>+'Ark1'!#REF!</f>
        <v>#REF!</v>
      </c>
      <c r="AF206" s="55" t="e">
        <f>+'Ark1'!#REF!</f>
        <v>#REF!</v>
      </c>
      <c r="AG206" s="155" t="e">
        <f>+'Ark1'!#REF!</f>
        <v>#REF!</v>
      </c>
      <c r="AH206" s="155" t="e">
        <f>+'Ark1'!#REF!</f>
        <v>#REF!</v>
      </c>
      <c r="AI206" s="74" t="e">
        <f>+'Ark1'!#REF!</f>
        <v>#REF!</v>
      </c>
      <c r="AJ206" s="74" t="e">
        <f>+'Ark1'!#REF!</f>
        <v>#REF!</v>
      </c>
      <c r="AK206" s="74" t="e">
        <f>+'Ark1'!#REF!</f>
        <v>#REF!</v>
      </c>
      <c r="AL206" s="55" t="e">
        <f t="shared" si="8"/>
        <v>#REF!</v>
      </c>
      <c r="AM206" s="55" t="e">
        <f t="shared" si="9"/>
        <v>#REF!</v>
      </c>
      <c r="AN206" s="46"/>
    </row>
    <row r="207" spans="23:40">
      <c r="W207" s="46"/>
      <c r="X207" s="53" t="e">
        <f>+'Ark1'!#REF!</f>
        <v>#REF!</v>
      </c>
      <c r="Y207" s="53" t="e">
        <f>+'Ark1'!#REF!</f>
        <v>#REF!</v>
      </c>
      <c r="Z207" s="54" t="s">
        <v>463</v>
      </c>
      <c r="AA207" s="53" t="e">
        <f>+'Ark1'!#REF!</f>
        <v>#REF!</v>
      </c>
      <c r="AB207" s="53" t="e">
        <f>+'Ark1'!#REF!</f>
        <v>#REF!</v>
      </c>
      <c r="AC207" s="177" t="e">
        <f>+'Ark1'!#REF!</f>
        <v>#REF!</v>
      </c>
      <c r="AD207" s="177" t="e">
        <f>+'Ark1'!#REF!</f>
        <v>#REF!</v>
      </c>
      <c r="AE207" s="55" t="e">
        <f>+'Ark1'!#REF!</f>
        <v>#REF!</v>
      </c>
      <c r="AF207" s="55" t="e">
        <f>+'Ark1'!#REF!</f>
        <v>#REF!</v>
      </c>
      <c r="AG207" s="155" t="e">
        <f>+'Ark1'!#REF!</f>
        <v>#REF!</v>
      </c>
      <c r="AH207" s="155" t="e">
        <f>+'Ark1'!#REF!</f>
        <v>#REF!</v>
      </c>
      <c r="AI207" s="74" t="e">
        <f>+'Ark1'!#REF!</f>
        <v>#REF!</v>
      </c>
      <c r="AJ207" s="74" t="e">
        <f>+'Ark1'!#REF!</f>
        <v>#REF!</v>
      </c>
      <c r="AK207" s="74" t="e">
        <f>+'Ark1'!#REF!</f>
        <v>#REF!</v>
      </c>
      <c r="AL207" s="55" t="e">
        <f t="shared" si="8"/>
        <v>#REF!</v>
      </c>
      <c r="AM207" s="55" t="e">
        <f t="shared" si="9"/>
        <v>#REF!</v>
      </c>
      <c r="AN207" s="46"/>
    </row>
    <row r="208" spans="23:40">
      <c r="W208" s="46"/>
      <c r="X208" s="53" t="e">
        <f>+'Ark1'!#REF!</f>
        <v>#REF!</v>
      </c>
      <c r="Y208" s="53" t="e">
        <f>+'Ark1'!#REF!</f>
        <v>#REF!</v>
      </c>
      <c r="Z208" s="54" t="s">
        <v>464</v>
      </c>
      <c r="AA208" s="53" t="e">
        <f>+'Ark1'!#REF!</f>
        <v>#REF!</v>
      </c>
      <c r="AB208" s="53" t="e">
        <f>+'Ark1'!#REF!</f>
        <v>#REF!</v>
      </c>
      <c r="AC208" s="177" t="e">
        <f>+'Ark1'!#REF!</f>
        <v>#REF!</v>
      </c>
      <c r="AD208" s="177" t="e">
        <f>+'Ark1'!#REF!</f>
        <v>#REF!</v>
      </c>
      <c r="AE208" s="55" t="e">
        <f>+'Ark1'!#REF!</f>
        <v>#REF!</v>
      </c>
      <c r="AF208" s="55" t="e">
        <f>+'Ark1'!#REF!</f>
        <v>#REF!</v>
      </c>
      <c r="AG208" s="155" t="e">
        <f>+'Ark1'!#REF!</f>
        <v>#REF!</v>
      </c>
      <c r="AH208" s="155" t="e">
        <f>+'Ark1'!#REF!</f>
        <v>#REF!</v>
      </c>
      <c r="AI208" s="74" t="e">
        <f>+'Ark1'!#REF!</f>
        <v>#REF!</v>
      </c>
      <c r="AJ208" s="74" t="e">
        <f>+'Ark1'!#REF!</f>
        <v>#REF!</v>
      </c>
      <c r="AK208" s="74" t="e">
        <f>+'Ark1'!#REF!</f>
        <v>#REF!</v>
      </c>
      <c r="AL208" s="55" t="e">
        <f t="shared" si="8"/>
        <v>#REF!</v>
      </c>
      <c r="AM208" s="55" t="e">
        <f t="shared" si="9"/>
        <v>#REF!</v>
      </c>
      <c r="AN208" s="46"/>
    </row>
    <row r="209" spans="23:40">
      <c r="W209" s="46"/>
      <c r="X209" s="53" t="e">
        <f>+'Ark1'!#REF!</f>
        <v>#REF!</v>
      </c>
      <c r="Y209" s="53" t="e">
        <f>+'Ark1'!#REF!</f>
        <v>#REF!</v>
      </c>
      <c r="Z209" s="54" t="s">
        <v>465</v>
      </c>
      <c r="AA209" s="53" t="e">
        <f>+'Ark1'!#REF!</f>
        <v>#REF!</v>
      </c>
      <c r="AB209" s="53" t="e">
        <f>+'Ark1'!#REF!</f>
        <v>#REF!</v>
      </c>
      <c r="AC209" s="177" t="e">
        <f>+'Ark1'!#REF!</f>
        <v>#REF!</v>
      </c>
      <c r="AD209" s="177" t="e">
        <f>+'Ark1'!#REF!</f>
        <v>#REF!</v>
      </c>
      <c r="AE209" s="55" t="e">
        <f>+'Ark1'!#REF!</f>
        <v>#REF!</v>
      </c>
      <c r="AF209" s="55" t="e">
        <f>+'Ark1'!#REF!</f>
        <v>#REF!</v>
      </c>
      <c r="AG209" s="155" t="e">
        <f>+'Ark1'!#REF!</f>
        <v>#REF!</v>
      </c>
      <c r="AH209" s="155" t="e">
        <f>+'Ark1'!#REF!</f>
        <v>#REF!</v>
      </c>
      <c r="AI209" s="74" t="e">
        <f>+'Ark1'!#REF!</f>
        <v>#REF!</v>
      </c>
      <c r="AJ209" s="74" t="e">
        <f>+'Ark1'!#REF!</f>
        <v>#REF!</v>
      </c>
      <c r="AK209" s="74" t="e">
        <f>+'Ark1'!#REF!</f>
        <v>#REF!</v>
      </c>
      <c r="AL209" s="55" t="e">
        <f t="shared" si="8"/>
        <v>#REF!</v>
      </c>
      <c r="AM209" s="55" t="e">
        <f t="shared" si="9"/>
        <v>#REF!</v>
      </c>
      <c r="AN209" s="46"/>
    </row>
    <row r="210" spans="23:40">
      <c r="W210" s="46"/>
      <c r="X210" s="53" t="e">
        <f>+'Ark1'!#REF!</f>
        <v>#REF!</v>
      </c>
      <c r="Y210" s="53" t="e">
        <f>+'Ark1'!#REF!</f>
        <v>#REF!</v>
      </c>
      <c r="Z210" s="54" t="s">
        <v>466</v>
      </c>
      <c r="AA210" s="53" t="e">
        <f>+'Ark1'!#REF!</f>
        <v>#REF!</v>
      </c>
      <c r="AB210" s="53" t="e">
        <f>+'Ark1'!#REF!</f>
        <v>#REF!</v>
      </c>
      <c r="AC210" s="177" t="e">
        <f>+'Ark1'!#REF!</f>
        <v>#REF!</v>
      </c>
      <c r="AD210" s="177" t="e">
        <f>+'Ark1'!#REF!</f>
        <v>#REF!</v>
      </c>
      <c r="AE210" s="55" t="e">
        <f>+'Ark1'!#REF!</f>
        <v>#REF!</v>
      </c>
      <c r="AF210" s="55" t="e">
        <f>+'Ark1'!#REF!</f>
        <v>#REF!</v>
      </c>
      <c r="AG210" s="155" t="e">
        <f>+'Ark1'!#REF!</f>
        <v>#REF!</v>
      </c>
      <c r="AH210" s="155" t="e">
        <f>+'Ark1'!#REF!</f>
        <v>#REF!</v>
      </c>
      <c r="AI210" s="74" t="e">
        <f>+'Ark1'!#REF!</f>
        <v>#REF!</v>
      </c>
      <c r="AJ210" s="74" t="e">
        <f>+'Ark1'!#REF!</f>
        <v>#REF!</v>
      </c>
      <c r="AK210" s="74" t="e">
        <f>+'Ark1'!#REF!</f>
        <v>#REF!</v>
      </c>
      <c r="AL210" s="55" t="e">
        <f t="shared" si="8"/>
        <v>#REF!</v>
      </c>
      <c r="AM210" s="55" t="e">
        <f t="shared" si="9"/>
        <v>#REF!</v>
      </c>
      <c r="AN210" s="46"/>
    </row>
    <row r="211" spans="23:40">
      <c r="W211" s="46"/>
      <c r="X211" s="53" t="e">
        <f>+'Ark1'!#REF!</f>
        <v>#REF!</v>
      </c>
      <c r="Y211" s="53" t="e">
        <f>+'Ark1'!#REF!</f>
        <v>#REF!</v>
      </c>
      <c r="Z211" s="54" t="s">
        <v>467</v>
      </c>
      <c r="AA211" s="53" t="e">
        <f>+'Ark1'!#REF!</f>
        <v>#REF!</v>
      </c>
      <c r="AB211" s="53" t="e">
        <f>+'Ark1'!#REF!</f>
        <v>#REF!</v>
      </c>
      <c r="AC211" s="177" t="e">
        <f>+'Ark1'!#REF!</f>
        <v>#REF!</v>
      </c>
      <c r="AD211" s="177" t="e">
        <f>+'Ark1'!#REF!</f>
        <v>#REF!</v>
      </c>
      <c r="AE211" s="55" t="e">
        <f>+'Ark1'!#REF!</f>
        <v>#REF!</v>
      </c>
      <c r="AF211" s="55" t="e">
        <f>+'Ark1'!#REF!</f>
        <v>#REF!</v>
      </c>
      <c r="AG211" s="155" t="e">
        <f>+'Ark1'!#REF!</f>
        <v>#REF!</v>
      </c>
      <c r="AH211" s="155" t="e">
        <f>+'Ark1'!#REF!</f>
        <v>#REF!</v>
      </c>
      <c r="AI211" s="74" t="e">
        <f>+'Ark1'!#REF!</f>
        <v>#REF!</v>
      </c>
      <c r="AJ211" s="74" t="e">
        <f>+'Ark1'!#REF!</f>
        <v>#REF!</v>
      </c>
      <c r="AK211" s="74" t="e">
        <f>+'Ark1'!#REF!</f>
        <v>#REF!</v>
      </c>
      <c r="AL211" s="55" t="e">
        <f t="shared" si="8"/>
        <v>#REF!</v>
      </c>
      <c r="AM211" s="55" t="e">
        <f t="shared" si="9"/>
        <v>#REF!</v>
      </c>
      <c r="AN211" s="46"/>
    </row>
    <row r="212" spans="23:40">
      <c r="W212" s="46"/>
      <c r="X212" s="53" t="e">
        <f>+'Ark1'!#REF!</f>
        <v>#REF!</v>
      </c>
      <c r="Y212" s="53" t="e">
        <f>+'Ark1'!#REF!</f>
        <v>#REF!</v>
      </c>
      <c r="Z212" s="54" t="s">
        <v>468</v>
      </c>
      <c r="AA212" s="53" t="e">
        <f>+'Ark1'!#REF!</f>
        <v>#REF!</v>
      </c>
      <c r="AB212" s="53" t="e">
        <f>+'Ark1'!#REF!</f>
        <v>#REF!</v>
      </c>
      <c r="AC212" s="177" t="e">
        <f>+'Ark1'!#REF!</f>
        <v>#REF!</v>
      </c>
      <c r="AD212" s="177" t="e">
        <f>+'Ark1'!#REF!</f>
        <v>#REF!</v>
      </c>
      <c r="AE212" s="55" t="e">
        <f>+'Ark1'!#REF!</f>
        <v>#REF!</v>
      </c>
      <c r="AF212" s="55" t="e">
        <f>+'Ark1'!#REF!</f>
        <v>#REF!</v>
      </c>
      <c r="AG212" s="155" t="e">
        <f>+'Ark1'!#REF!</f>
        <v>#REF!</v>
      </c>
      <c r="AH212" s="155" t="e">
        <f>+'Ark1'!#REF!</f>
        <v>#REF!</v>
      </c>
      <c r="AI212" s="74" t="e">
        <f>+'Ark1'!#REF!</f>
        <v>#REF!</v>
      </c>
      <c r="AJ212" s="74" t="e">
        <f>+'Ark1'!#REF!</f>
        <v>#REF!</v>
      </c>
      <c r="AK212" s="74" t="e">
        <f>+'Ark1'!#REF!</f>
        <v>#REF!</v>
      </c>
      <c r="AL212" s="55" t="e">
        <f t="shared" si="8"/>
        <v>#REF!</v>
      </c>
      <c r="AM212" s="55" t="e">
        <f t="shared" si="9"/>
        <v>#REF!</v>
      </c>
      <c r="AN212" s="46"/>
    </row>
    <row r="213" spans="23:40">
      <c r="W213" s="46"/>
      <c r="X213" s="53" t="e">
        <f>+'Ark1'!#REF!</f>
        <v>#REF!</v>
      </c>
      <c r="Y213" s="53" t="e">
        <f>+'Ark1'!#REF!</f>
        <v>#REF!</v>
      </c>
      <c r="Z213" s="54" t="s">
        <v>469</v>
      </c>
      <c r="AA213" s="53" t="e">
        <f>+'Ark1'!#REF!</f>
        <v>#REF!</v>
      </c>
      <c r="AB213" s="53" t="e">
        <f>+'Ark1'!#REF!</f>
        <v>#REF!</v>
      </c>
      <c r="AC213" s="177" t="e">
        <f>+'Ark1'!#REF!</f>
        <v>#REF!</v>
      </c>
      <c r="AD213" s="177" t="e">
        <f>+'Ark1'!#REF!</f>
        <v>#REF!</v>
      </c>
      <c r="AE213" s="55" t="e">
        <f>+'Ark1'!#REF!</f>
        <v>#REF!</v>
      </c>
      <c r="AF213" s="55" t="e">
        <f>+'Ark1'!#REF!</f>
        <v>#REF!</v>
      </c>
      <c r="AG213" s="155" t="e">
        <f>+'Ark1'!#REF!</f>
        <v>#REF!</v>
      </c>
      <c r="AH213" s="155" t="e">
        <f>+'Ark1'!#REF!</f>
        <v>#REF!</v>
      </c>
      <c r="AI213" s="74" t="e">
        <f>+'Ark1'!#REF!</f>
        <v>#REF!</v>
      </c>
      <c r="AJ213" s="74" t="e">
        <f>+'Ark1'!#REF!</f>
        <v>#REF!</v>
      </c>
      <c r="AK213" s="74" t="e">
        <f>+'Ark1'!#REF!</f>
        <v>#REF!</v>
      </c>
      <c r="AL213" s="55" t="e">
        <f t="shared" si="8"/>
        <v>#REF!</v>
      </c>
      <c r="AM213" s="55" t="e">
        <f t="shared" si="9"/>
        <v>#REF!</v>
      </c>
      <c r="AN213" s="46"/>
    </row>
    <row r="214" spans="23:40">
      <c r="W214" s="46"/>
      <c r="X214" s="53" t="e">
        <f>+'Ark1'!#REF!</f>
        <v>#REF!</v>
      </c>
      <c r="Y214" s="53" t="e">
        <f>+'Ark1'!#REF!</f>
        <v>#REF!</v>
      </c>
      <c r="Z214" s="54" t="s">
        <v>470</v>
      </c>
      <c r="AA214" s="53" t="e">
        <f>+'Ark1'!#REF!</f>
        <v>#REF!</v>
      </c>
      <c r="AB214" s="53" t="e">
        <f>+'Ark1'!#REF!</f>
        <v>#REF!</v>
      </c>
      <c r="AC214" s="177" t="e">
        <f>+'Ark1'!#REF!</f>
        <v>#REF!</v>
      </c>
      <c r="AD214" s="177" t="e">
        <f>+'Ark1'!#REF!</f>
        <v>#REF!</v>
      </c>
      <c r="AE214" s="55" t="e">
        <f>+'Ark1'!#REF!</f>
        <v>#REF!</v>
      </c>
      <c r="AF214" s="55" t="e">
        <f>+'Ark1'!#REF!</f>
        <v>#REF!</v>
      </c>
      <c r="AG214" s="155" t="e">
        <f>+'Ark1'!#REF!</f>
        <v>#REF!</v>
      </c>
      <c r="AH214" s="155" t="e">
        <f>+'Ark1'!#REF!</f>
        <v>#REF!</v>
      </c>
      <c r="AI214" s="74" t="e">
        <f>+'Ark1'!#REF!</f>
        <v>#REF!</v>
      </c>
      <c r="AJ214" s="74" t="e">
        <f>+'Ark1'!#REF!</f>
        <v>#REF!</v>
      </c>
      <c r="AK214" s="74" t="e">
        <f>+'Ark1'!#REF!</f>
        <v>#REF!</v>
      </c>
      <c r="AL214" s="55" t="e">
        <f t="shared" si="8"/>
        <v>#REF!</v>
      </c>
      <c r="AM214" s="55" t="e">
        <f t="shared" si="9"/>
        <v>#REF!</v>
      </c>
      <c r="AN214" s="46"/>
    </row>
    <row r="215" spans="23:40">
      <c r="W215" s="46"/>
      <c r="X215" s="53" t="e">
        <f>+'Ark1'!#REF!</f>
        <v>#REF!</v>
      </c>
      <c r="Y215" s="53" t="e">
        <f>+'Ark1'!#REF!</f>
        <v>#REF!</v>
      </c>
      <c r="Z215" s="54" t="s">
        <v>471</v>
      </c>
      <c r="AA215" s="53" t="e">
        <f>+'Ark1'!#REF!</f>
        <v>#REF!</v>
      </c>
      <c r="AB215" s="53" t="e">
        <f>+'Ark1'!#REF!</f>
        <v>#REF!</v>
      </c>
      <c r="AC215" s="177" t="e">
        <f>+'Ark1'!#REF!</f>
        <v>#REF!</v>
      </c>
      <c r="AD215" s="177" t="e">
        <f>+'Ark1'!#REF!</f>
        <v>#REF!</v>
      </c>
      <c r="AE215" s="55" t="e">
        <f>+'Ark1'!#REF!</f>
        <v>#REF!</v>
      </c>
      <c r="AF215" s="55" t="e">
        <f>+'Ark1'!#REF!</f>
        <v>#REF!</v>
      </c>
      <c r="AG215" s="155" t="e">
        <f>+'Ark1'!#REF!</f>
        <v>#REF!</v>
      </c>
      <c r="AH215" s="155" t="e">
        <f>+'Ark1'!#REF!</f>
        <v>#REF!</v>
      </c>
      <c r="AI215" s="74" t="e">
        <f>+'Ark1'!#REF!</f>
        <v>#REF!</v>
      </c>
      <c r="AJ215" s="74" t="e">
        <f>+'Ark1'!#REF!</f>
        <v>#REF!</v>
      </c>
      <c r="AK215" s="74" t="e">
        <f>+'Ark1'!#REF!</f>
        <v>#REF!</v>
      </c>
      <c r="AL215" s="55" t="e">
        <f t="shared" si="8"/>
        <v>#REF!</v>
      </c>
      <c r="AM215" s="55" t="e">
        <f t="shared" si="9"/>
        <v>#REF!</v>
      </c>
      <c r="AN215" s="46"/>
    </row>
    <row r="216" spans="23:40">
      <c r="W216" s="46"/>
      <c r="X216" s="53" t="e">
        <f>+'Ark1'!#REF!</f>
        <v>#REF!</v>
      </c>
      <c r="Y216" s="53" t="e">
        <f>+'Ark1'!#REF!</f>
        <v>#REF!</v>
      </c>
      <c r="Z216" s="54" t="s">
        <v>472</v>
      </c>
      <c r="AA216" s="53" t="e">
        <f>+'Ark1'!#REF!</f>
        <v>#REF!</v>
      </c>
      <c r="AB216" s="53" t="e">
        <f>+'Ark1'!#REF!</f>
        <v>#REF!</v>
      </c>
      <c r="AC216" s="177" t="e">
        <f>+'Ark1'!#REF!</f>
        <v>#REF!</v>
      </c>
      <c r="AD216" s="177" t="e">
        <f>+'Ark1'!#REF!</f>
        <v>#REF!</v>
      </c>
      <c r="AE216" s="55" t="e">
        <f>+'Ark1'!#REF!</f>
        <v>#REF!</v>
      </c>
      <c r="AF216" s="55" t="e">
        <f>+'Ark1'!#REF!</f>
        <v>#REF!</v>
      </c>
      <c r="AG216" s="155" t="e">
        <f>+'Ark1'!#REF!</f>
        <v>#REF!</v>
      </c>
      <c r="AH216" s="155" t="e">
        <f>+'Ark1'!#REF!</f>
        <v>#REF!</v>
      </c>
      <c r="AI216" s="74" t="e">
        <f>+'Ark1'!#REF!</f>
        <v>#REF!</v>
      </c>
      <c r="AJ216" s="74" t="e">
        <f>+'Ark1'!#REF!</f>
        <v>#REF!</v>
      </c>
      <c r="AK216" s="74" t="e">
        <f>+'Ark1'!#REF!</f>
        <v>#REF!</v>
      </c>
      <c r="AL216" s="55" t="e">
        <f t="shared" si="8"/>
        <v>#REF!</v>
      </c>
      <c r="AM216" s="55" t="e">
        <f t="shared" si="9"/>
        <v>#REF!</v>
      </c>
      <c r="AN216" s="46"/>
    </row>
    <row r="217" spans="23:40">
      <c r="W217" s="46"/>
      <c r="X217" s="53" t="e">
        <f>+'Ark1'!#REF!</f>
        <v>#REF!</v>
      </c>
      <c r="Y217" s="53" t="e">
        <f>+'Ark1'!#REF!</f>
        <v>#REF!</v>
      </c>
      <c r="Z217" s="54" t="s">
        <v>473</v>
      </c>
      <c r="AA217" s="53" t="e">
        <f>+'Ark1'!#REF!</f>
        <v>#REF!</v>
      </c>
      <c r="AB217" s="53" t="e">
        <f>+'Ark1'!#REF!</f>
        <v>#REF!</v>
      </c>
      <c r="AC217" s="177" t="e">
        <f>+'Ark1'!#REF!</f>
        <v>#REF!</v>
      </c>
      <c r="AD217" s="177" t="e">
        <f>+'Ark1'!#REF!</f>
        <v>#REF!</v>
      </c>
      <c r="AE217" s="55" t="e">
        <f>+'Ark1'!#REF!</f>
        <v>#REF!</v>
      </c>
      <c r="AF217" s="55" t="e">
        <f>+'Ark1'!#REF!</f>
        <v>#REF!</v>
      </c>
      <c r="AG217" s="155" t="e">
        <f>+'Ark1'!#REF!</f>
        <v>#REF!</v>
      </c>
      <c r="AH217" s="155" t="e">
        <f>+'Ark1'!#REF!</f>
        <v>#REF!</v>
      </c>
      <c r="AI217" s="74" t="e">
        <f>+'Ark1'!#REF!</f>
        <v>#REF!</v>
      </c>
      <c r="AJ217" s="74" t="e">
        <f>+'Ark1'!#REF!</f>
        <v>#REF!</v>
      </c>
      <c r="AK217" s="74" t="e">
        <f>+'Ark1'!#REF!</f>
        <v>#REF!</v>
      </c>
      <c r="AL217" s="55" t="e">
        <f t="shared" si="8"/>
        <v>#REF!</v>
      </c>
      <c r="AM217" s="55" t="e">
        <f t="shared" si="9"/>
        <v>#REF!</v>
      </c>
      <c r="AN217" s="46"/>
    </row>
    <row r="218" spans="23:40">
      <c r="W218" s="46"/>
      <c r="X218" t="e">
        <f>+'Ark1'!#REF!</f>
        <v>#REF!</v>
      </c>
      <c r="Y218" t="e">
        <f>+'Ark1'!#REF!</f>
        <v>#REF!</v>
      </c>
      <c r="Z218" s="3" t="s">
        <v>458</v>
      </c>
      <c r="AA218" t="e">
        <f>+'Ark1'!#REF!</f>
        <v>#REF!</v>
      </c>
      <c r="AB218" t="e">
        <f>+'Ark1'!#REF!</f>
        <v>#REF!</v>
      </c>
      <c r="AC218" s="195" t="e">
        <f>+'Ark1'!#REF!</f>
        <v>#REF!</v>
      </c>
      <c r="AD218" s="195" t="e">
        <f>+'Ark1'!#REF!</f>
        <v>#REF!</v>
      </c>
      <c r="AE218" s="1" t="e">
        <f>+'Ark1'!#REF!</f>
        <v>#REF!</v>
      </c>
      <c r="AF218" s="1" t="e">
        <f>+'Ark1'!#REF!</f>
        <v>#REF!</v>
      </c>
      <c r="AG218" s="92" t="e">
        <f>+'Ark1'!#REF!</f>
        <v>#REF!</v>
      </c>
      <c r="AH218" s="92" t="e">
        <f>+'Ark1'!#REF!</f>
        <v>#REF!</v>
      </c>
      <c r="AI218" s="11" t="e">
        <f>+'Ark1'!#REF!</f>
        <v>#REF!</v>
      </c>
      <c r="AJ218" s="11" t="e">
        <f>+'Ark1'!#REF!</f>
        <v>#REF!</v>
      </c>
      <c r="AK218" s="11" t="e">
        <f>+'Ark1'!#REF!</f>
        <v>#REF!</v>
      </c>
      <c r="AL218" s="1" t="e">
        <f t="shared" si="8"/>
        <v>#REF!</v>
      </c>
      <c r="AM218" s="1" t="e">
        <f t="shared" si="9"/>
        <v>#REF!</v>
      </c>
      <c r="AN218" s="46"/>
    </row>
    <row r="219" spans="23:40">
      <c r="W219" s="46"/>
      <c r="X219" t="e">
        <f>+'Ark1'!#REF!</f>
        <v>#REF!</v>
      </c>
      <c r="Y219" t="e">
        <f>+'Ark1'!#REF!</f>
        <v>#REF!</v>
      </c>
      <c r="Z219" s="3" t="s">
        <v>459</v>
      </c>
      <c r="AA219" t="e">
        <f>+'Ark1'!#REF!</f>
        <v>#REF!</v>
      </c>
      <c r="AB219" t="e">
        <f>+'Ark1'!#REF!</f>
        <v>#REF!</v>
      </c>
      <c r="AC219" s="195" t="e">
        <f>+'Ark1'!#REF!</f>
        <v>#REF!</v>
      </c>
      <c r="AD219" s="195" t="e">
        <f>+'Ark1'!#REF!</f>
        <v>#REF!</v>
      </c>
      <c r="AE219" s="1" t="e">
        <f>+'Ark1'!#REF!</f>
        <v>#REF!</v>
      </c>
      <c r="AF219" s="1" t="e">
        <f>+'Ark1'!#REF!</f>
        <v>#REF!</v>
      </c>
      <c r="AG219" s="92" t="e">
        <f>+'Ark1'!#REF!</f>
        <v>#REF!</v>
      </c>
      <c r="AH219" s="92" t="e">
        <f>+'Ark1'!#REF!</f>
        <v>#REF!</v>
      </c>
      <c r="AI219" s="11" t="e">
        <f>+'Ark1'!#REF!</f>
        <v>#REF!</v>
      </c>
      <c r="AJ219" s="11" t="e">
        <f>+'Ark1'!#REF!</f>
        <v>#REF!</v>
      </c>
      <c r="AK219" s="11" t="e">
        <f>+'Ark1'!#REF!</f>
        <v>#REF!</v>
      </c>
      <c r="AL219" s="1" t="e">
        <f t="shared" si="8"/>
        <v>#REF!</v>
      </c>
      <c r="AM219" s="1" t="e">
        <f t="shared" si="9"/>
        <v>#REF!</v>
      </c>
      <c r="AN219" s="46"/>
    </row>
    <row r="220" spans="23:40">
      <c r="W220" s="46"/>
      <c r="X220" t="e">
        <f>+'Ark1'!#REF!</f>
        <v>#REF!</v>
      </c>
      <c r="Y220" t="e">
        <f>+'Ark1'!#REF!</f>
        <v>#REF!</v>
      </c>
      <c r="Z220" s="3" t="s">
        <v>460</v>
      </c>
      <c r="AA220" t="e">
        <f>+'Ark1'!#REF!</f>
        <v>#REF!</v>
      </c>
      <c r="AB220" t="e">
        <f>+'Ark1'!#REF!</f>
        <v>#REF!</v>
      </c>
      <c r="AC220" s="195" t="e">
        <f>+'Ark1'!#REF!</f>
        <v>#REF!</v>
      </c>
      <c r="AD220" s="195" t="e">
        <f>+'Ark1'!#REF!</f>
        <v>#REF!</v>
      </c>
      <c r="AE220" s="1" t="e">
        <f>+'Ark1'!#REF!</f>
        <v>#REF!</v>
      </c>
      <c r="AF220" s="1" t="e">
        <f>+'Ark1'!#REF!</f>
        <v>#REF!</v>
      </c>
      <c r="AG220" s="92" t="e">
        <f>+'Ark1'!#REF!</f>
        <v>#REF!</v>
      </c>
      <c r="AH220" s="92" t="e">
        <f>+'Ark1'!#REF!</f>
        <v>#REF!</v>
      </c>
      <c r="AI220" s="11" t="e">
        <f>+'Ark1'!#REF!</f>
        <v>#REF!</v>
      </c>
      <c r="AJ220" s="11" t="e">
        <f>+'Ark1'!#REF!</f>
        <v>#REF!</v>
      </c>
      <c r="AK220" s="11" t="e">
        <f>+'Ark1'!#REF!</f>
        <v>#REF!</v>
      </c>
      <c r="AL220" s="1" t="e">
        <f t="shared" si="8"/>
        <v>#REF!</v>
      </c>
      <c r="AM220" s="1" t="e">
        <f t="shared" si="9"/>
        <v>#REF!</v>
      </c>
      <c r="AN220" s="46"/>
    </row>
    <row r="221" spans="23:40">
      <c r="W221" s="46"/>
      <c r="X221" t="e">
        <f>+'Ark1'!#REF!</f>
        <v>#REF!</v>
      </c>
      <c r="Y221" t="e">
        <f>+'Ark1'!#REF!</f>
        <v>#REF!</v>
      </c>
      <c r="Z221" s="3" t="s">
        <v>461</v>
      </c>
      <c r="AA221" t="e">
        <f>+'Ark1'!#REF!</f>
        <v>#REF!</v>
      </c>
      <c r="AB221" t="e">
        <f>+'Ark1'!#REF!</f>
        <v>#REF!</v>
      </c>
      <c r="AC221" s="195" t="e">
        <f>+'Ark1'!#REF!</f>
        <v>#REF!</v>
      </c>
      <c r="AD221" s="195" t="e">
        <f>+'Ark1'!#REF!</f>
        <v>#REF!</v>
      </c>
      <c r="AE221" s="1" t="e">
        <f>+'Ark1'!#REF!</f>
        <v>#REF!</v>
      </c>
      <c r="AF221" s="1" t="e">
        <f>+'Ark1'!#REF!</f>
        <v>#REF!</v>
      </c>
      <c r="AG221" s="92" t="e">
        <f>+'Ark1'!#REF!</f>
        <v>#REF!</v>
      </c>
      <c r="AH221" s="92" t="e">
        <f>+'Ark1'!#REF!</f>
        <v>#REF!</v>
      </c>
      <c r="AI221" s="11" t="e">
        <f>+'Ark1'!#REF!</f>
        <v>#REF!</v>
      </c>
      <c r="AJ221" s="11" t="e">
        <f>+'Ark1'!#REF!</f>
        <v>#REF!</v>
      </c>
      <c r="AK221" s="11" t="e">
        <f>+'Ark1'!#REF!</f>
        <v>#REF!</v>
      </c>
      <c r="AL221" s="1" t="e">
        <f t="shared" si="8"/>
        <v>#REF!</v>
      </c>
      <c r="AM221" s="1" t="e">
        <f t="shared" si="9"/>
        <v>#REF!</v>
      </c>
      <c r="AN221" s="46"/>
    </row>
    <row r="222" spans="23:40">
      <c r="W222" s="46"/>
      <c r="X222" t="e">
        <f>+'Ark1'!#REF!</f>
        <v>#REF!</v>
      </c>
      <c r="Y222" t="e">
        <f>+'Ark1'!#REF!</f>
        <v>#REF!</v>
      </c>
      <c r="Z222" s="3" t="s">
        <v>462</v>
      </c>
      <c r="AA222" t="e">
        <f>+'Ark1'!#REF!</f>
        <v>#REF!</v>
      </c>
      <c r="AB222" t="e">
        <f>+'Ark1'!#REF!</f>
        <v>#REF!</v>
      </c>
      <c r="AC222" s="195" t="e">
        <f>+'Ark1'!#REF!</f>
        <v>#REF!</v>
      </c>
      <c r="AD222" s="195" t="e">
        <f>+'Ark1'!#REF!</f>
        <v>#REF!</v>
      </c>
      <c r="AE222" s="1" t="e">
        <f>+'Ark1'!#REF!</f>
        <v>#REF!</v>
      </c>
      <c r="AF222" s="1" t="e">
        <f>+'Ark1'!#REF!</f>
        <v>#REF!</v>
      </c>
      <c r="AG222" s="92" t="e">
        <f>+'Ark1'!#REF!</f>
        <v>#REF!</v>
      </c>
      <c r="AH222" s="92" t="e">
        <f>+'Ark1'!#REF!</f>
        <v>#REF!</v>
      </c>
      <c r="AI222" s="11" t="e">
        <f>+'Ark1'!#REF!</f>
        <v>#REF!</v>
      </c>
      <c r="AJ222" s="11" t="e">
        <f>+'Ark1'!#REF!</f>
        <v>#REF!</v>
      </c>
      <c r="AK222" s="11" t="e">
        <f>+'Ark1'!#REF!</f>
        <v>#REF!</v>
      </c>
      <c r="AL222" s="1" t="e">
        <f t="shared" si="8"/>
        <v>#REF!</v>
      </c>
      <c r="AM222" s="1" t="e">
        <f t="shared" si="9"/>
        <v>#REF!</v>
      </c>
      <c r="AN222" s="46"/>
    </row>
    <row r="223" spans="23:40">
      <c r="W223" s="46"/>
      <c r="X223" t="e">
        <f>+'Ark1'!#REF!</f>
        <v>#REF!</v>
      </c>
      <c r="Y223" t="e">
        <f>+'Ark1'!#REF!</f>
        <v>#REF!</v>
      </c>
      <c r="Z223" s="3" t="s">
        <v>463</v>
      </c>
      <c r="AA223" t="e">
        <f>+'Ark1'!#REF!</f>
        <v>#REF!</v>
      </c>
      <c r="AB223" t="e">
        <f>+'Ark1'!#REF!</f>
        <v>#REF!</v>
      </c>
      <c r="AC223" s="195" t="e">
        <f>+'Ark1'!#REF!</f>
        <v>#REF!</v>
      </c>
      <c r="AD223" s="195" t="e">
        <f>+'Ark1'!#REF!</f>
        <v>#REF!</v>
      </c>
      <c r="AE223" s="1" t="e">
        <f>+'Ark1'!#REF!</f>
        <v>#REF!</v>
      </c>
      <c r="AF223" s="1" t="e">
        <f>+'Ark1'!#REF!</f>
        <v>#REF!</v>
      </c>
      <c r="AG223" s="92" t="e">
        <f>+'Ark1'!#REF!</f>
        <v>#REF!</v>
      </c>
      <c r="AH223" s="92" t="e">
        <f>+'Ark1'!#REF!</f>
        <v>#REF!</v>
      </c>
      <c r="AI223" s="11" t="e">
        <f>+'Ark1'!#REF!</f>
        <v>#REF!</v>
      </c>
      <c r="AJ223" s="11" t="e">
        <f>+'Ark1'!#REF!</f>
        <v>#REF!</v>
      </c>
      <c r="AK223" s="11" t="e">
        <f>+'Ark1'!#REF!</f>
        <v>#REF!</v>
      </c>
      <c r="AL223" s="1" t="e">
        <f t="shared" si="8"/>
        <v>#REF!</v>
      </c>
      <c r="AM223" s="1" t="e">
        <f t="shared" si="9"/>
        <v>#REF!</v>
      </c>
      <c r="AN223" s="46"/>
    </row>
    <row r="224" spans="23:40">
      <c r="W224" s="46"/>
      <c r="X224" t="e">
        <f>+'Ark1'!#REF!</f>
        <v>#REF!</v>
      </c>
      <c r="Y224" t="e">
        <f>+'Ark1'!#REF!</f>
        <v>#REF!</v>
      </c>
      <c r="Z224" s="3" t="s">
        <v>464</v>
      </c>
      <c r="AA224" t="e">
        <f>+'Ark1'!#REF!</f>
        <v>#REF!</v>
      </c>
      <c r="AB224" t="e">
        <f>+'Ark1'!#REF!</f>
        <v>#REF!</v>
      </c>
      <c r="AC224" s="195" t="e">
        <f>+'Ark1'!#REF!</f>
        <v>#REF!</v>
      </c>
      <c r="AD224" s="195" t="e">
        <f>+'Ark1'!#REF!</f>
        <v>#REF!</v>
      </c>
      <c r="AE224" s="1" t="e">
        <f>+'Ark1'!#REF!</f>
        <v>#REF!</v>
      </c>
      <c r="AF224" s="1" t="e">
        <f>+'Ark1'!#REF!</f>
        <v>#REF!</v>
      </c>
      <c r="AG224" s="92" t="e">
        <f>+'Ark1'!#REF!</f>
        <v>#REF!</v>
      </c>
      <c r="AH224" s="92" t="e">
        <f>+'Ark1'!#REF!</f>
        <v>#REF!</v>
      </c>
      <c r="AI224" s="11" t="e">
        <f>+'Ark1'!#REF!</f>
        <v>#REF!</v>
      </c>
      <c r="AJ224" s="11" t="e">
        <f>+'Ark1'!#REF!</f>
        <v>#REF!</v>
      </c>
      <c r="AK224" s="11" t="e">
        <f>+'Ark1'!#REF!</f>
        <v>#REF!</v>
      </c>
      <c r="AL224" s="1" t="e">
        <f t="shared" si="8"/>
        <v>#REF!</v>
      </c>
      <c r="AM224" s="1" t="e">
        <f t="shared" si="9"/>
        <v>#REF!</v>
      </c>
      <c r="AN224" s="46"/>
    </row>
    <row r="225" spans="23:40">
      <c r="W225" s="46"/>
      <c r="X225" t="e">
        <f>+'Ark1'!#REF!</f>
        <v>#REF!</v>
      </c>
      <c r="Y225" t="e">
        <f>+'Ark1'!#REF!</f>
        <v>#REF!</v>
      </c>
      <c r="Z225" s="3" t="s">
        <v>465</v>
      </c>
      <c r="AA225" t="e">
        <f>+'Ark1'!#REF!</f>
        <v>#REF!</v>
      </c>
      <c r="AB225" t="e">
        <f>+'Ark1'!#REF!</f>
        <v>#REF!</v>
      </c>
      <c r="AC225" s="195" t="e">
        <f>+'Ark1'!#REF!</f>
        <v>#REF!</v>
      </c>
      <c r="AD225" s="195" t="e">
        <f>+'Ark1'!#REF!</f>
        <v>#REF!</v>
      </c>
      <c r="AE225" s="1" t="e">
        <f>+'Ark1'!#REF!</f>
        <v>#REF!</v>
      </c>
      <c r="AF225" s="1" t="e">
        <f>+'Ark1'!#REF!</f>
        <v>#REF!</v>
      </c>
      <c r="AG225" s="92" t="e">
        <f>+'Ark1'!#REF!</f>
        <v>#REF!</v>
      </c>
      <c r="AH225" s="92" t="e">
        <f>+'Ark1'!#REF!</f>
        <v>#REF!</v>
      </c>
      <c r="AI225" s="11" t="e">
        <f>+'Ark1'!#REF!</f>
        <v>#REF!</v>
      </c>
      <c r="AJ225" s="11" t="e">
        <f>+'Ark1'!#REF!</f>
        <v>#REF!</v>
      </c>
      <c r="AK225" s="11" t="e">
        <f>+'Ark1'!#REF!</f>
        <v>#REF!</v>
      </c>
      <c r="AL225" s="1" t="e">
        <f t="shared" si="8"/>
        <v>#REF!</v>
      </c>
      <c r="AM225" s="1" t="e">
        <f t="shared" si="9"/>
        <v>#REF!</v>
      </c>
      <c r="AN225" s="46"/>
    </row>
    <row r="226" spans="23:40">
      <c r="W226" s="46"/>
      <c r="X226" t="e">
        <f>+'Ark1'!#REF!</f>
        <v>#REF!</v>
      </c>
      <c r="Y226" t="e">
        <f>+'Ark1'!#REF!</f>
        <v>#REF!</v>
      </c>
      <c r="Z226" s="3" t="s">
        <v>466</v>
      </c>
      <c r="AA226" t="e">
        <f>+'Ark1'!#REF!</f>
        <v>#REF!</v>
      </c>
      <c r="AB226" t="e">
        <f>+'Ark1'!#REF!</f>
        <v>#REF!</v>
      </c>
      <c r="AC226" s="195" t="e">
        <f>+'Ark1'!#REF!</f>
        <v>#REF!</v>
      </c>
      <c r="AD226" s="195" t="e">
        <f>+'Ark1'!#REF!</f>
        <v>#REF!</v>
      </c>
      <c r="AE226" s="1" t="e">
        <f>+'Ark1'!#REF!</f>
        <v>#REF!</v>
      </c>
      <c r="AF226" s="1" t="e">
        <f>+'Ark1'!#REF!</f>
        <v>#REF!</v>
      </c>
      <c r="AG226" s="92" t="e">
        <f>+'Ark1'!#REF!</f>
        <v>#REF!</v>
      </c>
      <c r="AH226" s="92" t="e">
        <f>+'Ark1'!#REF!</f>
        <v>#REF!</v>
      </c>
      <c r="AI226" s="11" t="e">
        <f>+'Ark1'!#REF!</f>
        <v>#REF!</v>
      </c>
      <c r="AJ226" s="11" t="e">
        <f>+'Ark1'!#REF!</f>
        <v>#REF!</v>
      </c>
      <c r="AK226" s="11" t="e">
        <f>+'Ark1'!#REF!</f>
        <v>#REF!</v>
      </c>
      <c r="AL226" s="1" t="e">
        <f t="shared" si="8"/>
        <v>#REF!</v>
      </c>
      <c r="AM226" s="1" t="e">
        <f t="shared" si="9"/>
        <v>#REF!</v>
      </c>
      <c r="AN226" s="46"/>
    </row>
    <row r="227" spans="23:40">
      <c r="W227" s="46"/>
      <c r="X227" t="e">
        <f>+'Ark1'!#REF!</f>
        <v>#REF!</v>
      </c>
      <c r="Y227" t="e">
        <f>+'Ark1'!#REF!</f>
        <v>#REF!</v>
      </c>
      <c r="Z227" s="3" t="s">
        <v>467</v>
      </c>
      <c r="AA227" t="e">
        <f>+'Ark1'!#REF!</f>
        <v>#REF!</v>
      </c>
      <c r="AB227" t="e">
        <f>+'Ark1'!#REF!</f>
        <v>#REF!</v>
      </c>
      <c r="AC227" s="195" t="e">
        <f>+'Ark1'!#REF!</f>
        <v>#REF!</v>
      </c>
      <c r="AD227" s="195" t="e">
        <f>+'Ark1'!#REF!</f>
        <v>#REF!</v>
      </c>
      <c r="AE227" s="1" t="e">
        <f>+'Ark1'!#REF!</f>
        <v>#REF!</v>
      </c>
      <c r="AF227" s="1" t="e">
        <f>+'Ark1'!#REF!</f>
        <v>#REF!</v>
      </c>
      <c r="AG227" s="92" t="e">
        <f>+'Ark1'!#REF!</f>
        <v>#REF!</v>
      </c>
      <c r="AH227" s="92" t="e">
        <f>+'Ark1'!#REF!</f>
        <v>#REF!</v>
      </c>
      <c r="AI227" s="11" t="e">
        <f>+'Ark1'!#REF!</f>
        <v>#REF!</v>
      </c>
      <c r="AJ227" s="11" t="e">
        <f>+'Ark1'!#REF!</f>
        <v>#REF!</v>
      </c>
      <c r="AK227" s="11" t="e">
        <f>+'Ark1'!#REF!</f>
        <v>#REF!</v>
      </c>
      <c r="AL227" s="1" t="e">
        <f t="shared" si="8"/>
        <v>#REF!</v>
      </c>
      <c r="AM227" s="1" t="e">
        <f t="shared" si="9"/>
        <v>#REF!</v>
      </c>
      <c r="AN227" s="46"/>
    </row>
    <row r="228" spans="23:40">
      <c r="W228" s="46"/>
      <c r="X228" t="e">
        <f>+'Ark1'!#REF!</f>
        <v>#REF!</v>
      </c>
      <c r="Y228" t="e">
        <f>+'Ark1'!#REF!</f>
        <v>#REF!</v>
      </c>
      <c r="Z228" s="3" t="s">
        <v>468</v>
      </c>
      <c r="AA228" t="e">
        <f>+'Ark1'!#REF!</f>
        <v>#REF!</v>
      </c>
      <c r="AB228" t="e">
        <f>+'Ark1'!#REF!</f>
        <v>#REF!</v>
      </c>
      <c r="AC228" s="195" t="e">
        <f>+'Ark1'!#REF!</f>
        <v>#REF!</v>
      </c>
      <c r="AD228" s="195" t="e">
        <f>+'Ark1'!#REF!</f>
        <v>#REF!</v>
      </c>
      <c r="AE228" s="1" t="e">
        <f>+'Ark1'!#REF!</f>
        <v>#REF!</v>
      </c>
      <c r="AF228" s="1" t="e">
        <f>+'Ark1'!#REF!</f>
        <v>#REF!</v>
      </c>
      <c r="AG228" s="92" t="e">
        <f>+'Ark1'!#REF!</f>
        <v>#REF!</v>
      </c>
      <c r="AH228" s="92" t="e">
        <f>+'Ark1'!#REF!</f>
        <v>#REF!</v>
      </c>
      <c r="AI228" s="11" t="e">
        <f>+'Ark1'!#REF!</f>
        <v>#REF!</v>
      </c>
      <c r="AJ228" s="11" t="e">
        <f>+'Ark1'!#REF!</f>
        <v>#REF!</v>
      </c>
      <c r="AK228" s="11" t="e">
        <f>+'Ark1'!#REF!</f>
        <v>#REF!</v>
      </c>
      <c r="AL228" s="1" t="e">
        <f t="shared" si="8"/>
        <v>#REF!</v>
      </c>
      <c r="AM228" s="1" t="e">
        <f t="shared" si="9"/>
        <v>#REF!</v>
      </c>
      <c r="AN228" s="46"/>
    </row>
    <row r="229" spans="23:40">
      <c r="W229" s="46"/>
      <c r="X229" t="e">
        <f>+'Ark1'!#REF!</f>
        <v>#REF!</v>
      </c>
      <c r="Y229" t="e">
        <f>+'Ark1'!#REF!</f>
        <v>#REF!</v>
      </c>
      <c r="Z229" s="3" t="s">
        <v>469</v>
      </c>
      <c r="AA229" t="e">
        <f>+'Ark1'!#REF!</f>
        <v>#REF!</v>
      </c>
      <c r="AB229" t="e">
        <f>+'Ark1'!#REF!</f>
        <v>#REF!</v>
      </c>
      <c r="AC229" s="195" t="e">
        <f>+'Ark1'!#REF!</f>
        <v>#REF!</v>
      </c>
      <c r="AD229" s="195" t="e">
        <f>+'Ark1'!#REF!</f>
        <v>#REF!</v>
      </c>
      <c r="AE229" s="1" t="e">
        <f>+'Ark1'!#REF!</f>
        <v>#REF!</v>
      </c>
      <c r="AF229" s="1" t="e">
        <f>+'Ark1'!#REF!</f>
        <v>#REF!</v>
      </c>
      <c r="AG229" s="92" t="e">
        <f>+'Ark1'!#REF!</f>
        <v>#REF!</v>
      </c>
      <c r="AH229" s="92" t="e">
        <f>+'Ark1'!#REF!</f>
        <v>#REF!</v>
      </c>
      <c r="AI229" s="11" t="e">
        <f>+'Ark1'!#REF!</f>
        <v>#REF!</v>
      </c>
      <c r="AJ229" s="11" t="e">
        <f>+'Ark1'!#REF!</f>
        <v>#REF!</v>
      </c>
      <c r="AK229" s="11" t="e">
        <f>+'Ark1'!#REF!</f>
        <v>#REF!</v>
      </c>
      <c r="AL229" s="1" t="e">
        <f t="shared" si="8"/>
        <v>#REF!</v>
      </c>
      <c r="AM229" s="1" t="e">
        <f t="shared" si="9"/>
        <v>#REF!</v>
      </c>
      <c r="AN229" s="46"/>
    </row>
    <row r="230" spans="23:40">
      <c r="W230" s="46"/>
      <c r="X230" t="e">
        <f>+'Ark1'!#REF!</f>
        <v>#REF!</v>
      </c>
      <c r="Y230" t="e">
        <f>+'Ark1'!#REF!</f>
        <v>#REF!</v>
      </c>
      <c r="Z230" s="3" t="s">
        <v>470</v>
      </c>
      <c r="AA230" t="e">
        <f>+'Ark1'!#REF!</f>
        <v>#REF!</v>
      </c>
      <c r="AB230" t="e">
        <f>+'Ark1'!#REF!</f>
        <v>#REF!</v>
      </c>
      <c r="AC230" s="195" t="e">
        <f>+'Ark1'!#REF!</f>
        <v>#REF!</v>
      </c>
      <c r="AD230" s="195" t="e">
        <f>+'Ark1'!#REF!</f>
        <v>#REF!</v>
      </c>
      <c r="AE230" s="1" t="e">
        <f>+'Ark1'!#REF!</f>
        <v>#REF!</v>
      </c>
      <c r="AF230" s="1" t="e">
        <f>+'Ark1'!#REF!</f>
        <v>#REF!</v>
      </c>
      <c r="AG230" s="92" t="e">
        <f>+'Ark1'!#REF!</f>
        <v>#REF!</v>
      </c>
      <c r="AH230" s="92" t="e">
        <f>+'Ark1'!#REF!</f>
        <v>#REF!</v>
      </c>
      <c r="AI230" s="11" t="e">
        <f>+'Ark1'!#REF!</f>
        <v>#REF!</v>
      </c>
      <c r="AJ230" s="11" t="e">
        <f>+'Ark1'!#REF!</f>
        <v>#REF!</v>
      </c>
      <c r="AK230" s="11" t="e">
        <f>+'Ark1'!#REF!</f>
        <v>#REF!</v>
      </c>
      <c r="AL230" s="1" t="e">
        <f t="shared" si="8"/>
        <v>#REF!</v>
      </c>
      <c r="AM230" s="1" t="e">
        <f t="shared" si="9"/>
        <v>#REF!</v>
      </c>
      <c r="AN230" s="46"/>
    </row>
    <row r="231" spans="23:40">
      <c r="W231" s="46"/>
      <c r="X231" t="e">
        <f>+'Ark1'!#REF!</f>
        <v>#REF!</v>
      </c>
      <c r="Y231" t="e">
        <f>+'Ark1'!#REF!</f>
        <v>#REF!</v>
      </c>
      <c r="Z231" s="3" t="s">
        <v>471</v>
      </c>
      <c r="AA231" t="e">
        <f>+'Ark1'!#REF!</f>
        <v>#REF!</v>
      </c>
      <c r="AB231" t="e">
        <f>+'Ark1'!#REF!</f>
        <v>#REF!</v>
      </c>
      <c r="AC231" s="195" t="e">
        <f>+'Ark1'!#REF!</f>
        <v>#REF!</v>
      </c>
      <c r="AD231" s="195" t="e">
        <f>+'Ark1'!#REF!</f>
        <v>#REF!</v>
      </c>
      <c r="AE231" s="1" t="e">
        <f>+'Ark1'!#REF!</f>
        <v>#REF!</v>
      </c>
      <c r="AF231" s="1" t="e">
        <f>+'Ark1'!#REF!</f>
        <v>#REF!</v>
      </c>
      <c r="AG231" s="92" t="e">
        <f>+'Ark1'!#REF!</f>
        <v>#REF!</v>
      </c>
      <c r="AH231" s="92" t="e">
        <f>+'Ark1'!#REF!</f>
        <v>#REF!</v>
      </c>
      <c r="AI231" s="11" t="e">
        <f>+'Ark1'!#REF!</f>
        <v>#REF!</v>
      </c>
      <c r="AJ231" s="11" t="e">
        <f>+'Ark1'!#REF!</f>
        <v>#REF!</v>
      </c>
      <c r="AK231" s="11" t="e">
        <f>+'Ark1'!#REF!</f>
        <v>#REF!</v>
      </c>
      <c r="AL231" s="1" t="e">
        <f t="shared" si="8"/>
        <v>#REF!</v>
      </c>
      <c r="AM231" s="1" t="e">
        <f t="shared" si="9"/>
        <v>#REF!</v>
      </c>
      <c r="AN231" s="46"/>
    </row>
    <row r="232" spans="23:40">
      <c r="W232" s="46"/>
      <c r="X232" t="e">
        <f>+'Ark1'!#REF!</f>
        <v>#REF!</v>
      </c>
      <c r="Y232" t="e">
        <f>+'Ark1'!#REF!</f>
        <v>#REF!</v>
      </c>
      <c r="Z232" s="3" t="s">
        <v>472</v>
      </c>
      <c r="AA232" t="e">
        <f>+'Ark1'!#REF!</f>
        <v>#REF!</v>
      </c>
      <c r="AB232" t="e">
        <f>+'Ark1'!#REF!</f>
        <v>#REF!</v>
      </c>
      <c r="AC232" s="195" t="e">
        <f>+'Ark1'!#REF!</f>
        <v>#REF!</v>
      </c>
      <c r="AD232" s="195" t="e">
        <f>+'Ark1'!#REF!</f>
        <v>#REF!</v>
      </c>
      <c r="AE232" s="1" t="e">
        <f>+'Ark1'!#REF!</f>
        <v>#REF!</v>
      </c>
      <c r="AF232" s="1" t="e">
        <f>+'Ark1'!#REF!</f>
        <v>#REF!</v>
      </c>
      <c r="AG232" s="92" t="e">
        <f>+'Ark1'!#REF!</f>
        <v>#REF!</v>
      </c>
      <c r="AH232" s="92" t="e">
        <f>+'Ark1'!#REF!</f>
        <v>#REF!</v>
      </c>
      <c r="AI232" s="11" t="e">
        <f>+'Ark1'!#REF!</f>
        <v>#REF!</v>
      </c>
      <c r="AJ232" s="11" t="e">
        <f>+'Ark1'!#REF!</f>
        <v>#REF!</v>
      </c>
      <c r="AK232" s="11" t="e">
        <f>+'Ark1'!#REF!</f>
        <v>#REF!</v>
      </c>
      <c r="AL232" s="1" t="e">
        <f t="shared" si="8"/>
        <v>#REF!</v>
      </c>
      <c r="AM232" s="1" t="e">
        <f t="shared" si="9"/>
        <v>#REF!</v>
      </c>
      <c r="AN232" s="46"/>
    </row>
    <row r="233" spans="23:40">
      <c r="W233" s="46"/>
      <c r="X233" t="e">
        <f>+'Ark1'!#REF!</f>
        <v>#REF!</v>
      </c>
      <c r="Y233" t="e">
        <f>+'Ark1'!#REF!</f>
        <v>#REF!</v>
      </c>
      <c r="Z233" s="3" t="s">
        <v>473</v>
      </c>
      <c r="AA233" t="e">
        <f>+'Ark1'!#REF!</f>
        <v>#REF!</v>
      </c>
      <c r="AB233" t="e">
        <f>+'Ark1'!#REF!</f>
        <v>#REF!</v>
      </c>
      <c r="AC233" s="195" t="e">
        <f>+'Ark1'!#REF!</f>
        <v>#REF!</v>
      </c>
      <c r="AD233" s="195" t="e">
        <f>+'Ark1'!#REF!</f>
        <v>#REF!</v>
      </c>
      <c r="AE233" s="1" t="e">
        <f>+'Ark1'!#REF!</f>
        <v>#REF!</v>
      </c>
      <c r="AF233" s="1" t="e">
        <f>+'Ark1'!#REF!</f>
        <v>#REF!</v>
      </c>
      <c r="AG233" s="92" t="e">
        <f>+'Ark1'!#REF!</f>
        <v>#REF!</v>
      </c>
      <c r="AH233" s="92" t="e">
        <f>+'Ark1'!#REF!</f>
        <v>#REF!</v>
      </c>
      <c r="AI233" s="11" t="e">
        <f>+'Ark1'!#REF!</f>
        <v>#REF!</v>
      </c>
      <c r="AJ233" s="11" t="e">
        <f>+'Ark1'!#REF!</f>
        <v>#REF!</v>
      </c>
      <c r="AK233" s="11" t="e">
        <f>+'Ark1'!#REF!</f>
        <v>#REF!</v>
      </c>
      <c r="AL233" s="1" t="e">
        <f t="shared" si="8"/>
        <v>#REF!</v>
      </c>
      <c r="AM233" s="1" t="e">
        <f t="shared" si="9"/>
        <v>#REF!</v>
      </c>
      <c r="AN233" s="46"/>
    </row>
    <row r="234" spans="23:40">
      <c r="W234" s="46"/>
      <c r="X234" s="53" t="e">
        <f>+'Ark1'!#REF!</f>
        <v>#REF!</v>
      </c>
      <c r="Y234" s="53" t="e">
        <f>+'Ark1'!#REF!</f>
        <v>#REF!</v>
      </c>
      <c r="Z234" s="54" t="s">
        <v>458</v>
      </c>
      <c r="AA234" s="53" t="e">
        <f>+'Ark1'!#REF!</f>
        <v>#REF!</v>
      </c>
      <c r="AB234" s="53" t="e">
        <f>+'Ark1'!#REF!</f>
        <v>#REF!</v>
      </c>
      <c r="AC234" s="177" t="e">
        <f>+'Ark1'!#REF!</f>
        <v>#REF!</v>
      </c>
      <c r="AD234" s="177" t="e">
        <f>+'Ark1'!#REF!</f>
        <v>#REF!</v>
      </c>
      <c r="AE234" s="55" t="e">
        <f>+'Ark1'!#REF!</f>
        <v>#REF!</v>
      </c>
      <c r="AF234" s="55" t="e">
        <f>+'Ark1'!#REF!</f>
        <v>#REF!</v>
      </c>
      <c r="AG234" s="155" t="e">
        <f>+'Ark1'!#REF!</f>
        <v>#REF!</v>
      </c>
      <c r="AH234" s="155" t="e">
        <f>+'Ark1'!#REF!</f>
        <v>#REF!</v>
      </c>
      <c r="AI234" s="74" t="e">
        <f>+'Ark1'!#REF!</f>
        <v>#REF!</v>
      </c>
      <c r="AJ234" s="74" t="e">
        <f>+'Ark1'!#REF!</f>
        <v>#REF!</v>
      </c>
      <c r="AK234" s="74" t="e">
        <f>+'Ark1'!#REF!</f>
        <v>#REF!</v>
      </c>
      <c r="AL234" s="55" t="e">
        <f t="shared" si="8"/>
        <v>#REF!</v>
      </c>
      <c r="AM234" s="55" t="e">
        <f t="shared" si="9"/>
        <v>#REF!</v>
      </c>
      <c r="AN234" s="46"/>
    </row>
    <row r="235" spans="23:40">
      <c r="W235" s="46"/>
      <c r="X235" s="53" t="e">
        <f>+'Ark1'!#REF!</f>
        <v>#REF!</v>
      </c>
      <c r="Y235" s="53" t="e">
        <f>+'Ark1'!#REF!</f>
        <v>#REF!</v>
      </c>
      <c r="Z235" s="54" t="s">
        <v>459</v>
      </c>
      <c r="AA235" s="53" t="e">
        <f>+'Ark1'!#REF!</f>
        <v>#REF!</v>
      </c>
      <c r="AB235" s="53" t="e">
        <f>+'Ark1'!#REF!</f>
        <v>#REF!</v>
      </c>
      <c r="AC235" s="177" t="e">
        <f>+'Ark1'!#REF!</f>
        <v>#REF!</v>
      </c>
      <c r="AD235" s="177" t="e">
        <f>+'Ark1'!#REF!</f>
        <v>#REF!</v>
      </c>
      <c r="AE235" s="55" t="e">
        <f>+'Ark1'!#REF!</f>
        <v>#REF!</v>
      </c>
      <c r="AF235" s="55" t="e">
        <f>+'Ark1'!#REF!</f>
        <v>#REF!</v>
      </c>
      <c r="AG235" s="155" t="e">
        <f>+'Ark1'!#REF!</f>
        <v>#REF!</v>
      </c>
      <c r="AH235" s="155" t="e">
        <f>+'Ark1'!#REF!</f>
        <v>#REF!</v>
      </c>
      <c r="AI235" s="74" t="e">
        <f>+'Ark1'!#REF!</f>
        <v>#REF!</v>
      </c>
      <c r="AJ235" s="74" t="e">
        <f>+'Ark1'!#REF!</f>
        <v>#REF!</v>
      </c>
      <c r="AK235" s="74" t="e">
        <f>+'Ark1'!#REF!</f>
        <v>#REF!</v>
      </c>
      <c r="AL235" s="55" t="e">
        <f t="shared" si="8"/>
        <v>#REF!</v>
      </c>
      <c r="AM235" s="55" t="e">
        <f t="shared" si="9"/>
        <v>#REF!</v>
      </c>
      <c r="AN235" s="46"/>
    </row>
    <row r="236" spans="23:40">
      <c r="W236" s="46"/>
      <c r="X236" s="53" t="e">
        <f>+'Ark1'!#REF!</f>
        <v>#REF!</v>
      </c>
      <c r="Y236" s="53" t="e">
        <f>+'Ark1'!#REF!</f>
        <v>#REF!</v>
      </c>
      <c r="Z236" s="54" t="s">
        <v>460</v>
      </c>
      <c r="AA236" s="53" t="e">
        <f>+'Ark1'!#REF!</f>
        <v>#REF!</v>
      </c>
      <c r="AB236" s="53" t="e">
        <f>+'Ark1'!#REF!</f>
        <v>#REF!</v>
      </c>
      <c r="AC236" s="177" t="e">
        <f>+'Ark1'!#REF!</f>
        <v>#REF!</v>
      </c>
      <c r="AD236" s="177" t="e">
        <f>+'Ark1'!#REF!</f>
        <v>#REF!</v>
      </c>
      <c r="AE236" s="55" t="e">
        <f>+'Ark1'!#REF!</f>
        <v>#REF!</v>
      </c>
      <c r="AF236" s="55" t="e">
        <f>+'Ark1'!#REF!</f>
        <v>#REF!</v>
      </c>
      <c r="AG236" s="155" t="e">
        <f>+'Ark1'!#REF!</f>
        <v>#REF!</v>
      </c>
      <c r="AH236" s="155" t="e">
        <f>+'Ark1'!#REF!</f>
        <v>#REF!</v>
      </c>
      <c r="AI236" s="74" t="e">
        <f>+'Ark1'!#REF!</f>
        <v>#REF!</v>
      </c>
      <c r="AJ236" s="74" t="e">
        <f>+'Ark1'!#REF!</f>
        <v>#REF!</v>
      </c>
      <c r="AK236" s="74" t="e">
        <f>+'Ark1'!#REF!</f>
        <v>#REF!</v>
      </c>
      <c r="AL236" s="55" t="e">
        <f t="shared" si="8"/>
        <v>#REF!</v>
      </c>
      <c r="AM236" s="55" t="e">
        <f t="shared" si="9"/>
        <v>#REF!</v>
      </c>
      <c r="AN236" s="46"/>
    </row>
    <row r="237" spans="23:40">
      <c r="W237" s="46"/>
      <c r="X237" s="53" t="e">
        <f>+'Ark1'!#REF!</f>
        <v>#REF!</v>
      </c>
      <c r="Y237" s="53" t="e">
        <f>+'Ark1'!#REF!</f>
        <v>#REF!</v>
      </c>
      <c r="Z237" s="54" t="s">
        <v>461</v>
      </c>
      <c r="AA237" s="53" t="e">
        <f>+'Ark1'!#REF!</f>
        <v>#REF!</v>
      </c>
      <c r="AB237" s="53" t="e">
        <f>+'Ark1'!#REF!</f>
        <v>#REF!</v>
      </c>
      <c r="AC237" s="177" t="e">
        <f>+'Ark1'!#REF!</f>
        <v>#REF!</v>
      </c>
      <c r="AD237" s="177" t="e">
        <f>+'Ark1'!#REF!</f>
        <v>#REF!</v>
      </c>
      <c r="AE237" s="55" t="e">
        <f>+'Ark1'!#REF!</f>
        <v>#REF!</v>
      </c>
      <c r="AF237" s="55" t="e">
        <f>+'Ark1'!#REF!</f>
        <v>#REF!</v>
      </c>
      <c r="AG237" s="155" t="e">
        <f>+'Ark1'!#REF!</f>
        <v>#REF!</v>
      </c>
      <c r="AH237" s="155" t="e">
        <f>+'Ark1'!#REF!</f>
        <v>#REF!</v>
      </c>
      <c r="AI237" s="74" t="e">
        <f>+'Ark1'!#REF!</f>
        <v>#REF!</v>
      </c>
      <c r="AJ237" s="74" t="e">
        <f>+'Ark1'!#REF!</f>
        <v>#REF!</v>
      </c>
      <c r="AK237" s="74" t="e">
        <f>+'Ark1'!#REF!</f>
        <v>#REF!</v>
      </c>
      <c r="AL237" s="55" t="e">
        <f t="shared" si="8"/>
        <v>#REF!</v>
      </c>
      <c r="AM237" s="55" t="e">
        <f t="shared" si="9"/>
        <v>#REF!</v>
      </c>
      <c r="AN237" s="46"/>
    </row>
    <row r="238" spans="23:40">
      <c r="W238" s="46"/>
      <c r="X238" s="53" t="e">
        <f>+'Ark1'!#REF!</f>
        <v>#REF!</v>
      </c>
      <c r="Y238" s="53" t="e">
        <f>+'Ark1'!#REF!</f>
        <v>#REF!</v>
      </c>
      <c r="Z238" s="54" t="s">
        <v>462</v>
      </c>
      <c r="AA238" s="53" t="e">
        <f>+'Ark1'!#REF!</f>
        <v>#REF!</v>
      </c>
      <c r="AB238" s="53" t="e">
        <f>+'Ark1'!#REF!</f>
        <v>#REF!</v>
      </c>
      <c r="AC238" s="177" t="e">
        <f>+'Ark1'!#REF!</f>
        <v>#REF!</v>
      </c>
      <c r="AD238" s="177" t="e">
        <f>+'Ark1'!#REF!</f>
        <v>#REF!</v>
      </c>
      <c r="AE238" s="55" t="e">
        <f>+'Ark1'!#REF!</f>
        <v>#REF!</v>
      </c>
      <c r="AF238" s="55" t="e">
        <f>+'Ark1'!#REF!</f>
        <v>#REF!</v>
      </c>
      <c r="AG238" s="155" t="e">
        <f>+'Ark1'!#REF!</f>
        <v>#REF!</v>
      </c>
      <c r="AH238" s="155" t="e">
        <f>+'Ark1'!#REF!</f>
        <v>#REF!</v>
      </c>
      <c r="AI238" s="74" t="e">
        <f>+'Ark1'!#REF!</f>
        <v>#REF!</v>
      </c>
      <c r="AJ238" s="74" t="e">
        <f>+'Ark1'!#REF!</f>
        <v>#REF!</v>
      </c>
      <c r="AK238" s="74" t="e">
        <f>+'Ark1'!#REF!</f>
        <v>#REF!</v>
      </c>
      <c r="AL238" s="55" t="e">
        <f t="shared" si="8"/>
        <v>#REF!</v>
      </c>
      <c r="AM238" s="55" t="e">
        <f t="shared" si="9"/>
        <v>#REF!</v>
      </c>
      <c r="AN238" s="46"/>
    </row>
    <row r="239" spans="23:40">
      <c r="W239" s="46"/>
      <c r="X239" s="53" t="e">
        <f>+'Ark1'!#REF!</f>
        <v>#REF!</v>
      </c>
      <c r="Y239" s="53" t="e">
        <f>+'Ark1'!#REF!</f>
        <v>#REF!</v>
      </c>
      <c r="Z239" s="54" t="s">
        <v>463</v>
      </c>
      <c r="AA239" s="53" t="e">
        <f>+'Ark1'!#REF!</f>
        <v>#REF!</v>
      </c>
      <c r="AB239" s="53" t="e">
        <f>+'Ark1'!#REF!</f>
        <v>#REF!</v>
      </c>
      <c r="AC239" s="177" t="e">
        <f>+'Ark1'!#REF!</f>
        <v>#REF!</v>
      </c>
      <c r="AD239" s="177" t="e">
        <f>+'Ark1'!#REF!</f>
        <v>#REF!</v>
      </c>
      <c r="AE239" s="55" t="e">
        <f>+'Ark1'!#REF!</f>
        <v>#REF!</v>
      </c>
      <c r="AF239" s="55" t="e">
        <f>+'Ark1'!#REF!</f>
        <v>#REF!</v>
      </c>
      <c r="AG239" s="155" t="e">
        <f>+'Ark1'!#REF!</f>
        <v>#REF!</v>
      </c>
      <c r="AH239" s="155" t="e">
        <f>+'Ark1'!#REF!</f>
        <v>#REF!</v>
      </c>
      <c r="AI239" s="74" t="e">
        <f>+'Ark1'!#REF!</f>
        <v>#REF!</v>
      </c>
      <c r="AJ239" s="74" t="e">
        <f>+'Ark1'!#REF!</f>
        <v>#REF!</v>
      </c>
      <c r="AK239" s="74" t="e">
        <f>+'Ark1'!#REF!</f>
        <v>#REF!</v>
      </c>
      <c r="AL239" s="55" t="e">
        <f t="shared" si="8"/>
        <v>#REF!</v>
      </c>
      <c r="AM239" s="55" t="e">
        <f t="shared" si="9"/>
        <v>#REF!</v>
      </c>
      <c r="AN239" s="46"/>
    </row>
    <row r="240" spans="23:40">
      <c r="W240" s="46"/>
      <c r="X240" s="53" t="e">
        <f>+'Ark1'!#REF!</f>
        <v>#REF!</v>
      </c>
      <c r="Y240" s="53" t="e">
        <f>+'Ark1'!#REF!</f>
        <v>#REF!</v>
      </c>
      <c r="Z240" s="54" t="s">
        <v>464</v>
      </c>
      <c r="AA240" s="53" t="e">
        <f>+'Ark1'!#REF!</f>
        <v>#REF!</v>
      </c>
      <c r="AB240" s="53" t="e">
        <f>+'Ark1'!#REF!</f>
        <v>#REF!</v>
      </c>
      <c r="AC240" s="177" t="e">
        <f>+'Ark1'!#REF!</f>
        <v>#REF!</v>
      </c>
      <c r="AD240" s="177" t="e">
        <f>+'Ark1'!#REF!</f>
        <v>#REF!</v>
      </c>
      <c r="AE240" s="55" t="e">
        <f>+'Ark1'!#REF!</f>
        <v>#REF!</v>
      </c>
      <c r="AF240" s="55" t="e">
        <f>+'Ark1'!#REF!</f>
        <v>#REF!</v>
      </c>
      <c r="AG240" s="155" t="e">
        <f>+'Ark1'!#REF!</f>
        <v>#REF!</v>
      </c>
      <c r="AH240" s="155" t="e">
        <f>+'Ark1'!#REF!</f>
        <v>#REF!</v>
      </c>
      <c r="AI240" s="74" t="e">
        <f>+'Ark1'!#REF!</f>
        <v>#REF!</v>
      </c>
      <c r="AJ240" s="74" t="e">
        <f>+'Ark1'!#REF!</f>
        <v>#REF!</v>
      </c>
      <c r="AK240" s="74" t="e">
        <f>+'Ark1'!#REF!</f>
        <v>#REF!</v>
      </c>
      <c r="AL240" s="55" t="e">
        <f t="shared" si="8"/>
        <v>#REF!</v>
      </c>
      <c r="AM240" s="55" t="e">
        <f t="shared" si="9"/>
        <v>#REF!</v>
      </c>
      <c r="AN240" s="46"/>
    </row>
    <row r="241" spans="23:40">
      <c r="W241" s="46"/>
      <c r="X241" s="53" t="e">
        <f>+'Ark1'!#REF!</f>
        <v>#REF!</v>
      </c>
      <c r="Y241" s="53" t="e">
        <f>+'Ark1'!#REF!</f>
        <v>#REF!</v>
      </c>
      <c r="Z241" s="54" t="s">
        <v>465</v>
      </c>
      <c r="AA241" s="53" t="e">
        <f>+'Ark1'!#REF!</f>
        <v>#REF!</v>
      </c>
      <c r="AB241" s="53" t="e">
        <f>+'Ark1'!#REF!</f>
        <v>#REF!</v>
      </c>
      <c r="AC241" s="177" t="e">
        <f>+'Ark1'!#REF!</f>
        <v>#REF!</v>
      </c>
      <c r="AD241" s="177" t="e">
        <f>+'Ark1'!#REF!</f>
        <v>#REF!</v>
      </c>
      <c r="AE241" s="55" t="e">
        <f>+'Ark1'!#REF!</f>
        <v>#REF!</v>
      </c>
      <c r="AF241" s="55" t="e">
        <f>+'Ark1'!#REF!</f>
        <v>#REF!</v>
      </c>
      <c r="AG241" s="155" t="e">
        <f>+'Ark1'!#REF!</f>
        <v>#REF!</v>
      </c>
      <c r="AH241" s="155" t="e">
        <f>+'Ark1'!#REF!</f>
        <v>#REF!</v>
      </c>
      <c r="AI241" s="74" t="e">
        <f>+'Ark1'!#REF!</f>
        <v>#REF!</v>
      </c>
      <c r="AJ241" s="74" t="e">
        <f>+'Ark1'!#REF!</f>
        <v>#REF!</v>
      </c>
      <c r="AK241" s="74" t="e">
        <f>+'Ark1'!#REF!</f>
        <v>#REF!</v>
      </c>
      <c r="AL241" s="55" t="e">
        <f t="shared" si="8"/>
        <v>#REF!</v>
      </c>
      <c r="AM241" s="55" t="e">
        <f t="shared" si="9"/>
        <v>#REF!</v>
      </c>
      <c r="AN241" s="46"/>
    </row>
    <row r="242" spans="23:40">
      <c r="W242" s="46"/>
      <c r="X242" s="53" t="e">
        <f>+'Ark1'!#REF!</f>
        <v>#REF!</v>
      </c>
      <c r="Y242" s="53" t="e">
        <f>+'Ark1'!#REF!</f>
        <v>#REF!</v>
      </c>
      <c r="Z242" s="54" t="s">
        <v>466</v>
      </c>
      <c r="AA242" s="53" t="e">
        <f>+'Ark1'!#REF!</f>
        <v>#REF!</v>
      </c>
      <c r="AB242" s="53" t="e">
        <f>+'Ark1'!#REF!</f>
        <v>#REF!</v>
      </c>
      <c r="AC242" s="177" t="e">
        <f>+'Ark1'!#REF!</f>
        <v>#REF!</v>
      </c>
      <c r="AD242" s="177" t="e">
        <f>+'Ark1'!#REF!</f>
        <v>#REF!</v>
      </c>
      <c r="AE242" s="55" t="e">
        <f>+'Ark1'!#REF!</f>
        <v>#REF!</v>
      </c>
      <c r="AF242" s="55" t="e">
        <f>+'Ark1'!#REF!</f>
        <v>#REF!</v>
      </c>
      <c r="AG242" s="155" t="e">
        <f>+'Ark1'!#REF!</f>
        <v>#REF!</v>
      </c>
      <c r="AH242" s="155" t="e">
        <f>+'Ark1'!#REF!</f>
        <v>#REF!</v>
      </c>
      <c r="AI242" s="74" t="e">
        <f>+'Ark1'!#REF!</f>
        <v>#REF!</v>
      </c>
      <c r="AJ242" s="74" t="e">
        <f>+'Ark1'!#REF!</f>
        <v>#REF!</v>
      </c>
      <c r="AK242" s="74" t="e">
        <f>+'Ark1'!#REF!</f>
        <v>#REF!</v>
      </c>
      <c r="AL242" s="55" t="e">
        <f t="shared" si="8"/>
        <v>#REF!</v>
      </c>
      <c r="AM242" s="55" t="e">
        <f t="shared" si="9"/>
        <v>#REF!</v>
      </c>
      <c r="AN242" s="46"/>
    </row>
    <row r="243" spans="23:40">
      <c r="W243" s="46"/>
      <c r="X243" s="53" t="e">
        <f>+'Ark1'!#REF!</f>
        <v>#REF!</v>
      </c>
      <c r="Y243" s="53" t="e">
        <f>+'Ark1'!#REF!</f>
        <v>#REF!</v>
      </c>
      <c r="Z243" s="54" t="s">
        <v>467</v>
      </c>
      <c r="AA243" s="53" t="e">
        <f>+'Ark1'!#REF!</f>
        <v>#REF!</v>
      </c>
      <c r="AB243" s="53" t="e">
        <f>+'Ark1'!#REF!</f>
        <v>#REF!</v>
      </c>
      <c r="AC243" s="177" t="e">
        <f>+'Ark1'!#REF!</f>
        <v>#REF!</v>
      </c>
      <c r="AD243" s="177" t="e">
        <f>+'Ark1'!#REF!</f>
        <v>#REF!</v>
      </c>
      <c r="AE243" s="55" t="e">
        <f>+'Ark1'!#REF!</f>
        <v>#REF!</v>
      </c>
      <c r="AF243" s="55" t="e">
        <f>+'Ark1'!#REF!</f>
        <v>#REF!</v>
      </c>
      <c r="AG243" s="155" t="e">
        <f>+'Ark1'!#REF!</f>
        <v>#REF!</v>
      </c>
      <c r="AH243" s="155" t="e">
        <f>+'Ark1'!#REF!</f>
        <v>#REF!</v>
      </c>
      <c r="AI243" s="74" t="e">
        <f>+'Ark1'!#REF!</f>
        <v>#REF!</v>
      </c>
      <c r="AJ243" s="74" t="e">
        <f>+'Ark1'!#REF!</f>
        <v>#REF!</v>
      </c>
      <c r="AK243" s="74" t="e">
        <f>+'Ark1'!#REF!</f>
        <v>#REF!</v>
      </c>
      <c r="AL243" s="55" t="e">
        <f t="shared" si="8"/>
        <v>#REF!</v>
      </c>
      <c r="AM243" s="55" t="e">
        <f t="shared" si="9"/>
        <v>#REF!</v>
      </c>
      <c r="AN243" s="46"/>
    </row>
    <row r="244" spans="23:40">
      <c r="W244" s="46"/>
      <c r="X244" s="53" t="e">
        <f>+'Ark1'!#REF!</f>
        <v>#REF!</v>
      </c>
      <c r="Y244" s="53" t="e">
        <f>+'Ark1'!#REF!</f>
        <v>#REF!</v>
      </c>
      <c r="Z244" s="54" t="s">
        <v>468</v>
      </c>
      <c r="AA244" s="53" t="e">
        <f>+'Ark1'!#REF!</f>
        <v>#REF!</v>
      </c>
      <c r="AB244" s="53" t="e">
        <f>+'Ark1'!#REF!</f>
        <v>#REF!</v>
      </c>
      <c r="AC244" s="177" t="e">
        <f>+'Ark1'!#REF!</f>
        <v>#REF!</v>
      </c>
      <c r="AD244" s="177" t="e">
        <f>+'Ark1'!#REF!</f>
        <v>#REF!</v>
      </c>
      <c r="AE244" s="55" t="e">
        <f>+'Ark1'!#REF!</f>
        <v>#REF!</v>
      </c>
      <c r="AF244" s="55" t="e">
        <f>+'Ark1'!#REF!</f>
        <v>#REF!</v>
      </c>
      <c r="AG244" s="155" t="e">
        <f>+'Ark1'!#REF!</f>
        <v>#REF!</v>
      </c>
      <c r="AH244" s="155" t="e">
        <f>+'Ark1'!#REF!</f>
        <v>#REF!</v>
      </c>
      <c r="AI244" s="74" t="e">
        <f>+'Ark1'!#REF!</f>
        <v>#REF!</v>
      </c>
      <c r="AJ244" s="74" t="e">
        <f>+'Ark1'!#REF!</f>
        <v>#REF!</v>
      </c>
      <c r="AK244" s="74" t="e">
        <f>+'Ark1'!#REF!</f>
        <v>#REF!</v>
      </c>
      <c r="AL244" s="55" t="e">
        <f t="shared" si="8"/>
        <v>#REF!</v>
      </c>
      <c r="AM244" s="55" t="e">
        <f t="shared" si="9"/>
        <v>#REF!</v>
      </c>
      <c r="AN244" s="46"/>
    </row>
    <row r="245" spans="23:40">
      <c r="W245" s="46"/>
      <c r="X245" s="53" t="e">
        <f>+'Ark1'!#REF!</f>
        <v>#REF!</v>
      </c>
      <c r="Y245" s="53" t="e">
        <f>+'Ark1'!#REF!</f>
        <v>#REF!</v>
      </c>
      <c r="Z245" s="54" t="s">
        <v>469</v>
      </c>
      <c r="AA245" s="53" t="e">
        <f>+'Ark1'!#REF!</f>
        <v>#REF!</v>
      </c>
      <c r="AB245" s="53" t="e">
        <f>+'Ark1'!#REF!</f>
        <v>#REF!</v>
      </c>
      <c r="AC245" s="177" t="e">
        <f>+'Ark1'!#REF!</f>
        <v>#REF!</v>
      </c>
      <c r="AD245" s="177" t="e">
        <f>+'Ark1'!#REF!</f>
        <v>#REF!</v>
      </c>
      <c r="AE245" s="55" t="e">
        <f>+'Ark1'!#REF!</f>
        <v>#REF!</v>
      </c>
      <c r="AF245" s="55" t="e">
        <f>+'Ark1'!#REF!</f>
        <v>#REF!</v>
      </c>
      <c r="AG245" s="155" t="e">
        <f>+'Ark1'!#REF!</f>
        <v>#REF!</v>
      </c>
      <c r="AH245" s="155" t="e">
        <f>+'Ark1'!#REF!</f>
        <v>#REF!</v>
      </c>
      <c r="AI245" s="74" t="e">
        <f>+'Ark1'!#REF!</f>
        <v>#REF!</v>
      </c>
      <c r="AJ245" s="74" t="e">
        <f>+'Ark1'!#REF!</f>
        <v>#REF!</v>
      </c>
      <c r="AK245" s="74" t="e">
        <f>+'Ark1'!#REF!</f>
        <v>#REF!</v>
      </c>
      <c r="AL245" s="55" t="e">
        <f t="shared" si="8"/>
        <v>#REF!</v>
      </c>
      <c r="AM245" s="55" t="e">
        <f t="shared" si="9"/>
        <v>#REF!</v>
      </c>
      <c r="AN245" s="46"/>
    </row>
    <row r="246" spans="23:40">
      <c r="W246" s="46"/>
      <c r="X246" s="53" t="e">
        <f>+'Ark1'!#REF!</f>
        <v>#REF!</v>
      </c>
      <c r="Y246" s="53" t="e">
        <f>+'Ark1'!#REF!</f>
        <v>#REF!</v>
      </c>
      <c r="Z246" s="54" t="s">
        <v>470</v>
      </c>
      <c r="AA246" s="53" t="e">
        <f>+'Ark1'!#REF!</f>
        <v>#REF!</v>
      </c>
      <c r="AB246" s="53" t="e">
        <f>+'Ark1'!#REF!</f>
        <v>#REF!</v>
      </c>
      <c r="AC246" s="177" t="e">
        <f>+'Ark1'!#REF!</f>
        <v>#REF!</v>
      </c>
      <c r="AD246" s="177" t="e">
        <f>+'Ark1'!#REF!</f>
        <v>#REF!</v>
      </c>
      <c r="AE246" s="55" t="e">
        <f>+'Ark1'!#REF!</f>
        <v>#REF!</v>
      </c>
      <c r="AF246" s="55" t="e">
        <f>+'Ark1'!#REF!</f>
        <v>#REF!</v>
      </c>
      <c r="AG246" s="155" t="e">
        <f>+'Ark1'!#REF!</f>
        <v>#REF!</v>
      </c>
      <c r="AH246" s="155" t="e">
        <f>+'Ark1'!#REF!</f>
        <v>#REF!</v>
      </c>
      <c r="AI246" s="74" t="e">
        <f>+'Ark1'!#REF!</f>
        <v>#REF!</v>
      </c>
      <c r="AJ246" s="74" t="e">
        <f>+'Ark1'!#REF!</f>
        <v>#REF!</v>
      </c>
      <c r="AK246" s="74" t="e">
        <f>+'Ark1'!#REF!</f>
        <v>#REF!</v>
      </c>
      <c r="AL246" s="55" t="e">
        <f t="shared" si="8"/>
        <v>#REF!</v>
      </c>
      <c r="AM246" s="55" t="e">
        <f t="shared" si="9"/>
        <v>#REF!</v>
      </c>
      <c r="AN246" s="46"/>
    </row>
    <row r="247" spans="23:40">
      <c r="W247" s="46"/>
      <c r="X247" s="53" t="e">
        <f>+'Ark1'!#REF!</f>
        <v>#REF!</v>
      </c>
      <c r="Y247" s="53" t="e">
        <f>+'Ark1'!#REF!</f>
        <v>#REF!</v>
      </c>
      <c r="Z247" s="54" t="s">
        <v>471</v>
      </c>
      <c r="AA247" s="53" t="e">
        <f>+'Ark1'!#REF!</f>
        <v>#REF!</v>
      </c>
      <c r="AB247" s="53" t="e">
        <f>+'Ark1'!#REF!</f>
        <v>#REF!</v>
      </c>
      <c r="AC247" s="177" t="e">
        <f>+'Ark1'!#REF!</f>
        <v>#REF!</v>
      </c>
      <c r="AD247" s="177" t="e">
        <f>+'Ark1'!#REF!</f>
        <v>#REF!</v>
      </c>
      <c r="AE247" s="55" t="e">
        <f>+'Ark1'!#REF!</f>
        <v>#REF!</v>
      </c>
      <c r="AF247" s="55" t="e">
        <f>+'Ark1'!#REF!</f>
        <v>#REF!</v>
      </c>
      <c r="AG247" s="155" t="e">
        <f>+'Ark1'!#REF!</f>
        <v>#REF!</v>
      </c>
      <c r="AH247" s="155" t="e">
        <f>+'Ark1'!#REF!</f>
        <v>#REF!</v>
      </c>
      <c r="AI247" s="74" t="e">
        <f>+'Ark1'!#REF!</f>
        <v>#REF!</v>
      </c>
      <c r="AJ247" s="74" t="e">
        <f>+'Ark1'!#REF!</f>
        <v>#REF!</v>
      </c>
      <c r="AK247" s="74" t="e">
        <f>+'Ark1'!#REF!</f>
        <v>#REF!</v>
      </c>
      <c r="AL247" s="55" t="e">
        <f t="shared" si="8"/>
        <v>#REF!</v>
      </c>
      <c r="AM247" s="55" t="e">
        <f t="shared" si="9"/>
        <v>#REF!</v>
      </c>
      <c r="AN247" s="46"/>
    </row>
    <row r="248" spans="23:40">
      <c r="W248" s="46"/>
      <c r="X248" s="53" t="e">
        <f>+'Ark1'!#REF!</f>
        <v>#REF!</v>
      </c>
      <c r="Y248" s="53" t="e">
        <f>+'Ark1'!#REF!</f>
        <v>#REF!</v>
      </c>
      <c r="Z248" s="54" t="s">
        <v>472</v>
      </c>
      <c r="AA248" s="53" t="e">
        <f>+'Ark1'!#REF!</f>
        <v>#REF!</v>
      </c>
      <c r="AB248" s="53" t="e">
        <f>+'Ark1'!#REF!</f>
        <v>#REF!</v>
      </c>
      <c r="AC248" s="177" t="e">
        <f>+'Ark1'!#REF!</f>
        <v>#REF!</v>
      </c>
      <c r="AD248" s="177" t="e">
        <f>+'Ark1'!#REF!</f>
        <v>#REF!</v>
      </c>
      <c r="AE248" s="55" t="e">
        <f>+'Ark1'!#REF!</f>
        <v>#REF!</v>
      </c>
      <c r="AF248" s="55" t="e">
        <f>+'Ark1'!#REF!</f>
        <v>#REF!</v>
      </c>
      <c r="AG248" s="155" t="e">
        <f>+'Ark1'!#REF!</f>
        <v>#REF!</v>
      </c>
      <c r="AH248" s="155" t="e">
        <f>+'Ark1'!#REF!</f>
        <v>#REF!</v>
      </c>
      <c r="AI248" s="74" t="e">
        <f>+'Ark1'!#REF!</f>
        <v>#REF!</v>
      </c>
      <c r="AJ248" s="74" t="e">
        <f>+'Ark1'!#REF!</f>
        <v>#REF!</v>
      </c>
      <c r="AK248" s="74" t="e">
        <f>+'Ark1'!#REF!</f>
        <v>#REF!</v>
      </c>
      <c r="AL248" s="55" t="e">
        <f t="shared" si="8"/>
        <v>#REF!</v>
      </c>
      <c r="AM248" s="55" t="e">
        <f t="shared" si="9"/>
        <v>#REF!</v>
      </c>
      <c r="AN248" s="46"/>
    </row>
    <row r="249" spans="23:40">
      <c r="W249" s="46"/>
      <c r="X249" s="53" t="e">
        <f>+'Ark1'!#REF!</f>
        <v>#REF!</v>
      </c>
      <c r="Y249" s="53" t="e">
        <f>+'Ark1'!#REF!</f>
        <v>#REF!</v>
      </c>
      <c r="Z249" s="54" t="s">
        <v>473</v>
      </c>
      <c r="AA249" s="53" t="e">
        <f>+'Ark1'!#REF!</f>
        <v>#REF!</v>
      </c>
      <c r="AB249" s="53" t="e">
        <f>+'Ark1'!#REF!</f>
        <v>#REF!</v>
      </c>
      <c r="AC249" s="177" t="e">
        <f>+'Ark1'!#REF!</f>
        <v>#REF!</v>
      </c>
      <c r="AD249" s="177" t="e">
        <f>+'Ark1'!#REF!</f>
        <v>#REF!</v>
      </c>
      <c r="AE249" s="55" t="e">
        <f>+'Ark1'!#REF!</f>
        <v>#REF!</v>
      </c>
      <c r="AF249" s="55" t="e">
        <f>+'Ark1'!#REF!</f>
        <v>#REF!</v>
      </c>
      <c r="AG249" s="155" t="e">
        <f>+'Ark1'!#REF!</f>
        <v>#REF!</v>
      </c>
      <c r="AH249" s="155" t="e">
        <f>+'Ark1'!#REF!</f>
        <v>#REF!</v>
      </c>
      <c r="AI249" s="74" t="e">
        <f>+'Ark1'!#REF!</f>
        <v>#REF!</v>
      </c>
      <c r="AJ249" s="74" t="e">
        <f>+'Ark1'!#REF!</f>
        <v>#REF!</v>
      </c>
      <c r="AK249" s="74" t="e">
        <f>+'Ark1'!#REF!</f>
        <v>#REF!</v>
      </c>
      <c r="AL249" s="55" t="e">
        <f t="shared" si="8"/>
        <v>#REF!</v>
      </c>
      <c r="AM249" s="55" t="e">
        <f t="shared" si="9"/>
        <v>#REF!</v>
      </c>
      <c r="AN249" s="46"/>
    </row>
    <row r="250" spans="23:40">
      <c r="W250" s="46"/>
      <c r="X250" t="e">
        <f>+'Ark1'!#REF!</f>
        <v>#REF!</v>
      </c>
      <c r="Y250" t="e">
        <f>+'Ark1'!#REF!</f>
        <v>#REF!</v>
      </c>
      <c r="Z250" s="3" t="s">
        <v>458</v>
      </c>
      <c r="AA250" t="e">
        <f>+'Ark1'!#REF!</f>
        <v>#REF!</v>
      </c>
      <c r="AB250" t="e">
        <f>+'Ark1'!#REF!</f>
        <v>#REF!</v>
      </c>
      <c r="AC250" s="195" t="e">
        <f>+'Ark1'!#REF!</f>
        <v>#REF!</v>
      </c>
      <c r="AD250" s="195" t="e">
        <f>+'Ark1'!#REF!</f>
        <v>#REF!</v>
      </c>
      <c r="AE250" s="1" t="e">
        <f>+'Ark1'!#REF!</f>
        <v>#REF!</v>
      </c>
      <c r="AF250" s="1" t="e">
        <f>+'Ark1'!#REF!</f>
        <v>#REF!</v>
      </c>
      <c r="AG250" s="92" t="e">
        <f>+'Ark1'!#REF!</f>
        <v>#REF!</v>
      </c>
      <c r="AH250" s="92" t="e">
        <f>+'Ark1'!#REF!</f>
        <v>#REF!</v>
      </c>
      <c r="AI250" s="11" t="e">
        <f>+'Ark1'!#REF!</f>
        <v>#REF!</v>
      </c>
      <c r="AJ250" s="11" t="e">
        <f>+'Ark1'!#REF!</f>
        <v>#REF!</v>
      </c>
      <c r="AK250" s="11" t="e">
        <f>+'Ark1'!#REF!</f>
        <v>#REF!</v>
      </c>
      <c r="AL250" s="1" t="e">
        <f t="shared" ref="AL250:AL313" si="10">+AG250/AE250</f>
        <v>#REF!</v>
      </c>
      <c r="AM250" s="1" t="e">
        <f t="shared" ref="AM250:AM313" si="11">+AB250/AA250</f>
        <v>#REF!</v>
      </c>
      <c r="AN250" s="46"/>
    </row>
    <row r="251" spans="23:40">
      <c r="W251" s="46"/>
      <c r="X251" t="e">
        <f>+'Ark1'!#REF!</f>
        <v>#REF!</v>
      </c>
      <c r="Y251" t="e">
        <f>+'Ark1'!#REF!</f>
        <v>#REF!</v>
      </c>
      <c r="Z251" s="3" t="s">
        <v>459</v>
      </c>
      <c r="AA251" t="e">
        <f>+'Ark1'!#REF!</f>
        <v>#REF!</v>
      </c>
      <c r="AB251" t="e">
        <f>+'Ark1'!#REF!</f>
        <v>#REF!</v>
      </c>
      <c r="AC251" s="195" t="e">
        <f>+'Ark1'!#REF!</f>
        <v>#REF!</v>
      </c>
      <c r="AD251" s="195" t="e">
        <f>+'Ark1'!#REF!</f>
        <v>#REF!</v>
      </c>
      <c r="AE251" s="1" t="e">
        <f>+'Ark1'!#REF!</f>
        <v>#REF!</v>
      </c>
      <c r="AF251" s="1" t="e">
        <f>+'Ark1'!#REF!</f>
        <v>#REF!</v>
      </c>
      <c r="AG251" s="92" t="e">
        <f>+'Ark1'!#REF!</f>
        <v>#REF!</v>
      </c>
      <c r="AH251" s="92" t="e">
        <f>+'Ark1'!#REF!</f>
        <v>#REF!</v>
      </c>
      <c r="AI251" s="11" t="e">
        <f>+'Ark1'!#REF!</f>
        <v>#REF!</v>
      </c>
      <c r="AJ251" s="11" t="e">
        <f>+'Ark1'!#REF!</f>
        <v>#REF!</v>
      </c>
      <c r="AK251" s="11" t="e">
        <f>+'Ark1'!#REF!</f>
        <v>#REF!</v>
      </c>
      <c r="AL251" s="1" t="e">
        <f t="shared" si="10"/>
        <v>#REF!</v>
      </c>
      <c r="AM251" s="1" t="e">
        <f t="shared" si="11"/>
        <v>#REF!</v>
      </c>
      <c r="AN251" s="46"/>
    </row>
    <row r="252" spans="23:40">
      <c r="W252" s="46"/>
      <c r="X252" t="e">
        <f>+'Ark1'!#REF!</f>
        <v>#REF!</v>
      </c>
      <c r="Y252" t="e">
        <f>+'Ark1'!#REF!</f>
        <v>#REF!</v>
      </c>
      <c r="Z252" s="3" t="s">
        <v>460</v>
      </c>
      <c r="AA252" t="e">
        <f>+'Ark1'!#REF!</f>
        <v>#REF!</v>
      </c>
      <c r="AB252" t="e">
        <f>+'Ark1'!#REF!</f>
        <v>#REF!</v>
      </c>
      <c r="AC252" s="195" t="e">
        <f>+'Ark1'!#REF!</f>
        <v>#REF!</v>
      </c>
      <c r="AD252" s="195" t="e">
        <f>+'Ark1'!#REF!</f>
        <v>#REF!</v>
      </c>
      <c r="AE252" s="1" t="e">
        <f>+'Ark1'!#REF!</f>
        <v>#REF!</v>
      </c>
      <c r="AF252" s="1" t="e">
        <f>+'Ark1'!#REF!</f>
        <v>#REF!</v>
      </c>
      <c r="AG252" s="92" t="e">
        <f>+'Ark1'!#REF!</f>
        <v>#REF!</v>
      </c>
      <c r="AH252" s="92" t="e">
        <f>+'Ark1'!#REF!</f>
        <v>#REF!</v>
      </c>
      <c r="AI252" s="11" t="e">
        <f>+'Ark1'!#REF!</f>
        <v>#REF!</v>
      </c>
      <c r="AJ252" s="11" t="e">
        <f>+'Ark1'!#REF!</f>
        <v>#REF!</v>
      </c>
      <c r="AK252" s="11" t="e">
        <f>+'Ark1'!#REF!</f>
        <v>#REF!</v>
      </c>
      <c r="AL252" s="1" t="e">
        <f t="shared" si="10"/>
        <v>#REF!</v>
      </c>
      <c r="AM252" s="1" t="e">
        <f t="shared" si="11"/>
        <v>#REF!</v>
      </c>
      <c r="AN252" s="46"/>
    </row>
    <row r="253" spans="23:40">
      <c r="W253" s="46"/>
      <c r="X253" t="e">
        <f>+'Ark1'!#REF!</f>
        <v>#REF!</v>
      </c>
      <c r="Y253" t="e">
        <f>+'Ark1'!#REF!</f>
        <v>#REF!</v>
      </c>
      <c r="Z253" s="3" t="s">
        <v>461</v>
      </c>
      <c r="AA253" t="e">
        <f>+'Ark1'!#REF!</f>
        <v>#REF!</v>
      </c>
      <c r="AB253" t="e">
        <f>+'Ark1'!#REF!</f>
        <v>#REF!</v>
      </c>
      <c r="AC253" s="195" t="e">
        <f>+'Ark1'!#REF!</f>
        <v>#REF!</v>
      </c>
      <c r="AD253" s="195" t="e">
        <f>+'Ark1'!#REF!</f>
        <v>#REF!</v>
      </c>
      <c r="AE253" s="1" t="e">
        <f>+'Ark1'!#REF!</f>
        <v>#REF!</v>
      </c>
      <c r="AF253" s="1" t="e">
        <f>+'Ark1'!#REF!</f>
        <v>#REF!</v>
      </c>
      <c r="AG253" s="92" t="e">
        <f>+'Ark1'!#REF!</f>
        <v>#REF!</v>
      </c>
      <c r="AH253" s="92" t="e">
        <f>+'Ark1'!#REF!</f>
        <v>#REF!</v>
      </c>
      <c r="AI253" s="11" t="e">
        <f>+'Ark1'!#REF!</f>
        <v>#REF!</v>
      </c>
      <c r="AJ253" s="11" t="e">
        <f>+'Ark1'!#REF!</f>
        <v>#REF!</v>
      </c>
      <c r="AK253" s="11" t="e">
        <f>+'Ark1'!#REF!</f>
        <v>#REF!</v>
      </c>
      <c r="AL253" s="1" t="e">
        <f t="shared" si="10"/>
        <v>#REF!</v>
      </c>
      <c r="AM253" s="1" t="e">
        <f t="shared" si="11"/>
        <v>#REF!</v>
      </c>
      <c r="AN253" s="46"/>
    </row>
    <row r="254" spans="23:40">
      <c r="W254" s="46"/>
      <c r="X254" t="e">
        <f>+'Ark1'!#REF!</f>
        <v>#REF!</v>
      </c>
      <c r="Y254" t="e">
        <f>+'Ark1'!#REF!</f>
        <v>#REF!</v>
      </c>
      <c r="Z254" s="3" t="s">
        <v>462</v>
      </c>
      <c r="AA254" t="e">
        <f>+'Ark1'!#REF!</f>
        <v>#REF!</v>
      </c>
      <c r="AB254" t="e">
        <f>+'Ark1'!#REF!</f>
        <v>#REF!</v>
      </c>
      <c r="AC254" s="195" t="e">
        <f>+'Ark1'!#REF!</f>
        <v>#REF!</v>
      </c>
      <c r="AD254" s="195" t="e">
        <f>+'Ark1'!#REF!</f>
        <v>#REF!</v>
      </c>
      <c r="AE254" s="1" t="e">
        <f>+'Ark1'!#REF!</f>
        <v>#REF!</v>
      </c>
      <c r="AF254" s="1" t="e">
        <f>+'Ark1'!#REF!</f>
        <v>#REF!</v>
      </c>
      <c r="AG254" s="92" t="e">
        <f>+'Ark1'!#REF!</f>
        <v>#REF!</v>
      </c>
      <c r="AH254" s="92" t="e">
        <f>+'Ark1'!#REF!</f>
        <v>#REF!</v>
      </c>
      <c r="AI254" s="11" t="e">
        <f>+'Ark1'!#REF!</f>
        <v>#REF!</v>
      </c>
      <c r="AJ254" s="11" t="e">
        <f>+'Ark1'!#REF!</f>
        <v>#REF!</v>
      </c>
      <c r="AK254" s="11" t="e">
        <f>+'Ark1'!#REF!</f>
        <v>#REF!</v>
      </c>
      <c r="AL254" s="1" t="e">
        <f t="shared" si="10"/>
        <v>#REF!</v>
      </c>
      <c r="AM254" s="1" t="e">
        <f t="shared" si="11"/>
        <v>#REF!</v>
      </c>
      <c r="AN254" s="46"/>
    </row>
    <row r="255" spans="23:40">
      <c r="W255" s="46"/>
      <c r="X255" t="e">
        <f>+'Ark1'!#REF!</f>
        <v>#REF!</v>
      </c>
      <c r="Y255" t="e">
        <f>+'Ark1'!#REF!</f>
        <v>#REF!</v>
      </c>
      <c r="Z255" s="3" t="s">
        <v>463</v>
      </c>
      <c r="AA255" t="e">
        <f>+'Ark1'!#REF!</f>
        <v>#REF!</v>
      </c>
      <c r="AB255" t="e">
        <f>+'Ark1'!#REF!</f>
        <v>#REF!</v>
      </c>
      <c r="AC255" s="195" t="e">
        <f>+'Ark1'!#REF!</f>
        <v>#REF!</v>
      </c>
      <c r="AD255" s="195" t="e">
        <f>+'Ark1'!#REF!</f>
        <v>#REF!</v>
      </c>
      <c r="AE255" s="1" t="e">
        <f>+'Ark1'!#REF!</f>
        <v>#REF!</v>
      </c>
      <c r="AF255" s="1" t="e">
        <f>+'Ark1'!#REF!</f>
        <v>#REF!</v>
      </c>
      <c r="AG255" s="92" t="e">
        <f>+'Ark1'!#REF!</f>
        <v>#REF!</v>
      </c>
      <c r="AH255" s="92" t="e">
        <f>+'Ark1'!#REF!</f>
        <v>#REF!</v>
      </c>
      <c r="AI255" s="11" t="e">
        <f>+'Ark1'!#REF!</f>
        <v>#REF!</v>
      </c>
      <c r="AJ255" s="11" t="e">
        <f>+'Ark1'!#REF!</f>
        <v>#REF!</v>
      </c>
      <c r="AK255" s="11" t="e">
        <f>+'Ark1'!#REF!</f>
        <v>#REF!</v>
      </c>
      <c r="AL255" s="1" t="e">
        <f t="shared" si="10"/>
        <v>#REF!</v>
      </c>
      <c r="AM255" s="1" t="e">
        <f t="shared" si="11"/>
        <v>#REF!</v>
      </c>
      <c r="AN255" s="46"/>
    </row>
    <row r="256" spans="23:40">
      <c r="W256" s="46"/>
      <c r="X256" t="e">
        <f>+'Ark1'!#REF!</f>
        <v>#REF!</v>
      </c>
      <c r="Y256" t="e">
        <f>+'Ark1'!#REF!</f>
        <v>#REF!</v>
      </c>
      <c r="Z256" s="3" t="s">
        <v>464</v>
      </c>
      <c r="AA256" t="e">
        <f>+'Ark1'!#REF!</f>
        <v>#REF!</v>
      </c>
      <c r="AB256" t="e">
        <f>+'Ark1'!#REF!</f>
        <v>#REF!</v>
      </c>
      <c r="AC256" s="195" t="e">
        <f>+'Ark1'!#REF!</f>
        <v>#REF!</v>
      </c>
      <c r="AD256" s="195" t="e">
        <f>+'Ark1'!#REF!</f>
        <v>#REF!</v>
      </c>
      <c r="AE256" s="1" t="e">
        <f>+'Ark1'!#REF!</f>
        <v>#REF!</v>
      </c>
      <c r="AF256" s="1" t="e">
        <f>+'Ark1'!#REF!</f>
        <v>#REF!</v>
      </c>
      <c r="AG256" s="92" t="e">
        <f>+'Ark1'!#REF!</f>
        <v>#REF!</v>
      </c>
      <c r="AH256" s="92" t="e">
        <f>+'Ark1'!#REF!</f>
        <v>#REF!</v>
      </c>
      <c r="AI256" s="11" t="e">
        <f>+'Ark1'!#REF!</f>
        <v>#REF!</v>
      </c>
      <c r="AJ256" s="11" t="e">
        <f>+'Ark1'!#REF!</f>
        <v>#REF!</v>
      </c>
      <c r="AK256" s="11" t="e">
        <f>+'Ark1'!#REF!</f>
        <v>#REF!</v>
      </c>
      <c r="AL256" s="1" t="e">
        <f t="shared" si="10"/>
        <v>#REF!</v>
      </c>
      <c r="AM256" s="1" t="e">
        <f t="shared" si="11"/>
        <v>#REF!</v>
      </c>
      <c r="AN256" s="46"/>
    </row>
    <row r="257" spans="23:40">
      <c r="W257" s="46"/>
      <c r="X257" t="e">
        <f>+'Ark1'!#REF!</f>
        <v>#REF!</v>
      </c>
      <c r="Y257" t="e">
        <f>+'Ark1'!#REF!</f>
        <v>#REF!</v>
      </c>
      <c r="Z257" s="3" t="s">
        <v>465</v>
      </c>
      <c r="AA257" t="e">
        <f>+'Ark1'!#REF!</f>
        <v>#REF!</v>
      </c>
      <c r="AB257" t="e">
        <f>+'Ark1'!#REF!</f>
        <v>#REF!</v>
      </c>
      <c r="AC257" s="195" t="e">
        <f>+'Ark1'!#REF!</f>
        <v>#REF!</v>
      </c>
      <c r="AD257" s="195" t="e">
        <f>+'Ark1'!#REF!</f>
        <v>#REF!</v>
      </c>
      <c r="AE257" s="1" t="e">
        <f>+'Ark1'!#REF!</f>
        <v>#REF!</v>
      </c>
      <c r="AF257" s="1" t="e">
        <f>+'Ark1'!#REF!</f>
        <v>#REF!</v>
      </c>
      <c r="AG257" s="92" t="e">
        <f>+'Ark1'!#REF!</f>
        <v>#REF!</v>
      </c>
      <c r="AH257" s="92" t="e">
        <f>+'Ark1'!#REF!</f>
        <v>#REF!</v>
      </c>
      <c r="AI257" s="11" t="e">
        <f>+'Ark1'!#REF!</f>
        <v>#REF!</v>
      </c>
      <c r="AJ257" s="11" t="e">
        <f>+'Ark1'!#REF!</f>
        <v>#REF!</v>
      </c>
      <c r="AK257" s="11" t="e">
        <f>+'Ark1'!#REF!</f>
        <v>#REF!</v>
      </c>
      <c r="AL257" s="1" t="e">
        <f t="shared" si="10"/>
        <v>#REF!</v>
      </c>
      <c r="AM257" s="1" t="e">
        <f t="shared" si="11"/>
        <v>#REF!</v>
      </c>
      <c r="AN257" s="46"/>
    </row>
    <row r="258" spans="23:40">
      <c r="W258" s="46"/>
      <c r="X258" t="e">
        <f>+'Ark1'!#REF!</f>
        <v>#REF!</v>
      </c>
      <c r="Y258" t="e">
        <f>+'Ark1'!#REF!</f>
        <v>#REF!</v>
      </c>
      <c r="Z258" s="3" t="s">
        <v>466</v>
      </c>
      <c r="AA258" t="e">
        <f>+'Ark1'!#REF!</f>
        <v>#REF!</v>
      </c>
      <c r="AB258" t="e">
        <f>+'Ark1'!#REF!</f>
        <v>#REF!</v>
      </c>
      <c r="AC258" s="195" t="e">
        <f>+'Ark1'!#REF!</f>
        <v>#REF!</v>
      </c>
      <c r="AD258" s="195" t="e">
        <f>+'Ark1'!#REF!</f>
        <v>#REF!</v>
      </c>
      <c r="AE258" s="1" t="e">
        <f>+'Ark1'!#REF!</f>
        <v>#REF!</v>
      </c>
      <c r="AF258" s="1" t="e">
        <f>+'Ark1'!#REF!</f>
        <v>#REF!</v>
      </c>
      <c r="AG258" s="92" t="e">
        <f>+'Ark1'!#REF!</f>
        <v>#REF!</v>
      </c>
      <c r="AH258" s="92" t="e">
        <f>+'Ark1'!#REF!</f>
        <v>#REF!</v>
      </c>
      <c r="AI258" s="11" t="e">
        <f>+'Ark1'!#REF!</f>
        <v>#REF!</v>
      </c>
      <c r="AJ258" s="11" t="e">
        <f>+'Ark1'!#REF!</f>
        <v>#REF!</v>
      </c>
      <c r="AK258" s="11" t="e">
        <f>+'Ark1'!#REF!</f>
        <v>#REF!</v>
      </c>
      <c r="AL258" s="1" t="e">
        <f t="shared" si="10"/>
        <v>#REF!</v>
      </c>
      <c r="AM258" s="1" t="e">
        <f t="shared" si="11"/>
        <v>#REF!</v>
      </c>
      <c r="AN258" s="46"/>
    </row>
    <row r="259" spans="23:40">
      <c r="W259" s="46"/>
      <c r="X259" t="e">
        <f>+'Ark1'!#REF!</f>
        <v>#REF!</v>
      </c>
      <c r="Y259" t="e">
        <f>+'Ark1'!#REF!</f>
        <v>#REF!</v>
      </c>
      <c r="Z259" s="3" t="s">
        <v>467</v>
      </c>
      <c r="AA259" t="e">
        <f>+'Ark1'!#REF!</f>
        <v>#REF!</v>
      </c>
      <c r="AB259" t="e">
        <f>+'Ark1'!#REF!</f>
        <v>#REF!</v>
      </c>
      <c r="AC259" s="195" t="e">
        <f>+'Ark1'!#REF!</f>
        <v>#REF!</v>
      </c>
      <c r="AD259" s="195" t="e">
        <f>+'Ark1'!#REF!</f>
        <v>#REF!</v>
      </c>
      <c r="AE259" s="1" t="e">
        <f>+'Ark1'!#REF!</f>
        <v>#REF!</v>
      </c>
      <c r="AF259" s="1" t="e">
        <f>+'Ark1'!#REF!</f>
        <v>#REF!</v>
      </c>
      <c r="AG259" s="92" t="e">
        <f>+'Ark1'!#REF!</f>
        <v>#REF!</v>
      </c>
      <c r="AH259" s="92" t="e">
        <f>+'Ark1'!#REF!</f>
        <v>#REF!</v>
      </c>
      <c r="AI259" s="11" t="e">
        <f>+'Ark1'!#REF!</f>
        <v>#REF!</v>
      </c>
      <c r="AJ259" s="11" t="e">
        <f>+'Ark1'!#REF!</f>
        <v>#REF!</v>
      </c>
      <c r="AK259" s="11" t="e">
        <f>+'Ark1'!#REF!</f>
        <v>#REF!</v>
      </c>
      <c r="AL259" s="1" t="e">
        <f t="shared" si="10"/>
        <v>#REF!</v>
      </c>
      <c r="AM259" s="1" t="e">
        <f t="shared" si="11"/>
        <v>#REF!</v>
      </c>
      <c r="AN259" s="46"/>
    </row>
    <row r="260" spans="23:40">
      <c r="W260" s="46"/>
      <c r="X260" t="e">
        <f>+'Ark1'!#REF!</f>
        <v>#REF!</v>
      </c>
      <c r="Y260" t="e">
        <f>+'Ark1'!#REF!</f>
        <v>#REF!</v>
      </c>
      <c r="Z260" s="3" t="s">
        <v>468</v>
      </c>
      <c r="AA260" t="e">
        <f>+'Ark1'!#REF!</f>
        <v>#REF!</v>
      </c>
      <c r="AB260" t="e">
        <f>+'Ark1'!#REF!</f>
        <v>#REF!</v>
      </c>
      <c r="AC260" s="195" t="e">
        <f>+'Ark1'!#REF!</f>
        <v>#REF!</v>
      </c>
      <c r="AD260" s="195" t="e">
        <f>+'Ark1'!#REF!</f>
        <v>#REF!</v>
      </c>
      <c r="AE260" s="1" t="e">
        <f>+'Ark1'!#REF!</f>
        <v>#REF!</v>
      </c>
      <c r="AF260" s="1" t="e">
        <f>+'Ark1'!#REF!</f>
        <v>#REF!</v>
      </c>
      <c r="AG260" s="92" t="e">
        <f>+'Ark1'!#REF!</f>
        <v>#REF!</v>
      </c>
      <c r="AH260" s="92" t="e">
        <f>+'Ark1'!#REF!</f>
        <v>#REF!</v>
      </c>
      <c r="AI260" s="11" t="e">
        <f>+'Ark1'!#REF!</f>
        <v>#REF!</v>
      </c>
      <c r="AJ260" s="11" t="e">
        <f>+'Ark1'!#REF!</f>
        <v>#REF!</v>
      </c>
      <c r="AK260" s="11" t="e">
        <f>+'Ark1'!#REF!</f>
        <v>#REF!</v>
      </c>
      <c r="AL260" s="1" t="e">
        <f t="shared" si="10"/>
        <v>#REF!</v>
      </c>
      <c r="AM260" s="1" t="e">
        <f t="shared" si="11"/>
        <v>#REF!</v>
      </c>
      <c r="AN260" s="46"/>
    </row>
    <row r="261" spans="23:40">
      <c r="W261" s="46"/>
      <c r="X261" t="e">
        <f>+'Ark1'!#REF!</f>
        <v>#REF!</v>
      </c>
      <c r="Y261" t="e">
        <f>+'Ark1'!#REF!</f>
        <v>#REF!</v>
      </c>
      <c r="Z261" s="3" t="s">
        <v>469</v>
      </c>
      <c r="AA261" t="e">
        <f>+'Ark1'!#REF!</f>
        <v>#REF!</v>
      </c>
      <c r="AB261" t="e">
        <f>+'Ark1'!#REF!</f>
        <v>#REF!</v>
      </c>
      <c r="AC261" s="195" t="e">
        <f>+'Ark1'!#REF!</f>
        <v>#REF!</v>
      </c>
      <c r="AD261" s="195" t="e">
        <f>+'Ark1'!#REF!</f>
        <v>#REF!</v>
      </c>
      <c r="AE261" s="1" t="e">
        <f>+'Ark1'!#REF!</f>
        <v>#REF!</v>
      </c>
      <c r="AF261" s="1" t="e">
        <f>+'Ark1'!#REF!</f>
        <v>#REF!</v>
      </c>
      <c r="AG261" s="92" t="e">
        <f>+'Ark1'!#REF!</f>
        <v>#REF!</v>
      </c>
      <c r="AH261" s="92" t="e">
        <f>+'Ark1'!#REF!</f>
        <v>#REF!</v>
      </c>
      <c r="AI261" s="11" t="e">
        <f>+'Ark1'!#REF!</f>
        <v>#REF!</v>
      </c>
      <c r="AJ261" s="11" t="e">
        <f>+'Ark1'!#REF!</f>
        <v>#REF!</v>
      </c>
      <c r="AK261" s="11" t="e">
        <f>+'Ark1'!#REF!</f>
        <v>#REF!</v>
      </c>
      <c r="AL261" s="1" t="e">
        <f t="shared" si="10"/>
        <v>#REF!</v>
      </c>
      <c r="AM261" s="1" t="e">
        <f t="shared" si="11"/>
        <v>#REF!</v>
      </c>
      <c r="AN261" s="46"/>
    </row>
    <row r="262" spans="23:40">
      <c r="W262" s="46"/>
      <c r="X262" t="e">
        <f>+'Ark1'!#REF!</f>
        <v>#REF!</v>
      </c>
      <c r="Y262" t="e">
        <f>+'Ark1'!#REF!</f>
        <v>#REF!</v>
      </c>
      <c r="Z262" s="3" t="s">
        <v>470</v>
      </c>
      <c r="AA262" t="e">
        <f>+'Ark1'!#REF!</f>
        <v>#REF!</v>
      </c>
      <c r="AB262" t="e">
        <f>+'Ark1'!#REF!</f>
        <v>#REF!</v>
      </c>
      <c r="AC262" s="195" t="e">
        <f>+'Ark1'!#REF!</f>
        <v>#REF!</v>
      </c>
      <c r="AD262" s="195" t="e">
        <f>+'Ark1'!#REF!</f>
        <v>#REF!</v>
      </c>
      <c r="AE262" s="1" t="e">
        <f>+'Ark1'!#REF!</f>
        <v>#REF!</v>
      </c>
      <c r="AF262" s="1" t="e">
        <f>+'Ark1'!#REF!</f>
        <v>#REF!</v>
      </c>
      <c r="AG262" s="92" t="e">
        <f>+'Ark1'!#REF!</f>
        <v>#REF!</v>
      </c>
      <c r="AH262" s="92" t="e">
        <f>+'Ark1'!#REF!</f>
        <v>#REF!</v>
      </c>
      <c r="AI262" s="11" t="e">
        <f>+'Ark1'!#REF!</f>
        <v>#REF!</v>
      </c>
      <c r="AJ262" s="11" t="e">
        <f>+'Ark1'!#REF!</f>
        <v>#REF!</v>
      </c>
      <c r="AK262" s="11" t="e">
        <f>+'Ark1'!#REF!</f>
        <v>#REF!</v>
      </c>
      <c r="AL262" s="1" t="e">
        <f t="shared" si="10"/>
        <v>#REF!</v>
      </c>
      <c r="AM262" s="1" t="e">
        <f t="shared" si="11"/>
        <v>#REF!</v>
      </c>
      <c r="AN262" s="46"/>
    </row>
    <row r="263" spans="23:40">
      <c r="W263" s="46"/>
      <c r="X263" t="e">
        <f>+'Ark1'!#REF!</f>
        <v>#REF!</v>
      </c>
      <c r="Y263" t="e">
        <f>+'Ark1'!#REF!</f>
        <v>#REF!</v>
      </c>
      <c r="Z263" s="3" t="s">
        <v>471</v>
      </c>
      <c r="AA263" t="e">
        <f>+'Ark1'!#REF!</f>
        <v>#REF!</v>
      </c>
      <c r="AB263" t="e">
        <f>+'Ark1'!#REF!</f>
        <v>#REF!</v>
      </c>
      <c r="AC263" s="195" t="e">
        <f>+'Ark1'!#REF!</f>
        <v>#REF!</v>
      </c>
      <c r="AD263" s="195" t="e">
        <f>+'Ark1'!#REF!</f>
        <v>#REF!</v>
      </c>
      <c r="AE263" s="1" t="e">
        <f>+'Ark1'!#REF!</f>
        <v>#REF!</v>
      </c>
      <c r="AF263" s="1" t="e">
        <f>+'Ark1'!#REF!</f>
        <v>#REF!</v>
      </c>
      <c r="AG263" s="92" t="e">
        <f>+'Ark1'!#REF!</f>
        <v>#REF!</v>
      </c>
      <c r="AH263" s="92" t="e">
        <f>+'Ark1'!#REF!</f>
        <v>#REF!</v>
      </c>
      <c r="AI263" s="11" t="e">
        <f>+'Ark1'!#REF!</f>
        <v>#REF!</v>
      </c>
      <c r="AJ263" s="11" t="e">
        <f>+'Ark1'!#REF!</f>
        <v>#REF!</v>
      </c>
      <c r="AK263" s="11" t="e">
        <f>+'Ark1'!#REF!</f>
        <v>#REF!</v>
      </c>
      <c r="AL263" s="1" t="e">
        <f t="shared" si="10"/>
        <v>#REF!</v>
      </c>
      <c r="AM263" s="1" t="e">
        <f t="shared" si="11"/>
        <v>#REF!</v>
      </c>
      <c r="AN263" s="46"/>
    </row>
    <row r="264" spans="23:40">
      <c r="W264" s="46"/>
      <c r="X264" t="e">
        <f>+'Ark1'!#REF!</f>
        <v>#REF!</v>
      </c>
      <c r="Y264" t="e">
        <f>+'Ark1'!#REF!</f>
        <v>#REF!</v>
      </c>
      <c r="Z264" s="3" t="s">
        <v>472</v>
      </c>
      <c r="AA264" t="e">
        <f>+'Ark1'!#REF!</f>
        <v>#REF!</v>
      </c>
      <c r="AB264" t="e">
        <f>+'Ark1'!#REF!</f>
        <v>#REF!</v>
      </c>
      <c r="AC264" s="195" t="e">
        <f>+'Ark1'!#REF!</f>
        <v>#REF!</v>
      </c>
      <c r="AD264" s="195" t="e">
        <f>+'Ark1'!#REF!</f>
        <v>#REF!</v>
      </c>
      <c r="AE264" s="1" t="e">
        <f>+'Ark1'!#REF!</f>
        <v>#REF!</v>
      </c>
      <c r="AF264" s="1" t="e">
        <f>+'Ark1'!#REF!</f>
        <v>#REF!</v>
      </c>
      <c r="AG264" s="92" t="e">
        <f>+'Ark1'!#REF!</f>
        <v>#REF!</v>
      </c>
      <c r="AH264" s="92" t="e">
        <f>+'Ark1'!#REF!</f>
        <v>#REF!</v>
      </c>
      <c r="AI264" s="11" t="e">
        <f>+'Ark1'!#REF!</f>
        <v>#REF!</v>
      </c>
      <c r="AJ264" s="11" t="e">
        <f>+'Ark1'!#REF!</f>
        <v>#REF!</v>
      </c>
      <c r="AK264" s="11" t="e">
        <f>+'Ark1'!#REF!</f>
        <v>#REF!</v>
      </c>
      <c r="AL264" s="1" t="e">
        <f t="shared" si="10"/>
        <v>#REF!</v>
      </c>
      <c r="AM264" s="1" t="e">
        <f t="shared" si="11"/>
        <v>#REF!</v>
      </c>
      <c r="AN264" s="46"/>
    </row>
    <row r="265" spans="23:40">
      <c r="W265" s="46"/>
      <c r="X265" t="e">
        <f>+'Ark1'!#REF!</f>
        <v>#REF!</v>
      </c>
      <c r="Y265" t="e">
        <f>+'Ark1'!#REF!</f>
        <v>#REF!</v>
      </c>
      <c r="Z265" s="3" t="s">
        <v>473</v>
      </c>
      <c r="AA265" t="e">
        <f>+'Ark1'!#REF!</f>
        <v>#REF!</v>
      </c>
      <c r="AB265" t="e">
        <f>+'Ark1'!#REF!</f>
        <v>#REF!</v>
      </c>
      <c r="AC265" s="195" t="e">
        <f>+'Ark1'!#REF!</f>
        <v>#REF!</v>
      </c>
      <c r="AD265" s="195" t="e">
        <f>+'Ark1'!#REF!</f>
        <v>#REF!</v>
      </c>
      <c r="AE265" s="1" t="e">
        <f>+'Ark1'!#REF!</f>
        <v>#REF!</v>
      </c>
      <c r="AF265" s="1" t="e">
        <f>+'Ark1'!#REF!</f>
        <v>#REF!</v>
      </c>
      <c r="AG265" s="92" t="e">
        <f>+'Ark1'!#REF!</f>
        <v>#REF!</v>
      </c>
      <c r="AH265" s="92" t="e">
        <f>+'Ark1'!#REF!</f>
        <v>#REF!</v>
      </c>
      <c r="AI265" s="11" t="e">
        <f>+'Ark1'!#REF!</f>
        <v>#REF!</v>
      </c>
      <c r="AJ265" s="11" t="e">
        <f>+'Ark1'!#REF!</f>
        <v>#REF!</v>
      </c>
      <c r="AK265" s="11" t="e">
        <f>+'Ark1'!#REF!</f>
        <v>#REF!</v>
      </c>
      <c r="AL265" s="1" t="e">
        <f t="shared" si="10"/>
        <v>#REF!</v>
      </c>
      <c r="AM265" s="1" t="e">
        <f t="shared" si="11"/>
        <v>#REF!</v>
      </c>
      <c r="AN265" s="46"/>
    </row>
    <row r="266" spans="23:40">
      <c r="W266" s="46"/>
      <c r="X266" s="53" t="e">
        <f>+'Ark1'!#REF!</f>
        <v>#REF!</v>
      </c>
      <c r="Y266" s="53" t="e">
        <f>+'Ark1'!#REF!</f>
        <v>#REF!</v>
      </c>
      <c r="Z266" s="54" t="s">
        <v>458</v>
      </c>
      <c r="AA266" s="53" t="e">
        <f>+'Ark1'!#REF!</f>
        <v>#REF!</v>
      </c>
      <c r="AB266" s="53" t="e">
        <f>+'Ark1'!#REF!</f>
        <v>#REF!</v>
      </c>
      <c r="AC266" s="177" t="e">
        <f>+'Ark1'!#REF!</f>
        <v>#REF!</v>
      </c>
      <c r="AD266" s="177" t="e">
        <f>+'Ark1'!#REF!</f>
        <v>#REF!</v>
      </c>
      <c r="AE266" s="55" t="e">
        <f>+'Ark1'!#REF!</f>
        <v>#REF!</v>
      </c>
      <c r="AF266" s="55" t="e">
        <f>+'Ark1'!#REF!</f>
        <v>#REF!</v>
      </c>
      <c r="AG266" s="155" t="e">
        <f>+'Ark1'!#REF!</f>
        <v>#REF!</v>
      </c>
      <c r="AH266" s="155" t="e">
        <f>+'Ark1'!#REF!</f>
        <v>#REF!</v>
      </c>
      <c r="AI266" s="74" t="e">
        <f>+'Ark1'!#REF!</f>
        <v>#REF!</v>
      </c>
      <c r="AJ266" s="74" t="e">
        <f>+'Ark1'!#REF!</f>
        <v>#REF!</v>
      </c>
      <c r="AK266" s="74" t="e">
        <f>+'Ark1'!#REF!</f>
        <v>#REF!</v>
      </c>
      <c r="AL266" s="55" t="e">
        <f t="shared" si="10"/>
        <v>#REF!</v>
      </c>
      <c r="AM266" s="55" t="e">
        <f t="shared" si="11"/>
        <v>#REF!</v>
      </c>
      <c r="AN266" s="46"/>
    </row>
    <row r="267" spans="23:40">
      <c r="W267" s="46"/>
      <c r="X267" s="53" t="e">
        <f>+'Ark1'!#REF!</f>
        <v>#REF!</v>
      </c>
      <c r="Y267" s="53" t="e">
        <f>+'Ark1'!#REF!</f>
        <v>#REF!</v>
      </c>
      <c r="Z267" s="54" t="s">
        <v>459</v>
      </c>
      <c r="AA267" s="53" t="e">
        <f>+'Ark1'!#REF!</f>
        <v>#REF!</v>
      </c>
      <c r="AB267" s="53" t="e">
        <f>+'Ark1'!#REF!</f>
        <v>#REF!</v>
      </c>
      <c r="AC267" s="177" t="e">
        <f>+'Ark1'!#REF!</f>
        <v>#REF!</v>
      </c>
      <c r="AD267" s="177" t="e">
        <f>+'Ark1'!#REF!</f>
        <v>#REF!</v>
      </c>
      <c r="AE267" s="55" t="e">
        <f>+'Ark1'!#REF!</f>
        <v>#REF!</v>
      </c>
      <c r="AF267" s="55" t="e">
        <f>+'Ark1'!#REF!</f>
        <v>#REF!</v>
      </c>
      <c r="AG267" s="155" t="e">
        <f>+'Ark1'!#REF!</f>
        <v>#REF!</v>
      </c>
      <c r="AH267" s="155" t="e">
        <f>+'Ark1'!#REF!</f>
        <v>#REF!</v>
      </c>
      <c r="AI267" s="74" t="e">
        <f>+'Ark1'!#REF!</f>
        <v>#REF!</v>
      </c>
      <c r="AJ267" s="74" t="e">
        <f>+'Ark1'!#REF!</f>
        <v>#REF!</v>
      </c>
      <c r="AK267" s="74" t="e">
        <f>+'Ark1'!#REF!</f>
        <v>#REF!</v>
      </c>
      <c r="AL267" s="55" t="e">
        <f t="shared" si="10"/>
        <v>#REF!</v>
      </c>
      <c r="AM267" s="55" t="e">
        <f t="shared" si="11"/>
        <v>#REF!</v>
      </c>
      <c r="AN267" s="46"/>
    </row>
    <row r="268" spans="23:40">
      <c r="W268" s="46"/>
      <c r="X268" s="53" t="e">
        <f>+'Ark1'!#REF!</f>
        <v>#REF!</v>
      </c>
      <c r="Y268" s="53" t="e">
        <f>+'Ark1'!#REF!</f>
        <v>#REF!</v>
      </c>
      <c r="Z268" s="54" t="s">
        <v>460</v>
      </c>
      <c r="AA268" s="53" t="e">
        <f>+'Ark1'!#REF!</f>
        <v>#REF!</v>
      </c>
      <c r="AB268" s="53" t="e">
        <f>+'Ark1'!#REF!</f>
        <v>#REF!</v>
      </c>
      <c r="AC268" s="177" t="e">
        <f>+'Ark1'!#REF!</f>
        <v>#REF!</v>
      </c>
      <c r="AD268" s="177" t="e">
        <f>+'Ark1'!#REF!</f>
        <v>#REF!</v>
      </c>
      <c r="AE268" s="55" t="e">
        <f>+'Ark1'!#REF!</f>
        <v>#REF!</v>
      </c>
      <c r="AF268" s="55" t="e">
        <f>+'Ark1'!#REF!</f>
        <v>#REF!</v>
      </c>
      <c r="AG268" s="155" t="e">
        <f>+'Ark1'!#REF!</f>
        <v>#REF!</v>
      </c>
      <c r="AH268" s="155" t="e">
        <f>+'Ark1'!#REF!</f>
        <v>#REF!</v>
      </c>
      <c r="AI268" s="74" t="e">
        <f>+'Ark1'!#REF!</f>
        <v>#REF!</v>
      </c>
      <c r="AJ268" s="74" t="e">
        <f>+'Ark1'!#REF!</f>
        <v>#REF!</v>
      </c>
      <c r="AK268" s="74" t="e">
        <f>+'Ark1'!#REF!</f>
        <v>#REF!</v>
      </c>
      <c r="AL268" s="55" t="e">
        <f t="shared" si="10"/>
        <v>#REF!</v>
      </c>
      <c r="AM268" s="55" t="e">
        <f t="shared" si="11"/>
        <v>#REF!</v>
      </c>
      <c r="AN268" s="46"/>
    </row>
    <row r="269" spans="23:40">
      <c r="W269" s="46"/>
      <c r="X269" s="53" t="e">
        <f>+'Ark1'!#REF!</f>
        <v>#REF!</v>
      </c>
      <c r="Y269" s="53" t="e">
        <f>+'Ark1'!#REF!</f>
        <v>#REF!</v>
      </c>
      <c r="Z269" s="54" t="s">
        <v>461</v>
      </c>
      <c r="AA269" s="53" t="e">
        <f>+'Ark1'!#REF!</f>
        <v>#REF!</v>
      </c>
      <c r="AB269" s="53" t="e">
        <f>+'Ark1'!#REF!</f>
        <v>#REF!</v>
      </c>
      <c r="AC269" s="177" t="e">
        <f>+'Ark1'!#REF!</f>
        <v>#REF!</v>
      </c>
      <c r="AD269" s="177" t="e">
        <f>+'Ark1'!#REF!</f>
        <v>#REF!</v>
      </c>
      <c r="AE269" s="55" t="e">
        <f>+'Ark1'!#REF!</f>
        <v>#REF!</v>
      </c>
      <c r="AF269" s="55" t="e">
        <f>+'Ark1'!#REF!</f>
        <v>#REF!</v>
      </c>
      <c r="AG269" s="155" t="e">
        <f>+'Ark1'!#REF!</f>
        <v>#REF!</v>
      </c>
      <c r="AH269" s="155" t="e">
        <f>+'Ark1'!#REF!</f>
        <v>#REF!</v>
      </c>
      <c r="AI269" s="74" t="e">
        <f>+'Ark1'!#REF!</f>
        <v>#REF!</v>
      </c>
      <c r="AJ269" s="74" t="e">
        <f>+'Ark1'!#REF!</f>
        <v>#REF!</v>
      </c>
      <c r="AK269" s="74" t="e">
        <f>+'Ark1'!#REF!</f>
        <v>#REF!</v>
      </c>
      <c r="AL269" s="55" t="e">
        <f t="shared" si="10"/>
        <v>#REF!</v>
      </c>
      <c r="AM269" s="55" t="e">
        <f t="shared" si="11"/>
        <v>#REF!</v>
      </c>
      <c r="AN269" s="46"/>
    </row>
    <row r="270" spans="23:40">
      <c r="W270" s="46"/>
      <c r="X270" s="53" t="e">
        <f>+'Ark1'!#REF!</f>
        <v>#REF!</v>
      </c>
      <c r="Y270" s="53" t="e">
        <f>+'Ark1'!#REF!</f>
        <v>#REF!</v>
      </c>
      <c r="Z270" s="54" t="s">
        <v>462</v>
      </c>
      <c r="AA270" s="53" t="e">
        <f>+'Ark1'!#REF!</f>
        <v>#REF!</v>
      </c>
      <c r="AB270" s="53" t="e">
        <f>+'Ark1'!#REF!</f>
        <v>#REF!</v>
      </c>
      <c r="AC270" s="177" t="e">
        <f>+'Ark1'!#REF!</f>
        <v>#REF!</v>
      </c>
      <c r="AD270" s="177" t="e">
        <f>+'Ark1'!#REF!</f>
        <v>#REF!</v>
      </c>
      <c r="AE270" s="55" t="e">
        <f>+'Ark1'!#REF!</f>
        <v>#REF!</v>
      </c>
      <c r="AF270" s="55" t="e">
        <f>+'Ark1'!#REF!</f>
        <v>#REF!</v>
      </c>
      <c r="AG270" s="155" t="e">
        <f>+'Ark1'!#REF!</f>
        <v>#REF!</v>
      </c>
      <c r="AH270" s="155" t="e">
        <f>+'Ark1'!#REF!</f>
        <v>#REF!</v>
      </c>
      <c r="AI270" s="74" t="e">
        <f>+'Ark1'!#REF!</f>
        <v>#REF!</v>
      </c>
      <c r="AJ270" s="74" t="e">
        <f>+'Ark1'!#REF!</f>
        <v>#REF!</v>
      </c>
      <c r="AK270" s="74" t="e">
        <f>+'Ark1'!#REF!</f>
        <v>#REF!</v>
      </c>
      <c r="AL270" s="55" t="e">
        <f t="shared" si="10"/>
        <v>#REF!</v>
      </c>
      <c r="AM270" s="55" t="e">
        <f t="shared" si="11"/>
        <v>#REF!</v>
      </c>
      <c r="AN270" s="46"/>
    </row>
    <row r="271" spans="23:40">
      <c r="W271" s="46"/>
      <c r="X271" s="53" t="e">
        <f>+'Ark1'!#REF!</f>
        <v>#REF!</v>
      </c>
      <c r="Y271" s="53" t="e">
        <f>+'Ark1'!#REF!</f>
        <v>#REF!</v>
      </c>
      <c r="Z271" s="54" t="s">
        <v>463</v>
      </c>
      <c r="AA271" s="53" t="e">
        <f>+'Ark1'!#REF!</f>
        <v>#REF!</v>
      </c>
      <c r="AB271" s="53" t="e">
        <f>+'Ark1'!#REF!</f>
        <v>#REF!</v>
      </c>
      <c r="AC271" s="177" t="e">
        <f>+'Ark1'!#REF!</f>
        <v>#REF!</v>
      </c>
      <c r="AD271" s="177" t="e">
        <f>+'Ark1'!#REF!</f>
        <v>#REF!</v>
      </c>
      <c r="AE271" s="55" t="e">
        <f>+'Ark1'!#REF!</f>
        <v>#REF!</v>
      </c>
      <c r="AF271" s="55" t="e">
        <f>+'Ark1'!#REF!</f>
        <v>#REF!</v>
      </c>
      <c r="AG271" s="155" t="e">
        <f>+'Ark1'!#REF!</f>
        <v>#REF!</v>
      </c>
      <c r="AH271" s="155" t="e">
        <f>+'Ark1'!#REF!</f>
        <v>#REF!</v>
      </c>
      <c r="AI271" s="74" t="e">
        <f>+'Ark1'!#REF!</f>
        <v>#REF!</v>
      </c>
      <c r="AJ271" s="74" t="e">
        <f>+'Ark1'!#REF!</f>
        <v>#REF!</v>
      </c>
      <c r="AK271" s="74" t="e">
        <f>+'Ark1'!#REF!</f>
        <v>#REF!</v>
      </c>
      <c r="AL271" s="55" t="e">
        <f t="shared" si="10"/>
        <v>#REF!</v>
      </c>
      <c r="AM271" s="55" t="e">
        <f t="shared" si="11"/>
        <v>#REF!</v>
      </c>
      <c r="AN271" s="46"/>
    </row>
    <row r="272" spans="23:40">
      <c r="W272" s="46"/>
      <c r="X272" s="53" t="e">
        <f>+'Ark1'!#REF!</f>
        <v>#REF!</v>
      </c>
      <c r="Y272" s="53" t="e">
        <f>+'Ark1'!#REF!</f>
        <v>#REF!</v>
      </c>
      <c r="Z272" s="54" t="s">
        <v>464</v>
      </c>
      <c r="AA272" s="53" t="e">
        <f>+'Ark1'!#REF!</f>
        <v>#REF!</v>
      </c>
      <c r="AB272" s="53" t="e">
        <f>+'Ark1'!#REF!</f>
        <v>#REF!</v>
      </c>
      <c r="AC272" s="177" t="e">
        <f>+'Ark1'!#REF!</f>
        <v>#REF!</v>
      </c>
      <c r="AD272" s="177" t="e">
        <f>+'Ark1'!#REF!</f>
        <v>#REF!</v>
      </c>
      <c r="AE272" s="55" t="e">
        <f>+'Ark1'!#REF!</f>
        <v>#REF!</v>
      </c>
      <c r="AF272" s="55" t="e">
        <f>+'Ark1'!#REF!</f>
        <v>#REF!</v>
      </c>
      <c r="AG272" s="155" t="e">
        <f>+'Ark1'!#REF!</f>
        <v>#REF!</v>
      </c>
      <c r="AH272" s="155" t="e">
        <f>+'Ark1'!#REF!</f>
        <v>#REF!</v>
      </c>
      <c r="AI272" s="74" t="e">
        <f>+'Ark1'!#REF!</f>
        <v>#REF!</v>
      </c>
      <c r="AJ272" s="74" t="e">
        <f>+'Ark1'!#REF!</f>
        <v>#REF!</v>
      </c>
      <c r="AK272" s="74" t="e">
        <f>+'Ark1'!#REF!</f>
        <v>#REF!</v>
      </c>
      <c r="AL272" s="55" t="e">
        <f t="shared" si="10"/>
        <v>#REF!</v>
      </c>
      <c r="AM272" s="55" t="e">
        <f t="shared" si="11"/>
        <v>#REF!</v>
      </c>
      <c r="AN272" s="46"/>
    </row>
    <row r="273" spans="23:40">
      <c r="W273" s="46"/>
      <c r="X273" s="53" t="e">
        <f>+'Ark1'!#REF!</f>
        <v>#REF!</v>
      </c>
      <c r="Y273" s="53" t="e">
        <f>+'Ark1'!#REF!</f>
        <v>#REF!</v>
      </c>
      <c r="Z273" s="54" t="s">
        <v>465</v>
      </c>
      <c r="AA273" s="53" t="e">
        <f>+'Ark1'!#REF!</f>
        <v>#REF!</v>
      </c>
      <c r="AB273" s="53" t="e">
        <f>+'Ark1'!#REF!</f>
        <v>#REF!</v>
      </c>
      <c r="AC273" s="177" t="e">
        <f>+'Ark1'!#REF!</f>
        <v>#REF!</v>
      </c>
      <c r="AD273" s="177" t="e">
        <f>+'Ark1'!#REF!</f>
        <v>#REF!</v>
      </c>
      <c r="AE273" s="55" t="e">
        <f>+'Ark1'!#REF!</f>
        <v>#REF!</v>
      </c>
      <c r="AF273" s="55" t="e">
        <f>+'Ark1'!#REF!</f>
        <v>#REF!</v>
      </c>
      <c r="AG273" s="155" t="e">
        <f>+'Ark1'!#REF!</f>
        <v>#REF!</v>
      </c>
      <c r="AH273" s="155" t="e">
        <f>+'Ark1'!#REF!</f>
        <v>#REF!</v>
      </c>
      <c r="AI273" s="74" t="e">
        <f>+'Ark1'!#REF!</f>
        <v>#REF!</v>
      </c>
      <c r="AJ273" s="74" t="e">
        <f>+'Ark1'!#REF!</f>
        <v>#REF!</v>
      </c>
      <c r="AK273" s="74" t="e">
        <f>+'Ark1'!#REF!</f>
        <v>#REF!</v>
      </c>
      <c r="AL273" s="55" t="e">
        <f t="shared" si="10"/>
        <v>#REF!</v>
      </c>
      <c r="AM273" s="55" t="e">
        <f t="shared" si="11"/>
        <v>#REF!</v>
      </c>
      <c r="AN273" s="46"/>
    </row>
    <row r="274" spans="23:40">
      <c r="W274" s="46"/>
      <c r="X274" s="53" t="e">
        <f>+'Ark1'!#REF!</f>
        <v>#REF!</v>
      </c>
      <c r="Y274" s="53" t="e">
        <f>+'Ark1'!#REF!</f>
        <v>#REF!</v>
      </c>
      <c r="Z274" s="54" t="s">
        <v>466</v>
      </c>
      <c r="AA274" s="53" t="e">
        <f>+'Ark1'!#REF!</f>
        <v>#REF!</v>
      </c>
      <c r="AB274" s="53" t="e">
        <f>+'Ark1'!#REF!</f>
        <v>#REF!</v>
      </c>
      <c r="AC274" s="177" t="e">
        <f>+'Ark1'!#REF!</f>
        <v>#REF!</v>
      </c>
      <c r="AD274" s="177" t="e">
        <f>+'Ark1'!#REF!</f>
        <v>#REF!</v>
      </c>
      <c r="AE274" s="55" t="e">
        <f>+'Ark1'!#REF!</f>
        <v>#REF!</v>
      </c>
      <c r="AF274" s="55" t="e">
        <f>+'Ark1'!#REF!</f>
        <v>#REF!</v>
      </c>
      <c r="AG274" s="155" t="e">
        <f>+'Ark1'!#REF!</f>
        <v>#REF!</v>
      </c>
      <c r="AH274" s="155" t="e">
        <f>+'Ark1'!#REF!</f>
        <v>#REF!</v>
      </c>
      <c r="AI274" s="74" t="e">
        <f>+'Ark1'!#REF!</f>
        <v>#REF!</v>
      </c>
      <c r="AJ274" s="74" t="e">
        <f>+'Ark1'!#REF!</f>
        <v>#REF!</v>
      </c>
      <c r="AK274" s="74" t="e">
        <f>+'Ark1'!#REF!</f>
        <v>#REF!</v>
      </c>
      <c r="AL274" s="55" t="e">
        <f t="shared" si="10"/>
        <v>#REF!</v>
      </c>
      <c r="AM274" s="55" t="e">
        <f t="shared" si="11"/>
        <v>#REF!</v>
      </c>
      <c r="AN274" s="46"/>
    </row>
    <row r="275" spans="23:40">
      <c r="W275" s="46"/>
      <c r="X275" s="53" t="e">
        <f>+'Ark1'!#REF!</f>
        <v>#REF!</v>
      </c>
      <c r="Y275" s="53" t="e">
        <f>+'Ark1'!#REF!</f>
        <v>#REF!</v>
      </c>
      <c r="Z275" s="54" t="s">
        <v>467</v>
      </c>
      <c r="AA275" s="53" t="e">
        <f>+'Ark1'!#REF!</f>
        <v>#REF!</v>
      </c>
      <c r="AB275" s="53" t="e">
        <f>+'Ark1'!#REF!</f>
        <v>#REF!</v>
      </c>
      <c r="AC275" s="177" t="e">
        <f>+'Ark1'!#REF!</f>
        <v>#REF!</v>
      </c>
      <c r="AD275" s="177" t="e">
        <f>+'Ark1'!#REF!</f>
        <v>#REF!</v>
      </c>
      <c r="AE275" s="55" t="e">
        <f>+'Ark1'!#REF!</f>
        <v>#REF!</v>
      </c>
      <c r="AF275" s="55" t="e">
        <f>+'Ark1'!#REF!</f>
        <v>#REF!</v>
      </c>
      <c r="AG275" s="155" t="e">
        <f>+'Ark1'!#REF!</f>
        <v>#REF!</v>
      </c>
      <c r="AH275" s="155" t="e">
        <f>+'Ark1'!#REF!</f>
        <v>#REF!</v>
      </c>
      <c r="AI275" s="74" t="e">
        <f>+'Ark1'!#REF!</f>
        <v>#REF!</v>
      </c>
      <c r="AJ275" s="74" t="e">
        <f>+'Ark1'!#REF!</f>
        <v>#REF!</v>
      </c>
      <c r="AK275" s="74" t="e">
        <f>+'Ark1'!#REF!</f>
        <v>#REF!</v>
      </c>
      <c r="AL275" s="55" t="e">
        <f t="shared" si="10"/>
        <v>#REF!</v>
      </c>
      <c r="AM275" s="55" t="e">
        <f t="shared" si="11"/>
        <v>#REF!</v>
      </c>
      <c r="AN275" s="46"/>
    </row>
    <row r="276" spans="23:40">
      <c r="W276" s="46"/>
      <c r="X276" s="53" t="e">
        <f>+'Ark1'!#REF!</f>
        <v>#REF!</v>
      </c>
      <c r="Y276" s="53" t="e">
        <f>+'Ark1'!#REF!</f>
        <v>#REF!</v>
      </c>
      <c r="Z276" s="54" t="s">
        <v>468</v>
      </c>
      <c r="AA276" s="53" t="e">
        <f>+'Ark1'!#REF!</f>
        <v>#REF!</v>
      </c>
      <c r="AB276" s="53" t="e">
        <f>+'Ark1'!#REF!</f>
        <v>#REF!</v>
      </c>
      <c r="AC276" s="177" t="e">
        <f>+'Ark1'!#REF!</f>
        <v>#REF!</v>
      </c>
      <c r="AD276" s="177" t="e">
        <f>+'Ark1'!#REF!</f>
        <v>#REF!</v>
      </c>
      <c r="AE276" s="55" t="e">
        <f>+'Ark1'!#REF!</f>
        <v>#REF!</v>
      </c>
      <c r="AF276" s="55" t="e">
        <f>+'Ark1'!#REF!</f>
        <v>#REF!</v>
      </c>
      <c r="AG276" s="155" t="e">
        <f>+'Ark1'!#REF!</f>
        <v>#REF!</v>
      </c>
      <c r="AH276" s="155" t="e">
        <f>+'Ark1'!#REF!</f>
        <v>#REF!</v>
      </c>
      <c r="AI276" s="74" t="e">
        <f>+'Ark1'!#REF!</f>
        <v>#REF!</v>
      </c>
      <c r="AJ276" s="74" t="e">
        <f>+'Ark1'!#REF!</f>
        <v>#REF!</v>
      </c>
      <c r="AK276" s="74" t="e">
        <f>+'Ark1'!#REF!</f>
        <v>#REF!</v>
      </c>
      <c r="AL276" s="55" t="e">
        <f t="shared" si="10"/>
        <v>#REF!</v>
      </c>
      <c r="AM276" s="55" t="e">
        <f t="shared" si="11"/>
        <v>#REF!</v>
      </c>
      <c r="AN276" s="46"/>
    </row>
    <row r="277" spans="23:40">
      <c r="W277" s="46"/>
      <c r="X277" s="53" t="e">
        <f>+'Ark1'!#REF!</f>
        <v>#REF!</v>
      </c>
      <c r="Y277" s="53" t="e">
        <f>+'Ark1'!#REF!</f>
        <v>#REF!</v>
      </c>
      <c r="Z277" s="54" t="s">
        <v>469</v>
      </c>
      <c r="AA277" s="53" t="e">
        <f>+'Ark1'!#REF!</f>
        <v>#REF!</v>
      </c>
      <c r="AB277" s="53" t="e">
        <f>+'Ark1'!#REF!</f>
        <v>#REF!</v>
      </c>
      <c r="AC277" s="177" t="e">
        <f>+'Ark1'!#REF!</f>
        <v>#REF!</v>
      </c>
      <c r="AD277" s="177" t="e">
        <f>+'Ark1'!#REF!</f>
        <v>#REF!</v>
      </c>
      <c r="AE277" s="55" t="e">
        <f>+'Ark1'!#REF!</f>
        <v>#REF!</v>
      </c>
      <c r="AF277" s="55" t="e">
        <f>+'Ark1'!#REF!</f>
        <v>#REF!</v>
      </c>
      <c r="AG277" s="155" t="e">
        <f>+'Ark1'!#REF!</f>
        <v>#REF!</v>
      </c>
      <c r="AH277" s="155" t="e">
        <f>+'Ark1'!#REF!</f>
        <v>#REF!</v>
      </c>
      <c r="AI277" s="74" t="e">
        <f>+'Ark1'!#REF!</f>
        <v>#REF!</v>
      </c>
      <c r="AJ277" s="74" t="e">
        <f>+'Ark1'!#REF!</f>
        <v>#REF!</v>
      </c>
      <c r="AK277" s="74" t="e">
        <f>+'Ark1'!#REF!</f>
        <v>#REF!</v>
      </c>
      <c r="AL277" s="55" t="e">
        <f t="shared" si="10"/>
        <v>#REF!</v>
      </c>
      <c r="AM277" s="55" t="e">
        <f t="shared" si="11"/>
        <v>#REF!</v>
      </c>
      <c r="AN277" s="46"/>
    </row>
    <row r="278" spans="23:40">
      <c r="W278" s="46"/>
      <c r="X278" s="53" t="e">
        <f>+'Ark1'!#REF!</f>
        <v>#REF!</v>
      </c>
      <c r="Y278" s="53" t="e">
        <f>+'Ark1'!#REF!</f>
        <v>#REF!</v>
      </c>
      <c r="Z278" s="54" t="s">
        <v>470</v>
      </c>
      <c r="AA278" s="53" t="e">
        <f>+'Ark1'!#REF!</f>
        <v>#REF!</v>
      </c>
      <c r="AB278" s="53" t="e">
        <f>+'Ark1'!#REF!</f>
        <v>#REF!</v>
      </c>
      <c r="AC278" s="177" t="e">
        <f>+'Ark1'!#REF!</f>
        <v>#REF!</v>
      </c>
      <c r="AD278" s="177" t="e">
        <f>+'Ark1'!#REF!</f>
        <v>#REF!</v>
      </c>
      <c r="AE278" s="55" t="e">
        <f>+'Ark1'!#REF!</f>
        <v>#REF!</v>
      </c>
      <c r="AF278" s="55" t="e">
        <f>+'Ark1'!#REF!</f>
        <v>#REF!</v>
      </c>
      <c r="AG278" s="155" t="e">
        <f>+'Ark1'!#REF!</f>
        <v>#REF!</v>
      </c>
      <c r="AH278" s="155" t="e">
        <f>+'Ark1'!#REF!</f>
        <v>#REF!</v>
      </c>
      <c r="AI278" s="74" t="e">
        <f>+'Ark1'!#REF!</f>
        <v>#REF!</v>
      </c>
      <c r="AJ278" s="74" t="e">
        <f>+'Ark1'!#REF!</f>
        <v>#REF!</v>
      </c>
      <c r="AK278" s="74" t="e">
        <f>+'Ark1'!#REF!</f>
        <v>#REF!</v>
      </c>
      <c r="AL278" s="55" t="e">
        <f t="shared" si="10"/>
        <v>#REF!</v>
      </c>
      <c r="AM278" s="55" t="e">
        <f t="shared" si="11"/>
        <v>#REF!</v>
      </c>
      <c r="AN278" s="46"/>
    </row>
    <row r="279" spans="23:40">
      <c r="W279" s="46"/>
      <c r="X279" s="53" t="e">
        <f>+'Ark1'!#REF!</f>
        <v>#REF!</v>
      </c>
      <c r="Y279" s="53" t="e">
        <f>+'Ark1'!#REF!</f>
        <v>#REF!</v>
      </c>
      <c r="Z279" s="54" t="s">
        <v>471</v>
      </c>
      <c r="AA279" s="53" t="e">
        <f>+'Ark1'!#REF!</f>
        <v>#REF!</v>
      </c>
      <c r="AB279" s="53" t="e">
        <f>+'Ark1'!#REF!</f>
        <v>#REF!</v>
      </c>
      <c r="AC279" s="177" t="e">
        <f>+'Ark1'!#REF!</f>
        <v>#REF!</v>
      </c>
      <c r="AD279" s="177" t="e">
        <f>+'Ark1'!#REF!</f>
        <v>#REF!</v>
      </c>
      <c r="AE279" s="55" t="e">
        <f>+'Ark1'!#REF!</f>
        <v>#REF!</v>
      </c>
      <c r="AF279" s="55" t="e">
        <f>+'Ark1'!#REF!</f>
        <v>#REF!</v>
      </c>
      <c r="AG279" s="155" t="e">
        <f>+'Ark1'!#REF!</f>
        <v>#REF!</v>
      </c>
      <c r="AH279" s="155" t="e">
        <f>+'Ark1'!#REF!</f>
        <v>#REF!</v>
      </c>
      <c r="AI279" s="74" t="e">
        <f>+'Ark1'!#REF!</f>
        <v>#REF!</v>
      </c>
      <c r="AJ279" s="74" t="e">
        <f>+'Ark1'!#REF!</f>
        <v>#REF!</v>
      </c>
      <c r="AK279" s="74" t="e">
        <f>+'Ark1'!#REF!</f>
        <v>#REF!</v>
      </c>
      <c r="AL279" s="55" t="e">
        <f t="shared" si="10"/>
        <v>#REF!</v>
      </c>
      <c r="AM279" s="55" t="e">
        <f t="shared" si="11"/>
        <v>#REF!</v>
      </c>
      <c r="AN279" s="46"/>
    </row>
    <row r="280" spans="23:40">
      <c r="W280" s="46"/>
      <c r="X280" s="53" t="e">
        <f>+'Ark1'!#REF!</f>
        <v>#REF!</v>
      </c>
      <c r="Y280" s="53" t="e">
        <f>+'Ark1'!#REF!</f>
        <v>#REF!</v>
      </c>
      <c r="Z280" s="54" t="s">
        <v>472</v>
      </c>
      <c r="AA280" s="53" t="e">
        <f>+'Ark1'!#REF!</f>
        <v>#REF!</v>
      </c>
      <c r="AB280" s="53" t="e">
        <f>+'Ark1'!#REF!</f>
        <v>#REF!</v>
      </c>
      <c r="AC280" s="177" t="e">
        <f>+'Ark1'!#REF!</f>
        <v>#REF!</v>
      </c>
      <c r="AD280" s="177" t="e">
        <f>+'Ark1'!#REF!</f>
        <v>#REF!</v>
      </c>
      <c r="AE280" s="55" t="e">
        <f>+'Ark1'!#REF!</f>
        <v>#REF!</v>
      </c>
      <c r="AF280" s="55" t="e">
        <f>+'Ark1'!#REF!</f>
        <v>#REF!</v>
      </c>
      <c r="AG280" s="155" t="e">
        <f>+'Ark1'!#REF!</f>
        <v>#REF!</v>
      </c>
      <c r="AH280" s="155" t="e">
        <f>+'Ark1'!#REF!</f>
        <v>#REF!</v>
      </c>
      <c r="AI280" s="74" t="e">
        <f>+'Ark1'!#REF!</f>
        <v>#REF!</v>
      </c>
      <c r="AJ280" s="74" t="e">
        <f>+'Ark1'!#REF!</f>
        <v>#REF!</v>
      </c>
      <c r="AK280" s="74" t="e">
        <f>+'Ark1'!#REF!</f>
        <v>#REF!</v>
      </c>
      <c r="AL280" s="55" t="e">
        <f t="shared" si="10"/>
        <v>#REF!</v>
      </c>
      <c r="AM280" s="55" t="e">
        <f t="shared" si="11"/>
        <v>#REF!</v>
      </c>
      <c r="AN280" s="46"/>
    </row>
    <row r="281" spans="23:40">
      <c r="W281" s="46"/>
      <c r="X281" s="53" t="e">
        <f>+'Ark1'!#REF!</f>
        <v>#REF!</v>
      </c>
      <c r="Y281" s="53" t="e">
        <f>+'Ark1'!#REF!</f>
        <v>#REF!</v>
      </c>
      <c r="Z281" s="54" t="s">
        <v>473</v>
      </c>
      <c r="AA281" s="53" t="e">
        <f>+'Ark1'!#REF!</f>
        <v>#REF!</v>
      </c>
      <c r="AB281" s="53" t="e">
        <f>+'Ark1'!#REF!</f>
        <v>#REF!</v>
      </c>
      <c r="AC281" s="177" t="e">
        <f>+'Ark1'!#REF!</f>
        <v>#REF!</v>
      </c>
      <c r="AD281" s="177" t="e">
        <f>+'Ark1'!#REF!</f>
        <v>#REF!</v>
      </c>
      <c r="AE281" s="55" t="e">
        <f>+'Ark1'!#REF!</f>
        <v>#REF!</v>
      </c>
      <c r="AF281" s="55" t="e">
        <f>+'Ark1'!#REF!</f>
        <v>#REF!</v>
      </c>
      <c r="AG281" s="155" t="e">
        <f>+'Ark1'!#REF!</f>
        <v>#REF!</v>
      </c>
      <c r="AH281" s="155" t="e">
        <f>+'Ark1'!#REF!</f>
        <v>#REF!</v>
      </c>
      <c r="AI281" s="74" t="e">
        <f>+'Ark1'!#REF!</f>
        <v>#REF!</v>
      </c>
      <c r="AJ281" s="74" t="e">
        <f>+'Ark1'!#REF!</f>
        <v>#REF!</v>
      </c>
      <c r="AK281" s="74" t="e">
        <f>+'Ark1'!#REF!</f>
        <v>#REF!</v>
      </c>
      <c r="AL281" s="55" t="e">
        <f t="shared" si="10"/>
        <v>#REF!</v>
      </c>
      <c r="AM281" s="55" t="e">
        <f t="shared" si="11"/>
        <v>#REF!</v>
      </c>
      <c r="AN281" s="46"/>
    </row>
    <row r="282" spans="23:40">
      <c r="W282" s="46"/>
      <c r="X282" t="e">
        <f>+'Ark1'!#REF!</f>
        <v>#REF!</v>
      </c>
      <c r="Y282" t="e">
        <f>+'Ark1'!#REF!</f>
        <v>#REF!</v>
      </c>
      <c r="Z282" s="3" t="s">
        <v>458</v>
      </c>
      <c r="AA282" t="e">
        <f>+'Ark1'!#REF!</f>
        <v>#REF!</v>
      </c>
      <c r="AB282" t="e">
        <f>+'Ark1'!#REF!</f>
        <v>#REF!</v>
      </c>
      <c r="AC282" s="195" t="e">
        <f>+'Ark1'!#REF!</f>
        <v>#REF!</v>
      </c>
      <c r="AD282" s="195" t="e">
        <f>+'Ark1'!#REF!</f>
        <v>#REF!</v>
      </c>
      <c r="AE282" s="1" t="e">
        <f>+'Ark1'!#REF!</f>
        <v>#REF!</v>
      </c>
      <c r="AF282" s="1" t="e">
        <f>+'Ark1'!#REF!</f>
        <v>#REF!</v>
      </c>
      <c r="AG282" s="92" t="e">
        <f>+'Ark1'!#REF!</f>
        <v>#REF!</v>
      </c>
      <c r="AH282" s="92" t="e">
        <f>+'Ark1'!#REF!</f>
        <v>#REF!</v>
      </c>
      <c r="AI282" s="11" t="e">
        <f>+'Ark1'!#REF!</f>
        <v>#REF!</v>
      </c>
      <c r="AJ282" s="11" t="e">
        <f>+'Ark1'!#REF!</f>
        <v>#REF!</v>
      </c>
      <c r="AK282" s="11" t="e">
        <f>+'Ark1'!#REF!</f>
        <v>#REF!</v>
      </c>
      <c r="AL282" s="1" t="e">
        <f t="shared" si="10"/>
        <v>#REF!</v>
      </c>
      <c r="AM282" s="1" t="e">
        <f t="shared" si="11"/>
        <v>#REF!</v>
      </c>
      <c r="AN282" s="46"/>
    </row>
    <row r="283" spans="23:40">
      <c r="W283" s="46"/>
      <c r="X283" t="e">
        <f>+'Ark1'!#REF!</f>
        <v>#REF!</v>
      </c>
      <c r="Y283" t="e">
        <f>+'Ark1'!#REF!</f>
        <v>#REF!</v>
      </c>
      <c r="Z283" s="3" t="s">
        <v>459</v>
      </c>
      <c r="AA283" t="e">
        <f>+'Ark1'!#REF!</f>
        <v>#REF!</v>
      </c>
      <c r="AB283" t="e">
        <f>+'Ark1'!#REF!</f>
        <v>#REF!</v>
      </c>
      <c r="AC283" s="195" t="e">
        <f>+'Ark1'!#REF!</f>
        <v>#REF!</v>
      </c>
      <c r="AD283" s="195" t="e">
        <f>+'Ark1'!#REF!</f>
        <v>#REF!</v>
      </c>
      <c r="AE283" s="1" t="e">
        <f>+'Ark1'!#REF!</f>
        <v>#REF!</v>
      </c>
      <c r="AF283" s="1" t="e">
        <f>+'Ark1'!#REF!</f>
        <v>#REF!</v>
      </c>
      <c r="AG283" s="92" t="e">
        <f>+'Ark1'!#REF!</f>
        <v>#REF!</v>
      </c>
      <c r="AH283" s="92" t="e">
        <f>+'Ark1'!#REF!</f>
        <v>#REF!</v>
      </c>
      <c r="AI283" s="11" t="e">
        <f>+'Ark1'!#REF!</f>
        <v>#REF!</v>
      </c>
      <c r="AJ283" s="11" t="e">
        <f>+'Ark1'!#REF!</f>
        <v>#REF!</v>
      </c>
      <c r="AK283" s="11" t="e">
        <f>+'Ark1'!#REF!</f>
        <v>#REF!</v>
      </c>
      <c r="AL283" s="1" t="e">
        <f t="shared" si="10"/>
        <v>#REF!</v>
      </c>
      <c r="AM283" s="1" t="e">
        <f t="shared" si="11"/>
        <v>#REF!</v>
      </c>
      <c r="AN283" s="46"/>
    </row>
    <row r="284" spans="23:40">
      <c r="W284" s="46"/>
      <c r="X284" t="e">
        <f>+'Ark1'!#REF!</f>
        <v>#REF!</v>
      </c>
      <c r="Y284" t="e">
        <f>+'Ark1'!#REF!</f>
        <v>#REF!</v>
      </c>
      <c r="Z284" s="3" t="s">
        <v>460</v>
      </c>
      <c r="AA284" t="e">
        <f>+'Ark1'!#REF!</f>
        <v>#REF!</v>
      </c>
      <c r="AB284" t="e">
        <f>+'Ark1'!#REF!</f>
        <v>#REF!</v>
      </c>
      <c r="AC284" s="195" t="e">
        <f>+'Ark1'!#REF!</f>
        <v>#REF!</v>
      </c>
      <c r="AD284" s="195" t="e">
        <f>+'Ark1'!#REF!</f>
        <v>#REF!</v>
      </c>
      <c r="AE284" s="1" t="e">
        <f>+'Ark1'!#REF!</f>
        <v>#REF!</v>
      </c>
      <c r="AF284" s="1" t="e">
        <f>+'Ark1'!#REF!</f>
        <v>#REF!</v>
      </c>
      <c r="AG284" s="92" t="e">
        <f>+'Ark1'!#REF!</f>
        <v>#REF!</v>
      </c>
      <c r="AH284" s="92" t="e">
        <f>+'Ark1'!#REF!</f>
        <v>#REF!</v>
      </c>
      <c r="AI284" s="11" t="e">
        <f>+'Ark1'!#REF!</f>
        <v>#REF!</v>
      </c>
      <c r="AJ284" s="11" t="e">
        <f>+'Ark1'!#REF!</f>
        <v>#REF!</v>
      </c>
      <c r="AK284" s="11" t="e">
        <f>+'Ark1'!#REF!</f>
        <v>#REF!</v>
      </c>
      <c r="AL284" s="1" t="e">
        <f t="shared" si="10"/>
        <v>#REF!</v>
      </c>
      <c r="AM284" s="1" t="e">
        <f t="shared" si="11"/>
        <v>#REF!</v>
      </c>
      <c r="AN284" s="46"/>
    </row>
    <row r="285" spans="23:40">
      <c r="W285" s="46"/>
      <c r="X285" t="e">
        <f>+'Ark1'!#REF!</f>
        <v>#REF!</v>
      </c>
      <c r="Y285" t="e">
        <f>+'Ark1'!#REF!</f>
        <v>#REF!</v>
      </c>
      <c r="Z285" s="3" t="s">
        <v>461</v>
      </c>
      <c r="AA285" t="e">
        <f>+'Ark1'!#REF!</f>
        <v>#REF!</v>
      </c>
      <c r="AB285" t="e">
        <f>+'Ark1'!#REF!</f>
        <v>#REF!</v>
      </c>
      <c r="AC285" s="195" t="e">
        <f>+'Ark1'!#REF!</f>
        <v>#REF!</v>
      </c>
      <c r="AD285" s="195" t="e">
        <f>+'Ark1'!#REF!</f>
        <v>#REF!</v>
      </c>
      <c r="AE285" s="1" t="e">
        <f>+'Ark1'!#REF!</f>
        <v>#REF!</v>
      </c>
      <c r="AF285" s="1" t="e">
        <f>+'Ark1'!#REF!</f>
        <v>#REF!</v>
      </c>
      <c r="AG285" s="92" t="e">
        <f>+'Ark1'!#REF!</f>
        <v>#REF!</v>
      </c>
      <c r="AH285" s="92" t="e">
        <f>+'Ark1'!#REF!</f>
        <v>#REF!</v>
      </c>
      <c r="AI285" s="11" t="e">
        <f>+'Ark1'!#REF!</f>
        <v>#REF!</v>
      </c>
      <c r="AJ285" s="11" t="e">
        <f>+'Ark1'!#REF!</f>
        <v>#REF!</v>
      </c>
      <c r="AK285" s="11" t="e">
        <f>+'Ark1'!#REF!</f>
        <v>#REF!</v>
      </c>
      <c r="AL285" s="1" t="e">
        <f t="shared" si="10"/>
        <v>#REF!</v>
      </c>
      <c r="AM285" s="1" t="e">
        <f t="shared" si="11"/>
        <v>#REF!</v>
      </c>
      <c r="AN285" s="46"/>
    </row>
    <row r="286" spans="23:40">
      <c r="W286" s="46"/>
      <c r="X286" t="e">
        <f>+'Ark1'!#REF!</f>
        <v>#REF!</v>
      </c>
      <c r="Y286" t="e">
        <f>+'Ark1'!#REF!</f>
        <v>#REF!</v>
      </c>
      <c r="Z286" s="3" t="s">
        <v>462</v>
      </c>
      <c r="AA286" t="e">
        <f>+'Ark1'!#REF!</f>
        <v>#REF!</v>
      </c>
      <c r="AB286" t="e">
        <f>+'Ark1'!#REF!</f>
        <v>#REF!</v>
      </c>
      <c r="AC286" s="195" t="e">
        <f>+'Ark1'!#REF!</f>
        <v>#REF!</v>
      </c>
      <c r="AD286" s="195" t="e">
        <f>+'Ark1'!#REF!</f>
        <v>#REF!</v>
      </c>
      <c r="AE286" s="1" t="e">
        <f>+'Ark1'!#REF!</f>
        <v>#REF!</v>
      </c>
      <c r="AF286" s="1" t="e">
        <f>+'Ark1'!#REF!</f>
        <v>#REF!</v>
      </c>
      <c r="AG286" s="92" t="e">
        <f>+'Ark1'!#REF!</f>
        <v>#REF!</v>
      </c>
      <c r="AH286" s="92" t="e">
        <f>+'Ark1'!#REF!</f>
        <v>#REF!</v>
      </c>
      <c r="AI286" s="11" t="e">
        <f>+'Ark1'!#REF!</f>
        <v>#REF!</v>
      </c>
      <c r="AJ286" s="11" t="e">
        <f>+'Ark1'!#REF!</f>
        <v>#REF!</v>
      </c>
      <c r="AK286" s="11" t="e">
        <f>+'Ark1'!#REF!</f>
        <v>#REF!</v>
      </c>
      <c r="AL286" s="1" t="e">
        <f t="shared" si="10"/>
        <v>#REF!</v>
      </c>
      <c r="AM286" s="1" t="e">
        <f t="shared" si="11"/>
        <v>#REF!</v>
      </c>
      <c r="AN286" s="46"/>
    </row>
    <row r="287" spans="23:40">
      <c r="W287" s="46"/>
      <c r="X287" t="e">
        <f>+'Ark1'!#REF!</f>
        <v>#REF!</v>
      </c>
      <c r="Y287" t="e">
        <f>+'Ark1'!#REF!</f>
        <v>#REF!</v>
      </c>
      <c r="Z287" s="3" t="s">
        <v>463</v>
      </c>
      <c r="AA287" t="e">
        <f>+'Ark1'!#REF!</f>
        <v>#REF!</v>
      </c>
      <c r="AB287" t="e">
        <f>+'Ark1'!#REF!</f>
        <v>#REF!</v>
      </c>
      <c r="AC287" s="195" t="e">
        <f>+'Ark1'!#REF!</f>
        <v>#REF!</v>
      </c>
      <c r="AD287" s="195" t="e">
        <f>+'Ark1'!#REF!</f>
        <v>#REF!</v>
      </c>
      <c r="AE287" s="1" t="e">
        <f>+'Ark1'!#REF!</f>
        <v>#REF!</v>
      </c>
      <c r="AF287" s="1" t="e">
        <f>+'Ark1'!#REF!</f>
        <v>#REF!</v>
      </c>
      <c r="AG287" s="92" t="e">
        <f>+'Ark1'!#REF!</f>
        <v>#REF!</v>
      </c>
      <c r="AH287" s="92" t="e">
        <f>+'Ark1'!#REF!</f>
        <v>#REF!</v>
      </c>
      <c r="AI287" s="11" t="e">
        <f>+'Ark1'!#REF!</f>
        <v>#REF!</v>
      </c>
      <c r="AJ287" s="11" t="e">
        <f>+'Ark1'!#REF!</f>
        <v>#REF!</v>
      </c>
      <c r="AK287" s="11" t="e">
        <f>+'Ark1'!#REF!</f>
        <v>#REF!</v>
      </c>
      <c r="AL287" s="1" t="e">
        <f t="shared" si="10"/>
        <v>#REF!</v>
      </c>
      <c r="AM287" s="1" t="e">
        <f t="shared" si="11"/>
        <v>#REF!</v>
      </c>
      <c r="AN287" s="46"/>
    </row>
    <row r="288" spans="23:40">
      <c r="W288" s="46"/>
      <c r="X288" t="e">
        <f>+'Ark1'!#REF!</f>
        <v>#REF!</v>
      </c>
      <c r="Y288" t="e">
        <f>+'Ark1'!#REF!</f>
        <v>#REF!</v>
      </c>
      <c r="Z288" s="3" t="s">
        <v>464</v>
      </c>
      <c r="AA288" t="e">
        <f>+'Ark1'!#REF!</f>
        <v>#REF!</v>
      </c>
      <c r="AB288" t="e">
        <f>+'Ark1'!#REF!</f>
        <v>#REF!</v>
      </c>
      <c r="AC288" s="195" t="e">
        <f>+'Ark1'!#REF!</f>
        <v>#REF!</v>
      </c>
      <c r="AD288" s="195" t="e">
        <f>+'Ark1'!#REF!</f>
        <v>#REF!</v>
      </c>
      <c r="AE288" s="1" t="e">
        <f>+'Ark1'!#REF!</f>
        <v>#REF!</v>
      </c>
      <c r="AF288" s="1" t="e">
        <f>+'Ark1'!#REF!</f>
        <v>#REF!</v>
      </c>
      <c r="AG288" s="92" t="e">
        <f>+'Ark1'!#REF!</f>
        <v>#REF!</v>
      </c>
      <c r="AH288" s="92" t="e">
        <f>+'Ark1'!#REF!</f>
        <v>#REF!</v>
      </c>
      <c r="AI288" s="11" t="e">
        <f>+'Ark1'!#REF!</f>
        <v>#REF!</v>
      </c>
      <c r="AJ288" s="11" t="e">
        <f>+'Ark1'!#REF!</f>
        <v>#REF!</v>
      </c>
      <c r="AK288" s="11" t="e">
        <f>+'Ark1'!#REF!</f>
        <v>#REF!</v>
      </c>
      <c r="AL288" s="1" t="e">
        <f t="shared" si="10"/>
        <v>#REF!</v>
      </c>
      <c r="AM288" s="1" t="e">
        <f t="shared" si="11"/>
        <v>#REF!</v>
      </c>
      <c r="AN288" s="46"/>
    </row>
    <row r="289" spans="23:46">
      <c r="W289" s="46"/>
      <c r="X289" t="e">
        <f>+'Ark1'!#REF!</f>
        <v>#REF!</v>
      </c>
      <c r="Y289" t="e">
        <f>+'Ark1'!#REF!</f>
        <v>#REF!</v>
      </c>
      <c r="Z289" s="3" t="s">
        <v>465</v>
      </c>
      <c r="AA289" t="e">
        <f>+'Ark1'!#REF!</f>
        <v>#REF!</v>
      </c>
      <c r="AB289" t="e">
        <f>+'Ark1'!#REF!</f>
        <v>#REF!</v>
      </c>
      <c r="AC289" s="195" t="e">
        <f>+'Ark1'!#REF!</f>
        <v>#REF!</v>
      </c>
      <c r="AD289" s="195" t="e">
        <f>+'Ark1'!#REF!</f>
        <v>#REF!</v>
      </c>
      <c r="AE289" s="1" t="e">
        <f>+'Ark1'!#REF!</f>
        <v>#REF!</v>
      </c>
      <c r="AF289" s="1" t="e">
        <f>+'Ark1'!#REF!</f>
        <v>#REF!</v>
      </c>
      <c r="AG289" s="92" t="e">
        <f>+'Ark1'!#REF!</f>
        <v>#REF!</v>
      </c>
      <c r="AH289" s="92" t="e">
        <f>+'Ark1'!#REF!</f>
        <v>#REF!</v>
      </c>
      <c r="AI289" s="11" t="e">
        <f>+'Ark1'!#REF!</f>
        <v>#REF!</v>
      </c>
      <c r="AJ289" s="11" t="e">
        <f>+'Ark1'!#REF!</f>
        <v>#REF!</v>
      </c>
      <c r="AK289" s="11" t="e">
        <f>+'Ark1'!#REF!</f>
        <v>#REF!</v>
      </c>
      <c r="AL289" s="1" t="e">
        <f t="shared" si="10"/>
        <v>#REF!</v>
      </c>
      <c r="AM289" s="1" t="e">
        <f t="shared" si="11"/>
        <v>#REF!</v>
      </c>
      <c r="AN289" s="46"/>
    </row>
    <row r="290" spans="23:46">
      <c r="W290" s="46"/>
      <c r="X290" t="e">
        <f>+'Ark1'!#REF!</f>
        <v>#REF!</v>
      </c>
      <c r="Y290" t="e">
        <f>+'Ark1'!#REF!</f>
        <v>#REF!</v>
      </c>
      <c r="Z290" s="3" t="s">
        <v>466</v>
      </c>
      <c r="AA290" t="e">
        <f>+'Ark1'!#REF!</f>
        <v>#REF!</v>
      </c>
      <c r="AB290" t="e">
        <f>+'Ark1'!#REF!</f>
        <v>#REF!</v>
      </c>
      <c r="AC290" s="195" t="e">
        <f>+'Ark1'!#REF!</f>
        <v>#REF!</v>
      </c>
      <c r="AD290" s="195" t="e">
        <f>+'Ark1'!#REF!</f>
        <v>#REF!</v>
      </c>
      <c r="AE290" s="1" t="e">
        <f>+'Ark1'!#REF!</f>
        <v>#REF!</v>
      </c>
      <c r="AF290" s="1" t="e">
        <f>+'Ark1'!#REF!</f>
        <v>#REF!</v>
      </c>
      <c r="AG290" s="92" t="e">
        <f>+'Ark1'!#REF!</f>
        <v>#REF!</v>
      </c>
      <c r="AH290" s="92" t="e">
        <f>+'Ark1'!#REF!</f>
        <v>#REF!</v>
      </c>
      <c r="AI290" s="11" t="e">
        <f>+'Ark1'!#REF!</f>
        <v>#REF!</v>
      </c>
      <c r="AJ290" s="11" t="e">
        <f>+'Ark1'!#REF!</f>
        <v>#REF!</v>
      </c>
      <c r="AK290" s="11" t="e">
        <f>+'Ark1'!#REF!</f>
        <v>#REF!</v>
      </c>
      <c r="AL290" s="1" t="e">
        <f t="shared" si="10"/>
        <v>#REF!</v>
      </c>
      <c r="AM290" s="1" t="e">
        <f t="shared" si="11"/>
        <v>#REF!</v>
      </c>
      <c r="AN290" s="46"/>
    </row>
    <row r="291" spans="23:46">
      <c r="W291" s="46"/>
      <c r="X291" t="e">
        <f>+'Ark1'!#REF!</f>
        <v>#REF!</v>
      </c>
      <c r="Y291" t="e">
        <f>+'Ark1'!#REF!</f>
        <v>#REF!</v>
      </c>
      <c r="Z291" s="3" t="s">
        <v>467</v>
      </c>
      <c r="AA291" t="e">
        <f>+'Ark1'!#REF!</f>
        <v>#REF!</v>
      </c>
      <c r="AB291" t="e">
        <f>+'Ark1'!#REF!</f>
        <v>#REF!</v>
      </c>
      <c r="AC291" s="195" t="e">
        <f>+'Ark1'!#REF!</f>
        <v>#REF!</v>
      </c>
      <c r="AD291" s="195" t="e">
        <f>+'Ark1'!#REF!</f>
        <v>#REF!</v>
      </c>
      <c r="AE291" s="1" t="e">
        <f>+'Ark1'!#REF!</f>
        <v>#REF!</v>
      </c>
      <c r="AF291" s="1" t="e">
        <f>+'Ark1'!#REF!</f>
        <v>#REF!</v>
      </c>
      <c r="AG291" s="92" t="e">
        <f>+'Ark1'!#REF!</f>
        <v>#REF!</v>
      </c>
      <c r="AH291" s="92" t="e">
        <f>+'Ark1'!#REF!</f>
        <v>#REF!</v>
      </c>
      <c r="AI291" s="11" t="e">
        <f>+'Ark1'!#REF!</f>
        <v>#REF!</v>
      </c>
      <c r="AJ291" s="11" t="e">
        <f>+'Ark1'!#REF!</f>
        <v>#REF!</v>
      </c>
      <c r="AK291" s="11" t="e">
        <f>+'Ark1'!#REF!</f>
        <v>#REF!</v>
      </c>
      <c r="AL291" s="1" t="e">
        <f t="shared" si="10"/>
        <v>#REF!</v>
      </c>
      <c r="AM291" s="1" t="e">
        <f t="shared" si="11"/>
        <v>#REF!</v>
      </c>
      <c r="AN291" s="46"/>
    </row>
    <row r="292" spans="23:46">
      <c r="W292" s="46"/>
      <c r="X292" t="e">
        <f>+'Ark1'!#REF!</f>
        <v>#REF!</v>
      </c>
      <c r="Y292" t="e">
        <f>+'Ark1'!#REF!</f>
        <v>#REF!</v>
      </c>
      <c r="Z292" s="3" t="s">
        <v>468</v>
      </c>
      <c r="AA292" t="e">
        <f>+'Ark1'!#REF!</f>
        <v>#REF!</v>
      </c>
      <c r="AB292" t="e">
        <f>+'Ark1'!#REF!</f>
        <v>#REF!</v>
      </c>
      <c r="AC292" s="195" t="e">
        <f>+'Ark1'!#REF!</f>
        <v>#REF!</v>
      </c>
      <c r="AD292" s="195" t="e">
        <f>+'Ark1'!#REF!</f>
        <v>#REF!</v>
      </c>
      <c r="AE292" s="1" t="e">
        <f>+'Ark1'!#REF!</f>
        <v>#REF!</v>
      </c>
      <c r="AF292" s="1" t="e">
        <f>+'Ark1'!#REF!</f>
        <v>#REF!</v>
      </c>
      <c r="AG292" s="92" t="e">
        <f>+'Ark1'!#REF!</f>
        <v>#REF!</v>
      </c>
      <c r="AH292" s="92" t="e">
        <f>+'Ark1'!#REF!</f>
        <v>#REF!</v>
      </c>
      <c r="AI292" s="11" t="e">
        <f>+'Ark1'!#REF!</f>
        <v>#REF!</v>
      </c>
      <c r="AJ292" s="11" t="e">
        <f>+'Ark1'!#REF!</f>
        <v>#REF!</v>
      </c>
      <c r="AK292" s="11" t="e">
        <f>+'Ark1'!#REF!</f>
        <v>#REF!</v>
      </c>
      <c r="AL292" s="1" t="e">
        <f t="shared" si="10"/>
        <v>#REF!</v>
      </c>
      <c r="AM292" s="1" t="e">
        <f t="shared" si="11"/>
        <v>#REF!</v>
      </c>
      <c r="AN292" s="46"/>
    </row>
    <row r="293" spans="23:46">
      <c r="W293" s="46"/>
      <c r="X293" t="e">
        <f>+'Ark1'!#REF!</f>
        <v>#REF!</v>
      </c>
      <c r="Y293" t="e">
        <f>+'Ark1'!#REF!</f>
        <v>#REF!</v>
      </c>
      <c r="Z293" s="3" t="s">
        <v>469</v>
      </c>
      <c r="AA293" t="e">
        <f>+'Ark1'!#REF!</f>
        <v>#REF!</v>
      </c>
      <c r="AB293" t="e">
        <f>+'Ark1'!#REF!</f>
        <v>#REF!</v>
      </c>
      <c r="AC293" s="195" t="e">
        <f>+'Ark1'!#REF!</f>
        <v>#REF!</v>
      </c>
      <c r="AD293" s="195" t="e">
        <f>+'Ark1'!#REF!</f>
        <v>#REF!</v>
      </c>
      <c r="AE293" s="1" t="e">
        <f>+'Ark1'!#REF!</f>
        <v>#REF!</v>
      </c>
      <c r="AF293" s="1" t="e">
        <f>+'Ark1'!#REF!</f>
        <v>#REF!</v>
      </c>
      <c r="AG293" s="92" t="e">
        <f>+'Ark1'!#REF!</f>
        <v>#REF!</v>
      </c>
      <c r="AH293" s="92" t="e">
        <f>+'Ark1'!#REF!</f>
        <v>#REF!</v>
      </c>
      <c r="AI293" s="11" t="e">
        <f>+'Ark1'!#REF!</f>
        <v>#REF!</v>
      </c>
      <c r="AJ293" s="11" t="e">
        <f>+'Ark1'!#REF!</f>
        <v>#REF!</v>
      </c>
      <c r="AK293" s="11" t="e">
        <f>+'Ark1'!#REF!</f>
        <v>#REF!</v>
      </c>
      <c r="AL293" s="1" t="e">
        <f t="shared" si="10"/>
        <v>#REF!</v>
      </c>
      <c r="AM293" s="1" t="e">
        <f t="shared" si="11"/>
        <v>#REF!</v>
      </c>
      <c r="AN293" s="46"/>
    </row>
    <row r="294" spans="23:46">
      <c r="W294" s="46"/>
      <c r="X294" t="e">
        <f>+'Ark1'!#REF!</f>
        <v>#REF!</v>
      </c>
      <c r="Y294" t="e">
        <f>+'Ark1'!#REF!</f>
        <v>#REF!</v>
      </c>
      <c r="Z294" s="3" t="s">
        <v>470</v>
      </c>
      <c r="AA294" t="e">
        <f>+'Ark1'!#REF!</f>
        <v>#REF!</v>
      </c>
      <c r="AB294" t="e">
        <f>+'Ark1'!#REF!</f>
        <v>#REF!</v>
      </c>
      <c r="AC294" s="195" t="e">
        <f>+'Ark1'!#REF!</f>
        <v>#REF!</v>
      </c>
      <c r="AD294" s="195" t="e">
        <f>+'Ark1'!#REF!</f>
        <v>#REF!</v>
      </c>
      <c r="AE294" s="1" t="e">
        <f>+'Ark1'!#REF!</f>
        <v>#REF!</v>
      </c>
      <c r="AF294" s="1" t="e">
        <f>+'Ark1'!#REF!</f>
        <v>#REF!</v>
      </c>
      <c r="AG294" s="92" t="e">
        <f>+'Ark1'!#REF!</f>
        <v>#REF!</v>
      </c>
      <c r="AH294" s="92" t="e">
        <f>+'Ark1'!#REF!</f>
        <v>#REF!</v>
      </c>
      <c r="AI294" s="11" t="e">
        <f>+'Ark1'!#REF!</f>
        <v>#REF!</v>
      </c>
      <c r="AJ294" s="11" t="e">
        <f>+'Ark1'!#REF!</f>
        <v>#REF!</v>
      </c>
      <c r="AK294" s="11" t="e">
        <f>+'Ark1'!#REF!</f>
        <v>#REF!</v>
      </c>
      <c r="AL294" s="1" t="e">
        <f t="shared" si="10"/>
        <v>#REF!</v>
      </c>
      <c r="AM294" s="1" t="e">
        <f t="shared" si="11"/>
        <v>#REF!</v>
      </c>
      <c r="AN294" s="46"/>
    </row>
    <row r="295" spans="23:46">
      <c r="W295" s="46"/>
      <c r="X295" t="e">
        <f>+'Ark1'!#REF!</f>
        <v>#REF!</v>
      </c>
      <c r="Y295" t="e">
        <f>+'Ark1'!#REF!</f>
        <v>#REF!</v>
      </c>
      <c r="Z295" s="3" t="s">
        <v>471</v>
      </c>
      <c r="AA295" t="e">
        <f>+'Ark1'!#REF!</f>
        <v>#REF!</v>
      </c>
      <c r="AB295" t="e">
        <f>+'Ark1'!#REF!</f>
        <v>#REF!</v>
      </c>
      <c r="AC295" s="195" t="e">
        <f>+'Ark1'!#REF!</f>
        <v>#REF!</v>
      </c>
      <c r="AD295" s="195" t="e">
        <f>+'Ark1'!#REF!</f>
        <v>#REF!</v>
      </c>
      <c r="AE295" s="1" t="e">
        <f>+'Ark1'!#REF!</f>
        <v>#REF!</v>
      </c>
      <c r="AF295" s="1" t="e">
        <f>+'Ark1'!#REF!</f>
        <v>#REF!</v>
      </c>
      <c r="AG295" s="92" t="e">
        <f>+'Ark1'!#REF!</f>
        <v>#REF!</v>
      </c>
      <c r="AH295" s="92" t="e">
        <f>+'Ark1'!#REF!</f>
        <v>#REF!</v>
      </c>
      <c r="AI295" s="11" t="e">
        <f>+'Ark1'!#REF!</f>
        <v>#REF!</v>
      </c>
      <c r="AJ295" s="11" t="e">
        <f>+'Ark1'!#REF!</f>
        <v>#REF!</v>
      </c>
      <c r="AK295" s="11" t="e">
        <f>+'Ark1'!#REF!</f>
        <v>#REF!</v>
      </c>
      <c r="AL295" s="1" t="e">
        <f t="shared" si="10"/>
        <v>#REF!</v>
      </c>
      <c r="AM295" s="1" t="e">
        <f t="shared" si="11"/>
        <v>#REF!</v>
      </c>
      <c r="AN295" s="46"/>
    </row>
    <row r="296" spans="23:46">
      <c r="W296" s="46"/>
      <c r="X296" t="e">
        <f>+'Ark1'!#REF!</f>
        <v>#REF!</v>
      </c>
      <c r="Y296" t="e">
        <f>+'Ark1'!#REF!</f>
        <v>#REF!</v>
      </c>
      <c r="Z296" s="3" t="s">
        <v>472</v>
      </c>
      <c r="AA296" t="e">
        <f>+'Ark1'!#REF!</f>
        <v>#REF!</v>
      </c>
      <c r="AB296" t="e">
        <f>+'Ark1'!#REF!</f>
        <v>#REF!</v>
      </c>
      <c r="AC296" s="195" t="e">
        <f>+'Ark1'!#REF!</f>
        <v>#REF!</v>
      </c>
      <c r="AD296" s="195" t="e">
        <f>+'Ark1'!#REF!</f>
        <v>#REF!</v>
      </c>
      <c r="AE296" s="1" t="e">
        <f>+'Ark1'!#REF!</f>
        <v>#REF!</v>
      </c>
      <c r="AF296" s="1" t="e">
        <f>+'Ark1'!#REF!</f>
        <v>#REF!</v>
      </c>
      <c r="AG296" s="92" t="e">
        <f>+'Ark1'!#REF!</f>
        <v>#REF!</v>
      </c>
      <c r="AH296" s="92" t="e">
        <f>+'Ark1'!#REF!</f>
        <v>#REF!</v>
      </c>
      <c r="AI296" s="11" t="e">
        <f>+'Ark1'!#REF!</f>
        <v>#REF!</v>
      </c>
      <c r="AJ296" s="11" t="e">
        <f>+'Ark1'!#REF!</f>
        <v>#REF!</v>
      </c>
      <c r="AK296" s="11" t="e">
        <f>+'Ark1'!#REF!</f>
        <v>#REF!</v>
      </c>
      <c r="AL296" s="1" t="e">
        <f t="shared" si="10"/>
        <v>#REF!</v>
      </c>
      <c r="AM296" s="1" t="e">
        <f t="shared" si="11"/>
        <v>#REF!</v>
      </c>
      <c r="AN296" s="46"/>
    </row>
    <row r="297" spans="23:46">
      <c r="W297" s="46"/>
      <c r="X297" t="e">
        <f>+'Ark1'!#REF!</f>
        <v>#REF!</v>
      </c>
      <c r="Y297" t="e">
        <f>+'Ark1'!#REF!</f>
        <v>#REF!</v>
      </c>
      <c r="Z297" s="3" t="s">
        <v>473</v>
      </c>
      <c r="AA297" t="e">
        <f>+'Ark1'!#REF!</f>
        <v>#REF!</v>
      </c>
      <c r="AB297" t="e">
        <f>+'Ark1'!#REF!</f>
        <v>#REF!</v>
      </c>
      <c r="AC297" s="195" t="e">
        <f>+'Ark1'!#REF!</f>
        <v>#REF!</v>
      </c>
      <c r="AD297" s="195" t="e">
        <f>+'Ark1'!#REF!</f>
        <v>#REF!</v>
      </c>
      <c r="AE297" s="1" t="e">
        <f>+'Ark1'!#REF!</f>
        <v>#REF!</v>
      </c>
      <c r="AF297" s="1" t="e">
        <f>+'Ark1'!#REF!</f>
        <v>#REF!</v>
      </c>
      <c r="AG297" s="92" t="e">
        <f>+'Ark1'!#REF!</f>
        <v>#REF!</v>
      </c>
      <c r="AH297" s="92" t="e">
        <f>+'Ark1'!#REF!</f>
        <v>#REF!</v>
      </c>
      <c r="AI297" s="11" t="e">
        <f>+'Ark1'!#REF!</f>
        <v>#REF!</v>
      </c>
      <c r="AJ297" s="11" t="e">
        <f>+'Ark1'!#REF!</f>
        <v>#REF!</v>
      </c>
      <c r="AK297" s="11" t="e">
        <f>+'Ark1'!#REF!</f>
        <v>#REF!</v>
      </c>
      <c r="AL297" s="1" t="e">
        <f t="shared" si="10"/>
        <v>#REF!</v>
      </c>
      <c r="AM297" s="1" t="e">
        <f t="shared" si="11"/>
        <v>#REF!</v>
      </c>
      <c r="AN297" s="46"/>
    </row>
    <row r="298" spans="23:46">
      <c r="W298" s="46"/>
      <c r="X298" s="53" t="e">
        <f>+'Ark1'!#REF!</f>
        <v>#REF!</v>
      </c>
      <c r="Y298" s="53" t="e">
        <f>+'Ark1'!#REF!</f>
        <v>#REF!</v>
      </c>
      <c r="Z298" s="54">
        <v>0</v>
      </c>
      <c r="AA298" s="53" t="e">
        <f>+'Ark1'!#REF!</f>
        <v>#REF!</v>
      </c>
      <c r="AB298" s="53" t="e">
        <f>+'Ark1'!#REF!</f>
        <v>#REF!</v>
      </c>
      <c r="AC298" s="177" t="e">
        <f>+'Ark1'!#REF!</f>
        <v>#REF!</v>
      </c>
      <c r="AD298" s="177" t="e">
        <f>+'Ark1'!#REF!</f>
        <v>#REF!</v>
      </c>
      <c r="AE298" s="55" t="e">
        <f>+'Ark1'!#REF!</f>
        <v>#REF!</v>
      </c>
      <c r="AF298" s="55" t="e">
        <f>+'Ark1'!#REF!</f>
        <v>#REF!</v>
      </c>
      <c r="AG298" s="155" t="e">
        <f>+'Ark1'!#REF!</f>
        <v>#REF!</v>
      </c>
      <c r="AH298" s="155" t="e">
        <f>+'Ark1'!#REF!</f>
        <v>#REF!</v>
      </c>
      <c r="AI298" s="74" t="e">
        <f>+'Ark1'!#REF!</f>
        <v>#REF!</v>
      </c>
      <c r="AJ298" s="74" t="e">
        <f>+'Ark1'!#REF!</f>
        <v>#REF!</v>
      </c>
      <c r="AK298" s="74" t="e">
        <f>+'Ark1'!#REF!</f>
        <v>#REF!</v>
      </c>
      <c r="AL298" s="55" t="e">
        <f t="shared" si="10"/>
        <v>#REF!</v>
      </c>
      <c r="AM298" s="55" t="e">
        <f t="shared" si="11"/>
        <v>#REF!</v>
      </c>
      <c r="AN298" s="46"/>
    </row>
    <row r="299" spans="23:46">
      <c r="W299" s="46"/>
      <c r="X299" s="53" t="e">
        <f>+'Ark1'!#REF!</f>
        <v>#REF!</v>
      </c>
      <c r="Y299" s="53" t="e">
        <f>+'Ark1'!#REF!</f>
        <v>#REF!</v>
      </c>
      <c r="Z299" s="54">
        <v>0</v>
      </c>
      <c r="AA299" s="53" t="e">
        <f>+'Ark1'!#REF!</f>
        <v>#REF!</v>
      </c>
      <c r="AB299" s="53" t="e">
        <f>+'Ark1'!#REF!</f>
        <v>#REF!</v>
      </c>
      <c r="AC299" s="177" t="e">
        <f>+'Ark1'!#REF!</f>
        <v>#REF!</v>
      </c>
      <c r="AD299" s="177" t="e">
        <f>+'Ark1'!#REF!</f>
        <v>#REF!</v>
      </c>
      <c r="AE299" s="55" t="e">
        <f>+'Ark1'!#REF!</f>
        <v>#REF!</v>
      </c>
      <c r="AF299" s="55" t="e">
        <f>+'Ark1'!#REF!</f>
        <v>#REF!</v>
      </c>
      <c r="AG299" s="155" t="e">
        <f>+'Ark1'!#REF!</f>
        <v>#REF!</v>
      </c>
      <c r="AH299" s="155" t="e">
        <f>+'Ark1'!#REF!</f>
        <v>#REF!</v>
      </c>
      <c r="AI299" s="74" t="e">
        <f>+'Ark1'!#REF!</f>
        <v>#REF!</v>
      </c>
      <c r="AJ299" s="74" t="e">
        <f>+'Ark1'!#REF!</f>
        <v>#REF!</v>
      </c>
      <c r="AK299" s="74" t="e">
        <f>+'Ark1'!#REF!</f>
        <v>#REF!</v>
      </c>
      <c r="AL299" s="55" t="e">
        <f t="shared" si="10"/>
        <v>#REF!</v>
      </c>
      <c r="AM299" s="55" t="e">
        <f t="shared" si="11"/>
        <v>#REF!</v>
      </c>
      <c r="AN299" s="46"/>
    </row>
    <row r="300" spans="23:46">
      <c r="W300" s="46"/>
      <c r="X300" s="53" t="e">
        <f>+'Ark1'!#REF!</f>
        <v>#REF!</v>
      </c>
      <c r="Y300" s="53" t="e">
        <f>+'Ark1'!#REF!</f>
        <v>#REF!</v>
      </c>
      <c r="Z300" s="54">
        <v>0</v>
      </c>
      <c r="AA300" s="53" t="e">
        <f>+'Ark1'!#REF!</f>
        <v>#REF!</v>
      </c>
      <c r="AB300" s="53" t="e">
        <f>+'Ark1'!#REF!</f>
        <v>#REF!</v>
      </c>
      <c r="AC300" s="177" t="e">
        <f>+'Ark1'!#REF!</f>
        <v>#REF!</v>
      </c>
      <c r="AD300" s="177" t="e">
        <f>+'Ark1'!#REF!</f>
        <v>#REF!</v>
      </c>
      <c r="AE300" s="55" t="e">
        <f>+'Ark1'!#REF!</f>
        <v>#REF!</v>
      </c>
      <c r="AF300" s="55" t="e">
        <f>+'Ark1'!#REF!</f>
        <v>#REF!</v>
      </c>
      <c r="AG300" s="155" t="e">
        <f>+'Ark1'!#REF!</f>
        <v>#REF!</v>
      </c>
      <c r="AH300" s="155" t="e">
        <f>+'Ark1'!#REF!</f>
        <v>#REF!</v>
      </c>
      <c r="AI300" s="74" t="e">
        <f>+'Ark1'!#REF!</f>
        <v>#REF!</v>
      </c>
      <c r="AJ300" s="74" t="e">
        <f>+'Ark1'!#REF!</f>
        <v>#REF!</v>
      </c>
      <c r="AK300" s="74" t="e">
        <f>+'Ark1'!#REF!</f>
        <v>#REF!</v>
      </c>
      <c r="AL300" s="55" t="e">
        <f t="shared" si="10"/>
        <v>#REF!</v>
      </c>
      <c r="AM300" s="55" t="e">
        <f t="shared" si="11"/>
        <v>#REF!</v>
      </c>
      <c r="AN300" s="46"/>
      <c r="AO300" s="1"/>
      <c r="AP300" s="1"/>
      <c r="AQ300" s="1"/>
      <c r="AR300" s="1"/>
      <c r="AS300" s="1"/>
      <c r="AT300" s="1"/>
    </row>
    <row r="301" spans="23:46">
      <c r="W301" s="46"/>
      <c r="X301" s="53" t="e">
        <f>+'Ark1'!#REF!</f>
        <v>#REF!</v>
      </c>
      <c r="Y301" s="53" t="e">
        <f>+'Ark1'!#REF!</f>
        <v>#REF!</v>
      </c>
      <c r="Z301" s="54">
        <v>0</v>
      </c>
      <c r="AA301" s="53" t="e">
        <f>+'Ark1'!#REF!</f>
        <v>#REF!</v>
      </c>
      <c r="AB301" s="53" t="e">
        <f>+'Ark1'!#REF!</f>
        <v>#REF!</v>
      </c>
      <c r="AC301" s="177" t="e">
        <f>+'Ark1'!#REF!</f>
        <v>#REF!</v>
      </c>
      <c r="AD301" s="177" t="e">
        <f>+'Ark1'!#REF!</f>
        <v>#REF!</v>
      </c>
      <c r="AE301" s="55" t="e">
        <f>+'Ark1'!#REF!</f>
        <v>#REF!</v>
      </c>
      <c r="AF301" s="55" t="e">
        <f>+'Ark1'!#REF!</f>
        <v>#REF!</v>
      </c>
      <c r="AG301" s="155" t="e">
        <f>+'Ark1'!#REF!</f>
        <v>#REF!</v>
      </c>
      <c r="AH301" s="155" t="e">
        <f>+'Ark1'!#REF!</f>
        <v>#REF!</v>
      </c>
      <c r="AI301" s="74" t="e">
        <f>+'Ark1'!#REF!</f>
        <v>#REF!</v>
      </c>
      <c r="AJ301" s="74" t="e">
        <f>+'Ark1'!#REF!</f>
        <v>#REF!</v>
      </c>
      <c r="AK301" s="74" t="e">
        <f>+'Ark1'!#REF!</f>
        <v>#REF!</v>
      </c>
      <c r="AL301" s="55" t="e">
        <f t="shared" si="10"/>
        <v>#REF!</v>
      </c>
      <c r="AM301" s="55" t="e">
        <f t="shared" si="11"/>
        <v>#REF!</v>
      </c>
      <c r="AN301" s="46"/>
      <c r="AO301" s="1"/>
      <c r="AP301" s="1"/>
      <c r="AQ301" s="1"/>
      <c r="AR301" s="1"/>
      <c r="AS301" s="1"/>
      <c r="AT301" s="1"/>
    </row>
    <row r="302" spans="23:46">
      <c r="W302" s="46"/>
      <c r="X302" s="53" t="e">
        <f>+'Ark1'!#REF!</f>
        <v>#REF!</v>
      </c>
      <c r="Y302" s="53" t="e">
        <f>+'Ark1'!#REF!</f>
        <v>#REF!</v>
      </c>
      <c r="Z302" s="54">
        <v>0</v>
      </c>
      <c r="AA302" s="53" t="e">
        <f>+'Ark1'!#REF!</f>
        <v>#REF!</v>
      </c>
      <c r="AB302" s="53" t="e">
        <f>+'Ark1'!#REF!</f>
        <v>#REF!</v>
      </c>
      <c r="AC302" s="177" t="e">
        <f>+'Ark1'!#REF!</f>
        <v>#REF!</v>
      </c>
      <c r="AD302" s="177" t="e">
        <f>+'Ark1'!#REF!</f>
        <v>#REF!</v>
      </c>
      <c r="AE302" s="55" t="e">
        <f>+'Ark1'!#REF!</f>
        <v>#REF!</v>
      </c>
      <c r="AF302" s="55" t="e">
        <f>+'Ark1'!#REF!</f>
        <v>#REF!</v>
      </c>
      <c r="AG302" s="155" t="e">
        <f>+'Ark1'!#REF!</f>
        <v>#REF!</v>
      </c>
      <c r="AH302" s="155" t="e">
        <f>+'Ark1'!#REF!</f>
        <v>#REF!</v>
      </c>
      <c r="AI302" s="74" t="e">
        <f>+'Ark1'!#REF!</f>
        <v>#REF!</v>
      </c>
      <c r="AJ302" s="74" t="e">
        <f>+'Ark1'!#REF!</f>
        <v>#REF!</v>
      </c>
      <c r="AK302" s="74" t="e">
        <f>+'Ark1'!#REF!</f>
        <v>#REF!</v>
      </c>
      <c r="AL302" s="55" t="e">
        <f t="shared" si="10"/>
        <v>#REF!</v>
      </c>
      <c r="AM302" s="55" t="e">
        <f t="shared" si="11"/>
        <v>#REF!</v>
      </c>
      <c r="AN302" s="46"/>
      <c r="AO302" s="1"/>
      <c r="AP302" s="1"/>
      <c r="AQ302" s="1"/>
      <c r="AR302" s="1"/>
      <c r="AS302" s="1"/>
      <c r="AT302" s="1"/>
    </row>
    <row r="303" spans="23:46">
      <c r="W303" s="46"/>
      <c r="X303" s="53" t="e">
        <f>+'Ark1'!#REF!</f>
        <v>#REF!</v>
      </c>
      <c r="Y303" s="53" t="e">
        <f>+'Ark1'!#REF!</f>
        <v>#REF!</v>
      </c>
      <c r="Z303" s="54">
        <v>0</v>
      </c>
      <c r="AA303" s="53" t="e">
        <f>+'Ark1'!#REF!</f>
        <v>#REF!</v>
      </c>
      <c r="AB303" s="53" t="e">
        <f>+'Ark1'!#REF!</f>
        <v>#REF!</v>
      </c>
      <c r="AC303" s="177" t="e">
        <f>+'Ark1'!#REF!</f>
        <v>#REF!</v>
      </c>
      <c r="AD303" s="177" t="e">
        <f>+'Ark1'!#REF!</f>
        <v>#REF!</v>
      </c>
      <c r="AE303" s="55" t="e">
        <f>+'Ark1'!#REF!</f>
        <v>#REF!</v>
      </c>
      <c r="AF303" s="55" t="e">
        <f>+'Ark1'!#REF!</f>
        <v>#REF!</v>
      </c>
      <c r="AG303" s="155" t="e">
        <f>+'Ark1'!#REF!</f>
        <v>#REF!</v>
      </c>
      <c r="AH303" s="155" t="e">
        <f>+'Ark1'!#REF!</f>
        <v>#REF!</v>
      </c>
      <c r="AI303" s="74" t="e">
        <f>+'Ark1'!#REF!</f>
        <v>#REF!</v>
      </c>
      <c r="AJ303" s="74" t="e">
        <f>+'Ark1'!#REF!</f>
        <v>#REF!</v>
      </c>
      <c r="AK303" s="74" t="e">
        <f>+'Ark1'!#REF!</f>
        <v>#REF!</v>
      </c>
      <c r="AL303" s="55" t="e">
        <f t="shared" si="10"/>
        <v>#REF!</v>
      </c>
      <c r="AM303" s="55" t="e">
        <f t="shared" si="11"/>
        <v>#REF!</v>
      </c>
      <c r="AN303" s="46"/>
      <c r="AO303" s="1"/>
      <c r="AP303" s="1"/>
      <c r="AQ303" s="1"/>
      <c r="AR303" s="1"/>
      <c r="AS303" s="1"/>
      <c r="AT303" s="1"/>
    </row>
    <row r="304" spans="23:46">
      <c r="W304" s="46"/>
      <c r="X304" s="53" t="e">
        <f>+'Ark1'!#REF!</f>
        <v>#REF!</v>
      </c>
      <c r="Y304" s="53" t="e">
        <f>+'Ark1'!#REF!</f>
        <v>#REF!</v>
      </c>
      <c r="Z304" s="54">
        <v>0</v>
      </c>
      <c r="AA304" s="53" t="e">
        <f>+'Ark1'!#REF!</f>
        <v>#REF!</v>
      </c>
      <c r="AB304" s="53" t="e">
        <f>+'Ark1'!#REF!</f>
        <v>#REF!</v>
      </c>
      <c r="AC304" s="177" t="e">
        <f>+'Ark1'!#REF!</f>
        <v>#REF!</v>
      </c>
      <c r="AD304" s="177" t="e">
        <f>+'Ark1'!#REF!</f>
        <v>#REF!</v>
      </c>
      <c r="AE304" s="55" t="e">
        <f>+'Ark1'!#REF!</f>
        <v>#REF!</v>
      </c>
      <c r="AF304" s="55" t="e">
        <f>+'Ark1'!#REF!</f>
        <v>#REF!</v>
      </c>
      <c r="AG304" s="155" t="e">
        <f>+'Ark1'!#REF!</f>
        <v>#REF!</v>
      </c>
      <c r="AH304" s="155" t="e">
        <f>+'Ark1'!#REF!</f>
        <v>#REF!</v>
      </c>
      <c r="AI304" s="74" t="e">
        <f>+'Ark1'!#REF!</f>
        <v>#REF!</v>
      </c>
      <c r="AJ304" s="74" t="e">
        <f>+'Ark1'!#REF!</f>
        <v>#REF!</v>
      </c>
      <c r="AK304" s="74" t="e">
        <f>+'Ark1'!#REF!</f>
        <v>#REF!</v>
      </c>
      <c r="AL304" s="55" t="e">
        <f t="shared" si="10"/>
        <v>#REF!</v>
      </c>
      <c r="AM304" s="55" t="e">
        <f t="shared" si="11"/>
        <v>#REF!</v>
      </c>
      <c r="AN304" s="46"/>
      <c r="AO304" s="1"/>
      <c r="AP304" s="1"/>
      <c r="AQ304" s="1"/>
      <c r="AR304" s="1"/>
      <c r="AS304" s="1"/>
      <c r="AT304" s="1"/>
    </row>
    <row r="305" spans="23:46">
      <c r="W305" s="46"/>
      <c r="X305" s="53" t="e">
        <f>+'Ark1'!#REF!</f>
        <v>#REF!</v>
      </c>
      <c r="Y305" s="53" t="e">
        <f>+'Ark1'!#REF!</f>
        <v>#REF!</v>
      </c>
      <c r="Z305" s="54">
        <v>0</v>
      </c>
      <c r="AA305" s="53" t="e">
        <f>+'Ark1'!#REF!</f>
        <v>#REF!</v>
      </c>
      <c r="AB305" s="53" t="e">
        <f>+'Ark1'!#REF!</f>
        <v>#REF!</v>
      </c>
      <c r="AC305" s="177" t="e">
        <f>+'Ark1'!#REF!</f>
        <v>#REF!</v>
      </c>
      <c r="AD305" s="177" t="e">
        <f>+'Ark1'!#REF!</f>
        <v>#REF!</v>
      </c>
      <c r="AE305" s="55" t="e">
        <f>+'Ark1'!#REF!</f>
        <v>#REF!</v>
      </c>
      <c r="AF305" s="55" t="e">
        <f>+'Ark1'!#REF!</f>
        <v>#REF!</v>
      </c>
      <c r="AG305" s="155" t="e">
        <f>+'Ark1'!#REF!</f>
        <v>#REF!</v>
      </c>
      <c r="AH305" s="155" t="e">
        <f>+'Ark1'!#REF!</f>
        <v>#REF!</v>
      </c>
      <c r="AI305" s="74" t="e">
        <f>+'Ark1'!#REF!</f>
        <v>#REF!</v>
      </c>
      <c r="AJ305" s="74" t="e">
        <f>+'Ark1'!#REF!</f>
        <v>#REF!</v>
      </c>
      <c r="AK305" s="74" t="e">
        <f>+'Ark1'!#REF!</f>
        <v>#REF!</v>
      </c>
      <c r="AL305" s="55" t="e">
        <f t="shared" si="10"/>
        <v>#REF!</v>
      </c>
      <c r="AM305" s="55" t="e">
        <f t="shared" si="11"/>
        <v>#REF!</v>
      </c>
      <c r="AN305" s="46"/>
      <c r="AO305" s="1"/>
      <c r="AP305" s="1"/>
      <c r="AQ305" s="1"/>
      <c r="AR305" s="1"/>
      <c r="AS305" s="1"/>
      <c r="AT305" s="1"/>
    </row>
    <row r="306" spans="23:46">
      <c r="W306" s="46"/>
      <c r="X306" s="53" t="e">
        <f>+'Ark1'!#REF!</f>
        <v>#REF!</v>
      </c>
      <c r="Y306" s="53" t="e">
        <f>+'Ark1'!#REF!</f>
        <v>#REF!</v>
      </c>
      <c r="Z306" s="54">
        <v>0</v>
      </c>
      <c r="AA306" s="53" t="e">
        <f>+'Ark1'!#REF!</f>
        <v>#REF!</v>
      </c>
      <c r="AB306" s="53" t="e">
        <f>+'Ark1'!#REF!</f>
        <v>#REF!</v>
      </c>
      <c r="AC306" s="177" t="e">
        <f>+'Ark1'!#REF!</f>
        <v>#REF!</v>
      </c>
      <c r="AD306" s="177" t="e">
        <f>+'Ark1'!#REF!</f>
        <v>#REF!</v>
      </c>
      <c r="AE306" s="55" t="e">
        <f>+'Ark1'!#REF!</f>
        <v>#REF!</v>
      </c>
      <c r="AF306" s="55" t="e">
        <f>+'Ark1'!#REF!</f>
        <v>#REF!</v>
      </c>
      <c r="AG306" s="155" t="e">
        <f>+'Ark1'!#REF!</f>
        <v>#REF!</v>
      </c>
      <c r="AH306" s="155" t="e">
        <f>+'Ark1'!#REF!</f>
        <v>#REF!</v>
      </c>
      <c r="AI306" s="74" t="e">
        <f>+'Ark1'!#REF!</f>
        <v>#REF!</v>
      </c>
      <c r="AJ306" s="74" t="e">
        <f>+'Ark1'!#REF!</f>
        <v>#REF!</v>
      </c>
      <c r="AK306" s="74" t="e">
        <f>+'Ark1'!#REF!</f>
        <v>#REF!</v>
      </c>
      <c r="AL306" s="55" t="e">
        <f t="shared" si="10"/>
        <v>#REF!</v>
      </c>
      <c r="AM306" s="55" t="e">
        <f t="shared" si="11"/>
        <v>#REF!</v>
      </c>
      <c r="AN306" s="46"/>
      <c r="AO306" s="1"/>
      <c r="AP306" s="1"/>
      <c r="AQ306" s="1"/>
      <c r="AR306" s="1"/>
      <c r="AS306" s="1"/>
      <c r="AT306" s="1"/>
    </row>
    <row r="307" spans="23:46">
      <c r="W307" s="46"/>
      <c r="X307" s="53" t="e">
        <f>+'Ark1'!#REF!</f>
        <v>#REF!</v>
      </c>
      <c r="Y307" s="53" t="e">
        <f>+'Ark1'!#REF!</f>
        <v>#REF!</v>
      </c>
      <c r="Z307" s="54">
        <v>0</v>
      </c>
      <c r="AA307" s="53" t="e">
        <f>+'Ark1'!#REF!</f>
        <v>#REF!</v>
      </c>
      <c r="AB307" s="53" t="e">
        <f>+'Ark1'!#REF!</f>
        <v>#REF!</v>
      </c>
      <c r="AC307" s="177" t="e">
        <f>+'Ark1'!#REF!</f>
        <v>#REF!</v>
      </c>
      <c r="AD307" s="177" t="e">
        <f>+'Ark1'!#REF!</f>
        <v>#REF!</v>
      </c>
      <c r="AE307" s="55" t="e">
        <f>+'Ark1'!#REF!</f>
        <v>#REF!</v>
      </c>
      <c r="AF307" s="55" t="e">
        <f>+'Ark1'!#REF!</f>
        <v>#REF!</v>
      </c>
      <c r="AG307" s="155" t="e">
        <f>+'Ark1'!#REF!</f>
        <v>#REF!</v>
      </c>
      <c r="AH307" s="155" t="e">
        <f>+'Ark1'!#REF!</f>
        <v>#REF!</v>
      </c>
      <c r="AI307" s="74" t="e">
        <f>+'Ark1'!#REF!</f>
        <v>#REF!</v>
      </c>
      <c r="AJ307" s="74" t="e">
        <f>+'Ark1'!#REF!</f>
        <v>#REF!</v>
      </c>
      <c r="AK307" s="74" t="e">
        <f>+'Ark1'!#REF!</f>
        <v>#REF!</v>
      </c>
      <c r="AL307" s="55" t="e">
        <f t="shared" si="10"/>
        <v>#REF!</v>
      </c>
      <c r="AM307" s="55" t="e">
        <f t="shared" si="11"/>
        <v>#REF!</v>
      </c>
      <c r="AN307" s="46"/>
      <c r="AO307" s="1"/>
      <c r="AP307" s="1"/>
      <c r="AQ307" s="1"/>
      <c r="AR307" s="1"/>
      <c r="AS307" s="1"/>
      <c r="AT307" s="1"/>
    </row>
    <row r="308" spans="23:46">
      <c r="W308" s="46"/>
      <c r="X308" s="53" t="e">
        <f>+'Ark1'!#REF!</f>
        <v>#REF!</v>
      </c>
      <c r="Y308" s="53" t="e">
        <f>+'Ark1'!#REF!</f>
        <v>#REF!</v>
      </c>
      <c r="Z308" s="54">
        <v>0</v>
      </c>
      <c r="AA308" s="53" t="e">
        <f>+'Ark1'!#REF!</f>
        <v>#REF!</v>
      </c>
      <c r="AB308" s="53" t="e">
        <f>+'Ark1'!#REF!</f>
        <v>#REF!</v>
      </c>
      <c r="AC308" s="177" t="e">
        <f>+'Ark1'!#REF!</f>
        <v>#REF!</v>
      </c>
      <c r="AD308" s="177" t="e">
        <f>+'Ark1'!#REF!</f>
        <v>#REF!</v>
      </c>
      <c r="AE308" s="55" t="e">
        <f>+'Ark1'!#REF!</f>
        <v>#REF!</v>
      </c>
      <c r="AF308" s="55" t="e">
        <f>+'Ark1'!#REF!</f>
        <v>#REF!</v>
      </c>
      <c r="AG308" s="155" t="e">
        <f>+'Ark1'!#REF!</f>
        <v>#REF!</v>
      </c>
      <c r="AH308" s="155" t="e">
        <f>+'Ark1'!#REF!</f>
        <v>#REF!</v>
      </c>
      <c r="AI308" s="74" t="e">
        <f>+'Ark1'!#REF!</f>
        <v>#REF!</v>
      </c>
      <c r="AJ308" s="74" t="e">
        <f>+'Ark1'!#REF!</f>
        <v>#REF!</v>
      </c>
      <c r="AK308" s="74" t="e">
        <f>+'Ark1'!#REF!</f>
        <v>#REF!</v>
      </c>
      <c r="AL308" s="55" t="e">
        <f t="shared" si="10"/>
        <v>#REF!</v>
      </c>
      <c r="AM308" s="55" t="e">
        <f t="shared" si="11"/>
        <v>#REF!</v>
      </c>
      <c r="AN308" s="46"/>
      <c r="AO308" s="1"/>
      <c r="AP308" s="1"/>
      <c r="AQ308" s="1"/>
      <c r="AR308" s="1"/>
      <c r="AS308" s="1"/>
      <c r="AT308" s="1"/>
    </row>
    <row r="309" spans="23:46">
      <c r="W309" s="46"/>
      <c r="X309" s="53" t="e">
        <f>+'Ark1'!#REF!</f>
        <v>#REF!</v>
      </c>
      <c r="Y309" s="53" t="e">
        <f>+'Ark1'!#REF!</f>
        <v>#REF!</v>
      </c>
      <c r="Z309" s="54">
        <v>0</v>
      </c>
      <c r="AA309" s="53" t="e">
        <f>+'Ark1'!#REF!</f>
        <v>#REF!</v>
      </c>
      <c r="AB309" s="53" t="e">
        <f>+'Ark1'!#REF!</f>
        <v>#REF!</v>
      </c>
      <c r="AC309" s="177" t="e">
        <f>+'Ark1'!#REF!</f>
        <v>#REF!</v>
      </c>
      <c r="AD309" s="177" t="e">
        <f>+'Ark1'!#REF!</f>
        <v>#REF!</v>
      </c>
      <c r="AE309" s="55" t="e">
        <f>+'Ark1'!#REF!</f>
        <v>#REF!</v>
      </c>
      <c r="AF309" s="55" t="e">
        <f>+'Ark1'!#REF!</f>
        <v>#REF!</v>
      </c>
      <c r="AG309" s="155" t="e">
        <f>+'Ark1'!#REF!</f>
        <v>#REF!</v>
      </c>
      <c r="AH309" s="155" t="e">
        <f>+'Ark1'!#REF!</f>
        <v>#REF!</v>
      </c>
      <c r="AI309" s="74" t="e">
        <f>+'Ark1'!#REF!</f>
        <v>#REF!</v>
      </c>
      <c r="AJ309" s="74" t="e">
        <f>+'Ark1'!#REF!</f>
        <v>#REF!</v>
      </c>
      <c r="AK309" s="74" t="e">
        <f>+'Ark1'!#REF!</f>
        <v>#REF!</v>
      </c>
      <c r="AL309" s="55" t="e">
        <f t="shared" si="10"/>
        <v>#REF!</v>
      </c>
      <c r="AM309" s="55" t="e">
        <f t="shared" si="11"/>
        <v>#REF!</v>
      </c>
      <c r="AN309" s="46"/>
      <c r="AO309" s="1"/>
      <c r="AP309" s="1"/>
      <c r="AQ309" s="1"/>
      <c r="AR309" s="1"/>
      <c r="AS309" s="1"/>
      <c r="AT309" s="1"/>
    </row>
    <row r="310" spans="23:46">
      <c r="W310" s="46"/>
      <c r="X310" s="53" t="e">
        <f>+'Ark1'!#REF!</f>
        <v>#REF!</v>
      </c>
      <c r="Y310" s="53" t="e">
        <f>+'Ark1'!#REF!</f>
        <v>#REF!</v>
      </c>
      <c r="Z310" s="54">
        <v>0</v>
      </c>
      <c r="AA310" s="53" t="e">
        <f>+'Ark1'!#REF!</f>
        <v>#REF!</v>
      </c>
      <c r="AB310" s="53" t="e">
        <f>+'Ark1'!#REF!</f>
        <v>#REF!</v>
      </c>
      <c r="AC310" s="177" t="e">
        <f>+'Ark1'!#REF!</f>
        <v>#REF!</v>
      </c>
      <c r="AD310" s="177" t="e">
        <f>+'Ark1'!#REF!</f>
        <v>#REF!</v>
      </c>
      <c r="AE310" s="55" t="e">
        <f>+'Ark1'!#REF!</f>
        <v>#REF!</v>
      </c>
      <c r="AF310" s="55" t="e">
        <f>+'Ark1'!#REF!</f>
        <v>#REF!</v>
      </c>
      <c r="AG310" s="155" t="e">
        <f>+'Ark1'!#REF!</f>
        <v>#REF!</v>
      </c>
      <c r="AH310" s="155" t="e">
        <f>+'Ark1'!#REF!</f>
        <v>#REF!</v>
      </c>
      <c r="AI310" s="74" t="e">
        <f>+'Ark1'!#REF!</f>
        <v>#REF!</v>
      </c>
      <c r="AJ310" s="74" t="e">
        <f>+'Ark1'!#REF!</f>
        <v>#REF!</v>
      </c>
      <c r="AK310" s="74" t="e">
        <f>+'Ark1'!#REF!</f>
        <v>#REF!</v>
      </c>
      <c r="AL310" s="55" t="e">
        <f t="shared" si="10"/>
        <v>#REF!</v>
      </c>
      <c r="AM310" s="55" t="e">
        <f t="shared" si="11"/>
        <v>#REF!</v>
      </c>
      <c r="AN310" s="46"/>
      <c r="AO310" s="1"/>
      <c r="AP310" s="1"/>
      <c r="AQ310" s="1"/>
      <c r="AR310" s="1"/>
      <c r="AS310" s="1"/>
      <c r="AT310" s="1"/>
    </row>
    <row r="311" spans="23:46">
      <c r="W311" s="46"/>
      <c r="X311" s="53" t="e">
        <f>+'Ark1'!#REF!</f>
        <v>#REF!</v>
      </c>
      <c r="Y311" s="53" t="e">
        <f>+'Ark1'!#REF!</f>
        <v>#REF!</v>
      </c>
      <c r="Z311" s="54">
        <v>0</v>
      </c>
      <c r="AA311" s="53" t="e">
        <f>+'Ark1'!#REF!</f>
        <v>#REF!</v>
      </c>
      <c r="AB311" s="53" t="e">
        <f>+'Ark1'!#REF!</f>
        <v>#REF!</v>
      </c>
      <c r="AC311" s="177" t="e">
        <f>+'Ark1'!#REF!</f>
        <v>#REF!</v>
      </c>
      <c r="AD311" s="177" t="e">
        <f>+'Ark1'!#REF!</f>
        <v>#REF!</v>
      </c>
      <c r="AE311" s="55" t="e">
        <f>+'Ark1'!#REF!</f>
        <v>#REF!</v>
      </c>
      <c r="AF311" s="55" t="e">
        <f>+'Ark1'!#REF!</f>
        <v>#REF!</v>
      </c>
      <c r="AG311" s="155" t="e">
        <f>+'Ark1'!#REF!</f>
        <v>#REF!</v>
      </c>
      <c r="AH311" s="155" t="e">
        <f>+'Ark1'!#REF!</f>
        <v>#REF!</v>
      </c>
      <c r="AI311" s="74" t="e">
        <f>+'Ark1'!#REF!</f>
        <v>#REF!</v>
      </c>
      <c r="AJ311" s="74" t="e">
        <f>+'Ark1'!#REF!</f>
        <v>#REF!</v>
      </c>
      <c r="AK311" s="74" t="e">
        <f>+'Ark1'!#REF!</f>
        <v>#REF!</v>
      </c>
      <c r="AL311" s="55" t="e">
        <f t="shared" si="10"/>
        <v>#REF!</v>
      </c>
      <c r="AM311" s="55" t="e">
        <f t="shared" si="11"/>
        <v>#REF!</v>
      </c>
      <c r="AN311" s="46"/>
      <c r="AO311" s="1"/>
      <c r="AP311" s="1"/>
      <c r="AQ311" s="1"/>
      <c r="AR311" s="1"/>
      <c r="AS311" s="1"/>
      <c r="AT311" s="1"/>
    </row>
    <row r="312" spans="23:46">
      <c r="W312" s="46"/>
      <c r="X312" s="53" t="e">
        <f>+'Ark1'!#REF!</f>
        <v>#REF!</v>
      </c>
      <c r="Y312" s="53" t="e">
        <f>+'Ark1'!#REF!</f>
        <v>#REF!</v>
      </c>
      <c r="Z312" s="54">
        <v>0</v>
      </c>
      <c r="AA312" s="53" t="e">
        <f>+'Ark1'!#REF!</f>
        <v>#REF!</v>
      </c>
      <c r="AB312" s="53" t="e">
        <f>+'Ark1'!#REF!</f>
        <v>#REF!</v>
      </c>
      <c r="AC312" s="177" t="e">
        <f>+'Ark1'!#REF!</f>
        <v>#REF!</v>
      </c>
      <c r="AD312" s="177" t="e">
        <f>+'Ark1'!#REF!</f>
        <v>#REF!</v>
      </c>
      <c r="AE312" s="55" t="e">
        <f>+'Ark1'!#REF!</f>
        <v>#REF!</v>
      </c>
      <c r="AF312" s="55" t="e">
        <f>+'Ark1'!#REF!</f>
        <v>#REF!</v>
      </c>
      <c r="AG312" s="155" t="e">
        <f>+'Ark1'!#REF!</f>
        <v>#REF!</v>
      </c>
      <c r="AH312" s="155" t="e">
        <f>+'Ark1'!#REF!</f>
        <v>#REF!</v>
      </c>
      <c r="AI312" s="74" t="e">
        <f>+'Ark1'!#REF!</f>
        <v>#REF!</v>
      </c>
      <c r="AJ312" s="74" t="e">
        <f>+'Ark1'!#REF!</f>
        <v>#REF!</v>
      </c>
      <c r="AK312" s="74" t="e">
        <f>+'Ark1'!#REF!</f>
        <v>#REF!</v>
      </c>
      <c r="AL312" s="55" t="e">
        <f t="shared" si="10"/>
        <v>#REF!</v>
      </c>
      <c r="AM312" s="55" t="e">
        <f t="shared" si="11"/>
        <v>#REF!</v>
      </c>
      <c r="AN312" s="46"/>
      <c r="AO312" s="1"/>
      <c r="AP312" s="1"/>
      <c r="AQ312" s="1"/>
      <c r="AR312" s="1"/>
      <c r="AS312" s="1"/>
      <c r="AT312" s="1"/>
    </row>
    <row r="313" spans="23:46">
      <c r="W313" s="46"/>
      <c r="X313" s="53" t="e">
        <f>+'Ark1'!#REF!</f>
        <v>#REF!</v>
      </c>
      <c r="Y313" s="53" t="e">
        <f>+'Ark1'!#REF!</f>
        <v>#REF!</v>
      </c>
      <c r="Z313" s="54">
        <v>0</v>
      </c>
      <c r="AA313" s="53" t="e">
        <f>+'Ark1'!#REF!</f>
        <v>#REF!</v>
      </c>
      <c r="AB313" s="53" t="e">
        <f>+'Ark1'!#REF!</f>
        <v>#REF!</v>
      </c>
      <c r="AC313" s="177" t="e">
        <f>+'Ark1'!#REF!</f>
        <v>#REF!</v>
      </c>
      <c r="AD313" s="177" t="e">
        <f>+'Ark1'!#REF!</f>
        <v>#REF!</v>
      </c>
      <c r="AE313" s="55" t="e">
        <f>+'Ark1'!#REF!</f>
        <v>#REF!</v>
      </c>
      <c r="AF313" s="55" t="e">
        <f>+'Ark1'!#REF!</f>
        <v>#REF!</v>
      </c>
      <c r="AG313" s="155" t="e">
        <f>+'Ark1'!#REF!</f>
        <v>#REF!</v>
      </c>
      <c r="AH313" s="155" t="e">
        <f>+'Ark1'!#REF!</f>
        <v>#REF!</v>
      </c>
      <c r="AI313" s="74" t="e">
        <f>+'Ark1'!#REF!</f>
        <v>#REF!</v>
      </c>
      <c r="AJ313" s="74" t="e">
        <f>+'Ark1'!#REF!</f>
        <v>#REF!</v>
      </c>
      <c r="AK313" s="74" t="e">
        <f>+'Ark1'!#REF!</f>
        <v>#REF!</v>
      </c>
      <c r="AL313" s="55" t="e">
        <f t="shared" si="10"/>
        <v>#REF!</v>
      </c>
      <c r="AM313" s="55" t="e">
        <f t="shared" si="11"/>
        <v>#REF!</v>
      </c>
      <c r="AN313" s="46"/>
      <c r="AO313" s="1"/>
      <c r="AP313" s="1"/>
      <c r="AQ313" s="1"/>
      <c r="AR313" s="1"/>
      <c r="AS313" s="1"/>
      <c r="AT313" s="1"/>
    </row>
    <row r="314" spans="23:46">
      <c r="W314" s="46"/>
      <c r="X314" t="e">
        <f>+'Ark1'!#REF!</f>
        <v>#REF!</v>
      </c>
      <c r="Y314" t="e">
        <f>+'Ark1'!#REF!</f>
        <v>#REF!</v>
      </c>
      <c r="Z314" s="3">
        <v>0</v>
      </c>
      <c r="AA314" t="e">
        <f>+'Ark1'!#REF!</f>
        <v>#REF!</v>
      </c>
      <c r="AB314" t="e">
        <f>+'Ark1'!#REF!</f>
        <v>#REF!</v>
      </c>
      <c r="AC314" s="195" t="e">
        <f>+'Ark1'!#REF!</f>
        <v>#REF!</v>
      </c>
      <c r="AD314" s="195" t="e">
        <f>+'Ark1'!#REF!</f>
        <v>#REF!</v>
      </c>
      <c r="AE314" s="1" t="e">
        <f>+'Ark1'!#REF!</f>
        <v>#REF!</v>
      </c>
      <c r="AF314" s="1" t="e">
        <f>+'Ark1'!#REF!</f>
        <v>#REF!</v>
      </c>
      <c r="AG314" s="92" t="e">
        <f>+'Ark1'!#REF!</f>
        <v>#REF!</v>
      </c>
      <c r="AH314" s="92" t="e">
        <f>+'Ark1'!#REF!</f>
        <v>#REF!</v>
      </c>
      <c r="AI314" s="11" t="e">
        <f>+'Ark1'!#REF!</f>
        <v>#REF!</v>
      </c>
      <c r="AJ314" s="11" t="e">
        <f>+'Ark1'!#REF!</f>
        <v>#REF!</v>
      </c>
      <c r="AK314" s="11" t="e">
        <f>+'Ark1'!#REF!</f>
        <v>#REF!</v>
      </c>
      <c r="AL314" s="1" t="e">
        <f t="shared" ref="AL314:AL329" si="12">+AG314/AE314</f>
        <v>#REF!</v>
      </c>
      <c r="AM314" s="1" t="e">
        <f t="shared" ref="AM314:AM329" si="13">+AB314/AA314</f>
        <v>#REF!</v>
      </c>
      <c r="AN314" s="46"/>
      <c r="AO314" s="1"/>
      <c r="AP314" s="1"/>
      <c r="AQ314" s="1"/>
      <c r="AR314" s="1"/>
      <c r="AS314" s="1"/>
      <c r="AT314" s="1"/>
    </row>
    <row r="315" spans="23:46">
      <c r="W315" s="46"/>
      <c r="X315" t="e">
        <f>+'Ark1'!#REF!</f>
        <v>#REF!</v>
      </c>
      <c r="Y315" t="e">
        <f>+'Ark1'!#REF!</f>
        <v>#REF!</v>
      </c>
      <c r="Z315" s="3">
        <v>0</v>
      </c>
      <c r="AA315" t="e">
        <f>+'Ark1'!#REF!</f>
        <v>#REF!</v>
      </c>
      <c r="AB315" t="e">
        <f>+'Ark1'!#REF!</f>
        <v>#REF!</v>
      </c>
      <c r="AC315" s="195" t="e">
        <f>+'Ark1'!#REF!</f>
        <v>#REF!</v>
      </c>
      <c r="AD315" s="195" t="e">
        <f>+'Ark1'!#REF!</f>
        <v>#REF!</v>
      </c>
      <c r="AE315" s="1" t="e">
        <f>+'Ark1'!#REF!</f>
        <v>#REF!</v>
      </c>
      <c r="AF315" s="1" t="e">
        <f>+'Ark1'!#REF!</f>
        <v>#REF!</v>
      </c>
      <c r="AG315" s="92" t="e">
        <f>+'Ark1'!#REF!</f>
        <v>#REF!</v>
      </c>
      <c r="AH315" s="92" t="e">
        <f>+'Ark1'!#REF!</f>
        <v>#REF!</v>
      </c>
      <c r="AI315" s="11" t="e">
        <f>+'Ark1'!#REF!</f>
        <v>#REF!</v>
      </c>
      <c r="AJ315" s="11" t="e">
        <f>+'Ark1'!#REF!</f>
        <v>#REF!</v>
      </c>
      <c r="AK315" s="11" t="e">
        <f>+'Ark1'!#REF!</f>
        <v>#REF!</v>
      </c>
      <c r="AL315" s="1" t="e">
        <f t="shared" si="12"/>
        <v>#REF!</v>
      </c>
      <c r="AM315" s="1" t="e">
        <f t="shared" si="13"/>
        <v>#REF!</v>
      </c>
      <c r="AN315" s="46"/>
      <c r="AO315" s="1"/>
      <c r="AP315" s="1"/>
      <c r="AQ315" s="1"/>
      <c r="AR315" s="1"/>
      <c r="AS315" s="1"/>
      <c r="AT315" s="1"/>
    </row>
    <row r="316" spans="23:46">
      <c r="W316" s="46"/>
      <c r="X316" t="e">
        <f>+'Ark1'!#REF!</f>
        <v>#REF!</v>
      </c>
      <c r="Y316" t="e">
        <f>+'Ark1'!#REF!</f>
        <v>#REF!</v>
      </c>
      <c r="Z316" s="3">
        <v>0</v>
      </c>
      <c r="AA316" t="e">
        <f>+'Ark1'!#REF!</f>
        <v>#REF!</v>
      </c>
      <c r="AB316" t="e">
        <f>+'Ark1'!#REF!</f>
        <v>#REF!</v>
      </c>
      <c r="AC316" s="195" t="e">
        <f>+'Ark1'!#REF!</f>
        <v>#REF!</v>
      </c>
      <c r="AD316" s="195" t="e">
        <f>+'Ark1'!#REF!</f>
        <v>#REF!</v>
      </c>
      <c r="AE316" s="1" t="e">
        <f>+'Ark1'!#REF!</f>
        <v>#REF!</v>
      </c>
      <c r="AF316" s="1" t="e">
        <f>+'Ark1'!#REF!</f>
        <v>#REF!</v>
      </c>
      <c r="AG316" s="92" t="e">
        <f>+'Ark1'!#REF!</f>
        <v>#REF!</v>
      </c>
      <c r="AH316" s="92" t="e">
        <f>+'Ark1'!#REF!</f>
        <v>#REF!</v>
      </c>
      <c r="AI316" s="11" t="e">
        <f>+'Ark1'!#REF!</f>
        <v>#REF!</v>
      </c>
      <c r="AJ316" s="11" t="e">
        <f>+'Ark1'!#REF!</f>
        <v>#REF!</v>
      </c>
      <c r="AK316" s="11" t="e">
        <f>+'Ark1'!#REF!</f>
        <v>#REF!</v>
      </c>
      <c r="AL316" s="1" t="e">
        <f t="shared" si="12"/>
        <v>#REF!</v>
      </c>
      <c r="AM316" s="1" t="e">
        <f t="shared" si="13"/>
        <v>#REF!</v>
      </c>
      <c r="AN316" s="46"/>
      <c r="AO316" s="1"/>
      <c r="AP316" s="1"/>
      <c r="AQ316" s="1"/>
      <c r="AR316" s="1"/>
      <c r="AS316" s="1"/>
      <c r="AT316" s="1"/>
    </row>
    <row r="317" spans="23:46">
      <c r="W317" s="46"/>
      <c r="X317" t="e">
        <f>+'Ark1'!#REF!</f>
        <v>#REF!</v>
      </c>
      <c r="Y317" t="e">
        <f>+'Ark1'!#REF!</f>
        <v>#REF!</v>
      </c>
      <c r="Z317" s="3">
        <v>0</v>
      </c>
      <c r="AA317" t="e">
        <f>+'Ark1'!#REF!</f>
        <v>#REF!</v>
      </c>
      <c r="AB317" t="e">
        <f>+'Ark1'!#REF!</f>
        <v>#REF!</v>
      </c>
      <c r="AC317" s="195" t="e">
        <f>+'Ark1'!#REF!</f>
        <v>#REF!</v>
      </c>
      <c r="AD317" s="195" t="e">
        <f>+'Ark1'!#REF!</f>
        <v>#REF!</v>
      </c>
      <c r="AE317" s="1" t="e">
        <f>+'Ark1'!#REF!</f>
        <v>#REF!</v>
      </c>
      <c r="AF317" s="1" t="e">
        <f>+'Ark1'!#REF!</f>
        <v>#REF!</v>
      </c>
      <c r="AG317" s="92" t="e">
        <f>+'Ark1'!#REF!</f>
        <v>#REF!</v>
      </c>
      <c r="AH317" s="92" t="e">
        <f>+'Ark1'!#REF!</f>
        <v>#REF!</v>
      </c>
      <c r="AI317" s="11" t="e">
        <f>+'Ark1'!#REF!</f>
        <v>#REF!</v>
      </c>
      <c r="AJ317" s="11" t="e">
        <f>+'Ark1'!#REF!</f>
        <v>#REF!</v>
      </c>
      <c r="AK317" s="11" t="e">
        <f>+'Ark1'!#REF!</f>
        <v>#REF!</v>
      </c>
      <c r="AL317" s="1" t="e">
        <f t="shared" si="12"/>
        <v>#REF!</v>
      </c>
      <c r="AM317" s="1" t="e">
        <f t="shared" si="13"/>
        <v>#REF!</v>
      </c>
      <c r="AN317" s="46"/>
      <c r="AO317" s="1"/>
      <c r="AP317" s="1"/>
      <c r="AQ317" s="1"/>
      <c r="AR317" s="1"/>
      <c r="AS317" s="1"/>
      <c r="AT317" s="1"/>
    </row>
    <row r="318" spans="23:46">
      <c r="W318" s="46"/>
      <c r="X318" t="e">
        <f>+'Ark1'!#REF!</f>
        <v>#REF!</v>
      </c>
      <c r="Y318" t="e">
        <f>+'Ark1'!#REF!</f>
        <v>#REF!</v>
      </c>
      <c r="Z318" s="3">
        <v>0</v>
      </c>
      <c r="AA318" t="e">
        <f>+'Ark1'!#REF!</f>
        <v>#REF!</v>
      </c>
      <c r="AB318" t="e">
        <f>+'Ark1'!#REF!</f>
        <v>#REF!</v>
      </c>
      <c r="AC318" s="195" t="e">
        <f>+'Ark1'!#REF!</f>
        <v>#REF!</v>
      </c>
      <c r="AD318" s="195" t="e">
        <f>+'Ark1'!#REF!</f>
        <v>#REF!</v>
      </c>
      <c r="AE318" s="1" t="e">
        <f>+'Ark1'!#REF!</f>
        <v>#REF!</v>
      </c>
      <c r="AF318" s="1" t="e">
        <f>+'Ark1'!#REF!</f>
        <v>#REF!</v>
      </c>
      <c r="AG318" s="92" t="e">
        <f>+'Ark1'!#REF!</f>
        <v>#REF!</v>
      </c>
      <c r="AH318" s="92" t="e">
        <f>+'Ark1'!#REF!</f>
        <v>#REF!</v>
      </c>
      <c r="AI318" s="11" t="e">
        <f>+'Ark1'!#REF!</f>
        <v>#REF!</v>
      </c>
      <c r="AJ318" s="11" t="e">
        <f>+'Ark1'!#REF!</f>
        <v>#REF!</v>
      </c>
      <c r="AK318" s="11" t="e">
        <f>+'Ark1'!#REF!</f>
        <v>#REF!</v>
      </c>
      <c r="AL318" s="1" t="e">
        <f t="shared" si="12"/>
        <v>#REF!</v>
      </c>
      <c r="AM318" s="1" t="e">
        <f t="shared" si="13"/>
        <v>#REF!</v>
      </c>
      <c r="AN318" s="46"/>
      <c r="AO318" s="1"/>
      <c r="AP318" s="1"/>
      <c r="AQ318" s="1"/>
      <c r="AR318" s="1"/>
      <c r="AS318" s="1"/>
      <c r="AT318" s="1"/>
    </row>
    <row r="319" spans="23:46">
      <c r="W319" s="46"/>
      <c r="X319" t="e">
        <f>+'Ark1'!#REF!</f>
        <v>#REF!</v>
      </c>
      <c r="Y319" t="e">
        <f>+'Ark1'!#REF!</f>
        <v>#REF!</v>
      </c>
      <c r="Z319" s="3">
        <v>0</v>
      </c>
      <c r="AA319" t="e">
        <f>+'Ark1'!#REF!</f>
        <v>#REF!</v>
      </c>
      <c r="AB319" t="e">
        <f>+'Ark1'!#REF!</f>
        <v>#REF!</v>
      </c>
      <c r="AC319" s="195" t="e">
        <f>+'Ark1'!#REF!</f>
        <v>#REF!</v>
      </c>
      <c r="AD319" s="195" t="e">
        <f>+'Ark1'!#REF!</f>
        <v>#REF!</v>
      </c>
      <c r="AE319" s="1" t="e">
        <f>+'Ark1'!#REF!</f>
        <v>#REF!</v>
      </c>
      <c r="AF319" s="1" t="e">
        <f>+'Ark1'!#REF!</f>
        <v>#REF!</v>
      </c>
      <c r="AG319" s="92" t="e">
        <f>+'Ark1'!#REF!</f>
        <v>#REF!</v>
      </c>
      <c r="AH319" s="92" t="e">
        <f>+'Ark1'!#REF!</f>
        <v>#REF!</v>
      </c>
      <c r="AI319" s="11" t="e">
        <f>+'Ark1'!#REF!</f>
        <v>#REF!</v>
      </c>
      <c r="AJ319" s="11" t="e">
        <f>+'Ark1'!#REF!</f>
        <v>#REF!</v>
      </c>
      <c r="AK319" s="11" t="e">
        <f>+'Ark1'!#REF!</f>
        <v>#REF!</v>
      </c>
      <c r="AL319" s="1" t="e">
        <f t="shared" si="12"/>
        <v>#REF!</v>
      </c>
      <c r="AM319" s="1" t="e">
        <f t="shared" si="13"/>
        <v>#REF!</v>
      </c>
      <c r="AN319" s="46"/>
      <c r="AO319" s="1"/>
      <c r="AP319" s="1"/>
      <c r="AQ319" s="1"/>
      <c r="AR319" s="1"/>
      <c r="AS319" s="1"/>
      <c r="AT319" s="1"/>
    </row>
    <row r="320" spans="23:46">
      <c r="W320" s="46"/>
      <c r="X320" t="e">
        <f>+'Ark1'!#REF!</f>
        <v>#REF!</v>
      </c>
      <c r="Y320" t="e">
        <f>+'Ark1'!#REF!</f>
        <v>#REF!</v>
      </c>
      <c r="Z320" s="3">
        <v>0</v>
      </c>
      <c r="AA320" t="e">
        <f>+'Ark1'!#REF!</f>
        <v>#REF!</v>
      </c>
      <c r="AB320" t="e">
        <f>+'Ark1'!#REF!</f>
        <v>#REF!</v>
      </c>
      <c r="AC320" s="195" t="e">
        <f>+'Ark1'!#REF!</f>
        <v>#REF!</v>
      </c>
      <c r="AD320" s="195" t="e">
        <f>+'Ark1'!#REF!</f>
        <v>#REF!</v>
      </c>
      <c r="AE320" s="1" t="e">
        <f>+'Ark1'!#REF!</f>
        <v>#REF!</v>
      </c>
      <c r="AF320" s="1" t="e">
        <f>+'Ark1'!#REF!</f>
        <v>#REF!</v>
      </c>
      <c r="AG320" s="92" t="e">
        <f>+'Ark1'!#REF!</f>
        <v>#REF!</v>
      </c>
      <c r="AH320" s="92" t="e">
        <f>+'Ark1'!#REF!</f>
        <v>#REF!</v>
      </c>
      <c r="AI320" s="11" t="e">
        <f>+'Ark1'!#REF!</f>
        <v>#REF!</v>
      </c>
      <c r="AJ320" s="11" t="e">
        <f>+'Ark1'!#REF!</f>
        <v>#REF!</v>
      </c>
      <c r="AK320" s="11" t="e">
        <f>+'Ark1'!#REF!</f>
        <v>#REF!</v>
      </c>
      <c r="AL320" s="1" t="e">
        <f t="shared" si="12"/>
        <v>#REF!</v>
      </c>
      <c r="AM320" s="1" t="e">
        <f t="shared" si="13"/>
        <v>#REF!</v>
      </c>
      <c r="AN320" s="46"/>
      <c r="AO320" s="1"/>
      <c r="AP320" s="1"/>
      <c r="AQ320" s="1"/>
      <c r="AR320" s="1"/>
      <c r="AS320" s="1"/>
      <c r="AT320" s="1"/>
    </row>
    <row r="321" spans="23:46">
      <c r="W321" s="46"/>
      <c r="X321" t="e">
        <f>+'Ark1'!#REF!</f>
        <v>#REF!</v>
      </c>
      <c r="Y321" t="e">
        <f>+'Ark1'!#REF!</f>
        <v>#REF!</v>
      </c>
      <c r="Z321" s="3">
        <v>0</v>
      </c>
      <c r="AA321" t="e">
        <f>+'Ark1'!#REF!</f>
        <v>#REF!</v>
      </c>
      <c r="AB321" t="e">
        <f>+'Ark1'!#REF!</f>
        <v>#REF!</v>
      </c>
      <c r="AC321" s="195" t="e">
        <f>+'Ark1'!#REF!</f>
        <v>#REF!</v>
      </c>
      <c r="AD321" s="195" t="e">
        <f>+'Ark1'!#REF!</f>
        <v>#REF!</v>
      </c>
      <c r="AE321" s="1" t="e">
        <f>+'Ark1'!#REF!</f>
        <v>#REF!</v>
      </c>
      <c r="AF321" s="1" t="e">
        <f>+'Ark1'!#REF!</f>
        <v>#REF!</v>
      </c>
      <c r="AG321" s="92" t="e">
        <f>+'Ark1'!#REF!</f>
        <v>#REF!</v>
      </c>
      <c r="AH321" s="92" t="e">
        <f>+'Ark1'!#REF!</f>
        <v>#REF!</v>
      </c>
      <c r="AI321" s="11" t="e">
        <f>+'Ark1'!#REF!</f>
        <v>#REF!</v>
      </c>
      <c r="AJ321" s="11" t="e">
        <f>+'Ark1'!#REF!</f>
        <v>#REF!</v>
      </c>
      <c r="AK321" s="11" t="e">
        <f>+'Ark1'!#REF!</f>
        <v>#REF!</v>
      </c>
      <c r="AL321" s="1" t="e">
        <f t="shared" si="12"/>
        <v>#REF!</v>
      </c>
      <c r="AM321" s="1" t="e">
        <f t="shared" si="13"/>
        <v>#REF!</v>
      </c>
      <c r="AN321" s="46"/>
      <c r="AO321" s="1"/>
      <c r="AP321" s="1"/>
      <c r="AQ321" s="1"/>
      <c r="AR321" s="1"/>
      <c r="AS321" s="1"/>
      <c r="AT321" s="1"/>
    </row>
    <row r="322" spans="23:46">
      <c r="W322" s="46"/>
      <c r="X322" t="e">
        <f>+'Ark1'!#REF!</f>
        <v>#REF!</v>
      </c>
      <c r="Y322" t="e">
        <f>+'Ark1'!#REF!</f>
        <v>#REF!</v>
      </c>
      <c r="Z322" s="3">
        <v>0</v>
      </c>
      <c r="AA322" t="e">
        <f>+'Ark1'!#REF!</f>
        <v>#REF!</v>
      </c>
      <c r="AB322" t="e">
        <f>+'Ark1'!#REF!</f>
        <v>#REF!</v>
      </c>
      <c r="AC322" s="195" t="e">
        <f>+'Ark1'!#REF!</f>
        <v>#REF!</v>
      </c>
      <c r="AD322" s="195" t="e">
        <f>+'Ark1'!#REF!</f>
        <v>#REF!</v>
      </c>
      <c r="AE322" s="1" t="e">
        <f>+'Ark1'!#REF!</f>
        <v>#REF!</v>
      </c>
      <c r="AF322" s="1" t="e">
        <f>+'Ark1'!#REF!</f>
        <v>#REF!</v>
      </c>
      <c r="AG322" s="92" t="e">
        <f>+'Ark1'!#REF!</f>
        <v>#REF!</v>
      </c>
      <c r="AH322" s="92" t="e">
        <f>+'Ark1'!#REF!</f>
        <v>#REF!</v>
      </c>
      <c r="AI322" s="11" t="e">
        <f>+'Ark1'!#REF!</f>
        <v>#REF!</v>
      </c>
      <c r="AJ322" s="11" t="e">
        <f>+'Ark1'!#REF!</f>
        <v>#REF!</v>
      </c>
      <c r="AK322" s="11" t="e">
        <f>+'Ark1'!#REF!</f>
        <v>#REF!</v>
      </c>
      <c r="AL322" s="1" t="e">
        <f t="shared" si="12"/>
        <v>#REF!</v>
      </c>
      <c r="AM322" s="1" t="e">
        <f t="shared" si="13"/>
        <v>#REF!</v>
      </c>
      <c r="AN322" s="46"/>
      <c r="AO322" s="1"/>
      <c r="AP322" s="1"/>
      <c r="AQ322" s="1"/>
      <c r="AR322" s="1"/>
      <c r="AS322" s="1"/>
      <c r="AT322" s="1"/>
    </row>
    <row r="323" spans="23:46">
      <c r="W323" s="46"/>
      <c r="X323" t="e">
        <f>+'Ark1'!#REF!</f>
        <v>#REF!</v>
      </c>
      <c r="Y323" t="e">
        <f>+'Ark1'!#REF!</f>
        <v>#REF!</v>
      </c>
      <c r="Z323" s="3">
        <v>0</v>
      </c>
      <c r="AA323" t="e">
        <f>+'Ark1'!#REF!</f>
        <v>#REF!</v>
      </c>
      <c r="AB323" t="e">
        <f>+'Ark1'!#REF!</f>
        <v>#REF!</v>
      </c>
      <c r="AC323" s="195" t="e">
        <f>+'Ark1'!#REF!</f>
        <v>#REF!</v>
      </c>
      <c r="AD323" s="195" t="e">
        <f>+'Ark1'!#REF!</f>
        <v>#REF!</v>
      </c>
      <c r="AE323" s="1" t="e">
        <f>+'Ark1'!#REF!</f>
        <v>#REF!</v>
      </c>
      <c r="AF323" s="1" t="e">
        <f>+'Ark1'!#REF!</f>
        <v>#REF!</v>
      </c>
      <c r="AG323" s="92" t="e">
        <f>+'Ark1'!#REF!</f>
        <v>#REF!</v>
      </c>
      <c r="AH323" s="92" t="e">
        <f>+'Ark1'!#REF!</f>
        <v>#REF!</v>
      </c>
      <c r="AI323" s="11" t="e">
        <f>+'Ark1'!#REF!</f>
        <v>#REF!</v>
      </c>
      <c r="AJ323" s="11" t="e">
        <f>+'Ark1'!#REF!</f>
        <v>#REF!</v>
      </c>
      <c r="AK323" s="11" t="e">
        <f>+'Ark1'!#REF!</f>
        <v>#REF!</v>
      </c>
      <c r="AL323" s="1" t="e">
        <f t="shared" si="12"/>
        <v>#REF!</v>
      </c>
      <c r="AM323" s="1" t="e">
        <f t="shared" si="13"/>
        <v>#REF!</v>
      </c>
      <c r="AN323" s="46"/>
      <c r="AO323" s="1"/>
      <c r="AP323" s="1"/>
      <c r="AQ323" s="1"/>
      <c r="AR323" s="1"/>
      <c r="AS323" s="1"/>
      <c r="AT323" s="1"/>
    </row>
    <row r="324" spans="23:46">
      <c r="W324" s="46"/>
      <c r="X324" t="e">
        <f>+'Ark1'!#REF!</f>
        <v>#REF!</v>
      </c>
      <c r="Y324" t="e">
        <f>+'Ark1'!#REF!</f>
        <v>#REF!</v>
      </c>
      <c r="Z324" s="3">
        <v>0</v>
      </c>
      <c r="AA324" t="e">
        <f>+'Ark1'!#REF!</f>
        <v>#REF!</v>
      </c>
      <c r="AB324" t="e">
        <f>+'Ark1'!#REF!</f>
        <v>#REF!</v>
      </c>
      <c r="AC324" s="195" t="e">
        <f>+'Ark1'!#REF!</f>
        <v>#REF!</v>
      </c>
      <c r="AD324" s="195" t="e">
        <f>+'Ark1'!#REF!</f>
        <v>#REF!</v>
      </c>
      <c r="AE324" s="1" t="e">
        <f>+'Ark1'!#REF!</f>
        <v>#REF!</v>
      </c>
      <c r="AF324" s="1" t="e">
        <f>+'Ark1'!#REF!</f>
        <v>#REF!</v>
      </c>
      <c r="AG324" s="92" t="e">
        <f>+'Ark1'!#REF!</f>
        <v>#REF!</v>
      </c>
      <c r="AH324" s="92" t="e">
        <f>+'Ark1'!#REF!</f>
        <v>#REF!</v>
      </c>
      <c r="AI324" s="11" t="e">
        <f>+'Ark1'!#REF!</f>
        <v>#REF!</v>
      </c>
      <c r="AJ324" s="11" t="e">
        <f>+'Ark1'!#REF!</f>
        <v>#REF!</v>
      </c>
      <c r="AK324" s="11" t="e">
        <f>+'Ark1'!#REF!</f>
        <v>#REF!</v>
      </c>
      <c r="AL324" s="1" t="e">
        <f t="shared" si="12"/>
        <v>#REF!</v>
      </c>
      <c r="AM324" s="1" t="e">
        <f t="shared" si="13"/>
        <v>#REF!</v>
      </c>
      <c r="AN324" s="46"/>
      <c r="AO324" s="1"/>
      <c r="AP324" s="1"/>
      <c r="AQ324" s="1"/>
      <c r="AR324" s="1"/>
      <c r="AS324" s="1"/>
      <c r="AT324" s="1"/>
    </row>
    <row r="325" spans="23:46">
      <c r="W325" s="46"/>
      <c r="X325" t="e">
        <f>+'Ark1'!#REF!</f>
        <v>#REF!</v>
      </c>
      <c r="Y325" t="e">
        <f>+'Ark1'!#REF!</f>
        <v>#REF!</v>
      </c>
      <c r="Z325" s="3">
        <v>0</v>
      </c>
      <c r="AA325" t="e">
        <f>+'Ark1'!#REF!</f>
        <v>#REF!</v>
      </c>
      <c r="AB325" t="e">
        <f>+'Ark1'!#REF!</f>
        <v>#REF!</v>
      </c>
      <c r="AC325" s="195" t="e">
        <f>+'Ark1'!#REF!</f>
        <v>#REF!</v>
      </c>
      <c r="AD325" s="195" t="e">
        <f>+'Ark1'!#REF!</f>
        <v>#REF!</v>
      </c>
      <c r="AE325" s="1" t="e">
        <f>+'Ark1'!#REF!</f>
        <v>#REF!</v>
      </c>
      <c r="AF325" s="1" t="e">
        <f>+'Ark1'!#REF!</f>
        <v>#REF!</v>
      </c>
      <c r="AG325" s="92" t="e">
        <f>+'Ark1'!#REF!</f>
        <v>#REF!</v>
      </c>
      <c r="AH325" s="92" t="e">
        <f>+'Ark1'!#REF!</f>
        <v>#REF!</v>
      </c>
      <c r="AI325" s="11" t="e">
        <f>+'Ark1'!#REF!</f>
        <v>#REF!</v>
      </c>
      <c r="AJ325" s="11" t="e">
        <f>+'Ark1'!#REF!</f>
        <v>#REF!</v>
      </c>
      <c r="AK325" s="11" t="e">
        <f>+'Ark1'!#REF!</f>
        <v>#REF!</v>
      </c>
      <c r="AL325" s="1" t="e">
        <f t="shared" si="12"/>
        <v>#REF!</v>
      </c>
      <c r="AM325" s="1" t="e">
        <f t="shared" si="13"/>
        <v>#REF!</v>
      </c>
      <c r="AN325" s="46"/>
      <c r="AO325" s="1"/>
      <c r="AP325" s="1"/>
      <c r="AQ325" s="1"/>
      <c r="AR325" s="1"/>
      <c r="AS325" s="1"/>
      <c r="AT325" s="1"/>
    </row>
    <row r="326" spans="23:46">
      <c r="W326" s="46"/>
      <c r="X326" t="e">
        <f>+'Ark1'!#REF!</f>
        <v>#REF!</v>
      </c>
      <c r="Y326" t="e">
        <f>+'Ark1'!#REF!</f>
        <v>#REF!</v>
      </c>
      <c r="Z326" s="3">
        <v>0</v>
      </c>
      <c r="AA326" t="e">
        <f>+'Ark1'!#REF!</f>
        <v>#REF!</v>
      </c>
      <c r="AB326" t="e">
        <f>+'Ark1'!#REF!</f>
        <v>#REF!</v>
      </c>
      <c r="AC326" s="195" t="e">
        <f>+'Ark1'!#REF!</f>
        <v>#REF!</v>
      </c>
      <c r="AD326" s="195" t="e">
        <f>+'Ark1'!#REF!</f>
        <v>#REF!</v>
      </c>
      <c r="AE326" s="1" t="e">
        <f>+'Ark1'!#REF!</f>
        <v>#REF!</v>
      </c>
      <c r="AF326" s="1" t="e">
        <f>+'Ark1'!#REF!</f>
        <v>#REF!</v>
      </c>
      <c r="AG326" s="92" t="e">
        <f>+'Ark1'!#REF!</f>
        <v>#REF!</v>
      </c>
      <c r="AH326" s="92" t="e">
        <f>+'Ark1'!#REF!</f>
        <v>#REF!</v>
      </c>
      <c r="AI326" s="11" t="e">
        <f>+'Ark1'!#REF!</f>
        <v>#REF!</v>
      </c>
      <c r="AJ326" s="11" t="e">
        <f>+'Ark1'!#REF!</f>
        <v>#REF!</v>
      </c>
      <c r="AK326" s="11" t="e">
        <f>+'Ark1'!#REF!</f>
        <v>#REF!</v>
      </c>
      <c r="AL326" s="1" t="e">
        <f t="shared" si="12"/>
        <v>#REF!</v>
      </c>
      <c r="AM326" s="1" t="e">
        <f t="shared" si="13"/>
        <v>#REF!</v>
      </c>
      <c r="AN326" s="46"/>
      <c r="AO326" s="1"/>
      <c r="AP326" s="1"/>
      <c r="AQ326" s="1"/>
      <c r="AR326" s="1"/>
      <c r="AS326" s="1"/>
      <c r="AT326" s="1"/>
    </row>
    <row r="327" spans="23:46">
      <c r="W327" s="46"/>
      <c r="X327" t="e">
        <f>+'Ark1'!#REF!</f>
        <v>#REF!</v>
      </c>
      <c r="Y327" t="e">
        <f>+'Ark1'!#REF!</f>
        <v>#REF!</v>
      </c>
      <c r="Z327" s="3">
        <v>0</v>
      </c>
      <c r="AA327" t="e">
        <f>+'Ark1'!#REF!</f>
        <v>#REF!</v>
      </c>
      <c r="AB327" t="e">
        <f>+'Ark1'!#REF!</f>
        <v>#REF!</v>
      </c>
      <c r="AC327" s="195" t="e">
        <f>+'Ark1'!#REF!</f>
        <v>#REF!</v>
      </c>
      <c r="AD327" s="195" t="e">
        <f>+'Ark1'!#REF!</f>
        <v>#REF!</v>
      </c>
      <c r="AE327" s="1" t="e">
        <f>+'Ark1'!#REF!</f>
        <v>#REF!</v>
      </c>
      <c r="AF327" s="1" t="e">
        <f>+'Ark1'!#REF!</f>
        <v>#REF!</v>
      </c>
      <c r="AG327" s="92" t="e">
        <f>+'Ark1'!#REF!</f>
        <v>#REF!</v>
      </c>
      <c r="AH327" s="92" t="e">
        <f>+'Ark1'!#REF!</f>
        <v>#REF!</v>
      </c>
      <c r="AI327" s="11" t="e">
        <f>+'Ark1'!#REF!</f>
        <v>#REF!</v>
      </c>
      <c r="AJ327" s="11" t="e">
        <f>+'Ark1'!#REF!</f>
        <v>#REF!</v>
      </c>
      <c r="AK327" s="11" t="e">
        <f>+'Ark1'!#REF!</f>
        <v>#REF!</v>
      </c>
      <c r="AL327" s="1" t="e">
        <f t="shared" si="12"/>
        <v>#REF!</v>
      </c>
      <c r="AM327" s="1" t="e">
        <f t="shared" si="13"/>
        <v>#REF!</v>
      </c>
      <c r="AN327" s="46"/>
      <c r="AO327" s="1"/>
      <c r="AP327" s="1"/>
      <c r="AQ327" s="1"/>
      <c r="AR327" s="1"/>
      <c r="AS327" s="1"/>
      <c r="AT327" s="1"/>
    </row>
    <row r="328" spans="23:46">
      <c r="W328" s="46"/>
      <c r="X328" t="e">
        <f>+'Ark1'!#REF!</f>
        <v>#REF!</v>
      </c>
      <c r="Y328" t="e">
        <f>+'Ark1'!#REF!</f>
        <v>#REF!</v>
      </c>
      <c r="Z328" s="3">
        <v>0</v>
      </c>
      <c r="AA328" t="e">
        <f>+'Ark1'!#REF!</f>
        <v>#REF!</v>
      </c>
      <c r="AB328" t="e">
        <f>+'Ark1'!#REF!</f>
        <v>#REF!</v>
      </c>
      <c r="AC328" s="195" t="e">
        <f>+'Ark1'!#REF!</f>
        <v>#REF!</v>
      </c>
      <c r="AD328" s="195" t="e">
        <f>+'Ark1'!#REF!</f>
        <v>#REF!</v>
      </c>
      <c r="AE328" s="1" t="e">
        <f>+'Ark1'!#REF!</f>
        <v>#REF!</v>
      </c>
      <c r="AF328" s="1" t="e">
        <f>+'Ark1'!#REF!</f>
        <v>#REF!</v>
      </c>
      <c r="AG328" s="92" t="e">
        <f>+'Ark1'!#REF!</f>
        <v>#REF!</v>
      </c>
      <c r="AH328" s="92" t="e">
        <f>+'Ark1'!#REF!</f>
        <v>#REF!</v>
      </c>
      <c r="AI328" s="11" t="e">
        <f>+'Ark1'!#REF!</f>
        <v>#REF!</v>
      </c>
      <c r="AJ328" s="11" t="e">
        <f>+'Ark1'!#REF!</f>
        <v>#REF!</v>
      </c>
      <c r="AK328" s="11" t="e">
        <f>+'Ark1'!#REF!</f>
        <v>#REF!</v>
      </c>
      <c r="AL328" s="1" t="e">
        <f t="shared" si="12"/>
        <v>#REF!</v>
      </c>
      <c r="AM328" s="1" t="e">
        <f t="shared" si="13"/>
        <v>#REF!</v>
      </c>
      <c r="AN328" s="46"/>
      <c r="AO328" s="1"/>
      <c r="AP328" s="1"/>
      <c r="AQ328" s="1"/>
      <c r="AR328" s="1"/>
      <c r="AS328" s="1"/>
      <c r="AT328" s="1"/>
    </row>
    <row r="329" spans="23:46">
      <c r="W329" s="46"/>
      <c r="X329" t="e">
        <f>+'Ark1'!#REF!</f>
        <v>#REF!</v>
      </c>
      <c r="Y329" t="e">
        <f>+'Ark1'!#REF!</f>
        <v>#REF!</v>
      </c>
      <c r="Z329" s="3">
        <v>0</v>
      </c>
      <c r="AA329" t="e">
        <f>+'Ark1'!#REF!</f>
        <v>#REF!</v>
      </c>
      <c r="AB329" t="e">
        <f>+'Ark1'!#REF!</f>
        <v>#REF!</v>
      </c>
      <c r="AC329" s="195" t="e">
        <f>+'Ark1'!#REF!</f>
        <v>#REF!</v>
      </c>
      <c r="AD329" s="195" t="e">
        <f>+'Ark1'!#REF!</f>
        <v>#REF!</v>
      </c>
      <c r="AE329" s="1" t="e">
        <f>+'Ark1'!#REF!</f>
        <v>#REF!</v>
      </c>
      <c r="AF329" s="1" t="e">
        <f>+'Ark1'!#REF!</f>
        <v>#REF!</v>
      </c>
      <c r="AG329" s="92" t="e">
        <f>+'Ark1'!#REF!</f>
        <v>#REF!</v>
      </c>
      <c r="AH329" s="92" t="e">
        <f>+'Ark1'!#REF!</f>
        <v>#REF!</v>
      </c>
      <c r="AI329" s="11" t="e">
        <f>+'Ark1'!#REF!</f>
        <v>#REF!</v>
      </c>
      <c r="AJ329" s="11" t="e">
        <f>+'Ark1'!#REF!</f>
        <v>#REF!</v>
      </c>
      <c r="AK329" s="11" t="e">
        <f>+'Ark1'!#REF!</f>
        <v>#REF!</v>
      </c>
      <c r="AL329" s="1" t="e">
        <f t="shared" si="12"/>
        <v>#REF!</v>
      </c>
      <c r="AM329" s="1" t="e">
        <f t="shared" si="13"/>
        <v>#REF!</v>
      </c>
      <c r="AN329" s="46"/>
    </row>
    <row r="330" spans="23:46"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89"/>
      <c r="AI330" s="46"/>
      <c r="AJ330" s="46"/>
      <c r="AK330" s="46"/>
      <c r="AL330" s="46"/>
      <c r="AM330" s="46"/>
      <c r="AN330" s="46"/>
    </row>
    <row r="331" spans="23:46"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89"/>
      <c r="AI331" s="46"/>
      <c r="AJ331" s="46"/>
      <c r="AK331" s="46"/>
      <c r="AL331" s="46"/>
      <c r="AM331" s="46"/>
      <c r="AN331" s="46"/>
    </row>
  </sheetData>
  <mergeCells count="1">
    <mergeCell ref="AJ5:AK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220"/>
  <sheetViews>
    <sheetView zoomScale="86" zoomScaleNormal="86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I5" sqref="I5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7.36328125" customWidth="1"/>
    <col min="5" max="5" width="7" customWidth="1"/>
    <col min="6" max="6" width="7.26953125" style="313" customWidth="1"/>
    <col min="7" max="7" width="6.453125" style="92" customWidth="1"/>
    <col min="8" max="8" width="5" style="394" customWidth="1"/>
    <col min="9" max="9" width="5.36328125" style="92" customWidth="1"/>
    <col min="10" max="10" width="1" style="92" customWidth="1"/>
    <col min="11" max="11" width="7.1796875" style="477" customWidth="1"/>
    <col min="12" max="12" width="2" style="394" customWidth="1"/>
    <col min="13" max="13" width="6.81640625" customWidth="1"/>
    <col min="14" max="14" width="5" style="425" customWidth="1"/>
    <col min="15" max="15" width="1.36328125" style="1" customWidth="1"/>
    <col min="16" max="16" width="6" style="394" customWidth="1"/>
    <col min="17" max="17" width="1.36328125" style="425" customWidth="1"/>
    <col min="18" max="18" width="5.90625" style="425" customWidth="1"/>
    <col min="19" max="19" width="1.36328125" style="1" customWidth="1"/>
    <col min="20" max="20" width="7.08984375" customWidth="1"/>
    <col min="21" max="21" width="6.81640625" style="92" customWidth="1"/>
    <col min="22" max="22" width="7" style="11" customWidth="1"/>
    <col min="23" max="23" width="6.08984375" style="11" customWidth="1"/>
    <col min="24" max="24" width="5.81640625" style="11" customWidth="1"/>
    <col min="25" max="25" width="6.08984375" style="11" customWidth="1"/>
    <col min="26" max="26" width="5.54296875" style="11" customWidth="1"/>
    <col min="27" max="27" width="6.90625" style="92" customWidth="1"/>
    <col min="28" max="28" width="5.81640625" customWidth="1"/>
    <col min="29" max="29" width="7" customWidth="1"/>
    <col min="30" max="30" width="6.36328125" style="11" customWidth="1"/>
    <col min="31" max="31" width="4.90625" style="11" customWidth="1"/>
    <col min="32" max="32" width="7.1796875" style="11" customWidth="1"/>
    <col min="33" max="33" width="8" customWidth="1"/>
    <col min="34" max="34" width="8.36328125" style="11" customWidth="1"/>
    <col min="47" max="47" width="14" customWidth="1"/>
    <col min="48" max="48" width="12.54296875" customWidth="1"/>
    <col min="49" max="49" width="10.90625" customWidth="1"/>
  </cols>
  <sheetData>
    <row r="1" spans="1:57" ht="15.6">
      <c r="A1" s="46"/>
      <c r="B1" s="46"/>
      <c r="C1" s="46"/>
      <c r="D1" s="46"/>
      <c r="E1" s="46"/>
      <c r="F1" s="316"/>
      <c r="G1" s="89"/>
      <c r="H1" s="386"/>
      <c r="I1" s="89"/>
      <c r="J1" s="89"/>
      <c r="K1" s="496"/>
      <c r="L1" s="386"/>
      <c r="M1" s="46"/>
      <c r="N1" s="429"/>
      <c r="O1" s="149"/>
      <c r="P1" s="386"/>
      <c r="Q1" s="429"/>
      <c r="R1" s="429"/>
      <c r="S1" s="149"/>
      <c r="T1" s="46"/>
      <c r="U1" s="89"/>
      <c r="V1" s="71"/>
      <c r="W1" s="71"/>
      <c r="X1" s="71"/>
      <c r="Y1" s="71"/>
      <c r="Z1" s="71"/>
      <c r="AA1" s="89"/>
      <c r="AB1" s="46"/>
      <c r="AC1" s="46"/>
      <c r="AD1" s="71"/>
      <c r="AE1" s="71"/>
      <c r="AF1" s="71"/>
      <c r="AG1" s="46"/>
      <c r="AH1" s="71"/>
      <c r="AI1" s="46"/>
      <c r="AJ1" s="4"/>
      <c r="AK1" s="58"/>
      <c r="AL1" s="58"/>
      <c r="AM1" s="1"/>
      <c r="AN1" s="5"/>
    </row>
    <row r="2" spans="1:57" s="181" customFormat="1" ht="31.8">
      <c r="A2" s="180"/>
      <c r="B2" s="180"/>
      <c r="C2" s="137" t="s">
        <v>447</v>
      </c>
      <c r="D2" s="180"/>
      <c r="E2" s="180"/>
      <c r="F2" s="322"/>
      <c r="G2" s="191"/>
      <c r="H2" s="387"/>
      <c r="I2" s="191"/>
      <c r="J2" s="191"/>
      <c r="K2" s="503"/>
      <c r="L2" s="387"/>
      <c r="M2" s="137" t="str">
        <f>+År!B2</f>
        <v>VOKSEN SAU :</v>
      </c>
      <c r="N2" s="430"/>
      <c r="O2" s="280"/>
      <c r="P2" s="387"/>
      <c r="Q2" s="430"/>
      <c r="R2" s="430"/>
      <c r="S2" s="280"/>
      <c r="T2" s="180"/>
      <c r="U2" s="191"/>
      <c r="V2" s="196"/>
      <c r="W2" s="196"/>
      <c r="X2" s="196"/>
      <c r="Y2" s="196"/>
      <c r="Z2" s="196"/>
      <c r="AA2" s="191"/>
      <c r="AB2" s="180"/>
      <c r="AC2" s="180"/>
      <c r="AD2" s="196"/>
      <c r="AE2" s="196"/>
      <c r="AF2" s="196"/>
      <c r="AG2" s="180"/>
      <c r="AH2" s="196"/>
      <c r="AI2" s="180"/>
      <c r="AJ2" s="4"/>
      <c r="AK2" s="58"/>
      <c r="AL2"/>
      <c r="AM2" s="1"/>
      <c r="AN2" s="5"/>
      <c r="AO2"/>
      <c r="AP2"/>
      <c r="AQ2"/>
      <c r="AR2"/>
      <c r="AS2"/>
      <c r="AT2"/>
      <c r="AU2"/>
    </row>
    <row r="3" spans="1:57" ht="15.6">
      <c r="A3" s="46"/>
      <c r="B3" s="46"/>
      <c r="C3" s="46"/>
      <c r="D3" s="46"/>
      <c r="E3" s="46"/>
      <c r="F3" s="316"/>
      <c r="G3" s="89"/>
      <c r="H3" s="386"/>
      <c r="I3" s="89"/>
      <c r="J3" s="89"/>
      <c r="K3" s="496"/>
      <c r="L3" s="386"/>
      <c r="M3" s="46"/>
      <c r="N3" s="429"/>
      <c r="O3" s="149"/>
      <c r="P3" s="386"/>
      <c r="Q3" s="429"/>
      <c r="R3" s="429"/>
      <c r="S3" s="149"/>
      <c r="T3" s="46"/>
      <c r="U3" s="89"/>
      <c r="V3" s="71"/>
      <c r="W3" s="71"/>
      <c r="X3" s="71"/>
      <c r="Y3" s="71"/>
      <c r="Z3" s="71"/>
      <c r="AA3" s="89"/>
      <c r="AB3" s="46"/>
      <c r="AC3" s="46"/>
      <c r="AD3" s="71"/>
      <c r="AE3" s="71"/>
      <c r="AF3" s="71"/>
      <c r="AG3" s="46"/>
      <c r="AH3" s="71"/>
      <c r="AI3" s="46"/>
      <c r="AJ3" s="4"/>
      <c r="AK3" s="58"/>
      <c r="AM3" s="1"/>
      <c r="AN3" s="5"/>
    </row>
    <row r="4" spans="1:57" ht="15.6">
      <c r="A4" s="46"/>
      <c r="B4" s="46"/>
      <c r="C4" s="46"/>
      <c r="D4" s="46"/>
      <c r="E4" s="46"/>
      <c r="F4" s="316"/>
      <c r="G4" s="89"/>
      <c r="H4" s="386"/>
      <c r="I4" s="89"/>
      <c r="J4" s="89"/>
      <c r="K4" s="496"/>
      <c r="L4" s="386"/>
      <c r="M4" s="46"/>
      <c r="N4" s="429"/>
      <c r="O4" s="149"/>
      <c r="P4" s="386"/>
      <c r="Q4" s="429"/>
      <c r="R4" s="429"/>
      <c r="S4" s="149"/>
      <c r="T4" s="46"/>
      <c r="U4" s="89"/>
      <c r="V4" s="71"/>
      <c r="W4" s="71"/>
      <c r="X4" s="71"/>
      <c r="Y4" s="71"/>
      <c r="Z4" s="71"/>
      <c r="AA4" s="89"/>
      <c r="AB4" s="46"/>
      <c r="AC4" s="46"/>
      <c r="AD4" s="71"/>
      <c r="AE4" s="71"/>
      <c r="AF4" s="71"/>
      <c r="AG4" s="46"/>
      <c r="AH4" s="71"/>
      <c r="AI4" s="46"/>
      <c r="AJ4" s="4"/>
      <c r="AK4" s="58"/>
      <c r="AM4" s="1"/>
      <c r="AN4" s="5"/>
      <c r="AV4" s="4"/>
      <c r="AW4" s="4"/>
      <c r="AX4" s="4"/>
      <c r="AY4" s="4"/>
    </row>
    <row r="5" spans="1:57" s="190" customFormat="1" ht="22.2">
      <c r="A5" s="186"/>
      <c r="B5" s="186"/>
      <c r="C5" s="186"/>
      <c r="D5" s="186"/>
      <c r="E5" s="187" t="s">
        <v>5</v>
      </c>
      <c r="F5" s="469"/>
      <c r="G5" s="188">
        <f>+År!R2</f>
        <v>52</v>
      </c>
      <c r="H5" s="386"/>
      <c r="I5" s="186"/>
      <c r="J5" s="186"/>
      <c r="K5" s="503"/>
      <c r="L5" s="427"/>
      <c r="M5" s="192"/>
      <c r="N5" s="429"/>
      <c r="O5" s="149"/>
      <c r="P5" s="386"/>
      <c r="Q5" s="429"/>
      <c r="R5" s="429"/>
      <c r="S5" s="149"/>
      <c r="T5" s="193"/>
      <c r="U5" s="186"/>
      <c r="V5" s="187" t="s">
        <v>425</v>
      </c>
      <c r="W5" s="193"/>
      <c r="X5" s="197"/>
      <c r="Y5" s="197"/>
      <c r="Z5" s="197"/>
      <c r="AA5" s="586">
        <f>SUM(F11:F20)</f>
        <v>99137</v>
      </c>
      <c r="AB5" s="572"/>
      <c r="AC5" s="46"/>
      <c r="AD5" s="197"/>
      <c r="AE5" s="197"/>
      <c r="AF5" s="197"/>
      <c r="AG5" s="186"/>
      <c r="AH5" s="197"/>
      <c r="AI5" s="186"/>
      <c r="AJ5" s="4"/>
      <c r="AK5" s="58"/>
      <c r="AL5"/>
      <c r="AM5" s="1"/>
      <c r="AN5" s="5"/>
      <c r="AO5"/>
      <c r="AP5"/>
      <c r="AQ5"/>
      <c r="AR5"/>
      <c r="AS5"/>
      <c r="AT5"/>
      <c r="AU5"/>
      <c r="AV5" s="4"/>
      <c r="AW5" s="4"/>
      <c r="AX5" s="4"/>
      <c r="AY5" s="4"/>
      <c r="AZ5"/>
      <c r="BA5"/>
      <c r="BB5"/>
      <c r="BC5"/>
      <c r="BD5"/>
      <c r="BE5" s="189"/>
    </row>
    <row r="6" spans="1:57" ht="17.399999999999999">
      <c r="A6" s="47"/>
      <c r="B6" s="47"/>
      <c r="C6" s="47"/>
      <c r="D6" s="47"/>
      <c r="E6" s="47"/>
      <c r="F6" s="345"/>
      <c r="G6" s="144"/>
      <c r="H6" s="386"/>
      <c r="I6" s="89"/>
      <c r="J6" s="89"/>
      <c r="K6" s="496"/>
      <c r="L6" s="386"/>
      <c r="M6" s="46"/>
      <c r="N6" s="429"/>
      <c r="O6" s="151"/>
      <c r="P6" s="386"/>
      <c r="Q6" s="429"/>
      <c r="R6" s="429"/>
      <c r="S6" s="151"/>
      <c r="T6" s="47"/>
      <c r="U6" s="89"/>
      <c r="V6" s="198"/>
      <c r="W6" s="71"/>
      <c r="X6" s="71"/>
      <c r="Y6" s="71"/>
      <c r="Z6" s="71"/>
      <c r="AA6" s="89"/>
      <c r="AB6" s="46"/>
      <c r="AC6" s="46"/>
      <c r="AD6" s="71"/>
      <c r="AE6" s="71"/>
      <c r="AF6" s="71"/>
      <c r="AG6" s="46"/>
      <c r="AH6" s="71"/>
      <c r="AI6" s="46"/>
      <c r="AJ6" s="4"/>
      <c r="AK6" s="58"/>
      <c r="AM6" s="1"/>
      <c r="AN6" s="5"/>
      <c r="AV6" s="4"/>
      <c r="AW6" s="4"/>
      <c r="AX6" s="4"/>
      <c r="AY6" s="4"/>
    </row>
    <row r="7" spans="1:57" ht="17.399999999999999">
      <c r="A7" s="47"/>
      <c r="B7" s="47"/>
      <c r="C7" s="47"/>
      <c r="D7" s="47"/>
      <c r="E7" s="47"/>
      <c r="F7" s="345"/>
      <c r="G7" s="144"/>
      <c r="H7" s="386"/>
      <c r="I7" s="89"/>
      <c r="J7" s="89"/>
      <c r="K7" s="496"/>
      <c r="L7" s="386"/>
      <c r="M7" s="46"/>
      <c r="N7" s="429"/>
      <c r="O7" s="151"/>
      <c r="P7" s="386"/>
      <c r="Q7" s="429"/>
      <c r="R7" s="429"/>
      <c r="S7" s="46"/>
      <c r="T7" s="47"/>
      <c r="U7" s="89"/>
      <c r="V7" s="198"/>
      <c r="W7" s="71"/>
      <c r="X7" s="71"/>
      <c r="Y7" s="71"/>
      <c r="Z7" s="71"/>
      <c r="AA7" s="89"/>
      <c r="AB7" s="46"/>
      <c r="AC7" s="46"/>
      <c r="AD7" s="71"/>
      <c r="AE7" s="71"/>
      <c r="AF7" s="71"/>
      <c r="AG7" s="51" t="s">
        <v>80</v>
      </c>
      <c r="AH7" s="71"/>
      <c r="AI7" s="46"/>
      <c r="AJ7" s="4"/>
      <c r="AK7" s="58"/>
      <c r="AM7" s="1"/>
      <c r="AN7" s="5"/>
      <c r="AV7" s="4"/>
      <c r="AW7" s="4"/>
      <c r="AX7" s="4"/>
      <c r="AY7" s="4"/>
    </row>
    <row r="8" spans="1:57" ht="15.6">
      <c r="A8" s="46"/>
      <c r="B8" s="46"/>
      <c r="C8" s="46"/>
      <c r="D8" s="46"/>
      <c r="E8" s="51" t="s">
        <v>2</v>
      </c>
      <c r="F8" s="316"/>
      <c r="G8" s="89"/>
      <c r="H8" s="386"/>
      <c r="I8" s="89"/>
      <c r="J8" s="89"/>
      <c r="K8" s="496"/>
      <c r="L8" s="386"/>
      <c r="M8" s="46"/>
      <c r="N8" s="429"/>
      <c r="O8" s="149"/>
      <c r="P8" s="386"/>
      <c r="Q8" s="429"/>
      <c r="R8" s="429"/>
      <c r="S8" s="46"/>
      <c r="T8" s="51" t="s">
        <v>22</v>
      </c>
      <c r="U8" s="89"/>
      <c r="V8" s="71"/>
      <c r="W8" s="72" t="s">
        <v>532</v>
      </c>
      <c r="X8" s="72" t="s">
        <v>508</v>
      </c>
      <c r="Y8" s="71"/>
      <c r="Z8" s="71"/>
      <c r="AA8" s="94" t="s">
        <v>426</v>
      </c>
      <c r="AB8" s="46"/>
      <c r="AC8" s="46"/>
      <c r="AD8" s="72" t="s">
        <v>422</v>
      </c>
      <c r="AE8" s="199"/>
      <c r="AF8" s="199"/>
      <c r="AG8" s="51" t="s">
        <v>43</v>
      </c>
      <c r="AH8" s="72" t="s">
        <v>2</v>
      </c>
      <c r="AI8" s="46"/>
      <c r="AJ8" s="4"/>
      <c r="AK8" s="58"/>
      <c r="AM8" s="1"/>
      <c r="AN8" s="5"/>
    </row>
    <row r="9" spans="1:57" ht="15.6">
      <c r="A9" s="46"/>
      <c r="B9" s="46"/>
      <c r="C9" s="46"/>
      <c r="D9" s="46"/>
      <c r="E9" s="51" t="s">
        <v>484</v>
      </c>
      <c r="F9" s="324" t="s">
        <v>2</v>
      </c>
      <c r="G9" s="94" t="s">
        <v>2</v>
      </c>
      <c r="H9" s="388"/>
      <c r="I9" s="94" t="s">
        <v>1</v>
      </c>
      <c r="J9" s="94"/>
      <c r="K9" s="498" t="s">
        <v>2</v>
      </c>
      <c r="L9" s="388"/>
      <c r="M9" s="51" t="s">
        <v>22</v>
      </c>
      <c r="N9" s="432"/>
      <c r="O9" s="281"/>
      <c r="P9" s="388" t="s">
        <v>22</v>
      </c>
      <c r="Q9" s="432"/>
      <c r="R9" s="432" t="s">
        <v>22</v>
      </c>
      <c r="S9" s="46"/>
      <c r="T9" s="51" t="s">
        <v>486</v>
      </c>
      <c r="U9" s="94" t="s">
        <v>22</v>
      </c>
      <c r="V9" s="72" t="s">
        <v>61</v>
      </c>
      <c r="W9" s="72" t="s">
        <v>522</v>
      </c>
      <c r="X9" s="72" t="s">
        <v>533</v>
      </c>
      <c r="Y9" s="72" t="s">
        <v>533</v>
      </c>
      <c r="Z9" s="72" t="s">
        <v>533</v>
      </c>
      <c r="AA9" s="94" t="s">
        <v>415</v>
      </c>
      <c r="AB9" s="51" t="s">
        <v>482</v>
      </c>
      <c r="AC9" s="51" t="s">
        <v>413</v>
      </c>
      <c r="AD9" s="72" t="s">
        <v>1</v>
      </c>
      <c r="AE9" s="72" t="s">
        <v>1</v>
      </c>
      <c r="AF9" s="72" t="s">
        <v>0</v>
      </c>
      <c r="AG9" s="51" t="s">
        <v>558</v>
      </c>
      <c r="AH9" s="72" t="s">
        <v>430</v>
      </c>
      <c r="AI9" s="46"/>
      <c r="AJ9" s="4"/>
      <c r="AK9" s="58"/>
      <c r="AM9" s="1"/>
      <c r="AN9" s="5"/>
    </row>
    <row r="10" spans="1:57" ht="15.6">
      <c r="A10" s="46"/>
      <c r="B10" s="51" t="s">
        <v>89</v>
      </c>
      <c r="C10" s="51" t="s">
        <v>438</v>
      </c>
      <c r="D10" s="47"/>
      <c r="E10" s="52" t="s">
        <v>485</v>
      </c>
      <c r="F10" s="325" t="s">
        <v>8</v>
      </c>
      <c r="G10" s="95" t="s">
        <v>403</v>
      </c>
      <c r="H10" s="445" t="s">
        <v>487</v>
      </c>
      <c r="I10" s="95" t="s">
        <v>403</v>
      </c>
      <c r="J10" s="95"/>
      <c r="K10" s="504" t="s">
        <v>655</v>
      </c>
      <c r="L10" s="389"/>
      <c r="M10" s="52" t="s">
        <v>0</v>
      </c>
      <c r="N10" s="467" t="s">
        <v>487</v>
      </c>
      <c r="O10" s="282"/>
      <c r="P10" s="445" t="s">
        <v>655</v>
      </c>
      <c r="Q10" s="467"/>
      <c r="R10" s="467" t="s">
        <v>659</v>
      </c>
      <c r="S10" s="46"/>
      <c r="T10" s="52" t="s">
        <v>414</v>
      </c>
      <c r="U10" s="95" t="s">
        <v>44</v>
      </c>
      <c r="V10" s="73" t="s">
        <v>403</v>
      </c>
      <c r="W10" s="73" t="s">
        <v>489</v>
      </c>
      <c r="X10" s="73" t="s">
        <v>476</v>
      </c>
      <c r="Y10" s="73" t="s">
        <v>72</v>
      </c>
      <c r="Z10" s="73" t="s">
        <v>474</v>
      </c>
      <c r="AA10" s="95" t="s">
        <v>44</v>
      </c>
      <c r="AB10" s="52" t="s">
        <v>483</v>
      </c>
      <c r="AC10" s="52" t="s">
        <v>414</v>
      </c>
      <c r="AD10" s="73" t="s">
        <v>43</v>
      </c>
      <c r="AE10" s="73" t="s">
        <v>512</v>
      </c>
      <c r="AF10" s="73" t="s">
        <v>512</v>
      </c>
      <c r="AG10" s="52" t="s">
        <v>44</v>
      </c>
      <c r="AH10" s="73" t="s">
        <v>540</v>
      </c>
      <c r="AI10" s="46"/>
      <c r="AJ10" s="4"/>
      <c r="AK10" s="58"/>
      <c r="AM10" s="1"/>
      <c r="AN10" s="5"/>
    </row>
    <row r="11" spans="1:57" ht="15.6">
      <c r="A11" s="46"/>
      <c r="B11" s="65">
        <f>+'Ark1'!C413</f>
        <v>2024</v>
      </c>
      <c r="C11" s="65">
        <f>+'Ark1'!K413</f>
        <v>0</v>
      </c>
      <c r="D11" s="65" t="s">
        <v>62</v>
      </c>
      <c r="E11" s="65">
        <f>+IF(F11=0,"",'Ark1'!Q413)</f>
        <v>9707</v>
      </c>
      <c r="F11" s="470">
        <f>+'Ark1'!R413</f>
        <v>93331</v>
      </c>
      <c r="G11" s="194">
        <f>+IF(F11=0,"",'Ark1'!AG413)</f>
        <v>95.925643246241762</v>
      </c>
      <c r="H11" s="390">
        <f t="shared" ref="H11:H20" si="0">+IF(F11=0,"",IF(F22=0,"",G11-G22))</f>
        <v>0.40884974556038856</v>
      </c>
      <c r="I11" s="194">
        <f>+IF(F11=0,"",'Ark1'!AH413)</f>
        <v>0</v>
      </c>
      <c r="J11" s="95"/>
      <c r="K11" s="505">
        <f>+IF(H11=0,"",'Ark1'!AI413)</f>
        <v>91064</v>
      </c>
      <c r="L11" s="389"/>
      <c r="M11" s="66">
        <f>+IF(F11=0,"",'Ark1'!S413)</f>
        <v>7.3107541974263652</v>
      </c>
      <c r="N11" s="468">
        <f t="shared" ref="N11:N20" si="1">+IF(F11=0,"",IF(F22=0,"",M11-M22))</f>
        <v>7.2934739916171942E-2</v>
      </c>
      <c r="O11" s="282"/>
      <c r="P11" s="419">
        <f>+IF(K11=0,"",'Ark1'!AJ413)</f>
        <v>114.09061868575782</v>
      </c>
      <c r="Q11" s="467"/>
      <c r="R11" s="408">
        <f>+IF(K11=0,"",'Ark1'!AL413)</f>
        <v>21.235995513909497</v>
      </c>
      <c r="S11" s="46"/>
      <c r="T11" s="66">
        <f>+IF(F11=0,"",'Ark1'!T413)</f>
        <v>6.7611404570828562</v>
      </c>
      <c r="U11" s="274">
        <f>+IF(F11=0,"",'Ark1'!U413)</f>
        <v>31.794091995156887</v>
      </c>
      <c r="V11" s="136">
        <f>+IF(F11=0,"",'Ark1'!V413)</f>
        <v>32.779033761558324</v>
      </c>
      <c r="W11" s="136">
        <f>+IF(F11=0,"",'Ark1'!W413)</f>
        <v>20.041572467883125</v>
      </c>
      <c r="X11" s="136">
        <f>+IF(F11=0,"",'Ark1'!X413)</f>
        <v>96.636701631826526</v>
      </c>
      <c r="Y11" s="136">
        <f>+IF(F11=0,"",'Ark1'!Y413)</f>
        <v>85.783930312543504</v>
      </c>
      <c r="Z11" s="136">
        <f>+IF(F11=0,"",'Ark1'!Z413)</f>
        <v>8.4057209769803762</v>
      </c>
      <c r="AA11" s="135">
        <f>+IF(F11=0,"",'Ark1'!AA413)</f>
        <v>1.7910183079767221</v>
      </c>
      <c r="AB11" s="66">
        <f>+IF(F11=0,"",'Ark1'!AB413)</f>
        <v>2.1869089329005096</v>
      </c>
      <c r="AC11" s="66">
        <f>+IF(F11=0,"",'Ark1'!AC413)</f>
        <v>82.82202574619231</v>
      </c>
      <c r="AD11" s="136">
        <f>+IF(F11=0,"",'Ark1'!AD413)</f>
        <v>54.269798088522251</v>
      </c>
      <c r="AE11" s="136">
        <f>+IF(F11=0,"",'Ark1'!AE413)</f>
        <v>72.579297753635643</v>
      </c>
      <c r="AF11" s="136">
        <f>+IF(F11=0,"",'Ark1'!AF413)</f>
        <v>94.143458042910325</v>
      </c>
      <c r="AG11" s="66">
        <f t="shared" ref="AG11:AG22" si="2">+IF(F11=0,"",U11/M11)</f>
        <v>4.3489482940555559</v>
      </c>
      <c r="AH11" s="136">
        <f t="shared" ref="AH11:AH22" si="3">+IF(F11=0,"",F11/E11)</f>
        <v>9.6148140517152569</v>
      </c>
      <c r="AI11" s="46"/>
      <c r="AJ11" s="4"/>
      <c r="AK11" s="58"/>
      <c r="AM11" s="1"/>
      <c r="AN11" s="5"/>
      <c r="AP11" s="2"/>
      <c r="AQ11" s="2"/>
      <c r="AR11" s="2"/>
    </row>
    <row r="12" spans="1:57" ht="15.6">
      <c r="A12" s="46"/>
      <c r="B12" s="65">
        <f>+'Ark1'!C414</f>
        <v>2024</v>
      </c>
      <c r="C12" s="65">
        <f>+'Ark1'!K414</f>
        <v>2</v>
      </c>
      <c r="D12" s="65" t="s">
        <v>457</v>
      </c>
      <c r="E12" s="65">
        <f>+IF(F12=0,"",'Ark1'!Q414)</f>
        <v>527</v>
      </c>
      <c r="F12" s="470">
        <f>+'Ark1'!R414</f>
        <v>2844</v>
      </c>
      <c r="G12" s="194">
        <f>+IF(F12=0,"",'Ark1'!AG414)</f>
        <v>1.615986365859575</v>
      </c>
      <c r="H12" s="390">
        <f t="shared" si="0"/>
        <v>-0.18295826031955009</v>
      </c>
      <c r="I12" s="194">
        <f>+IF(F12=0,"",'Ark1'!AH414)</f>
        <v>0</v>
      </c>
      <c r="J12" s="95"/>
      <c r="K12" s="505">
        <f>+IF(H12=0,"",'Ark1'!AI414)</f>
        <v>2713</v>
      </c>
      <c r="L12" s="389"/>
      <c r="M12" s="66">
        <f>+IF(F12=0,"",'Ark1'!S414)</f>
        <v>5.5014064697608998</v>
      </c>
      <c r="N12" s="468">
        <f t="shared" si="1"/>
        <v>-0.11495297724370879</v>
      </c>
      <c r="O12" s="282"/>
      <c r="P12" s="419">
        <f>+IF(K12=0,"",'Ark1'!AJ414)</f>
        <v>100.59690379653514</v>
      </c>
      <c r="Q12" s="467"/>
      <c r="R12" s="408">
        <f>+IF(K12=0,"",'Ark1'!AL414)</f>
        <v>17.19523282125737</v>
      </c>
      <c r="S12" s="46"/>
      <c r="T12" s="66">
        <f>+IF(F12=0,"",'Ark1'!T414)</f>
        <v>6.7805907172995799</v>
      </c>
      <c r="U12" s="274">
        <f>+IF(F12=0,"",'Ark1'!U414)</f>
        <v>17.577039381153355</v>
      </c>
      <c r="V12" s="136">
        <f>+IF(F12=0,"",'Ark1'!V414)</f>
        <v>1.1954992967651197</v>
      </c>
      <c r="W12" s="136">
        <f>+IF(F12=0,"",'Ark1'!W414)</f>
        <v>17.651195499296765</v>
      </c>
      <c r="X12" s="136">
        <f>+IF(F12=0,"",'Ark1'!X414)</f>
        <v>56.575246132208157</v>
      </c>
      <c r="Y12" s="136">
        <f>+IF(F12=0,"",'Ark1'!Y414)</f>
        <v>11.708860759493673</v>
      </c>
      <c r="Z12" s="136">
        <f>+IF(F12=0,"",'Ark1'!Z414)</f>
        <v>4.9961156033678797</v>
      </c>
      <c r="AA12" s="135">
        <f>+IF(F12=0,"",'Ark1'!AA414)</f>
        <v>1.6079306763096155</v>
      </c>
      <c r="AB12" s="66">
        <f>+IF(F12=0,"",'Ark1'!AB414)</f>
        <v>1.9976329705653249</v>
      </c>
      <c r="AC12" s="66">
        <f>+IF(F12=0,"",'Ark1'!AC414)</f>
        <v>78.703694788329557</v>
      </c>
      <c r="AD12" s="136">
        <f>+IF(F12=0,"",'Ark1'!AD414)</f>
        <v>59.125956279871282</v>
      </c>
      <c r="AE12" s="136">
        <f>+IF(F12=0,"",'Ark1'!AE414)</f>
        <v>82.263901587031313</v>
      </c>
      <c r="AF12" s="136">
        <f>+IF(F12=0,"",'Ark1'!AF414)</f>
        <v>2.8687573761562279</v>
      </c>
      <c r="AG12" s="66">
        <f t="shared" si="2"/>
        <v>3.195008308832938</v>
      </c>
      <c r="AH12" s="136">
        <f t="shared" si="3"/>
        <v>5.3965844402277039</v>
      </c>
      <c r="AI12" s="46"/>
      <c r="AJ12" s="4"/>
      <c r="AK12" s="58"/>
      <c r="AM12" s="13"/>
      <c r="AN12" s="5"/>
      <c r="AP12" s="2"/>
      <c r="AQ12" s="2"/>
      <c r="AR12" s="4"/>
      <c r="AS12" s="4"/>
      <c r="AT12" s="4"/>
    </row>
    <row r="13" spans="1:57" ht="15.6">
      <c r="A13" s="46"/>
      <c r="B13" s="65">
        <f>+'Ark1'!C415</f>
        <v>2024</v>
      </c>
      <c r="C13" s="65">
        <f>+'Ark1'!K415</f>
        <v>4</v>
      </c>
      <c r="D13" s="65" t="s">
        <v>63</v>
      </c>
      <c r="E13" s="65">
        <f>+IF(F13=0,"",'Ark1'!Q415)</f>
        <v>396</v>
      </c>
      <c r="F13" s="470">
        <f>+'Ark1'!R415</f>
        <v>2867</v>
      </c>
      <c r="G13" s="194">
        <f>+IF(F13=0,"",'Ark1'!AG415)</f>
        <v>2.374902656000129</v>
      </c>
      <c r="H13" s="390">
        <f t="shared" si="0"/>
        <v>-0.27596762811318687</v>
      </c>
      <c r="I13" s="194">
        <f>+IF(F13=0,"",'Ark1'!AH415)</f>
        <v>99.407045692361365</v>
      </c>
      <c r="J13" s="95"/>
      <c r="K13" s="505">
        <f>+IF(H13=0,"",'Ark1'!AI415)</f>
        <v>2821</v>
      </c>
      <c r="L13" s="389"/>
      <c r="M13" s="66">
        <f>+IF(F13=0,"",'Ark1'!S415)</f>
        <v>6.3090338332752003</v>
      </c>
      <c r="N13" s="468">
        <f t="shared" si="1"/>
        <v>7.5758673298470747E-2</v>
      </c>
      <c r="O13" s="282"/>
      <c r="P13" s="419">
        <f>+IF(K13=0,"",'Ark1'!AJ415)</f>
        <v>109.33800070896864</v>
      </c>
      <c r="Q13" s="467"/>
      <c r="R13" s="408">
        <f>+IF(K13=0,"",'Ark1'!AL415)</f>
        <v>19.087167987980724</v>
      </c>
      <c r="S13" s="46"/>
      <c r="T13" s="66">
        <f>+IF(F13=0,"",'Ark1'!T415)</f>
        <v>6.6086501569584941</v>
      </c>
      <c r="U13" s="274">
        <f>+IF(F13=0,"",'Ark1'!U415)</f>
        <v>25.624520404604073</v>
      </c>
      <c r="V13" s="136">
        <f>+IF(F13=0,"",'Ark1'!V415)</f>
        <v>22.357865364492501</v>
      </c>
      <c r="W13" s="136">
        <f>+IF(F13=0,"",'Ark1'!W415)</f>
        <v>17.091035926055103</v>
      </c>
      <c r="X13" s="136">
        <f>+IF(F13=0,"",'Ark1'!X415)</f>
        <v>85.490059295430754</v>
      </c>
      <c r="Y13" s="136">
        <f>+IF(F13=0,"",'Ark1'!Y415)</f>
        <v>58.807115451691651</v>
      </c>
      <c r="Z13" s="136">
        <f>+IF(F13=0,"",'Ark1'!Z415)</f>
        <v>8.7632637268310525</v>
      </c>
      <c r="AA13" s="135">
        <f>+IF(F13=0,"",'Ark1'!AA415)</f>
        <v>1.9444855554212237</v>
      </c>
      <c r="AB13" s="66">
        <f>+IF(F13=0,"",'Ark1'!AB415)</f>
        <v>2.2158469022661129</v>
      </c>
      <c r="AC13" s="66">
        <f>+IF(F13=0,"",'Ark1'!AC415)</f>
        <v>76.896330676949248</v>
      </c>
      <c r="AD13" s="136">
        <f>+IF(F13=0,"",'Ark1'!AD415)</f>
        <v>42.753994117816362</v>
      </c>
      <c r="AE13" s="136">
        <f>+IF(F13=0,"",'Ark1'!AE415)</f>
        <v>67.511869736342149</v>
      </c>
      <c r="AF13" s="136">
        <f>+IF(F13=0,"",'Ark1'!AF415)</f>
        <v>2.8919575940365352</v>
      </c>
      <c r="AG13" s="66">
        <f t="shared" si="2"/>
        <v>4.0615601503759331</v>
      </c>
      <c r="AH13" s="136">
        <f t="shared" si="3"/>
        <v>7.2398989898989896</v>
      </c>
      <c r="AI13" s="46"/>
      <c r="AJ13" s="4"/>
      <c r="AK13" s="58"/>
      <c r="AM13" s="13"/>
      <c r="AN13" s="5"/>
      <c r="AP13" s="1"/>
      <c r="AQ13" s="1"/>
      <c r="AR13" s="11"/>
      <c r="AS13" s="11"/>
      <c r="AT13" s="11"/>
    </row>
    <row r="14" spans="1:57" ht="15.6">
      <c r="A14" s="46"/>
      <c r="B14" s="65">
        <f>+'Ark1'!C416</f>
        <v>2024</v>
      </c>
      <c r="C14" s="65">
        <f>+'Ark1'!K416</f>
        <v>7</v>
      </c>
      <c r="D14" s="65" t="s">
        <v>64</v>
      </c>
      <c r="E14" s="65" t="str">
        <f>+IF(F14=0,"",'Ark1'!Q416)</f>
        <v/>
      </c>
      <c r="F14" s="470">
        <f>+'Ark1'!R416</f>
        <v>0</v>
      </c>
      <c r="G14" s="194" t="str">
        <f>+IF(F14=0,"",'Ark1'!AG416)</f>
        <v/>
      </c>
      <c r="H14" s="390" t="str">
        <f t="shared" si="0"/>
        <v/>
      </c>
      <c r="I14" s="194" t="str">
        <f>+IF(F14=0,"",'Ark1'!AH416)</f>
        <v/>
      </c>
      <c r="J14" s="95"/>
      <c r="K14" s="505">
        <f>+IF(H14=0,"",'Ark1'!AI416)</f>
        <v>0</v>
      </c>
      <c r="L14" s="389"/>
      <c r="M14" s="66" t="str">
        <f>+IF(F14=0,"",'Ark1'!S416)</f>
        <v/>
      </c>
      <c r="N14" s="468" t="str">
        <f t="shared" si="1"/>
        <v/>
      </c>
      <c r="O14" s="282"/>
      <c r="P14" s="419" t="str">
        <f>+IF(K14=0,"",'Ark1'!AJ416)</f>
        <v/>
      </c>
      <c r="Q14" s="467"/>
      <c r="R14" s="408" t="str">
        <f>+IF(K14=0,"",'Ark1'!AL416)</f>
        <v/>
      </c>
      <c r="S14" s="46"/>
      <c r="T14" s="66" t="str">
        <f>+IF(F14=0,"",'Ark1'!T416)</f>
        <v/>
      </c>
      <c r="U14" s="274" t="str">
        <f>+IF(F14=0,"",'Ark1'!U416)</f>
        <v/>
      </c>
      <c r="V14" s="136" t="str">
        <f>+IF(F14=0,"",'Ark1'!V416)</f>
        <v/>
      </c>
      <c r="W14" s="136" t="str">
        <f>+IF(F14=0,"",'Ark1'!W416)</f>
        <v/>
      </c>
      <c r="X14" s="136" t="str">
        <f>+IF(F14=0,"",'Ark1'!X416)</f>
        <v/>
      </c>
      <c r="Y14" s="136" t="str">
        <f>+IF(F14=0,"",'Ark1'!Y416)</f>
        <v/>
      </c>
      <c r="Z14" s="136" t="str">
        <f>+IF(F14=0,"",'Ark1'!Z416)</f>
        <v/>
      </c>
      <c r="AA14" s="135" t="str">
        <f>+IF(F14=0,"",'Ark1'!AA416)</f>
        <v/>
      </c>
      <c r="AB14" s="66" t="str">
        <f>+IF(F14=0,"",'Ark1'!AB416)</f>
        <v/>
      </c>
      <c r="AC14" s="66" t="str">
        <f>+IF(F14=0,"",'Ark1'!AC416)</f>
        <v/>
      </c>
      <c r="AD14" s="136" t="str">
        <f>+IF(F14=0,"",'Ark1'!AD416)</f>
        <v/>
      </c>
      <c r="AE14" s="136" t="str">
        <f>+IF(F14=0,"",'Ark1'!AE416)</f>
        <v/>
      </c>
      <c r="AF14" s="136" t="str">
        <f>+IF(F14=0,"",'Ark1'!AF416)</f>
        <v/>
      </c>
      <c r="AG14" s="66" t="str">
        <f t="shared" si="2"/>
        <v/>
      </c>
      <c r="AH14" s="136" t="str">
        <f t="shared" si="3"/>
        <v/>
      </c>
      <c r="AI14" s="46"/>
      <c r="AJ14" s="4"/>
      <c r="AK14" s="58"/>
      <c r="AM14" s="13"/>
      <c r="AN14" s="5"/>
      <c r="AP14" s="1"/>
      <c r="AQ14" s="1"/>
      <c r="AR14" s="11"/>
      <c r="AS14" s="11"/>
      <c r="AT14" s="11"/>
    </row>
    <row r="15" spans="1:57" ht="15.6">
      <c r="A15" s="46"/>
      <c r="B15" s="65">
        <f>+'Ark1'!C417</f>
        <v>2024</v>
      </c>
      <c r="C15" s="65">
        <f>+'Ark1'!K417</f>
        <v>9</v>
      </c>
      <c r="D15" s="65" t="s">
        <v>65</v>
      </c>
      <c r="E15" s="65" t="str">
        <f>+IF(F15=0,"",'Ark1'!Q417)</f>
        <v/>
      </c>
      <c r="F15" s="470">
        <f>+'Ark1'!R417</f>
        <v>0</v>
      </c>
      <c r="G15" s="194" t="str">
        <f>+IF(F15=0,"",'Ark1'!AG417)</f>
        <v/>
      </c>
      <c r="H15" s="390" t="str">
        <f t="shared" si="0"/>
        <v/>
      </c>
      <c r="I15" s="194" t="str">
        <f>+IF(F15=0,"",'Ark1'!AH417)</f>
        <v/>
      </c>
      <c r="J15" s="95"/>
      <c r="K15" s="505">
        <f>+'Ark1'!AI417</f>
        <v>0</v>
      </c>
      <c r="L15" s="389"/>
      <c r="M15" s="66" t="str">
        <f>+IF(F15=0,"",'Ark1'!S417)</f>
        <v/>
      </c>
      <c r="N15" s="468" t="str">
        <f t="shared" si="1"/>
        <v/>
      </c>
      <c r="O15" s="282"/>
      <c r="P15" s="419" t="str">
        <f>+IF(K15=0,"",'Ark1'!AJ417)</f>
        <v/>
      </c>
      <c r="Q15" s="467"/>
      <c r="R15" s="408" t="str">
        <f>+IF(K15=0,"",'Ark1'!AL417)</f>
        <v/>
      </c>
      <c r="S15" s="46"/>
      <c r="T15" s="66" t="str">
        <f>+IF(F15=0,"",'Ark1'!T417)</f>
        <v/>
      </c>
      <c r="U15" s="274" t="str">
        <f>+IF(F15=0,"",'Ark1'!U417)</f>
        <v/>
      </c>
      <c r="V15" s="136" t="str">
        <f>+IF(F15=0,"",'Ark1'!V417)</f>
        <v/>
      </c>
      <c r="W15" s="136" t="str">
        <f>+IF(F15=0,"",'Ark1'!W417)</f>
        <v/>
      </c>
      <c r="X15" s="136" t="str">
        <f>+IF(F15=0,"",'Ark1'!X417)</f>
        <v/>
      </c>
      <c r="Y15" s="136" t="str">
        <f>+IF(F15=0,"",'Ark1'!Y417)</f>
        <v/>
      </c>
      <c r="Z15" s="136" t="str">
        <f>+IF(F15=0,"",'Ark1'!Z417)</f>
        <v/>
      </c>
      <c r="AA15" s="135" t="str">
        <f>+IF(F15=0,"",'Ark1'!AA417)</f>
        <v/>
      </c>
      <c r="AB15" s="66" t="str">
        <f>+IF(F15=0,"",'Ark1'!AB417)</f>
        <v/>
      </c>
      <c r="AC15" s="66" t="str">
        <f>+IF(F15=0,"",'Ark1'!AC417)</f>
        <v/>
      </c>
      <c r="AD15" s="136" t="str">
        <f>+IF(F15=0,"",'Ark1'!AD417)</f>
        <v/>
      </c>
      <c r="AE15" s="136" t="str">
        <f>+IF(F15=0,"",'Ark1'!AE417)</f>
        <v/>
      </c>
      <c r="AF15" s="136" t="str">
        <f>+IF(F15=0,"",'Ark1'!AF417)</f>
        <v/>
      </c>
      <c r="AG15" s="66" t="str">
        <f t="shared" si="2"/>
        <v/>
      </c>
      <c r="AH15" s="136" t="str">
        <f t="shared" si="3"/>
        <v/>
      </c>
      <c r="AI15" s="46"/>
      <c r="AJ15" s="4"/>
      <c r="AK15" s="58"/>
      <c r="AM15" s="13"/>
      <c r="AN15" s="5"/>
      <c r="AP15" s="1"/>
      <c r="AQ15" s="1"/>
      <c r="AR15" s="11"/>
      <c r="AS15" s="11"/>
      <c r="AT15" s="11"/>
    </row>
    <row r="16" spans="1:57" ht="15.6">
      <c r="A16" s="46"/>
      <c r="B16" s="65">
        <f>+'Ark1'!C418</f>
        <v>2024</v>
      </c>
      <c r="C16" s="65">
        <f>+'Ark1'!K418</f>
        <v>10</v>
      </c>
      <c r="D16" s="65" t="s">
        <v>571</v>
      </c>
      <c r="E16" s="65">
        <f>+IF(F16=0,"",'Ark1'!Q418)</f>
        <v>59</v>
      </c>
      <c r="F16" s="470">
        <f>+'Ark1'!R418</f>
        <v>67</v>
      </c>
      <c r="G16" s="194">
        <f>+IF(F16=0,"",'Ark1'!AG418)</f>
        <v>6.686146781012961E-2</v>
      </c>
      <c r="H16" s="390">
        <f t="shared" si="0"/>
        <v>3.7691668473942994E-2</v>
      </c>
      <c r="I16" s="194">
        <f>+IF(F16=0,"",'Ark1'!AH418)</f>
        <v>0</v>
      </c>
      <c r="J16" s="95"/>
      <c r="K16" s="505">
        <f>+'Ark1'!AI418</f>
        <v>67</v>
      </c>
      <c r="L16" s="389"/>
      <c r="M16" s="66">
        <f>+IF(F16=0,"",'Ark1'!S418)</f>
        <v>7.2835820895522367</v>
      </c>
      <c r="N16" s="468">
        <f t="shared" si="1"/>
        <v>0.12733208955223674</v>
      </c>
      <c r="O16" s="282"/>
      <c r="P16" s="419">
        <f>+IF(K16=0,"",'Ark1'!AJ418)</f>
        <v>112.01343283582092</v>
      </c>
      <c r="Q16" s="467"/>
      <c r="R16" s="408">
        <f>+IF(K16=0,"",'Ark1'!AL418)</f>
        <v>21.723274663805817</v>
      </c>
      <c r="S16" s="46"/>
      <c r="T16" s="66">
        <f>+IF(F16=0,"",'Ark1'!T418)</f>
        <v>22.104477611940304</v>
      </c>
      <c r="U16" s="274">
        <f>+IF(F16=0,"",'Ark1'!U418)</f>
        <v>30.870149253731352</v>
      </c>
      <c r="V16" s="136">
        <f>+IF(F16=0,"",'Ark1'!V418)</f>
        <v>5.9701492537313445</v>
      </c>
      <c r="W16" s="136">
        <f>+IF(F16=0,"",'Ark1'!W418)</f>
        <v>62.686567164179095</v>
      </c>
      <c r="X16" s="136">
        <f>+IF(F16=0,"",'Ark1'!X418)</f>
        <v>91.044776119402954</v>
      </c>
      <c r="Y16" s="136">
        <f>+IF(F16=0,"",'Ark1'!Y418)</f>
        <v>73.134328358208975</v>
      </c>
      <c r="Z16" s="136">
        <f>+IF(F16=0,"",'Ark1'!Z418)</f>
        <v>9.918549107386319</v>
      </c>
      <c r="AA16" s="135">
        <f>+IF(F16=0,"",'Ark1'!AA418)</f>
        <v>2.2447681803606838</v>
      </c>
      <c r="AB16" s="66">
        <f>+IF(F16=0,"",'Ark1'!AB418)</f>
        <v>15.203234463756276</v>
      </c>
      <c r="AC16" s="66">
        <f>+IF(F16=0,"",'Ark1'!AC418)</f>
        <v>70.633218837005771</v>
      </c>
      <c r="AD16" s="136">
        <f>+IF(F16=0,"",'Ark1'!AD418)</f>
        <v>-5.6169436730110736</v>
      </c>
      <c r="AE16" s="136">
        <f>+IF(F16=0,"",'Ark1'!AE418)</f>
        <v>-3.0169828741579297</v>
      </c>
      <c r="AF16" s="136">
        <f>+IF(F16=0,"",'Ark1'!AF418)</f>
        <v>6.7583243390459666E-2</v>
      </c>
      <c r="AG16" s="66">
        <f t="shared" si="2"/>
        <v>4.2383196721311496</v>
      </c>
      <c r="AH16" s="136">
        <f t="shared" si="3"/>
        <v>1.1355932203389831</v>
      </c>
      <c r="AI16" s="46"/>
      <c r="AJ16" s="4"/>
      <c r="AK16" s="58"/>
      <c r="AM16" s="13"/>
      <c r="AN16" s="5"/>
      <c r="AP16" s="1"/>
      <c r="AQ16" s="1"/>
      <c r="AR16" s="11"/>
      <c r="AS16" s="11"/>
      <c r="AT16" s="11"/>
    </row>
    <row r="17" spans="1:46" ht="15.6">
      <c r="A17" s="46"/>
      <c r="B17" s="65">
        <f>+'Ark1'!C419</f>
        <v>2024</v>
      </c>
      <c r="C17" s="65">
        <f>+'Ark1'!K419</f>
        <v>12</v>
      </c>
      <c r="D17" s="65" t="s">
        <v>572</v>
      </c>
      <c r="E17" s="65">
        <f>+IF(F17=0,"",'Ark1'!Q419)</f>
        <v>17</v>
      </c>
      <c r="F17" s="470">
        <f>+'Ark1'!R419</f>
        <v>27</v>
      </c>
      <c r="G17" s="194">
        <f>+IF(F17=0,"",'Ark1'!AG419)</f>
        <v>1.5908005758045147E-2</v>
      </c>
      <c r="H17" s="390">
        <f t="shared" si="0"/>
        <v>1.3237738499474169E-2</v>
      </c>
      <c r="I17" s="194">
        <f>+IF(F17=0,"",'Ark1'!AH419)</f>
        <v>0</v>
      </c>
      <c r="J17" s="95"/>
      <c r="K17" s="505">
        <f>+'Ark1'!AI419</f>
        <v>27</v>
      </c>
      <c r="L17" s="389"/>
      <c r="M17" s="66">
        <f>+IF(F17=0,"",'Ark1'!S419)</f>
        <v>6.2222222222222223</v>
      </c>
      <c r="N17" s="468">
        <f t="shared" si="1"/>
        <v>0.4222222222222225</v>
      </c>
      <c r="O17" s="282"/>
      <c r="P17" s="419">
        <f>+IF(K17=0,"",'Ark1'!AJ419)</f>
        <v>99.285185185185156</v>
      </c>
      <c r="Q17" s="467"/>
      <c r="R17" s="408">
        <f>+IF(K17=0,"",'Ark1'!AL419)</f>
        <v>19.413000933800696</v>
      </c>
      <c r="S17" s="46"/>
      <c r="T17" s="66">
        <f>+IF(F17=0,"",'Ark1'!T419)</f>
        <v>26.222222222222221</v>
      </c>
      <c r="U17" s="274">
        <f>+IF(F17=0,"",'Ark1'!U419)</f>
        <v>18.225925925925928</v>
      </c>
      <c r="V17" s="136">
        <f>+IF(F17=0,"",'Ark1'!V419)</f>
        <v>0</v>
      </c>
      <c r="W17" s="136">
        <f>+IF(F17=0,"",'Ark1'!W419)</f>
        <v>70.370370370370352</v>
      </c>
      <c r="X17" s="136">
        <f>+IF(F17=0,"",'Ark1'!X419)</f>
        <v>62.962962962962969</v>
      </c>
      <c r="Y17" s="136">
        <f>+IF(F17=0,"",'Ark1'!Y419)</f>
        <v>11.111111111111112</v>
      </c>
      <c r="Z17" s="136">
        <f>+IF(F17=0,"",'Ark1'!Z419)</f>
        <v>4.6507341190789244</v>
      </c>
      <c r="AA17" s="135">
        <f>+IF(F17=0,"",'Ark1'!AA419)</f>
        <v>1.6405358955814875</v>
      </c>
      <c r="AB17" s="66">
        <f>+IF(F17=0,"",'Ark1'!AB419)</f>
        <v>14.89054717133418</v>
      </c>
      <c r="AC17" s="66">
        <f>+IF(F17=0,"",'Ark1'!AC419)</f>
        <v>92.690668369823115</v>
      </c>
      <c r="AD17" s="136">
        <f>+IF(F17=0,"",'Ark1'!AD419)</f>
        <v>24.801776369249577</v>
      </c>
      <c r="AE17" s="136">
        <f>+IF(F17=0,"",'Ark1'!AE419)</f>
        <v>31.940055416760792</v>
      </c>
      <c r="AF17" s="136">
        <f>+IF(F17=0,"",'Ark1'!AF419)</f>
        <v>2.7235038381230016E-2</v>
      </c>
      <c r="AG17" s="66">
        <f t="shared" si="2"/>
        <v>2.9291666666666671</v>
      </c>
      <c r="AH17" s="136">
        <f t="shared" si="3"/>
        <v>1.588235294117647</v>
      </c>
      <c r="AI17" s="46"/>
      <c r="AJ17" s="4"/>
      <c r="AK17" s="58"/>
      <c r="AM17" s="13"/>
      <c r="AN17" s="5"/>
      <c r="AP17" s="1"/>
      <c r="AQ17" s="1"/>
      <c r="AR17" s="11"/>
      <c r="AS17" s="11"/>
      <c r="AT17" s="11"/>
    </row>
    <row r="18" spans="1:46" ht="15.6">
      <c r="A18" s="46"/>
      <c r="B18" s="65">
        <f>+'Ark1'!C420</f>
        <v>2024</v>
      </c>
      <c r="C18" s="65">
        <f>+'Ark1'!K420</f>
        <v>14</v>
      </c>
      <c r="D18" s="65" t="s">
        <v>573</v>
      </c>
      <c r="E18" s="65">
        <f>+IF(F18=0,"",'Ark1'!Q420)</f>
        <v>1</v>
      </c>
      <c r="F18" s="470">
        <f>+'Ark1'!R420</f>
        <v>1</v>
      </c>
      <c r="G18" s="194">
        <f>+IF(F18=0,"",'Ark1'!AG420)</f>
        <v>6.9825833036735445E-4</v>
      </c>
      <c r="H18" s="390">
        <f t="shared" si="0"/>
        <v>-8.5326410101842925E-4</v>
      </c>
      <c r="I18" s="194">
        <f>+IF(F18=0,"",'Ark1'!AH420)</f>
        <v>100</v>
      </c>
      <c r="J18" s="95"/>
      <c r="K18" s="505">
        <f>+'Ark1'!AI420</f>
        <v>1</v>
      </c>
      <c r="L18" s="389"/>
      <c r="M18" s="66">
        <f>+IF(F18=0,"",'Ark1'!S420)</f>
        <v>9</v>
      </c>
      <c r="N18" s="468">
        <f t="shared" si="1"/>
        <v>2.666666666666667</v>
      </c>
      <c r="O18" s="282"/>
      <c r="P18" s="419">
        <f>+IF(K18=0,"",'Ark1'!AJ420)</f>
        <v>102.5</v>
      </c>
      <c r="Q18" s="467"/>
      <c r="R18" s="408">
        <f>+IF(K18=0,"",'Ark1'!AL420)</f>
        <v>20.057747275866568</v>
      </c>
      <c r="S18" s="46"/>
      <c r="T18" s="66">
        <f>+IF(F18=0,"",'Ark1'!T420)</f>
        <v>37</v>
      </c>
      <c r="U18" s="274">
        <f>+IF(F18=0,"",'Ark1'!U420)</f>
        <v>21.6</v>
      </c>
      <c r="V18" s="136">
        <f>+IF(F18=0,"",'Ark1'!V420)</f>
        <v>0</v>
      </c>
      <c r="W18" s="136">
        <f>+IF(F18=0,"",'Ark1'!W420)</f>
        <v>100</v>
      </c>
      <c r="X18" s="136">
        <f>+IF(F18=0,"",'Ark1'!X420)</f>
        <v>100</v>
      </c>
      <c r="Y18" s="136">
        <f>+IF(F18=0,"",'Ark1'!Y420)</f>
        <v>0</v>
      </c>
      <c r="Z18" s="136">
        <f>+IF(F18=0,"",'Ark1'!Z420)</f>
        <v>0</v>
      </c>
      <c r="AA18" s="135">
        <f>+IF(F18=0,"",'Ark1'!AA420)</f>
        <v>0</v>
      </c>
      <c r="AB18" s="66">
        <f>+IF(F18=0,"",'Ark1'!AB420)</f>
        <v>0</v>
      </c>
      <c r="AC18" s="66">
        <f>+IF(F18=0,"",'Ark1'!AC420)</f>
        <v>0</v>
      </c>
      <c r="AD18" s="136">
        <f>+IF(F18=0,"",'Ark1'!AD420)</f>
        <v>0</v>
      </c>
      <c r="AE18" s="136">
        <f>+IF(F18=0,"",'Ark1'!AE420)</f>
        <v>0</v>
      </c>
      <c r="AF18" s="136">
        <f>+IF(F18=0,"",'Ark1'!AF420)</f>
        <v>1.0087051252307413E-3</v>
      </c>
      <c r="AG18" s="66">
        <f t="shared" si="2"/>
        <v>2.4000000000000004</v>
      </c>
      <c r="AH18" s="136">
        <f t="shared" si="3"/>
        <v>1</v>
      </c>
      <c r="AI18" s="46"/>
      <c r="AJ18" s="4"/>
      <c r="AK18" s="58"/>
      <c r="AM18" s="13"/>
      <c r="AN18" s="5"/>
      <c r="AP18" s="1"/>
      <c r="AQ18" s="1"/>
      <c r="AR18" s="11"/>
      <c r="AS18" s="11"/>
      <c r="AT18" s="11"/>
    </row>
    <row r="19" spans="1:46" ht="15.6">
      <c r="A19" s="46"/>
      <c r="B19" s="65">
        <f>+'Ark1'!C421</f>
        <v>2024</v>
      </c>
      <c r="C19" s="65">
        <f>+'Ark1'!K421</f>
        <v>19</v>
      </c>
      <c r="D19" s="65" t="s">
        <v>574</v>
      </c>
      <c r="E19" s="65" t="str">
        <f>+IF(F19=0,"",'Ark1'!Q421)</f>
        <v/>
      </c>
      <c r="F19" s="470">
        <f>+'Ark1'!R421</f>
        <v>0</v>
      </c>
      <c r="G19" s="194" t="str">
        <f>+IF(F19=0,"",'Ark1'!AG421)</f>
        <v/>
      </c>
      <c r="H19" s="390" t="str">
        <f t="shared" si="0"/>
        <v/>
      </c>
      <c r="I19" s="194" t="str">
        <f>+IF(F19=0,"",'Ark1'!AH421)</f>
        <v/>
      </c>
      <c r="J19" s="95"/>
      <c r="K19" s="505">
        <f>+'Ark1'!AI421</f>
        <v>0</v>
      </c>
      <c r="L19" s="389"/>
      <c r="M19" s="66" t="str">
        <f>+IF(F19=0,"",'Ark1'!S421)</f>
        <v/>
      </c>
      <c r="N19" s="468" t="str">
        <f t="shared" si="1"/>
        <v/>
      </c>
      <c r="O19" s="282"/>
      <c r="P19" s="419" t="str">
        <f>+IF(K19=0,"",'Ark1'!AJ421)</f>
        <v/>
      </c>
      <c r="Q19" s="467"/>
      <c r="R19" s="408" t="str">
        <f>+IF(K19=0,"",'Ark1'!AL421)</f>
        <v/>
      </c>
      <c r="S19" s="46"/>
      <c r="T19" s="66" t="str">
        <f>+IF(F19=0,"",'Ark1'!T421)</f>
        <v/>
      </c>
      <c r="U19" s="274" t="str">
        <f>+IF(F19=0,"",'Ark1'!U421)</f>
        <v/>
      </c>
      <c r="V19" s="136" t="str">
        <f>+IF(F19=0,"",'Ark1'!V421)</f>
        <v/>
      </c>
      <c r="W19" s="136" t="str">
        <f>+IF(F19=0,"",'Ark1'!W421)</f>
        <v/>
      </c>
      <c r="X19" s="136" t="str">
        <f>+IF(F19=0,"",'Ark1'!X421)</f>
        <v/>
      </c>
      <c r="Y19" s="136" t="str">
        <f>+IF(F19=0,"",'Ark1'!Y421)</f>
        <v/>
      </c>
      <c r="Z19" s="136" t="str">
        <f>+IF(F19=0,"",'Ark1'!Z421)</f>
        <v/>
      </c>
      <c r="AA19" s="135" t="str">
        <f>+IF(F19=0,"",'Ark1'!AA421)</f>
        <v/>
      </c>
      <c r="AB19" s="66" t="str">
        <f>+IF(F19=0,"",'Ark1'!AB421)</f>
        <v/>
      </c>
      <c r="AC19" s="66" t="str">
        <f>+IF(F19=0,"",'Ark1'!AC421)</f>
        <v/>
      </c>
      <c r="AD19" s="136" t="str">
        <f>+IF(F19=0,"",'Ark1'!AD421)</f>
        <v/>
      </c>
      <c r="AE19" s="136" t="str">
        <f>+IF(F19=0,"",'Ark1'!AE421)</f>
        <v/>
      </c>
      <c r="AF19" s="136" t="str">
        <f>+IF(F19=0,"",'Ark1'!AF421)</f>
        <v/>
      </c>
      <c r="AG19" s="66" t="str">
        <f t="shared" si="2"/>
        <v/>
      </c>
      <c r="AH19" s="136" t="str">
        <f t="shared" si="3"/>
        <v/>
      </c>
      <c r="AI19" s="46"/>
      <c r="AJ19" s="4"/>
      <c r="AK19" s="58"/>
      <c r="AM19" s="13"/>
      <c r="AN19" s="5"/>
      <c r="AP19" s="1"/>
      <c r="AQ19" s="1"/>
      <c r="AR19" s="11"/>
      <c r="AS19" s="11"/>
      <c r="AT19" s="11"/>
    </row>
    <row r="20" spans="1:46" ht="15.6">
      <c r="A20" s="46"/>
      <c r="B20" s="65">
        <f>+'Ark1'!C422</f>
        <v>2024</v>
      </c>
      <c r="C20" s="65">
        <f>+'Ark1'!K422</f>
        <v>25</v>
      </c>
      <c r="D20" s="65" t="s">
        <v>576</v>
      </c>
      <c r="E20" s="65" t="str">
        <f>+IF(F20=0,"",'Ark1'!Q422)</f>
        <v/>
      </c>
      <c r="F20" s="470">
        <f>+'Ark1'!R422</f>
        <v>0</v>
      </c>
      <c r="G20" s="194" t="str">
        <f>+IF(F20=0,"",'Ark1'!AG422)</f>
        <v/>
      </c>
      <c r="H20" s="390" t="str">
        <f t="shared" si="0"/>
        <v/>
      </c>
      <c r="I20" s="194" t="str">
        <f>+IF(F20=0,"",'Ark1'!AH422)</f>
        <v/>
      </c>
      <c r="J20" s="95"/>
      <c r="K20" s="505">
        <f>+'Ark1'!AI422</f>
        <v>0</v>
      </c>
      <c r="L20" s="389"/>
      <c r="M20" s="66" t="str">
        <f>+IF(F20=0,"",'Ark1'!S422)</f>
        <v/>
      </c>
      <c r="N20" s="468" t="str">
        <f t="shared" si="1"/>
        <v/>
      </c>
      <c r="O20" s="282"/>
      <c r="P20" s="419" t="str">
        <f>+IF(K20=0,"",'Ark1'!AJ422)</f>
        <v/>
      </c>
      <c r="Q20" s="467"/>
      <c r="R20" s="408" t="str">
        <f>+IF(K20=0,"",'Ark1'!AL422)</f>
        <v/>
      </c>
      <c r="S20" s="46"/>
      <c r="T20" s="66" t="str">
        <f>+IF(F20=0,"",'Ark1'!T422)</f>
        <v/>
      </c>
      <c r="U20" s="274" t="str">
        <f>+IF(F20=0,"",'Ark1'!U422)</f>
        <v/>
      </c>
      <c r="V20" s="136" t="str">
        <f>+IF(F20=0,"",'Ark1'!V422)</f>
        <v/>
      </c>
      <c r="W20" s="136" t="str">
        <f>+IF(F20=0,"",'Ark1'!W422)</f>
        <v/>
      </c>
      <c r="X20" s="136" t="str">
        <f>+IF(F20=0,"",'Ark1'!X422)</f>
        <v/>
      </c>
      <c r="Y20" s="136" t="str">
        <f>+IF(F20=0,"",'Ark1'!Y422)</f>
        <v/>
      </c>
      <c r="Z20" s="136" t="str">
        <f>+IF(F20=0,"",'Ark1'!Z422)</f>
        <v/>
      </c>
      <c r="AA20" s="135" t="str">
        <f>+IF(F20=0,"",'Ark1'!AA422)</f>
        <v/>
      </c>
      <c r="AB20" s="66" t="str">
        <f>+IF(F20=0,"",'Ark1'!AB422)</f>
        <v/>
      </c>
      <c r="AC20" s="66" t="str">
        <f>+IF(F20=0,"",'Ark1'!AC422)</f>
        <v/>
      </c>
      <c r="AD20" s="136" t="str">
        <f>+IF(F20=0,"",'Ark1'!AD422)</f>
        <v/>
      </c>
      <c r="AE20" s="136" t="str">
        <f>+IF(F20=0,"",'Ark1'!AE422)</f>
        <v/>
      </c>
      <c r="AF20" s="136" t="str">
        <f>+IF(F20=0,"",'Ark1'!AF422)</f>
        <v/>
      </c>
      <c r="AG20" s="66" t="str">
        <f t="shared" si="2"/>
        <v/>
      </c>
      <c r="AH20" s="136" t="str">
        <f t="shared" si="3"/>
        <v/>
      </c>
      <c r="AI20" s="46"/>
      <c r="AJ20" s="4"/>
      <c r="AK20" s="58"/>
      <c r="AM20" s="13"/>
      <c r="AN20" s="5"/>
      <c r="AP20" s="1"/>
      <c r="AQ20" s="1"/>
      <c r="AR20" s="11"/>
      <c r="AS20" s="11"/>
      <c r="AT20" s="11"/>
    </row>
    <row r="21" spans="1:46" ht="15.6">
      <c r="A21" s="46"/>
      <c r="B21" s="46"/>
      <c r="C21" s="46"/>
      <c r="D21" s="46"/>
      <c r="E21" s="46"/>
      <c r="F21" s="316"/>
      <c r="G21" s="46"/>
      <c r="H21" s="392"/>
      <c r="I21" s="46"/>
      <c r="J21" s="46"/>
      <c r="K21" s="316"/>
      <c r="L21" s="46"/>
      <c r="M21" s="46"/>
      <c r="N21" s="392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"/>
      <c r="AK21" s="58"/>
      <c r="AM21" s="13"/>
      <c r="AN21" s="5"/>
      <c r="AP21" s="1"/>
      <c r="AQ21" s="1"/>
      <c r="AR21" s="11"/>
      <c r="AS21" s="11"/>
      <c r="AT21" s="11"/>
    </row>
    <row r="22" spans="1:46" ht="15.6">
      <c r="A22" s="46"/>
      <c r="B22">
        <f>+'Ark1'!C423</f>
        <v>2023</v>
      </c>
      <c r="C22">
        <f>+'Ark1'!K423</f>
        <v>0</v>
      </c>
      <c r="D22" s="3" t="str">
        <f t="shared" ref="D22:D31" si="4">+D11</f>
        <v>Ordinær</v>
      </c>
      <c r="E22">
        <f>+IF(F22=0,"",'Ark1'!Q423)</f>
        <v>9923</v>
      </c>
      <c r="F22" s="313">
        <f>+'Ark1'!R423</f>
        <v>102048</v>
      </c>
      <c r="G22" s="195">
        <f>+IF(F22=0,"",'Ark1'!AG423)</f>
        <v>95.516793500681374</v>
      </c>
      <c r="H22" s="391"/>
      <c r="I22" s="195">
        <f>+IF(F22=0,"",'Ark1'!AH423)</f>
        <v>0</v>
      </c>
      <c r="J22" s="95"/>
      <c r="K22" s="505">
        <f>+'Ark1'!AI423</f>
        <v>33256</v>
      </c>
      <c r="L22" s="389"/>
      <c r="M22" s="1">
        <f>+IF(F22=0,"",'Ark1'!S423)</f>
        <v>7.2378194575101933</v>
      </c>
      <c r="N22" s="468"/>
      <c r="O22" s="282"/>
      <c r="P22" s="419">
        <f>+IF(K22=0,"",'Ark1'!AJ423)</f>
        <v>115.31843877796456</v>
      </c>
      <c r="Q22" s="467"/>
      <c r="R22" s="408">
        <f>+IF(K22=0,"",'Ark1'!AL423)</f>
        <v>21.094045624337003</v>
      </c>
      <c r="S22" s="46"/>
      <c r="T22" s="1">
        <f>+IF(F22=0,"",'Ark1'!T423)</f>
        <v>6.9795390404515523</v>
      </c>
      <c r="U22" s="92">
        <f>+IF(F22=0,"",'Ark1'!U423)</f>
        <v>31.792727931953898</v>
      </c>
      <c r="V22" s="11">
        <f>+IF(F22=0,"",'Ark1'!V423)</f>
        <v>29.34403417999372</v>
      </c>
      <c r="W22" s="11">
        <f>+IF(F22=0,"",'Ark1'!W423)</f>
        <v>21.968093446221392</v>
      </c>
      <c r="X22" s="11">
        <f>+IF(F22=0,"",'Ark1'!X423)</f>
        <v>97.193477579178435</v>
      </c>
      <c r="Y22" s="11">
        <f>+IF(F22=0,"",'Ark1'!Y423)</f>
        <v>86.645500156788941</v>
      </c>
      <c r="Z22" s="11">
        <f>+IF(F22=0,"",'Ark1'!Z423)</f>
        <v>8.1001827813213918</v>
      </c>
      <c r="AA22" s="92">
        <f>+IF(F22=0,"",'Ark1'!AA423)</f>
        <v>1.8472808903068576</v>
      </c>
      <c r="AB22" s="1">
        <f>+IF(F22=0,"",'Ark1'!AB423)</f>
        <v>2.2136830694598086</v>
      </c>
      <c r="AC22" s="1">
        <f>+IF(F22=0,"",'Ark1'!AC423)</f>
        <v>75.209117396521478</v>
      </c>
      <c r="AD22" s="11">
        <f>+IF(F22=0,"",'Ark1'!AD423)</f>
        <v>53.979188297792653</v>
      </c>
      <c r="AE22" s="11">
        <f>+IF(F22=0,"",'Ark1'!AE423)</f>
        <v>60.296899910109417</v>
      </c>
      <c r="AF22" s="11">
        <f>+IF(F22=0,"",'Ark1'!AF423)</f>
        <v>93.623736215343385</v>
      </c>
      <c r="AG22" s="1">
        <f t="shared" si="2"/>
        <v>4.3925837220165453</v>
      </c>
      <c r="AH22" s="11">
        <f t="shared" si="3"/>
        <v>10.283986697571299</v>
      </c>
      <c r="AI22" s="46"/>
      <c r="AJ22" s="4"/>
      <c r="AK22" s="58"/>
      <c r="AM22" s="5"/>
      <c r="AN22" s="5"/>
      <c r="AP22" s="1"/>
      <c r="AQ22" s="1"/>
      <c r="AR22" s="11"/>
      <c r="AS22" s="11"/>
      <c r="AT22" s="11"/>
    </row>
    <row r="23" spans="1:46" ht="15.6">
      <c r="A23" s="46"/>
      <c r="B23">
        <f>+'Ark1'!C424</f>
        <v>2023</v>
      </c>
      <c r="C23">
        <f>+'Ark1'!K424</f>
        <v>2</v>
      </c>
      <c r="D23" s="3" t="str">
        <f t="shared" si="4"/>
        <v>Villsau</v>
      </c>
      <c r="E23">
        <f>+IF(F23=0,"",'Ark1'!Q424)</f>
        <v>612</v>
      </c>
      <c r="F23" s="313">
        <f>+'Ark1'!R424</f>
        <v>3472</v>
      </c>
      <c r="G23" s="195">
        <f>+IF(F23=0,"",'Ark1'!AG424)</f>
        <v>1.7989446261791251</v>
      </c>
      <c r="H23" s="391"/>
      <c r="I23" s="195">
        <f>+IF(F23=0,"",'Ark1'!AH424)</f>
        <v>0</v>
      </c>
      <c r="J23" s="95"/>
      <c r="K23" s="505">
        <f>+'Ark1'!AI424</f>
        <v>527</v>
      </c>
      <c r="L23" s="389"/>
      <c r="M23" s="1">
        <f>+IF(F23=0,"",'Ark1'!S424)</f>
        <v>5.6163594470046085</v>
      </c>
      <c r="N23" s="468"/>
      <c r="O23" s="282"/>
      <c r="P23" s="419">
        <f>+IF(K23=0,"",'Ark1'!AJ424)</f>
        <v>102.21252371916506</v>
      </c>
      <c r="Q23" s="467"/>
      <c r="R23" s="408">
        <f>+IF(K23=0,"",'Ark1'!AL424)</f>
        <v>16.91516599045897</v>
      </c>
      <c r="S23" s="46"/>
      <c r="T23" s="1">
        <f>+IF(F23=0,"",'Ark1'!T424)</f>
        <v>7.0394585253456237</v>
      </c>
      <c r="U23" s="92">
        <f>+IF(F23=0,"",'Ark1'!U424)</f>
        <v>17.599107142857122</v>
      </c>
      <c r="V23" s="11">
        <f>+IF(F23=0,"",'Ark1'!V424)</f>
        <v>1.3536866359447002</v>
      </c>
      <c r="W23" s="11">
        <f>+IF(F23=0,"",'Ark1'!W424)</f>
        <v>21.601382488479263</v>
      </c>
      <c r="X23" s="11">
        <f>+IF(F23=0,"",'Ark1'!X424)</f>
        <v>58.41013824884795</v>
      </c>
      <c r="Y23" s="11">
        <f>+IF(F23=0,"",'Ark1'!Y424)</f>
        <v>10.512672811059906</v>
      </c>
      <c r="Z23" s="11">
        <f>+IF(F23=0,"",'Ark1'!Z424)</f>
        <v>4.8755440211679346</v>
      </c>
      <c r="AA23" s="92">
        <f>+IF(F23=0,"",'Ark1'!AA424)</f>
        <v>1.4788242994304186</v>
      </c>
      <c r="AB23" s="1">
        <f>+IF(F23=0,"",'Ark1'!AB424)</f>
        <v>2.072671239307434</v>
      </c>
      <c r="AC23" s="1">
        <f>+IF(F23=0,"",'Ark1'!AC424)</f>
        <v>60.677442459522389</v>
      </c>
      <c r="AD23" s="11">
        <f>+IF(F23=0,"",'Ark1'!AD424)</f>
        <v>55.027220960815718</v>
      </c>
      <c r="AE23" s="11">
        <f>+IF(F23=0,"",'Ark1'!AE424)</f>
        <v>67.896083175132389</v>
      </c>
      <c r="AF23" s="11">
        <f>+IF(F23=0,"",'Ark1'!AF424)</f>
        <v>3.1853795482485898</v>
      </c>
      <c r="AG23" s="1">
        <f t="shared" ref="AG23:AG33" si="5">+IF(F23=0,"",U23/M23)</f>
        <v>3.1335435897435859</v>
      </c>
      <c r="AH23" s="11">
        <f t="shared" ref="AH23:AH33" si="6">+IF(F23=0,"",F23/E23)</f>
        <v>5.6732026143790852</v>
      </c>
      <c r="AI23" s="46"/>
      <c r="AJ23" s="4"/>
      <c r="AK23" s="58"/>
      <c r="AM23" s="5"/>
      <c r="AN23" s="5"/>
      <c r="AP23" s="1"/>
      <c r="AQ23" s="1"/>
      <c r="AR23" s="11"/>
      <c r="AS23" s="11"/>
      <c r="AT23" s="11"/>
    </row>
    <row r="24" spans="1:46" ht="15.6">
      <c r="A24" s="46"/>
      <c r="B24">
        <f>+'Ark1'!C425</f>
        <v>2023</v>
      </c>
      <c r="C24">
        <f>+'Ark1'!K425</f>
        <v>4</v>
      </c>
      <c r="D24" s="3" t="str">
        <f t="shared" si="4"/>
        <v>Økologisk</v>
      </c>
      <c r="E24">
        <f>+IF(F24=0,"",'Ark1'!Q425)</f>
        <v>432</v>
      </c>
      <c r="F24" s="313">
        <f>+'Ark1'!R425</f>
        <v>3438</v>
      </c>
      <c r="G24" s="195">
        <f>+IF(F24=0,"",'Ark1'!AG425)</f>
        <v>2.6508702841133158</v>
      </c>
      <c r="H24" s="391"/>
      <c r="I24" s="195">
        <f>+IF(F24=0,"",'Ark1'!AH425)</f>
        <v>97.149505526468886</v>
      </c>
      <c r="J24" s="95"/>
      <c r="K24" s="505">
        <f>+'Ark1'!AI425</f>
        <v>1250</v>
      </c>
      <c r="L24" s="389"/>
      <c r="M24" s="1">
        <f>+IF(F24=0,"",'Ark1'!S425)</f>
        <v>6.2332751599767295</v>
      </c>
      <c r="N24" s="468"/>
      <c r="O24" s="282"/>
      <c r="P24" s="419">
        <f>+IF(K24=0,"",'Ark1'!AJ425)</f>
        <v>111.44159999999982</v>
      </c>
      <c r="Q24" s="467"/>
      <c r="R24" s="408">
        <f>+IF(K24=0,"",'Ark1'!AL425)</f>
        <v>20.06096644639895</v>
      </c>
      <c r="S24" s="46"/>
      <c r="T24" s="1">
        <f>+IF(F24=0,"",'Ark1'!T425)</f>
        <v>7.116637579988363</v>
      </c>
      <c r="U24" s="92">
        <f>+IF(F24=0,"",'Ark1'!U425)</f>
        <v>26.189979639325141</v>
      </c>
      <c r="V24" s="11">
        <f>+IF(F24=0,"",'Ark1'!V425)</f>
        <v>15.706806282722509</v>
      </c>
      <c r="W24" s="11">
        <f>+IF(F24=0,"",'Ark1'!W425)</f>
        <v>23.647469458987793</v>
      </c>
      <c r="X24" s="11">
        <f>+IF(F24=0,"",'Ark1'!X425)</f>
        <v>84.70040721349622</v>
      </c>
      <c r="Y24" s="11">
        <f>+IF(F24=0,"",'Ark1'!Y425)</f>
        <v>60.209424083769619</v>
      </c>
      <c r="Z24" s="11">
        <f>+IF(F24=0,"",'Ark1'!Z425)</f>
        <v>9.2511027485775763</v>
      </c>
      <c r="AA24" s="92">
        <f>+IF(F24=0,"",'Ark1'!AA425)</f>
        <v>2.1010616254539998</v>
      </c>
      <c r="AB24" s="1">
        <f>+IF(F24=0,"",'Ark1'!AB425)</f>
        <v>2.3629526403338956</v>
      </c>
      <c r="AC24" s="1">
        <f>+IF(F24=0,"",'Ark1'!AC425)</f>
        <v>58.8592723783228</v>
      </c>
      <c r="AD24" s="11">
        <f>+IF(F24=0,"",'Ark1'!AD425)</f>
        <v>45.879508812397077</v>
      </c>
      <c r="AE24" s="11">
        <f>+IF(F24=0,"",'Ark1'!AE425)</f>
        <v>55.449292152642464</v>
      </c>
      <c r="AF24" s="11">
        <f>+IF(F24=0,"",'Ark1'!AF425)</f>
        <v>3.1541863153452354</v>
      </c>
      <c r="AG24" s="1">
        <f t="shared" si="5"/>
        <v>4.201640223985061</v>
      </c>
      <c r="AH24" s="11">
        <f t="shared" si="6"/>
        <v>7.958333333333333</v>
      </c>
      <c r="AI24" s="46"/>
      <c r="AJ24" s="4"/>
      <c r="AK24" s="58"/>
      <c r="AM24" s="5"/>
      <c r="AN24" s="5"/>
      <c r="AP24" s="1"/>
      <c r="AQ24" s="1"/>
      <c r="AR24" s="11"/>
      <c r="AS24" s="11"/>
      <c r="AT24" s="11"/>
    </row>
    <row r="25" spans="1:46" ht="15.6">
      <c r="A25" s="46"/>
      <c r="B25">
        <f>+'Ark1'!C426</f>
        <v>2023</v>
      </c>
      <c r="C25">
        <f>+'Ark1'!K426</f>
        <v>7</v>
      </c>
      <c r="D25" s="3" t="str">
        <f t="shared" si="4"/>
        <v>Nødslakt</v>
      </c>
      <c r="E25" t="str">
        <f>+IF(F25=0,"",'Ark1'!Q426)</f>
        <v/>
      </c>
      <c r="F25" s="313">
        <f>+'Ark1'!R426</f>
        <v>0</v>
      </c>
      <c r="G25" s="195" t="str">
        <f>+IF(F25=0,"",'Ark1'!AG426)</f>
        <v/>
      </c>
      <c r="H25" s="391"/>
      <c r="I25" s="195" t="str">
        <f>+IF(F25=0,"",'Ark1'!AH426)</f>
        <v/>
      </c>
      <c r="J25" s="95"/>
      <c r="K25" s="505">
        <f>+'Ark1'!AI426</f>
        <v>0</v>
      </c>
      <c r="L25" s="389"/>
      <c r="M25" s="1" t="str">
        <f>+IF(F25=0,"",'Ark1'!S426)</f>
        <v/>
      </c>
      <c r="N25" s="468"/>
      <c r="O25" s="282"/>
      <c r="P25" s="419" t="str">
        <f>+IF(K25=0,"",'Ark1'!AJ426)</f>
        <v/>
      </c>
      <c r="Q25" s="467"/>
      <c r="R25" s="408" t="str">
        <f>+IF(K25=0,"",'Ark1'!AL426)</f>
        <v/>
      </c>
      <c r="S25" s="46"/>
      <c r="T25" s="1" t="str">
        <f>+IF(F25=0,"",'Ark1'!T426)</f>
        <v/>
      </c>
      <c r="U25" s="92" t="str">
        <f>+IF(F25=0,"",'Ark1'!U426)</f>
        <v/>
      </c>
      <c r="V25" s="11" t="str">
        <f>+IF(F25=0,"",'Ark1'!V426)</f>
        <v/>
      </c>
      <c r="W25" s="11" t="str">
        <f>+IF(F25=0,"",'Ark1'!W426)</f>
        <v/>
      </c>
      <c r="X25" s="11" t="str">
        <f>+IF(F25=0,"",'Ark1'!X426)</f>
        <v/>
      </c>
      <c r="Y25" s="11" t="str">
        <f>+IF(F25=0,"",'Ark1'!Y426)</f>
        <v/>
      </c>
      <c r="Z25" s="11" t="str">
        <f>+IF(F25=0,"",'Ark1'!Z426)</f>
        <v/>
      </c>
      <c r="AA25" s="92" t="str">
        <f>+IF(F25=0,"",'Ark1'!AA426)</f>
        <v/>
      </c>
      <c r="AB25" s="1" t="str">
        <f>+IF(F25=0,"",'Ark1'!AB426)</f>
        <v/>
      </c>
      <c r="AC25" s="1" t="str">
        <f>+IF(F25=0,"",'Ark1'!AC426)</f>
        <v/>
      </c>
      <c r="AD25" s="11" t="str">
        <f>+IF(F25=0,"",'Ark1'!AD426)</f>
        <v/>
      </c>
      <c r="AE25" s="11" t="str">
        <f>+IF(F25=0,"",'Ark1'!AE426)</f>
        <v/>
      </c>
      <c r="AF25" s="11" t="str">
        <f>+IF(F25=0,"",'Ark1'!AF426)</f>
        <v/>
      </c>
      <c r="AG25" s="1" t="str">
        <f t="shared" si="5"/>
        <v/>
      </c>
      <c r="AH25" s="11" t="str">
        <f t="shared" si="6"/>
        <v/>
      </c>
      <c r="AI25" s="46"/>
      <c r="AJ25" s="4"/>
      <c r="AK25" s="58"/>
      <c r="AM25" s="5"/>
      <c r="AN25" s="5"/>
      <c r="AP25" s="1"/>
      <c r="AQ25" s="1"/>
      <c r="AR25" s="11"/>
      <c r="AS25" s="11"/>
      <c r="AT25" s="11"/>
    </row>
    <row r="26" spans="1:46" ht="15.6">
      <c r="A26" s="46"/>
      <c r="B26">
        <f>+'Ark1'!C427</f>
        <v>2023</v>
      </c>
      <c r="C26">
        <f>+'Ark1'!K427</f>
        <v>9</v>
      </c>
      <c r="D26" s="3" t="str">
        <f t="shared" si="4"/>
        <v>Spesial</v>
      </c>
      <c r="E26" t="str">
        <f>+IF(F26=0,"",'Ark1'!Q427)</f>
        <v/>
      </c>
      <c r="F26" s="313">
        <f>+'Ark1'!R427</f>
        <v>0</v>
      </c>
      <c r="G26" s="195" t="str">
        <f>+IF(F26=0,"",'Ark1'!AG427)</f>
        <v/>
      </c>
      <c r="H26" s="391"/>
      <c r="I26" s="195" t="str">
        <f>+IF(F26=0,"",'Ark1'!AH427)</f>
        <v/>
      </c>
      <c r="J26" s="95"/>
      <c r="K26" s="505">
        <f>+'Ark1'!AI427</f>
        <v>0</v>
      </c>
      <c r="L26" s="389"/>
      <c r="M26" s="1" t="str">
        <f>+IF(F26=0,"",'Ark1'!S427)</f>
        <v/>
      </c>
      <c r="N26" s="468"/>
      <c r="O26" s="282"/>
      <c r="P26" s="419" t="str">
        <f>+IF(K26=0,"",'Ark1'!AJ427)</f>
        <v/>
      </c>
      <c r="Q26" s="467"/>
      <c r="R26" s="408" t="str">
        <f>+IF(K26=0,"",'Ark1'!AL427)</f>
        <v/>
      </c>
      <c r="S26" s="46"/>
      <c r="T26" s="1" t="str">
        <f>+IF(F26=0,"",'Ark1'!T427)</f>
        <v/>
      </c>
      <c r="U26" s="92" t="str">
        <f>+IF(F26=0,"",'Ark1'!U427)</f>
        <v/>
      </c>
      <c r="V26" s="11" t="str">
        <f>+IF(F26=0,"",'Ark1'!V427)</f>
        <v/>
      </c>
      <c r="W26" s="11" t="str">
        <f>+IF(F26=0,"",'Ark1'!W427)</f>
        <v/>
      </c>
      <c r="X26" s="11" t="str">
        <f>+IF(F26=0,"",'Ark1'!X427)</f>
        <v/>
      </c>
      <c r="Y26" s="11" t="str">
        <f>+IF(F26=0,"",'Ark1'!Y427)</f>
        <v/>
      </c>
      <c r="Z26" s="11" t="str">
        <f>+IF(F26=0,"",'Ark1'!Z427)</f>
        <v/>
      </c>
      <c r="AA26" s="92" t="str">
        <f>+IF(F26=0,"",'Ark1'!AA427)</f>
        <v/>
      </c>
      <c r="AB26" s="1" t="str">
        <f>+IF(F26=0,"",'Ark1'!AB427)</f>
        <v/>
      </c>
      <c r="AC26" s="1" t="str">
        <f>+IF(F26=0,"",'Ark1'!AC427)</f>
        <v/>
      </c>
      <c r="AD26" s="11" t="str">
        <f>+IF(F26=0,"",'Ark1'!AD427)</f>
        <v/>
      </c>
      <c r="AE26" s="11" t="str">
        <f>+IF(F26=0,"",'Ark1'!AE427)</f>
        <v/>
      </c>
      <c r="AF26" s="11" t="str">
        <f>+IF(F26=0,"",'Ark1'!AF427)</f>
        <v/>
      </c>
      <c r="AG26" s="1" t="str">
        <f t="shared" si="5"/>
        <v/>
      </c>
      <c r="AH26" s="11" t="str">
        <f t="shared" si="6"/>
        <v/>
      </c>
      <c r="AI26" s="46"/>
      <c r="AJ26" s="4"/>
      <c r="AK26" s="58"/>
      <c r="AM26" s="5"/>
      <c r="AN26" s="5"/>
      <c r="AP26" s="1"/>
      <c r="AQ26" s="1"/>
      <c r="AR26" s="11"/>
      <c r="AS26" s="11"/>
      <c r="AT26" s="11"/>
    </row>
    <row r="27" spans="1:46" ht="15.6">
      <c r="A27" s="46"/>
      <c r="B27">
        <f>+'Ark1'!C428</f>
        <v>2023</v>
      </c>
      <c r="C27">
        <f>+'Ark1'!K428</f>
        <v>10</v>
      </c>
      <c r="D27" s="3" t="str">
        <f t="shared" si="4"/>
        <v>Gult fett Ordinær</v>
      </c>
      <c r="E27">
        <f>+IF(F27=0,"",'Ark1'!Q428)</f>
        <v>31</v>
      </c>
      <c r="F27" s="313">
        <f>+'Ark1'!R428</f>
        <v>32</v>
      </c>
      <c r="G27" s="195">
        <f>+IF(F27=0,"",'Ark1'!AG428)</f>
        <v>2.9169799336186613E-2</v>
      </c>
      <c r="H27" s="391"/>
      <c r="I27" s="195">
        <f>+IF(F27=0,"",'Ark1'!AH428)</f>
        <v>0</v>
      </c>
      <c r="J27" s="95"/>
      <c r="K27" s="505">
        <f>+'Ark1'!AI428</f>
        <v>13</v>
      </c>
      <c r="L27" s="389"/>
      <c r="M27" s="1">
        <f>+IF(F27=0,"",'Ark1'!S428)</f>
        <v>7.15625</v>
      </c>
      <c r="N27" s="468"/>
      <c r="O27" s="282"/>
      <c r="P27" s="419">
        <f>+IF(K27=0,"",'Ark1'!AJ428)</f>
        <v>113.49230769230763</v>
      </c>
      <c r="Q27" s="467"/>
      <c r="R27" s="408">
        <f>+IF(K27=0,"",'Ark1'!AL428)</f>
        <v>21.581329298902965</v>
      </c>
      <c r="S27" s="46"/>
      <c r="T27" s="1">
        <f>+IF(F27=0,"",'Ark1'!T428)</f>
        <v>31.03125</v>
      </c>
      <c r="U27" s="92">
        <f>+IF(F27=0,"",'Ark1'!U428)</f>
        <v>30.962499999999999</v>
      </c>
      <c r="V27" s="11">
        <f>+IF(F27=0,"",'Ark1'!V428)</f>
        <v>0</v>
      </c>
      <c r="W27" s="11">
        <f>+IF(F27=0,"",'Ark1'!W428)</f>
        <v>87.5</v>
      </c>
      <c r="X27" s="11">
        <f>+IF(F27=0,"",'Ark1'!X428)</f>
        <v>93.75</v>
      </c>
      <c r="Y27" s="11">
        <f>+IF(F27=0,"",'Ark1'!Y428)</f>
        <v>84.375</v>
      </c>
      <c r="Z27" s="11">
        <f>+IF(F27=0,"",'Ark1'!Z428)</f>
        <v>8.0579056677278142</v>
      </c>
      <c r="AA27" s="92">
        <f>+IF(F27=0,"",'Ark1'!AA428)</f>
        <v>1.4385186608104878</v>
      </c>
      <c r="AB27" s="1">
        <f>+IF(F27=0,"",'Ark1'!AB428)</f>
        <v>12.870713788966796</v>
      </c>
      <c r="AC27" s="1">
        <f>+IF(F27=0,"",'Ark1'!AC428)</f>
        <v>65.130858456007076</v>
      </c>
      <c r="AD27" s="11">
        <f>+IF(F27=0,"",'Ark1'!AD428)</f>
        <v>-14.823720225024378</v>
      </c>
      <c r="AE27" s="11">
        <f>+IF(F27=0,"",'Ark1'!AE428)</f>
        <v>-3.0644888312484282</v>
      </c>
      <c r="AF27" s="11">
        <f>+IF(F27=0,"",'Ark1'!AF428)</f>
        <v>2.935833685021744E-2</v>
      </c>
      <c r="AG27" s="1">
        <f t="shared" si="5"/>
        <v>4.3266375545851528</v>
      </c>
      <c r="AH27" s="11">
        <f t="shared" si="6"/>
        <v>1.032258064516129</v>
      </c>
      <c r="AI27" s="46"/>
      <c r="AJ27" s="4"/>
      <c r="AK27" s="58"/>
      <c r="AM27" s="13"/>
      <c r="AN27" s="5"/>
      <c r="AP27" s="1"/>
      <c r="AQ27" s="1"/>
      <c r="AR27" s="11"/>
      <c r="AS27" s="11"/>
      <c r="AT27" s="11"/>
    </row>
    <row r="28" spans="1:46" ht="15.6">
      <c r="A28" s="46"/>
      <c r="B28">
        <f>+'Ark1'!C429</f>
        <v>2023</v>
      </c>
      <c r="C28">
        <f>+'Ark1'!K429</f>
        <v>12</v>
      </c>
      <c r="D28" s="3" t="str">
        <f t="shared" si="4"/>
        <v>Gult fett Villsau</v>
      </c>
      <c r="E28">
        <f>+IF(F28=0,"",'Ark1'!Q429)</f>
        <v>4</v>
      </c>
      <c r="F28" s="313">
        <f>+'Ark1'!R429</f>
        <v>5</v>
      </c>
      <c r="G28" s="195">
        <f>+IF(F28=0,"",'Ark1'!AG429)</f>
        <v>2.6702672585709785E-3</v>
      </c>
      <c r="H28" s="391"/>
      <c r="I28" s="195">
        <f>+IF(F28=0,"",'Ark1'!AH429)</f>
        <v>0</v>
      </c>
      <c r="J28" s="95"/>
      <c r="K28" s="505">
        <f>+'Ark1'!AI429</f>
        <v>0</v>
      </c>
      <c r="L28" s="389"/>
      <c r="M28" s="1">
        <f>+IF(F28=0,"",'Ark1'!S429)</f>
        <v>5.8</v>
      </c>
      <c r="N28" s="468"/>
      <c r="O28" s="282"/>
      <c r="P28" s="419" t="str">
        <f>+IF(K28=0,"",'Ark1'!AJ429)</f>
        <v/>
      </c>
      <c r="Q28" s="467"/>
      <c r="R28" s="408" t="str">
        <f>+IF(K28=0,"",'Ark1'!AL429)</f>
        <v/>
      </c>
      <c r="S28" s="46"/>
      <c r="T28" s="1">
        <f>+IF(F28=0,"",'Ark1'!T429)</f>
        <v>36.799999999999997</v>
      </c>
      <c r="U28" s="92">
        <f>+IF(F28=0,"",'Ark1'!U429)</f>
        <v>18.140000000000004</v>
      </c>
      <c r="V28" s="11">
        <f>+IF(F28=0,"",'Ark1'!V429)</f>
        <v>0</v>
      </c>
      <c r="W28" s="11">
        <f>+IF(F28=0,"",'Ark1'!W429)</f>
        <v>100</v>
      </c>
      <c r="X28" s="11">
        <f>+IF(F28=0,"",'Ark1'!X429)</f>
        <v>80</v>
      </c>
      <c r="Y28" s="11">
        <f>+IF(F28=0,"",'Ark1'!Y429)</f>
        <v>0</v>
      </c>
      <c r="Z28" s="11">
        <f>+IF(F28=0,"",'Ark1'!Z429)</f>
        <v>2.4458945193936454</v>
      </c>
      <c r="AA28" s="92">
        <f>+IF(F28=0,"",'Ark1'!AA429)</f>
        <v>0.97979589711327197</v>
      </c>
      <c r="AB28" s="1">
        <f>+IF(F28=0,"",'Ark1'!AB429)</f>
        <v>1.1661903789691537</v>
      </c>
      <c r="AC28" s="1">
        <f>+IF(F28=0,"",'Ark1'!AC429)</f>
        <v>67.933041634184335</v>
      </c>
      <c r="AD28" s="11">
        <f>+IF(F28=0,"",'Ark1'!AD429)</f>
        <v>87.926615012815461</v>
      </c>
      <c r="AE28" s="11">
        <f>+IF(F28=0,"",'Ark1'!AE429)</f>
        <v>66.513303991328243</v>
      </c>
      <c r="AF28" s="11">
        <f>+IF(F28=0,"",'Ark1'!AF429)</f>
        <v>4.5872401328464754E-3</v>
      </c>
      <c r="AG28" s="1">
        <f t="shared" si="5"/>
        <v>3.1275862068965523</v>
      </c>
      <c r="AH28" s="11">
        <f t="shared" si="6"/>
        <v>1.25</v>
      </c>
      <c r="AI28" s="46"/>
      <c r="AJ28" s="4"/>
      <c r="AK28" s="58"/>
      <c r="AM28" s="13"/>
      <c r="AN28" s="5"/>
      <c r="AP28" s="1"/>
      <c r="AQ28" s="1"/>
      <c r="AR28" s="11"/>
      <c r="AS28" s="11"/>
      <c r="AT28" s="11"/>
    </row>
    <row r="29" spans="1:46" ht="15.6">
      <c r="A29" s="46"/>
      <c r="B29">
        <f>+'Ark1'!C430</f>
        <v>2023</v>
      </c>
      <c r="C29">
        <f>+'Ark1'!K430</f>
        <v>14</v>
      </c>
      <c r="D29" s="3" t="str">
        <f t="shared" si="4"/>
        <v>Gult fett Økologisk</v>
      </c>
      <c r="E29">
        <f>+IF(F29=0,"",'Ark1'!Q430)</f>
        <v>3</v>
      </c>
      <c r="F29" s="313">
        <f>+'Ark1'!R430</f>
        <v>3</v>
      </c>
      <c r="G29" s="195">
        <f>+IF(F29=0,"",'Ark1'!AG430)</f>
        <v>1.5515224313857837E-3</v>
      </c>
      <c r="H29" s="391"/>
      <c r="I29" s="195">
        <f>+IF(F29=0,"",'Ark1'!AH430)</f>
        <v>100</v>
      </c>
      <c r="J29" s="95"/>
      <c r="K29" s="505">
        <f>+'Ark1'!AI430</f>
        <v>1</v>
      </c>
      <c r="L29" s="389"/>
      <c r="M29" s="1">
        <f>+IF(F29=0,"",'Ark1'!S430)</f>
        <v>6.333333333333333</v>
      </c>
      <c r="N29" s="468"/>
      <c r="O29" s="282"/>
      <c r="P29" s="419">
        <f>+IF(K29=0,"",'Ark1'!AJ430)</f>
        <v>103.9</v>
      </c>
      <c r="Q29" s="467"/>
      <c r="R29" s="408">
        <f>+IF(K29=0,"",'Ark1'!AL430)</f>
        <v>18.633723354073169</v>
      </c>
      <c r="S29" s="46"/>
      <c r="T29" s="1">
        <f>+IF(F29=0,"",'Ark1'!T430)</f>
        <v>18.333333333333329</v>
      </c>
      <c r="U29" s="92">
        <f>+IF(F29=0,"",'Ark1'!U430)</f>
        <v>17.566666666666663</v>
      </c>
      <c r="V29" s="11">
        <f>+IF(F29=0,"",'Ark1'!V430)</f>
        <v>0</v>
      </c>
      <c r="W29" s="11">
        <f>+IF(F29=0,"",'Ark1'!W430)</f>
        <v>66.666666666666686</v>
      </c>
      <c r="X29" s="11">
        <f>+IF(F29=0,"",'Ark1'!X430)</f>
        <v>66.666666666666686</v>
      </c>
      <c r="Y29" s="11">
        <f>+IF(F29=0,"",'Ark1'!Y430)</f>
        <v>0</v>
      </c>
      <c r="Z29" s="11">
        <f>+IF(F29=0,"",'Ark1'!Z430)</f>
        <v>3.0136725472788553</v>
      </c>
      <c r="AA29" s="92">
        <f>+IF(F29=0,"",'Ark1'!AA430)</f>
        <v>0.4714045207910384</v>
      </c>
      <c r="AB29" s="1">
        <f>+IF(F29=0,"",'Ark1'!AB430)</f>
        <v>14.70449666674185</v>
      </c>
      <c r="AC29" s="1">
        <f>+IF(F29=0,"",'Ark1'!AC430)</f>
        <v>78.210972392584125</v>
      </c>
      <c r="AD29" s="11">
        <f>+IF(F29=0,"",'Ark1'!AD430)</f>
        <v>25.750265364691661</v>
      </c>
      <c r="AE29" s="11">
        <f>+IF(F29=0,"",'Ark1'!AE430)</f>
        <v>-40.073160227343173</v>
      </c>
      <c r="AF29" s="11">
        <f>+IF(F29=0,"",'Ark1'!AF430)</f>
        <v>2.7523440797078843E-3</v>
      </c>
      <c r="AG29" s="1">
        <f t="shared" si="5"/>
        <v>2.7736842105263153</v>
      </c>
      <c r="AH29" s="11">
        <f t="shared" si="6"/>
        <v>1</v>
      </c>
      <c r="AI29" s="46"/>
      <c r="AJ29" s="4"/>
      <c r="AK29" s="58"/>
      <c r="AM29" s="13"/>
      <c r="AN29" s="5"/>
      <c r="AP29" s="1"/>
      <c r="AQ29" s="1"/>
      <c r="AR29" s="11"/>
      <c r="AS29" s="11"/>
      <c r="AT29" s="11"/>
    </row>
    <row r="30" spans="1:46" ht="15.6">
      <c r="A30" s="46"/>
      <c r="B30">
        <f>+'Ark1'!C431</f>
        <v>2023</v>
      </c>
      <c r="C30">
        <f>+'Ark1'!K431</f>
        <v>19</v>
      </c>
      <c r="D30" s="3" t="str">
        <f t="shared" si="4"/>
        <v>Gult fett Spesial</v>
      </c>
      <c r="E30" t="str">
        <f>+IF(F30=0,"",'Ark1'!Q431)</f>
        <v/>
      </c>
      <c r="F30" s="313">
        <f>+'Ark1'!R431</f>
        <v>0</v>
      </c>
      <c r="G30" s="195" t="str">
        <f>+IF(F30=0,"",'Ark1'!AG431)</f>
        <v/>
      </c>
      <c r="H30" s="391"/>
      <c r="I30" s="195" t="str">
        <f>+IF(F30=0,"",'Ark1'!AH431)</f>
        <v/>
      </c>
      <c r="J30" s="95"/>
      <c r="K30" s="505">
        <f>+'Ark1'!AI431</f>
        <v>0</v>
      </c>
      <c r="L30" s="389"/>
      <c r="M30" s="1" t="str">
        <f>+IF(F30=0,"",'Ark1'!S431)</f>
        <v/>
      </c>
      <c r="N30" s="468"/>
      <c r="O30" s="282"/>
      <c r="P30" s="419" t="str">
        <f>+IF(K30=0,"",'Ark1'!AJ431)</f>
        <v/>
      </c>
      <c r="Q30" s="467"/>
      <c r="R30" s="408" t="str">
        <f>+IF(K30=0,"",'Ark1'!AL431)</f>
        <v/>
      </c>
      <c r="S30" s="46"/>
      <c r="T30" s="1" t="str">
        <f>+IF(F30=0,"",'Ark1'!T431)</f>
        <v/>
      </c>
      <c r="U30" s="92" t="str">
        <f>+IF(F30=0,"",'Ark1'!U431)</f>
        <v/>
      </c>
      <c r="V30" s="11" t="str">
        <f>+IF(F30=0,"",'Ark1'!V431)</f>
        <v/>
      </c>
      <c r="W30" s="11" t="str">
        <f>+IF(F30=0,"",'Ark1'!W431)</f>
        <v/>
      </c>
      <c r="X30" s="11" t="str">
        <f>+IF(F30=0,"",'Ark1'!X431)</f>
        <v/>
      </c>
      <c r="Y30" s="11" t="str">
        <f>+IF(F30=0,"",'Ark1'!Y431)</f>
        <v/>
      </c>
      <c r="Z30" s="11" t="str">
        <f>+IF(F30=0,"",'Ark1'!Z431)</f>
        <v/>
      </c>
      <c r="AA30" s="92" t="str">
        <f>+IF(F30=0,"",'Ark1'!AA431)</f>
        <v/>
      </c>
      <c r="AB30" s="1" t="str">
        <f>+IF(F30=0,"",'Ark1'!AB431)</f>
        <v/>
      </c>
      <c r="AC30" s="1" t="str">
        <f>+IF(F30=0,"",'Ark1'!AC431)</f>
        <v/>
      </c>
      <c r="AD30" s="11" t="str">
        <f>+IF(F30=0,"",'Ark1'!AD431)</f>
        <v/>
      </c>
      <c r="AE30" s="11" t="str">
        <f>+IF(F30=0,"",'Ark1'!AE431)</f>
        <v/>
      </c>
      <c r="AF30" s="11" t="str">
        <f>+IF(F30=0,"",'Ark1'!AF431)</f>
        <v/>
      </c>
      <c r="AG30" s="1" t="str">
        <f t="shared" si="5"/>
        <v/>
      </c>
      <c r="AH30" s="11" t="str">
        <f t="shared" si="6"/>
        <v/>
      </c>
      <c r="AI30" s="46"/>
      <c r="AJ30" s="4"/>
      <c r="AK30" s="58"/>
      <c r="AM30" s="13"/>
      <c r="AN30" s="5"/>
      <c r="AP30" s="1"/>
      <c r="AQ30" s="1"/>
      <c r="AR30" s="11"/>
      <c r="AS30" s="11"/>
      <c r="AT30" s="11"/>
    </row>
    <row r="31" spans="1:46" ht="15.6">
      <c r="A31" s="46"/>
      <c r="B31">
        <f>+'Ark1'!C432</f>
        <v>2023</v>
      </c>
      <c r="C31">
        <f>+'Ark1'!K432</f>
        <v>25</v>
      </c>
      <c r="D31" s="3" t="str">
        <f t="shared" si="4"/>
        <v>Lyngenlam</v>
      </c>
      <c r="E31" t="str">
        <f>+IF(F31=0,"",'Ark1'!Q432)</f>
        <v/>
      </c>
      <c r="F31" s="313">
        <f>+'Ark1'!R432</f>
        <v>0</v>
      </c>
      <c r="G31" s="195" t="str">
        <f>+IF(F31=0,"",'Ark1'!AG432)</f>
        <v/>
      </c>
      <c r="H31" s="391"/>
      <c r="I31" s="195" t="str">
        <f>+IF(F31=0,"",'Ark1'!AH432)</f>
        <v/>
      </c>
      <c r="J31" s="95"/>
      <c r="K31" s="505">
        <f>+'Ark1'!AI432</f>
        <v>0</v>
      </c>
      <c r="L31" s="389"/>
      <c r="M31" s="1" t="str">
        <f>+IF(F31=0,"",'Ark1'!S432)</f>
        <v/>
      </c>
      <c r="N31" s="468"/>
      <c r="O31" s="282"/>
      <c r="P31" s="419" t="str">
        <f>+IF(K31=0,"",'Ark1'!AJ432)</f>
        <v/>
      </c>
      <c r="Q31" s="467"/>
      <c r="R31" s="408" t="str">
        <f>+IF(K31=0,"",'Ark1'!AL432)</f>
        <v/>
      </c>
      <c r="S31" s="46"/>
      <c r="T31" s="1" t="str">
        <f>+IF(F31=0,"",'Ark1'!T432)</f>
        <v/>
      </c>
      <c r="U31" s="92" t="str">
        <f>+IF(F31=0,"",'Ark1'!U432)</f>
        <v/>
      </c>
      <c r="V31" s="11" t="str">
        <f>+IF(F31=0,"",'Ark1'!V432)</f>
        <v/>
      </c>
      <c r="W31" s="11" t="str">
        <f>+IF(F31=0,"",'Ark1'!W432)</f>
        <v/>
      </c>
      <c r="X31" s="11" t="str">
        <f>+IF(F31=0,"",'Ark1'!X432)</f>
        <v/>
      </c>
      <c r="Y31" s="11" t="str">
        <f>+IF(F31=0,"",'Ark1'!Y432)</f>
        <v/>
      </c>
      <c r="Z31" s="11" t="str">
        <f>+IF(F31=0,"",'Ark1'!Z432)</f>
        <v/>
      </c>
      <c r="AA31" s="92" t="str">
        <f>+IF(F31=0,"",'Ark1'!AA432)</f>
        <v/>
      </c>
      <c r="AB31" s="1" t="str">
        <f>+IF(F31=0,"",'Ark1'!AB432)</f>
        <v/>
      </c>
      <c r="AC31" s="1" t="str">
        <f>+IF(F31=0,"",'Ark1'!AC432)</f>
        <v/>
      </c>
      <c r="AD31" s="11" t="str">
        <f>+IF(F31=0,"",'Ark1'!AD432)</f>
        <v/>
      </c>
      <c r="AE31" s="11" t="str">
        <f>+IF(F31=0,"",'Ark1'!AE432)</f>
        <v/>
      </c>
      <c r="AF31" s="11" t="str">
        <f>+IF(F31=0,"",'Ark1'!AF432)</f>
        <v/>
      </c>
      <c r="AG31" s="1" t="str">
        <f t="shared" si="5"/>
        <v/>
      </c>
      <c r="AH31" s="11" t="str">
        <f t="shared" si="6"/>
        <v/>
      </c>
      <c r="AI31" s="46"/>
      <c r="AJ31" s="4"/>
      <c r="AK31" s="58"/>
      <c r="AM31" s="13"/>
      <c r="AN31" s="5"/>
      <c r="AP31" s="1"/>
      <c r="AQ31" s="1"/>
      <c r="AR31" s="11"/>
      <c r="AS31" s="11"/>
      <c r="AT31" s="11"/>
    </row>
    <row r="32" spans="1:46" ht="15.6">
      <c r="A32" s="46"/>
      <c r="B32" s="46"/>
      <c r="C32" s="46"/>
      <c r="D32" s="46"/>
      <c r="E32" s="46"/>
      <c r="F32" s="316"/>
      <c r="G32" s="46"/>
      <c r="H32" s="392"/>
      <c r="I32" s="46"/>
      <c r="J32" s="46"/>
      <c r="K32" s="496"/>
      <c r="L32" s="392"/>
      <c r="M32" s="46"/>
      <c r="N32" s="392"/>
      <c r="O32" s="46"/>
      <c r="P32" s="386"/>
      <c r="Q32" s="467"/>
      <c r="R32" s="392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"/>
      <c r="AK32" s="58"/>
      <c r="AM32" s="13"/>
      <c r="AN32" s="5"/>
      <c r="AP32" s="1"/>
      <c r="AQ32" s="1"/>
      <c r="AR32" s="11"/>
      <c r="AS32" s="11"/>
      <c r="AT32" s="11"/>
    </row>
    <row r="33" spans="1:48" ht="15.6">
      <c r="A33" s="46"/>
      <c r="B33" s="53">
        <f>+'Ark1'!C433</f>
        <v>2022</v>
      </c>
      <c r="C33" s="53">
        <f>+'Ark1'!K433</f>
        <v>0</v>
      </c>
      <c r="D33" s="54" t="str">
        <f t="shared" ref="D33:D42" si="7">+D22</f>
        <v>Ordinær</v>
      </c>
      <c r="E33" s="53">
        <f>+IF(F33=0,"",'Ark1'!Q433)</f>
        <v>10005</v>
      </c>
      <c r="F33" s="327">
        <f>+'Ark1'!R433</f>
        <v>100898</v>
      </c>
      <c r="G33" s="177">
        <f>+IF(F33=0,"",'Ark1'!AG433)</f>
        <v>95.934000494536164</v>
      </c>
      <c r="H33" s="393"/>
      <c r="I33" s="177">
        <f>+IF(F33=0,"",'Ark1'!AH433)</f>
        <v>0</v>
      </c>
      <c r="J33" s="95"/>
      <c r="K33" s="504"/>
      <c r="L33" s="389"/>
      <c r="M33" s="55">
        <f>+IF(F33=0,"",'Ark1'!S433)</f>
        <v>7.1937798568851692</v>
      </c>
      <c r="N33" s="437"/>
      <c r="O33" s="59"/>
      <c r="P33" s="393"/>
      <c r="Q33" s="437"/>
      <c r="R33" s="437"/>
      <c r="S33" s="59"/>
      <c r="T33" s="55">
        <f>+IF(F33=0,"",'Ark1'!T433)</f>
        <v>7.0280580388114755</v>
      </c>
      <c r="U33" s="155">
        <f>+IF(F33=0,"",'Ark1'!U433)</f>
        <v>32.191082677555315</v>
      </c>
      <c r="V33" s="74">
        <f>+IF(F33=0,"",'Ark1'!V433)</f>
        <v>28.168050902892041</v>
      </c>
      <c r="W33" s="74">
        <f>+IF(F33=0,"",'Ark1'!W433)</f>
        <v>22.957838609288597</v>
      </c>
      <c r="X33" s="74">
        <f>+IF(F33=0,"",'Ark1'!X433)</f>
        <v>97.60153818708001</v>
      </c>
      <c r="Y33" s="74">
        <f>+IF(F33=0,"",'Ark1'!Y433)</f>
        <v>87.637019564312496</v>
      </c>
      <c r="Z33" s="74">
        <f>+IF(F33=0,"",'Ark1'!Z433)</f>
        <v>8.1181016897651546</v>
      </c>
      <c r="AA33" s="155">
        <f>+IF(F33=0,"",'Ark1'!AA433)</f>
        <v>1.9015732055564212</v>
      </c>
      <c r="AB33" s="55">
        <f>+IF(F33=0,"",'Ark1'!AB433)</f>
        <v>2.2426924102699526</v>
      </c>
      <c r="AC33" s="55">
        <f>+IF(F33=0,"",'Ark1'!AC433)</f>
        <v>74.229004269030682</v>
      </c>
      <c r="AD33" s="74">
        <f>+IF(F33=0,"",'Ark1'!AD433)</f>
        <v>57.730773053414083</v>
      </c>
      <c r="AE33" s="74">
        <f>+IF(F33=0,"",'Ark1'!AE433)</f>
        <v>61.424372867068371</v>
      </c>
      <c r="AF33" s="74">
        <f>+IF(F33=0,"",'Ark1'!AF433)</f>
        <v>94.114245205581625</v>
      </c>
      <c r="AG33" s="55">
        <f t="shared" si="5"/>
        <v>4.4748495669832344</v>
      </c>
      <c r="AH33" s="74">
        <f t="shared" si="6"/>
        <v>10.084757621189405</v>
      </c>
      <c r="AI33" s="46"/>
      <c r="AJ33" s="4"/>
      <c r="AK33" s="58"/>
      <c r="AM33" s="5"/>
      <c r="AN33" s="5"/>
      <c r="AP33" s="1"/>
      <c r="AQ33" s="1"/>
      <c r="AR33" s="11"/>
      <c r="AS33" s="11"/>
      <c r="AT33" s="11"/>
    </row>
    <row r="34" spans="1:48" ht="15.6">
      <c r="A34" s="46"/>
      <c r="B34" s="53">
        <f>+'Ark1'!C434</f>
        <v>2022</v>
      </c>
      <c r="C34" s="53">
        <f>+'Ark1'!K434</f>
        <v>2</v>
      </c>
      <c r="D34" s="54" t="str">
        <f t="shared" si="7"/>
        <v>Villsau</v>
      </c>
      <c r="E34" s="53">
        <f>+IF(F34=0,"",'Ark1'!Q434)</f>
        <v>571</v>
      </c>
      <c r="F34" s="327">
        <f>+'Ark1'!R434</f>
        <v>3011</v>
      </c>
      <c r="G34" s="177">
        <f>+IF(F34=0,"",'Ark1'!AG434)</f>
        <v>1.5531564998531644</v>
      </c>
      <c r="H34" s="393"/>
      <c r="I34" s="177">
        <f>+IF(F34=0,"",'Ark1'!AH434)</f>
        <v>0</v>
      </c>
      <c r="J34" s="95"/>
      <c r="K34" s="504"/>
      <c r="L34" s="389"/>
      <c r="M34" s="55">
        <f>+IF(F34=0,"",'Ark1'!S434)</f>
        <v>5.5609432082364654</v>
      </c>
      <c r="N34" s="437"/>
      <c r="O34" s="59"/>
      <c r="P34" s="393"/>
      <c r="Q34" s="437"/>
      <c r="R34" s="437"/>
      <c r="S34" s="59"/>
      <c r="T34" s="55">
        <f>+IF(F34=0,"",'Ark1'!T434)</f>
        <v>7.1607439388907315</v>
      </c>
      <c r="U34" s="155">
        <f>+IF(F34=0,"",'Ark1'!U434)</f>
        <v>17.464254400531413</v>
      </c>
      <c r="V34" s="74">
        <f>+IF(F34=0,"",'Ark1'!V434)</f>
        <v>1.0959814015277312</v>
      </c>
      <c r="W34" s="74">
        <f>+IF(F34=0,"",'Ark1'!W434)</f>
        <v>22.749916971105939</v>
      </c>
      <c r="X34" s="74">
        <f>+IF(F34=0,"",'Ark1'!X434)</f>
        <v>57.223513782796438</v>
      </c>
      <c r="Y34" s="74">
        <f>+IF(F34=0,"",'Ark1'!Y434)</f>
        <v>9.6313517103952169</v>
      </c>
      <c r="Z34" s="74">
        <f>+IF(F34=0,"",'Ark1'!Z434)</f>
        <v>4.9911086869869026</v>
      </c>
      <c r="AA34" s="155">
        <f>+IF(F34=0,"",'Ark1'!AA434)</f>
        <v>1.5309891915943372</v>
      </c>
      <c r="AB34" s="55">
        <f>+IF(F34=0,"",'Ark1'!AB434)</f>
        <v>1.9609437887242795</v>
      </c>
      <c r="AC34" s="55">
        <f>+IF(F34=0,"",'Ark1'!AC434)</f>
        <v>59.893955833331027</v>
      </c>
      <c r="AD34" s="74">
        <f>+IF(F34=0,"",'Ark1'!AD434)</f>
        <v>57.016660211060945</v>
      </c>
      <c r="AE34" s="74">
        <f>+IF(F34=0,"",'Ark1'!AE434)</f>
        <v>68.869424823493105</v>
      </c>
      <c r="AF34" s="74">
        <f>+IF(F34=0,"",'Ark1'!AF434)</f>
        <v>2.8085590627565118</v>
      </c>
      <c r="AG34" s="55">
        <f t="shared" ref="AG34:AG42" si="8">+IF(F34=0,"",U34/M34)</f>
        <v>3.1405201863354093</v>
      </c>
      <c r="AH34" s="74">
        <f t="shared" ref="AH34:AH42" si="9">+IF(F34=0,"",F34/E34)</f>
        <v>5.2732049036777582</v>
      </c>
      <c r="AI34" s="46"/>
      <c r="AJ34" s="4"/>
      <c r="AK34" s="58"/>
      <c r="AM34" s="5"/>
      <c r="AN34" s="5"/>
      <c r="AP34" s="13"/>
      <c r="AQ34" s="13"/>
      <c r="AR34" s="11"/>
      <c r="AS34" s="11"/>
      <c r="AT34" s="11"/>
    </row>
    <row r="35" spans="1:48" ht="16.5" customHeight="1">
      <c r="A35" s="46"/>
      <c r="B35" s="53">
        <f>+'Ark1'!C435</f>
        <v>2022</v>
      </c>
      <c r="C35" s="53">
        <f>+'Ark1'!K435</f>
        <v>4</v>
      </c>
      <c r="D35" s="54" t="str">
        <f t="shared" si="7"/>
        <v>Økologisk</v>
      </c>
      <c r="E35" s="53">
        <f>+IF(F35=0,"",'Ark1'!Q435)</f>
        <v>434</v>
      </c>
      <c r="F35" s="327">
        <f>+'Ark1'!R435</f>
        <v>3266</v>
      </c>
      <c r="G35" s="177">
        <f>+IF(F35=0,"",'Ark1'!AG435)</f>
        <v>2.488221640980941</v>
      </c>
      <c r="H35" s="393"/>
      <c r="I35" s="177">
        <f>+IF(F35=0,"",'Ark1'!AH435)</f>
        <v>97.5811390079608</v>
      </c>
      <c r="J35" s="95"/>
      <c r="K35" s="504"/>
      <c r="L35" s="389"/>
      <c r="M35" s="55">
        <f>+IF(F35=0,"",'Ark1'!S435)</f>
        <v>6.1720759338640532</v>
      </c>
      <c r="N35" s="437"/>
      <c r="O35" s="59"/>
      <c r="P35" s="393"/>
      <c r="Q35" s="437"/>
      <c r="R35" s="437"/>
      <c r="S35" s="59"/>
      <c r="T35" s="55">
        <f>+IF(F35=0,"",'Ark1'!T435)</f>
        <v>7.1858542559706065</v>
      </c>
      <c r="U35" s="155">
        <f>+IF(F35=0,"",'Ark1'!U435)</f>
        <v>25.793986527862742</v>
      </c>
      <c r="V35" s="74">
        <f>+IF(F35=0,"",'Ark1'!V435)</f>
        <v>15.952235150030617</v>
      </c>
      <c r="W35" s="74">
        <f>+IF(F35=0,"",'Ark1'!W435)</f>
        <v>23.729332516840177</v>
      </c>
      <c r="X35" s="74">
        <f>+IF(F35=0,"",'Ark1'!X435)</f>
        <v>83.5578689528475</v>
      </c>
      <c r="Y35" s="74">
        <f>+IF(F35=0,"",'Ark1'!Y435)</f>
        <v>58.726270667483185</v>
      </c>
      <c r="Z35" s="74">
        <f>+IF(F35=0,"",'Ark1'!Z435)</f>
        <v>8.942566336392316</v>
      </c>
      <c r="AA35" s="155">
        <f>+IF(F35=0,"",'Ark1'!AA435)</f>
        <v>2.0470052898852624</v>
      </c>
      <c r="AB35" s="55">
        <f>+IF(F35=0,"",'Ark1'!AB435)</f>
        <v>2.2793426864447541</v>
      </c>
      <c r="AC35" s="55">
        <f>+IF(F35=0,"",'Ark1'!AC435)</f>
        <v>65.586185018875184</v>
      </c>
      <c r="AD35" s="74">
        <f>+IF(F35=0,"",'Ark1'!AD435)</f>
        <v>43.847945306458001</v>
      </c>
      <c r="AE35" s="74">
        <f>+IF(F35=0,"",'Ark1'!AE435)</f>
        <v>55.743675788753279</v>
      </c>
      <c r="AF35" s="74">
        <f>+IF(F35=0,"",'Ark1'!AF435)</f>
        <v>3.0464144466830838</v>
      </c>
      <c r="AG35" s="55">
        <f t="shared" si="8"/>
        <v>4.1791427721003931</v>
      </c>
      <c r="AH35" s="74">
        <f t="shared" si="9"/>
        <v>7.5253456221198158</v>
      </c>
      <c r="AI35" s="46"/>
      <c r="AJ35" s="4"/>
      <c r="AK35" s="58"/>
      <c r="AM35" s="5"/>
      <c r="AN35" s="5"/>
      <c r="AP35" s="13"/>
      <c r="AQ35" s="13"/>
      <c r="AR35" s="11"/>
      <c r="AS35" s="11"/>
      <c r="AT35" s="11"/>
    </row>
    <row r="36" spans="1:48" ht="16.5" customHeight="1">
      <c r="A36" s="46"/>
      <c r="B36" s="53">
        <f>+'Ark1'!C436</f>
        <v>2022</v>
      </c>
      <c r="C36" s="53">
        <f>+'Ark1'!K436</f>
        <v>7</v>
      </c>
      <c r="D36" s="54" t="str">
        <f t="shared" si="7"/>
        <v>Nødslakt</v>
      </c>
      <c r="E36" s="53" t="str">
        <f>+IF(F36=0,"",'Ark1'!Q436)</f>
        <v/>
      </c>
      <c r="F36" s="327">
        <f>+'Ark1'!R436</f>
        <v>0</v>
      </c>
      <c r="G36" s="177" t="str">
        <f>+IF(F36=0,"",'Ark1'!AG436)</f>
        <v/>
      </c>
      <c r="H36" s="393"/>
      <c r="I36" s="177" t="str">
        <f>+IF(F36=0,"",'Ark1'!AH436)</f>
        <v/>
      </c>
      <c r="J36" s="95"/>
      <c r="K36" s="504"/>
      <c r="L36" s="389"/>
      <c r="M36" s="55" t="str">
        <f>+IF(F36=0,"",'Ark1'!S436)</f>
        <v/>
      </c>
      <c r="N36" s="437"/>
      <c r="O36" s="59"/>
      <c r="P36" s="393"/>
      <c r="Q36" s="437"/>
      <c r="R36" s="437"/>
      <c r="S36" s="59"/>
      <c r="T36" s="55" t="str">
        <f>+IF(F36=0,"",'Ark1'!T436)</f>
        <v/>
      </c>
      <c r="U36" s="155" t="str">
        <f>+IF(F36=0,"",'Ark1'!U436)</f>
        <v/>
      </c>
      <c r="V36" s="74" t="str">
        <f>+IF(F36=0,"",'Ark1'!V436)</f>
        <v/>
      </c>
      <c r="W36" s="74" t="str">
        <f>+IF(F36=0,"",'Ark1'!W436)</f>
        <v/>
      </c>
      <c r="X36" s="74" t="str">
        <f>+IF(F36=0,"",'Ark1'!X436)</f>
        <v/>
      </c>
      <c r="Y36" s="74" t="str">
        <f>+IF(F36=0,"",'Ark1'!Y436)</f>
        <v/>
      </c>
      <c r="Z36" s="74" t="str">
        <f>+IF(F36=0,"",'Ark1'!Z436)</f>
        <v/>
      </c>
      <c r="AA36" s="155" t="str">
        <f>+IF(F36=0,"",'Ark1'!AA436)</f>
        <v/>
      </c>
      <c r="AB36" s="55" t="str">
        <f>+IF(F36=0,"",'Ark1'!AB436)</f>
        <v/>
      </c>
      <c r="AC36" s="55" t="str">
        <f>+IF(F36=0,"",'Ark1'!AC436)</f>
        <v/>
      </c>
      <c r="AD36" s="74" t="str">
        <f>+IF(F36=0,"",'Ark1'!AD436)</f>
        <v/>
      </c>
      <c r="AE36" s="74" t="str">
        <f>+IF(F36=0,"",'Ark1'!AE436)</f>
        <v/>
      </c>
      <c r="AF36" s="74" t="str">
        <f>+IF(F36=0,"",'Ark1'!AF436)</f>
        <v/>
      </c>
      <c r="AG36" s="55" t="str">
        <f t="shared" si="8"/>
        <v/>
      </c>
      <c r="AH36" s="74" t="str">
        <f t="shared" si="9"/>
        <v/>
      </c>
      <c r="AI36" s="46"/>
      <c r="AJ36" s="4"/>
      <c r="AK36" s="57"/>
      <c r="AM36" s="5"/>
      <c r="AN36" s="5"/>
      <c r="AP36" s="13"/>
      <c r="AQ36" s="13"/>
      <c r="AR36" s="11"/>
      <c r="AS36" s="11"/>
      <c r="AT36" s="11"/>
    </row>
    <row r="37" spans="1:48" ht="17.25" customHeight="1">
      <c r="A37" s="46"/>
      <c r="B37" s="53">
        <f>+'Ark1'!C437</f>
        <v>2022</v>
      </c>
      <c r="C37" s="53">
        <f>+'Ark1'!K437</f>
        <v>9</v>
      </c>
      <c r="D37" s="54" t="str">
        <f t="shared" si="7"/>
        <v>Spesial</v>
      </c>
      <c r="E37" s="53" t="str">
        <f>+IF(F37=0,"",'Ark1'!Q437)</f>
        <v/>
      </c>
      <c r="F37" s="327">
        <f>+'Ark1'!R437</f>
        <v>0</v>
      </c>
      <c r="G37" s="177" t="str">
        <f>+IF(F37=0,"",'Ark1'!AG437)</f>
        <v/>
      </c>
      <c r="H37" s="393"/>
      <c r="I37" s="177" t="str">
        <f>+IF(F37=0,"",'Ark1'!AH437)</f>
        <v/>
      </c>
      <c r="J37" s="95"/>
      <c r="K37" s="504"/>
      <c r="L37" s="389"/>
      <c r="M37" s="55" t="str">
        <f>+IF(F37=0,"",'Ark1'!S437)</f>
        <v/>
      </c>
      <c r="N37" s="437"/>
      <c r="O37" s="59"/>
      <c r="P37" s="393"/>
      <c r="Q37" s="437"/>
      <c r="R37" s="437"/>
      <c r="S37" s="59"/>
      <c r="T37" s="55" t="str">
        <f>+IF(F37=0,"",'Ark1'!T437)</f>
        <v/>
      </c>
      <c r="U37" s="155" t="str">
        <f>+IF(F37=0,"",'Ark1'!U437)</f>
        <v/>
      </c>
      <c r="V37" s="74" t="str">
        <f>+IF(F37=0,"",'Ark1'!V437)</f>
        <v/>
      </c>
      <c r="W37" s="74" t="str">
        <f>+IF(F37=0,"",'Ark1'!W437)</f>
        <v/>
      </c>
      <c r="X37" s="74" t="str">
        <f>+IF(F37=0,"",'Ark1'!X437)</f>
        <v/>
      </c>
      <c r="Y37" s="74" t="str">
        <f>+IF(F37=0,"",'Ark1'!Y437)</f>
        <v/>
      </c>
      <c r="Z37" s="74" t="str">
        <f>+IF(F37=0,"",'Ark1'!Z437)</f>
        <v/>
      </c>
      <c r="AA37" s="155" t="str">
        <f>+IF(F37=0,"",'Ark1'!AA437)</f>
        <v/>
      </c>
      <c r="AB37" s="55" t="str">
        <f>+IF(F37=0,"",'Ark1'!AB437)</f>
        <v/>
      </c>
      <c r="AC37" s="55" t="str">
        <f>+IF(F37=0,"",'Ark1'!AC437)</f>
        <v/>
      </c>
      <c r="AD37" s="74" t="str">
        <f>+IF(F37=0,"",'Ark1'!AD437)</f>
        <v/>
      </c>
      <c r="AE37" s="74" t="str">
        <f>+IF(F37=0,"",'Ark1'!AE437)</f>
        <v/>
      </c>
      <c r="AF37" s="74" t="str">
        <f>+IF(F37=0,"",'Ark1'!AF437)</f>
        <v/>
      </c>
      <c r="AG37" s="55" t="str">
        <f t="shared" si="8"/>
        <v/>
      </c>
      <c r="AH37" s="74" t="str">
        <f t="shared" si="9"/>
        <v/>
      </c>
      <c r="AI37" s="46"/>
      <c r="AJ37" s="2"/>
      <c r="AK37" s="57"/>
      <c r="AN37" s="5"/>
      <c r="AP37" s="13"/>
      <c r="AQ37" s="13"/>
      <c r="AR37" s="11"/>
      <c r="AS37" s="11"/>
      <c r="AT37" s="11"/>
    </row>
    <row r="38" spans="1:48" ht="15.6">
      <c r="A38" s="46"/>
      <c r="B38" s="54">
        <f>+'Ark1'!C438</f>
        <v>2022</v>
      </c>
      <c r="C38" s="54">
        <f>+'Ark1'!K438</f>
        <v>10</v>
      </c>
      <c r="D38" s="54" t="str">
        <f t="shared" si="7"/>
        <v>Gult fett Ordinær</v>
      </c>
      <c r="E38" s="54">
        <f>+IF(F38=0,"",'Ark1'!Q438)</f>
        <v>21</v>
      </c>
      <c r="F38" s="342">
        <f>+'Ark1'!R438</f>
        <v>23</v>
      </c>
      <c r="G38" s="177">
        <f>+IF(F38=0,"",'Ark1'!AG438)</f>
        <v>1.9449578465313436E-2</v>
      </c>
      <c r="H38" s="393"/>
      <c r="I38" s="177">
        <f>+IF(F38=0,"",'Ark1'!AH438)</f>
        <v>0</v>
      </c>
      <c r="J38" s="95"/>
      <c r="K38" s="504"/>
      <c r="L38" s="389"/>
      <c r="M38" s="86">
        <f>+IF(F38=0,"",'Ark1'!S438)</f>
        <v>6.6521739130434794</v>
      </c>
      <c r="N38" s="437"/>
      <c r="O38" s="59"/>
      <c r="P38" s="393"/>
      <c r="Q38" s="437"/>
      <c r="R38" s="437"/>
      <c r="S38" s="59"/>
      <c r="T38" s="86">
        <f>+IF(F38=0,"",'Ark1'!T438)</f>
        <v>30.739130434782606</v>
      </c>
      <c r="U38" s="171">
        <f>+IF(F38=0,"",'Ark1'!U438)</f>
        <v>28.630434782608695</v>
      </c>
      <c r="V38" s="169">
        <f>+IF(F38=0,"",'Ark1'!V438)</f>
        <v>4.3478260869565215</v>
      </c>
      <c r="W38" s="169">
        <f>+IF(F38=0,"",'Ark1'!W438)</f>
        <v>82.608695652173907</v>
      </c>
      <c r="X38" s="169">
        <f>+IF(F38=0,"",'Ark1'!X438)</f>
        <v>91.304347826086953</v>
      </c>
      <c r="Y38" s="169">
        <f>+IF(F38=0,"",'Ark1'!Y438)</f>
        <v>73.913043478260875</v>
      </c>
      <c r="Z38" s="169">
        <f>+IF(F38=0,"",'Ark1'!Z438)</f>
        <v>8.1000501760447641</v>
      </c>
      <c r="AA38" s="171">
        <f>+IF(F38=0,"",'Ark1'!AA438)</f>
        <v>2.0769688543471623</v>
      </c>
      <c r="AB38" s="86">
        <f>+IF(F38=0,"",'Ark1'!AB438)</f>
        <v>12.340169089477657</v>
      </c>
      <c r="AC38" s="86">
        <f>+IF(F38=0,"",'Ark1'!AC438)</f>
        <v>78.343451372276306</v>
      </c>
      <c r="AD38" s="169">
        <f>+IF(F38=0,"",'Ark1'!AD438)</f>
        <v>-9.79202225135076</v>
      </c>
      <c r="AE38" s="169">
        <f>+IF(F38=0,"",'Ark1'!AE438)</f>
        <v>-7.9876989807765986</v>
      </c>
      <c r="AF38" s="169">
        <f>+IF(F38=0,"",'Ark1'!AF438)</f>
        <v>2.1453622863965377E-2</v>
      </c>
      <c r="AG38" s="86">
        <f t="shared" si="8"/>
        <v>4.3039215686274499</v>
      </c>
      <c r="AH38" s="169">
        <f t="shared" si="9"/>
        <v>1.0952380952380953</v>
      </c>
      <c r="AI38" s="46"/>
      <c r="AJ38" s="4"/>
      <c r="AK38" s="58"/>
      <c r="AM38" s="13"/>
      <c r="AN38" s="5"/>
      <c r="AP38" s="1"/>
      <c r="AQ38" s="1"/>
      <c r="AR38" s="11"/>
      <c r="AS38" s="11"/>
      <c r="AT38" s="11"/>
    </row>
    <row r="39" spans="1:48" ht="15.6">
      <c r="A39" s="46"/>
      <c r="B39" s="54">
        <f>+'Ark1'!C439</f>
        <v>2022</v>
      </c>
      <c r="C39" s="54">
        <f>+'Ark1'!K439</f>
        <v>12</v>
      </c>
      <c r="D39" s="54" t="str">
        <f t="shared" si="7"/>
        <v>Gult fett Villsau</v>
      </c>
      <c r="E39" s="54">
        <f>+IF(F39=0,"",'Ark1'!Q439)</f>
        <v>5</v>
      </c>
      <c r="F39" s="342">
        <f>+'Ark1'!R439</f>
        <v>10</v>
      </c>
      <c r="G39" s="177">
        <f>+IF(F39=0,"",'Ark1'!AG439)</f>
        <v>5.1717861644288285E-3</v>
      </c>
      <c r="H39" s="393"/>
      <c r="I39" s="177">
        <f>+IF(F39=0,"",'Ark1'!AH439)</f>
        <v>0</v>
      </c>
      <c r="J39" s="95"/>
      <c r="K39" s="504"/>
      <c r="L39" s="389"/>
      <c r="M39" s="86">
        <f>+IF(F39=0,"",'Ark1'!S439)</f>
        <v>5.7</v>
      </c>
      <c r="N39" s="437"/>
      <c r="O39" s="59"/>
      <c r="P39" s="393"/>
      <c r="Q39" s="437"/>
      <c r="R39" s="437"/>
      <c r="S39" s="59"/>
      <c r="T39" s="86">
        <f>+IF(F39=0,"",'Ark1'!T439)</f>
        <v>31.1</v>
      </c>
      <c r="U39" s="171">
        <f>+IF(F39=0,"",'Ark1'!U439)</f>
        <v>17.509999999999994</v>
      </c>
      <c r="V39" s="169">
        <f>+IF(F39=0,"",'Ark1'!V439)</f>
        <v>0</v>
      </c>
      <c r="W39" s="169">
        <f>+IF(F39=0,"",'Ark1'!W439)</f>
        <v>80</v>
      </c>
      <c r="X39" s="169">
        <f>+IF(F39=0,"",'Ark1'!X439)</f>
        <v>60</v>
      </c>
      <c r="Y39" s="169">
        <f>+IF(F39=0,"",'Ark1'!Y439)</f>
        <v>0</v>
      </c>
      <c r="Z39" s="169">
        <f>+IF(F39=0,"",'Ark1'!Z439)</f>
        <v>2.2919205919926928</v>
      </c>
      <c r="AA39" s="171">
        <f>+IF(F39=0,"",'Ark1'!AA439)</f>
        <v>0.78102496759066309</v>
      </c>
      <c r="AB39" s="86">
        <f>+IF(F39=0,"",'Ark1'!AB439)</f>
        <v>12.597221915962264</v>
      </c>
      <c r="AC39" s="86">
        <f>+IF(F39=0,"",'Ark1'!AC439)</f>
        <v>0.7262378308150198</v>
      </c>
      <c r="AD39" s="169">
        <f>+IF(F39=0,"",'Ark1'!AD439)</f>
        <v>55.413871304079592</v>
      </c>
      <c r="AE39" s="169">
        <f>+IF(F39=0,"",'Ark1'!AE439)</f>
        <v>42.993288975077952</v>
      </c>
      <c r="AF39" s="169">
        <f>+IF(F39=0,"",'Ark1'!AF439)</f>
        <v>9.3276621147675553E-3</v>
      </c>
      <c r="AG39" s="86">
        <f t="shared" si="8"/>
        <v>3.0719298245614026</v>
      </c>
      <c r="AH39" s="169">
        <f t="shared" si="9"/>
        <v>2</v>
      </c>
      <c r="AI39" s="46"/>
      <c r="AJ39" s="4"/>
      <c r="AK39" s="58"/>
      <c r="AM39" s="13"/>
      <c r="AN39" s="5"/>
      <c r="AP39" s="1"/>
      <c r="AQ39" s="1"/>
      <c r="AR39" s="11"/>
      <c r="AS39" s="11"/>
      <c r="AT39" s="11"/>
    </row>
    <row r="40" spans="1:48" ht="15.6">
      <c r="A40" s="46"/>
      <c r="B40" s="54">
        <f>+'Ark1'!C440</f>
        <v>2022</v>
      </c>
      <c r="C40" s="54">
        <f>+'Ark1'!K440</f>
        <v>14</v>
      </c>
      <c r="D40" s="54" t="str">
        <f t="shared" si="7"/>
        <v>Gult fett Økologisk</v>
      </c>
      <c r="E40" s="54" t="str">
        <f>+IF(F40=0,"",'Ark1'!Q440)</f>
        <v/>
      </c>
      <c r="F40" s="342">
        <f>+'Ark1'!R440</f>
        <v>0</v>
      </c>
      <c r="G40" s="177" t="str">
        <f>+IF(F40=0,"",'Ark1'!AG440)</f>
        <v/>
      </c>
      <c r="H40" s="393"/>
      <c r="I40" s="177" t="str">
        <f>+IF(F40=0,"",'Ark1'!AH440)</f>
        <v/>
      </c>
      <c r="J40" s="95"/>
      <c r="K40" s="504"/>
      <c r="L40" s="389"/>
      <c r="M40" s="86" t="str">
        <f>+IF(F40=0,"",'Ark1'!S440)</f>
        <v/>
      </c>
      <c r="N40" s="437"/>
      <c r="O40" s="59"/>
      <c r="P40" s="393"/>
      <c r="Q40" s="437"/>
      <c r="R40" s="437"/>
      <c r="S40" s="59"/>
      <c r="T40" s="86" t="str">
        <f>+IF(F40=0,"",'Ark1'!T440)</f>
        <v/>
      </c>
      <c r="U40" s="171" t="str">
        <f>+IF(F40=0,"",'Ark1'!U440)</f>
        <v/>
      </c>
      <c r="V40" s="169" t="str">
        <f>+IF(F40=0,"",'Ark1'!V440)</f>
        <v/>
      </c>
      <c r="W40" s="169" t="str">
        <f>+IF(F40=0,"",'Ark1'!W440)</f>
        <v/>
      </c>
      <c r="X40" s="169" t="str">
        <f>+IF(F40=0,"",'Ark1'!X440)</f>
        <v/>
      </c>
      <c r="Y40" s="169" t="str">
        <f>+IF(F40=0,"",'Ark1'!Y440)</f>
        <v/>
      </c>
      <c r="Z40" s="169" t="str">
        <f>+IF(F40=0,"",'Ark1'!Z440)</f>
        <v/>
      </c>
      <c r="AA40" s="171" t="str">
        <f>+IF(F40=0,"",'Ark1'!AA440)</f>
        <v/>
      </c>
      <c r="AB40" s="86" t="str">
        <f>+IF(F40=0,"",'Ark1'!AB440)</f>
        <v/>
      </c>
      <c r="AC40" s="86" t="str">
        <f>+IF(F40=0,"",'Ark1'!AC440)</f>
        <v/>
      </c>
      <c r="AD40" s="169" t="str">
        <f>+IF(F40=0,"",'Ark1'!AD440)</f>
        <v/>
      </c>
      <c r="AE40" s="169" t="str">
        <f>+IF(F40=0,"",'Ark1'!AE440)</f>
        <v/>
      </c>
      <c r="AF40" s="169" t="str">
        <f>+IF(F40=0,"",'Ark1'!AF440)</f>
        <v/>
      </c>
      <c r="AG40" s="86" t="str">
        <f t="shared" si="8"/>
        <v/>
      </c>
      <c r="AH40" s="169" t="str">
        <f t="shared" si="9"/>
        <v/>
      </c>
      <c r="AI40" s="46"/>
      <c r="AJ40" s="4"/>
      <c r="AK40" s="58"/>
      <c r="AM40" s="13"/>
      <c r="AN40" s="5"/>
      <c r="AP40" s="1"/>
      <c r="AQ40" s="1"/>
      <c r="AR40" s="11"/>
      <c r="AS40" s="11"/>
      <c r="AT40" s="11"/>
    </row>
    <row r="41" spans="1:48" ht="15.6">
      <c r="A41" s="46"/>
      <c r="B41" s="54">
        <f>+'Ark1'!C441</f>
        <v>2022</v>
      </c>
      <c r="C41" s="54">
        <f>+'Ark1'!K441</f>
        <v>19</v>
      </c>
      <c r="D41" s="54" t="str">
        <f t="shared" si="7"/>
        <v>Gult fett Spesial</v>
      </c>
      <c r="E41" s="54" t="str">
        <f>+IF(F41=0,"",'Ark1'!Q441)</f>
        <v/>
      </c>
      <c r="F41" s="342">
        <f>+'Ark1'!R441</f>
        <v>0</v>
      </c>
      <c r="G41" s="177" t="str">
        <f>+IF(F41=0,"",'Ark1'!AG441)</f>
        <v/>
      </c>
      <c r="H41" s="393"/>
      <c r="I41" s="177" t="str">
        <f>+IF(F41=0,"",'Ark1'!AH441)</f>
        <v/>
      </c>
      <c r="J41" s="95"/>
      <c r="K41" s="504"/>
      <c r="L41" s="389"/>
      <c r="M41" s="86" t="str">
        <f>+IF(F41=0,"",'Ark1'!S441)</f>
        <v/>
      </c>
      <c r="N41" s="437"/>
      <c r="O41" s="59"/>
      <c r="P41" s="393"/>
      <c r="Q41" s="437"/>
      <c r="R41" s="437"/>
      <c r="S41" s="59"/>
      <c r="T41" s="86" t="str">
        <f>+IF(F41=0,"",'Ark1'!T441)</f>
        <v/>
      </c>
      <c r="U41" s="171" t="str">
        <f>+IF(F41=0,"",'Ark1'!U441)</f>
        <v/>
      </c>
      <c r="V41" s="169" t="str">
        <f>+IF(F41=0,"",'Ark1'!V441)</f>
        <v/>
      </c>
      <c r="W41" s="169" t="str">
        <f>+IF(F41=0,"",'Ark1'!W441)</f>
        <v/>
      </c>
      <c r="X41" s="169" t="str">
        <f>+IF(F41=0,"",'Ark1'!X441)</f>
        <v/>
      </c>
      <c r="Y41" s="169" t="str">
        <f>+IF(F41=0,"",'Ark1'!Y441)</f>
        <v/>
      </c>
      <c r="Z41" s="169" t="str">
        <f>+IF(F41=0,"",'Ark1'!Z441)</f>
        <v/>
      </c>
      <c r="AA41" s="171" t="str">
        <f>+IF(F41=0,"",'Ark1'!AA441)</f>
        <v/>
      </c>
      <c r="AB41" s="86" t="str">
        <f>+IF(F41=0,"",'Ark1'!AB441)</f>
        <v/>
      </c>
      <c r="AC41" s="86" t="str">
        <f>+IF(F41=0,"",'Ark1'!AC441)</f>
        <v/>
      </c>
      <c r="AD41" s="169" t="str">
        <f>+IF(F41=0,"",'Ark1'!AD441)</f>
        <v/>
      </c>
      <c r="AE41" s="169" t="str">
        <f>+IF(F41=0,"",'Ark1'!AE441)</f>
        <v/>
      </c>
      <c r="AF41" s="169" t="str">
        <f>+IF(F41=0,"",'Ark1'!AF441)</f>
        <v/>
      </c>
      <c r="AG41" s="86" t="str">
        <f t="shared" si="8"/>
        <v/>
      </c>
      <c r="AH41" s="169" t="str">
        <f t="shared" si="9"/>
        <v/>
      </c>
      <c r="AI41" s="46"/>
      <c r="AJ41" s="4"/>
      <c r="AK41" s="58"/>
      <c r="AM41" s="13"/>
      <c r="AN41" s="5"/>
      <c r="AP41" s="1"/>
      <c r="AQ41" s="1"/>
      <c r="AR41" s="11"/>
      <c r="AS41" s="11"/>
      <c r="AT41" s="11"/>
    </row>
    <row r="42" spans="1:48" ht="15.6">
      <c r="A42" s="46"/>
      <c r="B42" s="54">
        <f>+'Ark1'!C442</f>
        <v>2022</v>
      </c>
      <c r="C42" s="54">
        <f>+'Ark1'!K442</f>
        <v>25</v>
      </c>
      <c r="D42" s="54" t="str">
        <f t="shared" si="7"/>
        <v>Lyngenlam</v>
      </c>
      <c r="E42" s="54" t="str">
        <f>+IF(F42=0,"",'Ark1'!Q442)</f>
        <v/>
      </c>
      <c r="F42" s="342">
        <f>+'Ark1'!R442</f>
        <v>0</v>
      </c>
      <c r="G42" s="177" t="str">
        <f>+IF(F42=0,"",'Ark1'!AG442)</f>
        <v/>
      </c>
      <c r="H42" s="393"/>
      <c r="I42" s="177" t="str">
        <f>+IF(F42=0,"",'Ark1'!AH442)</f>
        <v/>
      </c>
      <c r="J42" s="95"/>
      <c r="K42" s="504"/>
      <c r="L42" s="389"/>
      <c r="M42" s="86" t="str">
        <f>+IF(F42=0,"",'Ark1'!S442)</f>
        <v/>
      </c>
      <c r="N42" s="437"/>
      <c r="O42" s="59"/>
      <c r="P42" s="393"/>
      <c r="Q42" s="437"/>
      <c r="R42" s="437"/>
      <c r="S42" s="59"/>
      <c r="T42" s="86" t="str">
        <f>+IF(F42=0,"",'Ark1'!T442)</f>
        <v/>
      </c>
      <c r="U42" s="171" t="str">
        <f>+IF(F42=0,"",'Ark1'!U442)</f>
        <v/>
      </c>
      <c r="V42" s="169" t="str">
        <f>+IF(F42=0,"",'Ark1'!V442)</f>
        <v/>
      </c>
      <c r="W42" s="169" t="str">
        <f>+IF(F42=0,"",'Ark1'!W442)</f>
        <v/>
      </c>
      <c r="X42" s="169" t="str">
        <f>+IF(F42=0,"",'Ark1'!X442)</f>
        <v/>
      </c>
      <c r="Y42" s="169" t="str">
        <f>+IF(F42=0,"",'Ark1'!Y442)</f>
        <v/>
      </c>
      <c r="Z42" s="169" t="str">
        <f>+IF(F42=0,"",'Ark1'!Z442)</f>
        <v/>
      </c>
      <c r="AA42" s="171" t="str">
        <f>+IF(F42=0,"",'Ark1'!AA442)</f>
        <v/>
      </c>
      <c r="AB42" s="86" t="str">
        <f>+IF(F42=0,"",'Ark1'!AB442)</f>
        <v/>
      </c>
      <c r="AC42" s="86" t="str">
        <f>+IF(F42=0,"",'Ark1'!AC442)</f>
        <v/>
      </c>
      <c r="AD42" s="169" t="str">
        <f>+IF(F42=0,"",'Ark1'!AD442)</f>
        <v/>
      </c>
      <c r="AE42" s="169" t="str">
        <f>+IF(F42=0,"",'Ark1'!AE442)</f>
        <v/>
      </c>
      <c r="AF42" s="169" t="str">
        <f>+IF(F42=0,"",'Ark1'!AF442)</f>
        <v/>
      </c>
      <c r="AG42" s="86" t="str">
        <f t="shared" si="8"/>
        <v/>
      </c>
      <c r="AH42" s="169" t="str">
        <f t="shared" si="9"/>
        <v/>
      </c>
      <c r="AI42" s="46"/>
      <c r="AJ42" s="4"/>
      <c r="AK42" s="58"/>
      <c r="AM42" s="13"/>
      <c r="AN42" s="5"/>
      <c r="AP42" s="1"/>
      <c r="AQ42" s="1"/>
      <c r="AR42" s="11"/>
      <c r="AS42" s="11"/>
      <c r="AT42" s="11"/>
    </row>
    <row r="43" spans="1:48" ht="15.6">
      <c r="A43" s="46"/>
      <c r="B43" s="46"/>
      <c r="C43" s="46"/>
      <c r="D43" s="46"/>
      <c r="E43" s="46"/>
      <c r="F43" s="316"/>
      <c r="G43" s="46"/>
      <c r="H43" s="392"/>
      <c r="I43" s="46"/>
      <c r="J43" s="46"/>
      <c r="K43" s="496"/>
      <c r="L43" s="392"/>
      <c r="M43" s="46"/>
      <c r="N43" s="392"/>
      <c r="O43" s="46"/>
      <c r="P43" s="386"/>
      <c r="Q43" s="392"/>
      <c r="R43" s="392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"/>
      <c r="AK43" s="58"/>
      <c r="AM43" s="13"/>
      <c r="AN43" s="5"/>
      <c r="AP43" s="1"/>
      <c r="AQ43" s="1"/>
      <c r="AR43" s="11"/>
      <c r="AS43" s="11"/>
      <c r="AT43" s="11"/>
    </row>
    <row r="44" spans="1:48">
      <c r="A44" s="46"/>
      <c r="B44" s="46"/>
      <c r="C44" s="46"/>
      <c r="D44" s="46"/>
      <c r="E44" s="46"/>
      <c r="F44" s="316"/>
      <c r="G44" s="46"/>
      <c r="H44" s="392"/>
      <c r="I44" s="46"/>
      <c r="J44" s="46"/>
      <c r="K44" s="496"/>
      <c r="L44" s="392"/>
      <c r="M44" s="46"/>
      <c r="N44" s="392"/>
      <c r="O44" s="46"/>
      <c r="P44" s="386"/>
      <c r="Q44" s="392"/>
      <c r="R44" s="392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1"/>
      <c r="AK44" s="1"/>
      <c r="AL44" s="1"/>
      <c r="AM44" s="1"/>
      <c r="AN44" s="1"/>
      <c r="AO44" s="1"/>
      <c r="AP44" s="1"/>
      <c r="AQ44" s="1"/>
      <c r="AR44" s="1"/>
      <c r="AS44" s="1"/>
      <c r="AU44" s="13"/>
      <c r="AV44" s="13"/>
    </row>
    <row r="45" spans="1:48">
      <c r="A45" s="46"/>
      <c r="B45" s="46"/>
      <c r="C45" s="46"/>
      <c r="D45" s="46"/>
      <c r="E45" s="46"/>
      <c r="F45" s="316"/>
      <c r="G45" s="46"/>
      <c r="H45" s="392"/>
      <c r="I45" s="46"/>
      <c r="J45" s="46"/>
      <c r="K45" s="496"/>
      <c r="L45" s="392"/>
      <c r="M45" s="46"/>
      <c r="N45" s="392"/>
      <c r="O45" s="46"/>
      <c r="P45" s="386"/>
      <c r="Q45" s="392"/>
      <c r="R45" s="392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1"/>
      <c r="AK45" s="1"/>
      <c r="AL45" s="1"/>
      <c r="AM45" s="1"/>
      <c r="AN45" s="1"/>
      <c r="AO45" s="1"/>
      <c r="AP45" s="1"/>
      <c r="AQ45" s="1"/>
      <c r="AR45" s="1"/>
      <c r="AS45" s="1"/>
      <c r="AU45" s="13"/>
      <c r="AV45" s="13"/>
    </row>
    <row r="46" spans="1:48">
      <c r="Y46" s="16"/>
      <c r="AB46" s="60"/>
      <c r="AC46" s="60"/>
      <c r="AG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1:48">
      <c r="Y47" s="16"/>
      <c r="AB47" s="60"/>
      <c r="AC47" s="60"/>
      <c r="AG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1:48">
      <c r="Y48" s="16"/>
      <c r="AB48" s="60"/>
      <c r="AC48" s="60"/>
      <c r="AG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22:46">
      <c r="Y49" s="16"/>
      <c r="AB49" s="60"/>
      <c r="AC49" s="60"/>
      <c r="AG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22:46">
      <c r="Y50" s="16"/>
      <c r="AB50" s="60"/>
      <c r="AC50" s="60"/>
      <c r="AG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22:46">
      <c r="Y51" s="16"/>
      <c r="AB51" s="60"/>
      <c r="AC51" s="60"/>
      <c r="AG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22:46">
      <c r="Y52" s="16"/>
      <c r="AB52" s="60"/>
      <c r="AC52" s="60"/>
      <c r="AG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22:46">
      <c r="Y53" s="16"/>
      <c r="AB53" s="60"/>
      <c r="AC53" s="60"/>
      <c r="AG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22:46">
      <c r="Y54" s="16"/>
      <c r="AB54" s="60"/>
      <c r="AC54" s="60"/>
      <c r="AG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22:46">
      <c r="Y55" s="16"/>
      <c r="AB55" s="60"/>
      <c r="AC55" s="60"/>
      <c r="AG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22:46">
      <c r="V56" s="75"/>
      <c r="Y56" s="16"/>
      <c r="AB56" s="60"/>
      <c r="AC56" s="60"/>
      <c r="AG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</row>
    <row r="57" spans="22:46">
      <c r="V57" s="75"/>
      <c r="Y57" s="16"/>
      <c r="AB57" s="60"/>
      <c r="AC57" s="60"/>
      <c r="AG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4"/>
    </row>
    <row r="58" spans="22:46">
      <c r="V58" s="75"/>
      <c r="Y58" s="16"/>
      <c r="AB58" s="60"/>
      <c r="AC58" s="60"/>
      <c r="AG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4"/>
    </row>
    <row r="59" spans="22:46">
      <c r="V59" s="75"/>
      <c r="Y59" s="16"/>
      <c r="AB59" s="60"/>
      <c r="AC59" s="60"/>
      <c r="AG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4"/>
    </row>
    <row r="60" spans="22:46">
      <c r="V60" s="75"/>
      <c r="Y60" s="16"/>
      <c r="AB60" s="60"/>
      <c r="AC60" s="60"/>
      <c r="AG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4"/>
    </row>
    <row r="61" spans="22:46">
      <c r="V61" s="75"/>
      <c r="Y61" s="16"/>
      <c r="AB61" s="60"/>
      <c r="AC61" s="60"/>
      <c r="AG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4"/>
    </row>
    <row r="62" spans="22:46">
      <c r="V62" s="75"/>
      <c r="Y62" s="16"/>
      <c r="AB62" s="60"/>
      <c r="AC62" s="60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4"/>
    </row>
    <row r="63" spans="22:46">
      <c r="V63" s="75"/>
      <c r="Y63" s="16"/>
      <c r="AB63" s="60"/>
      <c r="AC63" s="60"/>
      <c r="AG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4"/>
    </row>
    <row r="64" spans="22:46">
      <c r="V64" s="75"/>
      <c r="Y64" s="16"/>
      <c r="AB64" s="60"/>
      <c r="AC64" s="60"/>
      <c r="AG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4"/>
    </row>
    <row r="65" spans="7:46">
      <c r="V65" s="75"/>
      <c r="Y65" s="16"/>
      <c r="AB65" s="60"/>
      <c r="AC65" s="60"/>
      <c r="AG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4"/>
    </row>
    <row r="66" spans="7:46">
      <c r="V66" s="75"/>
      <c r="Y66" s="16"/>
      <c r="AB66" s="60"/>
      <c r="AC66" s="60"/>
      <c r="AG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4"/>
    </row>
    <row r="67" spans="7:46">
      <c r="G67" s="157"/>
      <c r="I67" s="157"/>
      <c r="J67" s="157"/>
      <c r="M67" s="14"/>
      <c r="O67" s="283"/>
      <c r="S67" s="283"/>
      <c r="T67" s="14"/>
      <c r="U67" s="157"/>
      <c r="V67" s="75"/>
      <c r="Y67" s="16"/>
      <c r="AB67" s="60"/>
      <c r="AC67" s="60"/>
      <c r="AG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4"/>
    </row>
    <row r="68" spans="7:46">
      <c r="G68" s="157"/>
      <c r="I68" s="157"/>
      <c r="J68" s="157"/>
      <c r="M68" s="14"/>
      <c r="O68" s="283"/>
      <c r="S68" s="283"/>
      <c r="T68" s="14"/>
      <c r="U68" s="157"/>
      <c r="V68" s="75"/>
      <c r="Y68" s="16"/>
      <c r="AB68" s="60"/>
      <c r="AC68" s="60"/>
      <c r="AG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4"/>
    </row>
    <row r="69" spans="7:46">
      <c r="G69" s="157"/>
      <c r="I69" s="157"/>
      <c r="J69" s="157"/>
      <c r="M69" s="14"/>
      <c r="O69" s="283"/>
      <c r="S69" s="283"/>
      <c r="T69" s="14"/>
      <c r="U69" s="157"/>
      <c r="V69" s="75"/>
      <c r="Y69" s="16"/>
      <c r="AB69" s="60"/>
      <c r="AC69" s="60"/>
      <c r="AG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4"/>
    </row>
    <row r="70" spans="7:46">
      <c r="G70" s="157"/>
      <c r="I70" s="157"/>
      <c r="J70" s="157"/>
      <c r="M70" s="14"/>
      <c r="O70" s="283"/>
      <c r="S70" s="283"/>
      <c r="T70" s="14"/>
      <c r="U70" s="157"/>
      <c r="V70" s="75"/>
      <c r="Y70" s="16"/>
      <c r="AB70" s="60"/>
      <c r="AC70" s="60"/>
      <c r="AG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4"/>
    </row>
    <row r="71" spans="7:46">
      <c r="G71" s="157"/>
      <c r="I71" s="157"/>
      <c r="J71" s="157"/>
      <c r="M71" s="14"/>
      <c r="O71" s="283"/>
      <c r="S71" s="283"/>
      <c r="T71" s="14"/>
      <c r="U71" s="157"/>
      <c r="V71" s="75"/>
      <c r="Y71" s="16"/>
      <c r="AB71" s="60"/>
      <c r="AC71" s="60"/>
      <c r="AG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4"/>
    </row>
    <row r="72" spans="7:46">
      <c r="G72" s="157"/>
      <c r="I72" s="157"/>
      <c r="J72" s="157"/>
      <c r="M72" s="14"/>
      <c r="O72" s="283"/>
      <c r="S72" s="283"/>
      <c r="T72" s="14"/>
      <c r="U72" s="157"/>
      <c r="V72" s="75"/>
      <c r="Y72" s="16"/>
      <c r="AB72" s="60"/>
      <c r="AC72" s="60"/>
      <c r="AG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4"/>
    </row>
    <row r="73" spans="7:46">
      <c r="G73" s="157"/>
      <c r="I73" s="157"/>
      <c r="J73" s="157"/>
      <c r="M73" s="14"/>
      <c r="O73" s="283"/>
      <c r="S73" s="283"/>
      <c r="T73" s="14"/>
      <c r="U73" s="157"/>
      <c r="V73" s="75"/>
      <c r="Y73" s="16"/>
      <c r="AB73" s="60"/>
      <c r="AC73" s="60"/>
      <c r="AG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4"/>
    </row>
    <row r="74" spans="7:46">
      <c r="G74" s="157"/>
      <c r="I74" s="157"/>
      <c r="J74" s="157"/>
      <c r="M74" s="14"/>
      <c r="O74" s="283"/>
      <c r="S74" s="283"/>
      <c r="T74" s="14"/>
      <c r="U74" s="157"/>
      <c r="V74" s="75"/>
      <c r="Y74" s="16"/>
      <c r="AB74" s="60"/>
      <c r="AC74" s="60"/>
      <c r="AG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4"/>
    </row>
    <row r="75" spans="7:46">
      <c r="G75" s="157"/>
      <c r="I75" s="157"/>
      <c r="J75" s="157"/>
      <c r="M75" s="14"/>
      <c r="O75" s="283"/>
      <c r="S75" s="283"/>
      <c r="T75" s="14"/>
      <c r="U75" s="157"/>
      <c r="V75" s="75"/>
      <c r="Y75" s="16"/>
      <c r="AB75" s="60"/>
      <c r="AC75" s="60"/>
      <c r="AG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4"/>
    </row>
    <row r="76" spans="7:46">
      <c r="G76" s="157"/>
      <c r="I76" s="157"/>
      <c r="J76" s="157"/>
      <c r="M76" s="14"/>
      <c r="O76" s="283"/>
      <c r="S76" s="283"/>
      <c r="T76" s="14"/>
      <c r="U76" s="157"/>
      <c r="V76" s="75"/>
      <c r="Y76" s="16"/>
      <c r="AB76" s="60"/>
      <c r="AC76" s="60"/>
      <c r="AG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4"/>
    </row>
    <row r="77" spans="7:46">
      <c r="G77" s="157"/>
      <c r="I77" s="157"/>
      <c r="J77" s="157"/>
      <c r="M77" s="14"/>
      <c r="O77" s="283"/>
      <c r="S77" s="283"/>
      <c r="T77" s="14"/>
      <c r="U77" s="157"/>
      <c r="V77" s="75"/>
      <c r="Y77" s="16"/>
      <c r="AB77" s="60"/>
      <c r="AC77" s="60"/>
      <c r="AG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4"/>
    </row>
    <row r="78" spans="7:46">
      <c r="G78" s="157"/>
      <c r="I78" s="157"/>
      <c r="J78" s="157"/>
      <c r="M78" s="14"/>
      <c r="O78" s="283"/>
      <c r="S78" s="283"/>
      <c r="T78" s="14"/>
      <c r="U78" s="157"/>
      <c r="V78" s="75"/>
      <c r="Y78" s="16"/>
      <c r="AB78" s="60"/>
      <c r="AC78" s="60"/>
      <c r="AG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4"/>
    </row>
    <row r="79" spans="7:46">
      <c r="G79" s="157"/>
      <c r="I79" s="157"/>
      <c r="J79" s="157"/>
      <c r="M79" s="14"/>
      <c r="O79" s="283"/>
      <c r="S79" s="283"/>
      <c r="T79" s="14"/>
      <c r="U79" s="157"/>
      <c r="V79" s="75"/>
      <c r="Y79" s="16"/>
      <c r="AB79" s="60"/>
      <c r="AC79" s="60"/>
      <c r="AG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4"/>
    </row>
    <row r="80" spans="7:46">
      <c r="G80" s="157"/>
      <c r="I80" s="157"/>
      <c r="J80" s="157"/>
      <c r="M80" s="14"/>
      <c r="O80" s="283"/>
      <c r="S80" s="283"/>
      <c r="T80" s="14"/>
      <c r="U80" s="157"/>
      <c r="V80" s="75"/>
      <c r="Y80" s="16"/>
      <c r="AB80" s="60"/>
      <c r="AC80" s="60"/>
      <c r="AG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4"/>
    </row>
    <row r="81" spans="7:46">
      <c r="G81" s="157"/>
      <c r="I81" s="157"/>
      <c r="J81" s="157"/>
      <c r="M81" s="14"/>
      <c r="O81" s="283"/>
      <c r="S81" s="283"/>
      <c r="T81" s="14"/>
      <c r="U81" s="157"/>
      <c r="V81" s="75"/>
      <c r="Y81" s="16"/>
      <c r="AB81" s="60"/>
      <c r="AC81" s="60"/>
      <c r="AG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4"/>
    </row>
    <row r="82" spans="7:46">
      <c r="G82" s="157"/>
      <c r="I82" s="157"/>
      <c r="J82" s="157"/>
      <c r="M82" s="14"/>
      <c r="O82" s="283"/>
      <c r="S82" s="283"/>
      <c r="T82" s="14"/>
      <c r="U82" s="157"/>
      <c r="V82" s="75"/>
      <c r="Y82" s="16"/>
      <c r="AB82" s="60"/>
      <c r="AC82" s="60"/>
      <c r="AG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4"/>
    </row>
    <row r="83" spans="7:46">
      <c r="G83" s="157"/>
      <c r="I83" s="157"/>
      <c r="J83" s="157"/>
      <c r="M83" s="14"/>
      <c r="O83" s="283"/>
      <c r="S83" s="283"/>
      <c r="T83" s="14"/>
      <c r="U83" s="157"/>
      <c r="V83" s="75"/>
      <c r="Y83" s="16"/>
      <c r="AB83" s="60"/>
      <c r="AC83" s="60"/>
      <c r="AG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4"/>
    </row>
    <row r="84" spans="7:46">
      <c r="G84" s="157"/>
      <c r="I84" s="157"/>
      <c r="J84" s="157"/>
      <c r="M84" s="14"/>
      <c r="O84" s="283"/>
      <c r="S84" s="283"/>
      <c r="T84" s="14"/>
      <c r="U84" s="157"/>
      <c r="V84" s="75"/>
      <c r="Y84" s="16"/>
      <c r="AB84" s="60"/>
      <c r="AC84" s="60"/>
      <c r="AG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4"/>
    </row>
    <row r="85" spans="7:46">
      <c r="G85" s="157"/>
      <c r="I85" s="157"/>
      <c r="J85" s="157"/>
      <c r="M85" s="14"/>
      <c r="O85" s="283"/>
      <c r="S85" s="283"/>
      <c r="T85" s="14"/>
      <c r="U85" s="157"/>
      <c r="V85" s="75"/>
      <c r="Y85" s="16"/>
      <c r="AB85" s="60"/>
      <c r="AC85" s="60"/>
      <c r="AG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4"/>
    </row>
    <row r="86" spans="7:46">
      <c r="G86" s="157"/>
      <c r="I86" s="157"/>
      <c r="J86" s="157"/>
      <c r="M86" s="14"/>
      <c r="O86" s="283"/>
      <c r="S86" s="283"/>
      <c r="T86" s="14"/>
      <c r="U86" s="157"/>
      <c r="V86" s="75"/>
      <c r="Y86" s="16"/>
      <c r="AB86" s="60"/>
      <c r="AC86" s="60"/>
      <c r="AG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4"/>
    </row>
    <row r="87" spans="7:46">
      <c r="G87" s="157"/>
      <c r="I87" s="157"/>
      <c r="J87" s="157"/>
      <c r="M87" s="14"/>
      <c r="O87" s="283"/>
      <c r="S87" s="283"/>
      <c r="T87" s="14"/>
      <c r="U87" s="157"/>
      <c r="V87" s="75"/>
      <c r="Y87" s="16"/>
      <c r="AB87" s="60"/>
      <c r="AC87" s="60"/>
      <c r="AG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4"/>
    </row>
    <row r="88" spans="7:46">
      <c r="G88" s="157"/>
      <c r="I88" s="157"/>
      <c r="J88" s="157"/>
      <c r="M88" s="14"/>
      <c r="O88" s="283"/>
      <c r="S88" s="283"/>
      <c r="T88" s="14"/>
      <c r="U88" s="157"/>
      <c r="V88" s="75"/>
      <c r="Y88" s="16"/>
      <c r="AB88" s="60"/>
      <c r="AC88" s="60"/>
      <c r="AG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4"/>
    </row>
    <row r="89" spans="7:46">
      <c r="G89" s="157"/>
      <c r="I89" s="157"/>
      <c r="J89" s="157"/>
      <c r="M89" s="14"/>
      <c r="O89" s="283"/>
      <c r="S89" s="283"/>
      <c r="T89" s="14"/>
      <c r="U89" s="157"/>
      <c r="V89" s="75"/>
      <c r="Y89" s="16"/>
      <c r="AB89" s="60"/>
      <c r="AC89" s="60"/>
      <c r="AG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4"/>
    </row>
    <row r="90" spans="7:46">
      <c r="G90" s="157"/>
      <c r="I90" s="157"/>
      <c r="J90" s="157"/>
      <c r="M90" s="14"/>
      <c r="O90" s="283"/>
      <c r="S90" s="283"/>
      <c r="T90" s="14"/>
      <c r="U90" s="157"/>
      <c r="V90" s="75"/>
      <c r="Y90" s="16"/>
      <c r="AB90" s="60"/>
      <c r="AC90" s="60"/>
      <c r="AG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4"/>
    </row>
    <row r="91" spans="7:46">
      <c r="G91" s="157"/>
      <c r="I91" s="157"/>
      <c r="J91" s="157"/>
      <c r="M91" s="14"/>
      <c r="O91" s="283"/>
      <c r="S91" s="283"/>
      <c r="T91" s="14"/>
      <c r="U91" s="157"/>
      <c r="V91" s="75"/>
      <c r="Y91" s="16"/>
      <c r="AB91" s="60"/>
      <c r="AC91" s="60"/>
      <c r="AG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4"/>
    </row>
    <row r="92" spans="7:46">
      <c r="G92" s="157"/>
      <c r="I92" s="157"/>
      <c r="J92" s="157"/>
      <c r="M92" s="14"/>
      <c r="O92" s="283"/>
      <c r="S92" s="283"/>
      <c r="T92" s="14"/>
      <c r="U92" s="157"/>
      <c r="V92" s="75"/>
      <c r="Y92" s="16"/>
      <c r="AB92" s="60"/>
      <c r="AC92" s="60"/>
      <c r="AG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4"/>
    </row>
    <row r="93" spans="7:46">
      <c r="G93" s="157"/>
      <c r="I93" s="157"/>
      <c r="J93" s="157"/>
      <c r="M93" s="14"/>
      <c r="O93" s="283"/>
      <c r="S93" s="283"/>
      <c r="T93" s="14"/>
      <c r="U93" s="157"/>
      <c r="V93" s="75"/>
      <c r="W93" s="75"/>
      <c r="X93" s="75"/>
      <c r="Y93" s="75"/>
      <c r="Z93" s="75"/>
      <c r="AA93" s="157"/>
      <c r="AB93" s="14"/>
      <c r="AC93" s="14"/>
      <c r="AD93" s="75"/>
      <c r="AE93" s="75"/>
      <c r="AF93" s="75"/>
      <c r="AG93" s="14"/>
      <c r="AH93" s="75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7:46">
      <c r="G94" s="157"/>
      <c r="I94" s="157"/>
      <c r="J94" s="157"/>
      <c r="M94" s="14"/>
      <c r="O94" s="283"/>
      <c r="S94" s="283"/>
      <c r="T94" s="14"/>
      <c r="U94" s="157"/>
      <c r="V94" s="75"/>
      <c r="W94" s="75"/>
      <c r="X94" s="75"/>
      <c r="Y94" s="75"/>
      <c r="Z94" s="75"/>
      <c r="AA94" s="157"/>
      <c r="AB94" s="14"/>
      <c r="AC94" s="14"/>
      <c r="AD94" s="75"/>
      <c r="AE94" s="75"/>
      <c r="AF94" s="75"/>
      <c r="AG94" s="14"/>
      <c r="AH94" s="75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7:46">
      <c r="G95" s="157"/>
      <c r="I95" s="157"/>
      <c r="J95" s="157"/>
      <c r="M95" s="14"/>
      <c r="O95" s="283"/>
      <c r="S95" s="283"/>
      <c r="T95" s="14"/>
      <c r="U95" s="157"/>
      <c r="V95" s="75"/>
      <c r="W95" s="75"/>
      <c r="X95" s="75"/>
      <c r="Y95" s="75"/>
      <c r="Z95" s="75"/>
      <c r="AA95" s="157"/>
      <c r="AB95" s="14"/>
      <c r="AC95" s="14"/>
      <c r="AD95" s="75"/>
      <c r="AE95" s="75"/>
      <c r="AF95" s="75"/>
      <c r="AG95" s="14"/>
      <c r="AH95" s="75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7:46">
      <c r="G96" s="157"/>
      <c r="I96" s="157"/>
      <c r="J96" s="157"/>
      <c r="M96" s="14"/>
      <c r="O96" s="283"/>
      <c r="S96" s="283"/>
      <c r="T96" s="14"/>
      <c r="U96" s="157"/>
      <c r="V96" s="75"/>
      <c r="W96" s="75"/>
      <c r="X96" s="75"/>
      <c r="Y96" s="75"/>
      <c r="Z96" s="75"/>
      <c r="AA96" s="157"/>
      <c r="AB96" s="14"/>
      <c r="AC96" s="14"/>
      <c r="AD96" s="75"/>
      <c r="AE96" s="75"/>
      <c r="AF96" s="75"/>
      <c r="AG96" s="14"/>
      <c r="AH96" s="75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7:46">
      <c r="G97" s="157"/>
      <c r="I97" s="157"/>
      <c r="J97" s="157"/>
      <c r="M97" s="14"/>
      <c r="O97" s="283"/>
      <c r="S97" s="283"/>
      <c r="T97" s="14"/>
      <c r="U97" s="157"/>
      <c r="V97" s="75"/>
      <c r="W97" s="75"/>
      <c r="X97" s="75"/>
      <c r="Y97" s="75"/>
      <c r="Z97" s="75"/>
      <c r="AA97" s="157"/>
      <c r="AB97" s="14"/>
      <c r="AC97" s="14"/>
      <c r="AD97" s="75"/>
      <c r="AE97" s="75"/>
      <c r="AF97" s="75"/>
      <c r="AG97" s="14"/>
      <c r="AH97" s="75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7:46">
      <c r="G98" s="157"/>
      <c r="I98" s="157"/>
      <c r="J98" s="157"/>
      <c r="M98" s="14"/>
      <c r="O98" s="283"/>
      <c r="S98" s="283"/>
      <c r="T98" s="14"/>
      <c r="U98" s="157"/>
      <c r="V98" s="75"/>
      <c r="W98" s="75"/>
      <c r="X98" s="75"/>
      <c r="Y98" s="75"/>
      <c r="Z98" s="75"/>
      <c r="AA98" s="157"/>
      <c r="AB98" s="14"/>
      <c r="AC98" s="14"/>
      <c r="AD98" s="75"/>
      <c r="AE98" s="75"/>
      <c r="AF98" s="75"/>
      <c r="AG98" s="14"/>
      <c r="AH98" s="75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7:46">
      <c r="G99" s="157"/>
      <c r="I99" s="157"/>
      <c r="J99" s="157"/>
      <c r="M99" s="14"/>
      <c r="O99" s="283"/>
      <c r="S99" s="283"/>
      <c r="T99" s="14"/>
      <c r="U99" s="157"/>
      <c r="V99" s="75"/>
      <c r="W99" s="75"/>
      <c r="X99" s="75"/>
      <c r="Y99" s="75"/>
      <c r="Z99" s="75"/>
      <c r="AA99" s="157"/>
      <c r="AB99" s="14"/>
      <c r="AC99" s="14"/>
      <c r="AD99" s="75"/>
      <c r="AE99" s="75"/>
      <c r="AF99" s="75"/>
      <c r="AG99" s="14"/>
      <c r="AH99" s="75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7:46">
      <c r="G100" s="157"/>
      <c r="I100" s="157"/>
      <c r="J100" s="157"/>
      <c r="M100" s="14"/>
      <c r="O100" s="283"/>
      <c r="S100" s="283"/>
      <c r="T100" s="14"/>
      <c r="U100" s="157"/>
      <c r="V100" s="75"/>
      <c r="W100" s="75"/>
      <c r="X100" s="75"/>
      <c r="Y100" s="75"/>
      <c r="Z100" s="75"/>
      <c r="AA100" s="157"/>
      <c r="AB100" s="14"/>
      <c r="AC100" s="14"/>
      <c r="AD100" s="75"/>
      <c r="AE100" s="75"/>
      <c r="AF100" s="75"/>
      <c r="AG100" s="14"/>
      <c r="AH100" s="75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7:46">
      <c r="G101" s="157"/>
      <c r="I101" s="157"/>
      <c r="J101" s="157"/>
      <c r="M101" s="14"/>
      <c r="O101" s="283"/>
      <c r="S101" s="283"/>
      <c r="T101" s="14"/>
      <c r="U101" s="157"/>
      <c r="V101" s="75"/>
      <c r="W101" s="75"/>
      <c r="X101" s="75"/>
      <c r="Y101" s="75"/>
      <c r="Z101" s="75"/>
      <c r="AA101" s="157"/>
      <c r="AB101" s="14"/>
      <c r="AC101" s="14"/>
      <c r="AD101" s="75"/>
      <c r="AE101" s="75"/>
      <c r="AF101" s="75"/>
      <c r="AG101" s="14"/>
      <c r="AH101" s="75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7:46">
      <c r="G102" s="157"/>
      <c r="I102" s="157"/>
      <c r="J102" s="157"/>
      <c r="M102" s="14"/>
      <c r="O102" s="283"/>
      <c r="S102" s="283"/>
      <c r="T102" s="14"/>
      <c r="U102" s="157"/>
      <c r="V102" s="75"/>
      <c r="W102" s="75"/>
      <c r="X102" s="75"/>
      <c r="Y102" s="75"/>
      <c r="Z102" s="75"/>
      <c r="AA102" s="157"/>
      <c r="AB102" s="14"/>
      <c r="AC102" s="14"/>
      <c r="AD102" s="75"/>
      <c r="AE102" s="75"/>
      <c r="AF102" s="75"/>
      <c r="AG102" s="14"/>
      <c r="AH102" s="75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7:46">
      <c r="G103" s="157"/>
      <c r="I103" s="157"/>
      <c r="J103" s="157"/>
      <c r="M103" s="14"/>
      <c r="O103" s="283"/>
      <c r="S103" s="283"/>
      <c r="T103" s="14"/>
      <c r="U103" s="157"/>
      <c r="V103" s="75"/>
      <c r="W103" s="75"/>
      <c r="X103" s="75"/>
      <c r="Y103" s="75"/>
      <c r="Z103" s="75"/>
      <c r="AA103" s="157"/>
      <c r="AB103" s="14"/>
      <c r="AC103" s="14"/>
      <c r="AD103" s="75"/>
      <c r="AE103" s="75"/>
      <c r="AF103" s="75"/>
      <c r="AG103" s="14"/>
      <c r="AH103" s="75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7:46">
      <c r="G104" s="157"/>
      <c r="I104" s="157"/>
      <c r="J104" s="157"/>
      <c r="M104" s="14"/>
      <c r="O104" s="283"/>
      <c r="S104" s="283"/>
      <c r="T104" s="14"/>
      <c r="U104" s="157"/>
      <c r="V104" s="75"/>
      <c r="W104" s="75"/>
      <c r="X104" s="75"/>
      <c r="Y104" s="75"/>
      <c r="Z104" s="75"/>
      <c r="AA104" s="157"/>
      <c r="AB104" s="14"/>
      <c r="AC104" s="14"/>
      <c r="AD104" s="75"/>
      <c r="AE104" s="75"/>
      <c r="AF104" s="75"/>
      <c r="AG104" s="14"/>
      <c r="AH104" s="75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7:46">
      <c r="G105" s="157"/>
      <c r="I105" s="157"/>
      <c r="J105" s="157"/>
      <c r="M105" s="14"/>
      <c r="O105" s="283"/>
      <c r="S105" s="283"/>
      <c r="T105" s="14"/>
      <c r="U105" s="157"/>
      <c r="V105" s="75"/>
      <c r="W105" s="75"/>
      <c r="X105" s="75"/>
      <c r="Y105" s="75"/>
      <c r="Z105" s="75"/>
      <c r="AA105" s="157"/>
      <c r="AB105" s="14"/>
      <c r="AC105" s="14"/>
      <c r="AD105" s="75"/>
      <c r="AE105" s="75"/>
      <c r="AF105" s="75"/>
      <c r="AG105" s="14"/>
      <c r="AH105" s="75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7:46">
      <c r="G106" s="157"/>
      <c r="I106" s="157"/>
      <c r="J106" s="157"/>
      <c r="M106" s="14"/>
      <c r="O106" s="283"/>
      <c r="S106" s="283"/>
      <c r="T106" s="14"/>
      <c r="U106" s="157"/>
      <c r="V106" s="75"/>
      <c r="W106" s="75"/>
      <c r="X106" s="75"/>
      <c r="Y106" s="75"/>
      <c r="Z106" s="75"/>
      <c r="AA106" s="157"/>
      <c r="AB106" s="14"/>
      <c r="AC106" s="14"/>
      <c r="AD106" s="75"/>
      <c r="AE106" s="75"/>
      <c r="AF106" s="75"/>
      <c r="AG106" s="14"/>
      <c r="AH106" s="75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7:46">
      <c r="G107" s="157"/>
      <c r="I107" s="157"/>
      <c r="J107" s="157"/>
      <c r="M107" s="14"/>
      <c r="O107" s="283"/>
      <c r="S107" s="283"/>
      <c r="T107" s="14"/>
      <c r="U107" s="157"/>
      <c r="V107" s="75"/>
      <c r="W107" s="75"/>
      <c r="X107" s="75"/>
      <c r="Y107" s="75"/>
      <c r="Z107" s="75"/>
      <c r="AA107" s="157"/>
      <c r="AB107" s="14"/>
      <c r="AC107" s="14"/>
      <c r="AD107" s="75"/>
      <c r="AE107" s="75"/>
      <c r="AF107" s="75"/>
      <c r="AG107" s="14"/>
      <c r="AH107" s="75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7:46">
      <c r="G108" s="157"/>
      <c r="I108" s="157"/>
      <c r="J108" s="157"/>
      <c r="M108" s="14"/>
      <c r="O108" s="283"/>
      <c r="S108" s="283"/>
      <c r="T108" s="14"/>
      <c r="U108" s="157"/>
      <c r="V108" s="75"/>
      <c r="W108" s="75"/>
      <c r="X108" s="75"/>
      <c r="Y108" s="75"/>
      <c r="Z108" s="75"/>
      <c r="AA108" s="157"/>
      <c r="AB108" s="14"/>
      <c r="AC108" s="14"/>
      <c r="AD108" s="75"/>
      <c r="AE108" s="75"/>
      <c r="AF108" s="75"/>
      <c r="AG108" s="14"/>
      <c r="AH108" s="75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7:46">
      <c r="G109" s="157"/>
      <c r="I109" s="157"/>
      <c r="J109" s="157"/>
      <c r="M109" s="14"/>
      <c r="O109" s="283"/>
      <c r="S109" s="283"/>
      <c r="T109" s="14"/>
      <c r="U109" s="157"/>
      <c r="V109" s="75"/>
      <c r="W109" s="75"/>
      <c r="X109" s="75"/>
      <c r="Y109" s="75"/>
      <c r="Z109" s="75"/>
      <c r="AA109" s="157"/>
      <c r="AB109" s="14"/>
      <c r="AC109" s="14"/>
      <c r="AD109" s="75"/>
      <c r="AE109" s="75"/>
      <c r="AF109" s="75"/>
      <c r="AG109" s="14"/>
      <c r="AH109" s="75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7:46">
      <c r="G110" s="157"/>
      <c r="I110" s="157"/>
      <c r="J110" s="157"/>
      <c r="M110" s="14"/>
      <c r="O110" s="283"/>
      <c r="S110" s="283"/>
      <c r="T110" s="14"/>
      <c r="U110" s="157"/>
      <c r="V110" s="75"/>
      <c r="W110" s="75"/>
      <c r="X110" s="75"/>
      <c r="Y110" s="75"/>
      <c r="Z110" s="75"/>
      <c r="AA110" s="157"/>
      <c r="AB110" s="14"/>
      <c r="AC110" s="14"/>
      <c r="AD110" s="75"/>
      <c r="AE110" s="75"/>
      <c r="AF110" s="75"/>
      <c r="AG110" s="14"/>
      <c r="AH110" s="75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7:46">
      <c r="G111" s="157"/>
      <c r="I111" s="157"/>
      <c r="J111" s="157"/>
      <c r="M111" s="14"/>
      <c r="O111" s="283"/>
      <c r="S111" s="283"/>
      <c r="T111" s="14"/>
      <c r="U111" s="157"/>
      <c r="V111" s="75"/>
      <c r="W111" s="75"/>
      <c r="X111" s="75"/>
      <c r="Y111" s="75"/>
      <c r="Z111" s="75"/>
      <c r="AA111" s="157"/>
      <c r="AB111" s="14"/>
      <c r="AC111" s="14"/>
      <c r="AD111" s="75"/>
      <c r="AE111" s="75"/>
      <c r="AF111" s="75"/>
      <c r="AG111" s="14"/>
      <c r="AH111" s="75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7:46">
      <c r="G112" s="157"/>
      <c r="I112" s="157"/>
      <c r="J112" s="157"/>
      <c r="M112" s="14"/>
      <c r="O112" s="283"/>
      <c r="S112" s="283"/>
      <c r="T112" s="14"/>
      <c r="U112" s="157"/>
      <c r="V112" s="75"/>
      <c r="W112" s="75"/>
      <c r="X112" s="75"/>
      <c r="Y112" s="75"/>
      <c r="Z112" s="75"/>
      <c r="AA112" s="157"/>
      <c r="AB112" s="14"/>
      <c r="AC112" s="14"/>
      <c r="AD112" s="75"/>
      <c r="AE112" s="75"/>
      <c r="AF112" s="75"/>
      <c r="AG112" s="14"/>
      <c r="AH112" s="75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7:46">
      <c r="G113" s="157"/>
      <c r="I113" s="157"/>
      <c r="J113" s="157"/>
      <c r="M113" s="14"/>
      <c r="O113" s="283"/>
      <c r="S113" s="283"/>
      <c r="T113" s="14"/>
      <c r="U113" s="157"/>
      <c r="V113" s="75"/>
      <c r="W113" s="75"/>
      <c r="X113" s="75"/>
      <c r="Y113" s="75"/>
      <c r="Z113" s="75"/>
      <c r="AA113" s="157"/>
      <c r="AB113" s="14"/>
      <c r="AC113" s="14"/>
      <c r="AD113" s="75"/>
      <c r="AE113" s="75"/>
      <c r="AF113" s="75"/>
      <c r="AG113" s="14"/>
      <c r="AH113" s="75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7:46">
      <c r="G114" s="157"/>
      <c r="I114" s="157"/>
      <c r="J114" s="157"/>
      <c r="M114" s="14"/>
      <c r="O114" s="283"/>
      <c r="S114" s="283"/>
      <c r="T114" s="14"/>
      <c r="U114" s="157"/>
      <c r="V114" s="75"/>
      <c r="W114" s="75"/>
      <c r="X114" s="75"/>
      <c r="Y114" s="75"/>
      <c r="Z114" s="75"/>
      <c r="AA114" s="157"/>
      <c r="AB114" s="14"/>
      <c r="AC114" s="14"/>
      <c r="AD114" s="75"/>
      <c r="AE114" s="75"/>
      <c r="AF114" s="75"/>
      <c r="AG114" s="14"/>
      <c r="AH114" s="75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7:46">
      <c r="G115" s="157"/>
      <c r="I115" s="157"/>
      <c r="J115" s="157"/>
      <c r="M115" s="14"/>
      <c r="O115" s="283"/>
      <c r="S115" s="283"/>
      <c r="T115" s="14"/>
      <c r="U115" s="157"/>
      <c r="V115" s="75"/>
      <c r="W115" s="75"/>
      <c r="X115" s="75"/>
      <c r="Y115" s="75"/>
      <c r="Z115" s="75"/>
      <c r="AA115" s="157"/>
      <c r="AB115" s="14"/>
      <c r="AC115" s="14"/>
      <c r="AD115" s="75"/>
      <c r="AE115" s="75"/>
      <c r="AF115" s="75"/>
      <c r="AG115" s="14"/>
      <c r="AH115" s="75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7:46">
      <c r="G116" s="157"/>
      <c r="I116" s="157"/>
      <c r="J116" s="157"/>
      <c r="M116" s="14"/>
      <c r="O116" s="283"/>
      <c r="S116" s="283"/>
      <c r="T116" s="14"/>
      <c r="U116" s="157"/>
      <c r="V116" s="75"/>
      <c r="W116" s="75"/>
      <c r="X116" s="75"/>
      <c r="Y116" s="75"/>
      <c r="Z116" s="75"/>
      <c r="AA116" s="157"/>
      <c r="AB116" s="14"/>
      <c r="AC116" s="14"/>
      <c r="AD116" s="75"/>
      <c r="AE116" s="75"/>
      <c r="AF116" s="75"/>
      <c r="AG116" s="14"/>
      <c r="AH116" s="75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7:46">
      <c r="G117" s="157"/>
      <c r="I117" s="157"/>
      <c r="J117" s="157"/>
      <c r="M117" s="14"/>
      <c r="O117" s="283"/>
      <c r="S117" s="283"/>
      <c r="T117" s="14"/>
      <c r="U117" s="157"/>
      <c r="V117" s="75"/>
      <c r="W117" s="75"/>
      <c r="X117" s="75"/>
      <c r="Y117" s="75"/>
      <c r="Z117" s="75"/>
      <c r="AA117" s="157"/>
      <c r="AB117" s="14"/>
      <c r="AC117" s="14"/>
      <c r="AD117" s="75"/>
      <c r="AE117" s="75"/>
      <c r="AF117" s="75"/>
      <c r="AG117" s="14"/>
      <c r="AH117" s="75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7:46">
      <c r="G118" s="157"/>
      <c r="I118" s="157"/>
      <c r="J118" s="157"/>
      <c r="M118" s="14"/>
      <c r="O118" s="283"/>
      <c r="S118" s="283"/>
      <c r="T118" s="14"/>
      <c r="U118" s="157"/>
      <c r="V118" s="75"/>
      <c r="W118" s="75"/>
      <c r="X118" s="75"/>
      <c r="Y118" s="75"/>
      <c r="Z118" s="75"/>
      <c r="AA118" s="157"/>
      <c r="AB118" s="14"/>
      <c r="AC118" s="14"/>
      <c r="AD118" s="75"/>
      <c r="AE118" s="75"/>
      <c r="AF118" s="75"/>
      <c r="AG118" s="14"/>
      <c r="AH118" s="75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7:46">
      <c r="G119" s="157"/>
      <c r="I119" s="157"/>
      <c r="J119" s="157"/>
      <c r="M119" s="14"/>
      <c r="O119" s="283"/>
      <c r="S119" s="283"/>
      <c r="T119" s="14"/>
      <c r="U119" s="157"/>
      <c r="V119" s="75"/>
      <c r="W119" s="75"/>
      <c r="X119" s="75"/>
      <c r="Y119" s="75"/>
      <c r="Z119" s="75"/>
      <c r="AA119" s="157"/>
      <c r="AB119" s="14"/>
      <c r="AC119" s="14"/>
      <c r="AD119" s="75"/>
      <c r="AE119" s="75"/>
      <c r="AF119" s="75"/>
      <c r="AG119" s="14"/>
      <c r="AH119" s="75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7:46">
      <c r="G120" s="157"/>
      <c r="I120" s="157"/>
      <c r="J120" s="157"/>
      <c r="M120" s="14"/>
      <c r="O120" s="283"/>
      <c r="S120" s="283"/>
      <c r="T120" s="14"/>
      <c r="U120" s="157"/>
      <c r="V120" s="75"/>
      <c r="W120" s="75"/>
      <c r="X120" s="75"/>
      <c r="Y120" s="75"/>
      <c r="Z120" s="75"/>
      <c r="AA120" s="157"/>
      <c r="AB120" s="14"/>
      <c r="AC120" s="14"/>
      <c r="AD120" s="75"/>
      <c r="AE120" s="75"/>
      <c r="AF120" s="75"/>
      <c r="AG120" s="14"/>
      <c r="AH120" s="75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7:46">
      <c r="G121" s="157"/>
      <c r="I121" s="157"/>
      <c r="J121" s="157"/>
      <c r="M121" s="14"/>
      <c r="O121" s="283"/>
      <c r="S121" s="283"/>
      <c r="T121" s="14"/>
      <c r="U121" s="157"/>
      <c r="V121" s="75"/>
      <c r="W121" s="75"/>
      <c r="X121" s="75"/>
      <c r="Y121" s="75"/>
      <c r="Z121" s="75"/>
      <c r="AA121" s="157"/>
      <c r="AB121" s="14"/>
      <c r="AC121" s="14"/>
      <c r="AD121" s="75"/>
      <c r="AE121" s="75"/>
      <c r="AF121" s="75"/>
      <c r="AG121" s="14"/>
      <c r="AH121" s="75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7:46">
      <c r="G122" s="157"/>
      <c r="I122" s="157"/>
      <c r="J122" s="157"/>
      <c r="M122" s="14"/>
      <c r="O122" s="283"/>
      <c r="S122" s="283"/>
      <c r="T122" s="14"/>
      <c r="U122" s="157"/>
      <c r="V122" s="75"/>
      <c r="W122" s="75"/>
      <c r="X122" s="75"/>
      <c r="Y122" s="75"/>
      <c r="Z122" s="75"/>
      <c r="AA122" s="157"/>
      <c r="AB122" s="14"/>
      <c r="AC122" s="14"/>
      <c r="AD122" s="75"/>
      <c r="AE122" s="75"/>
      <c r="AF122" s="75"/>
      <c r="AG122" s="14"/>
      <c r="AH122" s="75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7:46">
      <c r="G123" s="157"/>
      <c r="I123" s="157"/>
      <c r="J123" s="157"/>
      <c r="M123" s="14"/>
      <c r="O123" s="283"/>
      <c r="S123" s="283"/>
      <c r="T123" s="14"/>
      <c r="U123" s="157"/>
      <c r="V123" s="75"/>
      <c r="W123" s="75"/>
      <c r="X123" s="75"/>
      <c r="Y123" s="75"/>
      <c r="Z123" s="75"/>
      <c r="AA123" s="157"/>
      <c r="AB123" s="14"/>
      <c r="AC123" s="14"/>
      <c r="AD123" s="75"/>
      <c r="AE123" s="75"/>
      <c r="AF123" s="75"/>
      <c r="AG123" s="14"/>
      <c r="AH123" s="75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7:46">
      <c r="G124" s="157"/>
      <c r="I124" s="157"/>
      <c r="J124" s="157"/>
      <c r="M124" s="14"/>
      <c r="O124" s="283"/>
      <c r="S124" s="283"/>
      <c r="T124" s="14"/>
      <c r="U124" s="157"/>
      <c r="V124" s="75"/>
      <c r="W124" s="75"/>
      <c r="X124" s="75"/>
      <c r="Y124" s="75"/>
      <c r="Z124" s="75"/>
      <c r="AA124" s="157"/>
      <c r="AB124" s="14"/>
      <c r="AC124" s="14"/>
      <c r="AD124" s="75"/>
      <c r="AE124" s="75"/>
      <c r="AF124" s="75"/>
      <c r="AG124" s="14"/>
      <c r="AH124" s="75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7:46">
      <c r="G125" s="157"/>
      <c r="I125" s="157"/>
      <c r="J125" s="157"/>
      <c r="M125" s="14"/>
      <c r="O125" s="283"/>
      <c r="S125" s="283"/>
      <c r="T125" s="14"/>
      <c r="U125" s="157"/>
      <c r="V125" s="75"/>
      <c r="W125" s="75"/>
      <c r="X125" s="75"/>
      <c r="Y125" s="75"/>
      <c r="Z125" s="75"/>
      <c r="AA125" s="157"/>
      <c r="AB125" s="14"/>
      <c r="AC125" s="14"/>
      <c r="AD125" s="75"/>
      <c r="AE125" s="75"/>
      <c r="AF125" s="75"/>
      <c r="AG125" s="14"/>
      <c r="AH125" s="75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7:46">
      <c r="G126" s="157"/>
      <c r="I126" s="157"/>
      <c r="J126" s="157"/>
      <c r="M126" s="14"/>
      <c r="O126" s="283"/>
      <c r="S126" s="283"/>
      <c r="T126" s="14"/>
      <c r="U126" s="157"/>
      <c r="V126" s="75"/>
      <c r="W126" s="75"/>
      <c r="X126" s="75"/>
      <c r="Y126" s="75"/>
      <c r="Z126" s="75"/>
      <c r="AA126" s="157"/>
      <c r="AB126" s="14"/>
      <c r="AC126" s="14"/>
      <c r="AD126" s="75"/>
      <c r="AE126" s="75"/>
      <c r="AF126" s="75"/>
      <c r="AG126" s="14"/>
      <c r="AH126" s="75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7:46">
      <c r="G127" s="157"/>
      <c r="I127" s="157"/>
      <c r="J127" s="157"/>
      <c r="M127" s="14"/>
      <c r="O127" s="283"/>
      <c r="S127" s="283"/>
      <c r="T127" s="14"/>
      <c r="U127" s="157"/>
      <c r="V127" s="75"/>
      <c r="W127" s="75"/>
      <c r="X127" s="75"/>
      <c r="Y127" s="75"/>
      <c r="Z127" s="75"/>
      <c r="AA127" s="157"/>
      <c r="AB127" s="14"/>
      <c r="AC127" s="14"/>
      <c r="AD127" s="75"/>
      <c r="AE127" s="75"/>
      <c r="AF127" s="75"/>
      <c r="AG127" s="14"/>
      <c r="AH127" s="75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7:46">
      <c r="G128" s="157"/>
      <c r="I128" s="157"/>
      <c r="J128" s="157"/>
      <c r="M128" s="14"/>
      <c r="O128" s="283"/>
      <c r="S128" s="283"/>
      <c r="T128" s="14"/>
      <c r="U128" s="157"/>
      <c r="V128" s="75"/>
      <c r="W128" s="75"/>
      <c r="X128" s="75"/>
      <c r="Y128" s="75"/>
      <c r="Z128" s="75"/>
      <c r="AA128" s="157"/>
      <c r="AB128" s="14"/>
      <c r="AC128" s="14"/>
      <c r="AD128" s="75"/>
      <c r="AE128" s="75"/>
      <c r="AF128" s="75"/>
      <c r="AG128" s="14"/>
      <c r="AH128" s="75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7:46">
      <c r="G129" s="157"/>
      <c r="I129" s="157"/>
      <c r="J129" s="157"/>
      <c r="M129" s="14"/>
      <c r="O129" s="283"/>
      <c r="S129" s="283"/>
      <c r="T129" s="14"/>
      <c r="U129" s="157"/>
      <c r="V129" s="75"/>
      <c r="W129" s="75"/>
      <c r="X129" s="75"/>
      <c r="Y129" s="75"/>
      <c r="Z129" s="75"/>
      <c r="AA129" s="157"/>
      <c r="AB129" s="14"/>
      <c r="AC129" s="14"/>
      <c r="AD129" s="75"/>
      <c r="AE129" s="75"/>
      <c r="AF129" s="75"/>
      <c r="AG129" s="14"/>
      <c r="AH129" s="75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7:46">
      <c r="G130" s="157"/>
      <c r="I130" s="157"/>
      <c r="J130" s="157"/>
      <c r="M130" s="14"/>
      <c r="O130" s="283"/>
      <c r="S130" s="283"/>
      <c r="T130" s="14"/>
      <c r="U130" s="157"/>
      <c r="V130" s="75"/>
      <c r="W130" s="75"/>
      <c r="X130" s="75"/>
      <c r="Y130" s="75"/>
      <c r="Z130" s="75"/>
      <c r="AA130" s="157"/>
      <c r="AB130" s="14"/>
      <c r="AC130" s="14"/>
      <c r="AD130" s="75"/>
      <c r="AE130" s="75"/>
      <c r="AF130" s="75"/>
      <c r="AG130" s="14"/>
      <c r="AH130" s="75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7:46">
      <c r="G131" s="157"/>
      <c r="I131" s="157"/>
      <c r="J131" s="157"/>
      <c r="M131" s="14"/>
      <c r="O131" s="283"/>
      <c r="S131" s="283"/>
      <c r="T131" s="14"/>
      <c r="U131" s="157"/>
      <c r="V131" s="75"/>
      <c r="W131" s="75"/>
      <c r="X131" s="75"/>
      <c r="Y131" s="75"/>
      <c r="Z131" s="75"/>
      <c r="AA131" s="157"/>
      <c r="AB131" s="14"/>
      <c r="AC131" s="14"/>
      <c r="AD131" s="75"/>
      <c r="AE131" s="75"/>
      <c r="AF131" s="75"/>
      <c r="AG131" s="14"/>
      <c r="AH131" s="75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7:46">
      <c r="G132" s="157"/>
      <c r="I132" s="157"/>
      <c r="J132" s="157"/>
      <c r="M132" s="14"/>
      <c r="O132" s="283"/>
      <c r="S132" s="283"/>
      <c r="T132" s="14"/>
      <c r="U132" s="157"/>
      <c r="V132" s="75"/>
      <c r="W132" s="75"/>
      <c r="X132" s="75"/>
      <c r="Y132" s="75"/>
      <c r="Z132" s="75"/>
      <c r="AA132" s="157"/>
      <c r="AB132" s="14"/>
      <c r="AC132" s="14"/>
      <c r="AD132" s="75"/>
      <c r="AE132" s="75"/>
      <c r="AF132" s="75"/>
      <c r="AG132" s="14"/>
      <c r="AH132" s="75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7:46">
      <c r="G133" s="157"/>
      <c r="I133" s="157"/>
      <c r="J133" s="157"/>
      <c r="M133" s="14"/>
      <c r="O133" s="283"/>
      <c r="S133" s="283"/>
      <c r="T133" s="14"/>
      <c r="U133" s="157"/>
      <c r="V133" s="75"/>
      <c r="W133" s="75"/>
      <c r="X133" s="75"/>
      <c r="Y133" s="75"/>
      <c r="Z133" s="75"/>
      <c r="AA133" s="157"/>
      <c r="AB133" s="14"/>
      <c r="AC133" s="14"/>
      <c r="AD133" s="75"/>
      <c r="AE133" s="75"/>
      <c r="AF133" s="75"/>
      <c r="AG133" s="14"/>
      <c r="AH133" s="75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7:46">
      <c r="G134" s="157"/>
      <c r="I134" s="157"/>
      <c r="J134" s="157"/>
      <c r="M134" s="14"/>
      <c r="O134" s="283"/>
      <c r="S134" s="283"/>
      <c r="T134" s="14"/>
      <c r="U134" s="157"/>
      <c r="V134" s="75"/>
      <c r="W134" s="75"/>
      <c r="X134" s="75"/>
      <c r="Y134" s="75"/>
      <c r="Z134" s="75"/>
      <c r="AA134" s="157"/>
      <c r="AB134" s="14"/>
      <c r="AC134" s="14"/>
      <c r="AD134" s="75"/>
      <c r="AE134" s="75"/>
      <c r="AF134" s="75"/>
      <c r="AG134" s="14"/>
      <c r="AH134" s="75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7:46">
      <c r="G135" s="157"/>
      <c r="I135" s="157"/>
      <c r="J135" s="157"/>
      <c r="M135" s="14"/>
      <c r="O135" s="283"/>
      <c r="S135" s="283"/>
      <c r="T135" s="14"/>
      <c r="U135" s="157"/>
      <c r="V135" s="75"/>
      <c r="W135" s="75"/>
      <c r="X135" s="75"/>
      <c r="Y135" s="75"/>
      <c r="Z135" s="75"/>
      <c r="AA135" s="157"/>
      <c r="AB135" s="14"/>
      <c r="AC135" s="14"/>
      <c r="AD135" s="75"/>
      <c r="AE135" s="75"/>
      <c r="AF135" s="75"/>
      <c r="AG135" s="14"/>
      <c r="AH135" s="75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7:46">
      <c r="G136" s="157"/>
      <c r="I136" s="157"/>
      <c r="J136" s="157"/>
      <c r="M136" s="14"/>
      <c r="O136" s="283"/>
      <c r="S136" s="283"/>
      <c r="T136" s="14"/>
      <c r="U136" s="157"/>
      <c r="V136" s="75"/>
      <c r="W136" s="75"/>
      <c r="X136" s="75"/>
      <c r="Y136" s="75"/>
      <c r="Z136" s="75"/>
      <c r="AA136" s="157"/>
      <c r="AB136" s="14"/>
      <c r="AC136" s="14"/>
      <c r="AD136" s="75"/>
      <c r="AE136" s="75"/>
      <c r="AF136" s="75"/>
      <c r="AG136" s="14"/>
      <c r="AH136" s="75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7:46">
      <c r="G137" s="157"/>
      <c r="I137" s="157"/>
      <c r="J137" s="157"/>
      <c r="M137" s="14"/>
      <c r="O137" s="283"/>
      <c r="S137" s="283"/>
      <c r="T137" s="14"/>
      <c r="U137" s="157"/>
      <c r="V137" s="75"/>
      <c r="W137" s="75"/>
      <c r="X137" s="75"/>
      <c r="Y137" s="75"/>
      <c r="Z137" s="75"/>
      <c r="AA137" s="157"/>
      <c r="AB137" s="14"/>
      <c r="AC137" s="14"/>
      <c r="AD137" s="75"/>
      <c r="AE137" s="75"/>
      <c r="AF137" s="75"/>
      <c r="AG137" s="14"/>
      <c r="AH137" s="75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7:46">
      <c r="G138" s="157"/>
      <c r="I138" s="157"/>
      <c r="J138" s="157"/>
      <c r="M138" s="14"/>
      <c r="O138" s="283"/>
      <c r="S138" s="283"/>
      <c r="T138" s="14"/>
      <c r="U138" s="157"/>
      <c r="V138" s="75"/>
      <c r="W138" s="75"/>
      <c r="X138" s="75"/>
      <c r="Y138" s="75"/>
      <c r="Z138" s="75"/>
      <c r="AA138" s="157"/>
      <c r="AB138" s="14"/>
      <c r="AC138" s="14"/>
      <c r="AD138" s="75"/>
      <c r="AE138" s="75"/>
      <c r="AF138" s="75"/>
      <c r="AG138" s="14"/>
      <c r="AH138" s="75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7:46">
      <c r="G139" s="157"/>
      <c r="I139" s="157"/>
      <c r="J139" s="157"/>
      <c r="M139" s="14"/>
      <c r="O139" s="283"/>
      <c r="S139" s="283"/>
      <c r="T139" s="14"/>
      <c r="U139" s="157"/>
      <c r="V139" s="75"/>
      <c r="W139" s="75"/>
      <c r="X139" s="75"/>
      <c r="Y139" s="75"/>
      <c r="Z139" s="75"/>
      <c r="AA139" s="157"/>
      <c r="AB139" s="14"/>
      <c r="AC139" s="14"/>
      <c r="AD139" s="75"/>
      <c r="AE139" s="75"/>
      <c r="AF139" s="75"/>
      <c r="AG139" s="14"/>
      <c r="AH139" s="75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7:46">
      <c r="G140" s="157"/>
      <c r="I140" s="157"/>
      <c r="J140" s="157"/>
      <c r="M140" s="14"/>
      <c r="O140" s="283"/>
      <c r="S140" s="283"/>
      <c r="T140" s="14"/>
      <c r="U140" s="157"/>
      <c r="V140" s="75"/>
      <c r="W140" s="75"/>
      <c r="X140" s="75"/>
      <c r="Y140" s="75"/>
      <c r="Z140" s="75"/>
      <c r="AA140" s="157"/>
      <c r="AB140" s="14"/>
      <c r="AC140" s="14"/>
      <c r="AD140" s="75"/>
      <c r="AE140" s="75"/>
      <c r="AF140" s="75"/>
      <c r="AG140" s="14"/>
      <c r="AH140" s="75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7:46">
      <c r="G141" s="157"/>
      <c r="I141" s="157"/>
      <c r="J141" s="157"/>
      <c r="M141" s="14"/>
      <c r="O141" s="283"/>
      <c r="S141" s="283"/>
      <c r="T141" s="14"/>
      <c r="U141" s="157"/>
      <c r="V141" s="75"/>
      <c r="W141" s="75"/>
      <c r="X141" s="75"/>
      <c r="Y141" s="75"/>
      <c r="Z141" s="75"/>
      <c r="AA141" s="157"/>
      <c r="AB141" s="14"/>
      <c r="AC141" s="14"/>
      <c r="AD141" s="75"/>
      <c r="AE141" s="75"/>
      <c r="AF141" s="75"/>
      <c r="AG141" s="14"/>
      <c r="AH141" s="75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7:46">
      <c r="G142" s="157"/>
      <c r="I142" s="157"/>
      <c r="J142" s="157"/>
      <c r="M142" s="14"/>
      <c r="O142" s="283"/>
      <c r="S142" s="283"/>
      <c r="T142" s="14"/>
      <c r="U142" s="157"/>
      <c r="V142" s="75"/>
      <c r="W142" s="75"/>
      <c r="X142" s="75"/>
      <c r="Y142" s="75"/>
      <c r="Z142" s="75"/>
      <c r="AA142" s="157"/>
      <c r="AB142" s="14"/>
      <c r="AC142" s="14"/>
      <c r="AD142" s="75"/>
      <c r="AE142" s="75"/>
      <c r="AF142" s="75"/>
      <c r="AG142" s="14"/>
      <c r="AH142" s="75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7:46">
      <c r="G143" s="157"/>
      <c r="I143" s="157"/>
      <c r="J143" s="157"/>
      <c r="M143" s="14"/>
      <c r="O143" s="283"/>
      <c r="S143" s="283"/>
      <c r="T143" s="14"/>
      <c r="U143" s="157"/>
      <c r="V143" s="75"/>
      <c r="W143" s="75"/>
      <c r="X143" s="75"/>
      <c r="Y143" s="75"/>
      <c r="Z143" s="75"/>
      <c r="AA143" s="157"/>
      <c r="AB143" s="14"/>
      <c r="AC143" s="14"/>
      <c r="AD143" s="75"/>
      <c r="AE143" s="75"/>
      <c r="AF143" s="75"/>
      <c r="AG143" s="14"/>
      <c r="AH143" s="75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7:46">
      <c r="G144" s="157"/>
      <c r="I144" s="157"/>
      <c r="J144" s="157"/>
      <c r="M144" s="14"/>
      <c r="O144" s="283"/>
      <c r="S144" s="283"/>
      <c r="T144" s="14"/>
      <c r="U144" s="157"/>
      <c r="V144" s="75"/>
      <c r="W144" s="75"/>
      <c r="X144" s="75"/>
      <c r="Y144" s="75"/>
      <c r="Z144" s="75"/>
      <c r="AA144" s="157"/>
      <c r="AB144" s="14"/>
      <c r="AC144" s="14"/>
      <c r="AD144" s="75"/>
      <c r="AE144" s="75"/>
      <c r="AF144" s="75"/>
      <c r="AG144" s="14"/>
      <c r="AH144" s="75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7:46">
      <c r="G145" s="157"/>
      <c r="I145" s="157"/>
      <c r="J145" s="157"/>
      <c r="M145" s="14"/>
      <c r="O145" s="283"/>
      <c r="S145" s="283"/>
      <c r="T145" s="14"/>
      <c r="U145" s="157"/>
      <c r="V145" s="75"/>
      <c r="W145" s="75"/>
      <c r="X145" s="75"/>
      <c r="Y145" s="75"/>
      <c r="Z145" s="75"/>
      <c r="AA145" s="157"/>
      <c r="AB145" s="14"/>
      <c r="AC145" s="14"/>
      <c r="AD145" s="75"/>
      <c r="AE145" s="75"/>
      <c r="AF145" s="75"/>
      <c r="AG145" s="14"/>
      <c r="AH145" s="75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7:46">
      <c r="G146" s="157"/>
      <c r="I146" s="157"/>
      <c r="J146" s="157"/>
      <c r="M146" s="14"/>
      <c r="O146" s="283"/>
      <c r="S146" s="283"/>
      <c r="T146" s="14"/>
      <c r="U146" s="157"/>
      <c r="V146" s="75"/>
      <c r="W146" s="75"/>
      <c r="X146" s="75"/>
      <c r="Y146" s="75"/>
      <c r="Z146" s="75"/>
      <c r="AA146" s="157"/>
      <c r="AB146" s="14"/>
      <c r="AC146" s="14"/>
      <c r="AD146" s="75"/>
      <c r="AE146" s="75"/>
      <c r="AF146" s="75"/>
      <c r="AG146" s="14"/>
      <c r="AH146" s="75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7:46">
      <c r="G147" s="157"/>
      <c r="I147" s="157"/>
      <c r="J147" s="157"/>
      <c r="M147" s="14"/>
      <c r="O147" s="283"/>
      <c r="S147" s="283"/>
      <c r="T147" s="14"/>
      <c r="U147" s="157"/>
      <c r="V147" s="75"/>
      <c r="W147" s="75"/>
      <c r="X147" s="75"/>
      <c r="Y147" s="75"/>
      <c r="Z147" s="75"/>
      <c r="AA147" s="157"/>
      <c r="AB147" s="14"/>
      <c r="AC147" s="14"/>
      <c r="AD147" s="75"/>
      <c r="AE147" s="75"/>
      <c r="AF147" s="75"/>
      <c r="AG147" s="14"/>
      <c r="AH147" s="75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7:46">
      <c r="G148" s="157"/>
      <c r="I148" s="157"/>
      <c r="J148" s="157"/>
      <c r="M148" s="14"/>
      <c r="O148" s="283"/>
      <c r="S148" s="283"/>
      <c r="T148" s="14"/>
      <c r="U148" s="157"/>
      <c r="V148" s="75"/>
      <c r="W148" s="75"/>
      <c r="X148" s="75"/>
      <c r="Y148" s="75"/>
      <c r="Z148" s="75"/>
      <c r="AA148" s="157"/>
      <c r="AB148" s="14"/>
      <c r="AC148" s="14"/>
      <c r="AD148" s="75"/>
      <c r="AE148" s="75"/>
      <c r="AF148" s="75"/>
      <c r="AG148" s="14"/>
      <c r="AH148" s="75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7:46">
      <c r="G149" s="157"/>
      <c r="I149" s="157"/>
      <c r="J149" s="157"/>
      <c r="M149" s="14"/>
      <c r="O149" s="283"/>
      <c r="S149" s="283"/>
      <c r="T149" s="14"/>
      <c r="U149" s="157"/>
      <c r="V149" s="75"/>
      <c r="W149" s="75"/>
      <c r="X149" s="75"/>
      <c r="Y149" s="75"/>
      <c r="Z149" s="75"/>
      <c r="AA149" s="157"/>
      <c r="AB149" s="14"/>
      <c r="AC149" s="14"/>
      <c r="AD149" s="75"/>
      <c r="AE149" s="75"/>
      <c r="AF149" s="75"/>
      <c r="AG149" s="14"/>
      <c r="AH149" s="75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7:46">
      <c r="G150" s="157"/>
      <c r="I150" s="157"/>
      <c r="J150" s="157"/>
      <c r="M150" s="14"/>
      <c r="O150" s="283"/>
      <c r="S150" s="283"/>
      <c r="T150" s="14"/>
      <c r="U150" s="157"/>
      <c r="V150" s="75"/>
      <c r="W150" s="75"/>
      <c r="X150" s="75"/>
      <c r="Y150" s="75"/>
      <c r="Z150" s="75"/>
      <c r="AA150" s="157"/>
      <c r="AB150" s="14"/>
      <c r="AC150" s="14"/>
      <c r="AD150" s="75"/>
      <c r="AE150" s="75"/>
      <c r="AF150" s="75"/>
      <c r="AG150" s="14"/>
      <c r="AH150" s="75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7:46">
      <c r="G151" s="157"/>
      <c r="I151" s="157"/>
      <c r="J151" s="157"/>
      <c r="M151" s="14"/>
      <c r="O151" s="283"/>
      <c r="S151" s="283"/>
      <c r="T151" s="14"/>
      <c r="U151" s="157"/>
      <c r="V151" s="75"/>
      <c r="W151" s="75"/>
      <c r="X151" s="75"/>
      <c r="Y151" s="75"/>
      <c r="Z151" s="75"/>
      <c r="AA151" s="157"/>
      <c r="AB151" s="14"/>
      <c r="AC151" s="14"/>
      <c r="AD151" s="75"/>
      <c r="AE151" s="75"/>
      <c r="AF151" s="75"/>
      <c r="AG151" s="14"/>
      <c r="AH151" s="75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7:46">
      <c r="G152" s="157"/>
      <c r="I152" s="157"/>
      <c r="J152" s="157"/>
      <c r="M152" s="14"/>
      <c r="O152" s="283"/>
      <c r="S152" s="283"/>
      <c r="T152" s="14"/>
      <c r="U152" s="157"/>
      <c r="V152" s="75"/>
      <c r="W152" s="75"/>
      <c r="X152" s="75"/>
      <c r="Y152" s="75"/>
      <c r="Z152" s="75"/>
      <c r="AA152" s="157"/>
      <c r="AB152" s="14"/>
      <c r="AC152" s="14"/>
      <c r="AD152" s="75"/>
      <c r="AE152" s="75"/>
      <c r="AF152" s="75"/>
      <c r="AG152" s="14"/>
      <c r="AH152" s="75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7:46">
      <c r="G153" s="157"/>
      <c r="I153" s="157"/>
      <c r="J153" s="157"/>
      <c r="M153" s="14"/>
      <c r="O153" s="283"/>
      <c r="S153" s="283"/>
      <c r="T153" s="14"/>
      <c r="U153" s="157"/>
      <c r="V153" s="75"/>
      <c r="W153" s="75"/>
      <c r="X153" s="75"/>
      <c r="Y153" s="75"/>
      <c r="Z153" s="75"/>
      <c r="AA153" s="157"/>
      <c r="AB153" s="14"/>
      <c r="AC153" s="14"/>
      <c r="AD153" s="75"/>
      <c r="AE153" s="75"/>
      <c r="AF153" s="75"/>
      <c r="AG153" s="14"/>
      <c r="AH153" s="75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7:46">
      <c r="G154" s="157"/>
      <c r="I154" s="157"/>
      <c r="J154" s="157"/>
      <c r="M154" s="14"/>
      <c r="O154" s="283"/>
      <c r="S154" s="283"/>
      <c r="T154" s="14"/>
      <c r="U154" s="157"/>
      <c r="V154" s="75"/>
      <c r="W154" s="75"/>
      <c r="X154" s="75"/>
      <c r="Y154" s="75"/>
      <c r="Z154" s="75"/>
      <c r="AA154" s="157"/>
      <c r="AB154" s="14"/>
      <c r="AC154" s="14"/>
      <c r="AD154" s="75"/>
      <c r="AE154" s="75"/>
      <c r="AF154" s="75"/>
      <c r="AG154" s="14"/>
      <c r="AH154" s="75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7:46">
      <c r="G155" s="157"/>
      <c r="I155" s="157"/>
      <c r="J155" s="157"/>
      <c r="M155" s="14"/>
      <c r="O155" s="283"/>
      <c r="S155" s="283"/>
      <c r="T155" s="14"/>
      <c r="U155" s="157"/>
      <c r="V155" s="75"/>
      <c r="W155" s="75"/>
      <c r="X155" s="75"/>
      <c r="Y155" s="75"/>
      <c r="Z155" s="75"/>
      <c r="AA155" s="157"/>
      <c r="AB155" s="14"/>
      <c r="AC155" s="14"/>
      <c r="AD155" s="75"/>
      <c r="AE155" s="75"/>
      <c r="AF155" s="75"/>
      <c r="AG155" s="14"/>
      <c r="AH155" s="75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7:46">
      <c r="G156" s="157"/>
      <c r="I156" s="157"/>
      <c r="J156" s="157"/>
      <c r="M156" s="14"/>
      <c r="O156" s="283"/>
      <c r="S156" s="283"/>
      <c r="T156" s="14"/>
      <c r="U156" s="157"/>
      <c r="V156" s="75"/>
      <c r="W156" s="75"/>
      <c r="X156" s="75"/>
      <c r="Y156" s="75"/>
      <c r="Z156" s="75"/>
      <c r="AA156" s="157"/>
      <c r="AB156" s="14"/>
      <c r="AC156" s="14"/>
      <c r="AD156" s="75"/>
      <c r="AE156" s="75"/>
      <c r="AF156" s="75"/>
      <c r="AG156" s="14"/>
      <c r="AH156" s="75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7:46">
      <c r="G157" s="157"/>
      <c r="I157" s="157"/>
      <c r="J157" s="157"/>
      <c r="M157" s="14"/>
      <c r="O157" s="283"/>
      <c r="S157" s="283"/>
      <c r="T157" s="14"/>
      <c r="U157" s="157"/>
      <c r="V157" s="75"/>
      <c r="W157" s="75"/>
      <c r="X157" s="75"/>
      <c r="Y157" s="75"/>
      <c r="Z157" s="75"/>
      <c r="AA157" s="157"/>
      <c r="AB157" s="14"/>
      <c r="AC157" s="14"/>
      <c r="AD157" s="75"/>
      <c r="AE157" s="75"/>
      <c r="AF157" s="75"/>
      <c r="AG157" s="14"/>
      <c r="AH157" s="75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7:46">
      <c r="G158" s="157"/>
      <c r="I158" s="157"/>
      <c r="J158" s="157"/>
      <c r="M158" s="14"/>
      <c r="O158" s="283"/>
      <c r="S158" s="283"/>
      <c r="T158" s="14"/>
      <c r="U158" s="157"/>
      <c r="V158" s="75"/>
      <c r="W158" s="75"/>
      <c r="X158" s="75"/>
      <c r="Y158" s="75"/>
      <c r="Z158" s="75"/>
      <c r="AA158" s="157"/>
      <c r="AB158" s="14"/>
      <c r="AC158" s="14"/>
      <c r="AD158" s="75"/>
      <c r="AE158" s="75"/>
      <c r="AF158" s="75"/>
      <c r="AG158" s="14"/>
      <c r="AH158" s="75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7:46">
      <c r="G159" s="157"/>
      <c r="I159" s="157"/>
      <c r="J159" s="157"/>
      <c r="M159" s="14"/>
      <c r="O159" s="283"/>
      <c r="S159" s="283"/>
      <c r="T159" s="14"/>
      <c r="U159" s="157"/>
      <c r="V159" s="75"/>
      <c r="W159" s="75"/>
      <c r="X159" s="75"/>
      <c r="Y159" s="75"/>
      <c r="Z159" s="75"/>
      <c r="AA159" s="157"/>
      <c r="AB159" s="14"/>
      <c r="AC159" s="14"/>
      <c r="AD159" s="75"/>
      <c r="AE159" s="75"/>
      <c r="AF159" s="75"/>
      <c r="AG159" s="14"/>
      <c r="AH159" s="75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7:46">
      <c r="G160" s="157"/>
      <c r="I160" s="157"/>
      <c r="J160" s="157"/>
      <c r="M160" s="14"/>
      <c r="O160" s="283"/>
      <c r="S160" s="283"/>
      <c r="T160" s="14"/>
      <c r="U160" s="157"/>
      <c r="V160" s="75"/>
      <c r="W160" s="75"/>
      <c r="X160" s="75"/>
      <c r="Y160" s="75"/>
      <c r="Z160" s="75"/>
      <c r="AA160" s="157"/>
      <c r="AB160" s="14"/>
      <c r="AC160" s="14"/>
      <c r="AD160" s="75"/>
      <c r="AE160" s="75"/>
      <c r="AF160" s="75"/>
      <c r="AG160" s="14"/>
      <c r="AH160" s="75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>
      <c r="G161" s="157"/>
      <c r="I161" s="157"/>
      <c r="J161" s="157"/>
      <c r="M161" s="14"/>
      <c r="O161" s="283"/>
      <c r="S161" s="283"/>
      <c r="T161" s="14"/>
      <c r="U161" s="157"/>
      <c r="V161" s="75"/>
      <c r="W161" s="75"/>
      <c r="X161" s="75"/>
      <c r="Y161" s="75"/>
      <c r="Z161" s="75"/>
      <c r="AA161" s="157"/>
      <c r="AB161" s="14"/>
      <c r="AC161" s="14"/>
      <c r="AD161" s="75"/>
      <c r="AE161" s="75"/>
      <c r="AF161" s="75"/>
      <c r="AG161" s="14"/>
      <c r="AH161" s="75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>
      <c r="G162" s="157"/>
      <c r="I162" s="157"/>
      <c r="J162" s="157"/>
      <c r="M162" s="14"/>
      <c r="O162" s="283"/>
      <c r="S162" s="283"/>
      <c r="T162" s="14"/>
      <c r="U162" s="157"/>
      <c r="V162" s="76"/>
      <c r="W162" s="75"/>
      <c r="X162" s="75"/>
      <c r="Y162" s="75"/>
      <c r="Z162" s="75"/>
      <c r="AA162" s="157"/>
      <c r="AB162" s="14"/>
      <c r="AC162" s="14"/>
      <c r="AD162" s="75"/>
      <c r="AE162" s="75"/>
      <c r="AF162" s="75"/>
      <c r="AG162" s="14"/>
      <c r="AH162" s="75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>
      <c r="G163" s="157"/>
      <c r="I163" s="157"/>
      <c r="J163" s="157"/>
      <c r="M163" s="14"/>
      <c r="O163" s="283"/>
      <c r="S163" s="283"/>
      <c r="T163" s="14"/>
      <c r="U163" s="157"/>
      <c r="V163" s="77"/>
      <c r="W163" s="76"/>
      <c r="X163" s="76"/>
      <c r="Y163" s="76"/>
      <c r="Z163" s="76"/>
      <c r="AA163" s="158"/>
      <c r="AB163" s="31"/>
      <c r="AC163" s="31"/>
      <c r="AD163" s="76"/>
      <c r="AE163" s="76"/>
    </row>
    <row r="164" spans="1:46">
      <c r="G164" s="157"/>
      <c r="I164" s="157"/>
      <c r="J164" s="157"/>
      <c r="M164" s="14"/>
      <c r="O164" s="283"/>
      <c r="S164" s="283"/>
      <c r="T164" s="14"/>
      <c r="U164" s="157"/>
      <c r="V164" s="77"/>
      <c r="W164" s="77"/>
      <c r="X164" s="77"/>
      <c r="Y164" s="77"/>
      <c r="Z164" s="77"/>
      <c r="AA164" s="159"/>
      <c r="AB164" s="35"/>
      <c r="AC164" s="35"/>
      <c r="AD164" s="77"/>
      <c r="AE164" s="77"/>
    </row>
    <row r="165" spans="1:46">
      <c r="G165" s="157"/>
      <c r="I165" s="157"/>
      <c r="J165" s="157"/>
      <c r="M165" s="14"/>
      <c r="O165" s="283"/>
      <c r="S165" s="283"/>
      <c r="T165" s="14"/>
      <c r="U165" s="157"/>
      <c r="V165" s="77"/>
      <c r="W165" s="77"/>
      <c r="X165" s="77"/>
      <c r="Y165" s="77"/>
      <c r="Z165" s="77"/>
      <c r="AA165" s="159"/>
      <c r="AB165" s="35"/>
      <c r="AC165" s="35"/>
      <c r="AD165" s="77"/>
      <c r="AE165" s="77"/>
    </row>
    <row r="166" spans="1:46">
      <c r="G166" s="157"/>
      <c r="I166" s="157"/>
      <c r="J166" s="157"/>
      <c r="M166" s="14"/>
      <c r="O166" s="283"/>
      <c r="S166" s="283"/>
      <c r="T166" s="14"/>
      <c r="U166" s="157"/>
      <c r="V166" s="77"/>
      <c r="W166" s="77"/>
      <c r="X166" s="77"/>
      <c r="Y166" s="77"/>
      <c r="Z166" s="77"/>
      <c r="AA166" s="159"/>
      <c r="AB166" s="35"/>
      <c r="AC166" s="35"/>
      <c r="AD166" s="77"/>
      <c r="AE166" s="77"/>
    </row>
    <row r="167" spans="1:46">
      <c r="G167" s="157"/>
      <c r="I167" s="157"/>
      <c r="J167" s="157"/>
      <c r="M167" s="14"/>
      <c r="O167" s="283"/>
      <c r="S167" s="283"/>
      <c r="T167" s="14"/>
      <c r="U167" s="157"/>
      <c r="V167" s="77"/>
      <c r="W167" s="77"/>
      <c r="X167" s="77"/>
      <c r="Y167" s="77"/>
      <c r="Z167" s="77"/>
      <c r="AA167" s="159"/>
      <c r="AB167" s="35"/>
      <c r="AC167" s="35"/>
      <c r="AD167" s="77"/>
      <c r="AE167" s="77"/>
    </row>
    <row r="168" spans="1:46">
      <c r="G168" s="157"/>
      <c r="I168" s="157"/>
      <c r="J168" s="157"/>
      <c r="M168" s="14"/>
      <c r="O168" s="283"/>
      <c r="S168" s="283"/>
      <c r="T168" s="14"/>
      <c r="U168" s="157"/>
      <c r="V168" s="77"/>
      <c r="W168" s="77"/>
      <c r="X168" s="77"/>
      <c r="Y168" s="77"/>
      <c r="Z168" s="77"/>
      <c r="AA168" s="159"/>
      <c r="AB168" s="35"/>
      <c r="AC168" s="35"/>
      <c r="AD168" s="77"/>
      <c r="AE168" s="77"/>
    </row>
    <row r="169" spans="1:46">
      <c r="G169" s="157"/>
      <c r="I169" s="157"/>
      <c r="J169" s="157"/>
      <c r="M169" s="14"/>
      <c r="O169" s="283"/>
      <c r="S169" s="283"/>
      <c r="T169" s="14"/>
      <c r="U169" s="157"/>
      <c r="V169" s="77"/>
      <c r="W169" s="77"/>
      <c r="X169" s="77"/>
      <c r="Y169" s="77"/>
      <c r="Z169" s="77"/>
      <c r="AA169" s="159"/>
      <c r="AB169" s="35"/>
      <c r="AC169" s="35"/>
      <c r="AD169" s="77"/>
      <c r="AE169" s="77"/>
    </row>
    <row r="170" spans="1:46">
      <c r="G170" s="157"/>
      <c r="I170" s="157"/>
      <c r="J170" s="157"/>
      <c r="M170" s="14"/>
      <c r="O170" s="283"/>
      <c r="S170" s="283"/>
      <c r="T170" s="14"/>
      <c r="U170" s="157"/>
      <c r="V170" s="77"/>
      <c r="W170" s="77"/>
      <c r="X170" s="77"/>
      <c r="Y170" s="77"/>
      <c r="Z170" s="77"/>
      <c r="AA170" s="159"/>
      <c r="AB170" s="35"/>
      <c r="AC170" s="35"/>
      <c r="AD170" s="77"/>
      <c r="AE170" s="77"/>
    </row>
    <row r="171" spans="1:46">
      <c r="G171" s="157"/>
      <c r="I171" s="157"/>
      <c r="J171" s="157"/>
      <c r="M171" s="14"/>
      <c r="O171" s="283"/>
      <c r="S171" s="283"/>
      <c r="T171" s="14"/>
      <c r="U171" s="157"/>
      <c r="V171" s="77"/>
      <c r="W171" s="77"/>
      <c r="X171" s="77"/>
      <c r="Y171" s="77"/>
      <c r="Z171" s="77"/>
      <c r="AA171" s="159"/>
      <c r="AB171" s="35"/>
      <c r="AC171" s="35"/>
      <c r="AD171" s="77"/>
      <c r="AE171" s="77"/>
    </row>
    <row r="172" spans="1:46">
      <c r="G172" s="157"/>
      <c r="I172" s="157"/>
      <c r="J172" s="157"/>
      <c r="M172" s="14"/>
      <c r="O172" s="283"/>
      <c r="S172" s="283"/>
      <c r="T172" s="14"/>
      <c r="U172" s="157"/>
      <c r="V172" s="77"/>
      <c r="W172" s="77"/>
      <c r="X172" s="77"/>
      <c r="Y172" s="77"/>
      <c r="Z172" s="77"/>
      <c r="AA172" s="159"/>
      <c r="AB172" s="35"/>
      <c r="AC172" s="35"/>
      <c r="AD172" s="77"/>
      <c r="AE172" s="77"/>
    </row>
    <row r="173" spans="1:46">
      <c r="A173" s="31"/>
      <c r="B173" s="31"/>
      <c r="C173" s="31"/>
      <c r="D173" s="31"/>
      <c r="E173" s="31"/>
      <c r="F173" s="340"/>
      <c r="G173" s="158"/>
      <c r="H173" s="158"/>
      <c r="I173" s="158"/>
      <c r="J173" s="158"/>
      <c r="K173" s="340"/>
      <c r="L173" s="158"/>
      <c r="M173" s="31"/>
      <c r="N173" s="284"/>
      <c r="O173" s="284"/>
      <c r="P173" s="158"/>
      <c r="Q173" s="284"/>
      <c r="R173" s="284"/>
      <c r="S173" s="284"/>
      <c r="T173" s="31"/>
      <c r="U173" s="158"/>
      <c r="V173" s="77"/>
      <c r="W173" s="77"/>
      <c r="X173" s="77"/>
      <c r="Y173" s="77"/>
      <c r="Z173" s="77"/>
      <c r="AA173" s="159"/>
      <c r="AB173" s="35"/>
      <c r="AC173" s="35"/>
      <c r="AD173" s="77"/>
      <c r="AE173" s="77"/>
    </row>
    <row r="174" spans="1:46">
      <c r="A174" s="35"/>
      <c r="B174" s="35"/>
      <c r="C174" s="35"/>
      <c r="D174" s="35"/>
      <c r="E174" s="35"/>
      <c r="F174" s="341"/>
      <c r="G174" s="159"/>
      <c r="H174" s="159"/>
      <c r="I174" s="159"/>
      <c r="J174" s="159"/>
      <c r="K174" s="341"/>
      <c r="L174" s="159"/>
      <c r="M174" s="35"/>
      <c r="N174" s="285"/>
      <c r="O174" s="285"/>
      <c r="P174" s="159"/>
      <c r="Q174" s="285"/>
      <c r="R174" s="285"/>
      <c r="S174" s="285"/>
      <c r="T174" s="35"/>
      <c r="U174" s="159"/>
      <c r="V174" s="77"/>
      <c r="W174" s="77"/>
      <c r="X174" s="77"/>
      <c r="Y174" s="77"/>
      <c r="Z174" s="77"/>
      <c r="AA174" s="159"/>
      <c r="AB174" s="35"/>
      <c r="AC174" s="35"/>
      <c r="AD174" s="77"/>
      <c r="AE174" s="77"/>
    </row>
    <row r="175" spans="1:46">
      <c r="A175" s="35"/>
      <c r="B175" s="35"/>
      <c r="C175" s="35"/>
      <c r="D175" s="35"/>
      <c r="E175" s="35"/>
      <c r="F175" s="341"/>
      <c r="G175" s="159"/>
      <c r="H175" s="159"/>
      <c r="I175" s="159"/>
      <c r="J175" s="159"/>
      <c r="K175" s="341"/>
      <c r="L175" s="159"/>
      <c r="M175" s="35"/>
      <c r="N175" s="285"/>
      <c r="O175" s="285"/>
      <c r="P175" s="159"/>
      <c r="Q175" s="285"/>
      <c r="R175" s="285"/>
      <c r="S175" s="285"/>
      <c r="T175" s="35"/>
      <c r="U175" s="159"/>
      <c r="V175" s="77"/>
      <c r="W175" s="77"/>
      <c r="X175" s="77"/>
      <c r="Y175" s="77"/>
      <c r="Z175" s="77"/>
      <c r="AA175" s="159"/>
      <c r="AB175" s="35"/>
      <c r="AC175" s="35"/>
      <c r="AD175" s="77"/>
      <c r="AE175" s="77"/>
    </row>
    <row r="176" spans="1:46">
      <c r="A176" s="35"/>
      <c r="B176" s="35"/>
      <c r="C176" s="35"/>
      <c r="D176" s="35"/>
      <c r="E176" s="35"/>
      <c r="F176" s="341"/>
      <c r="G176" s="159"/>
      <c r="H176" s="159"/>
      <c r="I176" s="159"/>
      <c r="J176" s="159"/>
      <c r="K176" s="341"/>
      <c r="L176" s="159"/>
      <c r="M176" s="35"/>
      <c r="N176" s="285"/>
      <c r="O176" s="285"/>
      <c r="P176" s="159"/>
      <c r="Q176" s="285"/>
      <c r="R176" s="285"/>
      <c r="S176" s="285"/>
      <c r="T176" s="35"/>
      <c r="U176" s="159"/>
      <c r="V176" s="77"/>
      <c r="W176" s="77"/>
      <c r="X176" s="77"/>
      <c r="Y176" s="77"/>
      <c r="Z176" s="77"/>
      <c r="AA176" s="159"/>
      <c r="AB176" s="35"/>
      <c r="AC176" s="35"/>
      <c r="AD176" s="77"/>
      <c r="AE176" s="77"/>
    </row>
    <row r="177" spans="1:31">
      <c r="A177" s="35"/>
      <c r="B177" s="35"/>
      <c r="C177" s="35"/>
      <c r="D177" s="35"/>
      <c r="E177" s="35"/>
      <c r="F177" s="341"/>
      <c r="G177" s="159"/>
      <c r="H177" s="159"/>
      <c r="I177" s="159"/>
      <c r="J177" s="159"/>
      <c r="K177" s="341"/>
      <c r="L177" s="159"/>
      <c r="M177" s="35"/>
      <c r="N177" s="285"/>
      <c r="O177" s="285"/>
      <c r="P177" s="159"/>
      <c r="Q177" s="285"/>
      <c r="R177" s="285"/>
      <c r="S177" s="285"/>
      <c r="T177" s="35"/>
      <c r="U177" s="159"/>
      <c r="V177" s="77"/>
      <c r="W177" s="77"/>
      <c r="X177" s="77"/>
      <c r="Y177" s="77"/>
      <c r="Z177" s="77"/>
      <c r="AA177" s="159"/>
      <c r="AB177" s="35"/>
      <c r="AC177" s="35"/>
      <c r="AD177" s="77"/>
      <c r="AE177" s="77"/>
    </row>
    <row r="178" spans="1:31">
      <c r="A178" s="35"/>
      <c r="B178" s="35"/>
      <c r="C178" s="35"/>
      <c r="D178" s="35"/>
      <c r="E178" s="35"/>
      <c r="F178" s="341"/>
      <c r="G178" s="159"/>
      <c r="H178" s="159"/>
      <c r="I178" s="159"/>
      <c r="J178" s="159"/>
      <c r="K178" s="341"/>
      <c r="L178" s="159"/>
      <c r="M178" s="35"/>
      <c r="N178" s="285"/>
      <c r="O178" s="285"/>
      <c r="P178" s="159"/>
      <c r="Q178" s="285"/>
      <c r="R178" s="285"/>
      <c r="S178" s="285"/>
      <c r="T178" s="35"/>
      <c r="U178" s="159"/>
      <c r="V178" s="77"/>
      <c r="W178" s="77"/>
      <c r="X178" s="77"/>
      <c r="Y178" s="77"/>
      <c r="Z178" s="77"/>
      <c r="AA178" s="159"/>
      <c r="AB178" s="35"/>
      <c r="AC178" s="35"/>
      <c r="AD178" s="77"/>
      <c r="AE178" s="77"/>
    </row>
    <row r="179" spans="1:31">
      <c r="A179" s="35"/>
      <c r="B179" s="35"/>
      <c r="C179" s="35"/>
      <c r="D179" s="35"/>
      <c r="E179" s="35"/>
      <c r="F179" s="341"/>
      <c r="G179" s="159"/>
      <c r="H179" s="159"/>
      <c r="I179" s="159"/>
      <c r="J179" s="159"/>
      <c r="K179" s="341"/>
      <c r="L179" s="159"/>
      <c r="M179" s="35"/>
      <c r="N179" s="285"/>
      <c r="O179" s="285"/>
      <c r="P179" s="159"/>
      <c r="Q179" s="285"/>
      <c r="R179" s="285"/>
      <c r="S179" s="285"/>
      <c r="T179" s="35"/>
      <c r="U179" s="159"/>
      <c r="V179" s="77"/>
      <c r="W179" s="77"/>
      <c r="X179" s="77"/>
      <c r="Y179" s="77"/>
      <c r="Z179" s="77"/>
      <c r="AA179" s="159"/>
      <c r="AB179" s="35"/>
      <c r="AC179" s="35"/>
      <c r="AD179" s="77"/>
      <c r="AE179" s="77"/>
    </row>
    <row r="180" spans="1:31">
      <c r="A180" s="35"/>
      <c r="B180" s="35"/>
      <c r="C180" s="35"/>
      <c r="D180" s="35"/>
      <c r="E180" s="35"/>
      <c r="F180" s="341"/>
      <c r="G180" s="159"/>
      <c r="H180" s="159"/>
      <c r="I180" s="159"/>
      <c r="J180" s="159"/>
      <c r="K180" s="341"/>
      <c r="L180" s="159"/>
      <c r="M180" s="35"/>
      <c r="N180" s="285"/>
      <c r="O180" s="285"/>
      <c r="P180" s="159"/>
      <c r="Q180" s="285"/>
      <c r="R180" s="285"/>
      <c r="S180" s="285"/>
      <c r="T180" s="35"/>
      <c r="U180" s="159"/>
      <c r="V180" s="77"/>
      <c r="W180" s="77"/>
      <c r="X180" s="77"/>
      <c r="Y180" s="77"/>
      <c r="Z180" s="77"/>
      <c r="AA180" s="159"/>
      <c r="AB180" s="35"/>
      <c r="AC180" s="35"/>
      <c r="AD180" s="77"/>
      <c r="AE180" s="77"/>
    </row>
    <row r="181" spans="1:31">
      <c r="A181" s="35"/>
      <c r="B181" s="35"/>
      <c r="C181" s="35"/>
      <c r="D181" s="35"/>
      <c r="E181" s="35"/>
      <c r="F181" s="341"/>
      <c r="G181" s="159"/>
      <c r="H181" s="159"/>
      <c r="I181" s="159"/>
      <c r="J181" s="159"/>
      <c r="K181" s="341"/>
      <c r="L181" s="159"/>
      <c r="M181" s="35"/>
      <c r="N181" s="285"/>
      <c r="O181" s="285"/>
      <c r="P181" s="159"/>
      <c r="Q181" s="285"/>
      <c r="R181" s="285"/>
      <c r="S181" s="285"/>
      <c r="T181" s="35"/>
      <c r="U181" s="159"/>
      <c r="V181" s="77"/>
      <c r="W181" s="77"/>
      <c r="X181" s="77"/>
      <c r="Y181" s="77"/>
      <c r="Z181" s="77"/>
      <c r="AA181" s="159"/>
      <c r="AB181" s="35"/>
      <c r="AC181" s="35"/>
      <c r="AD181" s="77"/>
      <c r="AE181" s="77"/>
    </row>
    <row r="182" spans="1:31">
      <c r="A182" s="35"/>
      <c r="B182" s="35"/>
      <c r="C182" s="35"/>
      <c r="D182" s="35"/>
      <c r="E182" s="35"/>
      <c r="F182" s="341"/>
      <c r="G182" s="159"/>
      <c r="H182" s="159"/>
      <c r="I182" s="159"/>
      <c r="J182" s="159"/>
      <c r="K182" s="341"/>
      <c r="L182" s="159"/>
      <c r="M182" s="35"/>
      <c r="N182" s="285"/>
      <c r="O182" s="285"/>
      <c r="P182" s="159"/>
      <c r="Q182" s="285"/>
      <c r="R182" s="285"/>
      <c r="S182" s="285"/>
      <c r="T182" s="35"/>
      <c r="U182" s="159"/>
      <c r="V182" s="77"/>
      <c r="W182" s="77"/>
      <c r="X182" s="77"/>
      <c r="Y182" s="77"/>
      <c r="Z182" s="77"/>
      <c r="AA182" s="159"/>
      <c r="AB182" s="35"/>
      <c r="AC182" s="35"/>
      <c r="AD182" s="77"/>
      <c r="AE182" s="77"/>
    </row>
    <row r="183" spans="1:31">
      <c r="A183" s="35"/>
      <c r="B183" s="35"/>
      <c r="C183" s="35"/>
      <c r="D183" s="35"/>
      <c r="E183" s="35"/>
      <c r="F183" s="341"/>
      <c r="G183" s="159"/>
      <c r="H183" s="159"/>
      <c r="I183" s="159"/>
      <c r="J183" s="159"/>
      <c r="K183" s="341"/>
      <c r="L183" s="159"/>
      <c r="M183" s="35"/>
      <c r="N183" s="285"/>
      <c r="O183" s="285"/>
      <c r="P183" s="159"/>
      <c r="Q183" s="285"/>
      <c r="R183" s="285"/>
      <c r="S183" s="285"/>
      <c r="T183" s="35"/>
      <c r="U183" s="159"/>
      <c r="V183" s="77"/>
      <c r="W183" s="77"/>
      <c r="X183" s="77"/>
      <c r="Y183" s="77"/>
      <c r="Z183" s="77"/>
      <c r="AA183" s="159"/>
      <c r="AB183" s="35"/>
      <c r="AC183" s="35"/>
      <c r="AD183" s="77"/>
      <c r="AE183" s="77"/>
    </row>
    <row r="184" spans="1:31">
      <c r="A184" s="35"/>
      <c r="B184" s="35"/>
      <c r="C184" s="35"/>
      <c r="D184" s="35"/>
      <c r="E184" s="35"/>
      <c r="F184" s="341"/>
      <c r="G184" s="159"/>
      <c r="H184" s="159"/>
      <c r="I184" s="159"/>
      <c r="J184" s="159"/>
      <c r="K184" s="341"/>
      <c r="L184" s="159"/>
      <c r="M184" s="35"/>
      <c r="N184" s="285"/>
      <c r="O184" s="285"/>
      <c r="P184" s="159"/>
      <c r="Q184" s="285"/>
      <c r="R184" s="285"/>
      <c r="S184" s="285"/>
      <c r="T184" s="35"/>
      <c r="U184" s="159"/>
      <c r="V184" s="77"/>
      <c r="W184" s="77"/>
      <c r="X184" s="77"/>
      <c r="Y184" s="77"/>
      <c r="Z184" s="77"/>
      <c r="AA184" s="159"/>
      <c r="AB184" s="35"/>
      <c r="AC184" s="35"/>
      <c r="AD184" s="77"/>
      <c r="AE184" s="77"/>
    </row>
    <row r="185" spans="1:31">
      <c r="A185" s="35"/>
      <c r="B185" s="35"/>
      <c r="C185" s="35"/>
      <c r="D185" s="35"/>
      <c r="E185" s="35"/>
      <c r="F185" s="341"/>
      <c r="G185" s="159"/>
      <c r="H185" s="159"/>
      <c r="I185" s="159"/>
      <c r="J185" s="159"/>
      <c r="K185" s="341"/>
      <c r="L185" s="159"/>
      <c r="M185" s="35"/>
      <c r="N185" s="285"/>
      <c r="O185" s="285"/>
      <c r="P185" s="159"/>
      <c r="Q185" s="285"/>
      <c r="R185" s="285"/>
      <c r="S185" s="285"/>
      <c r="T185" s="35"/>
      <c r="U185" s="159"/>
      <c r="V185" s="77"/>
      <c r="W185" s="77"/>
      <c r="X185" s="77"/>
      <c r="Y185" s="77"/>
      <c r="Z185" s="77"/>
      <c r="AA185" s="159"/>
      <c r="AB185" s="35"/>
      <c r="AC185" s="35"/>
      <c r="AD185" s="77"/>
      <c r="AE185" s="77"/>
    </row>
    <row r="186" spans="1:31">
      <c r="A186" s="35"/>
      <c r="B186" s="35"/>
      <c r="C186" s="35"/>
      <c r="D186" s="35"/>
      <c r="E186" s="35"/>
      <c r="F186" s="341"/>
      <c r="G186" s="159"/>
      <c r="H186" s="159"/>
      <c r="I186" s="159"/>
      <c r="J186" s="159"/>
      <c r="K186" s="341"/>
      <c r="L186" s="159"/>
      <c r="M186" s="35"/>
      <c r="N186" s="285"/>
      <c r="O186" s="285"/>
      <c r="P186" s="159"/>
      <c r="Q186" s="285"/>
      <c r="R186" s="285"/>
      <c r="S186" s="285"/>
      <c r="T186" s="35"/>
      <c r="U186" s="159"/>
      <c r="V186" s="77"/>
      <c r="W186" s="77"/>
      <c r="X186" s="77"/>
      <c r="Y186" s="77"/>
      <c r="Z186" s="77"/>
      <c r="AA186" s="159"/>
      <c r="AB186" s="35"/>
      <c r="AC186" s="35"/>
      <c r="AD186" s="77"/>
      <c r="AE186" s="77"/>
    </row>
    <row r="187" spans="1:31">
      <c r="A187" s="35"/>
      <c r="B187" s="35"/>
      <c r="C187" s="35"/>
      <c r="D187" s="35"/>
      <c r="E187" s="35"/>
      <c r="F187" s="341"/>
      <c r="G187" s="159"/>
      <c r="H187" s="159"/>
      <c r="I187" s="159"/>
      <c r="J187" s="159"/>
      <c r="K187" s="341"/>
      <c r="L187" s="159"/>
      <c r="M187" s="35"/>
      <c r="N187" s="285"/>
      <c r="O187" s="285"/>
      <c r="P187" s="159"/>
      <c r="Q187" s="285"/>
      <c r="R187" s="285"/>
      <c r="S187" s="285"/>
      <c r="T187" s="35"/>
      <c r="U187" s="159"/>
      <c r="V187" s="77"/>
      <c r="W187" s="77"/>
      <c r="X187" s="77"/>
      <c r="Y187" s="77"/>
      <c r="Z187" s="77"/>
      <c r="AA187" s="159"/>
      <c r="AB187" s="35"/>
      <c r="AC187" s="35"/>
      <c r="AD187" s="77"/>
      <c r="AE187" s="77"/>
    </row>
    <row r="188" spans="1:31">
      <c r="A188" s="35"/>
      <c r="B188" s="35"/>
      <c r="C188" s="35"/>
      <c r="D188" s="35"/>
      <c r="E188" s="35"/>
      <c r="F188" s="341"/>
      <c r="G188" s="159"/>
      <c r="H188" s="159"/>
      <c r="I188" s="159"/>
      <c r="J188" s="159"/>
      <c r="K188" s="341"/>
      <c r="L188" s="159"/>
      <c r="M188" s="35"/>
      <c r="N188" s="285"/>
      <c r="O188" s="285"/>
      <c r="P188" s="159"/>
      <c r="Q188" s="285"/>
      <c r="R188" s="285"/>
      <c r="S188" s="285"/>
      <c r="T188" s="35"/>
      <c r="U188" s="159"/>
      <c r="V188" s="77"/>
      <c r="W188" s="77"/>
      <c r="X188" s="77"/>
      <c r="Y188" s="77"/>
      <c r="Z188" s="77"/>
      <c r="AA188" s="159"/>
      <c r="AB188" s="35"/>
      <c r="AC188" s="35"/>
      <c r="AD188" s="77"/>
      <c r="AE188" s="77"/>
    </row>
    <row r="189" spans="1:31">
      <c r="A189" s="35"/>
      <c r="B189" s="35"/>
      <c r="C189" s="35"/>
      <c r="D189" s="35"/>
      <c r="E189" s="35"/>
      <c r="F189" s="341"/>
      <c r="G189" s="159"/>
      <c r="H189" s="159"/>
      <c r="I189" s="159"/>
      <c r="J189" s="159"/>
      <c r="K189" s="341"/>
      <c r="L189" s="159"/>
      <c r="M189" s="35"/>
      <c r="N189" s="285"/>
      <c r="O189" s="285"/>
      <c r="P189" s="159"/>
      <c r="Q189" s="285"/>
      <c r="R189" s="285"/>
      <c r="S189" s="285"/>
      <c r="T189" s="35"/>
      <c r="U189" s="159"/>
      <c r="V189" s="77"/>
      <c r="W189" s="77"/>
      <c r="X189" s="77"/>
      <c r="Y189" s="77"/>
      <c r="Z189" s="77"/>
      <c r="AA189" s="159"/>
      <c r="AB189" s="35"/>
      <c r="AC189" s="35"/>
      <c r="AD189" s="77"/>
      <c r="AE189" s="77"/>
    </row>
    <row r="190" spans="1:31">
      <c r="A190" s="35"/>
      <c r="B190" s="35"/>
      <c r="C190" s="35"/>
      <c r="D190" s="35"/>
      <c r="E190" s="35"/>
      <c r="F190" s="341"/>
      <c r="G190" s="159"/>
      <c r="H190" s="159"/>
      <c r="I190" s="159"/>
      <c r="J190" s="159"/>
      <c r="K190" s="341"/>
      <c r="L190" s="159"/>
      <c r="M190" s="35"/>
      <c r="N190" s="285"/>
      <c r="O190" s="285"/>
      <c r="P190" s="159"/>
      <c r="Q190" s="285"/>
      <c r="R190" s="285"/>
      <c r="S190" s="285"/>
      <c r="T190" s="35"/>
      <c r="U190" s="159"/>
      <c r="V190" s="77"/>
      <c r="W190" s="77"/>
      <c r="X190" s="77"/>
      <c r="Y190" s="77"/>
      <c r="Z190" s="77"/>
      <c r="AA190" s="159"/>
      <c r="AB190" s="35"/>
      <c r="AC190" s="35"/>
      <c r="AD190" s="77"/>
      <c r="AE190" s="77"/>
    </row>
    <row r="191" spans="1:31">
      <c r="A191" s="35"/>
      <c r="B191" s="35"/>
      <c r="C191" s="35"/>
      <c r="D191" s="35"/>
      <c r="E191" s="35"/>
      <c r="F191" s="341"/>
      <c r="G191" s="159"/>
      <c r="H191" s="159"/>
      <c r="I191" s="159"/>
      <c r="J191" s="159"/>
      <c r="K191" s="341"/>
      <c r="L191" s="159"/>
      <c r="M191" s="35"/>
      <c r="N191" s="285"/>
      <c r="O191" s="285"/>
      <c r="P191" s="159"/>
      <c r="Q191" s="285"/>
      <c r="R191" s="285"/>
      <c r="S191" s="285"/>
      <c r="T191" s="35"/>
      <c r="U191" s="159"/>
      <c r="V191" s="77"/>
      <c r="W191" s="77"/>
      <c r="X191" s="77"/>
      <c r="Y191" s="77"/>
      <c r="Z191" s="77"/>
      <c r="AA191" s="159"/>
      <c r="AB191" s="35"/>
      <c r="AC191" s="35"/>
      <c r="AD191" s="77"/>
      <c r="AE191" s="77"/>
    </row>
    <row r="192" spans="1:31">
      <c r="A192" s="35"/>
      <c r="B192" s="35"/>
      <c r="C192" s="35"/>
      <c r="D192" s="35"/>
      <c r="E192" s="35"/>
      <c r="F192" s="341"/>
      <c r="G192" s="159"/>
      <c r="H192" s="159"/>
      <c r="I192" s="159"/>
      <c r="J192" s="159"/>
      <c r="K192" s="341"/>
      <c r="L192" s="159"/>
      <c r="M192" s="35"/>
      <c r="N192" s="285"/>
      <c r="O192" s="285"/>
      <c r="P192" s="159"/>
      <c r="Q192" s="285"/>
      <c r="R192" s="285"/>
      <c r="S192" s="285"/>
      <c r="T192" s="35"/>
      <c r="U192" s="159"/>
      <c r="V192" s="77"/>
      <c r="W192" s="77"/>
      <c r="X192" s="77"/>
      <c r="Y192" s="77"/>
      <c r="Z192" s="77"/>
      <c r="AA192" s="159"/>
      <c r="AB192" s="35"/>
      <c r="AC192" s="35"/>
      <c r="AD192" s="77"/>
      <c r="AE192" s="77"/>
    </row>
    <row r="193" spans="1:31">
      <c r="A193" s="35"/>
      <c r="B193" s="35"/>
      <c r="C193" s="35"/>
      <c r="D193" s="35"/>
      <c r="E193" s="35"/>
      <c r="F193" s="341"/>
      <c r="G193" s="159"/>
      <c r="H193" s="159"/>
      <c r="I193" s="159"/>
      <c r="J193" s="159"/>
      <c r="K193" s="341"/>
      <c r="L193" s="159"/>
      <c r="M193" s="35"/>
      <c r="N193" s="285"/>
      <c r="O193" s="285"/>
      <c r="P193" s="159"/>
      <c r="Q193" s="285"/>
      <c r="R193" s="285"/>
      <c r="S193" s="285"/>
      <c r="T193" s="35"/>
      <c r="U193" s="159"/>
      <c r="V193" s="77"/>
      <c r="W193" s="77"/>
      <c r="X193" s="77"/>
      <c r="Y193" s="77"/>
      <c r="Z193" s="77"/>
      <c r="AA193" s="159"/>
      <c r="AB193" s="35"/>
      <c r="AC193" s="35"/>
      <c r="AD193" s="77"/>
      <c r="AE193" s="77"/>
    </row>
    <row r="194" spans="1:31">
      <c r="A194" s="35"/>
      <c r="B194" s="35"/>
      <c r="C194" s="35"/>
      <c r="D194" s="35"/>
      <c r="E194" s="35"/>
      <c r="F194" s="341"/>
      <c r="G194" s="159"/>
      <c r="H194" s="159"/>
      <c r="I194" s="159"/>
      <c r="J194" s="159"/>
      <c r="K194" s="341"/>
      <c r="L194" s="159"/>
      <c r="M194" s="35"/>
      <c r="N194" s="285"/>
      <c r="O194" s="285"/>
      <c r="P194" s="159"/>
      <c r="Q194" s="285"/>
      <c r="R194" s="285"/>
      <c r="S194" s="285"/>
      <c r="T194" s="35"/>
      <c r="U194" s="159"/>
      <c r="V194" s="77"/>
      <c r="W194" s="77"/>
      <c r="X194" s="77"/>
      <c r="Y194" s="77"/>
      <c r="Z194" s="77"/>
      <c r="AA194" s="159"/>
      <c r="AB194" s="35"/>
      <c r="AC194" s="35"/>
      <c r="AD194" s="77"/>
      <c r="AE194" s="77"/>
    </row>
    <row r="195" spans="1:31">
      <c r="A195" s="35"/>
      <c r="B195" s="35"/>
      <c r="C195" s="35"/>
      <c r="D195" s="35"/>
      <c r="E195" s="35"/>
      <c r="F195" s="341"/>
      <c r="G195" s="159"/>
      <c r="H195" s="159"/>
      <c r="I195" s="159"/>
      <c r="J195" s="159"/>
      <c r="K195" s="341"/>
      <c r="L195" s="159"/>
      <c r="M195" s="35"/>
      <c r="N195" s="285"/>
      <c r="O195" s="285"/>
      <c r="P195" s="159"/>
      <c r="Q195" s="285"/>
      <c r="R195" s="285"/>
      <c r="S195" s="285"/>
      <c r="T195" s="35"/>
      <c r="U195" s="159"/>
      <c r="V195" s="77"/>
      <c r="W195" s="77"/>
      <c r="X195" s="77"/>
      <c r="Y195" s="77"/>
      <c r="Z195" s="77"/>
      <c r="AA195" s="159"/>
      <c r="AB195" s="35"/>
      <c r="AC195" s="35"/>
      <c r="AD195" s="77"/>
      <c r="AE195" s="77"/>
    </row>
    <row r="196" spans="1:31">
      <c r="A196" s="35"/>
      <c r="B196" s="35"/>
      <c r="C196" s="35"/>
      <c r="D196" s="35"/>
      <c r="E196" s="35"/>
      <c r="F196" s="341"/>
      <c r="G196" s="159"/>
      <c r="H196" s="159"/>
      <c r="I196" s="159"/>
      <c r="J196" s="159"/>
      <c r="K196" s="341"/>
      <c r="L196" s="159"/>
      <c r="M196" s="35"/>
      <c r="N196" s="285"/>
      <c r="O196" s="285"/>
      <c r="P196" s="159"/>
      <c r="Q196" s="285"/>
      <c r="R196" s="285"/>
      <c r="S196" s="285"/>
      <c r="T196" s="35"/>
      <c r="U196" s="159"/>
      <c r="V196" s="77"/>
      <c r="W196" s="77"/>
      <c r="X196" s="77"/>
      <c r="Y196" s="77"/>
      <c r="Z196" s="77"/>
      <c r="AA196" s="159"/>
      <c r="AB196" s="35"/>
      <c r="AC196" s="35"/>
      <c r="AD196" s="77"/>
      <c r="AE196" s="77"/>
    </row>
    <row r="197" spans="1:31">
      <c r="A197" s="35"/>
      <c r="B197" s="35"/>
      <c r="C197" s="35"/>
      <c r="D197" s="35"/>
      <c r="E197" s="35"/>
      <c r="F197" s="341"/>
      <c r="G197" s="159"/>
      <c r="H197" s="159"/>
      <c r="I197" s="159"/>
      <c r="J197" s="159"/>
      <c r="K197" s="341"/>
      <c r="L197" s="159"/>
      <c r="M197" s="35"/>
      <c r="N197" s="285"/>
      <c r="O197" s="285"/>
      <c r="P197" s="159"/>
      <c r="Q197" s="285"/>
      <c r="R197" s="285"/>
      <c r="S197" s="285"/>
      <c r="T197" s="35"/>
      <c r="U197" s="159"/>
      <c r="V197" s="77"/>
      <c r="W197" s="77"/>
      <c r="X197" s="77"/>
      <c r="Y197" s="77"/>
      <c r="Z197" s="77"/>
      <c r="AA197" s="159"/>
      <c r="AB197" s="35"/>
      <c r="AC197" s="35"/>
      <c r="AD197" s="77"/>
      <c r="AE197" s="77"/>
    </row>
    <row r="198" spans="1:31">
      <c r="A198" s="35"/>
      <c r="B198" s="35"/>
      <c r="C198" s="35"/>
      <c r="D198" s="35"/>
      <c r="E198" s="35"/>
      <c r="F198" s="341"/>
      <c r="G198" s="159"/>
      <c r="H198" s="159"/>
      <c r="I198" s="159"/>
      <c r="J198" s="159"/>
      <c r="K198" s="341"/>
      <c r="L198" s="159"/>
      <c r="M198" s="35"/>
      <c r="N198" s="285"/>
      <c r="O198" s="285"/>
      <c r="P198" s="159"/>
      <c r="Q198" s="285"/>
      <c r="R198" s="285"/>
      <c r="S198" s="285"/>
      <c r="T198" s="35"/>
      <c r="U198" s="159"/>
      <c r="V198" s="77"/>
      <c r="W198" s="77"/>
      <c r="X198" s="77"/>
      <c r="Y198" s="77"/>
      <c r="Z198" s="77"/>
      <c r="AA198" s="159"/>
    </row>
    <row r="199" spans="1:31">
      <c r="A199" s="35"/>
      <c r="B199" s="35"/>
      <c r="C199" s="35"/>
      <c r="D199" s="35"/>
      <c r="E199" s="35"/>
      <c r="F199" s="341"/>
      <c r="G199" s="159"/>
      <c r="H199" s="159"/>
      <c r="I199" s="159"/>
      <c r="J199" s="159"/>
      <c r="K199" s="341"/>
      <c r="L199" s="159"/>
      <c r="M199" s="35"/>
      <c r="N199" s="285"/>
      <c r="O199" s="285"/>
      <c r="P199" s="159"/>
      <c r="Q199" s="285"/>
      <c r="R199" s="285"/>
      <c r="S199" s="285"/>
      <c r="T199" s="35"/>
      <c r="U199" s="159"/>
      <c r="V199" s="77"/>
      <c r="W199" s="77"/>
      <c r="X199" s="77"/>
      <c r="Y199" s="77"/>
      <c r="Z199" s="77"/>
      <c r="AA199" s="159"/>
    </row>
    <row r="200" spans="1:31">
      <c r="A200" s="35"/>
      <c r="B200" s="35"/>
      <c r="C200" s="35"/>
      <c r="D200" s="35"/>
      <c r="E200" s="35"/>
      <c r="F200" s="341"/>
      <c r="G200" s="159"/>
      <c r="H200" s="159"/>
      <c r="I200" s="159"/>
      <c r="J200" s="159"/>
      <c r="K200" s="341"/>
      <c r="L200" s="159"/>
      <c r="M200" s="35"/>
      <c r="N200" s="285"/>
      <c r="O200" s="285"/>
      <c r="P200" s="159"/>
      <c r="Q200" s="285"/>
      <c r="R200" s="285"/>
      <c r="S200" s="285"/>
      <c r="T200" s="35"/>
      <c r="U200" s="159"/>
      <c r="V200" s="77"/>
      <c r="W200" s="77"/>
      <c r="X200" s="77"/>
      <c r="Y200" s="77"/>
      <c r="Z200" s="77"/>
      <c r="AA200" s="159"/>
    </row>
    <row r="201" spans="1:31">
      <c r="A201" s="35"/>
      <c r="B201" s="35"/>
      <c r="C201" s="35"/>
      <c r="D201" s="35"/>
      <c r="E201" s="35"/>
      <c r="F201" s="341"/>
      <c r="G201" s="159"/>
      <c r="H201" s="159"/>
      <c r="I201" s="159"/>
      <c r="J201" s="159"/>
      <c r="K201" s="341"/>
      <c r="L201" s="159"/>
      <c r="M201" s="35"/>
      <c r="N201" s="285"/>
      <c r="O201" s="285"/>
      <c r="P201" s="159"/>
      <c r="Q201" s="285"/>
      <c r="R201" s="285"/>
      <c r="S201" s="285"/>
      <c r="T201" s="35"/>
      <c r="U201" s="159"/>
      <c r="V201" s="77"/>
      <c r="W201" s="77"/>
      <c r="X201" s="77"/>
      <c r="Y201" s="77"/>
      <c r="Z201" s="77"/>
      <c r="AA201" s="159"/>
    </row>
    <row r="202" spans="1:31">
      <c r="A202" s="35"/>
      <c r="B202" s="35"/>
      <c r="C202" s="35"/>
      <c r="D202" s="35"/>
      <c r="E202" s="35"/>
      <c r="F202" s="341"/>
      <c r="G202" s="159"/>
      <c r="H202" s="159"/>
      <c r="I202" s="159"/>
      <c r="J202" s="159"/>
      <c r="K202" s="341"/>
      <c r="L202" s="159"/>
      <c r="M202" s="35"/>
      <c r="N202" s="285"/>
      <c r="O202" s="285"/>
      <c r="P202" s="159"/>
      <c r="Q202" s="285"/>
      <c r="R202" s="285"/>
      <c r="S202" s="285"/>
      <c r="T202" s="35"/>
      <c r="U202" s="159"/>
      <c r="V202" s="77"/>
      <c r="W202" s="77"/>
      <c r="X202" s="77"/>
      <c r="Y202" s="77"/>
      <c r="Z202" s="77"/>
      <c r="AA202" s="159"/>
    </row>
    <row r="203" spans="1:31">
      <c r="A203" s="35"/>
      <c r="B203" s="35"/>
      <c r="C203" s="35"/>
      <c r="D203" s="35"/>
      <c r="E203" s="35"/>
      <c r="F203" s="341"/>
      <c r="G203" s="159"/>
      <c r="H203" s="159"/>
      <c r="I203" s="159"/>
      <c r="J203" s="159"/>
      <c r="K203" s="341"/>
      <c r="L203" s="159"/>
      <c r="M203" s="35"/>
      <c r="N203" s="285"/>
      <c r="O203" s="285"/>
      <c r="P203" s="159"/>
      <c r="Q203" s="285"/>
      <c r="R203" s="285"/>
      <c r="S203" s="285"/>
      <c r="T203" s="35"/>
      <c r="U203" s="159"/>
      <c r="V203" s="77"/>
      <c r="W203" s="77"/>
      <c r="X203" s="77"/>
      <c r="Y203" s="77"/>
      <c r="Z203" s="77"/>
      <c r="AA203" s="159"/>
    </row>
    <row r="204" spans="1:31">
      <c r="A204" s="35"/>
      <c r="B204" s="35"/>
      <c r="C204" s="35"/>
      <c r="D204" s="35"/>
      <c r="E204" s="35"/>
      <c r="F204" s="341"/>
      <c r="G204" s="159"/>
      <c r="H204" s="159"/>
      <c r="I204" s="159"/>
      <c r="J204" s="159"/>
      <c r="K204" s="341"/>
      <c r="L204" s="159"/>
      <c r="M204" s="35"/>
      <c r="N204" s="285"/>
      <c r="O204" s="285"/>
      <c r="P204" s="159"/>
      <c r="Q204" s="285"/>
      <c r="R204" s="285"/>
      <c r="S204" s="285"/>
      <c r="T204" s="35"/>
      <c r="U204" s="159"/>
      <c r="V204" s="77"/>
      <c r="W204" s="77"/>
      <c r="X204" s="77"/>
      <c r="Y204" s="77"/>
      <c r="Z204" s="77"/>
      <c r="AA204" s="159"/>
    </row>
    <row r="205" spans="1:31">
      <c r="A205" s="35"/>
      <c r="B205" s="35"/>
      <c r="C205" s="35"/>
      <c r="D205" s="35"/>
      <c r="E205" s="35"/>
      <c r="F205" s="341"/>
      <c r="G205" s="159"/>
      <c r="H205" s="159"/>
      <c r="I205" s="159"/>
      <c r="J205" s="159"/>
      <c r="K205" s="341"/>
      <c r="L205" s="159"/>
      <c r="M205" s="35"/>
      <c r="N205" s="285"/>
      <c r="O205" s="285"/>
      <c r="P205" s="159"/>
      <c r="Q205" s="285"/>
      <c r="R205" s="285"/>
      <c r="S205" s="285"/>
      <c r="T205" s="35"/>
      <c r="U205" s="159"/>
      <c r="V205" s="77"/>
      <c r="W205" s="77"/>
      <c r="X205" s="77"/>
      <c r="Y205" s="77"/>
      <c r="Z205" s="77"/>
      <c r="AA205" s="159"/>
    </row>
    <row r="206" spans="1:31">
      <c r="A206" s="35"/>
      <c r="B206" s="35"/>
      <c r="C206" s="35"/>
      <c r="D206" s="35"/>
      <c r="E206" s="35"/>
      <c r="F206" s="341"/>
      <c r="G206" s="159"/>
      <c r="H206" s="159"/>
      <c r="I206" s="159"/>
      <c r="J206" s="159"/>
      <c r="K206" s="341"/>
      <c r="L206" s="159"/>
      <c r="M206" s="35"/>
      <c r="N206" s="285"/>
      <c r="O206" s="285"/>
      <c r="P206" s="159"/>
      <c r="Q206" s="285"/>
      <c r="R206" s="285"/>
      <c r="S206" s="285"/>
      <c r="T206" s="35"/>
      <c r="U206" s="159"/>
      <c r="V206" s="77"/>
      <c r="W206" s="77"/>
      <c r="X206" s="77"/>
      <c r="Y206" s="77"/>
      <c r="Z206" s="77"/>
      <c r="AA206" s="159"/>
    </row>
    <row r="207" spans="1:31">
      <c r="A207" s="35"/>
      <c r="B207" s="35"/>
      <c r="C207" s="35"/>
      <c r="D207" s="35"/>
      <c r="E207" s="35"/>
      <c r="F207" s="341"/>
      <c r="G207" s="159"/>
      <c r="H207" s="159"/>
      <c r="I207" s="159"/>
      <c r="J207" s="159"/>
      <c r="K207" s="341"/>
      <c r="L207" s="159"/>
      <c r="M207" s="35"/>
      <c r="N207" s="285"/>
      <c r="O207" s="285"/>
      <c r="P207" s="159"/>
      <c r="Q207" s="285"/>
      <c r="R207" s="285"/>
      <c r="S207" s="285"/>
      <c r="T207" s="35"/>
      <c r="U207" s="159"/>
      <c r="V207" s="77"/>
      <c r="W207" s="77"/>
      <c r="X207" s="77"/>
      <c r="Y207" s="77"/>
      <c r="Z207" s="77"/>
      <c r="AA207" s="159"/>
    </row>
    <row r="208" spans="1:31">
      <c r="V208" s="77"/>
      <c r="W208" s="77"/>
      <c r="X208" s="77"/>
      <c r="Y208" s="77"/>
      <c r="Z208" s="77"/>
      <c r="AA208" s="159"/>
    </row>
    <row r="209" spans="22:27">
      <c r="V209" s="77"/>
      <c r="W209" s="77"/>
      <c r="X209" s="77"/>
      <c r="Y209" s="77"/>
      <c r="Z209" s="77"/>
      <c r="AA209" s="159"/>
    </row>
    <row r="210" spans="22:27">
      <c r="V210" s="77"/>
      <c r="W210" s="77"/>
      <c r="X210" s="77"/>
      <c r="Y210" s="77"/>
      <c r="Z210" s="77"/>
      <c r="AA210" s="159"/>
    </row>
    <row r="211" spans="22:27">
      <c r="V211" s="77"/>
      <c r="W211" s="77"/>
      <c r="X211" s="77"/>
      <c r="Y211" s="77"/>
      <c r="Z211" s="77"/>
      <c r="AA211" s="159"/>
    </row>
    <row r="212" spans="22:27">
      <c r="V212" s="77"/>
      <c r="W212" s="77"/>
      <c r="X212" s="77"/>
      <c r="Y212" s="77"/>
      <c r="Z212" s="77"/>
      <c r="AA212" s="159"/>
    </row>
    <row r="213" spans="22:27">
      <c r="V213" s="77"/>
      <c r="W213" s="77"/>
      <c r="X213" s="77"/>
      <c r="Y213" s="77"/>
      <c r="Z213" s="77"/>
      <c r="AA213" s="159"/>
    </row>
    <row r="214" spans="22:27">
      <c r="V214" s="77"/>
      <c r="W214" s="77"/>
      <c r="X214" s="77"/>
      <c r="Y214" s="77"/>
      <c r="Z214" s="77"/>
      <c r="AA214" s="159"/>
    </row>
    <row r="215" spans="22:27">
      <c r="V215" s="77"/>
      <c r="W215" s="77"/>
      <c r="X215" s="77"/>
      <c r="Y215" s="77"/>
      <c r="Z215" s="77"/>
      <c r="AA215" s="159"/>
    </row>
    <row r="216" spans="22:27">
      <c r="V216" s="77"/>
      <c r="W216" s="77"/>
      <c r="X216" s="77"/>
      <c r="Y216" s="77"/>
      <c r="Z216" s="77"/>
      <c r="AA216" s="159"/>
    </row>
    <row r="217" spans="22:27">
      <c r="V217" s="77"/>
      <c r="W217" s="77"/>
      <c r="X217" s="77"/>
      <c r="Y217" s="77"/>
      <c r="Z217" s="77"/>
      <c r="AA217" s="159"/>
    </row>
    <row r="218" spans="22:27">
      <c r="V218" s="77"/>
      <c r="W218" s="77"/>
      <c r="X218" s="77"/>
      <c r="Y218" s="77"/>
      <c r="Z218" s="77"/>
      <c r="AA218" s="159"/>
    </row>
    <row r="219" spans="22:27">
      <c r="V219" s="77"/>
      <c r="W219" s="77"/>
      <c r="X219" s="77"/>
      <c r="Y219" s="77"/>
      <c r="Z219" s="77"/>
      <c r="AA219" s="159"/>
    </row>
    <row r="220" spans="22:27">
      <c r="W220" s="77"/>
      <c r="X220" s="77"/>
      <c r="Y220" s="77"/>
      <c r="Z220" s="77"/>
      <c r="AA220" s="159"/>
    </row>
  </sheetData>
  <mergeCells count="1">
    <mergeCell ref="AA5:AB5"/>
  </mergeCells>
  <conditionalFormatting sqref="AK37">
    <cfRule type="cellIs" dxfId="26" priority="6" stopIfTrue="1" operator="lessThan">
      <formula>0</formula>
    </cfRule>
  </conditionalFormatting>
  <conditionalFormatting sqref="H11:H20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N11:N20 N22:N31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BA334"/>
  <sheetViews>
    <sheetView zoomScale="94" zoomScaleNormal="94" workbookViewId="0">
      <selection activeCell="A9" sqref="A9"/>
    </sheetView>
  </sheetViews>
  <sheetFormatPr baseColWidth="10" defaultRowHeight="15"/>
  <cols>
    <col min="1" max="1" width="1.54296875" customWidth="1"/>
    <col min="2" max="2" width="6.36328125" customWidth="1"/>
    <col min="3" max="3" width="2.6328125" customWidth="1"/>
    <col min="4" max="4" width="17.36328125" customWidth="1"/>
    <col min="5" max="5" width="7" customWidth="1"/>
    <col min="6" max="6" width="8" style="11" customWidth="1"/>
    <col min="7" max="7" width="6.453125" style="92" customWidth="1"/>
    <col min="8" max="8" width="5" style="92" customWidth="1"/>
    <col min="9" max="9" width="5.36328125" style="92" customWidth="1"/>
    <col min="10" max="10" width="6.81640625" customWidth="1"/>
    <col min="11" max="11" width="5" style="1" customWidth="1"/>
    <col min="12" max="12" width="7.08984375" customWidth="1"/>
    <col min="13" max="13" width="6.81640625" style="92" customWidth="1"/>
    <col min="14" max="14" width="7" style="11" customWidth="1"/>
    <col min="15" max="15" width="6.08984375" style="11" customWidth="1"/>
    <col min="16" max="16" width="5.81640625" style="11" customWidth="1"/>
    <col min="17" max="17" width="6.08984375" style="11" customWidth="1"/>
    <col min="18" max="18" width="5.54296875" style="11" customWidth="1"/>
    <col min="19" max="19" width="6.90625" style="92" customWidth="1"/>
    <col min="20" max="20" width="5.81640625" customWidth="1"/>
    <col min="21" max="21" width="7" customWidth="1"/>
    <col min="22" max="22" width="6.36328125" style="11" customWidth="1"/>
    <col min="23" max="23" width="4.90625" style="11" customWidth="1"/>
    <col min="24" max="24" width="7.1796875" style="11" customWidth="1"/>
    <col min="25" max="25" width="8" customWidth="1"/>
    <col min="26" max="26" width="8.36328125" style="11" customWidth="1"/>
    <col min="39" max="39" width="14" customWidth="1"/>
    <col min="40" max="40" width="12.54296875" customWidth="1"/>
    <col min="41" max="41" width="10.90625" customWidth="1"/>
  </cols>
  <sheetData>
    <row r="1" spans="1:49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8"/>
      <c r="AE1" s="1"/>
      <c r="AF1" s="5"/>
    </row>
    <row r="2" spans="1:49" s="181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8"/>
      <c r="AD2"/>
      <c r="AE2" s="1"/>
      <c r="AF2" s="5"/>
      <c r="AG2"/>
      <c r="AH2"/>
      <c r="AI2"/>
      <c r="AJ2"/>
      <c r="AK2"/>
      <c r="AL2"/>
      <c r="AM2"/>
    </row>
    <row r="3" spans="1:49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8"/>
      <c r="AE3" s="1"/>
      <c r="AF3" s="5"/>
    </row>
    <row r="4" spans="1:49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58"/>
      <c r="AE4" s="1"/>
      <c r="AF4" s="5"/>
      <c r="AN4" s="4"/>
      <c r="AO4" s="4"/>
      <c r="AP4" s="4"/>
      <c r="AQ4" s="4"/>
    </row>
    <row r="5" spans="1:49" s="190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58"/>
      <c r="AD5"/>
      <c r="AE5" s="1"/>
      <c r="AF5" s="5"/>
      <c r="AG5"/>
      <c r="AH5"/>
      <c r="AI5"/>
      <c r="AJ5"/>
      <c r="AK5"/>
      <c r="AL5"/>
      <c r="AM5"/>
      <c r="AN5" s="4"/>
      <c r="AO5" s="4"/>
      <c r="AP5" s="4"/>
      <c r="AQ5" s="4"/>
      <c r="AR5"/>
      <c r="AS5"/>
      <c r="AT5"/>
      <c r="AU5"/>
      <c r="AV5"/>
      <c r="AW5" s="189"/>
    </row>
    <row r="6" spans="1:49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58"/>
      <c r="AE6" s="1"/>
      <c r="AF6" s="5"/>
      <c r="AN6" s="4"/>
      <c r="AO6" s="4"/>
      <c r="AP6" s="4"/>
      <c r="AQ6" s="4"/>
    </row>
    <row r="7" spans="1:49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58"/>
      <c r="AE7" s="1"/>
      <c r="AF7" s="5"/>
      <c r="AN7" s="4"/>
      <c r="AO7" s="4"/>
      <c r="AP7" s="4"/>
      <c r="AQ7" s="4"/>
    </row>
    <row r="8" spans="1:49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58"/>
      <c r="AE8" s="1"/>
      <c r="AF8" s="5"/>
    </row>
    <row r="9" spans="1:49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58"/>
      <c r="AE9" s="1"/>
      <c r="AF9" s="5"/>
    </row>
    <row r="10" spans="1:49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58"/>
      <c r="AE10" s="1"/>
      <c r="AF10" s="5"/>
    </row>
    <row r="11" spans="1:49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58"/>
      <c r="AE11" s="1"/>
      <c r="AF11" s="5"/>
      <c r="AH11" s="2"/>
      <c r="AI11" s="2"/>
      <c r="AJ11" s="2"/>
    </row>
    <row r="12" spans="1:49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58"/>
      <c r="AE12" s="13"/>
      <c r="AF12" s="5"/>
      <c r="AH12" s="2"/>
      <c r="AI12" s="2"/>
      <c r="AJ12" s="4"/>
      <c r="AK12" s="4"/>
      <c r="AL12" s="4"/>
    </row>
    <row r="13" spans="1:49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58"/>
      <c r="AE13" s="13"/>
      <c r="AF13" s="5"/>
      <c r="AH13" s="1"/>
      <c r="AI13" s="1"/>
      <c r="AJ13" s="11"/>
      <c r="AK13" s="11"/>
      <c r="AL13" s="11"/>
    </row>
    <row r="14" spans="1:49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58"/>
      <c r="AE14" s="13"/>
      <c r="AF14" s="5"/>
      <c r="AH14" s="1"/>
      <c r="AI14" s="1"/>
      <c r="AJ14" s="11"/>
      <c r="AK14" s="11"/>
      <c r="AL14" s="11"/>
    </row>
    <row r="15" spans="1:49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58"/>
      <c r="AE15" s="13"/>
      <c r="AF15" s="5"/>
      <c r="AH15" s="1"/>
      <c r="AI15" s="1"/>
      <c r="AJ15" s="11"/>
      <c r="AK15" s="11"/>
      <c r="AL15" s="11"/>
    </row>
    <row r="16" spans="1:49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58"/>
      <c r="AE16" s="13"/>
      <c r="AF16" s="5"/>
      <c r="AH16" s="1"/>
      <c r="AI16" s="1"/>
      <c r="AJ16" s="11"/>
      <c r="AK16" s="11"/>
      <c r="AL16" s="11"/>
    </row>
    <row r="17" spans="1:3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58"/>
      <c r="AE17" s="13"/>
      <c r="AF17" s="5"/>
      <c r="AH17" s="1"/>
      <c r="AI17" s="1"/>
      <c r="AJ17" s="11"/>
      <c r="AK17" s="11"/>
      <c r="AL17" s="11"/>
    </row>
    <row r="18" spans="1:3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58"/>
      <c r="AE18" s="13"/>
      <c r="AF18" s="5"/>
      <c r="AH18" s="1"/>
      <c r="AI18" s="1"/>
      <c r="AJ18" s="11"/>
      <c r="AK18" s="11"/>
      <c r="AL18" s="11"/>
    </row>
    <row r="19" spans="1:3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58"/>
      <c r="AE19" s="13"/>
      <c r="AF19" s="5"/>
      <c r="AH19" s="1"/>
      <c r="AI19" s="1"/>
      <c r="AJ19" s="11"/>
      <c r="AK19" s="11"/>
      <c r="AL19" s="11"/>
    </row>
    <row r="20" spans="1:3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58"/>
      <c r="AE20" s="13"/>
      <c r="AF20" s="5"/>
      <c r="AH20" s="1"/>
      <c r="AI20" s="1"/>
      <c r="AJ20" s="11"/>
      <c r="AK20" s="11"/>
      <c r="AL20" s="11"/>
    </row>
    <row r="21" spans="1:3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8"/>
      <c r="AE21" s="5"/>
      <c r="AF21" s="5"/>
      <c r="AH21" s="1"/>
      <c r="AI21" s="1"/>
      <c r="AJ21" s="11"/>
      <c r="AK21" s="11"/>
      <c r="AL21" s="11"/>
    </row>
    <row r="22" spans="1:3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58"/>
      <c r="AE22" s="5"/>
      <c r="AF22" s="5"/>
      <c r="AH22" s="1"/>
      <c r="AI22" s="1"/>
      <c r="AJ22" s="11"/>
      <c r="AK22" s="11"/>
      <c r="AL22" s="11"/>
    </row>
    <row r="23" spans="1:3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58"/>
      <c r="AE23" s="5"/>
      <c r="AF23" s="5"/>
      <c r="AH23" s="1"/>
      <c r="AI23" s="1"/>
      <c r="AJ23" s="11"/>
      <c r="AK23" s="11"/>
      <c r="AL23" s="11"/>
    </row>
    <row r="24" spans="1:3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58"/>
      <c r="AE24" s="5"/>
      <c r="AF24" s="5"/>
      <c r="AH24" s="1"/>
      <c r="AI24" s="1"/>
      <c r="AJ24" s="11"/>
      <c r="AK24" s="11"/>
      <c r="AL24" s="11"/>
    </row>
    <row r="25" spans="1:38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8"/>
      <c r="AE25" s="5"/>
      <c r="AF25" s="5"/>
      <c r="AH25" s="1"/>
      <c r="AI25" s="1"/>
      <c r="AJ25" s="11"/>
      <c r="AK25" s="11"/>
      <c r="AL25" s="11"/>
    </row>
    <row r="26" spans="1:38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8"/>
      <c r="AE26" s="13"/>
      <c r="AF26" s="5"/>
      <c r="AH26" s="1"/>
      <c r="AI26" s="1"/>
      <c r="AJ26" s="11"/>
      <c r="AK26" s="11"/>
      <c r="AL26" s="11"/>
    </row>
    <row r="27" spans="1:38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8"/>
      <c r="AE27" s="13"/>
      <c r="AF27" s="5"/>
      <c r="AH27" s="1"/>
      <c r="AI27" s="1"/>
      <c r="AJ27" s="11"/>
      <c r="AK27" s="11"/>
      <c r="AL27" s="11"/>
    </row>
    <row r="28" spans="1:38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8"/>
      <c r="AE28" s="13"/>
      <c r="AF28" s="5"/>
      <c r="AH28" s="1"/>
      <c r="AI28" s="1"/>
      <c r="AJ28" s="11"/>
      <c r="AK28" s="11"/>
      <c r="AL28" s="11"/>
    </row>
    <row r="29" spans="1:38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8"/>
      <c r="AE29" s="13"/>
      <c r="AF29" s="5"/>
      <c r="AH29" s="1"/>
      <c r="AI29" s="1"/>
      <c r="AJ29" s="11"/>
      <c r="AK29" s="11"/>
      <c r="AL29" s="11"/>
    </row>
    <row r="30" spans="1:38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8"/>
      <c r="AE30" s="13"/>
      <c r="AF30" s="5"/>
      <c r="AH30" s="1"/>
      <c r="AI30" s="1"/>
      <c r="AJ30" s="11"/>
      <c r="AK30" s="11"/>
      <c r="AL30" s="11"/>
    </row>
    <row r="31" spans="1:38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8"/>
      <c r="AE31" s="5"/>
      <c r="AF31" s="5"/>
      <c r="AH31" s="1"/>
      <c r="AI31" s="1"/>
      <c r="AJ31" s="11"/>
      <c r="AK31" s="11"/>
      <c r="AL31" s="11"/>
    </row>
    <row r="32" spans="1:3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8"/>
      <c r="AE32" s="5"/>
      <c r="AF32" s="5"/>
      <c r="AH32" s="13"/>
      <c r="AI32" s="13"/>
      <c r="AJ32" s="11"/>
      <c r="AK32" s="11"/>
      <c r="AL32" s="11"/>
    </row>
    <row r="33" spans="1:38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8"/>
      <c r="AE33" s="5"/>
      <c r="AF33" s="5"/>
      <c r="AH33" s="13"/>
      <c r="AI33" s="13"/>
      <c r="AJ33" s="11"/>
      <c r="AK33" s="11"/>
      <c r="AL33" s="11"/>
    </row>
    <row r="34" spans="1:38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57"/>
      <c r="AE34" s="5"/>
      <c r="AF34" s="5"/>
      <c r="AH34" s="13"/>
      <c r="AI34" s="13"/>
      <c r="AJ34" s="11"/>
      <c r="AK34" s="11"/>
      <c r="AL34" s="11"/>
    </row>
    <row r="35" spans="1:38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2"/>
      <c r="AC35" s="57"/>
      <c r="AF35" s="5"/>
      <c r="AH35" s="13"/>
      <c r="AI35" s="13"/>
      <c r="AJ35" s="11"/>
      <c r="AK35" s="11"/>
      <c r="AL35" s="11"/>
    </row>
    <row r="36" spans="1:38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2"/>
      <c r="AC36" s="57"/>
      <c r="AH36" s="13"/>
      <c r="AI36" s="13"/>
      <c r="AJ36" s="11"/>
      <c r="AK36" s="11"/>
      <c r="AL36" s="11"/>
    </row>
    <row r="37" spans="1:3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14"/>
      <c r="AC37" s="13"/>
      <c r="AH37" s="13"/>
      <c r="AI37" s="13"/>
      <c r="AJ37" s="11"/>
      <c r="AK37" s="11"/>
      <c r="AL37" s="11"/>
    </row>
    <row r="38" spans="1:38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2"/>
      <c r="AC38" s="5"/>
      <c r="AH38" s="56"/>
      <c r="AI38" s="56"/>
      <c r="AJ38" s="11"/>
      <c r="AK38" s="11"/>
      <c r="AL38" s="11"/>
    </row>
    <row r="39" spans="1:3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E39" s="4"/>
      <c r="AF39" s="4"/>
    </row>
    <row r="40" spans="1:38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16"/>
      <c r="AE40" s="1"/>
      <c r="AF40" s="18"/>
      <c r="AH40" s="1"/>
      <c r="AI40" s="5"/>
    </row>
    <row r="41" spans="1:38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16"/>
      <c r="AE41" s="1"/>
      <c r="AF41" s="18"/>
    </row>
    <row r="42" spans="1:38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16"/>
      <c r="AE42" s="1"/>
      <c r="AF42" s="18"/>
    </row>
    <row r="43" spans="1:38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6"/>
      <c r="AE43" s="1"/>
      <c r="AF43" s="18"/>
    </row>
    <row r="44" spans="1:38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16"/>
      <c r="AE44" s="13"/>
      <c r="AF44" s="18"/>
    </row>
    <row r="45" spans="1:38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6"/>
      <c r="AE45" s="13"/>
      <c r="AF45" s="18"/>
    </row>
    <row r="46" spans="1:38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16"/>
      <c r="AE46" s="13"/>
      <c r="AF46" s="18"/>
    </row>
    <row r="47" spans="1:38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6"/>
      <c r="AE47" s="13"/>
      <c r="AF47" s="18"/>
    </row>
    <row r="48" spans="1:38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16"/>
      <c r="AE48" s="5"/>
      <c r="AF48" s="18"/>
    </row>
    <row r="49" spans="1:32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16"/>
      <c r="AE49" s="5"/>
      <c r="AF49" s="18"/>
    </row>
    <row r="50" spans="1:32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16"/>
      <c r="AE50" s="5"/>
      <c r="AF50" s="18"/>
    </row>
    <row r="51" spans="1:32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16"/>
      <c r="AE51" s="5"/>
      <c r="AF51" s="18"/>
    </row>
    <row r="52" spans="1:32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16"/>
      <c r="AE52" s="5"/>
      <c r="AF52" s="18"/>
    </row>
    <row r="53" spans="1:32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16"/>
      <c r="AE53" s="5"/>
      <c r="AF53" s="18"/>
    </row>
    <row r="54" spans="1:32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16"/>
      <c r="AE54" s="5"/>
      <c r="AF54" s="18"/>
    </row>
    <row r="55" spans="1:32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16"/>
      <c r="AE55" s="5"/>
      <c r="AF55" s="18"/>
    </row>
    <row r="56" spans="1:32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18"/>
      <c r="AE56" s="5"/>
      <c r="AF56" s="18"/>
    </row>
    <row r="57" spans="1:3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13"/>
      <c r="AC57" s="13"/>
    </row>
    <row r="58" spans="1:32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5"/>
      <c r="AC58" s="18"/>
      <c r="AF58" s="18"/>
    </row>
    <row r="59" spans="1:3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3"/>
      <c r="AC59" s="13"/>
    </row>
    <row r="60" spans="1:3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13"/>
      <c r="AC60" s="13"/>
    </row>
    <row r="61" spans="1:32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2"/>
      <c r="AC61" s="5"/>
    </row>
    <row r="62" spans="1:3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E62" s="4"/>
      <c r="AF62" s="4"/>
    </row>
    <row r="63" spans="1:32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13"/>
      <c r="AE63" s="1"/>
      <c r="AF63" s="5"/>
    </row>
    <row r="64" spans="1:32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13"/>
      <c r="AE64" s="1"/>
      <c r="AF64" s="5"/>
    </row>
    <row r="65" spans="1:32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13"/>
      <c r="AE65" s="1"/>
      <c r="AF65" s="5"/>
    </row>
    <row r="66" spans="1:32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13"/>
      <c r="AE66" s="1"/>
      <c r="AF66" s="5"/>
    </row>
    <row r="67" spans="1:32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13"/>
      <c r="AE67" s="13"/>
      <c r="AF67" s="5"/>
    </row>
    <row r="68" spans="1:32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13"/>
      <c r="AE68" s="13"/>
      <c r="AF68" s="5"/>
    </row>
    <row r="69" spans="1:32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13"/>
      <c r="AE69" s="13"/>
      <c r="AF69" s="5"/>
    </row>
    <row r="70" spans="1:32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13"/>
      <c r="AE70" s="13"/>
      <c r="AF70" s="5"/>
    </row>
    <row r="71" spans="1:32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13"/>
      <c r="AE71" s="5"/>
      <c r="AF71" s="5"/>
    </row>
    <row r="72" spans="1:32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13"/>
      <c r="AE72" s="5"/>
      <c r="AF72" s="5"/>
    </row>
    <row r="73" spans="1:32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13"/>
      <c r="AE73" s="5"/>
      <c r="AF73" s="5"/>
    </row>
    <row r="74" spans="1:32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/>
      <c r="AE74" s="5"/>
      <c r="AF74" s="5"/>
    </row>
    <row r="75" spans="1:32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E75" s="5"/>
      <c r="AF75" s="5"/>
    </row>
    <row r="76" spans="1:32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13"/>
      <c r="AE76" s="5"/>
      <c r="AF76" s="5"/>
    </row>
    <row r="77" spans="1:32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3"/>
      <c r="AE77" s="5"/>
      <c r="AF77" s="5"/>
    </row>
    <row r="78" spans="1:32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13"/>
      <c r="AE78" s="5"/>
      <c r="AF78" s="5"/>
    </row>
    <row r="79" spans="1:32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5"/>
      <c r="AE79" s="5"/>
      <c r="AF79" s="5"/>
    </row>
    <row r="80" spans="1:3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13"/>
      <c r="AC80" s="13"/>
    </row>
    <row r="81" spans="1:32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5"/>
      <c r="AC81" s="5"/>
      <c r="AF81" s="5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13"/>
      <c r="AC82" s="13"/>
    </row>
    <row r="83" spans="1:3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13"/>
      <c r="AC83" s="13"/>
    </row>
    <row r="84" spans="1:32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2"/>
      <c r="AC84" s="5"/>
      <c r="AF84" s="2"/>
    </row>
    <row r="85" spans="1:3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E85" s="4"/>
      <c r="AF85" s="4"/>
    </row>
    <row r="86" spans="1:32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13"/>
      <c r="AE86" s="1"/>
      <c r="AF86" s="5"/>
    </row>
    <row r="87" spans="1:32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13"/>
      <c r="AE87" s="1"/>
      <c r="AF87" s="5"/>
    </row>
    <row r="88" spans="1:32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/>
      <c r="AE88" s="1"/>
      <c r="AF88" s="5"/>
    </row>
    <row r="89" spans="1:32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/>
      <c r="AE89" s="1"/>
      <c r="AF89" s="5"/>
    </row>
    <row r="90" spans="1:32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13"/>
      <c r="AE90" s="13"/>
      <c r="AF90" s="5"/>
    </row>
    <row r="91" spans="1:32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13"/>
      <c r="AE91" s="13"/>
      <c r="AF91" s="5"/>
    </row>
    <row r="92" spans="1:32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13"/>
      <c r="AE92" s="13"/>
      <c r="AF92" s="5"/>
    </row>
    <row r="93" spans="1:32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13"/>
      <c r="AE93" s="13"/>
      <c r="AF93" s="5"/>
    </row>
    <row r="94" spans="1:32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13"/>
      <c r="AE94" s="5"/>
      <c r="AF94" s="5"/>
    </row>
    <row r="95" spans="1:32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13"/>
      <c r="AE95" s="5"/>
      <c r="AF95" s="5"/>
    </row>
    <row r="96" spans="1:32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13"/>
      <c r="AE96" s="5"/>
      <c r="AF96" s="5"/>
    </row>
    <row r="97" spans="1:32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13"/>
      <c r="AE97" s="5"/>
      <c r="AF97" s="5"/>
    </row>
    <row r="98" spans="1:32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13"/>
      <c r="AE98" s="5"/>
      <c r="AF98" s="5"/>
    </row>
    <row r="99" spans="1:32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13"/>
      <c r="AE99" s="5"/>
      <c r="AF99" s="5"/>
    </row>
    <row r="100" spans="1:32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13"/>
      <c r="AE100" s="5"/>
      <c r="AF100" s="5"/>
    </row>
    <row r="101" spans="1:32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13"/>
      <c r="AE101" s="5"/>
      <c r="AF101" s="5"/>
    </row>
    <row r="102" spans="1:32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5"/>
      <c r="AE102" s="5"/>
      <c r="AF102" s="5"/>
    </row>
    <row r="103" spans="1:3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13"/>
      <c r="AC103" s="13"/>
    </row>
    <row r="104" spans="1:32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5"/>
      <c r="AC104" s="5"/>
      <c r="AF104" s="5"/>
    </row>
    <row r="105" spans="1:3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13"/>
      <c r="AC105" s="13"/>
    </row>
    <row r="106" spans="1:3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13"/>
      <c r="AC106" s="13"/>
    </row>
    <row r="107" spans="1:3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13"/>
      <c r="AC107" s="13"/>
    </row>
    <row r="108" spans="1:3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>
        <v>3</v>
      </c>
      <c r="AA108" s="4" t="s">
        <v>30</v>
      </c>
      <c r="AB108" s="13"/>
      <c r="AC108" s="13"/>
    </row>
    <row r="109" spans="1:3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>
        <f>1+Z108</f>
        <v>4</v>
      </c>
      <c r="AA109" s="4" t="s">
        <v>31</v>
      </c>
      <c r="AB109" s="13"/>
      <c r="AC109" s="13"/>
    </row>
    <row r="110" spans="1:3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>
        <f t="shared" ref="Z110:Z115" si="0">1+Z109</f>
        <v>5</v>
      </c>
      <c r="AA110" s="21" t="s">
        <v>401</v>
      </c>
      <c r="AB110" s="13"/>
      <c r="AC110" s="13"/>
    </row>
    <row r="111" spans="1:3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>
        <f t="shared" si="0"/>
        <v>6</v>
      </c>
      <c r="AA111" s="4" t="s">
        <v>32</v>
      </c>
      <c r="AB111" s="13"/>
      <c r="AC111" s="13"/>
    </row>
    <row r="112" spans="1:3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>
        <f t="shared" si="0"/>
        <v>7</v>
      </c>
      <c r="AA112" s="4" t="s">
        <v>33</v>
      </c>
      <c r="AB112" s="13"/>
      <c r="AC112" s="13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>
        <f t="shared" si="0"/>
        <v>8</v>
      </c>
      <c r="AA113" s="21" t="s">
        <v>34</v>
      </c>
      <c r="AB113" s="13"/>
      <c r="AC113" s="13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>
        <f t="shared" si="0"/>
        <v>9</v>
      </c>
      <c r="AA114" s="4" t="s">
        <v>35</v>
      </c>
      <c r="AB114" s="13"/>
      <c r="AC114" s="13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>
        <f t="shared" si="0"/>
        <v>10</v>
      </c>
      <c r="AA115" s="4" t="s">
        <v>36</v>
      </c>
      <c r="AB115" s="13"/>
      <c r="AC115" s="13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13"/>
      <c r="AC116" s="13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13"/>
      <c r="AC117" s="13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13"/>
      <c r="AC118" s="13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13"/>
      <c r="AC119" s="13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13"/>
      <c r="AC120" s="13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13"/>
      <c r="AC121" s="13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13"/>
      <c r="AC122" s="13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13"/>
      <c r="AC123" s="13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13"/>
      <c r="AC124" s="13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13"/>
      <c r="AC125" s="13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13"/>
      <c r="AC126" s="13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3"/>
      <c r="AC127" s="13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3"/>
      <c r="AC128" s="13"/>
    </row>
    <row r="129" spans="1:4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3"/>
      <c r="AC129" s="13"/>
    </row>
    <row r="130" spans="1:4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3"/>
      <c r="AC130" s="13"/>
    </row>
    <row r="131" spans="1:4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3"/>
      <c r="AC131" s="13"/>
    </row>
    <row r="132" spans="1:4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3"/>
      <c r="AC132" s="13"/>
    </row>
    <row r="133" spans="1:4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3"/>
      <c r="AC133" s="13"/>
    </row>
    <row r="134" spans="1:4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3"/>
      <c r="AC134" s="13"/>
    </row>
    <row r="135" spans="1:4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3"/>
      <c r="AC135" s="13"/>
    </row>
    <row r="136" spans="1:4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3"/>
      <c r="AC136" s="13"/>
    </row>
    <row r="137" spans="1:4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3"/>
      <c r="AC137" s="13"/>
    </row>
    <row r="138" spans="1:4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3"/>
      <c r="AC138" s="13"/>
    </row>
    <row r="139" spans="1:4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13"/>
      <c r="AC139" s="13"/>
    </row>
    <row r="140" spans="1: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M140" s="13"/>
      <c r="AN140" s="13"/>
    </row>
    <row r="141" spans="1:40">
      <c r="Q141" s="16"/>
      <c r="T141" s="60"/>
      <c r="U141" s="60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M141" s="13"/>
      <c r="AN141" s="13"/>
    </row>
    <row r="142" spans="1:40">
      <c r="Q142" s="16"/>
      <c r="T142" s="60"/>
      <c r="U142" s="60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M142" s="13"/>
      <c r="AN142" s="13"/>
    </row>
    <row r="143" spans="1:40">
      <c r="Q143" s="16"/>
      <c r="T143" s="60"/>
      <c r="U143" s="60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M143" s="13"/>
      <c r="AN143" s="13"/>
    </row>
    <row r="144" spans="1:40">
      <c r="W144" s="4"/>
      <c r="X144" s="4"/>
      <c r="Y144" s="4"/>
      <c r="Z144" s="4"/>
      <c r="AA144" s="4"/>
      <c r="AM144" s="13"/>
      <c r="AN144" s="13"/>
    </row>
    <row r="145" spans="17:40">
      <c r="W145" s="4"/>
      <c r="X145" s="4"/>
      <c r="Y145" s="4"/>
      <c r="Z145" s="4"/>
      <c r="AA145" s="4"/>
      <c r="AM145" s="13"/>
      <c r="AN145" s="13"/>
    </row>
    <row r="146" spans="17:40">
      <c r="Q146" s="16"/>
      <c r="T146" s="60"/>
      <c r="U146" s="60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M146" s="13"/>
      <c r="AN146" s="13"/>
    </row>
    <row r="147" spans="17:40">
      <c r="Q147" s="16"/>
      <c r="T147" s="60"/>
      <c r="U147" s="60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M147" s="13"/>
      <c r="AN147" s="13"/>
    </row>
    <row r="148" spans="17:40">
      <c r="Q148" s="16"/>
      <c r="T148" s="60"/>
      <c r="U148" s="60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M148" s="13"/>
      <c r="AN148" s="13"/>
    </row>
    <row r="149" spans="17:40">
      <c r="Q149" s="16"/>
      <c r="T149" s="60"/>
      <c r="U149" s="60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M149" s="13"/>
      <c r="AN149" s="13"/>
    </row>
    <row r="150" spans="17:40">
      <c r="Q150" s="16"/>
      <c r="T150" s="60"/>
      <c r="U150" s="60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M150" s="13"/>
      <c r="AN150" s="13"/>
    </row>
    <row r="151" spans="17:40">
      <c r="Q151" s="16"/>
      <c r="T151" s="60"/>
      <c r="U151" s="60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M151" s="13"/>
      <c r="AN151" s="13"/>
    </row>
    <row r="152" spans="17:40">
      <c r="Q152" s="16"/>
      <c r="T152" s="60"/>
      <c r="U152" s="60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M152" s="13"/>
      <c r="AN152" s="13"/>
    </row>
    <row r="153" spans="17:40">
      <c r="Q153" s="16"/>
      <c r="T153" s="60"/>
      <c r="U153" s="60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M153" s="13"/>
      <c r="AN153" s="13"/>
    </row>
    <row r="154" spans="17:40">
      <c r="Q154" s="16"/>
      <c r="T154" s="60"/>
      <c r="U154" s="60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M154" s="13"/>
      <c r="AN154" s="13"/>
    </row>
    <row r="155" spans="17:40">
      <c r="Q155" s="16"/>
      <c r="T155" s="60"/>
      <c r="U155" s="60"/>
      <c r="Y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M155" s="13"/>
      <c r="AN155" s="13"/>
    </row>
    <row r="156" spans="17:40">
      <c r="Q156" s="16"/>
      <c r="T156" s="60"/>
      <c r="U156" s="60"/>
      <c r="Y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M156" s="13"/>
      <c r="AN156" s="13"/>
    </row>
    <row r="157" spans="17:40">
      <c r="Q157" s="16"/>
      <c r="T157" s="60"/>
      <c r="U157" s="60"/>
      <c r="Y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M157" s="13"/>
      <c r="AN157" s="13"/>
    </row>
    <row r="158" spans="17:40">
      <c r="Q158" s="16"/>
      <c r="T158" s="60"/>
      <c r="U158" s="60"/>
      <c r="Y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M158" s="13"/>
      <c r="AN158" s="13"/>
    </row>
    <row r="159" spans="17:40">
      <c r="Q159" s="16"/>
      <c r="T159" s="60"/>
      <c r="U159" s="60"/>
      <c r="Y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M159" s="13"/>
      <c r="AN159" s="13"/>
    </row>
    <row r="160" spans="17:40">
      <c r="Q160" s="16"/>
      <c r="T160" s="60"/>
      <c r="U160" s="60"/>
      <c r="Y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4:38">
      <c r="Q161" s="16"/>
      <c r="T161" s="60"/>
      <c r="U161" s="60"/>
      <c r="Y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4:38">
      <c r="Q162" s="16"/>
      <c r="T162" s="60"/>
      <c r="U162" s="60"/>
      <c r="Y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4:38">
      <c r="Q163" s="16"/>
      <c r="T163" s="60"/>
      <c r="U163" s="60"/>
      <c r="Y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4:38">
      <c r="Q164" s="16"/>
      <c r="T164" s="60"/>
      <c r="U164" s="60"/>
      <c r="Y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4:38">
      <c r="Q165" s="16"/>
      <c r="T165" s="60"/>
      <c r="U165" s="60"/>
      <c r="Y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4:38">
      <c r="Q166" s="16"/>
      <c r="T166" s="60"/>
      <c r="U166" s="60"/>
      <c r="Y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4:38">
      <c r="Q167" s="16"/>
      <c r="T167" s="60"/>
      <c r="U167" s="60"/>
      <c r="Y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4:38">
      <c r="Q168" s="16"/>
      <c r="T168" s="60"/>
      <c r="U168" s="60"/>
      <c r="Y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4:38">
      <c r="Q169" s="16"/>
      <c r="T169" s="60"/>
      <c r="U169" s="60"/>
      <c r="Y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4:38">
      <c r="N170" s="75"/>
      <c r="Q170" s="16"/>
      <c r="T170" s="60"/>
      <c r="U170" s="60"/>
      <c r="Y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4:38">
      <c r="N171" s="75"/>
      <c r="Q171" s="16"/>
      <c r="T171" s="60"/>
      <c r="U171" s="60"/>
      <c r="Y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</row>
    <row r="172" spans="14:38">
      <c r="N172" s="75"/>
      <c r="Q172" s="16"/>
      <c r="T172" s="60"/>
      <c r="U172" s="60"/>
      <c r="Y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</row>
    <row r="173" spans="14:38">
      <c r="N173" s="75"/>
      <c r="Q173" s="16"/>
      <c r="T173" s="60"/>
      <c r="U173" s="60"/>
      <c r="Y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</row>
    <row r="174" spans="14:38">
      <c r="N174" s="75"/>
      <c r="Q174" s="16"/>
      <c r="T174" s="60"/>
      <c r="U174" s="60"/>
      <c r="Y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</row>
    <row r="175" spans="14:38">
      <c r="N175" s="75"/>
      <c r="Q175" s="16"/>
      <c r="T175" s="60"/>
      <c r="U175" s="60"/>
      <c r="Y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</row>
    <row r="176" spans="14:38">
      <c r="N176" s="75"/>
      <c r="Q176" s="16"/>
      <c r="T176" s="60"/>
      <c r="U176" s="60"/>
      <c r="Y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</row>
    <row r="177" spans="7:38">
      <c r="N177" s="75"/>
      <c r="Q177" s="16"/>
      <c r="T177" s="60"/>
      <c r="U177" s="60"/>
      <c r="Y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</row>
    <row r="178" spans="7:38">
      <c r="N178" s="75"/>
      <c r="Q178" s="16"/>
      <c r="T178" s="60"/>
      <c r="U178" s="60"/>
      <c r="Y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</row>
    <row r="179" spans="7:38">
      <c r="N179" s="75"/>
      <c r="Q179" s="16"/>
      <c r="T179" s="60"/>
      <c r="U179" s="60"/>
      <c r="Y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</row>
    <row r="180" spans="7:38">
      <c r="N180" s="75"/>
      <c r="Q180" s="16"/>
      <c r="T180" s="60"/>
      <c r="U180" s="60"/>
      <c r="Y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</row>
    <row r="181" spans="7:38">
      <c r="G181" s="157"/>
      <c r="H181" s="157"/>
      <c r="I181" s="157"/>
      <c r="J181" s="14"/>
      <c r="K181" s="283"/>
      <c r="L181" s="14"/>
      <c r="M181" s="157"/>
      <c r="N181" s="75"/>
      <c r="Q181" s="16"/>
      <c r="T181" s="60"/>
      <c r="U181" s="60"/>
      <c r="Y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</row>
    <row r="182" spans="7:38">
      <c r="G182" s="157"/>
      <c r="H182" s="157"/>
      <c r="I182" s="157"/>
      <c r="J182" s="14"/>
      <c r="K182" s="283"/>
      <c r="L182" s="14"/>
      <c r="M182" s="157"/>
      <c r="N182" s="75"/>
      <c r="Q182" s="16"/>
      <c r="T182" s="60"/>
      <c r="U182" s="60"/>
      <c r="Y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</row>
    <row r="183" spans="7:38">
      <c r="G183" s="157"/>
      <c r="H183" s="157"/>
      <c r="I183" s="157"/>
      <c r="J183" s="14"/>
      <c r="K183" s="283"/>
      <c r="L183" s="14"/>
      <c r="M183" s="157"/>
      <c r="N183" s="75"/>
      <c r="Q183" s="16"/>
      <c r="T183" s="60"/>
      <c r="U183" s="60"/>
      <c r="Y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</row>
    <row r="184" spans="7:38">
      <c r="G184" s="157"/>
      <c r="H184" s="157"/>
      <c r="I184" s="157"/>
      <c r="J184" s="14"/>
      <c r="K184" s="283"/>
      <c r="L184" s="14"/>
      <c r="M184" s="157"/>
      <c r="N184" s="75"/>
      <c r="Q184" s="16"/>
      <c r="T184" s="60"/>
      <c r="U184" s="60"/>
      <c r="Y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</row>
    <row r="185" spans="7:38">
      <c r="G185" s="157"/>
      <c r="H185" s="157"/>
      <c r="I185" s="157"/>
      <c r="J185" s="14"/>
      <c r="K185" s="283"/>
      <c r="L185" s="14"/>
      <c r="M185" s="157"/>
      <c r="N185" s="75"/>
      <c r="Q185" s="16"/>
      <c r="T185" s="60"/>
      <c r="U185" s="60"/>
      <c r="Y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</row>
    <row r="186" spans="7:38">
      <c r="G186" s="157"/>
      <c r="H186" s="157"/>
      <c r="I186" s="157"/>
      <c r="J186" s="14"/>
      <c r="K186" s="283"/>
      <c r="L186" s="14"/>
      <c r="M186" s="157"/>
      <c r="N186" s="75"/>
      <c r="Q186" s="16"/>
      <c r="T186" s="60"/>
      <c r="U186" s="60"/>
      <c r="Y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</row>
    <row r="187" spans="7:38">
      <c r="G187" s="157"/>
      <c r="H187" s="157"/>
      <c r="I187" s="157"/>
      <c r="J187" s="14"/>
      <c r="K187" s="283"/>
      <c r="L187" s="14"/>
      <c r="M187" s="157"/>
      <c r="N187" s="75"/>
      <c r="Q187" s="16"/>
      <c r="T187" s="60"/>
      <c r="U187" s="60"/>
      <c r="Y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</row>
    <row r="188" spans="7:38">
      <c r="G188" s="157"/>
      <c r="H188" s="157"/>
      <c r="I188" s="157"/>
      <c r="J188" s="14"/>
      <c r="K188" s="283"/>
      <c r="L188" s="14"/>
      <c r="M188" s="157"/>
      <c r="N188" s="75"/>
      <c r="Q188" s="16"/>
      <c r="T188" s="60"/>
      <c r="U188" s="60"/>
      <c r="Y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</row>
    <row r="189" spans="7:38">
      <c r="G189" s="157"/>
      <c r="H189" s="157"/>
      <c r="I189" s="157"/>
      <c r="J189" s="14"/>
      <c r="K189" s="283"/>
      <c r="L189" s="14"/>
      <c r="M189" s="157"/>
      <c r="N189" s="75"/>
      <c r="Q189" s="16"/>
      <c r="T189" s="60"/>
      <c r="U189" s="60"/>
      <c r="Y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</row>
    <row r="190" spans="7:38">
      <c r="G190" s="157"/>
      <c r="H190" s="157"/>
      <c r="I190" s="157"/>
      <c r="J190" s="14"/>
      <c r="K190" s="283"/>
      <c r="L190" s="14"/>
      <c r="M190" s="157"/>
      <c r="N190" s="75"/>
      <c r="Q190" s="16"/>
      <c r="T190" s="60"/>
      <c r="U190" s="60"/>
      <c r="Y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</row>
    <row r="191" spans="7:38">
      <c r="G191" s="157"/>
      <c r="H191" s="157"/>
      <c r="I191" s="157"/>
      <c r="J191" s="14"/>
      <c r="K191" s="283"/>
      <c r="L191" s="14"/>
      <c r="M191" s="157"/>
      <c r="N191" s="75"/>
      <c r="Q191" s="16"/>
      <c r="T191" s="60"/>
      <c r="U191" s="60"/>
      <c r="Y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</row>
    <row r="192" spans="7:38">
      <c r="G192" s="157"/>
      <c r="H192" s="157"/>
      <c r="I192" s="157"/>
      <c r="J192" s="14"/>
      <c r="K192" s="283"/>
      <c r="L192" s="14"/>
      <c r="M192" s="157"/>
      <c r="N192" s="75"/>
      <c r="Q192" s="16"/>
      <c r="T192" s="60"/>
      <c r="U192" s="60"/>
      <c r="Y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</row>
    <row r="193" spans="7:38">
      <c r="G193" s="157"/>
      <c r="H193" s="157"/>
      <c r="I193" s="157"/>
      <c r="J193" s="14"/>
      <c r="K193" s="283"/>
      <c r="L193" s="14"/>
      <c r="M193" s="157"/>
      <c r="N193" s="75"/>
      <c r="Q193" s="16"/>
      <c r="T193" s="60"/>
      <c r="U193" s="60"/>
      <c r="Y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</row>
    <row r="194" spans="7:38">
      <c r="G194" s="157"/>
      <c r="H194" s="157"/>
      <c r="I194" s="157"/>
      <c r="J194" s="14"/>
      <c r="K194" s="283"/>
      <c r="L194" s="14"/>
      <c r="M194" s="157"/>
      <c r="N194" s="75"/>
      <c r="Q194" s="16"/>
      <c r="T194" s="60"/>
      <c r="U194" s="60"/>
      <c r="Y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</row>
    <row r="195" spans="7:38">
      <c r="G195" s="157"/>
      <c r="H195" s="157"/>
      <c r="I195" s="157"/>
      <c r="J195" s="14"/>
      <c r="K195" s="283"/>
      <c r="L195" s="14"/>
      <c r="M195" s="157"/>
      <c r="N195" s="75"/>
      <c r="Q195" s="16"/>
      <c r="T195" s="60"/>
      <c r="U195" s="60"/>
      <c r="Y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</row>
    <row r="196" spans="7:38">
      <c r="G196" s="157"/>
      <c r="H196" s="157"/>
      <c r="I196" s="157"/>
      <c r="J196" s="14"/>
      <c r="K196" s="283"/>
      <c r="L196" s="14"/>
      <c r="M196" s="157"/>
      <c r="N196" s="75"/>
      <c r="Q196" s="16"/>
      <c r="T196" s="60"/>
      <c r="U196" s="60"/>
      <c r="Y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</row>
    <row r="197" spans="7:38">
      <c r="G197" s="157"/>
      <c r="H197" s="157"/>
      <c r="I197" s="157"/>
      <c r="J197" s="14"/>
      <c r="K197" s="283"/>
      <c r="L197" s="14"/>
      <c r="M197" s="157"/>
      <c r="N197" s="75"/>
      <c r="Q197" s="16"/>
      <c r="T197" s="60"/>
      <c r="U197" s="60"/>
      <c r="Y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</row>
    <row r="198" spans="7:38">
      <c r="G198" s="157"/>
      <c r="H198" s="157"/>
      <c r="I198" s="157"/>
      <c r="J198" s="14"/>
      <c r="K198" s="283"/>
      <c r="L198" s="14"/>
      <c r="M198" s="157"/>
      <c r="N198" s="75"/>
      <c r="Q198" s="16"/>
      <c r="T198" s="60"/>
      <c r="U198" s="60"/>
      <c r="Y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</row>
    <row r="199" spans="7:38">
      <c r="G199" s="157"/>
      <c r="H199" s="157"/>
      <c r="I199" s="157"/>
      <c r="J199" s="14"/>
      <c r="K199" s="283"/>
      <c r="L199" s="14"/>
      <c r="M199" s="157"/>
      <c r="N199" s="75"/>
      <c r="Q199" s="16"/>
      <c r="T199" s="60"/>
      <c r="U199" s="60"/>
      <c r="Y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</row>
    <row r="200" spans="7:38">
      <c r="G200" s="157"/>
      <c r="H200" s="157"/>
      <c r="I200" s="157"/>
      <c r="J200" s="14"/>
      <c r="K200" s="283"/>
      <c r="L200" s="14"/>
      <c r="M200" s="157"/>
      <c r="N200" s="75"/>
      <c r="Q200" s="16"/>
      <c r="T200" s="60"/>
      <c r="U200" s="60"/>
      <c r="Y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</row>
    <row r="201" spans="7:38">
      <c r="G201" s="157"/>
      <c r="H201" s="157"/>
      <c r="I201" s="157"/>
      <c r="J201" s="14"/>
      <c r="K201" s="283"/>
      <c r="L201" s="14"/>
      <c r="M201" s="157"/>
      <c r="N201" s="75"/>
      <c r="Q201" s="16"/>
      <c r="T201" s="60"/>
      <c r="U201" s="60"/>
      <c r="Y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</row>
    <row r="202" spans="7:38">
      <c r="G202" s="157"/>
      <c r="H202" s="157"/>
      <c r="I202" s="157"/>
      <c r="J202" s="14"/>
      <c r="K202" s="283"/>
      <c r="L202" s="14"/>
      <c r="M202" s="157"/>
      <c r="N202" s="75"/>
      <c r="Q202" s="16"/>
      <c r="T202" s="60"/>
      <c r="U202" s="60"/>
      <c r="Y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</row>
    <row r="203" spans="7:38">
      <c r="G203" s="157"/>
      <c r="H203" s="157"/>
      <c r="I203" s="157"/>
      <c r="J203" s="14"/>
      <c r="K203" s="283"/>
      <c r="L203" s="14"/>
      <c r="M203" s="157"/>
      <c r="N203" s="75"/>
      <c r="Q203" s="16"/>
      <c r="T203" s="60"/>
      <c r="U203" s="60"/>
      <c r="Y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</row>
    <row r="204" spans="7:38">
      <c r="G204" s="157"/>
      <c r="H204" s="157"/>
      <c r="I204" s="157"/>
      <c r="J204" s="14"/>
      <c r="K204" s="283"/>
      <c r="L204" s="14"/>
      <c r="M204" s="157"/>
      <c r="N204" s="75"/>
      <c r="Q204" s="16"/>
      <c r="T204" s="60"/>
      <c r="U204" s="60"/>
      <c r="Y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</row>
    <row r="205" spans="7:38">
      <c r="G205" s="157"/>
      <c r="H205" s="157"/>
      <c r="I205" s="157"/>
      <c r="J205" s="14"/>
      <c r="K205" s="283"/>
      <c r="L205" s="14"/>
      <c r="M205" s="157"/>
      <c r="N205" s="75"/>
      <c r="Q205" s="16"/>
      <c r="T205" s="60"/>
      <c r="U205" s="60"/>
      <c r="Y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</row>
    <row r="206" spans="7:38">
      <c r="G206" s="157"/>
      <c r="H206" s="157"/>
      <c r="I206" s="157"/>
      <c r="J206" s="14"/>
      <c r="K206" s="283"/>
      <c r="L206" s="14"/>
      <c r="M206" s="157"/>
      <c r="N206" s="75"/>
      <c r="Q206" s="16"/>
      <c r="T206" s="60"/>
      <c r="U206" s="60"/>
      <c r="Y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4"/>
    </row>
    <row r="207" spans="7:38">
      <c r="G207" s="157"/>
      <c r="H207" s="157"/>
      <c r="I207" s="157"/>
      <c r="J207" s="14"/>
      <c r="K207" s="283"/>
      <c r="L207" s="14"/>
      <c r="M207" s="157"/>
      <c r="N207" s="75"/>
      <c r="O207" s="75"/>
      <c r="P207" s="75"/>
      <c r="Q207" s="75"/>
      <c r="R207" s="75"/>
      <c r="S207" s="157"/>
      <c r="T207" s="14"/>
      <c r="U207" s="14"/>
      <c r="V207" s="75"/>
      <c r="W207" s="75"/>
      <c r="X207" s="75"/>
      <c r="Y207" s="14"/>
      <c r="Z207" s="75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157"/>
      <c r="H208" s="157"/>
      <c r="I208" s="157"/>
      <c r="J208" s="14"/>
      <c r="K208" s="283"/>
      <c r="L208" s="14"/>
      <c r="M208" s="157"/>
      <c r="N208" s="75"/>
      <c r="O208" s="75"/>
      <c r="P208" s="75"/>
      <c r="Q208" s="75"/>
      <c r="R208" s="75"/>
      <c r="S208" s="157"/>
      <c r="T208" s="14"/>
      <c r="U208" s="14"/>
      <c r="V208" s="75"/>
      <c r="W208" s="75"/>
      <c r="X208" s="75"/>
      <c r="Y208" s="14"/>
      <c r="Z208" s="75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157"/>
      <c r="H209" s="157"/>
      <c r="I209" s="157"/>
      <c r="J209" s="14"/>
      <c r="K209" s="283"/>
      <c r="L209" s="14"/>
      <c r="M209" s="157"/>
      <c r="N209" s="75"/>
      <c r="O209" s="75"/>
      <c r="P209" s="75"/>
      <c r="Q209" s="75"/>
      <c r="R209" s="75"/>
      <c r="S209" s="157"/>
      <c r="T209" s="14"/>
      <c r="U209" s="14"/>
      <c r="V209" s="75"/>
      <c r="W209" s="75"/>
      <c r="X209" s="75"/>
      <c r="Y209" s="14"/>
      <c r="Z209" s="75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157"/>
      <c r="H210" s="157"/>
      <c r="I210" s="157"/>
      <c r="J210" s="14"/>
      <c r="K210" s="283"/>
      <c r="L210" s="14"/>
      <c r="M210" s="157"/>
      <c r="N210" s="75"/>
      <c r="O210" s="75"/>
      <c r="P210" s="75"/>
      <c r="Q210" s="75"/>
      <c r="R210" s="75"/>
      <c r="S210" s="157"/>
      <c r="T210" s="14"/>
      <c r="U210" s="14"/>
      <c r="V210" s="75"/>
      <c r="W210" s="75"/>
      <c r="X210" s="75"/>
      <c r="Y210" s="14"/>
      <c r="Z210" s="75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157"/>
      <c r="H211" s="157"/>
      <c r="I211" s="157"/>
      <c r="J211" s="14"/>
      <c r="K211" s="283"/>
      <c r="L211" s="14"/>
      <c r="M211" s="157"/>
      <c r="N211" s="75"/>
      <c r="O211" s="75"/>
      <c r="P211" s="75"/>
      <c r="Q211" s="75"/>
      <c r="R211" s="75"/>
      <c r="S211" s="157"/>
      <c r="T211" s="14"/>
      <c r="U211" s="14"/>
      <c r="V211" s="75"/>
      <c r="W211" s="75"/>
      <c r="X211" s="75"/>
      <c r="Y211" s="14"/>
      <c r="Z211" s="75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157"/>
      <c r="H212" s="157"/>
      <c r="I212" s="157"/>
      <c r="J212" s="14"/>
      <c r="K212" s="283"/>
      <c r="L212" s="14"/>
      <c r="M212" s="157"/>
      <c r="N212" s="75"/>
      <c r="O212" s="75"/>
      <c r="P212" s="75"/>
      <c r="Q212" s="75"/>
      <c r="R212" s="75"/>
      <c r="S212" s="157"/>
      <c r="T212" s="14"/>
      <c r="U212" s="14"/>
      <c r="V212" s="75"/>
      <c r="W212" s="75"/>
      <c r="X212" s="75"/>
      <c r="Y212" s="14"/>
      <c r="Z212" s="75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157"/>
      <c r="H213" s="157"/>
      <c r="I213" s="157"/>
      <c r="J213" s="14"/>
      <c r="K213" s="283"/>
      <c r="L213" s="14"/>
      <c r="M213" s="157"/>
      <c r="N213" s="75"/>
      <c r="O213" s="75"/>
      <c r="P213" s="75"/>
      <c r="Q213" s="75"/>
      <c r="R213" s="75"/>
      <c r="S213" s="157"/>
      <c r="T213" s="14"/>
      <c r="U213" s="14"/>
      <c r="V213" s="75"/>
      <c r="W213" s="75"/>
      <c r="X213" s="75"/>
      <c r="Y213" s="14"/>
      <c r="Z213" s="75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157"/>
      <c r="H214" s="157"/>
      <c r="I214" s="157"/>
      <c r="J214" s="14"/>
      <c r="K214" s="283"/>
      <c r="L214" s="14"/>
      <c r="M214" s="157"/>
      <c r="N214" s="75"/>
      <c r="O214" s="75"/>
      <c r="P214" s="75"/>
      <c r="Q214" s="75"/>
      <c r="R214" s="75"/>
      <c r="S214" s="157"/>
      <c r="T214" s="14"/>
      <c r="U214" s="14"/>
      <c r="V214" s="75"/>
      <c r="W214" s="75"/>
      <c r="X214" s="75"/>
      <c r="Y214" s="14"/>
      <c r="Z214" s="75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157"/>
      <c r="H215" s="157"/>
      <c r="I215" s="157"/>
      <c r="J215" s="14"/>
      <c r="K215" s="283"/>
      <c r="L215" s="14"/>
      <c r="M215" s="157"/>
      <c r="N215" s="75"/>
      <c r="O215" s="75"/>
      <c r="P215" s="75"/>
      <c r="Q215" s="75"/>
      <c r="R215" s="75"/>
      <c r="S215" s="157"/>
      <c r="T215" s="14"/>
      <c r="U215" s="14"/>
      <c r="V215" s="75"/>
      <c r="W215" s="75"/>
      <c r="X215" s="75"/>
      <c r="Y215" s="14"/>
      <c r="Z215" s="75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157"/>
      <c r="H216" s="157"/>
      <c r="I216" s="157"/>
      <c r="J216" s="14"/>
      <c r="K216" s="283"/>
      <c r="L216" s="14"/>
      <c r="M216" s="157"/>
      <c r="N216" s="75"/>
      <c r="O216" s="75"/>
      <c r="P216" s="75"/>
      <c r="Q216" s="75"/>
      <c r="R216" s="75"/>
      <c r="S216" s="157"/>
      <c r="T216" s="14"/>
      <c r="U216" s="14"/>
      <c r="V216" s="75"/>
      <c r="W216" s="75"/>
      <c r="X216" s="75"/>
      <c r="Y216" s="14"/>
      <c r="Z216" s="75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157"/>
      <c r="H217" s="157"/>
      <c r="I217" s="157"/>
      <c r="J217" s="14"/>
      <c r="K217" s="283"/>
      <c r="L217" s="14"/>
      <c r="M217" s="157"/>
      <c r="N217" s="75"/>
      <c r="O217" s="75"/>
      <c r="P217" s="75"/>
      <c r="Q217" s="75"/>
      <c r="R217" s="75"/>
      <c r="S217" s="157"/>
      <c r="T217" s="14"/>
      <c r="U217" s="14"/>
      <c r="V217" s="75"/>
      <c r="W217" s="75"/>
      <c r="X217" s="75"/>
      <c r="Y217" s="14"/>
      <c r="Z217" s="75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157"/>
      <c r="H218" s="157"/>
      <c r="I218" s="157"/>
      <c r="J218" s="14"/>
      <c r="K218" s="283"/>
      <c r="L218" s="14"/>
      <c r="M218" s="157"/>
      <c r="N218" s="75"/>
      <c r="O218" s="75"/>
      <c r="P218" s="75"/>
      <c r="Q218" s="75"/>
      <c r="R218" s="75"/>
      <c r="S218" s="157"/>
      <c r="T218" s="14"/>
      <c r="U218" s="14"/>
      <c r="V218" s="75"/>
      <c r="W218" s="75"/>
      <c r="X218" s="75"/>
      <c r="Y218" s="14"/>
      <c r="Z218" s="75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157"/>
      <c r="H219" s="157"/>
      <c r="I219" s="157"/>
      <c r="J219" s="14"/>
      <c r="K219" s="283"/>
      <c r="L219" s="14"/>
      <c r="M219" s="157"/>
      <c r="N219" s="75"/>
      <c r="O219" s="75"/>
      <c r="P219" s="75"/>
      <c r="Q219" s="75"/>
      <c r="R219" s="75"/>
      <c r="S219" s="157"/>
      <c r="T219" s="14"/>
      <c r="U219" s="14"/>
      <c r="V219" s="75"/>
      <c r="W219" s="75"/>
      <c r="X219" s="75"/>
      <c r="Y219" s="14"/>
      <c r="Z219" s="75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157"/>
      <c r="H220" s="157"/>
      <c r="I220" s="157"/>
      <c r="J220" s="14"/>
      <c r="K220" s="283"/>
      <c r="L220" s="14"/>
      <c r="M220" s="157"/>
      <c r="N220" s="75"/>
      <c r="O220" s="75"/>
      <c r="P220" s="75"/>
      <c r="Q220" s="75"/>
      <c r="R220" s="75"/>
      <c r="S220" s="157"/>
      <c r="T220" s="14"/>
      <c r="U220" s="14"/>
      <c r="V220" s="75"/>
      <c r="W220" s="75"/>
      <c r="X220" s="75"/>
      <c r="Y220" s="14"/>
      <c r="Z220" s="75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157"/>
      <c r="H221" s="157"/>
      <c r="I221" s="157"/>
      <c r="J221" s="14"/>
      <c r="K221" s="283"/>
      <c r="L221" s="14"/>
      <c r="M221" s="157"/>
      <c r="N221" s="75"/>
      <c r="O221" s="75"/>
      <c r="P221" s="75"/>
      <c r="Q221" s="75"/>
      <c r="R221" s="75"/>
      <c r="S221" s="157"/>
      <c r="T221" s="14"/>
      <c r="U221" s="14"/>
      <c r="V221" s="75"/>
      <c r="W221" s="75"/>
      <c r="X221" s="75"/>
      <c r="Y221" s="14"/>
      <c r="Z221" s="75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157"/>
      <c r="H222" s="157"/>
      <c r="I222" s="157"/>
      <c r="J222" s="14"/>
      <c r="K222" s="283"/>
      <c r="L222" s="14"/>
      <c r="M222" s="157"/>
      <c r="N222" s="75"/>
      <c r="O222" s="75"/>
      <c r="P222" s="75"/>
      <c r="Q222" s="75"/>
      <c r="R222" s="75"/>
      <c r="S222" s="157"/>
      <c r="T222" s="14"/>
      <c r="U222" s="14"/>
      <c r="V222" s="75"/>
      <c r="W222" s="75"/>
      <c r="X222" s="75"/>
      <c r="Y222" s="14"/>
      <c r="Z222" s="75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157"/>
      <c r="H223" s="157"/>
      <c r="I223" s="157"/>
      <c r="J223" s="14"/>
      <c r="K223" s="283"/>
      <c r="L223" s="14"/>
      <c r="M223" s="157"/>
      <c r="N223" s="75"/>
      <c r="O223" s="75"/>
      <c r="P223" s="75"/>
      <c r="Q223" s="75"/>
      <c r="R223" s="75"/>
      <c r="S223" s="157"/>
      <c r="T223" s="14"/>
      <c r="U223" s="14"/>
      <c r="V223" s="75"/>
      <c r="W223" s="75"/>
      <c r="X223" s="75"/>
      <c r="Y223" s="14"/>
      <c r="Z223" s="75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157"/>
      <c r="H224" s="157"/>
      <c r="I224" s="157"/>
      <c r="J224" s="14"/>
      <c r="K224" s="283"/>
      <c r="L224" s="14"/>
      <c r="M224" s="157"/>
      <c r="N224" s="75"/>
      <c r="O224" s="75"/>
      <c r="P224" s="75"/>
      <c r="Q224" s="75"/>
      <c r="R224" s="75"/>
      <c r="S224" s="157"/>
      <c r="T224" s="14"/>
      <c r="U224" s="14"/>
      <c r="V224" s="75"/>
      <c r="W224" s="75"/>
      <c r="X224" s="75"/>
      <c r="Y224" s="14"/>
      <c r="Z224" s="75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157"/>
      <c r="H225" s="157"/>
      <c r="I225" s="157"/>
      <c r="J225" s="14"/>
      <c r="K225" s="283"/>
      <c r="L225" s="14"/>
      <c r="M225" s="157"/>
      <c r="N225" s="75"/>
      <c r="O225" s="75"/>
      <c r="P225" s="75"/>
      <c r="Q225" s="75"/>
      <c r="R225" s="75"/>
      <c r="S225" s="157"/>
      <c r="T225" s="14"/>
      <c r="U225" s="14"/>
      <c r="V225" s="75"/>
      <c r="W225" s="75"/>
      <c r="X225" s="75"/>
      <c r="Y225" s="14"/>
      <c r="Z225" s="75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157"/>
      <c r="H226" s="157"/>
      <c r="I226" s="157"/>
      <c r="J226" s="14"/>
      <c r="K226" s="283"/>
      <c r="L226" s="14"/>
      <c r="M226" s="157"/>
      <c r="N226" s="75"/>
      <c r="O226" s="75"/>
      <c r="P226" s="75"/>
      <c r="Q226" s="75"/>
      <c r="R226" s="75"/>
      <c r="S226" s="157"/>
      <c r="T226" s="14"/>
      <c r="U226" s="14"/>
      <c r="V226" s="75"/>
      <c r="W226" s="75"/>
      <c r="X226" s="75"/>
      <c r="Y226" s="14"/>
      <c r="Z226" s="75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157"/>
      <c r="H227" s="157"/>
      <c r="I227" s="157"/>
      <c r="J227" s="14"/>
      <c r="K227" s="283"/>
      <c r="L227" s="14"/>
      <c r="M227" s="157"/>
      <c r="N227" s="75"/>
      <c r="O227" s="75"/>
      <c r="P227" s="75"/>
      <c r="Q227" s="75"/>
      <c r="R227" s="75"/>
      <c r="S227" s="157"/>
      <c r="T227" s="14"/>
      <c r="U227" s="14"/>
      <c r="V227" s="75"/>
      <c r="W227" s="75"/>
      <c r="X227" s="75"/>
      <c r="Y227" s="14"/>
      <c r="Z227" s="75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157"/>
      <c r="H228" s="157"/>
      <c r="I228" s="157"/>
      <c r="J228" s="14"/>
      <c r="K228" s="283"/>
      <c r="L228" s="14"/>
      <c r="M228" s="157"/>
      <c r="N228" s="75"/>
      <c r="O228" s="75"/>
      <c r="P228" s="75"/>
      <c r="Q228" s="75"/>
      <c r="R228" s="75"/>
      <c r="S228" s="157"/>
      <c r="T228" s="14"/>
      <c r="U228" s="14"/>
      <c r="V228" s="75"/>
      <c r="W228" s="75"/>
      <c r="X228" s="75"/>
      <c r="Y228" s="14"/>
      <c r="Z228" s="75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157"/>
      <c r="H229" s="157"/>
      <c r="I229" s="157"/>
      <c r="J229" s="14"/>
      <c r="K229" s="283"/>
      <c r="L229" s="14"/>
      <c r="M229" s="157"/>
      <c r="N229" s="75"/>
      <c r="O229" s="75"/>
      <c r="P229" s="75"/>
      <c r="Q229" s="75"/>
      <c r="R229" s="75"/>
      <c r="S229" s="157"/>
      <c r="T229" s="14"/>
      <c r="U229" s="14"/>
      <c r="V229" s="75"/>
      <c r="W229" s="75"/>
      <c r="X229" s="75"/>
      <c r="Y229" s="14"/>
      <c r="Z229" s="75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157"/>
      <c r="H230" s="157"/>
      <c r="I230" s="157"/>
      <c r="J230" s="14"/>
      <c r="K230" s="283"/>
      <c r="L230" s="14"/>
      <c r="M230" s="157"/>
      <c r="N230" s="75"/>
      <c r="O230" s="75"/>
      <c r="P230" s="75"/>
      <c r="Q230" s="75"/>
      <c r="R230" s="75"/>
      <c r="S230" s="157"/>
      <c r="T230" s="14"/>
      <c r="U230" s="14"/>
      <c r="V230" s="75"/>
      <c r="W230" s="75"/>
      <c r="X230" s="75"/>
      <c r="Y230" s="14"/>
      <c r="Z230" s="75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157"/>
      <c r="H231" s="157"/>
      <c r="I231" s="157"/>
      <c r="J231" s="14"/>
      <c r="K231" s="283"/>
      <c r="L231" s="14"/>
      <c r="M231" s="157"/>
      <c r="N231" s="75"/>
      <c r="O231" s="75"/>
      <c r="P231" s="75"/>
      <c r="Q231" s="75"/>
      <c r="R231" s="75"/>
      <c r="S231" s="157"/>
      <c r="T231" s="14"/>
      <c r="U231" s="14"/>
      <c r="V231" s="75"/>
      <c r="W231" s="75"/>
      <c r="X231" s="75"/>
      <c r="Y231" s="14"/>
      <c r="Z231" s="75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157"/>
      <c r="H232" s="157"/>
      <c r="I232" s="157"/>
      <c r="J232" s="14"/>
      <c r="K232" s="283"/>
      <c r="L232" s="14"/>
      <c r="M232" s="157"/>
      <c r="N232" s="75"/>
      <c r="O232" s="75"/>
      <c r="P232" s="75"/>
      <c r="Q232" s="75"/>
      <c r="R232" s="75"/>
      <c r="S232" s="157"/>
      <c r="T232" s="14"/>
      <c r="U232" s="14"/>
      <c r="V232" s="75"/>
      <c r="W232" s="75"/>
      <c r="X232" s="75"/>
      <c r="Y232" s="14"/>
      <c r="Z232" s="75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157"/>
      <c r="H233" s="157"/>
      <c r="I233" s="157"/>
      <c r="J233" s="14"/>
      <c r="K233" s="283"/>
      <c r="L233" s="14"/>
      <c r="M233" s="157"/>
      <c r="N233" s="75"/>
      <c r="O233" s="75"/>
      <c r="P233" s="75"/>
      <c r="Q233" s="75"/>
      <c r="R233" s="75"/>
      <c r="S233" s="157"/>
      <c r="T233" s="14"/>
      <c r="U233" s="14"/>
      <c r="V233" s="75"/>
      <c r="W233" s="75"/>
      <c r="X233" s="75"/>
      <c r="Y233" s="14"/>
      <c r="Z233" s="75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157"/>
      <c r="H234" s="157"/>
      <c r="I234" s="157"/>
      <c r="J234" s="14"/>
      <c r="K234" s="283"/>
      <c r="L234" s="14"/>
      <c r="M234" s="157"/>
      <c r="N234" s="75"/>
      <c r="O234" s="75"/>
      <c r="P234" s="75"/>
      <c r="Q234" s="75"/>
      <c r="R234" s="75"/>
      <c r="S234" s="157"/>
      <c r="T234" s="14"/>
      <c r="U234" s="14"/>
      <c r="V234" s="75"/>
      <c r="W234" s="75"/>
      <c r="X234" s="75"/>
      <c r="Y234" s="14"/>
      <c r="Z234" s="75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157"/>
      <c r="H235" s="157"/>
      <c r="I235" s="157"/>
      <c r="J235" s="14"/>
      <c r="K235" s="283"/>
      <c r="L235" s="14"/>
      <c r="M235" s="157"/>
      <c r="N235" s="75"/>
      <c r="O235" s="75"/>
      <c r="P235" s="75"/>
      <c r="Q235" s="75"/>
      <c r="R235" s="75"/>
      <c r="S235" s="157"/>
      <c r="T235" s="14"/>
      <c r="U235" s="14"/>
      <c r="V235" s="75"/>
      <c r="W235" s="75"/>
      <c r="X235" s="75"/>
      <c r="Y235" s="14"/>
      <c r="Z235" s="75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157"/>
      <c r="H236" s="157"/>
      <c r="I236" s="157"/>
      <c r="J236" s="14"/>
      <c r="K236" s="283"/>
      <c r="L236" s="14"/>
      <c r="M236" s="157"/>
      <c r="N236" s="75"/>
      <c r="O236" s="75"/>
      <c r="P236" s="75"/>
      <c r="Q236" s="75"/>
      <c r="R236" s="75"/>
      <c r="S236" s="157"/>
      <c r="T236" s="14"/>
      <c r="U236" s="14"/>
      <c r="V236" s="75"/>
      <c r="W236" s="75"/>
      <c r="X236" s="75"/>
      <c r="Y236" s="14"/>
      <c r="Z236" s="75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157"/>
      <c r="H237" s="157"/>
      <c r="I237" s="157"/>
      <c r="J237" s="14"/>
      <c r="K237" s="283"/>
      <c r="L237" s="14"/>
      <c r="M237" s="157"/>
      <c r="N237" s="75"/>
      <c r="O237" s="75"/>
      <c r="P237" s="75"/>
      <c r="Q237" s="75"/>
      <c r="R237" s="75"/>
      <c r="S237" s="157"/>
      <c r="T237" s="14"/>
      <c r="U237" s="14"/>
      <c r="V237" s="75"/>
      <c r="W237" s="75"/>
      <c r="X237" s="75"/>
      <c r="Y237" s="14"/>
      <c r="Z237" s="75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157"/>
      <c r="H238" s="157"/>
      <c r="I238" s="157"/>
      <c r="J238" s="14"/>
      <c r="K238" s="283"/>
      <c r="L238" s="14"/>
      <c r="M238" s="157"/>
      <c r="N238" s="75"/>
      <c r="O238" s="75"/>
      <c r="P238" s="75"/>
      <c r="Q238" s="75"/>
      <c r="R238" s="75"/>
      <c r="S238" s="157"/>
      <c r="T238" s="14"/>
      <c r="U238" s="14"/>
      <c r="V238" s="75"/>
      <c r="W238" s="75"/>
      <c r="X238" s="75"/>
      <c r="Y238" s="14"/>
      <c r="Z238" s="75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157"/>
      <c r="H239" s="157"/>
      <c r="I239" s="157"/>
      <c r="J239" s="14"/>
      <c r="K239" s="283"/>
      <c r="L239" s="14"/>
      <c r="M239" s="157"/>
      <c r="N239" s="75"/>
      <c r="O239" s="75"/>
      <c r="P239" s="75"/>
      <c r="Q239" s="75"/>
      <c r="R239" s="75"/>
      <c r="S239" s="157"/>
      <c r="T239" s="14"/>
      <c r="U239" s="14"/>
      <c r="V239" s="75"/>
      <c r="W239" s="75"/>
      <c r="X239" s="75"/>
      <c r="Y239" s="14"/>
      <c r="Z239" s="75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157"/>
      <c r="H240" s="157"/>
      <c r="I240" s="157"/>
      <c r="J240" s="14"/>
      <c r="K240" s="283"/>
      <c r="L240" s="14"/>
      <c r="M240" s="157"/>
      <c r="N240" s="75"/>
      <c r="O240" s="75"/>
      <c r="P240" s="75"/>
      <c r="Q240" s="75"/>
      <c r="R240" s="75"/>
      <c r="S240" s="157"/>
      <c r="T240" s="14"/>
      <c r="U240" s="14"/>
      <c r="V240" s="75"/>
      <c r="W240" s="75"/>
      <c r="X240" s="75"/>
      <c r="Y240" s="14"/>
      <c r="Z240" s="75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157"/>
      <c r="H241" s="157"/>
      <c r="I241" s="157"/>
      <c r="J241" s="14"/>
      <c r="K241" s="283"/>
      <c r="L241" s="14"/>
      <c r="M241" s="157"/>
      <c r="N241" s="75"/>
      <c r="O241" s="75"/>
      <c r="P241" s="75"/>
      <c r="Q241" s="75"/>
      <c r="R241" s="75"/>
      <c r="S241" s="157"/>
      <c r="T241" s="14"/>
      <c r="U241" s="14"/>
      <c r="V241" s="75"/>
      <c r="W241" s="75"/>
      <c r="X241" s="75"/>
      <c r="Y241" s="14"/>
      <c r="Z241" s="75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157"/>
      <c r="H242" s="157"/>
      <c r="I242" s="157"/>
      <c r="J242" s="14"/>
      <c r="K242" s="283"/>
      <c r="L242" s="14"/>
      <c r="M242" s="157"/>
      <c r="N242" s="75"/>
      <c r="O242" s="75"/>
      <c r="P242" s="75"/>
      <c r="Q242" s="75"/>
      <c r="R242" s="75"/>
      <c r="S242" s="157"/>
      <c r="T242" s="14"/>
      <c r="U242" s="14"/>
      <c r="V242" s="75"/>
      <c r="W242" s="75"/>
      <c r="X242" s="75"/>
      <c r="Y242" s="14"/>
      <c r="Z242" s="75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157"/>
      <c r="H243" s="157"/>
      <c r="I243" s="157"/>
      <c r="J243" s="14"/>
      <c r="K243" s="283"/>
      <c r="L243" s="14"/>
      <c r="M243" s="157"/>
      <c r="N243" s="75"/>
      <c r="O243" s="75"/>
      <c r="P243" s="75"/>
      <c r="Q243" s="75"/>
      <c r="R243" s="75"/>
      <c r="S243" s="157"/>
      <c r="T243" s="14"/>
      <c r="U243" s="14"/>
      <c r="V243" s="75"/>
      <c r="W243" s="75"/>
      <c r="X243" s="75"/>
      <c r="Y243" s="14"/>
      <c r="Z243" s="75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157"/>
      <c r="H244" s="157"/>
      <c r="I244" s="157"/>
      <c r="J244" s="14"/>
      <c r="K244" s="283"/>
      <c r="L244" s="14"/>
      <c r="M244" s="157"/>
      <c r="N244" s="75"/>
      <c r="O244" s="75"/>
      <c r="P244" s="75"/>
      <c r="Q244" s="75"/>
      <c r="R244" s="75"/>
      <c r="S244" s="157"/>
      <c r="T244" s="14"/>
      <c r="U244" s="14"/>
      <c r="V244" s="75"/>
      <c r="W244" s="75"/>
      <c r="X244" s="75"/>
      <c r="Y244" s="14"/>
      <c r="Z244" s="75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157"/>
      <c r="H245" s="157"/>
      <c r="I245" s="157"/>
      <c r="J245" s="14"/>
      <c r="K245" s="283"/>
      <c r="L245" s="14"/>
      <c r="M245" s="157"/>
      <c r="N245" s="75"/>
      <c r="O245" s="75"/>
      <c r="P245" s="75"/>
      <c r="Q245" s="75"/>
      <c r="R245" s="75"/>
      <c r="S245" s="157"/>
      <c r="T245" s="14"/>
      <c r="U245" s="14"/>
      <c r="V245" s="75"/>
      <c r="W245" s="75"/>
      <c r="X245" s="75"/>
      <c r="Y245" s="14"/>
      <c r="Z245" s="75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157"/>
      <c r="H246" s="157"/>
      <c r="I246" s="157"/>
      <c r="J246" s="14"/>
      <c r="K246" s="283"/>
      <c r="L246" s="14"/>
      <c r="M246" s="157"/>
      <c r="N246" s="75"/>
      <c r="O246" s="75"/>
      <c r="P246" s="75"/>
      <c r="Q246" s="75"/>
      <c r="R246" s="75"/>
      <c r="S246" s="157"/>
      <c r="T246" s="14"/>
      <c r="U246" s="14"/>
      <c r="V246" s="75"/>
      <c r="W246" s="75"/>
      <c r="X246" s="75"/>
      <c r="Y246" s="14"/>
      <c r="Z246" s="75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157"/>
      <c r="H247" s="157"/>
      <c r="I247" s="157"/>
      <c r="J247" s="14"/>
      <c r="K247" s="283"/>
      <c r="L247" s="14"/>
      <c r="M247" s="157"/>
      <c r="N247" s="75"/>
      <c r="O247" s="75"/>
      <c r="P247" s="75"/>
      <c r="Q247" s="75"/>
      <c r="R247" s="75"/>
      <c r="S247" s="157"/>
      <c r="T247" s="14"/>
      <c r="U247" s="14"/>
      <c r="V247" s="75"/>
      <c r="W247" s="75"/>
      <c r="X247" s="75"/>
      <c r="Y247" s="14"/>
      <c r="Z247" s="75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157"/>
      <c r="H248" s="157"/>
      <c r="I248" s="157"/>
      <c r="J248" s="14"/>
      <c r="K248" s="283"/>
      <c r="L248" s="14"/>
      <c r="M248" s="157"/>
      <c r="N248" s="75"/>
      <c r="O248" s="75"/>
      <c r="P248" s="75"/>
      <c r="Q248" s="75"/>
      <c r="R248" s="75"/>
      <c r="S248" s="157"/>
      <c r="T248" s="14"/>
      <c r="U248" s="14"/>
      <c r="V248" s="75"/>
      <c r="W248" s="75"/>
      <c r="X248" s="75"/>
      <c r="Y248" s="14"/>
      <c r="Z248" s="75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157"/>
      <c r="H249" s="157"/>
      <c r="I249" s="157"/>
      <c r="J249" s="14"/>
      <c r="K249" s="283"/>
      <c r="L249" s="14"/>
      <c r="M249" s="157"/>
      <c r="N249" s="75"/>
      <c r="O249" s="75"/>
      <c r="P249" s="75"/>
      <c r="Q249" s="75"/>
      <c r="R249" s="75"/>
      <c r="S249" s="157"/>
      <c r="T249" s="14"/>
      <c r="U249" s="14"/>
      <c r="V249" s="75"/>
      <c r="W249" s="75"/>
      <c r="X249" s="75"/>
      <c r="Y249" s="14"/>
      <c r="Z249" s="75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157"/>
      <c r="H250" s="157"/>
      <c r="I250" s="157"/>
      <c r="J250" s="14"/>
      <c r="K250" s="283"/>
      <c r="L250" s="14"/>
      <c r="M250" s="157"/>
      <c r="N250" s="75"/>
      <c r="O250" s="75"/>
      <c r="P250" s="75"/>
      <c r="Q250" s="75"/>
      <c r="R250" s="75"/>
      <c r="S250" s="157"/>
      <c r="T250" s="14"/>
      <c r="U250" s="14"/>
      <c r="V250" s="75"/>
      <c r="W250" s="75"/>
      <c r="X250" s="75"/>
      <c r="Y250" s="14"/>
      <c r="Z250" s="75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157"/>
      <c r="H251" s="157"/>
      <c r="I251" s="157"/>
      <c r="J251" s="14"/>
      <c r="K251" s="283"/>
      <c r="L251" s="14"/>
      <c r="M251" s="157"/>
      <c r="N251" s="75"/>
      <c r="O251" s="75"/>
      <c r="P251" s="75"/>
      <c r="Q251" s="75"/>
      <c r="R251" s="75"/>
      <c r="S251" s="157"/>
      <c r="T251" s="14"/>
      <c r="U251" s="14"/>
      <c r="V251" s="75"/>
      <c r="W251" s="75"/>
      <c r="X251" s="75"/>
      <c r="Y251" s="14"/>
      <c r="Z251" s="75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157"/>
      <c r="H252" s="157"/>
      <c r="I252" s="157"/>
      <c r="J252" s="14"/>
      <c r="K252" s="283"/>
      <c r="L252" s="14"/>
      <c r="M252" s="157"/>
      <c r="N252" s="75"/>
      <c r="O252" s="75"/>
      <c r="P252" s="75"/>
      <c r="Q252" s="75"/>
      <c r="R252" s="75"/>
      <c r="S252" s="157"/>
      <c r="T252" s="14"/>
      <c r="U252" s="14"/>
      <c r="V252" s="75"/>
      <c r="W252" s="75"/>
      <c r="X252" s="75"/>
      <c r="Y252" s="14"/>
      <c r="Z252" s="75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157"/>
      <c r="H253" s="157"/>
      <c r="I253" s="157"/>
      <c r="J253" s="14"/>
      <c r="K253" s="283"/>
      <c r="L253" s="14"/>
      <c r="M253" s="157"/>
      <c r="N253" s="75"/>
      <c r="O253" s="75"/>
      <c r="P253" s="75"/>
      <c r="Q253" s="75"/>
      <c r="R253" s="75"/>
      <c r="S253" s="157"/>
      <c r="T253" s="14"/>
      <c r="U253" s="14"/>
      <c r="V253" s="75"/>
      <c r="W253" s="75"/>
      <c r="X253" s="75"/>
      <c r="Y253" s="14"/>
      <c r="Z253" s="75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157"/>
      <c r="H254" s="157"/>
      <c r="I254" s="157"/>
      <c r="J254" s="14"/>
      <c r="K254" s="283"/>
      <c r="L254" s="14"/>
      <c r="M254" s="157"/>
      <c r="N254" s="75"/>
      <c r="O254" s="75"/>
      <c r="P254" s="75"/>
      <c r="Q254" s="75"/>
      <c r="R254" s="75"/>
      <c r="S254" s="157"/>
      <c r="T254" s="14"/>
      <c r="U254" s="14"/>
      <c r="V254" s="75"/>
      <c r="W254" s="75"/>
      <c r="X254" s="75"/>
      <c r="Y254" s="14"/>
      <c r="Z254" s="75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157"/>
      <c r="H255" s="157"/>
      <c r="I255" s="157"/>
      <c r="J255" s="14"/>
      <c r="K255" s="283"/>
      <c r="L255" s="14"/>
      <c r="M255" s="157"/>
      <c r="N255" s="75"/>
      <c r="O255" s="75"/>
      <c r="P255" s="75"/>
      <c r="Q255" s="75"/>
      <c r="R255" s="75"/>
      <c r="S255" s="157"/>
      <c r="T255" s="14"/>
      <c r="U255" s="14"/>
      <c r="V255" s="75"/>
      <c r="W255" s="75"/>
      <c r="X255" s="75"/>
      <c r="Y255" s="14"/>
      <c r="Z255" s="75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157"/>
      <c r="H256" s="157"/>
      <c r="I256" s="157"/>
      <c r="J256" s="14"/>
      <c r="K256" s="283"/>
      <c r="L256" s="14"/>
      <c r="M256" s="157"/>
      <c r="N256" s="75"/>
      <c r="O256" s="75"/>
      <c r="P256" s="75"/>
      <c r="Q256" s="75"/>
      <c r="R256" s="75"/>
      <c r="S256" s="157"/>
      <c r="T256" s="14"/>
      <c r="U256" s="14"/>
      <c r="V256" s="75"/>
      <c r="W256" s="75"/>
      <c r="X256" s="75"/>
      <c r="Y256" s="14"/>
      <c r="Z256" s="75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157"/>
      <c r="H257" s="157"/>
      <c r="I257" s="157"/>
      <c r="J257" s="14"/>
      <c r="K257" s="283"/>
      <c r="L257" s="14"/>
      <c r="M257" s="157"/>
      <c r="N257" s="75"/>
      <c r="O257" s="75"/>
      <c r="P257" s="75"/>
      <c r="Q257" s="75"/>
      <c r="R257" s="75"/>
      <c r="S257" s="157"/>
      <c r="T257" s="14"/>
      <c r="U257" s="14"/>
      <c r="V257" s="75"/>
      <c r="W257" s="75"/>
      <c r="X257" s="75"/>
      <c r="Y257" s="14"/>
      <c r="Z257" s="75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157"/>
      <c r="H258" s="157"/>
      <c r="I258" s="157"/>
      <c r="J258" s="14"/>
      <c r="K258" s="283"/>
      <c r="L258" s="14"/>
      <c r="M258" s="157"/>
      <c r="N258" s="75"/>
      <c r="O258" s="75"/>
      <c r="P258" s="75"/>
      <c r="Q258" s="75"/>
      <c r="R258" s="75"/>
      <c r="S258" s="157"/>
      <c r="T258" s="14"/>
      <c r="U258" s="14"/>
      <c r="V258" s="75"/>
      <c r="W258" s="75"/>
      <c r="X258" s="75"/>
      <c r="Y258" s="14"/>
      <c r="Z258" s="75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157"/>
      <c r="H259" s="157"/>
      <c r="I259" s="157"/>
      <c r="J259" s="14"/>
      <c r="K259" s="283"/>
      <c r="L259" s="14"/>
      <c r="M259" s="157"/>
      <c r="N259" s="75"/>
      <c r="O259" s="75"/>
      <c r="P259" s="75"/>
      <c r="Q259" s="75"/>
      <c r="R259" s="75"/>
      <c r="S259" s="157"/>
      <c r="T259" s="14"/>
      <c r="U259" s="14"/>
      <c r="V259" s="75"/>
      <c r="W259" s="75"/>
      <c r="X259" s="75"/>
      <c r="Y259" s="14"/>
      <c r="Z259" s="75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157"/>
      <c r="H260" s="157"/>
      <c r="I260" s="157"/>
      <c r="J260" s="14"/>
      <c r="K260" s="283"/>
      <c r="L260" s="14"/>
      <c r="M260" s="157"/>
      <c r="N260" s="75"/>
      <c r="O260" s="75"/>
      <c r="P260" s="75"/>
      <c r="Q260" s="75"/>
      <c r="R260" s="75"/>
      <c r="S260" s="157"/>
      <c r="T260" s="14"/>
      <c r="U260" s="14"/>
      <c r="V260" s="75"/>
      <c r="W260" s="75"/>
      <c r="X260" s="75"/>
      <c r="Y260" s="14"/>
      <c r="Z260" s="75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157"/>
      <c r="H261" s="157"/>
      <c r="I261" s="157"/>
      <c r="J261" s="14"/>
      <c r="K261" s="283"/>
      <c r="L261" s="14"/>
      <c r="M261" s="157"/>
      <c r="N261" s="75"/>
      <c r="O261" s="75"/>
      <c r="P261" s="75"/>
      <c r="Q261" s="75"/>
      <c r="R261" s="75"/>
      <c r="S261" s="157"/>
      <c r="T261" s="14"/>
      <c r="U261" s="14"/>
      <c r="V261" s="75"/>
      <c r="W261" s="75"/>
      <c r="X261" s="75"/>
      <c r="Y261" s="14"/>
      <c r="Z261" s="75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157"/>
      <c r="H262" s="157"/>
      <c r="I262" s="157"/>
      <c r="J262" s="14"/>
      <c r="K262" s="283"/>
      <c r="L262" s="14"/>
      <c r="M262" s="157"/>
      <c r="N262" s="75"/>
      <c r="O262" s="75"/>
      <c r="P262" s="75"/>
      <c r="Q262" s="75"/>
      <c r="R262" s="75"/>
      <c r="S262" s="157"/>
      <c r="T262" s="14"/>
      <c r="U262" s="14"/>
      <c r="V262" s="75"/>
      <c r="W262" s="75"/>
      <c r="X262" s="75"/>
      <c r="Y262" s="14"/>
      <c r="Z262" s="75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157"/>
      <c r="H263" s="157"/>
      <c r="I263" s="157"/>
      <c r="J263" s="14"/>
      <c r="K263" s="283"/>
      <c r="L263" s="14"/>
      <c r="M263" s="157"/>
      <c r="N263" s="75"/>
      <c r="O263" s="75"/>
      <c r="P263" s="75"/>
      <c r="Q263" s="75"/>
      <c r="R263" s="75"/>
      <c r="S263" s="157"/>
      <c r="T263" s="14"/>
      <c r="U263" s="14"/>
      <c r="V263" s="75"/>
      <c r="W263" s="75"/>
      <c r="X263" s="75"/>
      <c r="Y263" s="14"/>
      <c r="Z263" s="75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157"/>
      <c r="H264" s="157"/>
      <c r="I264" s="157"/>
      <c r="J264" s="14"/>
      <c r="K264" s="283"/>
      <c r="L264" s="14"/>
      <c r="M264" s="157"/>
      <c r="N264" s="75"/>
      <c r="O264" s="75"/>
      <c r="P264" s="75"/>
      <c r="Q264" s="75"/>
      <c r="R264" s="75"/>
      <c r="S264" s="157"/>
      <c r="T264" s="14"/>
      <c r="U264" s="14"/>
      <c r="V264" s="75"/>
      <c r="W264" s="75"/>
      <c r="X264" s="75"/>
      <c r="Y264" s="14"/>
      <c r="Z264" s="75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157"/>
      <c r="H265" s="157"/>
      <c r="I265" s="157"/>
      <c r="J265" s="14"/>
      <c r="K265" s="283"/>
      <c r="L265" s="14"/>
      <c r="M265" s="157"/>
      <c r="N265" s="75"/>
      <c r="O265" s="75"/>
      <c r="P265" s="75"/>
      <c r="Q265" s="75"/>
      <c r="R265" s="75"/>
      <c r="S265" s="157"/>
      <c r="T265" s="14"/>
      <c r="U265" s="14"/>
      <c r="V265" s="75"/>
      <c r="W265" s="75"/>
      <c r="X265" s="75"/>
      <c r="Y265" s="14"/>
      <c r="Z265" s="75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157"/>
      <c r="H266" s="157"/>
      <c r="I266" s="157"/>
      <c r="J266" s="14"/>
      <c r="K266" s="283"/>
      <c r="L266" s="14"/>
      <c r="M266" s="157"/>
      <c r="N266" s="75"/>
      <c r="O266" s="75"/>
      <c r="P266" s="75"/>
      <c r="Q266" s="75"/>
      <c r="R266" s="75"/>
      <c r="S266" s="157"/>
      <c r="T266" s="14"/>
      <c r="U266" s="14"/>
      <c r="V266" s="75"/>
      <c r="W266" s="75"/>
      <c r="X266" s="75"/>
      <c r="Y266" s="14"/>
      <c r="Z266" s="75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157"/>
      <c r="H267" s="157"/>
      <c r="I267" s="157"/>
      <c r="J267" s="14"/>
      <c r="K267" s="283"/>
      <c r="L267" s="14"/>
      <c r="M267" s="157"/>
      <c r="N267" s="75"/>
      <c r="O267" s="75"/>
      <c r="P267" s="75"/>
      <c r="Q267" s="75"/>
      <c r="R267" s="75"/>
      <c r="S267" s="157"/>
      <c r="T267" s="14"/>
      <c r="U267" s="14"/>
      <c r="V267" s="75"/>
      <c r="W267" s="75"/>
      <c r="X267" s="75"/>
      <c r="Y267" s="14"/>
      <c r="Z267" s="75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157"/>
      <c r="H268" s="157"/>
      <c r="I268" s="157"/>
      <c r="J268" s="14"/>
      <c r="K268" s="283"/>
      <c r="L268" s="14"/>
      <c r="M268" s="157"/>
      <c r="N268" s="75"/>
      <c r="O268" s="75"/>
      <c r="P268" s="75"/>
      <c r="Q268" s="75"/>
      <c r="R268" s="75"/>
      <c r="S268" s="157"/>
      <c r="T268" s="14"/>
      <c r="U268" s="14"/>
      <c r="V268" s="75"/>
      <c r="W268" s="75"/>
      <c r="X268" s="75"/>
      <c r="Y268" s="14"/>
      <c r="Z268" s="75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157"/>
      <c r="H269" s="157"/>
      <c r="I269" s="157"/>
      <c r="J269" s="14"/>
      <c r="K269" s="283"/>
      <c r="L269" s="14"/>
      <c r="M269" s="157"/>
      <c r="N269" s="75"/>
      <c r="O269" s="75"/>
      <c r="P269" s="75"/>
      <c r="Q269" s="75"/>
      <c r="R269" s="75"/>
      <c r="S269" s="157"/>
      <c r="T269" s="14"/>
      <c r="U269" s="14"/>
      <c r="V269" s="75"/>
      <c r="W269" s="75"/>
      <c r="X269" s="75"/>
      <c r="Y269" s="14"/>
      <c r="Z269" s="75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157"/>
      <c r="H270" s="157"/>
      <c r="I270" s="157"/>
      <c r="J270" s="14"/>
      <c r="K270" s="283"/>
      <c r="L270" s="14"/>
      <c r="M270" s="157"/>
      <c r="N270" s="75"/>
      <c r="O270" s="75"/>
      <c r="P270" s="75"/>
      <c r="Q270" s="75"/>
      <c r="R270" s="75"/>
      <c r="S270" s="157"/>
      <c r="T270" s="14"/>
      <c r="U270" s="14"/>
      <c r="V270" s="75"/>
      <c r="W270" s="75"/>
      <c r="X270" s="75"/>
      <c r="Y270" s="14"/>
      <c r="Z270" s="75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157"/>
      <c r="H271" s="157"/>
      <c r="I271" s="157"/>
      <c r="J271" s="14"/>
      <c r="K271" s="283"/>
      <c r="L271" s="14"/>
      <c r="M271" s="157"/>
      <c r="N271" s="75"/>
      <c r="O271" s="75"/>
      <c r="P271" s="75"/>
      <c r="Q271" s="75"/>
      <c r="R271" s="75"/>
      <c r="S271" s="157"/>
      <c r="T271" s="14"/>
      <c r="U271" s="14"/>
      <c r="V271" s="75"/>
      <c r="W271" s="75"/>
      <c r="X271" s="75"/>
      <c r="Y271" s="14"/>
      <c r="Z271" s="75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157"/>
      <c r="H272" s="157"/>
      <c r="I272" s="157"/>
      <c r="J272" s="14"/>
      <c r="K272" s="283"/>
      <c r="L272" s="14"/>
      <c r="M272" s="157"/>
      <c r="N272" s="75"/>
      <c r="O272" s="75"/>
      <c r="P272" s="75"/>
      <c r="Q272" s="75"/>
      <c r="R272" s="75"/>
      <c r="S272" s="157"/>
      <c r="T272" s="14"/>
      <c r="U272" s="14"/>
      <c r="V272" s="75"/>
      <c r="W272" s="75"/>
      <c r="X272" s="75"/>
      <c r="Y272" s="14"/>
      <c r="Z272" s="75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1:53">
      <c r="G273" s="157"/>
      <c r="H273" s="157"/>
      <c r="I273" s="157"/>
      <c r="J273" s="14"/>
      <c r="K273" s="283"/>
      <c r="L273" s="14"/>
      <c r="M273" s="157"/>
      <c r="N273" s="75"/>
      <c r="O273" s="75"/>
      <c r="P273" s="75"/>
      <c r="Q273" s="75"/>
      <c r="R273" s="75"/>
      <c r="S273" s="157"/>
      <c r="T273" s="14"/>
      <c r="U273" s="14"/>
      <c r="V273" s="75"/>
      <c r="W273" s="75"/>
      <c r="X273" s="75"/>
      <c r="Y273" s="14"/>
      <c r="Z273" s="75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1:53">
      <c r="G274" s="157"/>
      <c r="H274" s="157"/>
      <c r="I274" s="157"/>
      <c r="J274" s="14"/>
      <c r="K274" s="283"/>
      <c r="L274" s="14"/>
      <c r="M274" s="157"/>
      <c r="N274" s="75"/>
      <c r="O274" s="75"/>
      <c r="P274" s="75"/>
      <c r="Q274" s="75"/>
      <c r="R274" s="75"/>
      <c r="S274" s="157"/>
      <c r="T274" s="14"/>
      <c r="U274" s="14"/>
      <c r="V274" s="75"/>
      <c r="W274" s="75"/>
      <c r="X274" s="75"/>
      <c r="Y274" s="14"/>
      <c r="Z274" s="75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1:53">
      <c r="G275" s="157"/>
      <c r="H275" s="157"/>
      <c r="I275" s="157"/>
      <c r="J275" s="14"/>
      <c r="K275" s="283"/>
      <c r="L275" s="14"/>
      <c r="M275" s="157"/>
      <c r="N275" s="75"/>
      <c r="O275" s="75"/>
      <c r="P275" s="75"/>
      <c r="Q275" s="75"/>
      <c r="R275" s="75"/>
      <c r="S275" s="157"/>
      <c r="T275" s="14"/>
      <c r="U275" s="14"/>
      <c r="V275" s="75"/>
      <c r="W275" s="75"/>
      <c r="X275" s="75"/>
      <c r="Y275" s="14"/>
      <c r="Z275" s="75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1:53">
      <c r="G276" s="157"/>
      <c r="H276" s="157"/>
      <c r="I276" s="157"/>
      <c r="J276" s="14"/>
      <c r="K276" s="283"/>
      <c r="L276" s="14"/>
      <c r="M276" s="157"/>
      <c r="N276" s="76"/>
      <c r="O276" s="75"/>
      <c r="P276" s="75"/>
      <c r="Q276" s="75"/>
      <c r="R276" s="75"/>
      <c r="S276" s="157"/>
      <c r="T276" s="14"/>
      <c r="U276" s="14"/>
      <c r="V276" s="75"/>
      <c r="W276" s="75"/>
      <c r="X276" s="75"/>
      <c r="Y276" s="14"/>
      <c r="Z276" s="75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1:53">
      <c r="G277" s="157"/>
      <c r="H277" s="157"/>
      <c r="I277" s="157"/>
      <c r="J277" s="14"/>
      <c r="K277" s="283"/>
      <c r="L277" s="14"/>
      <c r="M277" s="157"/>
      <c r="N277" s="77"/>
      <c r="O277" s="76"/>
      <c r="P277" s="76"/>
      <c r="Q277" s="76"/>
      <c r="R277" s="76"/>
      <c r="S277" s="158"/>
      <c r="T277" s="31"/>
      <c r="U277" s="31"/>
      <c r="V277" s="76"/>
      <c r="W277" s="76"/>
    </row>
    <row r="278" spans="1:53">
      <c r="G278" s="157"/>
      <c r="H278" s="157"/>
      <c r="I278" s="157"/>
      <c r="J278" s="14"/>
      <c r="K278" s="283"/>
      <c r="L278" s="14"/>
      <c r="M278" s="157"/>
      <c r="N278" s="77"/>
      <c r="O278" s="77"/>
      <c r="P278" s="77"/>
      <c r="Q278" s="77"/>
      <c r="R278" s="77"/>
      <c r="S278" s="159"/>
      <c r="T278" s="35"/>
      <c r="U278" s="35"/>
      <c r="V278" s="77"/>
      <c r="W278" s="77"/>
    </row>
    <row r="279" spans="1:53">
      <c r="G279" s="157"/>
      <c r="H279" s="157"/>
      <c r="I279" s="157"/>
      <c r="J279" s="14"/>
      <c r="K279" s="283"/>
      <c r="L279" s="14"/>
      <c r="M279" s="157"/>
      <c r="N279" s="77"/>
      <c r="O279" s="77"/>
      <c r="P279" s="77"/>
      <c r="Q279" s="77"/>
      <c r="R279" s="77"/>
      <c r="S279" s="159"/>
      <c r="T279" s="35"/>
      <c r="U279" s="35"/>
      <c r="V279" s="77"/>
      <c r="W279" s="77"/>
    </row>
    <row r="280" spans="1:53">
      <c r="G280" s="157"/>
      <c r="H280" s="157"/>
      <c r="I280" s="157"/>
      <c r="J280" s="14"/>
      <c r="K280" s="283"/>
      <c r="L280" s="14"/>
      <c r="M280" s="157"/>
      <c r="N280" s="77"/>
      <c r="O280" s="77"/>
      <c r="P280" s="77"/>
      <c r="Q280" s="77"/>
      <c r="R280" s="77"/>
      <c r="S280" s="159"/>
      <c r="T280" s="35"/>
      <c r="U280" s="35"/>
      <c r="V280" s="77"/>
      <c r="W280" s="77"/>
    </row>
    <row r="281" spans="1:53">
      <c r="G281" s="157"/>
      <c r="H281" s="157"/>
      <c r="I281" s="157"/>
      <c r="J281" s="14"/>
      <c r="K281" s="283"/>
      <c r="L281" s="14"/>
      <c r="M281" s="157"/>
      <c r="N281" s="77"/>
      <c r="O281" s="77"/>
      <c r="P281" s="77"/>
      <c r="Q281" s="77"/>
      <c r="R281" s="77"/>
      <c r="S281" s="159"/>
      <c r="T281" s="35"/>
      <c r="U281" s="35"/>
      <c r="V281" s="77"/>
      <c r="W281" s="77"/>
    </row>
    <row r="282" spans="1:53">
      <c r="G282" s="157"/>
      <c r="H282" s="157"/>
      <c r="I282" s="157"/>
      <c r="J282" s="14"/>
      <c r="K282" s="283"/>
      <c r="L282" s="14"/>
      <c r="M282" s="157"/>
      <c r="N282" s="77"/>
      <c r="O282" s="77"/>
      <c r="P282" s="77"/>
      <c r="Q282" s="77"/>
      <c r="R282" s="77"/>
      <c r="S282" s="159"/>
      <c r="T282" s="35"/>
      <c r="U282" s="35"/>
      <c r="V282" s="77"/>
      <c r="W282" s="77"/>
    </row>
    <row r="283" spans="1:53">
      <c r="G283" s="157"/>
      <c r="H283" s="157"/>
      <c r="I283" s="157"/>
      <c r="J283" s="14"/>
      <c r="K283" s="283"/>
      <c r="L283" s="14"/>
      <c r="M283" s="157"/>
      <c r="N283" s="77"/>
      <c r="O283" s="77"/>
      <c r="P283" s="77"/>
      <c r="Q283" s="77"/>
      <c r="R283" s="77"/>
      <c r="S283" s="159"/>
      <c r="T283" s="35"/>
      <c r="U283" s="35"/>
      <c r="V283" s="77"/>
      <c r="W283" s="77"/>
    </row>
    <row r="284" spans="1:53" s="11" customFormat="1">
      <c r="A284"/>
      <c r="B284"/>
      <c r="C284"/>
      <c r="D284"/>
      <c r="E284"/>
      <c r="G284" s="157"/>
      <c r="H284" s="157"/>
      <c r="I284" s="157"/>
      <c r="J284" s="14"/>
      <c r="K284" s="283"/>
      <c r="L284" s="14"/>
      <c r="M284" s="157"/>
      <c r="N284" s="77"/>
      <c r="O284" s="77"/>
      <c r="P284" s="77"/>
      <c r="Q284" s="77"/>
      <c r="R284" s="77"/>
      <c r="S284" s="159"/>
      <c r="T284" s="35"/>
      <c r="U284" s="35"/>
      <c r="V284" s="77"/>
      <c r="W284" s="77"/>
      <c r="Y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s="11" customFormat="1">
      <c r="A285"/>
      <c r="B285"/>
      <c r="C285"/>
      <c r="D285"/>
      <c r="E285"/>
      <c r="G285" s="157"/>
      <c r="H285" s="157"/>
      <c r="I285" s="157"/>
      <c r="J285" s="14"/>
      <c r="K285" s="283"/>
      <c r="L285" s="14"/>
      <c r="M285" s="157"/>
      <c r="N285" s="77"/>
      <c r="O285" s="77"/>
      <c r="P285" s="77"/>
      <c r="Q285" s="77"/>
      <c r="R285" s="77"/>
      <c r="S285" s="159"/>
      <c r="T285" s="35"/>
      <c r="U285" s="35"/>
      <c r="V285" s="77"/>
      <c r="W285" s="77"/>
      <c r="Y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s="11" customFormat="1">
      <c r="A286"/>
      <c r="B286"/>
      <c r="C286"/>
      <c r="D286"/>
      <c r="E286"/>
      <c r="G286" s="157"/>
      <c r="H286" s="157"/>
      <c r="I286" s="157"/>
      <c r="J286" s="14"/>
      <c r="K286" s="283"/>
      <c r="L286" s="14"/>
      <c r="M286" s="157"/>
      <c r="N286" s="77"/>
      <c r="O286" s="77"/>
      <c r="P286" s="77"/>
      <c r="Q286" s="77"/>
      <c r="R286" s="77"/>
      <c r="S286" s="159"/>
      <c r="T286" s="35"/>
      <c r="U286" s="35"/>
      <c r="V286" s="77"/>
      <c r="W286" s="77"/>
      <c r="Y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s="11" customFormat="1">
      <c r="A287" s="31"/>
      <c r="B287" s="31"/>
      <c r="C287" s="31"/>
      <c r="D287" s="31"/>
      <c r="E287" s="31"/>
      <c r="F287" s="76"/>
      <c r="G287" s="158"/>
      <c r="H287" s="158"/>
      <c r="I287" s="158"/>
      <c r="J287" s="31"/>
      <c r="K287" s="284"/>
      <c r="L287" s="31"/>
      <c r="M287" s="158"/>
      <c r="N287" s="77"/>
      <c r="O287" s="77"/>
      <c r="P287" s="77"/>
      <c r="Q287" s="77"/>
      <c r="R287" s="77"/>
      <c r="S287" s="159"/>
      <c r="T287" s="35"/>
      <c r="U287" s="35"/>
      <c r="V287" s="77"/>
      <c r="W287" s="77"/>
      <c r="Y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s="11" customFormat="1">
      <c r="A288" s="35"/>
      <c r="B288" s="35"/>
      <c r="C288" s="35"/>
      <c r="D288" s="35"/>
      <c r="E288" s="35"/>
      <c r="F288" s="77"/>
      <c r="G288" s="159"/>
      <c r="H288" s="159"/>
      <c r="I288" s="159"/>
      <c r="J288" s="35"/>
      <c r="K288" s="285"/>
      <c r="L288" s="35"/>
      <c r="M288" s="159"/>
      <c r="N288" s="77"/>
      <c r="O288" s="77"/>
      <c r="P288" s="77"/>
      <c r="Q288" s="77"/>
      <c r="R288" s="77"/>
      <c r="S288" s="159"/>
      <c r="T288" s="35"/>
      <c r="U288" s="35"/>
      <c r="V288" s="77"/>
      <c r="W288" s="77"/>
      <c r="Y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11" customFormat="1">
      <c r="A289" s="35"/>
      <c r="B289" s="35"/>
      <c r="C289" s="35"/>
      <c r="D289" s="35"/>
      <c r="E289" s="35"/>
      <c r="F289" s="77"/>
      <c r="G289" s="159"/>
      <c r="H289" s="159"/>
      <c r="I289" s="159"/>
      <c r="J289" s="35"/>
      <c r="K289" s="285"/>
      <c r="L289" s="35"/>
      <c r="M289" s="159"/>
      <c r="N289" s="77"/>
      <c r="O289" s="77"/>
      <c r="P289" s="77"/>
      <c r="Q289" s="77"/>
      <c r="R289" s="77"/>
      <c r="S289" s="159"/>
      <c r="T289" s="35"/>
      <c r="U289" s="35"/>
      <c r="V289" s="77"/>
      <c r="W289" s="77"/>
      <c r="Y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s="11" customFormat="1">
      <c r="A290" s="35"/>
      <c r="B290" s="35"/>
      <c r="C290" s="35"/>
      <c r="D290" s="35"/>
      <c r="E290" s="35"/>
      <c r="F290" s="77"/>
      <c r="G290" s="159"/>
      <c r="H290" s="159"/>
      <c r="I290" s="159"/>
      <c r="J290" s="35"/>
      <c r="K290" s="285"/>
      <c r="L290" s="35"/>
      <c r="M290" s="159"/>
      <c r="N290" s="77"/>
      <c r="O290" s="77"/>
      <c r="P290" s="77"/>
      <c r="Q290" s="77"/>
      <c r="R290" s="77"/>
      <c r="S290" s="159"/>
      <c r="T290" s="35"/>
      <c r="U290" s="35"/>
      <c r="V290" s="77"/>
      <c r="W290" s="77"/>
      <c r="Y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11" customFormat="1">
      <c r="A291" s="35"/>
      <c r="B291" s="35"/>
      <c r="C291" s="35"/>
      <c r="D291" s="35"/>
      <c r="E291" s="35"/>
      <c r="F291" s="77"/>
      <c r="G291" s="159"/>
      <c r="H291" s="159"/>
      <c r="I291" s="159"/>
      <c r="J291" s="35"/>
      <c r="K291" s="285"/>
      <c r="L291" s="35"/>
      <c r="M291" s="159"/>
      <c r="N291" s="77"/>
      <c r="O291" s="77"/>
      <c r="P291" s="77"/>
      <c r="Q291" s="77"/>
      <c r="R291" s="77"/>
      <c r="S291" s="159"/>
      <c r="T291" s="35"/>
      <c r="U291" s="35"/>
      <c r="V291" s="77"/>
      <c r="W291" s="77"/>
      <c r="Y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s="11" customFormat="1">
      <c r="A292" s="35"/>
      <c r="B292" s="35"/>
      <c r="C292" s="35"/>
      <c r="D292" s="35"/>
      <c r="E292" s="35"/>
      <c r="F292" s="77"/>
      <c r="G292" s="159"/>
      <c r="H292" s="159"/>
      <c r="I292" s="159"/>
      <c r="J292" s="35"/>
      <c r="K292" s="285"/>
      <c r="L292" s="35"/>
      <c r="M292" s="159"/>
      <c r="N292" s="77"/>
      <c r="O292" s="77"/>
      <c r="P292" s="77"/>
      <c r="Q292" s="77"/>
      <c r="R292" s="77"/>
      <c r="S292" s="159"/>
      <c r="T292" s="35"/>
      <c r="U292" s="35"/>
      <c r="V292" s="77"/>
      <c r="W292" s="77"/>
      <c r="Y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1" customFormat="1">
      <c r="A293" s="35"/>
      <c r="B293" s="35"/>
      <c r="C293" s="35"/>
      <c r="D293" s="35"/>
      <c r="E293" s="35"/>
      <c r="F293" s="77"/>
      <c r="G293" s="159"/>
      <c r="H293" s="159"/>
      <c r="I293" s="159"/>
      <c r="J293" s="35"/>
      <c r="K293" s="285"/>
      <c r="L293" s="35"/>
      <c r="M293" s="159"/>
      <c r="N293" s="77"/>
      <c r="O293" s="77"/>
      <c r="P293" s="77"/>
      <c r="Q293" s="77"/>
      <c r="R293" s="77"/>
      <c r="S293" s="159"/>
      <c r="T293" s="35"/>
      <c r="U293" s="35"/>
      <c r="V293" s="77"/>
      <c r="W293" s="77"/>
      <c r="Y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1" customFormat="1">
      <c r="A294" s="35"/>
      <c r="B294" s="35"/>
      <c r="C294" s="35"/>
      <c r="D294" s="35"/>
      <c r="E294" s="35"/>
      <c r="F294" s="77"/>
      <c r="G294" s="159"/>
      <c r="H294" s="159"/>
      <c r="I294" s="159"/>
      <c r="J294" s="35"/>
      <c r="K294" s="285"/>
      <c r="L294" s="35"/>
      <c r="M294" s="159"/>
      <c r="N294" s="77"/>
      <c r="O294" s="77"/>
      <c r="P294" s="77"/>
      <c r="Q294" s="77"/>
      <c r="R294" s="77"/>
      <c r="S294" s="159"/>
      <c r="T294" s="35"/>
      <c r="U294" s="35"/>
      <c r="V294" s="77"/>
      <c r="W294" s="77"/>
      <c r="Y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s="11" customFormat="1">
      <c r="A295" s="35"/>
      <c r="B295" s="35"/>
      <c r="C295" s="35"/>
      <c r="D295" s="35"/>
      <c r="E295" s="35"/>
      <c r="F295" s="77"/>
      <c r="G295" s="159"/>
      <c r="H295" s="159"/>
      <c r="I295" s="159"/>
      <c r="J295" s="35"/>
      <c r="K295" s="285"/>
      <c r="L295" s="35"/>
      <c r="M295" s="159"/>
      <c r="N295" s="77"/>
      <c r="O295" s="77"/>
      <c r="P295" s="77"/>
      <c r="Q295" s="77"/>
      <c r="R295" s="77"/>
      <c r="S295" s="159"/>
      <c r="T295" s="35"/>
      <c r="U295" s="35"/>
      <c r="V295" s="77"/>
      <c r="W295" s="77"/>
      <c r="Y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s="11" customFormat="1">
      <c r="A296" s="35"/>
      <c r="B296" s="35"/>
      <c r="C296" s="35"/>
      <c r="D296" s="35"/>
      <c r="E296" s="35"/>
      <c r="F296" s="77"/>
      <c r="G296" s="159"/>
      <c r="H296" s="159"/>
      <c r="I296" s="159"/>
      <c r="J296" s="35"/>
      <c r="K296" s="285"/>
      <c r="L296" s="35"/>
      <c r="M296" s="159"/>
      <c r="N296" s="77"/>
      <c r="O296" s="77"/>
      <c r="P296" s="77"/>
      <c r="Q296" s="77"/>
      <c r="R296" s="77"/>
      <c r="S296" s="159"/>
      <c r="T296" s="35"/>
      <c r="U296" s="35"/>
      <c r="V296" s="77"/>
      <c r="W296" s="77"/>
      <c r="Y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s="11" customFormat="1">
      <c r="A297" s="35"/>
      <c r="B297" s="35"/>
      <c r="C297" s="35"/>
      <c r="D297" s="35"/>
      <c r="E297" s="35"/>
      <c r="F297" s="77"/>
      <c r="G297" s="159"/>
      <c r="H297" s="159"/>
      <c r="I297" s="159"/>
      <c r="J297" s="35"/>
      <c r="K297" s="285"/>
      <c r="L297" s="35"/>
      <c r="M297" s="159"/>
      <c r="N297" s="77"/>
      <c r="O297" s="77"/>
      <c r="P297" s="77"/>
      <c r="Q297" s="77"/>
      <c r="R297" s="77"/>
      <c r="S297" s="159"/>
      <c r="T297" s="35"/>
      <c r="U297" s="35"/>
      <c r="V297" s="77"/>
      <c r="W297" s="77"/>
      <c r="Y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s="11" customFormat="1">
      <c r="A298" s="35"/>
      <c r="B298" s="35"/>
      <c r="C298" s="35"/>
      <c r="D298" s="35"/>
      <c r="E298" s="35"/>
      <c r="F298" s="77"/>
      <c r="G298" s="159"/>
      <c r="H298" s="159"/>
      <c r="I298" s="159"/>
      <c r="J298" s="35"/>
      <c r="K298" s="285"/>
      <c r="L298" s="35"/>
      <c r="M298" s="159"/>
      <c r="N298" s="77"/>
      <c r="O298" s="77"/>
      <c r="P298" s="77"/>
      <c r="Q298" s="77"/>
      <c r="R298" s="77"/>
      <c r="S298" s="159"/>
      <c r="T298" s="35"/>
      <c r="U298" s="35"/>
      <c r="V298" s="77"/>
      <c r="W298" s="77"/>
      <c r="Y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s="11" customFormat="1">
      <c r="A299" s="35"/>
      <c r="B299" s="35"/>
      <c r="C299" s="35"/>
      <c r="D299" s="35"/>
      <c r="E299" s="35"/>
      <c r="F299" s="77"/>
      <c r="G299" s="159"/>
      <c r="H299" s="159"/>
      <c r="I299" s="159"/>
      <c r="J299" s="35"/>
      <c r="K299" s="285"/>
      <c r="L299" s="35"/>
      <c r="M299" s="159"/>
      <c r="N299" s="77"/>
      <c r="O299" s="77"/>
      <c r="P299" s="77"/>
      <c r="Q299" s="77"/>
      <c r="R299" s="77"/>
      <c r="S299" s="159"/>
      <c r="T299" s="35"/>
      <c r="U299" s="35"/>
      <c r="V299" s="77"/>
      <c r="W299" s="77"/>
      <c r="Y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s="11" customFormat="1">
      <c r="A300" s="35"/>
      <c r="B300" s="35"/>
      <c r="C300" s="35"/>
      <c r="D300" s="35"/>
      <c r="E300" s="35"/>
      <c r="F300" s="77"/>
      <c r="G300" s="159"/>
      <c r="H300" s="159"/>
      <c r="I300" s="159"/>
      <c r="J300" s="35"/>
      <c r="K300" s="285"/>
      <c r="L300" s="35"/>
      <c r="M300" s="159"/>
      <c r="N300" s="77"/>
      <c r="O300" s="77"/>
      <c r="P300" s="77"/>
      <c r="Q300" s="77"/>
      <c r="R300" s="77"/>
      <c r="S300" s="159"/>
      <c r="T300" s="35"/>
      <c r="U300" s="35"/>
      <c r="V300" s="77"/>
      <c r="W300" s="77"/>
      <c r="Y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s="11" customFormat="1">
      <c r="A301" s="35"/>
      <c r="B301" s="35"/>
      <c r="C301" s="35"/>
      <c r="D301" s="35"/>
      <c r="E301" s="35"/>
      <c r="F301" s="77"/>
      <c r="G301" s="159"/>
      <c r="H301" s="159"/>
      <c r="I301" s="159"/>
      <c r="J301" s="35"/>
      <c r="K301" s="285"/>
      <c r="L301" s="35"/>
      <c r="M301" s="159"/>
      <c r="N301" s="77"/>
      <c r="O301" s="77"/>
      <c r="P301" s="77"/>
      <c r="Q301" s="77"/>
      <c r="R301" s="77"/>
      <c r="S301" s="159"/>
      <c r="T301" s="35"/>
      <c r="U301" s="35"/>
      <c r="V301" s="77"/>
      <c r="W301" s="77"/>
      <c r="Y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s="11" customFormat="1">
      <c r="A302" s="35"/>
      <c r="B302" s="35"/>
      <c r="C302" s="35"/>
      <c r="D302" s="35"/>
      <c r="E302" s="35"/>
      <c r="F302" s="77"/>
      <c r="G302" s="159"/>
      <c r="H302" s="159"/>
      <c r="I302" s="159"/>
      <c r="J302" s="35"/>
      <c r="K302" s="285"/>
      <c r="L302" s="35"/>
      <c r="M302" s="159"/>
      <c r="N302" s="77"/>
      <c r="O302" s="77"/>
      <c r="P302" s="77"/>
      <c r="Q302" s="77"/>
      <c r="R302" s="77"/>
      <c r="S302" s="159"/>
      <c r="T302" s="35"/>
      <c r="U302" s="35"/>
      <c r="V302" s="77"/>
      <c r="W302" s="77"/>
      <c r="Y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s="11" customFormat="1">
      <c r="A303" s="35"/>
      <c r="B303" s="35"/>
      <c r="C303" s="35"/>
      <c r="D303" s="35"/>
      <c r="E303" s="35"/>
      <c r="F303" s="77"/>
      <c r="G303" s="159"/>
      <c r="H303" s="159"/>
      <c r="I303" s="159"/>
      <c r="J303" s="35"/>
      <c r="K303" s="285"/>
      <c r="L303" s="35"/>
      <c r="M303" s="159"/>
      <c r="N303" s="77"/>
      <c r="O303" s="77"/>
      <c r="P303" s="77"/>
      <c r="Q303" s="77"/>
      <c r="R303" s="77"/>
      <c r="S303" s="159"/>
      <c r="T303" s="35"/>
      <c r="U303" s="35"/>
      <c r="V303" s="77"/>
      <c r="W303" s="77"/>
      <c r="Y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11" customFormat="1">
      <c r="A304" s="35"/>
      <c r="B304" s="35"/>
      <c r="C304" s="35"/>
      <c r="D304" s="35"/>
      <c r="E304" s="35"/>
      <c r="F304" s="77"/>
      <c r="G304" s="159"/>
      <c r="H304" s="159"/>
      <c r="I304" s="159"/>
      <c r="J304" s="35"/>
      <c r="K304" s="285"/>
      <c r="L304" s="35"/>
      <c r="M304" s="159"/>
      <c r="N304" s="77"/>
      <c r="O304" s="77"/>
      <c r="P304" s="77"/>
      <c r="Q304" s="77"/>
      <c r="R304" s="77"/>
      <c r="S304" s="159"/>
      <c r="T304" s="35"/>
      <c r="U304" s="35"/>
      <c r="V304" s="77"/>
      <c r="W304" s="77"/>
      <c r="Y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s="11" customFormat="1">
      <c r="A305" s="35"/>
      <c r="B305" s="35"/>
      <c r="C305" s="35"/>
      <c r="D305" s="35"/>
      <c r="E305" s="35"/>
      <c r="F305" s="77"/>
      <c r="G305" s="159"/>
      <c r="H305" s="159"/>
      <c r="I305" s="159"/>
      <c r="J305" s="35"/>
      <c r="K305" s="285"/>
      <c r="L305" s="35"/>
      <c r="M305" s="159"/>
      <c r="N305" s="77"/>
      <c r="O305" s="77"/>
      <c r="P305" s="77"/>
      <c r="Q305" s="77"/>
      <c r="R305" s="77"/>
      <c r="S305" s="159"/>
      <c r="T305" s="35"/>
      <c r="U305" s="35"/>
      <c r="V305" s="77"/>
      <c r="W305" s="77"/>
      <c r="Y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s="11" customFormat="1">
      <c r="A306" s="35"/>
      <c r="B306" s="35"/>
      <c r="C306" s="35"/>
      <c r="D306" s="35"/>
      <c r="E306" s="35"/>
      <c r="F306" s="77"/>
      <c r="G306" s="159"/>
      <c r="H306" s="159"/>
      <c r="I306" s="159"/>
      <c r="J306" s="35"/>
      <c r="K306" s="285"/>
      <c r="L306" s="35"/>
      <c r="M306" s="159"/>
      <c r="N306" s="77"/>
      <c r="O306" s="77"/>
      <c r="P306" s="77"/>
      <c r="Q306" s="77"/>
      <c r="R306" s="77"/>
      <c r="S306" s="159"/>
      <c r="T306" s="35"/>
      <c r="U306" s="35"/>
      <c r="V306" s="77"/>
      <c r="W306" s="77"/>
      <c r="Y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s="11" customFormat="1">
      <c r="A307" s="35"/>
      <c r="B307" s="35"/>
      <c r="C307" s="35"/>
      <c r="D307" s="35"/>
      <c r="E307" s="35"/>
      <c r="F307" s="77"/>
      <c r="G307" s="159"/>
      <c r="H307" s="159"/>
      <c r="I307" s="159"/>
      <c r="J307" s="35"/>
      <c r="K307" s="285"/>
      <c r="L307" s="35"/>
      <c r="M307" s="159"/>
      <c r="N307" s="77"/>
      <c r="O307" s="77"/>
      <c r="P307" s="77"/>
      <c r="Q307" s="77"/>
      <c r="R307" s="77"/>
      <c r="S307" s="159"/>
      <c r="T307" s="35"/>
      <c r="U307" s="35"/>
      <c r="V307" s="77"/>
      <c r="W307" s="77"/>
      <c r="Y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s="11" customFormat="1">
      <c r="A308" s="35"/>
      <c r="B308" s="35"/>
      <c r="C308" s="35"/>
      <c r="D308" s="35"/>
      <c r="E308" s="35"/>
      <c r="F308" s="77"/>
      <c r="G308" s="159"/>
      <c r="H308" s="159"/>
      <c r="I308" s="159"/>
      <c r="J308" s="35"/>
      <c r="K308" s="285"/>
      <c r="L308" s="35"/>
      <c r="M308" s="159"/>
      <c r="N308" s="77"/>
      <c r="O308" s="77"/>
      <c r="P308" s="77"/>
      <c r="Q308" s="77"/>
      <c r="R308" s="77"/>
      <c r="S308" s="159"/>
      <c r="T308" s="35"/>
      <c r="U308" s="35"/>
      <c r="V308" s="77"/>
      <c r="W308" s="77"/>
      <c r="Y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s="11" customFormat="1">
      <c r="A309" s="35"/>
      <c r="B309" s="35"/>
      <c r="C309" s="35"/>
      <c r="D309" s="35"/>
      <c r="E309" s="35"/>
      <c r="F309" s="77"/>
      <c r="G309" s="159"/>
      <c r="H309" s="159"/>
      <c r="I309" s="159"/>
      <c r="J309" s="35"/>
      <c r="K309" s="285"/>
      <c r="L309" s="35"/>
      <c r="M309" s="159"/>
      <c r="N309" s="77"/>
      <c r="O309" s="77"/>
      <c r="P309" s="77"/>
      <c r="Q309" s="77"/>
      <c r="R309" s="77"/>
      <c r="S309" s="159"/>
      <c r="T309" s="35"/>
      <c r="U309" s="35"/>
      <c r="V309" s="77"/>
      <c r="W309" s="77"/>
      <c r="Y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11" customFormat="1">
      <c r="A310" s="35"/>
      <c r="B310" s="35"/>
      <c r="C310" s="35"/>
      <c r="D310" s="35"/>
      <c r="E310" s="35"/>
      <c r="F310" s="77"/>
      <c r="G310" s="159"/>
      <c r="H310" s="159"/>
      <c r="I310" s="159"/>
      <c r="J310" s="35"/>
      <c r="K310" s="285"/>
      <c r="L310" s="35"/>
      <c r="M310" s="159"/>
      <c r="N310" s="77"/>
      <c r="O310" s="77"/>
      <c r="P310" s="77"/>
      <c r="Q310" s="77"/>
      <c r="R310" s="77"/>
      <c r="S310" s="159"/>
      <c r="T310" s="35"/>
      <c r="U310" s="35"/>
      <c r="V310" s="77"/>
      <c r="W310" s="77"/>
      <c r="Y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s="11" customFormat="1">
      <c r="A311" s="35"/>
      <c r="B311" s="35"/>
      <c r="C311" s="35"/>
      <c r="D311" s="35"/>
      <c r="E311" s="35"/>
      <c r="F311" s="77"/>
      <c r="G311" s="159"/>
      <c r="H311" s="159"/>
      <c r="I311" s="159"/>
      <c r="J311" s="35"/>
      <c r="K311" s="285"/>
      <c r="L311" s="35"/>
      <c r="M311" s="159"/>
      <c r="N311" s="77"/>
      <c r="O311" s="77"/>
      <c r="P311" s="77"/>
      <c r="Q311" s="77"/>
      <c r="R311" s="77"/>
      <c r="S311" s="159"/>
      <c r="T311" s="35"/>
      <c r="U311" s="35"/>
      <c r="V311" s="77"/>
      <c r="W311" s="77"/>
      <c r="Y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11" customFormat="1">
      <c r="A312" s="35"/>
      <c r="B312" s="35"/>
      <c r="C312" s="35"/>
      <c r="D312" s="35"/>
      <c r="E312" s="35"/>
      <c r="F312" s="77"/>
      <c r="G312" s="159"/>
      <c r="H312" s="159"/>
      <c r="I312" s="159"/>
      <c r="J312" s="35"/>
      <c r="K312" s="285"/>
      <c r="L312" s="35"/>
      <c r="M312" s="159"/>
      <c r="N312" s="77"/>
      <c r="O312" s="77"/>
      <c r="P312" s="77"/>
      <c r="Q312" s="77"/>
      <c r="R312" s="77"/>
      <c r="S312" s="159"/>
      <c r="T312"/>
      <c r="U312"/>
      <c r="Y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s="11" customFormat="1">
      <c r="A313" s="35"/>
      <c r="B313" s="35"/>
      <c r="C313" s="35"/>
      <c r="D313" s="35"/>
      <c r="E313" s="35"/>
      <c r="F313" s="77"/>
      <c r="G313" s="159"/>
      <c r="H313" s="159"/>
      <c r="I313" s="159"/>
      <c r="J313" s="35"/>
      <c r="K313" s="285"/>
      <c r="L313" s="35"/>
      <c r="M313" s="159"/>
      <c r="N313" s="77"/>
      <c r="O313" s="77"/>
      <c r="P313" s="77"/>
      <c r="Q313" s="77"/>
      <c r="R313" s="77"/>
      <c r="S313" s="159"/>
      <c r="T313"/>
      <c r="U313"/>
      <c r="Y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s="11" customFormat="1">
      <c r="A314" s="35"/>
      <c r="B314" s="35"/>
      <c r="C314" s="35"/>
      <c r="D314" s="35"/>
      <c r="E314" s="35"/>
      <c r="F314" s="77"/>
      <c r="G314" s="159"/>
      <c r="H314" s="159"/>
      <c r="I314" s="159"/>
      <c r="J314" s="35"/>
      <c r="K314" s="285"/>
      <c r="L314" s="35"/>
      <c r="M314" s="159"/>
      <c r="N314" s="77"/>
      <c r="O314" s="77"/>
      <c r="P314" s="77"/>
      <c r="Q314" s="77"/>
      <c r="R314" s="77"/>
      <c r="S314" s="159"/>
      <c r="T314"/>
      <c r="U314"/>
      <c r="Y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 s="11" customFormat="1">
      <c r="A315" s="35"/>
      <c r="B315" s="35"/>
      <c r="C315" s="35"/>
      <c r="D315" s="35"/>
      <c r="E315" s="35"/>
      <c r="F315" s="77"/>
      <c r="G315" s="159"/>
      <c r="H315" s="159"/>
      <c r="I315" s="159"/>
      <c r="J315" s="35"/>
      <c r="K315" s="285"/>
      <c r="L315" s="35"/>
      <c r="M315" s="159"/>
      <c r="N315" s="77"/>
      <c r="O315" s="77"/>
      <c r="P315" s="77"/>
      <c r="Q315" s="77"/>
      <c r="R315" s="77"/>
      <c r="S315" s="159"/>
      <c r="T315"/>
      <c r="U315"/>
      <c r="Y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</row>
    <row r="316" spans="1:53">
      <c r="A316" s="35"/>
      <c r="B316" s="35"/>
      <c r="C316" s="35"/>
      <c r="D316" s="35"/>
      <c r="E316" s="35"/>
      <c r="F316" s="77"/>
      <c r="G316" s="159"/>
      <c r="H316" s="159"/>
      <c r="I316" s="159"/>
      <c r="J316" s="35"/>
      <c r="K316" s="285"/>
      <c r="L316" s="35"/>
      <c r="M316" s="159"/>
      <c r="N316" s="77"/>
      <c r="O316" s="77"/>
      <c r="P316" s="77"/>
      <c r="Q316" s="77"/>
      <c r="R316" s="77"/>
      <c r="S316" s="159"/>
    </row>
    <row r="317" spans="1:53">
      <c r="A317" s="35"/>
      <c r="B317" s="35"/>
      <c r="C317" s="35"/>
      <c r="D317" s="35"/>
      <c r="E317" s="35"/>
      <c r="F317" s="77"/>
      <c r="G317" s="159"/>
      <c r="H317" s="159"/>
      <c r="I317" s="159"/>
      <c r="J317" s="35"/>
      <c r="K317" s="285"/>
      <c r="L317" s="35"/>
      <c r="M317" s="159"/>
      <c r="N317" s="77"/>
      <c r="O317" s="77"/>
      <c r="P317" s="77"/>
      <c r="Q317" s="77"/>
      <c r="R317" s="77"/>
      <c r="S317" s="159"/>
    </row>
    <row r="318" spans="1:53">
      <c r="A318" s="35"/>
      <c r="B318" s="35"/>
      <c r="C318" s="35"/>
      <c r="D318" s="35"/>
      <c r="E318" s="35"/>
      <c r="F318" s="77"/>
      <c r="G318" s="159"/>
      <c r="H318" s="159"/>
      <c r="I318" s="159"/>
      <c r="J318" s="35"/>
      <c r="K318" s="285"/>
      <c r="L318" s="35"/>
      <c r="M318" s="159"/>
      <c r="N318" s="77"/>
      <c r="O318" s="77"/>
      <c r="P318" s="77"/>
      <c r="Q318" s="77"/>
      <c r="R318" s="77"/>
      <c r="S318" s="159"/>
    </row>
    <row r="319" spans="1:53">
      <c r="A319" s="35"/>
      <c r="B319" s="35"/>
      <c r="C319" s="35"/>
      <c r="D319" s="35"/>
      <c r="E319" s="35"/>
      <c r="F319" s="77"/>
      <c r="G319" s="159"/>
      <c r="H319" s="159"/>
      <c r="I319" s="159"/>
      <c r="J319" s="35"/>
      <c r="K319" s="285"/>
      <c r="L319" s="35"/>
      <c r="M319" s="159"/>
      <c r="N319" s="77"/>
      <c r="O319" s="77"/>
      <c r="P319" s="77"/>
      <c r="Q319" s="77"/>
      <c r="R319" s="77"/>
      <c r="S319" s="159"/>
    </row>
    <row r="320" spans="1:53">
      <c r="A320" s="35"/>
      <c r="B320" s="35"/>
      <c r="C320" s="35"/>
      <c r="D320" s="35"/>
      <c r="E320" s="35"/>
      <c r="F320" s="77"/>
      <c r="G320" s="159"/>
      <c r="H320" s="159"/>
      <c r="I320" s="159"/>
      <c r="J320" s="35"/>
      <c r="K320" s="285"/>
      <c r="L320" s="35"/>
      <c r="M320" s="159"/>
      <c r="N320" s="77"/>
      <c r="O320" s="77"/>
      <c r="P320" s="77"/>
      <c r="Q320" s="77"/>
      <c r="R320" s="77"/>
      <c r="S320" s="159"/>
    </row>
    <row r="321" spans="1:19">
      <c r="A321" s="35"/>
      <c r="B321" s="35"/>
      <c r="C321" s="35"/>
      <c r="D321" s="35"/>
      <c r="E321" s="35"/>
      <c r="F321" s="77"/>
      <c r="G321" s="159"/>
      <c r="H321" s="159"/>
      <c r="I321" s="159"/>
      <c r="J321" s="35"/>
      <c r="K321" s="285"/>
      <c r="L321" s="35"/>
      <c r="M321" s="159"/>
      <c r="N321" s="77"/>
      <c r="O321" s="77"/>
      <c r="P321" s="77"/>
      <c r="Q321" s="77"/>
      <c r="R321" s="77"/>
      <c r="S321" s="159"/>
    </row>
    <row r="322" spans="1:19">
      <c r="N322" s="77"/>
      <c r="O322" s="77"/>
      <c r="P322" s="77"/>
      <c r="Q322" s="77"/>
      <c r="R322" s="77"/>
      <c r="S322" s="159"/>
    </row>
    <row r="323" spans="1:19">
      <c r="N323" s="77"/>
      <c r="O323" s="77"/>
      <c r="P323" s="77"/>
      <c r="Q323" s="77"/>
      <c r="R323" s="77"/>
      <c r="S323" s="159"/>
    </row>
    <row r="324" spans="1:19">
      <c r="N324" s="77"/>
      <c r="O324" s="77"/>
      <c r="P324" s="77"/>
      <c r="Q324" s="77"/>
      <c r="R324" s="77"/>
      <c r="S324" s="159"/>
    </row>
    <row r="325" spans="1:19">
      <c r="N325" s="77"/>
      <c r="O325" s="77"/>
      <c r="P325" s="77"/>
      <c r="Q325" s="77"/>
      <c r="R325" s="77"/>
      <c r="S325" s="159"/>
    </row>
    <row r="326" spans="1:19">
      <c r="N326" s="77"/>
      <c r="O326" s="77"/>
      <c r="P326" s="77"/>
      <c r="Q326" s="77"/>
      <c r="R326" s="77"/>
      <c r="S326" s="159"/>
    </row>
    <row r="327" spans="1:19">
      <c r="N327" s="77"/>
      <c r="O327" s="77"/>
      <c r="P327" s="77"/>
      <c r="Q327" s="77"/>
      <c r="R327" s="77"/>
      <c r="S327" s="159"/>
    </row>
    <row r="328" spans="1:19">
      <c r="N328" s="77"/>
      <c r="O328" s="77"/>
      <c r="P328" s="77"/>
      <c r="Q328" s="77"/>
      <c r="R328" s="77"/>
      <c r="S328" s="159"/>
    </row>
    <row r="329" spans="1:19">
      <c r="N329" s="77"/>
      <c r="O329" s="77"/>
      <c r="P329" s="77"/>
      <c r="Q329" s="77"/>
      <c r="R329" s="77"/>
      <c r="S329" s="159"/>
    </row>
    <row r="330" spans="1:19">
      <c r="N330" s="77"/>
      <c r="O330" s="77"/>
      <c r="P330" s="77"/>
      <c r="Q330" s="77"/>
      <c r="R330" s="77"/>
      <c r="S330" s="159"/>
    </row>
    <row r="331" spans="1:19">
      <c r="N331" s="77"/>
      <c r="O331" s="77"/>
      <c r="P331" s="77"/>
      <c r="Q331" s="77"/>
      <c r="R331" s="77"/>
      <c r="S331" s="159"/>
    </row>
    <row r="332" spans="1:19">
      <c r="N332" s="77"/>
      <c r="O332" s="77"/>
      <c r="P332" s="77"/>
      <c r="Q332" s="77"/>
      <c r="R332" s="77"/>
      <c r="S332" s="159"/>
    </row>
    <row r="333" spans="1:19">
      <c r="N333" s="77"/>
      <c r="O333" s="77"/>
      <c r="P333" s="77"/>
      <c r="Q333" s="77"/>
      <c r="R333" s="77"/>
      <c r="S333" s="159"/>
    </row>
    <row r="334" spans="1:19">
      <c r="O334" s="77"/>
      <c r="P334" s="77"/>
      <c r="Q334" s="77"/>
      <c r="R334" s="77"/>
      <c r="S334" s="159"/>
    </row>
  </sheetData>
  <conditionalFormatting sqref="AC104 AC35:AC36">
    <cfRule type="cellIs" dxfId="21" priority="6" stopIfTrue="1" operator="lessThan">
      <formula>0</formula>
    </cfRule>
  </conditionalFormatting>
  <conditionalFormatting sqref="AC81">
    <cfRule type="cellIs" dxfId="20" priority="7" stopIfTrue="1" operator="greaterThan">
      <formula>0</formula>
    </cfRule>
  </conditionalFormatting>
  <conditionalFormatting sqref="AC58">
    <cfRule type="cellIs" dxfId="19" priority="8" stopIfTrue="1" operator="greaterThan">
      <formula>0</formula>
    </cfRule>
    <cfRule type="cellIs" dxfId="18" priority="9" stopIfTrue="1" operator="lessThan">
      <formula>0</formula>
    </cfRule>
  </conditionalFormatting>
  <conditionalFormatting sqref="AC81">
    <cfRule type="cellIs" dxfId="17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I58"/>
  <sheetViews>
    <sheetView zoomScale="87" zoomScaleNormal="87" workbookViewId="0">
      <pane xSplit="2" ySplit="8" topLeftCell="C9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RowHeight="15"/>
  <cols>
    <col min="1" max="1" width="1.8164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5.90625" style="313" customWidth="1"/>
    <col min="8" max="8" width="6.08984375" style="11" customWidth="1"/>
    <col min="9" max="9" width="6.08984375" style="92" customWidth="1"/>
    <col min="10" max="10" width="4.26953125" style="92" customWidth="1"/>
    <col min="11" max="11" width="5.26953125" style="92" customWidth="1"/>
    <col min="12" max="12" width="1.26953125" style="92" customWidth="1"/>
    <col min="13" max="13" width="7.1796875" style="92" customWidth="1"/>
    <col min="14" max="14" width="4.6328125" style="92" customWidth="1"/>
    <col min="15" max="15" width="7" style="400" customWidth="1"/>
    <col min="16" max="16" width="2.08984375" style="92" customWidth="1"/>
    <col min="17" max="17" width="4.81640625" style="394" customWidth="1"/>
    <col min="18" max="18" width="1.81640625" style="394" customWidth="1"/>
    <col min="19" max="19" width="6.08984375" style="394" customWidth="1"/>
    <col min="20" max="20" width="1" style="92" customWidth="1"/>
    <col min="21" max="21" width="7" customWidth="1"/>
    <col min="22" max="22" width="5.08984375" style="92" customWidth="1"/>
    <col min="23" max="23" width="1" style="92" customWidth="1"/>
    <col min="24" max="24" width="7.453125" customWidth="1"/>
    <col min="25" max="25" width="6.26953125" style="92" customWidth="1"/>
    <col min="26" max="26" width="5.54296875" style="11" customWidth="1"/>
    <col min="27" max="27" width="5.1796875" style="11" customWidth="1"/>
    <col min="28" max="28" width="5.6328125" style="11" customWidth="1"/>
    <col min="29" max="29" width="6.08984375" style="92" customWidth="1"/>
    <col min="30" max="30" width="5.6328125" customWidth="1"/>
    <col min="31" max="31" width="6.54296875" customWidth="1"/>
    <col min="32" max="32" width="6.1796875" style="11" customWidth="1"/>
    <col min="33" max="33" width="5.1796875" style="11" customWidth="1"/>
    <col min="34" max="34" width="7" style="11" customWidth="1"/>
    <col min="35" max="35" width="7.453125" style="92" customWidth="1"/>
    <col min="36" max="36" width="6.1796875" style="11" customWidth="1"/>
    <col min="37" max="37" width="4.6328125" customWidth="1"/>
    <col min="50" max="50" width="14" customWidth="1"/>
    <col min="51" max="51" width="12.54296875" customWidth="1"/>
    <col min="52" max="52" width="10.90625" customWidth="1"/>
  </cols>
  <sheetData>
    <row r="1" spans="1:61">
      <c r="A1" s="46"/>
      <c r="B1" s="46"/>
      <c r="C1" s="46"/>
      <c r="D1" s="46"/>
      <c r="E1" s="46"/>
      <c r="F1" s="71"/>
      <c r="G1" s="316"/>
      <c r="H1" s="71"/>
      <c r="I1" s="89"/>
      <c r="J1" s="89"/>
      <c r="K1" s="89"/>
      <c r="L1" s="89"/>
      <c r="M1" s="89"/>
      <c r="N1" s="89"/>
      <c r="O1" s="395"/>
      <c r="P1" s="89"/>
      <c r="Q1" s="386"/>
      <c r="R1" s="386"/>
      <c r="S1" s="386"/>
      <c r="T1" s="89"/>
      <c r="U1" s="46"/>
      <c r="V1" s="89"/>
      <c r="W1" s="89"/>
      <c r="X1" s="46"/>
      <c r="Y1" s="89"/>
      <c r="Z1" s="71"/>
      <c r="AA1" s="71"/>
      <c r="AB1" s="71"/>
      <c r="AC1" s="89"/>
      <c r="AD1" s="46"/>
      <c r="AE1" s="46"/>
      <c r="AF1" s="71"/>
      <c r="AG1" s="71"/>
      <c r="AH1" s="71"/>
      <c r="AI1" s="89"/>
      <c r="AJ1" s="71"/>
      <c r="AK1" s="46"/>
      <c r="AL1" s="4"/>
      <c r="AM1" s="4"/>
      <c r="AN1" s="4"/>
      <c r="AO1" s="4"/>
      <c r="AP1" s="4"/>
    </row>
    <row r="2" spans="1:61" s="181" customFormat="1" ht="31.8">
      <c r="A2" s="180"/>
      <c r="B2" s="180"/>
      <c r="C2" s="180"/>
      <c r="D2" s="137" t="s">
        <v>442</v>
      </c>
      <c r="E2" s="180"/>
      <c r="F2" s="180"/>
      <c r="G2" s="322"/>
      <c r="H2" s="180"/>
      <c r="I2" s="196"/>
      <c r="J2" s="191"/>
      <c r="K2" s="191"/>
      <c r="L2" s="191"/>
      <c r="M2" s="191"/>
      <c r="N2" s="191"/>
      <c r="O2" s="396"/>
      <c r="P2" s="191"/>
      <c r="Q2" s="387"/>
      <c r="R2" s="387"/>
      <c r="S2" s="387"/>
      <c r="T2" s="191"/>
      <c r="U2" s="170" t="str">
        <f>+År!B2</f>
        <v>VOKSEN SAU :</v>
      </c>
      <c r="V2" s="191"/>
      <c r="W2" s="191"/>
      <c r="X2" s="180"/>
      <c r="Y2" s="191"/>
      <c r="Z2" s="196"/>
      <c r="AA2" s="196"/>
      <c r="AB2" s="196"/>
      <c r="AC2" s="191"/>
      <c r="AD2" s="180"/>
      <c r="AE2" s="180"/>
      <c r="AF2" s="196"/>
      <c r="AG2" s="196"/>
      <c r="AH2" s="196"/>
      <c r="AI2" s="191"/>
      <c r="AJ2" s="196"/>
      <c r="AK2" s="180"/>
      <c r="AL2" s="4"/>
      <c r="AM2" s="4"/>
      <c r="AN2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61">
      <c r="A3" s="46"/>
      <c r="B3" s="46"/>
      <c r="C3" s="46"/>
      <c r="D3" s="46"/>
      <c r="E3" s="46"/>
      <c r="F3" s="71"/>
      <c r="G3" s="316"/>
      <c r="H3" s="71"/>
      <c r="I3" s="89"/>
      <c r="J3" s="89"/>
      <c r="K3" s="89"/>
      <c r="L3" s="89"/>
      <c r="M3" s="89"/>
      <c r="N3" s="89"/>
      <c r="O3" s="395"/>
      <c r="P3" s="89"/>
      <c r="Q3" s="386"/>
      <c r="R3" s="386"/>
      <c r="S3" s="386"/>
      <c r="T3" s="89"/>
      <c r="U3" s="46"/>
      <c r="V3" s="89"/>
      <c r="W3" s="89"/>
      <c r="X3" s="46"/>
      <c r="Y3" s="89"/>
      <c r="Z3" s="71"/>
      <c r="AA3" s="71"/>
      <c r="AB3" s="71"/>
      <c r="AC3" s="89"/>
      <c r="AD3" s="46"/>
      <c r="AE3" s="46"/>
      <c r="AF3" s="71"/>
      <c r="AG3" s="71"/>
      <c r="AH3" s="71"/>
      <c r="AI3" s="89"/>
      <c r="AJ3" s="71"/>
      <c r="AK3" s="46"/>
      <c r="AL3" s="4"/>
      <c r="AM3" s="4"/>
      <c r="AO3" s="4"/>
      <c r="AP3" s="4"/>
    </row>
    <row r="4" spans="1:61" s="182" customFormat="1" ht="19.8">
      <c r="A4" s="179"/>
      <c r="B4" s="179"/>
      <c r="C4" s="179"/>
      <c r="D4" s="179"/>
      <c r="E4" s="179" t="s">
        <v>5</v>
      </c>
      <c r="F4" s="182">
        <f>+År!R2</f>
        <v>52</v>
      </c>
      <c r="G4" s="323"/>
      <c r="H4" s="179"/>
      <c r="I4" s="205"/>
      <c r="J4" s="204"/>
      <c r="K4" s="204"/>
      <c r="L4" s="204"/>
      <c r="M4" s="204"/>
      <c r="N4" s="204"/>
      <c r="O4" s="439"/>
      <c r="P4" s="204"/>
      <c r="Q4" s="428"/>
      <c r="R4" s="428"/>
      <c r="S4" s="428"/>
      <c r="T4" s="204"/>
      <c r="U4" s="204"/>
      <c r="V4" s="204"/>
      <c r="W4" s="204"/>
      <c r="X4" s="179" t="s">
        <v>425</v>
      </c>
      <c r="Y4" s="204"/>
      <c r="Z4" s="204"/>
      <c r="AA4" s="204"/>
      <c r="AB4" s="204"/>
      <c r="AC4" s="566">
        <f>SUM(G9:G22)</f>
        <v>99137</v>
      </c>
      <c r="AD4" s="568"/>
      <c r="AE4" s="572"/>
      <c r="AF4" s="204"/>
      <c r="AG4" s="179"/>
      <c r="AH4" s="179"/>
      <c r="AI4" s="205"/>
      <c r="AJ4" s="205"/>
      <c r="AK4" s="205"/>
      <c r="AL4" s="204"/>
      <c r="AM4" s="205"/>
      <c r="AN4" s="179"/>
      <c r="AO4" s="4"/>
      <c r="AP4" s="4"/>
      <c r="AQ4"/>
      <c r="AR4" s="4"/>
      <c r="AS4" s="4"/>
      <c r="AT4"/>
      <c r="AU4"/>
      <c r="AV4"/>
      <c r="AW4"/>
      <c r="AX4"/>
      <c r="AY4"/>
      <c r="AZ4"/>
      <c r="BA4"/>
      <c r="BB4"/>
      <c r="BC4"/>
      <c r="BD4"/>
      <c r="BE4"/>
      <c r="BF4"/>
      <c r="BH4" s="184"/>
      <c r="BI4" s="184"/>
    </row>
    <row r="5" spans="1:61" ht="18" customHeight="1">
      <c r="A5" s="51"/>
      <c r="B5" s="51"/>
      <c r="C5" s="51"/>
      <c r="D5" s="51"/>
      <c r="E5" s="51"/>
      <c r="F5" s="72"/>
      <c r="G5" s="324"/>
      <c r="H5" s="72"/>
      <c r="I5" s="94"/>
      <c r="J5" s="94"/>
      <c r="K5" s="94"/>
      <c r="L5" s="94"/>
      <c r="M5" s="201"/>
      <c r="N5" s="94"/>
      <c r="O5" s="397"/>
      <c r="P5" s="94"/>
      <c r="Q5" s="388"/>
      <c r="R5" s="388"/>
      <c r="S5" s="388"/>
      <c r="T5" s="94"/>
      <c r="U5" s="51"/>
      <c r="V5" s="94"/>
      <c r="W5" s="94"/>
      <c r="X5" s="85"/>
      <c r="Y5" s="89"/>
      <c r="Z5" s="71"/>
      <c r="AA5" s="71"/>
      <c r="AB5" s="71"/>
      <c r="AC5" s="89"/>
      <c r="AD5" s="46"/>
      <c r="AE5" s="46"/>
      <c r="AF5" s="71"/>
      <c r="AG5" s="71"/>
      <c r="AH5" s="71"/>
      <c r="AI5" s="94" t="s">
        <v>80</v>
      </c>
      <c r="AJ5" s="72" t="s">
        <v>2</v>
      </c>
      <c r="AK5" s="46"/>
      <c r="AL5" s="4"/>
      <c r="AM5" s="4"/>
      <c r="AO5" s="4"/>
      <c r="AP5" s="4"/>
    </row>
    <row r="6" spans="1:61" ht="15.6">
      <c r="A6" s="46"/>
      <c r="B6" s="46"/>
      <c r="C6" s="46"/>
      <c r="D6" s="46"/>
      <c r="E6" s="51" t="s">
        <v>2</v>
      </c>
      <c r="F6" s="71"/>
      <c r="G6" s="316"/>
      <c r="H6" s="71"/>
      <c r="I6" s="89"/>
      <c r="J6" s="89"/>
      <c r="K6" s="89"/>
      <c r="L6" s="89"/>
      <c r="M6" s="89"/>
      <c r="N6" s="89"/>
      <c r="O6" s="395"/>
      <c r="P6" s="89"/>
      <c r="Q6" s="386"/>
      <c r="R6" s="386"/>
      <c r="S6" s="386"/>
      <c r="T6" s="89"/>
      <c r="U6" s="46"/>
      <c r="V6" s="89"/>
      <c r="W6" s="89"/>
      <c r="X6" s="51" t="s">
        <v>22</v>
      </c>
      <c r="Y6" s="144" t="s">
        <v>403</v>
      </c>
      <c r="Z6" s="72" t="s">
        <v>508</v>
      </c>
      <c r="AA6" s="71"/>
      <c r="AB6" s="71"/>
      <c r="AC6" s="94" t="s">
        <v>426</v>
      </c>
      <c r="AD6" s="46"/>
      <c r="AE6" s="46"/>
      <c r="AF6" s="72" t="s">
        <v>422</v>
      </c>
      <c r="AG6" s="199"/>
      <c r="AH6" s="199"/>
      <c r="AI6" s="94" t="s">
        <v>43</v>
      </c>
      <c r="AJ6" s="72" t="s">
        <v>8</v>
      </c>
      <c r="AK6" s="46"/>
      <c r="AL6" s="4"/>
      <c r="AM6" s="4"/>
      <c r="AO6" s="4"/>
      <c r="AP6" s="4"/>
    </row>
    <row r="7" spans="1:61" ht="15.6">
      <c r="A7" s="46"/>
      <c r="B7" s="46"/>
      <c r="C7" s="46"/>
      <c r="D7" s="46"/>
      <c r="E7" s="51" t="s">
        <v>484</v>
      </c>
      <c r="F7" s="173"/>
      <c r="G7" s="324" t="s">
        <v>2</v>
      </c>
      <c r="H7" s="173"/>
      <c r="I7" s="94" t="s">
        <v>2</v>
      </c>
      <c r="J7" s="176"/>
      <c r="K7" s="94" t="s">
        <v>1</v>
      </c>
      <c r="L7" s="94"/>
      <c r="M7" s="94" t="s">
        <v>22</v>
      </c>
      <c r="N7" s="176"/>
      <c r="O7" s="397" t="s">
        <v>2</v>
      </c>
      <c r="P7" s="94"/>
      <c r="Q7" s="433" t="s">
        <v>22</v>
      </c>
      <c r="R7" s="433"/>
      <c r="S7" s="433" t="s">
        <v>22</v>
      </c>
      <c r="T7" s="176"/>
      <c r="U7" s="51" t="s">
        <v>22</v>
      </c>
      <c r="V7" s="176"/>
      <c r="W7" s="176"/>
      <c r="X7" s="51" t="s">
        <v>486</v>
      </c>
      <c r="Y7" s="94" t="s">
        <v>488</v>
      </c>
      <c r="Z7" s="72" t="s">
        <v>533</v>
      </c>
      <c r="AA7" s="72" t="s">
        <v>533</v>
      </c>
      <c r="AB7" s="72" t="s">
        <v>533</v>
      </c>
      <c r="AC7" s="94"/>
      <c r="AD7" s="51" t="s">
        <v>482</v>
      </c>
      <c r="AE7" s="51" t="s">
        <v>413</v>
      </c>
      <c r="AF7" s="72" t="s">
        <v>1</v>
      </c>
      <c r="AG7" s="72" t="s">
        <v>1</v>
      </c>
      <c r="AH7" s="72" t="s">
        <v>0</v>
      </c>
      <c r="AI7" s="94" t="s">
        <v>558</v>
      </c>
      <c r="AJ7" s="72" t="s">
        <v>69</v>
      </c>
      <c r="AK7" s="46"/>
      <c r="AL7" s="4"/>
      <c r="AM7" s="58"/>
      <c r="AO7" s="1"/>
      <c r="AP7" s="5"/>
    </row>
    <row r="8" spans="1:61" ht="15.6">
      <c r="A8" s="46"/>
      <c r="B8" s="51" t="s">
        <v>89</v>
      </c>
      <c r="C8" s="51" t="s">
        <v>113</v>
      </c>
      <c r="D8" s="47"/>
      <c r="E8" s="52" t="s">
        <v>485</v>
      </c>
      <c r="F8" s="173" t="s">
        <v>487</v>
      </c>
      <c r="G8" s="325" t="s">
        <v>8</v>
      </c>
      <c r="H8" s="173" t="s">
        <v>487</v>
      </c>
      <c r="I8" s="95" t="s">
        <v>403</v>
      </c>
      <c r="J8" s="176" t="s">
        <v>487</v>
      </c>
      <c r="K8" s="95" t="s">
        <v>403</v>
      </c>
      <c r="L8" s="95"/>
      <c r="M8" s="95" t="s">
        <v>44</v>
      </c>
      <c r="N8" s="176" t="s">
        <v>487</v>
      </c>
      <c r="O8" s="398" t="s">
        <v>655</v>
      </c>
      <c r="P8" s="95"/>
      <c r="Q8" s="433" t="s">
        <v>655</v>
      </c>
      <c r="R8" s="433"/>
      <c r="S8" s="433" t="s">
        <v>659</v>
      </c>
      <c r="T8" s="176"/>
      <c r="U8" s="52" t="s">
        <v>0</v>
      </c>
      <c r="V8" s="176" t="s">
        <v>487</v>
      </c>
      <c r="W8" s="176"/>
      <c r="X8" s="52" t="s">
        <v>414</v>
      </c>
      <c r="Y8" s="95" t="s">
        <v>489</v>
      </c>
      <c r="Z8" s="73" t="s">
        <v>559</v>
      </c>
      <c r="AA8" s="73" t="s">
        <v>560</v>
      </c>
      <c r="AB8" s="73" t="s">
        <v>667</v>
      </c>
      <c r="AC8" s="95" t="s">
        <v>1</v>
      </c>
      <c r="AD8" s="52" t="s">
        <v>483</v>
      </c>
      <c r="AE8" s="52" t="s">
        <v>517</v>
      </c>
      <c r="AF8" s="73" t="s">
        <v>43</v>
      </c>
      <c r="AG8" s="73" t="s">
        <v>509</v>
      </c>
      <c r="AH8" s="73" t="s">
        <v>509</v>
      </c>
      <c r="AI8" s="95" t="s">
        <v>44</v>
      </c>
      <c r="AJ8" s="73" t="s">
        <v>540</v>
      </c>
      <c r="AK8" s="46"/>
      <c r="AL8" s="4"/>
      <c r="AM8" s="58"/>
      <c r="AO8" s="1"/>
      <c r="AP8" s="5"/>
    </row>
    <row r="9" spans="1:61" ht="15.6">
      <c r="A9" s="46"/>
      <c r="B9" s="65">
        <f>+'Ark1'!C974</f>
        <v>2024</v>
      </c>
      <c r="C9" s="65">
        <f>+'Ark1'!O974</f>
        <v>1</v>
      </c>
      <c r="D9" s="65" t="str">
        <f>VLOOKUP(C9,RNR!$J$1:$K$14,2)</f>
        <v>Østfold</v>
      </c>
      <c r="E9" s="65">
        <f>+'Ark1'!Q974</f>
        <v>81</v>
      </c>
      <c r="F9" s="206">
        <f t="shared" ref="F9:F22" si="0">+E9-E24</f>
        <v>-6</v>
      </c>
      <c r="G9" s="326">
        <f>+'Ark1'!R974</f>
        <v>595</v>
      </c>
      <c r="H9" s="206">
        <f t="shared" ref="H9:H22" si="1">+G9-G24</f>
        <v>-83</v>
      </c>
      <c r="I9" s="194">
        <f>+'Ark1'!AG974</f>
        <v>0.60712915289950187</v>
      </c>
      <c r="J9" s="211">
        <f t="shared" ref="J9:J22" si="2">+I9-I24</f>
        <v>-3.1962661826051897E-2</v>
      </c>
      <c r="K9" s="194">
        <f>+'Ark1'!AH974</f>
        <v>16.134453781512601</v>
      </c>
      <c r="L9" s="95"/>
      <c r="M9" s="135">
        <f>+'Ark1'!U974</f>
        <v>31.564705882352921</v>
      </c>
      <c r="N9" s="211">
        <f t="shared" ref="N9:N22" si="3">+M9-M24</f>
        <v>-0.45269824744060472</v>
      </c>
      <c r="O9" s="446">
        <f>+'Ark1'!AI974</f>
        <v>595</v>
      </c>
      <c r="P9" s="95"/>
      <c r="Q9" s="419">
        <f>+IF(O9=0,"",'Ark1'!AJ974)</f>
        <v>113.35159663865548</v>
      </c>
      <c r="R9" s="433"/>
      <c r="S9" s="408">
        <f>+IF(O9=0,"",'Ark1'!AL974)</f>
        <v>21.726331308095354</v>
      </c>
      <c r="T9" s="176"/>
      <c r="U9" s="98">
        <f>+'Ark1'!S974</f>
        <v>7.4705882352941186</v>
      </c>
      <c r="V9" s="109">
        <f t="shared" ref="V9:V22" si="4">+U9-U24</f>
        <v>0.53990976921742106</v>
      </c>
      <c r="W9" s="176"/>
      <c r="X9" s="66">
        <f>+'Ark1'!T974</f>
        <v>7.6756302521008415</v>
      </c>
      <c r="Y9" s="135">
        <f>+'Ark1'!W974</f>
        <v>32.436974789915958</v>
      </c>
      <c r="Z9" s="275">
        <f>+'Ark1'!X974</f>
        <v>97.647058823529406</v>
      </c>
      <c r="AA9" s="275">
        <f>+'Ark1'!Y974</f>
        <v>80.840336134453764</v>
      </c>
      <c r="AB9" s="275">
        <f>+'Ark1'!Z974</f>
        <v>9.1591143771654977</v>
      </c>
      <c r="AC9" s="135">
        <f>+'Ark1'!AA974</f>
        <v>1.9627776982212473</v>
      </c>
      <c r="AD9" s="66">
        <f>+'Ark1'!AB974</f>
        <v>2.7630200985456401</v>
      </c>
      <c r="AE9" s="66">
        <f>+'Ark1'!AC974</f>
        <v>83.544010486193429</v>
      </c>
      <c r="AF9" s="275">
        <f>+'Ark1'!AD974</f>
        <v>67.25253496877265</v>
      </c>
      <c r="AG9" s="275">
        <f>+'Ark1'!AE974</f>
        <v>83.296859354735858</v>
      </c>
      <c r="AH9" s="275">
        <f>+'Ark1'!AF974</f>
        <v>0.60017954951229102</v>
      </c>
      <c r="AI9" s="66">
        <f t="shared" ref="AI9:AI22" si="5">+M9/U9</f>
        <v>4.2251968503936972</v>
      </c>
      <c r="AJ9" s="136">
        <f t="shared" ref="AJ9:AJ14" si="6">+G9/E9</f>
        <v>7.3456790123456788</v>
      </c>
      <c r="AK9" s="46"/>
      <c r="AL9" s="4"/>
      <c r="AM9" s="58"/>
      <c r="AO9" s="1"/>
      <c r="AP9">
        <v>1</v>
      </c>
      <c r="AQ9" t="s">
        <v>613</v>
      </c>
    </row>
    <row r="10" spans="1:61" ht="15.6">
      <c r="A10" s="46"/>
      <c r="B10" s="65">
        <f>+'Ark1'!C975</f>
        <v>2024</v>
      </c>
      <c r="C10" s="65">
        <f>+'Ark1'!O975</f>
        <v>2</v>
      </c>
      <c r="D10" s="65" t="str">
        <f>VLOOKUP(C10,RNR!$J$1:$K$14,2)</f>
        <v>Akershus</v>
      </c>
      <c r="E10" s="65">
        <f>+'Ark1'!Q975</f>
        <v>197</v>
      </c>
      <c r="F10" s="206">
        <f t="shared" si="0"/>
        <v>-9</v>
      </c>
      <c r="G10" s="326">
        <f>+'Ark1'!R975</f>
        <v>1555</v>
      </c>
      <c r="H10" s="206">
        <f t="shared" si="1"/>
        <v>-209</v>
      </c>
      <c r="I10" s="194">
        <f>+'Ark1'!AG975</f>
        <v>1.4989860707161125</v>
      </c>
      <c r="J10" s="211">
        <f t="shared" si="2"/>
        <v>-0.10793189400736525</v>
      </c>
      <c r="K10" s="194">
        <f>+'Ark1'!AH975</f>
        <v>10.546623794212218</v>
      </c>
      <c r="L10" s="95"/>
      <c r="M10" s="135">
        <f>+'Ark1'!U975</f>
        <v>29.819807073954955</v>
      </c>
      <c r="N10" s="211">
        <f t="shared" si="3"/>
        <v>-1.1221430394237579</v>
      </c>
      <c r="O10" s="446">
        <f>+'Ark1'!AI975</f>
        <v>1554</v>
      </c>
      <c r="P10" s="95"/>
      <c r="Q10" s="419">
        <f>+IF(O10=0,"",'Ark1'!AJ975)</f>
        <v>112.44954954954956</v>
      </c>
      <c r="R10" s="433"/>
      <c r="S10" s="408">
        <f>+IF(O10=0,"",'Ark1'!AL975)</f>
        <v>20.623673727640035</v>
      </c>
      <c r="T10" s="176"/>
      <c r="U10" s="98">
        <f>+'Ark1'!S975</f>
        <v>7.0771704180064301</v>
      </c>
      <c r="V10" s="109">
        <f t="shared" si="4"/>
        <v>0.26764660848262167</v>
      </c>
      <c r="W10" s="176"/>
      <c r="X10" s="66">
        <f>+'Ark1'!T975</f>
        <v>6.8662379421221864</v>
      </c>
      <c r="Y10" s="135">
        <f>+'Ark1'!W975</f>
        <v>22.700964630225076</v>
      </c>
      <c r="Z10" s="275">
        <f>+'Ark1'!X975</f>
        <v>96.784565916398691</v>
      </c>
      <c r="AA10" s="275">
        <f>+'Ark1'!Y975</f>
        <v>75.241157556270082</v>
      </c>
      <c r="AB10" s="275">
        <f>+'Ark1'!Z975</f>
        <v>8.7355904297137617</v>
      </c>
      <c r="AC10" s="135">
        <f>+'Ark1'!AA975</f>
        <v>1.824580214212564</v>
      </c>
      <c r="AD10" s="66">
        <f>+'Ark1'!AB975</f>
        <v>2.2764243259709511</v>
      </c>
      <c r="AE10" s="66">
        <f>+'Ark1'!AC975</f>
        <v>84.098373096863597</v>
      </c>
      <c r="AF10" s="275">
        <f>+'Ark1'!AD975</f>
        <v>52.323299545446289</v>
      </c>
      <c r="AG10" s="275">
        <f>+'Ark1'!AE975</f>
        <v>74.783396221490619</v>
      </c>
      <c r="AH10" s="275">
        <f>+'Ark1'!AF975</f>
        <v>1.5685364697338029</v>
      </c>
      <c r="AI10" s="66">
        <f t="shared" si="5"/>
        <v>4.2135211267605595</v>
      </c>
      <c r="AJ10" s="136">
        <f t="shared" si="6"/>
        <v>7.8934010152284264</v>
      </c>
      <c r="AK10" s="46"/>
      <c r="AL10" s="4"/>
      <c r="AM10" s="58"/>
      <c r="AO10" s="1"/>
      <c r="AP10">
        <v>4</v>
      </c>
      <c r="AQ10" t="s">
        <v>614</v>
      </c>
    </row>
    <row r="11" spans="1:61" ht="15.6">
      <c r="A11" s="46"/>
      <c r="B11" s="65">
        <f>+'Ark1'!C976</f>
        <v>2024</v>
      </c>
      <c r="C11" s="65">
        <f>+'Ark1'!O976</f>
        <v>3</v>
      </c>
      <c r="D11" s="65" t="str">
        <f>VLOOKUP(C11,RNR!$J$1:$K$14,2)</f>
        <v>Buskerud</v>
      </c>
      <c r="E11" s="65">
        <f>+'Ark1'!Q976</f>
        <v>390</v>
      </c>
      <c r="F11" s="206">
        <f t="shared" si="0"/>
        <v>-11</v>
      </c>
      <c r="G11" s="326">
        <f>+'Ark1'!R976</f>
        <v>4329</v>
      </c>
      <c r="H11" s="206">
        <f t="shared" si="1"/>
        <v>-588</v>
      </c>
      <c r="I11" s="194">
        <f>+'Ark1'!AG976</f>
        <v>4.5913556265235904</v>
      </c>
      <c r="J11" s="211">
        <f t="shared" si="2"/>
        <v>-0.246014572395854</v>
      </c>
      <c r="K11" s="194">
        <f>+'Ark1'!AH976</f>
        <v>7.0686070686070677</v>
      </c>
      <c r="L11" s="95"/>
      <c r="M11" s="135">
        <f>+'Ark1'!U976</f>
        <v>32.808847308847191</v>
      </c>
      <c r="N11" s="211">
        <f t="shared" si="3"/>
        <v>-0.60770750099608506</v>
      </c>
      <c r="O11" s="446">
        <f>+'Ark1'!AI976</f>
        <v>4325</v>
      </c>
      <c r="P11" s="95"/>
      <c r="Q11" s="419">
        <f>+IF(O11=0,"",'Ark1'!AJ976)</f>
        <v>115.95868208092485</v>
      </c>
      <c r="R11" s="433"/>
      <c r="S11" s="408">
        <f>+IF(O11=0,"",'Ark1'!AL976)</f>
        <v>20.959370142527181</v>
      </c>
      <c r="T11" s="176"/>
      <c r="U11" s="98">
        <f>+'Ark1'!S976</f>
        <v>7.2148302148302177</v>
      </c>
      <c r="V11" s="109">
        <f t="shared" si="4"/>
        <v>6.2908311230465586E-2</v>
      </c>
      <c r="W11" s="176"/>
      <c r="X11" s="66">
        <f>+'Ark1'!T976</f>
        <v>6.2323862323862311</v>
      </c>
      <c r="Y11" s="135">
        <f>+'Ark1'!W976</f>
        <v>12.705012705012704</v>
      </c>
      <c r="Z11" s="275">
        <f>+'Ark1'!X976</f>
        <v>99.468699468699484</v>
      </c>
      <c r="AA11" s="275">
        <f>+'Ark1'!Y976</f>
        <v>92.215292215292195</v>
      </c>
      <c r="AB11" s="275">
        <f>+'Ark1'!Z976</f>
        <v>7.0484619383259508</v>
      </c>
      <c r="AC11" s="135">
        <f>+'Ark1'!AA976</f>
        <v>1.6057623122432003</v>
      </c>
      <c r="AD11" s="66">
        <f>+'Ark1'!AB976</f>
        <v>2.0367505594337127</v>
      </c>
      <c r="AE11" s="66">
        <f>+'Ark1'!AC976</f>
        <v>81.097305917204451</v>
      </c>
      <c r="AF11" s="275">
        <f>+'Ark1'!AD976</f>
        <v>53.775610803681722</v>
      </c>
      <c r="AG11" s="275">
        <f>+'Ark1'!AE976</f>
        <v>70.672203790311883</v>
      </c>
      <c r="AH11" s="275">
        <f>+'Ark1'!AF976</f>
        <v>4.3666844871238801</v>
      </c>
      <c r="AI11" s="66">
        <f t="shared" si="5"/>
        <v>4.547417795280615</v>
      </c>
      <c r="AJ11" s="136">
        <f t="shared" si="6"/>
        <v>11.1</v>
      </c>
      <c r="AK11" s="46"/>
      <c r="AL11" s="4"/>
      <c r="AM11" s="58"/>
      <c r="AO11" s="1"/>
      <c r="AP11">
        <v>8</v>
      </c>
      <c r="AQ11" t="s">
        <v>615</v>
      </c>
    </row>
    <row r="12" spans="1:61" ht="15.6">
      <c r="A12" s="46"/>
      <c r="B12" s="65">
        <f>+'Ark1'!C977</f>
        <v>2024</v>
      </c>
      <c r="C12" s="65">
        <f>+'Ark1'!O977</f>
        <v>4</v>
      </c>
      <c r="D12" s="65" t="str">
        <f>VLOOKUP(C12,RNR!$J$1:$K$14,2)</f>
        <v>Innlandet</v>
      </c>
      <c r="E12" s="65">
        <f>+'Ark1'!Q977</f>
        <v>1412</v>
      </c>
      <c r="F12" s="206">
        <f t="shared" si="0"/>
        <v>-86</v>
      </c>
      <c r="G12" s="326">
        <f>+'Ark1'!R977</f>
        <v>15885</v>
      </c>
      <c r="H12" s="206">
        <f t="shared" si="1"/>
        <v>-2782</v>
      </c>
      <c r="I12" s="194">
        <f>+'Ark1'!AG977</f>
        <v>16.89930953242234</v>
      </c>
      <c r="J12" s="211">
        <f t="shared" si="2"/>
        <v>-1.1199395027521746</v>
      </c>
      <c r="K12" s="194">
        <f>+'Ark1'!AH977</f>
        <v>2.2725841989298079</v>
      </c>
      <c r="L12" s="95"/>
      <c r="M12" s="135">
        <f>+'Ark1'!U977</f>
        <v>32.909354737173494</v>
      </c>
      <c r="N12" s="211">
        <f t="shared" si="3"/>
        <v>0.12137059403338668</v>
      </c>
      <c r="O12" s="446">
        <f>+'Ark1'!AI977</f>
        <v>15839</v>
      </c>
      <c r="P12" s="95"/>
      <c r="Q12" s="419">
        <f>+IF(O12=0,"",'Ark1'!AJ977)</f>
        <v>115.7836732116928</v>
      </c>
      <c r="R12" s="433"/>
      <c r="S12" s="408">
        <f>+IF(O12=0,"",'Ark1'!AL977)</f>
        <v>21.205374951808647</v>
      </c>
      <c r="T12" s="176"/>
      <c r="U12" s="98">
        <f>+'Ark1'!S977</f>
        <v>7.3570034623858991</v>
      </c>
      <c r="V12" s="109">
        <f t="shared" si="4"/>
        <v>0.14738220562262505</v>
      </c>
      <c r="W12" s="176"/>
      <c r="X12" s="66">
        <f>+'Ark1'!T977</f>
        <v>6.7612842304060443</v>
      </c>
      <c r="Y12" s="135">
        <f>+'Ark1'!W977</f>
        <v>19.068303430909666</v>
      </c>
      <c r="Z12" s="275">
        <f>+'Ark1'!X977</f>
        <v>99.628580421781564</v>
      </c>
      <c r="AA12" s="275">
        <f>+'Ark1'!Y977</f>
        <v>92.66603714195783</v>
      </c>
      <c r="AB12" s="275">
        <f>+'Ark1'!Z977</f>
        <v>7.1073300012951472</v>
      </c>
      <c r="AC12" s="135">
        <f>+'Ark1'!AA977</f>
        <v>1.61302600817259</v>
      </c>
      <c r="AD12" s="66">
        <f>+'Ark1'!AB977</f>
        <v>2.0708688856519162</v>
      </c>
      <c r="AE12" s="66">
        <f>+'Ark1'!AC977</f>
        <v>81.333432706256971</v>
      </c>
      <c r="AF12" s="275">
        <f>+'Ark1'!AD977</f>
        <v>56.760489462078013</v>
      </c>
      <c r="AG12" s="275">
        <f>+'Ark1'!AE977</f>
        <v>71.361743632457745</v>
      </c>
      <c r="AH12" s="275">
        <f>+'Ark1'!AF977</f>
        <v>16.023280914290325</v>
      </c>
      <c r="AI12" s="66">
        <f t="shared" si="5"/>
        <v>4.4732009309807896</v>
      </c>
      <c r="AJ12" s="136">
        <f t="shared" si="6"/>
        <v>11.25</v>
      </c>
      <c r="AK12" s="46"/>
      <c r="AL12" s="4"/>
      <c r="AM12" s="58"/>
      <c r="AO12" s="1"/>
      <c r="AP12">
        <v>9</v>
      </c>
      <c r="AQ12" t="s">
        <v>616</v>
      </c>
    </row>
    <row r="13" spans="1:61" ht="15.6">
      <c r="A13" s="46"/>
      <c r="B13" s="65">
        <f>+'Ark1'!C978</f>
        <v>2024</v>
      </c>
      <c r="C13" s="65">
        <f>+'Ark1'!O978</f>
        <v>7</v>
      </c>
      <c r="D13" s="65" t="str">
        <f>VLOOKUP(C13,RNR!$J$1:$K$14,2)</f>
        <v>Vestfold</v>
      </c>
      <c r="E13" s="65">
        <f>+'Ark1'!Q978</f>
        <v>78</v>
      </c>
      <c r="F13" s="206">
        <f t="shared" si="0"/>
        <v>11</v>
      </c>
      <c r="G13" s="326">
        <f>+'Ark1'!R978</f>
        <v>530</v>
      </c>
      <c r="H13" s="206">
        <f t="shared" si="1"/>
        <v>43</v>
      </c>
      <c r="I13" s="194">
        <f>+'Ark1'!AG978</f>
        <v>0.51718313538032989</v>
      </c>
      <c r="J13" s="211">
        <f t="shared" si="2"/>
        <v>7.0041436411745595E-2</v>
      </c>
      <c r="K13" s="194">
        <f>+'Ark1'!AH978</f>
        <v>27.735849056603765</v>
      </c>
      <c r="L13" s="95"/>
      <c r="M13" s="135">
        <f>+'Ark1'!U978</f>
        <v>30.186037735849055</v>
      </c>
      <c r="N13" s="211">
        <f t="shared" si="3"/>
        <v>-1.0006152415636933</v>
      </c>
      <c r="O13" s="446">
        <f>+'Ark1'!AI978</f>
        <v>530</v>
      </c>
      <c r="P13" s="95"/>
      <c r="Q13" s="419">
        <f>+IF(O13=0,"",'Ark1'!AJ978)</f>
        <v>112.10735849056601</v>
      </c>
      <c r="R13" s="433"/>
      <c r="S13" s="408">
        <f>+IF(O13=0,"",'Ark1'!AL978)</f>
        <v>21.478457352071061</v>
      </c>
      <c r="T13" s="176"/>
      <c r="U13" s="98">
        <f>+'Ark1'!S978</f>
        <v>7.2584905660377359</v>
      </c>
      <c r="V13" s="109">
        <f t="shared" si="4"/>
        <v>7.1632249815968052E-2</v>
      </c>
      <c r="W13" s="176"/>
      <c r="X13" s="66">
        <f>+'Ark1'!T978</f>
        <v>7.2566037735849021</v>
      </c>
      <c r="Y13" s="135">
        <f>+'Ark1'!W978</f>
        <v>28.301886792452819</v>
      </c>
      <c r="Z13" s="275">
        <f>+'Ark1'!X978</f>
        <v>95.471698113207523</v>
      </c>
      <c r="AA13" s="275">
        <f>+'Ark1'!Y978</f>
        <v>74.15094339622641</v>
      </c>
      <c r="AB13" s="275">
        <f>+'Ark1'!Z978</f>
        <v>9.2715284078431655</v>
      </c>
      <c r="AC13" s="135">
        <f>+'Ark1'!AA978</f>
        <v>1.8630401166711603</v>
      </c>
      <c r="AD13" s="66">
        <f>+'Ark1'!AB978</f>
        <v>2.5384224364053618</v>
      </c>
      <c r="AE13" s="66">
        <f>+'Ark1'!AC978</f>
        <v>76.296631351764788</v>
      </c>
      <c r="AF13" s="275">
        <f>+'Ark1'!AD978</f>
        <v>28.092969283778316</v>
      </c>
      <c r="AG13" s="275">
        <f>+'Ark1'!AE978</f>
        <v>64.307463321131252</v>
      </c>
      <c r="AH13" s="275">
        <f>+'Ark1'!AF978</f>
        <v>0.53461371637229294</v>
      </c>
      <c r="AI13" s="66">
        <f t="shared" si="5"/>
        <v>4.1587210813621001</v>
      </c>
      <c r="AJ13" s="136">
        <f t="shared" si="6"/>
        <v>6.7948717948717947</v>
      </c>
      <c r="AK13" s="46"/>
      <c r="AL13" s="4"/>
      <c r="AM13" s="58"/>
      <c r="AO13" s="1"/>
      <c r="AP13" s="2">
        <v>11</v>
      </c>
      <c r="AQ13" s="2" t="s">
        <v>111</v>
      </c>
    </row>
    <row r="14" spans="1:61" ht="15.6">
      <c r="A14" s="46"/>
      <c r="B14" s="65">
        <f>+'Ark1'!C979</f>
        <v>2024</v>
      </c>
      <c r="C14" s="65">
        <f>+'Ark1'!O979</f>
        <v>8</v>
      </c>
      <c r="D14" s="65" t="str">
        <f>VLOOKUP(C14,RNR!$J$1:$K$14,2)</f>
        <v>Telemark</v>
      </c>
      <c r="E14" s="65">
        <f>+'Ark1'!Q979</f>
        <v>234</v>
      </c>
      <c r="F14" s="206">
        <f t="shared" si="0"/>
        <v>-15</v>
      </c>
      <c r="G14" s="326">
        <f>+'Ark1'!R979</f>
        <v>1990</v>
      </c>
      <c r="H14" s="206">
        <f t="shared" si="1"/>
        <v>-523</v>
      </c>
      <c r="I14" s="194">
        <f>+'Ark1'!AG979</f>
        <v>2.0381158533411812</v>
      </c>
      <c r="J14" s="211">
        <f t="shared" si="2"/>
        <v>-0.37277336111226589</v>
      </c>
      <c r="K14" s="194">
        <f>+'Ark1'!AH979</f>
        <v>5.2763819095477373</v>
      </c>
      <c r="L14" s="95"/>
      <c r="M14" s="135">
        <f>+'Ark1'!U979</f>
        <v>31.68206030150748</v>
      </c>
      <c r="N14" s="211">
        <f t="shared" si="3"/>
        <v>-0.90441005265084229</v>
      </c>
      <c r="O14" s="446">
        <f>+'Ark1'!AI979</f>
        <v>1901</v>
      </c>
      <c r="P14" s="95"/>
      <c r="Q14" s="419">
        <f>+IF(O14=0,"",'Ark1'!AJ979)</f>
        <v>113.75334034718576</v>
      </c>
      <c r="R14" s="433"/>
      <c r="S14" s="408">
        <f>+IF(O14=0,"",'Ark1'!AL979)</f>
        <v>20.997082340648603</v>
      </c>
      <c r="T14" s="176"/>
      <c r="U14" s="98">
        <f>+'Ark1'!S979</f>
        <v>7.3829145728643217</v>
      </c>
      <c r="V14" s="109">
        <f t="shared" si="4"/>
        <v>-5.9982363068827205E-2</v>
      </c>
      <c r="W14" s="176"/>
      <c r="X14" s="66">
        <f>+'Ark1'!T979</f>
        <v>7</v>
      </c>
      <c r="Y14" s="135">
        <f>+'Ark1'!W979</f>
        <v>21.758793969849243</v>
      </c>
      <c r="Z14" s="275">
        <f>+'Ark1'!X979</f>
        <v>98.190954773869365</v>
      </c>
      <c r="AA14" s="275">
        <f>+'Ark1'!Y979</f>
        <v>85.527638190954789</v>
      </c>
      <c r="AB14" s="275">
        <f>+'Ark1'!Z979</f>
        <v>8.07475965548538</v>
      </c>
      <c r="AC14" s="135">
        <f>+'Ark1'!AA979</f>
        <v>1.5870422373251323</v>
      </c>
      <c r="AD14" s="66">
        <f>+'Ark1'!AB979</f>
        <v>2.1447610589527226</v>
      </c>
      <c r="AE14" s="66">
        <f>+'Ark1'!AC979</f>
        <v>78.904056705144484</v>
      </c>
      <c r="AF14" s="275">
        <f>+'Ark1'!AD979</f>
        <v>39.189957749659825</v>
      </c>
      <c r="AG14" s="275">
        <f>+'Ark1'!AE979</f>
        <v>67.497197984425299</v>
      </c>
      <c r="AH14" s="275">
        <f>+'Ark1'!AF979</f>
        <v>2.0073231992091753</v>
      </c>
      <c r="AI14" s="66">
        <f t="shared" si="5"/>
        <v>4.2912673563844193</v>
      </c>
      <c r="AJ14" s="136">
        <f t="shared" si="6"/>
        <v>8.5042735042735043</v>
      </c>
      <c r="AK14" s="46"/>
      <c r="AL14" s="4"/>
      <c r="AM14" s="58"/>
      <c r="AO14" s="1"/>
      <c r="AP14" s="2">
        <v>14</v>
      </c>
      <c r="AQ14" s="4" t="s">
        <v>617</v>
      </c>
      <c r="AR14" s="4"/>
    </row>
    <row r="15" spans="1:61" s="522" customFormat="1" ht="15.6">
      <c r="A15" s="46"/>
      <c r="B15" s="65">
        <f>+'Ark1'!C980</f>
        <v>2024</v>
      </c>
      <c r="C15" s="65">
        <f>+'Ark1'!O980</f>
        <v>9</v>
      </c>
      <c r="D15" s="65" t="str">
        <f>VLOOKUP(C15,RNR!$J$1:$K$14,2)</f>
        <v>Agder</v>
      </c>
      <c r="E15" s="65">
        <f>+'Ark1'!Q980</f>
        <v>553</v>
      </c>
      <c r="F15" s="206">
        <f t="shared" si="0"/>
        <v>-9</v>
      </c>
      <c r="G15" s="326">
        <f>+'Ark1'!R980</f>
        <v>4179</v>
      </c>
      <c r="H15" s="206">
        <f t="shared" si="1"/>
        <v>-51</v>
      </c>
      <c r="I15" s="194">
        <f>+'Ark1'!AG980</f>
        <v>4.013488669950422</v>
      </c>
      <c r="J15" s="211">
        <f t="shared" si="2"/>
        <v>0.22163261708089399</v>
      </c>
      <c r="K15" s="194">
        <f>+'Ark1'!AH980</f>
        <v>8.446996889207945</v>
      </c>
      <c r="L15" s="95"/>
      <c r="M15" s="135">
        <f>+'Ark1'!U980</f>
        <v>29.708949509452008</v>
      </c>
      <c r="N15" s="211">
        <f t="shared" si="3"/>
        <v>-0.73941928487419872</v>
      </c>
      <c r="O15" s="446">
        <f>+'Ark1'!AI980</f>
        <v>4165</v>
      </c>
      <c r="P15" s="95"/>
      <c r="Q15" s="419">
        <f>+IF(O15=0,"",'Ark1'!AJ980)</f>
        <v>112.56184873949586</v>
      </c>
      <c r="R15" s="433"/>
      <c r="S15" s="408">
        <f>+IF(O15=0,"",'Ark1'!AL980)</f>
        <v>20.786242226270581</v>
      </c>
      <c r="T15" s="176"/>
      <c r="U15" s="98">
        <f>+'Ark1'!S980</f>
        <v>6.9990428332136858</v>
      </c>
      <c r="V15" s="109">
        <f t="shared" si="4"/>
        <v>-0.18582714314565063</v>
      </c>
      <c r="W15" s="176"/>
      <c r="X15" s="66">
        <f>+'Ark1'!T980</f>
        <v>6.6489590811198847</v>
      </c>
      <c r="Y15" s="135">
        <f>+'Ark1'!W980</f>
        <v>20.650873414692505</v>
      </c>
      <c r="Z15" s="275">
        <f>+'Ark1'!X980</f>
        <v>93.539124192390503</v>
      </c>
      <c r="AA15" s="275">
        <f>+'Ark1'!Y980</f>
        <v>77.865518066523109</v>
      </c>
      <c r="AB15" s="275">
        <f>+'Ark1'!Z980</f>
        <v>9.4980879335264703</v>
      </c>
      <c r="AC15" s="135">
        <f>+'Ark1'!AA980</f>
        <v>1.8997358899655177</v>
      </c>
      <c r="AD15" s="66">
        <f>+'Ark1'!AB980</f>
        <v>2.4132730488546121</v>
      </c>
      <c r="AE15" s="66">
        <f>+'Ark1'!AC980</f>
        <v>75.081124539187158</v>
      </c>
      <c r="AF15" s="275">
        <f>+'Ark1'!AD980</f>
        <v>45.754722830047314</v>
      </c>
      <c r="AG15" s="275">
        <f>+'Ark1'!AE980</f>
        <v>73.232532520621604</v>
      </c>
      <c r="AH15" s="275">
        <f>+'Ark1'!AF980</f>
        <v>4.2153787183392675</v>
      </c>
      <c r="AI15" s="66">
        <f t="shared" si="5"/>
        <v>4.2447160586686712</v>
      </c>
      <c r="AJ15" s="136">
        <f t="shared" ref="AJ15:AJ22" si="7">+G15/E15</f>
        <v>7.556962025316456</v>
      </c>
      <c r="AK15" s="46"/>
      <c r="AL15" s="4"/>
      <c r="AM15" s="58"/>
      <c r="AO15" s="1"/>
      <c r="AP15" s="2"/>
      <c r="AQ15" s="4"/>
      <c r="AR15" s="4"/>
    </row>
    <row r="16" spans="1:61" s="522" customFormat="1" ht="15.6">
      <c r="A16" s="46"/>
      <c r="B16" s="65">
        <f>+'Ark1'!C981</f>
        <v>2024</v>
      </c>
      <c r="C16" s="65">
        <f>+'Ark1'!O981</f>
        <v>11</v>
      </c>
      <c r="D16" s="65" t="str">
        <f>VLOOKUP(C16,RNR!$J$1:$K$14,2)</f>
        <v>Rogaland</v>
      </c>
      <c r="E16" s="65">
        <f>+'Ark1'!Q981</f>
        <v>2044</v>
      </c>
      <c r="F16" s="206">
        <f t="shared" si="0"/>
        <v>-25</v>
      </c>
      <c r="G16" s="326">
        <f>+'Ark1'!R981</f>
        <v>22826</v>
      </c>
      <c r="H16" s="206">
        <f t="shared" si="1"/>
        <v>-971</v>
      </c>
      <c r="I16" s="194">
        <f>+'Ark1'!AG981</f>
        <v>23.928828080070804</v>
      </c>
      <c r="J16" s="211">
        <f t="shared" si="2"/>
        <v>1.1571215783601012</v>
      </c>
      <c r="K16" s="194">
        <f>+'Ark1'!AH981</f>
        <v>0.4994304740208535</v>
      </c>
      <c r="L16" s="95"/>
      <c r="M16" s="135">
        <f>+'Ark1'!U981</f>
        <v>32.428677823534493</v>
      </c>
      <c r="N16" s="211">
        <f t="shared" si="3"/>
        <v>-7.450745192038255E-2</v>
      </c>
      <c r="O16" s="446">
        <f>+'Ark1'!AI981</f>
        <v>22440</v>
      </c>
      <c r="P16" s="95"/>
      <c r="Q16" s="419">
        <f>+IF(O16=0,"",'Ark1'!AJ981)</f>
        <v>114.1566622103395</v>
      </c>
      <c r="R16" s="433"/>
      <c r="S16" s="408">
        <f>+IF(O16=0,"",'Ark1'!AL981)</f>
        <v>21.649329551250343</v>
      </c>
      <c r="T16" s="176"/>
      <c r="U16" s="98">
        <f>+'Ark1'!S981</f>
        <v>7.4343730833260322</v>
      </c>
      <c r="V16" s="109">
        <f t="shared" si="4"/>
        <v>2.1001649952077095E-2</v>
      </c>
      <c r="W16" s="176"/>
      <c r="X16" s="66">
        <f>+'Ark1'!T981</f>
        <v>7.0220362744239022</v>
      </c>
      <c r="Y16" s="135">
        <f>+'Ark1'!W981</f>
        <v>25.961622710943661</v>
      </c>
      <c r="Z16" s="275">
        <f>+'Ark1'!X981</f>
        <v>95.347410847279392</v>
      </c>
      <c r="AA16" s="275">
        <f>+'Ark1'!Y981</f>
        <v>85.437658810128795</v>
      </c>
      <c r="AB16" s="275">
        <f>+'Ark1'!Z981</f>
        <v>9.1815015404804061</v>
      </c>
      <c r="AC16" s="135">
        <f>+'Ark1'!AA981</f>
        <v>1.9513736338580203</v>
      </c>
      <c r="AD16" s="66">
        <f>+'Ark1'!AB981</f>
        <v>2.4962770470249485</v>
      </c>
      <c r="AE16" s="66">
        <f>+'Ark1'!AC981</f>
        <v>84.363110547645988</v>
      </c>
      <c r="AF16" s="275">
        <f>+'Ark1'!AD981</f>
        <v>58.550963741576403</v>
      </c>
      <c r="AG16" s="275">
        <f>+'Ark1'!AE981</f>
        <v>75.128185892983936</v>
      </c>
      <c r="AH16" s="275">
        <f>+'Ark1'!AF981</f>
        <v>23.024703188516902</v>
      </c>
      <c r="AI16" s="66">
        <f t="shared" si="5"/>
        <v>4.3619922567870866</v>
      </c>
      <c r="AJ16" s="136">
        <f t="shared" si="7"/>
        <v>11.167318982387476</v>
      </c>
      <c r="AK16" s="46"/>
      <c r="AL16" s="4"/>
      <c r="AM16" s="58"/>
      <c r="AO16" s="1"/>
      <c r="AP16" s="2"/>
      <c r="AQ16" s="4"/>
      <c r="AR16" s="4"/>
    </row>
    <row r="17" spans="1:48" s="522" customFormat="1" ht="15.6">
      <c r="A17" s="46"/>
      <c r="B17" s="65">
        <f>+'Ark1'!C982</f>
        <v>2024</v>
      </c>
      <c r="C17" s="65">
        <f>+'Ark1'!O982</f>
        <v>14</v>
      </c>
      <c r="D17" s="65" t="str">
        <f>VLOOKUP(C17,RNR!$J$1:$K$14,2)</f>
        <v>Vestland</v>
      </c>
      <c r="E17" s="65">
        <f>+'Ark1'!Q982</f>
        <v>2701</v>
      </c>
      <c r="F17" s="206">
        <f t="shared" si="0"/>
        <v>-82</v>
      </c>
      <c r="G17" s="326">
        <f>+'Ark1'!R982</f>
        <v>18281</v>
      </c>
      <c r="H17" s="206">
        <f t="shared" si="1"/>
        <v>-1751</v>
      </c>
      <c r="I17" s="194">
        <f>+'Ark1'!AG982</f>
        <v>17.813575370359771</v>
      </c>
      <c r="J17" s="211">
        <f t="shared" si="2"/>
        <v>0.21689097673979063</v>
      </c>
      <c r="K17" s="194">
        <f>+'Ark1'!AH982</f>
        <v>2.2865269952409601</v>
      </c>
      <c r="L17" s="95"/>
      <c r="M17" s="135">
        <f>+'Ark1'!U982</f>
        <v>30.143159564575221</v>
      </c>
      <c r="N17" s="211">
        <f t="shared" si="3"/>
        <v>0.30588919716326401</v>
      </c>
      <c r="O17" s="446">
        <f>+'Ark1'!AI982</f>
        <v>17727</v>
      </c>
      <c r="P17" s="95"/>
      <c r="Q17" s="419">
        <f>+IF(O17=0,"",'Ark1'!AJ982)</f>
        <v>112.25496135837967</v>
      </c>
      <c r="R17" s="433"/>
      <c r="S17" s="408">
        <f>+IF(O17=0,"",'Ark1'!AL982)</f>
        <v>20.892671213200803</v>
      </c>
      <c r="T17" s="176"/>
      <c r="U17" s="98">
        <f>+'Ark1'!S982</f>
        <v>7.1418412559487985</v>
      </c>
      <c r="V17" s="109">
        <f t="shared" si="4"/>
        <v>0.10839477032579659</v>
      </c>
      <c r="W17" s="176"/>
      <c r="X17" s="66">
        <f>+'Ark1'!T982</f>
        <v>6.6703681417865539</v>
      </c>
      <c r="Y17" s="135">
        <f>+'Ark1'!W982</f>
        <v>17.236475028718338</v>
      </c>
      <c r="Z17" s="275">
        <f>+'Ark1'!X982</f>
        <v>93.583501996608518</v>
      </c>
      <c r="AA17" s="275">
        <f>+'Ark1'!Y982</f>
        <v>78.907061976915926</v>
      </c>
      <c r="AB17" s="275">
        <f>+'Ark1'!Z982</f>
        <v>8.8190713346657272</v>
      </c>
      <c r="AC17" s="135">
        <f>+'Ark1'!AA982</f>
        <v>1.8387071018298125</v>
      </c>
      <c r="AD17" s="66">
        <f>+'Ark1'!AB982</f>
        <v>2.3447196217483377</v>
      </c>
      <c r="AE17" s="66">
        <f>+'Ark1'!AC982</f>
        <v>84.017580980485462</v>
      </c>
      <c r="AF17" s="275">
        <f>+'Ark1'!AD982</f>
        <v>41.946845411153859</v>
      </c>
      <c r="AG17" s="275">
        <f>+'Ark1'!AE982</f>
        <v>61.030692291858607</v>
      </c>
      <c r="AH17" s="275">
        <f>+'Ark1'!AF982</f>
        <v>18.440138394343183</v>
      </c>
      <c r="AI17" s="66">
        <f t="shared" si="5"/>
        <v>4.220642616421566</v>
      </c>
      <c r="AJ17" s="136">
        <f t="shared" si="7"/>
        <v>6.7682339874120698</v>
      </c>
      <c r="AK17" s="46"/>
      <c r="AL17" s="4"/>
      <c r="AM17" s="58"/>
      <c r="AO17" s="1"/>
      <c r="AP17" s="2"/>
      <c r="AQ17" s="4"/>
      <c r="AR17" s="4"/>
    </row>
    <row r="18" spans="1:48" s="522" customFormat="1" ht="15.6">
      <c r="A18" s="46"/>
      <c r="B18" s="65">
        <f>+'Ark1'!C983</f>
        <v>2024</v>
      </c>
      <c r="C18" s="65">
        <f>+'Ark1'!O983</f>
        <v>15</v>
      </c>
      <c r="D18" s="65" t="str">
        <f>VLOOKUP(C18,RNR!$J$1:$K$14,2)</f>
        <v>Møre og Romsdal</v>
      </c>
      <c r="E18" s="65">
        <f>+'Ark1'!Q983</f>
        <v>722</v>
      </c>
      <c r="F18" s="206">
        <f t="shared" si="0"/>
        <v>-20</v>
      </c>
      <c r="G18" s="326">
        <f>+'Ark1'!R983</f>
        <v>5497</v>
      </c>
      <c r="H18" s="206">
        <f t="shared" si="1"/>
        <v>-243</v>
      </c>
      <c r="I18" s="194">
        <f>+'Ark1'!AG983</f>
        <v>5.0328844114150968</v>
      </c>
      <c r="J18" s="211">
        <f t="shared" si="2"/>
        <v>0.16279387036580406</v>
      </c>
      <c r="K18" s="194">
        <f>+'Ark1'!AH983</f>
        <v>2.2375841368018925</v>
      </c>
      <c r="L18" s="95"/>
      <c r="M18" s="135">
        <f>+'Ark1'!U983</f>
        <v>28.322321266145114</v>
      </c>
      <c r="N18" s="211">
        <f t="shared" si="3"/>
        <v>-0.49659859448206234</v>
      </c>
      <c r="O18" s="446">
        <f>+'Ark1'!AI983</f>
        <v>5266</v>
      </c>
      <c r="P18" s="95"/>
      <c r="Q18" s="419">
        <f>+IF(O18=0,"",'Ark1'!AJ983)</f>
        <v>110.40854538549188</v>
      </c>
      <c r="R18" s="433"/>
      <c r="S18" s="408">
        <f>+IF(O18=0,"",'Ark1'!AL983)</f>
        <v>20.616475491302765</v>
      </c>
      <c r="T18" s="176"/>
      <c r="U18" s="98">
        <f>+'Ark1'!S983</f>
        <v>6.91686374386029</v>
      </c>
      <c r="V18" s="109">
        <f t="shared" si="4"/>
        <v>-5.0732074955042172E-2</v>
      </c>
      <c r="W18" s="176"/>
      <c r="X18" s="66">
        <f>+'Ark1'!T983</f>
        <v>6.8140804074949992</v>
      </c>
      <c r="Y18" s="135">
        <f>+'Ark1'!W983</f>
        <v>18.628342732399489</v>
      </c>
      <c r="Z18" s="275">
        <f>+'Ark1'!X983</f>
        <v>88.175368382754257</v>
      </c>
      <c r="AA18" s="275">
        <f>+'Ark1'!Y983</f>
        <v>67.291249772603237</v>
      </c>
      <c r="AB18" s="275">
        <f>+'Ark1'!Z983</f>
        <v>9.7468168463216784</v>
      </c>
      <c r="AC18" s="135">
        <f>+'Ark1'!AA983</f>
        <v>1.9520822731612757</v>
      </c>
      <c r="AD18" s="66">
        <f>+'Ark1'!AB983</f>
        <v>2.6139655915103632</v>
      </c>
      <c r="AE18" s="66">
        <f>+'Ark1'!AC983</f>
        <v>84.934905218323806</v>
      </c>
      <c r="AF18" s="275">
        <f>+'Ark1'!AD983</f>
        <v>36.665823767358354</v>
      </c>
      <c r="AG18" s="275">
        <f>+'Ark1'!AE983</f>
        <v>53.954914118300607</v>
      </c>
      <c r="AH18" s="275">
        <f>+'Ark1'!AF983</f>
        <v>5.5448520733933844</v>
      </c>
      <c r="AI18" s="66">
        <f t="shared" si="5"/>
        <v>4.0946767660827845</v>
      </c>
      <c r="AJ18" s="136">
        <f t="shared" si="7"/>
        <v>7.6135734072022156</v>
      </c>
      <c r="AK18" s="46"/>
      <c r="AL18" s="4"/>
      <c r="AM18" s="58"/>
      <c r="AO18" s="1"/>
      <c r="AP18" s="2"/>
      <c r="AQ18" s="4"/>
      <c r="AR18" s="4"/>
    </row>
    <row r="19" spans="1:48" ht="15.6">
      <c r="A19" s="46"/>
      <c r="B19" s="65">
        <f>+'Ark1'!C984</f>
        <v>2024</v>
      </c>
      <c r="C19" s="65">
        <f>+'Ark1'!O984</f>
        <v>16</v>
      </c>
      <c r="D19" s="65" t="str">
        <f>VLOOKUP(C19,RNR!$J$1:$K$14,2)</f>
        <v>Trøndelag</v>
      </c>
      <c r="E19" s="65">
        <f>+'Ark1'!Q984</f>
        <v>865</v>
      </c>
      <c r="F19" s="206">
        <f t="shared" si="0"/>
        <v>-19</v>
      </c>
      <c r="G19" s="326">
        <f>+'Ark1'!R984</f>
        <v>10167</v>
      </c>
      <c r="H19" s="206">
        <f t="shared" si="1"/>
        <v>-1145</v>
      </c>
      <c r="I19" s="194">
        <f>+'Ark1'!AG984</f>
        <v>9.7693872556863752</v>
      </c>
      <c r="J19" s="211">
        <f t="shared" si="2"/>
        <v>0.11663019370157279</v>
      </c>
      <c r="K19" s="194">
        <f>+'Ark1'!AH984</f>
        <v>4.5637847939411804</v>
      </c>
      <c r="L19" s="95"/>
      <c r="M19" s="135">
        <f>+'Ark1'!U984</f>
        <v>29.724333628405638</v>
      </c>
      <c r="N19" s="211">
        <f t="shared" si="3"/>
        <v>0.73991884764162918</v>
      </c>
      <c r="O19" s="446">
        <f>+'Ark1'!AI984</f>
        <v>10042</v>
      </c>
      <c r="P19" s="95"/>
      <c r="Q19" s="419">
        <f>+IF(O19=0,"",'Ark1'!AJ984)</f>
        <v>113.31066520613436</v>
      </c>
      <c r="R19" s="433"/>
      <c r="S19" s="408">
        <f>+IF(O19=0,"",'Ark1'!AL984)</f>
        <v>20.002749308951319</v>
      </c>
      <c r="T19" s="176"/>
      <c r="U19" s="98">
        <f>+'Ark1'!S984</f>
        <v>6.8780367856791598</v>
      </c>
      <c r="V19" s="109">
        <f t="shared" si="4"/>
        <v>7.7294211421734538E-2</v>
      </c>
      <c r="W19" s="176"/>
      <c r="X19" s="66">
        <f>+'Ark1'!T984</f>
        <v>6.5589652798268947</v>
      </c>
      <c r="Y19" s="135">
        <f>+'Ark1'!W984</f>
        <v>15.697845972263204</v>
      </c>
      <c r="Z19" s="275">
        <f>+'Ark1'!X984</f>
        <v>94.314940493754307</v>
      </c>
      <c r="AA19" s="275">
        <f>+'Ark1'!Y984</f>
        <v>80.27933510376711</v>
      </c>
      <c r="AB19" s="275">
        <f>+'Ark1'!Z984</f>
        <v>8.1925734088707607</v>
      </c>
      <c r="AC19" s="135">
        <f>+'Ark1'!AA984</f>
        <v>1.8001553328560203</v>
      </c>
      <c r="AD19" s="66">
        <f>+'Ark1'!AB984</f>
        <v>1.9965643825339567</v>
      </c>
      <c r="AE19" s="66">
        <f>+'Ark1'!AC984</f>
        <v>84.065450695431053</v>
      </c>
      <c r="AF19" s="275">
        <f>+'Ark1'!AD984</f>
        <v>53.269181059796381</v>
      </c>
      <c r="AG19" s="275">
        <f>+'Ark1'!AE984</f>
        <v>67.236240705707758</v>
      </c>
      <c r="AH19" s="275">
        <f>+'Ark1'!AF984</f>
        <v>10.25550500822095</v>
      </c>
      <c r="AI19" s="66">
        <f t="shared" si="5"/>
        <v>4.321630510946818</v>
      </c>
      <c r="AJ19" s="136">
        <f t="shared" si="7"/>
        <v>11.753757225433526</v>
      </c>
      <c r="AK19" s="46"/>
      <c r="AL19" s="4"/>
      <c r="AM19" s="58"/>
      <c r="AO19" s="1"/>
      <c r="AP19">
        <v>15</v>
      </c>
      <c r="AQ19" t="s">
        <v>608</v>
      </c>
      <c r="AS19" s="2"/>
      <c r="AT19" s="2"/>
    </row>
    <row r="20" spans="1:48" ht="15.6">
      <c r="A20" s="46"/>
      <c r="B20" s="65">
        <f>+'Ark1'!C985</f>
        <v>2024</v>
      </c>
      <c r="C20" s="65">
        <f>+'Ark1'!O985</f>
        <v>18</v>
      </c>
      <c r="D20" s="65" t="str">
        <f>VLOOKUP(C20,RNR!$J$1:$K$14,2)</f>
        <v>Nordland</v>
      </c>
      <c r="E20" s="65">
        <f>+'Ark1'!Q985</f>
        <v>623</v>
      </c>
      <c r="F20" s="206">
        <f t="shared" si="0"/>
        <v>-17</v>
      </c>
      <c r="G20" s="326">
        <f>+'Ark1'!R985</f>
        <v>7700</v>
      </c>
      <c r="H20" s="206">
        <f t="shared" si="1"/>
        <v>-1019</v>
      </c>
      <c r="I20" s="194">
        <f>+'Ark1'!AG985</f>
        <v>7.3835872439840511</v>
      </c>
      <c r="J20" s="211">
        <f t="shared" si="2"/>
        <v>-0.23552430333943519</v>
      </c>
      <c r="K20" s="194">
        <f>+'Ark1'!AH985</f>
        <v>1.5844155844155845</v>
      </c>
      <c r="L20" s="95"/>
      <c r="M20" s="135">
        <f>+'Ark1'!U985</f>
        <v>29.662948051947975</v>
      </c>
      <c r="N20" s="211">
        <f t="shared" si="3"/>
        <v>-1.8850319424952744E-2</v>
      </c>
      <c r="O20" s="446">
        <f>+'Ark1'!AI985</f>
        <v>6845</v>
      </c>
      <c r="P20" s="95"/>
      <c r="Q20" s="419">
        <f>+IF(O20=0,"",'Ark1'!AJ985)</f>
        <v>112.04165084002956</v>
      </c>
      <c r="R20" s="433"/>
      <c r="S20" s="408">
        <f>+IF(O20=0,"",'Ark1'!AL985)</f>
        <v>20.586420527539005</v>
      </c>
      <c r="T20" s="176"/>
      <c r="U20" s="98">
        <f>+'Ark1'!S985</f>
        <v>7.0435064935064942</v>
      </c>
      <c r="V20" s="109">
        <f t="shared" si="4"/>
        <v>0.14260042629695402</v>
      </c>
      <c r="W20" s="176"/>
      <c r="X20" s="66">
        <f>+'Ark1'!T985</f>
        <v>6.6044155844155856</v>
      </c>
      <c r="Y20" s="135">
        <f>+'Ark1'!W985</f>
        <v>15.584415584415581</v>
      </c>
      <c r="Z20" s="275">
        <f>+'Ark1'!X985</f>
        <v>91.428571428571445</v>
      </c>
      <c r="AA20" s="275">
        <f>+'Ark1'!Y985</f>
        <v>76.233766233766218</v>
      </c>
      <c r="AB20" s="275">
        <f>+'Ark1'!Z985</f>
        <v>8.9210844594348941</v>
      </c>
      <c r="AC20" s="135">
        <f>+'Ark1'!AA985</f>
        <v>1.7246277717978871</v>
      </c>
      <c r="AD20" s="66">
        <f>+'Ark1'!AB985</f>
        <v>2.0557505618980474</v>
      </c>
      <c r="AE20" s="66">
        <f>+'Ark1'!AC985</f>
        <v>81.953362900938004</v>
      </c>
      <c r="AF20" s="275">
        <f>+'Ark1'!AD985</f>
        <v>36.805993339082754</v>
      </c>
      <c r="AG20" s="275">
        <f>+'Ark1'!AE985</f>
        <v>62.405718707310605</v>
      </c>
      <c r="AH20" s="275">
        <f>+'Ark1'!AF985</f>
        <v>7.7670294642767059</v>
      </c>
      <c r="AI20" s="66">
        <f t="shared" si="5"/>
        <v>4.2113893242371052</v>
      </c>
      <c r="AJ20" s="136">
        <f t="shared" si="7"/>
        <v>12.359550561797754</v>
      </c>
      <c r="AK20" s="46"/>
      <c r="AL20" s="4"/>
      <c r="AM20" s="58"/>
      <c r="AO20" s="13"/>
      <c r="AP20">
        <v>16</v>
      </c>
      <c r="AQ20" t="s">
        <v>581</v>
      </c>
      <c r="AS20" s="2"/>
      <c r="AT20" s="4"/>
      <c r="AU20" s="4"/>
      <c r="AV20" s="4"/>
    </row>
    <row r="21" spans="1:48" ht="15.6">
      <c r="A21" s="46"/>
      <c r="B21" s="65">
        <f>+'Ark1'!C986</f>
        <v>2024</v>
      </c>
      <c r="C21" s="65">
        <f>+'Ark1'!O986</f>
        <v>55</v>
      </c>
      <c r="D21" s="65" t="str">
        <f>VLOOKUP(C21,RNR!$J$1:$K$14,2)</f>
        <v>Troms</v>
      </c>
      <c r="E21" s="65">
        <f>+'Ark1'!Q986</f>
        <v>331</v>
      </c>
      <c r="F21" s="206">
        <f t="shared" si="0"/>
        <v>-8</v>
      </c>
      <c r="G21" s="326">
        <f>+'Ark1'!R986</f>
        <v>4554</v>
      </c>
      <c r="H21" s="206">
        <f t="shared" si="1"/>
        <v>-494</v>
      </c>
      <c r="I21" s="194">
        <f>+'Ark1'!AG986</f>
        <v>4.8454893320027663</v>
      </c>
      <c r="J21" s="211">
        <f t="shared" si="2"/>
        <v>0.11916191734477</v>
      </c>
      <c r="K21" s="194">
        <f>+'Ark1'!AH986</f>
        <v>1.5810276679841897</v>
      </c>
      <c r="L21" s="95"/>
      <c r="M21" s="135">
        <f>+'Ark1'!U986</f>
        <v>32.914119455423787</v>
      </c>
      <c r="N21" s="211">
        <f t="shared" si="3"/>
        <v>1.1119304696868468</v>
      </c>
      <c r="O21" s="446">
        <f>+'Ark1'!AI986</f>
        <v>4417</v>
      </c>
      <c r="P21" s="95"/>
      <c r="Q21" s="419">
        <f>+IF(O21=0,"",'Ark1'!AJ986)</f>
        <v>113.68220511659491</v>
      </c>
      <c r="R21" s="433"/>
      <c r="S21" s="408">
        <f>+IF(O21=0,"",'Ark1'!AL986)</f>
        <v>22.091546438379059</v>
      </c>
      <c r="T21" s="176"/>
      <c r="U21" s="98">
        <f>+'Ark1'!S986</f>
        <v>7.7263943785682914</v>
      </c>
      <c r="V21" s="109">
        <f t="shared" si="4"/>
        <v>0.18558613768080967</v>
      </c>
      <c r="W21" s="176"/>
      <c r="X21" s="66">
        <f>+'Ark1'!T986</f>
        <v>6.8814229249011856</v>
      </c>
      <c r="Y21" s="135">
        <f>+'Ark1'!W986</f>
        <v>21.783047870004392</v>
      </c>
      <c r="Z21" s="275">
        <f>+'Ark1'!X986</f>
        <v>96.530522617479136</v>
      </c>
      <c r="AA21" s="275">
        <f>+'Ark1'!Y986</f>
        <v>85.924462011418512</v>
      </c>
      <c r="AB21" s="275">
        <f>+'Ark1'!Z986</f>
        <v>8.6197055713527213</v>
      </c>
      <c r="AC21" s="135">
        <f>+'Ark1'!AA986</f>
        <v>1.7384468630824204</v>
      </c>
      <c r="AD21" s="66">
        <f>+'Ark1'!AB986</f>
        <v>2.1787676860221952</v>
      </c>
      <c r="AE21" s="66">
        <f>+'Ark1'!AC986</f>
        <v>83.311494513196976</v>
      </c>
      <c r="AF21" s="275">
        <f>+'Ark1'!AD986</f>
        <v>42.740539848059221</v>
      </c>
      <c r="AG21" s="275">
        <f>+'Ark1'!AE986</f>
        <v>67.100784472622166</v>
      </c>
      <c r="AH21" s="275">
        <f>+'Ark1'!AF986</f>
        <v>4.593643140300796</v>
      </c>
      <c r="AI21" s="66">
        <f t="shared" si="5"/>
        <v>4.2599585062240646</v>
      </c>
      <c r="AJ21" s="136">
        <f t="shared" si="7"/>
        <v>13.758308157099698</v>
      </c>
      <c r="AK21" s="46"/>
      <c r="AL21" s="4"/>
      <c r="AM21" s="58"/>
      <c r="AO21" s="1"/>
      <c r="AP21">
        <v>18</v>
      </c>
      <c r="AQ21" t="s">
        <v>112</v>
      </c>
    </row>
    <row r="22" spans="1:48" ht="15.6">
      <c r="A22" s="46"/>
      <c r="B22" s="65">
        <f>+'Ark1'!C987</f>
        <v>2024</v>
      </c>
      <c r="C22" s="65">
        <f>+'Ark1'!O987</f>
        <v>56</v>
      </c>
      <c r="D22" s="65" t="str">
        <f>VLOOKUP(C22,RNR!$J$1:$K$14,2)</f>
        <v>Finnmark</v>
      </c>
      <c r="E22" s="65">
        <f>+'Ark1'!Q987</f>
        <v>90</v>
      </c>
      <c r="F22" s="206">
        <f t="shared" si="0"/>
        <v>5</v>
      </c>
      <c r="G22" s="326">
        <f>+'Ark1'!R987</f>
        <v>1049</v>
      </c>
      <c r="H22" s="206">
        <f t="shared" si="1"/>
        <v>-45</v>
      </c>
      <c r="I22" s="194">
        <f>+'Ark1'!AG987</f>
        <v>1.0606802652476524</v>
      </c>
      <c r="J22" s="211">
        <f t="shared" si="2"/>
        <v>4.9873705428475024E-2</v>
      </c>
      <c r="K22" s="194">
        <f>+'Ark1'!AH987</f>
        <v>0.5719733079122975</v>
      </c>
      <c r="L22" s="95"/>
      <c r="M22" s="135">
        <f>+'Ark1'!U987</f>
        <v>31.278551000953321</v>
      </c>
      <c r="N22" s="211">
        <f t="shared" si="3"/>
        <v>-0.10508702464082376</v>
      </c>
      <c r="O22" s="446">
        <f>+'Ark1'!AI987</f>
        <v>1047</v>
      </c>
      <c r="P22" s="95"/>
      <c r="Q22" s="419">
        <f>+IF(O22=0,"",'Ark1'!AJ987)</f>
        <v>113.80191021967528</v>
      </c>
      <c r="R22" s="433"/>
      <c r="S22" s="408">
        <f>+IF(O22=0,"",'Ark1'!AL987)</f>
        <v>21.321099166353889</v>
      </c>
      <c r="T22" s="176"/>
      <c r="U22" s="98">
        <f>+'Ark1'!S987</f>
        <v>7.3908484270734016</v>
      </c>
      <c r="V22" s="109">
        <f t="shared" si="4"/>
        <v>-0.18501994586992776</v>
      </c>
      <c r="W22" s="176"/>
      <c r="X22" s="66">
        <f>+'Ark1'!T987</f>
        <v>7.3708293612964733</v>
      </c>
      <c r="Y22" s="135">
        <f>+'Ark1'!W987</f>
        <v>28.503336510962821</v>
      </c>
      <c r="Z22" s="275">
        <f>+'Ark1'!X987</f>
        <v>95.328884652049567</v>
      </c>
      <c r="AA22" s="275">
        <f>+'Ark1'!Y987</f>
        <v>81.124880838894185</v>
      </c>
      <c r="AB22" s="275">
        <f>+'Ark1'!Z987</f>
        <v>8.8398637453707902</v>
      </c>
      <c r="AC22" s="135">
        <f>+'Ark1'!AA987</f>
        <v>1.81817750569921</v>
      </c>
      <c r="AD22" s="66">
        <f>+'Ark1'!AB987</f>
        <v>2.1530450156298557</v>
      </c>
      <c r="AE22" s="66">
        <f>+'Ark1'!AC987</f>
        <v>81.283519388205931</v>
      </c>
      <c r="AF22" s="275">
        <f>+'Ark1'!AD987</f>
        <v>40.642388955331569</v>
      </c>
      <c r="AG22" s="275">
        <f>+'Ark1'!AE987</f>
        <v>66.333947253279788</v>
      </c>
      <c r="AH22" s="275">
        <f>+'Ark1'!AF987</f>
        <v>1.0581316763670472</v>
      </c>
      <c r="AI22" s="66">
        <f t="shared" si="5"/>
        <v>4.2320650070940333</v>
      </c>
      <c r="AJ22" s="136">
        <f t="shared" si="7"/>
        <v>11.655555555555555</v>
      </c>
      <c r="AK22" s="46"/>
      <c r="AL22" s="4"/>
      <c r="AM22" s="58"/>
      <c r="AO22" s="1"/>
      <c r="AP22" s="2">
        <v>54</v>
      </c>
      <c r="AQ22" s="2" t="s">
        <v>618</v>
      </c>
    </row>
    <row r="23" spans="1:48" ht="15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"/>
      <c r="AM23" s="58"/>
      <c r="AO23" s="1"/>
      <c r="AP23" s="2"/>
      <c r="AQ23" s="2"/>
    </row>
    <row r="24" spans="1:48" ht="15.6">
      <c r="A24" s="46"/>
      <c r="B24" s="2">
        <f>+'Ark1'!C988</f>
        <v>2023</v>
      </c>
      <c r="C24" s="2">
        <f>+'Ark1'!O988</f>
        <v>1</v>
      </c>
      <c r="D24" s="65" t="str">
        <f>VLOOKUP(C24,RNR!$J$1:$K$14,2)</f>
        <v>Østfold</v>
      </c>
      <c r="E24" s="2">
        <f>+'Ark1'!Q988</f>
        <v>87</v>
      </c>
      <c r="F24" s="294">
        <f t="shared" ref="F24:F29" si="8">+E24-E39</f>
        <v>-3</v>
      </c>
      <c r="G24" s="302">
        <f>+'Ark1'!R988</f>
        <v>678</v>
      </c>
      <c r="H24" s="294">
        <f t="shared" ref="H24:H29" si="9">+G24-G39</f>
        <v>137</v>
      </c>
      <c r="I24" s="145">
        <f>+'Ark1'!AG988</f>
        <v>0.63909181472555376</v>
      </c>
      <c r="J24" s="295">
        <f t="shared" ref="J24:J29" si="10">+I24-I39</f>
        <v>0.16769044684157441</v>
      </c>
      <c r="K24" s="145">
        <f>+'Ark1'!AH988</f>
        <v>15.634218289085542</v>
      </c>
      <c r="L24" s="95"/>
      <c r="M24" s="57">
        <f>+'Ark1'!U988</f>
        <v>32.017404129793526</v>
      </c>
      <c r="N24" s="295">
        <f t="shared" ref="N24:N29" si="11">+M24-M39</f>
        <v>2.5162396196271644</v>
      </c>
      <c r="O24" s="446">
        <f>+'Ark1'!AI988</f>
        <v>604</v>
      </c>
      <c r="P24" s="95"/>
      <c r="Q24" s="419">
        <f>+IF(O24=0,"",'Ark1'!AJ988)</f>
        <v>114.43609271523179</v>
      </c>
      <c r="R24" s="433"/>
      <c r="S24" s="408">
        <f>+IF(O24=0,"",'Ark1'!AL988)</f>
        <v>21.710652681240724</v>
      </c>
      <c r="T24" s="176"/>
      <c r="U24" s="5">
        <f>+'Ark1'!S988</f>
        <v>6.9306784660766976</v>
      </c>
      <c r="V24" s="296">
        <f t="shared" ref="V24:V29" si="12">+U24-U39</f>
        <v>0.87892245868298247</v>
      </c>
      <c r="W24" s="176"/>
      <c r="X24" s="5">
        <f>+'Ark1'!T988</f>
        <v>7.6666666666666687</v>
      </c>
      <c r="Y24" s="57">
        <f>+'Ark1'!W988</f>
        <v>37.610619469026553</v>
      </c>
      <c r="Z24" s="18">
        <f>+'Ark1'!X988</f>
        <v>97.345132743362797</v>
      </c>
      <c r="AA24" s="18">
        <f>+'Ark1'!Y988</f>
        <v>85.398230088495609</v>
      </c>
      <c r="AB24" s="18">
        <f>+'Ark1'!Z988</f>
        <v>8.8582040895508189</v>
      </c>
      <c r="AC24" s="57">
        <f>+'Ark1'!AA988</f>
        <v>2.0400640165448705</v>
      </c>
      <c r="AD24" s="5">
        <f>+'Ark1'!AB988</f>
        <v>2.6207327069614066</v>
      </c>
      <c r="AE24" s="5">
        <f>+'Ark1'!AC988</f>
        <v>76.42307636795239</v>
      </c>
      <c r="AF24" s="18">
        <f>+'Ark1'!AD988</f>
        <v>61.626945784917744</v>
      </c>
      <c r="AG24" s="18">
        <f>+'Ark1'!AE988</f>
        <v>67.624824731773799</v>
      </c>
      <c r="AH24" s="18">
        <f>+'Ark1'!AF988</f>
        <v>0.62202976201398197</v>
      </c>
      <c r="AI24" s="57">
        <f t="shared" ref="AI24:AI37" si="13">+M24/U24</f>
        <v>4.6196637582464364</v>
      </c>
      <c r="AJ24" s="18">
        <f>+G24/E24</f>
        <v>7.7931034482758621</v>
      </c>
      <c r="AK24" s="46"/>
      <c r="AL24" s="4"/>
      <c r="AM24" s="58"/>
      <c r="AO24" s="1"/>
      <c r="AP24" s="5"/>
      <c r="AR24" s="2"/>
      <c r="AS24" s="2"/>
      <c r="AT24" s="2"/>
    </row>
    <row r="25" spans="1:48" ht="15.6">
      <c r="A25" s="46"/>
      <c r="B25" s="2">
        <f>+'Ark1'!C989</f>
        <v>2023</v>
      </c>
      <c r="C25" s="2">
        <f>+'Ark1'!O989</f>
        <v>2</v>
      </c>
      <c r="D25" s="65" t="str">
        <f>VLOOKUP(C25,RNR!$J$1:$K$14,2)</f>
        <v>Akershus</v>
      </c>
      <c r="E25" s="2">
        <f>+'Ark1'!Q989</f>
        <v>206</v>
      </c>
      <c r="F25" s="294">
        <f t="shared" si="8"/>
        <v>3</v>
      </c>
      <c r="G25" s="302">
        <f>+'Ark1'!R989</f>
        <v>1764</v>
      </c>
      <c r="H25" s="294">
        <f t="shared" si="9"/>
        <v>78</v>
      </c>
      <c r="I25" s="145">
        <f>+'Ark1'!AG989</f>
        <v>1.6069179647234777</v>
      </c>
      <c r="J25" s="295">
        <f t="shared" si="10"/>
        <v>6.7698704946908661E-2</v>
      </c>
      <c r="K25" s="145">
        <f>+'Ark1'!AH989</f>
        <v>12.528344671201811</v>
      </c>
      <c r="L25" s="95"/>
      <c r="M25" s="57">
        <f>+'Ark1'!U989</f>
        <v>30.941950113378713</v>
      </c>
      <c r="N25" s="295">
        <f t="shared" si="11"/>
        <v>3.2697444339568449E-2</v>
      </c>
      <c r="O25" s="446">
        <f>+'Ark1'!AI989</f>
        <v>1064</v>
      </c>
      <c r="P25" s="95"/>
      <c r="Q25" s="419">
        <f>+IF(O25=0,"",'Ark1'!AJ989)</f>
        <v>112.83646616541348</v>
      </c>
      <c r="R25" s="433"/>
      <c r="S25" s="408">
        <f>+IF(O25=0,"",'Ark1'!AL989)</f>
        <v>20.802503157650278</v>
      </c>
      <c r="T25" s="176"/>
      <c r="U25" s="5">
        <f>+'Ark1'!S989</f>
        <v>6.8095238095238084</v>
      </c>
      <c r="V25" s="296">
        <f t="shared" si="12"/>
        <v>0.19149296729368004</v>
      </c>
      <c r="W25" s="176"/>
      <c r="X25" s="5">
        <f>+'Ark1'!T989</f>
        <v>7.4835600907029507</v>
      </c>
      <c r="Y25" s="57">
        <f>+'Ark1'!W989</f>
        <v>30.725623582766438</v>
      </c>
      <c r="Z25" s="526">
        <f>+'Ark1'!X989</f>
        <v>96.37188208616783</v>
      </c>
      <c r="AA25" s="526">
        <f>+'Ark1'!Y989</f>
        <v>78.798185941043073</v>
      </c>
      <c r="AB25" s="526">
        <f>+'Ark1'!Z989</f>
        <v>9.4026910225015019</v>
      </c>
      <c r="AC25" s="57">
        <f>+'Ark1'!AA989</f>
        <v>2.0832993194502265</v>
      </c>
      <c r="AD25" s="5">
        <f>+'Ark1'!AB989</f>
        <v>2.614121258882165</v>
      </c>
      <c r="AE25" s="5">
        <f>+'Ark1'!AC989</f>
        <v>79.648770352173244</v>
      </c>
      <c r="AF25" s="526">
        <f>+'Ark1'!AD989</f>
        <v>59.902403097805681</v>
      </c>
      <c r="AG25" s="526">
        <f>+'Ark1'!AE989</f>
        <v>61.638775940673938</v>
      </c>
      <c r="AH25" s="526">
        <f>+'Ark1'!AF989</f>
        <v>1.6183783188682352</v>
      </c>
      <c r="AI25" s="57">
        <f t="shared" si="13"/>
        <v>4.5439227439227485</v>
      </c>
      <c r="AJ25" s="526">
        <f t="shared" ref="AJ25:AJ37" si="14">+G25/E25</f>
        <v>8.5631067961165055</v>
      </c>
      <c r="AK25" s="46"/>
      <c r="AL25" s="4"/>
      <c r="AM25" s="58"/>
      <c r="AO25" s="1"/>
      <c r="AP25" s="5"/>
      <c r="AR25" s="2"/>
      <c r="AS25" s="2"/>
      <c r="AT25" s="2"/>
    </row>
    <row r="26" spans="1:48" ht="15.6">
      <c r="A26" s="46"/>
      <c r="B26" s="2">
        <f>+'Ark1'!C990</f>
        <v>2023</v>
      </c>
      <c r="C26" s="2">
        <f>+'Ark1'!O990</f>
        <v>3</v>
      </c>
      <c r="D26" s="65" t="str">
        <f>VLOOKUP(C26,RNR!$J$1:$K$14,2)</f>
        <v>Buskerud</v>
      </c>
      <c r="E26" s="2">
        <f>+'Ark1'!Q990</f>
        <v>401</v>
      </c>
      <c r="F26" s="294">
        <f t="shared" si="8"/>
        <v>-19</v>
      </c>
      <c r="G26" s="302">
        <f>+'Ark1'!R990</f>
        <v>4917</v>
      </c>
      <c r="H26" s="294">
        <f t="shared" si="9"/>
        <v>-70</v>
      </c>
      <c r="I26" s="145">
        <f>+'Ark1'!AG990</f>
        <v>4.8373701989194444</v>
      </c>
      <c r="J26" s="295">
        <f t="shared" si="10"/>
        <v>1.5111874339792664E-3</v>
      </c>
      <c r="K26" s="145">
        <f>+'Ark1'!AH990</f>
        <v>6.9351230425055936</v>
      </c>
      <c r="L26" s="95"/>
      <c r="M26" s="57">
        <f>+'Ark1'!U990</f>
        <v>33.416554809843277</v>
      </c>
      <c r="N26" s="295">
        <f t="shared" si="11"/>
        <v>0.58587704766159021</v>
      </c>
      <c r="O26" s="446">
        <f>+'Ark1'!AI990</f>
        <v>4210</v>
      </c>
      <c r="P26" s="95"/>
      <c r="Q26" s="419">
        <f>+IF(O26=0,"",'Ark1'!AJ990)</f>
        <v>116.07665083135396</v>
      </c>
      <c r="R26" s="433"/>
      <c r="S26" s="408">
        <f>+IF(O26=0,"",'Ark1'!AL990)</f>
        <v>21.040567116372525</v>
      </c>
      <c r="T26" s="176"/>
      <c r="U26" s="5">
        <f>+'Ark1'!S990</f>
        <v>7.1519219035997521</v>
      </c>
      <c r="V26" s="296">
        <f t="shared" si="12"/>
        <v>0.47436024328292792</v>
      </c>
      <c r="W26" s="176"/>
      <c r="X26" s="5">
        <f>+'Ark1'!T990</f>
        <v>6.6664632906243666</v>
      </c>
      <c r="Y26" s="57">
        <f>+'Ark1'!W990</f>
        <v>18.81228391295506</v>
      </c>
      <c r="Z26" s="526">
        <f>+'Ark1'!X990</f>
        <v>99.552572706935123</v>
      </c>
      <c r="AA26" s="526">
        <f>+'Ark1'!Y990</f>
        <v>92.861500915192181</v>
      </c>
      <c r="AB26" s="526">
        <f>+'Ark1'!Z990</f>
        <v>7.2629139569131649</v>
      </c>
      <c r="AC26" s="57">
        <f>+'Ark1'!AA990</f>
        <v>1.7535526760255296</v>
      </c>
      <c r="AD26" s="5">
        <f>+'Ark1'!AB990</f>
        <v>2.1858438463083689</v>
      </c>
      <c r="AE26" s="5">
        <f>+'Ark1'!AC990</f>
        <v>71.164809070410129</v>
      </c>
      <c r="AF26" s="526">
        <f>+'Ark1'!AD990</f>
        <v>52.02522610787247</v>
      </c>
      <c r="AG26" s="526">
        <f>+'Ark1'!AE990</f>
        <v>55.718418817757808</v>
      </c>
      <c r="AH26" s="526">
        <f>+'Ark1'!AF990</f>
        <v>4.5110919466412227</v>
      </c>
      <c r="AI26" s="57">
        <f t="shared" si="13"/>
        <v>4.6723881021441018</v>
      </c>
      <c r="AJ26" s="526">
        <f t="shared" si="14"/>
        <v>12.261845386533667</v>
      </c>
      <c r="AK26" s="46"/>
      <c r="AL26" s="4"/>
      <c r="AM26" s="58"/>
      <c r="AO26" s="1"/>
      <c r="AP26" s="5"/>
      <c r="AR26" s="2"/>
      <c r="AS26" s="2"/>
      <c r="AT26" s="2"/>
    </row>
    <row r="27" spans="1:48" ht="15.6">
      <c r="A27" s="46"/>
      <c r="B27" s="2">
        <f>+'Ark1'!C991</f>
        <v>2023</v>
      </c>
      <c r="C27" s="2">
        <f>+'Ark1'!O991</f>
        <v>4</v>
      </c>
      <c r="D27" s="65" t="str">
        <f>VLOOKUP(C27,RNR!$J$1:$K$14,2)</f>
        <v>Innlandet</v>
      </c>
      <c r="E27" s="2">
        <f>+'Ark1'!Q991</f>
        <v>1498</v>
      </c>
      <c r="F27" s="294">
        <f t="shared" si="8"/>
        <v>-2</v>
      </c>
      <c r="G27" s="302">
        <f>+'Ark1'!R991</f>
        <v>18667</v>
      </c>
      <c r="H27" s="294">
        <f t="shared" si="9"/>
        <v>473</v>
      </c>
      <c r="I27" s="145">
        <f>+'Ark1'!AG991</f>
        <v>18.019249035174514</v>
      </c>
      <c r="J27" s="295">
        <f t="shared" si="10"/>
        <v>0.29090864324911792</v>
      </c>
      <c r="K27" s="145">
        <f>+'Ark1'!AH991</f>
        <v>2.5981678898591096</v>
      </c>
      <c r="L27" s="95"/>
      <c r="M27" s="57">
        <f>+'Ark1'!U991</f>
        <v>32.787984143140108</v>
      </c>
      <c r="N27" s="295">
        <f t="shared" si="11"/>
        <v>-0.20225604593303359</v>
      </c>
      <c r="O27" s="446">
        <f>+'Ark1'!AI991</f>
        <v>8360</v>
      </c>
      <c r="P27" s="95"/>
      <c r="Q27" s="419">
        <f>+IF(O27=0,"",'Ark1'!AJ991)</f>
        <v>115.18337320574122</v>
      </c>
      <c r="R27" s="433"/>
      <c r="S27" s="408">
        <f>+IF(O27=0,"",'Ark1'!AL991)</f>
        <v>20.946333607876465</v>
      </c>
      <c r="T27" s="176"/>
      <c r="U27" s="5">
        <f>+'Ark1'!S991</f>
        <v>7.209621256763274</v>
      </c>
      <c r="V27" s="296">
        <f t="shared" si="12"/>
        <v>0.20742272977635334</v>
      </c>
      <c r="W27" s="176"/>
      <c r="X27" s="5">
        <f>+'Ark1'!T991</f>
        <v>7.0222853163336385</v>
      </c>
      <c r="Y27" s="57">
        <f>+'Ark1'!W991</f>
        <v>23.249584828842345</v>
      </c>
      <c r="Z27" s="526">
        <f>+'Ark1'!X991</f>
        <v>99.550008035570798</v>
      </c>
      <c r="AA27" s="526">
        <f>+'Ark1'!Y991</f>
        <v>91.584078855734717</v>
      </c>
      <c r="AB27" s="526">
        <f>+'Ark1'!Z991</f>
        <v>7.2918553309455936</v>
      </c>
      <c r="AC27" s="57">
        <f>+'Ark1'!AA991</f>
        <v>1.8687408092207995</v>
      </c>
      <c r="AD27" s="5">
        <f>+'Ark1'!AB991</f>
        <v>2.2653407822963261</v>
      </c>
      <c r="AE27" s="5">
        <f>+'Ark1'!AC991</f>
        <v>74.060487153897625</v>
      </c>
      <c r="AF27" s="526">
        <f>+'Ark1'!AD991</f>
        <v>56.539429447078241</v>
      </c>
      <c r="AG27" s="526">
        <f>+'Ark1'!AE991</f>
        <v>58.435407199484054</v>
      </c>
      <c r="AH27" s="526">
        <f>+'Ark1'!AF991</f>
        <v>17.126002311969028</v>
      </c>
      <c r="AI27" s="57">
        <f t="shared" si="13"/>
        <v>4.5478095139022772</v>
      </c>
      <c r="AJ27" s="526">
        <f t="shared" si="14"/>
        <v>12.461281708945261</v>
      </c>
      <c r="AK27" s="46"/>
      <c r="AL27" s="4"/>
      <c r="AM27" s="58"/>
      <c r="AO27" s="1"/>
      <c r="AP27" s="5"/>
      <c r="AR27" s="2"/>
      <c r="AS27" s="2"/>
      <c r="AT27" s="2"/>
    </row>
    <row r="28" spans="1:48" ht="15.6">
      <c r="A28" s="46"/>
      <c r="B28" s="2">
        <f>+'Ark1'!C992</f>
        <v>2023</v>
      </c>
      <c r="C28" s="2">
        <f>+'Ark1'!O992</f>
        <v>7</v>
      </c>
      <c r="D28" s="65" t="str">
        <f>VLOOKUP(C28,RNR!$J$1:$K$14,2)</f>
        <v>Vestfold</v>
      </c>
      <c r="E28" s="2">
        <f>+'Ark1'!Q992</f>
        <v>67</v>
      </c>
      <c r="F28" s="294">
        <f t="shared" si="8"/>
        <v>-14</v>
      </c>
      <c r="G28" s="302">
        <f>+'Ark1'!R992</f>
        <v>487</v>
      </c>
      <c r="H28" s="294">
        <f t="shared" si="9"/>
        <v>-218</v>
      </c>
      <c r="I28" s="145">
        <f>+'Ark1'!AG992</f>
        <v>0.4471416989685843</v>
      </c>
      <c r="J28" s="295">
        <f t="shared" si="10"/>
        <v>-0.18044022703465051</v>
      </c>
      <c r="K28" s="145">
        <f>+'Ark1'!AH992</f>
        <v>20.533880903490758</v>
      </c>
      <c r="L28" s="95"/>
      <c r="M28" s="57">
        <f>+'Ark1'!U992</f>
        <v>31.186652977412749</v>
      </c>
      <c r="N28" s="295">
        <f t="shared" si="11"/>
        <v>1.0477877291857709</v>
      </c>
      <c r="O28" s="446">
        <f>+'Ark1'!AI992</f>
        <v>402</v>
      </c>
      <c r="P28" s="95"/>
      <c r="Q28" s="419">
        <f>+IF(O28=0,"",'Ark1'!AJ992)</f>
        <v>112.71666666666675</v>
      </c>
      <c r="R28" s="433"/>
      <c r="S28" s="408">
        <f>+IF(O28=0,"",'Ark1'!AL992)</f>
        <v>21.67444067760238</v>
      </c>
      <c r="T28" s="176"/>
      <c r="U28" s="5">
        <f>+'Ark1'!S992</f>
        <v>7.1868583162217679</v>
      </c>
      <c r="V28" s="296">
        <f t="shared" si="12"/>
        <v>0.56558172047708766</v>
      </c>
      <c r="W28" s="176"/>
      <c r="X28" s="5">
        <f>+'Ark1'!T992</f>
        <v>7.9363449691991805</v>
      </c>
      <c r="Y28" s="57">
        <f>+'Ark1'!W992</f>
        <v>38.809034907597528</v>
      </c>
      <c r="Z28" s="526">
        <f>+'Ark1'!X992</f>
        <v>97.5359342915811</v>
      </c>
      <c r="AA28" s="526">
        <f>+'Ark1'!Y992</f>
        <v>79.671457905544145</v>
      </c>
      <c r="AB28" s="526">
        <f>+'Ark1'!Z992</f>
        <v>9.3267739882243763</v>
      </c>
      <c r="AC28" s="57">
        <f>+'Ark1'!AA992</f>
        <v>1.8294846690977471</v>
      </c>
      <c r="AD28" s="5">
        <f>+'Ark1'!AB992</f>
        <v>2.7056206968695555</v>
      </c>
      <c r="AE28" s="5">
        <f>+'Ark1'!AC992</f>
        <v>72.016578420276588</v>
      </c>
      <c r="AF28" s="526">
        <f>+'Ark1'!AD992</f>
        <v>37.910900601604915</v>
      </c>
      <c r="AG28" s="526">
        <f>+'Ark1'!AE992</f>
        <v>48.361153278196397</v>
      </c>
      <c r="AH28" s="526">
        <f>+'Ark1'!AF992</f>
        <v>0.44679718893924647</v>
      </c>
      <c r="AI28" s="57">
        <f t="shared" si="13"/>
        <v>4.3394000000000013</v>
      </c>
      <c r="AJ28" s="526">
        <f t="shared" si="14"/>
        <v>7.2686567164179108</v>
      </c>
      <c r="AK28" s="46"/>
      <c r="AL28" s="4"/>
      <c r="AM28" s="58"/>
      <c r="AO28" s="1"/>
      <c r="AP28" s="5"/>
      <c r="AR28" s="2"/>
      <c r="AS28" s="2"/>
      <c r="AT28" s="2"/>
    </row>
    <row r="29" spans="1:48" ht="15.6">
      <c r="A29" s="46"/>
      <c r="B29" s="2">
        <f>+'Ark1'!C993</f>
        <v>2023</v>
      </c>
      <c r="C29" s="2">
        <f>+'Ark1'!O993</f>
        <v>8</v>
      </c>
      <c r="D29" s="65" t="str">
        <f>VLOOKUP(C29,RNR!$J$1:$K$14,2)</f>
        <v>Telemark</v>
      </c>
      <c r="E29" s="2">
        <f>+'Ark1'!Q993</f>
        <v>249</v>
      </c>
      <c r="F29" s="294">
        <f t="shared" si="8"/>
        <v>-14</v>
      </c>
      <c r="G29" s="302">
        <f>+'Ark1'!R993</f>
        <v>2513</v>
      </c>
      <c r="H29" s="294">
        <f t="shared" si="9"/>
        <v>202</v>
      </c>
      <c r="I29" s="145">
        <f>+'Ark1'!AG993</f>
        <v>2.4108892144534471</v>
      </c>
      <c r="J29" s="295">
        <f t="shared" si="10"/>
        <v>0.25880591014557686</v>
      </c>
      <c r="K29" s="145">
        <f>+'Ark1'!AH993</f>
        <v>5.2128929566255477</v>
      </c>
      <c r="L29" s="95"/>
      <c r="M29" s="57">
        <f>+'Ark1'!U993</f>
        <v>32.586470354158322</v>
      </c>
      <c r="N29" s="295">
        <f t="shared" si="11"/>
        <v>1.0578680175075839</v>
      </c>
      <c r="O29" s="446">
        <f>+'Ark1'!AI993</f>
        <v>449</v>
      </c>
      <c r="P29" s="95"/>
      <c r="Q29" s="419">
        <f>+IF(O29=0,"",'Ark1'!AJ993)</f>
        <v>113.3710467706014</v>
      </c>
      <c r="R29" s="433"/>
      <c r="S29" s="408">
        <f>+IF(O29=0,"",'Ark1'!AL993)</f>
        <v>22.020801365278391</v>
      </c>
      <c r="T29" s="176"/>
      <c r="U29" s="5">
        <f>+'Ark1'!S993</f>
        <v>7.4428969359331489</v>
      </c>
      <c r="V29" s="296">
        <f t="shared" si="12"/>
        <v>0.65925349153678603</v>
      </c>
      <c r="W29" s="176"/>
      <c r="X29" s="5">
        <f>+'Ark1'!T993</f>
        <v>7.415041782729805</v>
      </c>
      <c r="Y29" s="57">
        <f>+'Ark1'!W993</f>
        <v>26.343016315161162</v>
      </c>
      <c r="Z29" s="526">
        <f>+'Ark1'!X993</f>
        <v>98.766414643851974</v>
      </c>
      <c r="AA29" s="526">
        <f>+'Ark1'!Y993</f>
        <v>88.579387186629504</v>
      </c>
      <c r="AB29" s="526">
        <f>+'Ark1'!Z993</f>
        <v>8.2511820709440382</v>
      </c>
      <c r="AC29" s="57">
        <f>+'Ark1'!AA993</f>
        <v>1.6269780529196487</v>
      </c>
      <c r="AD29" s="5">
        <f>+'Ark1'!AB993</f>
        <v>2.3029688464253222</v>
      </c>
      <c r="AE29" s="5">
        <f>+'Ark1'!AC993</f>
        <v>70.8297855616525</v>
      </c>
      <c r="AF29" s="526">
        <f>+'Ark1'!AD993</f>
        <v>42.875205949704622</v>
      </c>
      <c r="AG29" s="526">
        <f>+'Ark1'!AE993</f>
        <v>50.266613298557743</v>
      </c>
      <c r="AH29" s="526">
        <f>+'Ark1'!AF993</f>
        <v>2.3055468907686381</v>
      </c>
      <c r="AI29" s="57">
        <f t="shared" si="13"/>
        <v>4.3781971770744148</v>
      </c>
      <c r="AJ29" s="526">
        <f t="shared" si="14"/>
        <v>10.092369477911646</v>
      </c>
      <c r="AK29" s="46"/>
      <c r="AL29" s="4"/>
      <c r="AM29" s="58"/>
      <c r="AO29" s="13"/>
      <c r="AP29" s="5"/>
      <c r="AR29" s="2"/>
      <c r="AS29" s="2"/>
      <c r="AT29" s="4"/>
      <c r="AU29" s="4"/>
      <c r="AV29" s="4"/>
    </row>
    <row r="30" spans="1:48" s="524" customFormat="1" ht="15.6">
      <c r="A30" s="46"/>
      <c r="B30" s="2">
        <f>+'Ark1'!C994</f>
        <v>2023</v>
      </c>
      <c r="C30" s="2">
        <f>+'Ark1'!O994</f>
        <v>9</v>
      </c>
      <c r="D30" s="65" t="str">
        <f>VLOOKUP(C30,RNR!$J$1:$K$14,2)</f>
        <v>Agder</v>
      </c>
      <c r="E30" s="2">
        <f>+'Ark1'!Q994</f>
        <v>562</v>
      </c>
      <c r="F30" s="294">
        <f t="shared" ref="F30:F34" si="15">+E30-E49</f>
        <v>-344</v>
      </c>
      <c r="G30" s="302">
        <f>+'Ark1'!R994</f>
        <v>4230</v>
      </c>
      <c r="H30" s="294">
        <f t="shared" ref="H30:H34" si="16">+G30-G49</f>
        <v>-7243</v>
      </c>
      <c r="I30" s="145">
        <f>+'Ark1'!AG994</f>
        <v>3.791856052869528</v>
      </c>
      <c r="J30" s="295">
        <f t="shared" ref="J30:J34" si="17">+I30-I49</f>
        <v>-6.5706607856731836</v>
      </c>
      <c r="K30" s="145">
        <f>+'Ark1'!AH994</f>
        <v>7.6832151300236404</v>
      </c>
      <c r="L30" s="95"/>
      <c r="M30" s="57">
        <f>+'Ark1'!U994</f>
        <v>30.448368794326207</v>
      </c>
      <c r="N30" s="295">
        <f t="shared" ref="N30:N34" si="18">+M30-M49</f>
        <v>-0.13137495186053627</v>
      </c>
      <c r="O30" s="446">
        <f>+'Ark1'!AI994</f>
        <v>2604</v>
      </c>
      <c r="P30" s="95"/>
      <c r="Q30" s="419">
        <f>+IF(O30=0,"",'Ark1'!AJ994)</f>
        <v>113.57826420890945</v>
      </c>
      <c r="R30" s="433"/>
      <c r="S30" s="408">
        <f>+IF(O30=0,"",'Ark1'!AL994)</f>
        <v>20.403160148631049</v>
      </c>
      <c r="T30" s="176"/>
      <c r="U30" s="5">
        <f>+'Ark1'!S994</f>
        <v>7.1848699763593364</v>
      </c>
      <c r="V30" s="296">
        <f t="shared" ref="V30:V34" si="19">+U30-U49</f>
        <v>0.11766872123861827</v>
      </c>
      <c r="W30" s="176"/>
      <c r="X30" s="5">
        <f>+'Ark1'!T994</f>
        <v>7.0929078014184404</v>
      </c>
      <c r="Y30" s="57">
        <f>+'Ark1'!W994</f>
        <v>24.539007092198581</v>
      </c>
      <c r="Z30" s="526">
        <f>+'Ark1'!X994</f>
        <v>97.399527186761247</v>
      </c>
      <c r="AA30" s="526">
        <f>+'Ark1'!Y994</f>
        <v>83.238770685579198</v>
      </c>
      <c r="AB30" s="526">
        <f>+'Ark1'!Z994</f>
        <v>7.8923688154343026</v>
      </c>
      <c r="AC30" s="57">
        <f>+'Ark1'!AA994</f>
        <v>1.7589643201463043</v>
      </c>
      <c r="AD30" s="5">
        <f>+'Ark1'!AB994</f>
        <v>2.3209645440349314</v>
      </c>
      <c r="AE30" s="5">
        <f>+'Ark1'!AC994</f>
        <v>73.261956734718495</v>
      </c>
      <c r="AF30" s="526">
        <f>+'Ark1'!AD994</f>
        <v>50.210383643875581</v>
      </c>
      <c r="AG30" s="526">
        <f>+'Ark1'!AE994</f>
        <v>60.741080316379247</v>
      </c>
      <c r="AH30" s="526">
        <f>+'Ark1'!AF994</f>
        <v>3.8808051523881177</v>
      </c>
      <c r="AI30" s="57">
        <f t="shared" si="13"/>
        <v>4.2378454856541161</v>
      </c>
      <c r="AJ30" s="526">
        <f t="shared" si="14"/>
        <v>7.5266903914590744</v>
      </c>
      <c r="AK30" s="46"/>
      <c r="AL30" s="4"/>
      <c r="AM30" s="58"/>
      <c r="AO30" s="13"/>
      <c r="AP30" s="5"/>
      <c r="AR30" s="2"/>
      <c r="AS30" s="2"/>
      <c r="AT30" s="4"/>
      <c r="AU30" s="4"/>
      <c r="AV30" s="4"/>
    </row>
    <row r="31" spans="1:48" s="524" customFormat="1" ht="15.6">
      <c r="A31" s="46"/>
      <c r="B31" s="2">
        <f>+'Ark1'!C995</f>
        <v>2023</v>
      </c>
      <c r="C31" s="2">
        <f>+'Ark1'!O995</f>
        <v>11</v>
      </c>
      <c r="D31" s="65" t="str">
        <f>VLOOKUP(C31,RNR!$J$1:$K$14,2)</f>
        <v>Rogaland</v>
      </c>
      <c r="E31" s="2">
        <f>+'Ark1'!Q995</f>
        <v>2069</v>
      </c>
      <c r="F31" s="294">
        <f t="shared" si="15"/>
        <v>1409</v>
      </c>
      <c r="G31" s="302">
        <f>+'Ark1'!R995</f>
        <v>23797</v>
      </c>
      <c r="H31" s="294">
        <f t="shared" si="16"/>
        <v>14675</v>
      </c>
      <c r="I31" s="145">
        <f>+'Ark1'!AG995</f>
        <v>22.771706501710703</v>
      </c>
      <c r="J31" s="295">
        <f t="shared" si="17"/>
        <v>14.669252242253203</v>
      </c>
      <c r="K31" s="145">
        <f>+'Ark1'!AH995</f>
        <v>0.64714039584821648</v>
      </c>
      <c r="L31" s="95"/>
      <c r="M31" s="57">
        <f>+'Ark1'!U995</f>
        <v>32.503185275454875</v>
      </c>
      <c r="N31" s="295">
        <f t="shared" si="18"/>
        <v>2.4305071346963594</v>
      </c>
      <c r="O31" s="446">
        <f>+'Ark1'!AI995</f>
        <v>12557</v>
      </c>
      <c r="P31" s="95"/>
      <c r="Q31" s="419">
        <f>+IF(O31=0,"",'Ark1'!AJ995)</f>
        <v>115.5402086485627</v>
      </c>
      <c r="R31" s="433"/>
      <c r="S31" s="408">
        <f>+IF(O31=0,"",'Ark1'!AL995)</f>
        <v>21.335796968654968</v>
      </c>
      <c r="T31" s="176"/>
      <c r="U31" s="5">
        <f>+'Ark1'!S995</f>
        <v>7.4133714333739551</v>
      </c>
      <c r="V31" s="296">
        <f t="shared" si="19"/>
        <v>0.61376608366994034</v>
      </c>
      <c r="W31" s="176"/>
      <c r="X31" s="5">
        <f>+'Ark1'!T995</f>
        <v>7.2170441652309103</v>
      </c>
      <c r="Y31" s="57">
        <f>+'Ark1'!W995</f>
        <v>26.247005925116603</v>
      </c>
      <c r="Z31" s="526">
        <f>+'Ark1'!X995</f>
        <v>96.209606252889017</v>
      </c>
      <c r="AA31" s="526">
        <f>+'Ark1'!Y995</f>
        <v>86.544522418792255</v>
      </c>
      <c r="AB31" s="526">
        <f>+'Ark1'!Z995</f>
        <v>8.7756733943694751</v>
      </c>
      <c r="AC31" s="57">
        <f>+'Ark1'!AA995</f>
        <v>1.8630312999663672</v>
      </c>
      <c r="AD31" s="5">
        <f>+'Ark1'!AB995</f>
        <v>2.4322389506043622</v>
      </c>
      <c r="AE31" s="5">
        <f>+'Ark1'!AC995</f>
        <v>76.554976869022553</v>
      </c>
      <c r="AF31" s="526">
        <f>+'Ark1'!AD995</f>
        <v>57.072585966874598</v>
      </c>
      <c r="AG31" s="526">
        <f>+'Ark1'!AE995</f>
        <v>63.839850347310609</v>
      </c>
      <c r="AH31" s="526">
        <f>+'Ark1'!AF995</f>
        <v>21.832510688269505</v>
      </c>
      <c r="AI31" s="57">
        <f t="shared" si="13"/>
        <v>4.3843999410484287</v>
      </c>
      <c r="AJ31" s="526">
        <f t="shared" si="14"/>
        <v>11.501691638472693</v>
      </c>
      <c r="AK31" s="46"/>
      <c r="AL31" s="4"/>
      <c r="AM31" s="58"/>
      <c r="AO31" s="13"/>
      <c r="AP31" s="5"/>
      <c r="AR31" s="2"/>
      <c r="AS31" s="2"/>
      <c r="AT31" s="4"/>
      <c r="AU31" s="4"/>
      <c r="AV31" s="4"/>
    </row>
    <row r="32" spans="1:48" s="524" customFormat="1" ht="15.6">
      <c r="A32" s="46"/>
      <c r="B32" s="2">
        <f>+'Ark1'!C996</f>
        <v>2023</v>
      </c>
      <c r="C32" s="2">
        <f>+'Ark1'!O996</f>
        <v>14</v>
      </c>
      <c r="D32" s="65" t="str">
        <f>VLOOKUP(C32,RNR!$J$1:$K$14,2)</f>
        <v>Vestland</v>
      </c>
      <c r="E32" s="2">
        <f>+'Ark1'!Q996</f>
        <v>2783</v>
      </c>
      <c r="F32" s="294">
        <f t="shared" si="15"/>
        <v>2433</v>
      </c>
      <c r="G32" s="302">
        <f>+'Ark1'!R996</f>
        <v>20032</v>
      </c>
      <c r="H32" s="294">
        <f t="shared" si="16"/>
        <v>14797</v>
      </c>
      <c r="I32" s="145">
        <f>+'Ark1'!AG996</f>
        <v>17.596684393619981</v>
      </c>
      <c r="J32" s="295">
        <f t="shared" si="17"/>
        <v>12.616340858299973</v>
      </c>
      <c r="K32" s="145">
        <f>+'Ark1'!AH996</f>
        <v>2.4410942492012779</v>
      </c>
      <c r="L32" s="95"/>
      <c r="M32" s="57">
        <f>+'Ark1'!U996</f>
        <v>29.837270367411957</v>
      </c>
      <c r="N32" s="295">
        <f t="shared" si="18"/>
        <v>-2.3725424310598449</v>
      </c>
      <c r="O32" s="446">
        <f>+'Ark1'!AI996</f>
        <v>83</v>
      </c>
      <c r="P32" s="95"/>
      <c r="Q32" s="419">
        <f>+IF(O32=0,"",'Ark1'!AJ996)</f>
        <v>111.34819277108436</v>
      </c>
      <c r="R32" s="433"/>
      <c r="S32" s="408">
        <f>+IF(O32=0,"",'Ark1'!AL996)</f>
        <v>19.795687101232446</v>
      </c>
      <c r="T32" s="176"/>
      <c r="U32" s="5">
        <f>+'Ark1'!S996</f>
        <v>7.0334464856230019</v>
      </c>
      <c r="V32" s="296">
        <f t="shared" si="19"/>
        <v>-0.41755637970651183</v>
      </c>
      <c r="W32" s="176"/>
      <c r="X32" s="5">
        <f>+'Ark1'!T996</f>
        <v>6.8932208466453684</v>
      </c>
      <c r="Y32" s="57">
        <f>+'Ark1'!W996</f>
        <v>19.244209265175719</v>
      </c>
      <c r="Z32" s="526">
        <f>+'Ark1'!X996</f>
        <v>93.270766773162947</v>
      </c>
      <c r="AA32" s="526">
        <f>+'Ark1'!Y996</f>
        <v>78.888777955271578</v>
      </c>
      <c r="AB32" s="526">
        <f>+'Ark1'!Z996</f>
        <v>8.590023695302472</v>
      </c>
      <c r="AC32" s="57">
        <f>+'Ark1'!AA996</f>
        <v>1.8534247353298119</v>
      </c>
      <c r="AD32" s="5">
        <f>+'Ark1'!AB996</f>
        <v>2.1472198500883275</v>
      </c>
      <c r="AE32" s="5">
        <f>+'Ark1'!AC996</f>
        <v>73.138985357795946</v>
      </c>
      <c r="AF32" s="526">
        <f>+'Ark1'!AD996</f>
        <v>44.541791201059254</v>
      </c>
      <c r="AG32" s="526">
        <f>+'Ark1'!AE996</f>
        <v>55.463720142632738</v>
      </c>
      <c r="AH32" s="526">
        <f>+'Ark1'!AF996</f>
        <v>18.378318868236121</v>
      </c>
      <c r="AI32" s="57">
        <f t="shared" si="13"/>
        <v>4.2421976805257602</v>
      </c>
      <c r="AJ32" s="526">
        <f t="shared" si="14"/>
        <v>7.1979877829680206</v>
      </c>
      <c r="AK32" s="46"/>
      <c r="AL32" s="4"/>
      <c r="AM32" s="58"/>
      <c r="AO32" s="13"/>
      <c r="AP32" s="5"/>
      <c r="AR32" s="2"/>
      <c r="AS32" s="2"/>
      <c r="AT32" s="4"/>
      <c r="AU32" s="4"/>
      <c r="AV32" s="4"/>
    </row>
    <row r="33" spans="1:48" s="524" customFormat="1" ht="15.6">
      <c r="A33" s="46"/>
      <c r="B33" s="2">
        <f>+'Ark1'!C997</f>
        <v>2023</v>
      </c>
      <c r="C33" s="2">
        <f>+'Ark1'!O997</f>
        <v>15</v>
      </c>
      <c r="D33" s="65" t="str">
        <f>VLOOKUP(C33,RNR!$J$1:$K$14,2)</f>
        <v>Møre og Romsdal</v>
      </c>
      <c r="E33" s="2">
        <f>+'Ark1'!Q997</f>
        <v>742</v>
      </c>
      <c r="F33" s="294">
        <f t="shared" si="15"/>
        <v>650</v>
      </c>
      <c r="G33" s="302">
        <f>+'Ark1'!R997</f>
        <v>5740</v>
      </c>
      <c r="H33" s="294">
        <f t="shared" si="16"/>
        <v>4459</v>
      </c>
      <c r="I33" s="145">
        <f>+'Ark1'!AG997</f>
        <v>4.8700905410492927</v>
      </c>
      <c r="J33" s="295">
        <f t="shared" si="17"/>
        <v>3.6818468256090466</v>
      </c>
      <c r="K33" s="145">
        <f>+'Ark1'!AH997</f>
        <v>2.5783972125435546</v>
      </c>
      <c r="L33" s="95"/>
      <c r="M33" s="57">
        <f>+'Ark1'!U997</f>
        <v>28.818919860627176</v>
      </c>
      <c r="N33" s="295">
        <f t="shared" si="18"/>
        <v>-2.5863104282097424</v>
      </c>
      <c r="O33" s="446">
        <f>+'Ark1'!AI997</f>
        <v>396</v>
      </c>
      <c r="P33" s="95"/>
      <c r="Q33" s="419">
        <f>+IF(O33=0,"",'Ark1'!AJ997)</f>
        <v>107.50732323232317</v>
      </c>
      <c r="R33" s="433"/>
      <c r="S33" s="408">
        <f>+IF(O33=0,"",'Ark1'!AL997)</f>
        <v>18.463717335940476</v>
      </c>
      <c r="T33" s="176"/>
      <c r="U33" s="5">
        <f>+'Ark1'!S997</f>
        <v>6.9675958188153322</v>
      </c>
      <c r="V33" s="296">
        <f t="shared" si="19"/>
        <v>-0.45785304925648695</v>
      </c>
      <c r="W33" s="176"/>
      <c r="X33" s="5">
        <f>+'Ark1'!T997</f>
        <v>7.1871080139372818</v>
      </c>
      <c r="Y33" s="57">
        <f>+'Ark1'!W997</f>
        <v>25.470383275261323</v>
      </c>
      <c r="Z33" s="526">
        <f>+'Ark1'!X997</f>
        <v>88.571428571428555</v>
      </c>
      <c r="AA33" s="526">
        <f>+'Ark1'!Y997</f>
        <v>70.958188153310104</v>
      </c>
      <c r="AB33" s="526">
        <f>+'Ark1'!Z997</f>
        <v>9.5695346780946107</v>
      </c>
      <c r="AC33" s="57">
        <f>+'Ark1'!AA997</f>
        <v>2.0060002684585281</v>
      </c>
      <c r="AD33" s="5">
        <f>+'Ark1'!AB997</f>
        <v>2.3336295395915436</v>
      </c>
      <c r="AE33" s="5">
        <f>+'Ark1'!AC997</f>
        <v>77.58053264183701</v>
      </c>
      <c r="AF33" s="526">
        <f>+'Ark1'!AD997</f>
        <v>43.574062521253602</v>
      </c>
      <c r="AG33" s="526">
        <f>+'Ark1'!AE997</f>
        <v>59.105104165146962</v>
      </c>
      <c r="AH33" s="526">
        <f>+'Ark1'!AF997</f>
        <v>5.2661516725077515</v>
      </c>
      <c r="AI33" s="57">
        <f t="shared" si="13"/>
        <v>4.136135420313046</v>
      </c>
      <c r="AJ33" s="526">
        <f t="shared" si="14"/>
        <v>7.7358490566037732</v>
      </c>
      <c r="AK33" s="46"/>
      <c r="AL33" s="4"/>
      <c r="AM33" s="58"/>
      <c r="AO33" s="13"/>
      <c r="AP33" s="5"/>
      <c r="AR33" s="2"/>
      <c r="AS33" s="2"/>
      <c r="AT33" s="4"/>
      <c r="AU33" s="4"/>
      <c r="AV33" s="4"/>
    </row>
    <row r="34" spans="1:48" ht="15.6">
      <c r="A34" s="46"/>
      <c r="B34" s="2">
        <f>+'Ark1'!C998</f>
        <v>2023</v>
      </c>
      <c r="C34" s="2">
        <f>+'Ark1'!O998</f>
        <v>16</v>
      </c>
      <c r="D34" s="65" t="str">
        <f>VLOOKUP(C34,RNR!$J$1:$K$14,2)</f>
        <v>Trøndelag</v>
      </c>
      <c r="E34" s="2">
        <f>+'Ark1'!Q998</f>
        <v>884</v>
      </c>
      <c r="F34" s="294">
        <f t="shared" si="15"/>
        <v>884</v>
      </c>
      <c r="G34" s="302">
        <f>+'Ark1'!R998</f>
        <v>11312</v>
      </c>
      <c r="H34" s="294">
        <f t="shared" si="16"/>
        <v>11312</v>
      </c>
      <c r="I34" s="145">
        <f>+'Ark1'!AG998</f>
        <v>9.6527570619848024</v>
      </c>
      <c r="J34" s="295">
        <f t="shared" si="17"/>
        <v>9.6527570619848024</v>
      </c>
      <c r="K34" s="145">
        <f>+'Ark1'!AH998</f>
        <v>4.9681753889674676</v>
      </c>
      <c r="L34" s="95"/>
      <c r="M34" s="57">
        <f>+'Ark1'!U998</f>
        <v>28.984414780764009</v>
      </c>
      <c r="N34" s="295">
        <f t="shared" si="18"/>
        <v>28.984414780764009</v>
      </c>
      <c r="O34" s="446">
        <f>+'Ark1'!AI998</f>
        <v>3237</v>
      </c>
      <c r="P34" s="95"/>
      <c r="Q34" s="419">
        <f>+IF(O34=0,"",'Ark1'!AJ998)</f>
        <v>114.67343219029938</v>
      </c>
      <c r="R34" s="433"/>
      <c r="S34" s="408">
        <f>+IF(O34=0,"",'Ark1'!AL998)</f>
        <v>19.51413124559889</v>
      </c>
      <c r="T34" s="176"/>
      <c r="U34" s="5">
        <f>+'Ark1'!S998</f>
        <v>6.8007425742574252</v>
      </c>
      <c r="V34" s="296">
        <f t="shared" si="19"/>
        <v>6.8007425742574252</v>
      </c>
      <c r="W34" s="176"/>
      <c r="X34" s="5">
        <f>+'Ark1'!T998</f>
        <v>6.6231435643564369</v>
      </c>
      <c r="Y34" s="57">
        <f>+'Ark1'!W998</f>
        <v>15.61173974540311</v>
      </c>
      <c r="Z34" s="526">
        <f>+'Ark1'!X998</f>
        <v>94.209688826025413</v>
      </c>
      <c r="AA34" s="526">
        <f>+'Ark1'!Y998</f>
        <v>77.660891089108901</v>
      </c>
      <c r="AB34" s="526">
        <f>+'Ark1'!Z998</f>
        <v>7.8215561080260692</v>
      </c>
      <c r="AC34" s="57">
        <f>+'Ark1'!AA998</f>
        <v>1.8810281165671441</v>
      </c>
      <c r="AD34" s="5">
        <f>+'Ark1'!AB998</f>
        <v>2.059159965713286</v>
      </c>
      <c r="AE34" s="5">
        <f>+'Ark1'!AC998</f>
        <v>76.126941735977525</v>
      </c>
      <c r="AF34" s="526">
        <f>+'Ark1'!AD998</f>
        <v>46.319955610819569</v>
      </c>
      <c r="AG34" s="526">
        <f>+'Ark1'!AE998</f>
        <v>57.086507074467107</v>
      </c>
      <c r="AH34" s="526">
        <f>+'Ark1'!AF998</f>
        <v>10.378172076551863</v>
      </c>
      <c r="AI34" s="57">
        <f t="shared" si="13"/>
        <v>4.2619485246328157</v>
      </c>
      <c r="AJ34" s="526">
        <f t="shared" si="14"/>
        <v>12.796380090497738</v>
      </c>
      <c r="AK34" s="46"/>
      <c r="AL34" s="4"/>
      <c r="AM34" s="58"/>
      <c r="AO34" s="13"/>
      <c r="AP34" s="5"/>
      <c r="AR34" s="1"/>
      <c r="AS34" s="1"/>
      <c r="AT34" s="11"/>
      <c r="AU34" s="11"/>
      <c r="AV34" s="11"/>
    </row>
    <row r="35" spans="1:48" ht="15.6">
      <c r="A35" s="46"/>
      <c r="B35" s="2">
        <f>+'Ark1'!C999</f>
        <v>2023</v>
      </c>
      <c r="C35" s="2">
        <f>+'Ark1'!O999</f>
        <v>18</v>
      </c>
      <c r="D35" s="65" t="str">
        <f>VLOOKUP(C35,RNR!$J$1:$K$14,2)</f>
        <v>Nordland</v>
      </c>
      <c r="E35" s="2">
        <f>+'Ark1'!Q999</f>
        <v>640</v>
      </c>
      <c r="F35" s="294" t="e">
        <f>+E35-#REF!</f>
        <v>#REF!</v>
      </c>
      <c r="G35" s="302">
        <f>+'Ark1'!R999</f>
        <v>8719</v>
      </c>
      <c r="H35" s="294" t="e">
        <f>+G35-#REF!</f>
        <v>#REF!</v>
      </c>
      <c r="I35" s="145">
        <f>+'Ark1'!AG999</f>
        <v>7.6191115473234863</v>
      </c>
      <c r="J35" s="295" t="e">
        <f>+I35-#REF!</f>
        <v>#REF!</v>
      </c>
      <c r="K35" s="145">
        <f>+'Ark1'!AH999</f>
        <v>2.0873953435026951</v>
      </c>
      <c r="L35" s="95"/>
      <c r="M35" s="57">
        <f>+'Ark1'!U999</f>
        <v>29.681798371372928</v>
      </c>
      <c r="N35" s="295" t="e">
        <f>+M35-#REF!</f>
        <v>#REF!</v>
      </c>
      <c r="O35" s="446">
        <f>+'Ark1'!AI999</f>
        <v>0</v>
      </c>
      <c r="P35" s="95"/>
      <c r="Q35" s="419" t="str">
        <f>+IF(O35=0,"",'Ark1'!AJ999)</f>
        <v/>
      </c>
      <c r="R35" s="433"/>
      <c r="S35" s="408" t="str">
        <f>+IF(O35=0,"",'Ark1'!AL999)</f>
        <v/>
      </c>
      <c r="T35" s="176"/>
      <c r="U35" s="5">
        <f>+'Ark1'!S999</f>
        <v>6.9009060672095401</v>
      </c>
      <c r="V35" s="296" t="e">
        <f>+U35-#REF!</f>
        <v>#REF!</v>
      </c>
      <c r="W35" s="176"/>
      <c r="X35" s="5">
        <f>+'Ark1'!T999</f>
        <v>6.8010092900562</v>
      </c>
      <c r="Y35" s="57">
        <f>+'Ark1'!W999</f>
        <v>16.79091638949421</v>
      </c>
      <c r="Z35" s="526">
        <f>+'Ark1'!X999</f>
        <v>92.315632526665922</v>
      </c>
      <c r="AA35" s="526">
        <f>+'Ark1'!Y999</f>
        <v>76.453721757082249</v>
      </c>
      <c r="AB35" s="526">
        <f>+'Ark1'!Z999</f>
        <v>8.757322441334221</v>
      </c>
      <c r="AC35" s="57">
        <f>+'Ark1'!AA999</f>
        <v>1.7932595067237163</v>
      </c>
      <c r="AD35" s="5">
        <f>+'Ark1'!AB999</f>
        <v>2.0785622550417777</v>
      </c>
      <c r="AE35" s="5">
        <f>+'Ark1'!AC999</f>
        <v>76.542601701309025</v>
      </c>
      <c r="AF35" s="526">
        <f>+'Ark1'!AD999</f>
        <v>35.725123027118578</v>
      </c>
      <c r="AG35" s="526">
        <f>+'Ark1'!AE999</f>
        <v>44.705918352741207</v>
      </c>
      <c r="AH35" s="526">
        <f>+'Ark1'!AF999</f>
        <v>7.9992293436576851</v>
      </c>
      <c r="AI35" s="57">
        <f t="shared" si="13"/>
        <v>4.3011451079459633</v>
      </c>
      <c r="AJ35" s="526">
        <f t="shared" si="14"/>
        <v>13.6234375</v>
      </c>
      <c r="AK35" s="46"/>
      <c r="AL35" s="4"/>
      <c r="AM35" s="58"/>
      <c r="AO35" s="5"/>
      <c r="AP35" s="5"/>
      <c r="AR35" s="1"/>
      <c r="AS35" s="1"/>
      <c r="AT35" s="11"/>
      <c r="AU35" s="11"/>
      <c r="AV35" s="11"/>
    </row>
    <row r="36" spans="1:48" ht="15.6">
      <c r="A36" s="46"/>
      <c r="B36" s="2">
        <f>+'Ark1'!C1000</f>
        <v>2023</v>
      </c>
      <c r="C36" s="2">
        <f>+'Ark1'!O1000</f>
        <v>55</v>
      </c>
      <c r="D36" s="65" t="str">
        <f>VLOOKUP(C36,RNR!$J$1:$K$14,2)</f>
        <v>Troms</v>
      </c>
      <c r="E36" s="2">
        <f>+'Ark1'!Q1000</f>
        <v>339</v>
      </c>
      <c r="F36" s="294" t="e">
        <f>+E36-#REF!</f>
        <v>#REF!</v>
      </c>
      <c r="G36" s="302">
        <f>+'Ark1'!R1000</f>
        <v>5048</v>
      </c>
      <c r="H36" s="294" t="e">
        <f>+G36-#REF!</f>
        <v>#REF!</v>
      </c>
      <c r="I36" s="145">
        <f>+'Ark1'!AG1000</f>
        <v>4.7263274146579963</v>
      </c>
      <c r="J36" s="295" t="e">
        <f>+I36-#REF!</f>
        <v>#REF!</v>
      </c>
      <c r="K36" s="145">
        <f>+'Ark1'!AH1000</f>
        <v>1.8225039619651344</v>
      </c>
      <c r="L36" s="95"/>
      <c r="M36" s="57">
        <f>+'Ark1'!U1000</f>
        <v>31.80218898573694</v>
      </c>
      <c r="N36" s="295" t="e">
        <f>+M36-#REF!</f>
        <v>#REF!</v>
      </c>
      <c r="O36" s="446">
        <f>+'Ark1'!AI1000</f>
        <v>0</v>
      </c>
      <c r="P36" s="95"/>
      <c r="Q36" s="419" t="str">
        <f>+IF(O36=0,"",'Ark1'!AJ1000)</f>
        <v/>
      </c>
      <c r="R36" s="433"/>
      <c r="S36" s="408" t="str">
        <f>+IF(O36=0,"",'Ark1'!AL1000)</f>
        <v/>
      </c>
      <c r="T36" s="176"/>
      <c r="U36" s="5">
        <f>+'Ark1'!S1000</f>
        <v>7.5408082408874817</v>
      </c>
      <c r="V36" s="296" t="e">
        <f>+U36-#REF!</f>
        <v>#REF!</v>
      </c>
      <c r="W36" s="176"/>
      <c r="X36" s="5">
        <f>+'Ark1'!T1000</f>
        <v>6.7739698890649773</v>
      </c>
      <c r="Y36" s="57">
        <f>+'Ark1'!W1000</f>
        <v>18.958003169572113</v>
      </c>
      <c r="Z36" s="526">
        <f>+'Ark1'!X1000</f>
        <v>95.542789223454847</v>
      </c>
      <c r="AA36" s="526">
        <f>+'Ark1'!Y1000</f>
        <v>84.429477020602235</v>
      </c>
      <c r="AB36" s="526">
        <f>+'Ark1'!Z1000</f>
        <v>8.4609271182547854</v>
      </c>
      <c r="AC36" s="57">
        <f>+'Ark1'!AA1000</f>
        <v>1.934219002655388</v>
      </c>
      <c r="AD36" s="5">
        <f>+'Ark1'!AB1000</f>
        <v>2.1971518285207172</v>
      </c>
      <c r="AE36" s="5">
        <f>+'Ark1'!AC1000</f>
        <v>76.195227883970276</v>
      </c>
      <c r="AF36" s="526">
        <f>+'Ark1'!AD1000</f>
        <v>44.41224259014637</v>
      </c>
      <c r="AG36" s="526">
        <f>+'Ark1'!AE1000</f>
        <v>53.396450825127879</v>
      </c>
      <c r="AH36" s="526">
        <f>+'Ark1'!AF1000</f>
        <v>4.6312776381218006</v>
      </c>
      <c r="AI36" s="57">
        <f t="shared" si="13"/>
        <v>4.2173448746913271</v>
      </c>
      <c r="AJ36" s="526">
        <f t="shared" si="14"/>
        <v>14.890855457227138</v>
      </c>
      <c r="AK36" s="46"/>
      <c r="AL36" s="4"/>
      <c r="AM36" s="58"/>
      <c r="AO36" s="5"/>
      <c r="AP36" s="5"/>
      <c r="AR36" s="1"/>
      <c r="AS36" s="1"/>
      <c r="AT36" s="11"/>
      <c r="AU36" s="11"/>
      <c r="AV36" s="11"/>
    </row>
    <row r="37" spans="1:48" ht="15.6">
      <c r="A37" s="46"/>
      <c r="B37" s="2">
        <f>+'Ark1'!C1001</f>
        <v>2023</v>
      </c>
      <c r="C37" s="2">
        <f>+'Ark1'!O1001</f>
        <v>56</v>
      </c>
      <c r="D37" s="65" t="str">
        <f>VLOOKUP(C37,RNR!$J$1:$K$14,2)</f>
        <v>Finnmark</v>
      </c>
      <c r="E37" s="2">
        <f>+'Ark1'!Q1001</f>
        <v>85</v>
      </c>
      <c r="F37" s="294" t="e">
        <f>+E37-#REF!</f>
        <v>#REF!</v>
      </c>
      <c r="G37" s="302">
        <f>+'Ark1'!R1001</f>
        <v>1094</v>
      </c>
      <c r="H37" s="294" t="e">
        <f>+G37-#REF!</f>
        <v>#REF!</v>
      </c>
      <c r="I37" s="145">
        <f>+'Ark1'!AG1001</f>
        <v>1.0108065598191773</v>
      </c>
      <c r="J37" s="295" t="e">
        <f>+I37-#REF!</f>
        <v>#REF!</v>
      </c>
      <c r="K37" s="145">
        <f>+'Ark1'!AH1001</f>
        <v>0.63985374771480807</v>
      </c>
      <c r="L37" s="95"/>
      <c r="M37" s="57">
        <f>+'Ark1'!U1001</f>
        <v>31.383638025594145</v>
      </c>
      <c r="N37" s="295" t="e">
        <f>+M37-#REF!</f>
        <v>#REF!</v>
      </c>
      <c r="O37" s="446">
        <f>+'Ark1'!AI1001</f>
        <v>1081</v>
      </c>
      <c r="P37" s="95"/>
      <c r="Q37" s="419">
        <f>+IF(O37=0,"",'Ark1'!AJ1001)</f>
        <v>113.93117483811272</v>
      </c>
      <c r="R37" s="433"/>
      <c r="S37" s="408">
        <f>+IF(O37=0,"",'Ark1'!AL1001)</f>
        <v>20.887169768798142</v>
      </c>
      <c r="T37" s="176"/>
      <c r="U37" s="5">
        <f>+'Ark1'!S1001</f>
        <v>7.5758683729433294</v>
      </c>
      <c r="V37" s="296" t="e">
        <f>+U37-#REF!</f>
        <v>#REF!</v>
      </c>
      <c r="W37" s="176"/>
      <c r="X37" s="5">
        <f>+'Ark1'!T1001</f>
        <v>7.4277879341864717</v>
      </c>
      <c r="Y37" s="57">
        <f>+'Ark1'!W1001</f>
        <v>28.793418647166369</v>
      </c>
      <c r="Z37" s="526">
        <f>+'Ark1'!X1001</f>
        <v>96.252285191956091</v>
      </c>
      <c r="AA37" s="526">
        <f>+'Ark1'!Y1001</f>
        <v>85.191956124314444</v>
      </c>
      <c r="AB37" s="526">
        <f>+'Ark1'!Z1001</f>
        <v>8.4004318423348572</v>
      </c>
      <c r="AC37" s="57">
        <f>+'Ark1'!AA1001</f>
        <v>1.8605897624704808</v>
      </c>
      <c r="AD37" s="5">
        <f>+'Ark1'!AB1001</f>
        <v>2.5902000739393478</v>
      </c>
      <c r="AE37" s="5">
        <f>+'Ark1'!AC1001</f>
        <v>77.008263269274508</v>
      </c>
      <c r="AF37" s="526">
        <f>+'Ark1'!AD1001</f>
        <v>36.716564570133869</v>
      </c>
      <c r="AG37" s="526">
        <f>+'Ark1'!AE1001</f>
        <v>54.482598101626721</v>
      </c>
      <c r="AH37" s="526">
        <f>+'Ark1'!AF1001</f>
        <v>1.0036881410668088</v>
      </c>
      <c r="AI37" s="57">
        <f t="shared" si="13"/>
        <v>4.1425796332046314</v>
      </c>
      <c r="AJ37" s="526">
        <f t="shared" si="14"/>
        <v>12.870588235294118</v>
      </c>
      <c r="AK37" s="46"/>
      <c r="AL37" s="4"/>
      <c r="AM37" s="58"/>
      <c r="AO37" s="5"/>
      <c r="AP37" s="5"/>
      <c r="AR37" s="1"/>
      <c r="AS37" s="1"/>
      <c r="AT37" s="11"/>
      <c r="AU37" s="11"/>
      <c r="AV37" s="11"/>
    </row>
    <row r="38" spans="1:48" s="527" customFormat="1" ht="15.6">
      <c r="A38" s="46"/>
      <c r="B38" s="46"/>
      <c r="C38" s="46"/>
      <c r="D38" s="46"/>
      <c r="E38" s="46"/>
      <c r="F38" s="46"/>
      <c r="G38" s="316"/>
      <c r="H38" s="46"/>
      <c r="I38" s="46"/>
      <c r="J38" s="46"/>
      <c r="K38" s="46"/>
      <c r="L38" s="95"/>
      <c r="M38" s="46"/>
      <c r="N38" s="46"/>
      <c r="O38" s="395"/>
      <c r="P38" s="95"/>
      <c r="Q38" s="386"/>
      <c r="R38" s="392"/>
      <c r="S38" s="392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2"/>
      <c r="AM38" s="57"/>
      <c r="AR38" s="13"/>
      <c r="AS38" s="13"/>
      <c r="AT38" s="528"/>
      <c r="AU38" s="528"/>
      <c r="AV38" s="528"/>
    </row>
    <row r="39" spans="1:48" ht="15.6">
      <c r="A39" s="46"/>
      <c r="B39" s="65">
        <f>+'Ark1'!C1002</f>
        <v>2022</v>
      </c>
      <c r="C39" s="65">
        <f>+'Ark1'!O1002</f>
        <v>1</v>
      </c>
      <c r="D39" s="65" t="str">
        <f>VLOOKUP(C39,RNR!$J$1:$K$14,2)</f>
        <v>Østfold</v>
      </c>
      <c r="E39" s="53">
        <f>+'Ark1'!Q1002</f>
        <v>90</v>
      </c>
      <c r="F39" s="74"/>
      <c r="G39" s="327">
        <f>+'Ark1'!R1002</f>
        <v>541</v>
      </c>
      <c r="H39" s="74"/>
      <c r="I39" s="177">
        <f>+'Ark1'!AG1002</f>
        <v>0.47140136788397935</v>
      </c>
      <c r="J39" s="155"/>
      <c r="K39" s="177">
        <f>+'Ark1'!AH1002</f>
        <v>16.451016635859521</v>
      </c>
      <c r="L39" s="95"/>
      <c r="M39" s="155">
        <f>+'Ark1'!U1002</f>
        <v>29.501164510166362</v>
      </c>
      <c r="N39" s="155"/>
      <c r="O39" s="446">
        <f>+'Ark1'!AI1002</f>
        <v>0</v>
      </c>
      <c r="P39" s="95"/>
      <c r="Q39" s="419" t="str">
        <f>+IF(O39=0,"",'Ark1'!AJ1002)</f>
        <v/>
      </c>
      <c r="R39" s="433"/>
      <c r="S39" s="408" t="str">
        <f>+IF(O39=0,"",'Ark1'!AL1002)</f>
        <v/>
      </c>
      <c r="T39" s="176"/>
      <c r="U39" s="55">
        <f>+'Ark1'!S1002</f>
        <v>6.0517560073937151</v>
      </c>
      <c r="V39" s="155"/>
      <c r="W39" s="155"/>
      <c r="X39" s="55">
        <f>+'Ark1'!T1002</f>
        <v>7.0924214417744897</v>
      </c>
      <c r="Y39" s="155">
        <f>+'Ark1'!W1002</f>
        <v>28.650646950092423</v>
      </c>
      <c r="Z39" s="74">
        <f>+'Ark1'!X1002</f>
        <v>94.639556377079487</v>
      </c>
      <c r="AA39" s="74">
        <f>+'Ark1'!Y1002</f>
        <v>72.088724584103502</v>
      </c>
      <c r="AB39" s="74">
        <f>+'Ark1'!Z1002</f>
        <v>9.3940856808340936</v>
      </c>
      <c r="AC39" s="155">
        <f>+'Ark1'!AA1002</f>
        <v>2.3683646805856995</v>
      </c>
      <c r="AD39" s="55">
        <f>+'Ark1'!AB1002</f>
        <v>2.8471144804697794</v>
      </c>
      <c r="AE39" s="55">
        <f>+'Ark1'!AC1002</f>
        <v>79.765084114891494</v>
      </c>
      <c r="AF39" s="74">
        <f>+'Ark1'!AD1002</f>
        <v>71.148389382188739</v>
      </c>
      <c r="AG39" s="74">
        <f>+'Ark1'!AE1002</f>
        <v>73.805848705113291</v>
      </c>
      <c r="AH39" s="74">
        <f>+'Ark1'!AF1002</f>
        <v>0.50462652040892486</v>
      </c>
      <c r="AI39" s="155">
        <f t="shared" ref="AI39" si="20">+M39/U39</f>
        <v>4.8748106291997564</v>
      </c>
      <c r="AJ39" s="74">
        <f t="shared" ref="AJ39" si="21">+G39/E39</f>
        <v>6.0111111111111111</v>
      </c>
      <c r="AK39" s="46"/>
      <c r="AL39" s="4"/>
      <c r="AM39" s="58"/>
      <c r="AO39" s="5"/>
      <c r="AP39" s="5"/>
      <c r="AR39" s="1"/>
      <c r="AS39" s="1"/>
      <c r="AT39" s="11"/>
      <c r="AU39" s="11"/>
      <c r="AV39" s="11"/>
    </row>
    <row r="40" spans="1:48" ht="15.6">
      <c r="A40" s="46"/>
      <c r="B40" s="65">
        <f>+'Ark1'!C1003</f>
        <v>2022</v>
      </c>
      <c r="C40" s="65">
        <f>+'Ark1'!O1003</f>
        <v>2</v>
      </c>
      <c r="D40" s="65" t="str">
        <f>VLOOKUP(C40,RNR!$J$1:$K$14,2)</f>
        <v>Akershus</v>
      </c>
      <c r="E40" s="53">
        <f>+'Ark1'!Q1003</f>
        <v>203</v>
      </c>
      <c r="F40" s="74"/>
      <c r="G40" s="327">
        <f>+'Ark1'!R1003</f>
        <v>1686</v>
      </c>
      <c r="H40" s="74"/>
      <c r="I40" s="177">
        <f>+'Ark1'!AG1003</f>
        <v>1.539219259776569</v>
      </c>
      <c r="J40" s="155"/>
      <c r="K40" s="177">
        <f>+'Ark1'!AH1003</f>
        <v>6.9988137603795995</v>
      </c>
      <c r="L40" s="95"/>
      <c r="M40" s="155">
        <f>+'Ark1'!U1003</f>
        <v>30.909252669039144</v>
      </c>
      <c r="N40" s="155"/>
      <c r="O40" s="446">
        <f>+'Ark1'!AI1003</f>
        <v>0</v>
      </c>
      <c r="P40" s="95"/>
      <c r="Q40" s="419" t="str">
        <f>+IF(O40=0,"",'Ark1'!AJ1003)</f>
        <v/>
      </c>
      <c r="R40" s="433"/>
      <c r="S40" s="408" t="str">
        <f>+IF(O40=0,"",'Ark1'!AL1003)</f>
        <v/>
      </c>
      <c r="T40" s="176"/>
      <c r="U40" s="55">
        <f>+'Ark1'!S1003</f>
        <v>6.6180308422301284</v>
      </c>
      <c r="V40" s="155"/>
      <c r="W40" s="155"/>
      <c r="X40" s="55">
        <f>+'Ark1'!T1003</f>
        <v>7.4051008303677364</v>
      </c>
      <c r="Y40" s="155">
        <f>+'Ark1'!W1003</f>
        <v>31.376037959667848</v>
      </c>
      <c r="Z40" s="74">
        <f>+'Ark1'!X1003</f>
        <v>97.212336892052178</v>
      </c>
      <c r="AA40" s="74">
        <f>+'Ark1'!Y1003</f>
        <v>79.240806642941891</v>
      </c>
      <c r="AB40" s="74">
        <f>+'Ark1'!Z1003</f>
        <v>8.9033180420551066</v>
      </c>
      <c r="AC40" s="155">
        <f>+'Ark1'!AA1003</f>
        <v>2.0191861259300494</v>
      </c>
      <c r="AD40" s="55">
        <f>+'Ark1'!AB1003</f>
        <v>2.4760197622203246</v>
      </c>
      <c r="AE40" s="55">
        <f>+'Ark1'!AC1003</f>
        <v>75.279331230101022</v>
      </c>
      <c r="AF40" s="74">
        <f>+'Ark1'!AD1003</f>
        <v>48.749502893798763</v>
      </c>
      <c r="AG40" s="74">
        <f>+'Ark1'!AE1003</f>
        <v>61.142992138349889</v>
      </c>
      <c r="AH40" s="74">
        <f>+'Ark1'!AF1003</f>
        <v>1.57264383254981</v>
      </c>
      <c r="AI40" s="155">
        <f t="shared" ref="AI40:AI52" si="22">+M40/U40</f>
        <v>4.6704606560315485</v>
      </c>
      <c r="AJ40" s="74">
        <f t="shared" ref="AJ40:AJ52" si="23">+G40/E40</f>
        <v>8.3054187192118221</v>
      </c>
      <c r="AK40" s="46"/>
      <c r="AL40" s="4"/>
      <c r="AM40" s="58"/>
      <c r="AO40" s="5"/>
      <c r="AP40" s="5"/>
      <c r="AR40" s="1"/>
      <c r="AS40" s="1"/>
      <c r="AT40" s="11"/>
      <c r="AU40" s="11"/>
      <c r="AV40" s="11"/>
    </row>
    <row r="41" spans="1:48" ht="15.6">
      <c r="A41" s="46"/>
      <c r="B41" s="65">
        <f>+'Ark1'!C1004</f>
        <v>2022</v>
      </c>
      <c r="C41" s="65">
        <f>+'Ark1'!O1004</f>
        <v>3</v>
      </c>
      <c r="D41" s="65" t="str">
        <f>VLOOKUP(C41,RNR!$J$1:$K$14,2)</f>
        <v>Buskerud</v>
      </c>
      <c r="E41" s="53">
        <f>+'Ark1'!Q1004</f>
        <v>420</v>
      </c>
      <c r="F41" s="74"/>
      <c r="G41" s="327">
        <f>+'Ark1'!R1004</f>
        <v>4987</v>
      </c>
      <c r="H41" s="74"/>
      <c r="I41" s="177">
        <f>+'Ark1'!AG1004</f>
        <v>4.8358590114854652</v>
      </c>
      <c r="J41" s="155"/>
      <c r="K41" s="177">
        <f>+'Ark1'!AH1004</f>
        <v>6.0156406657308992</v>
      </c>
      <c r="L41" s="95"/>
      <c r="M41" s="155">
        <f>+'Ark1'!U1004</f>
        <v>32.830677762181686</v>
      </c>
      <c r="N41" s="155"/>
      <c r="O41" s="446">
        <f>+'Ark1'!AI1004</f>
        <v>0</v>
      </c>
      <c r="P41" s="95"/>
      <c r="Q41" s="419" t="str">
        <f>+IF(O41=0,"",'Ark1'!AJ1004)</f>
        <v/>
      </c>
      <c r="R41" s="433"/>
      <c r="S41" s="408" t="str">
        <f>+IF(O41=0,"",'Ark1'!AL1004)</f>
        <v/>
      </c>
      <c r="T41" s="176"/>
      <c r="U41" s="55">
        <f>+'Ark1'!S1004</f>
        <v>6.6775616603168242</v>
      </c>
      <c r="V41" s="155"/>
      <c r="W41" s="155"/>
      <c r="X41" s="55">
        <f>+'Ark1'!T1004</f>
        <v>6.6757569681171027</v>
      </c>
      <c r="Y41" s="155">
        <f>+'Ark1'!W1004</f>
        <v>18.668538199318235</v>
      </c>
      <c r="Z41" s="74">
        <f>+'Ark1'!X1004</f>
        <v>99.338279526769597</v>
      </c>
      <c r="AA41" s="74">
        <f>+'Ark1'!Y1004</f>
        <v>90.936434730298785</v>
      </c>
      <c r="AB41" s="74">
        <f>+'Ark1'!Z1004</f>
        <v>7.4062037889662227</v>
      </c>
      <c r="AC41" s="155">
        <f>+'Ark1'!AA1004</f>
        <v>1.8891221942708221</v>
      </c>
      <c r="AD41" s="55">
        <f>+'Ark1'!AB1004</f>
        <v>2.2985814850210544</v>
      </c>
      <c r="AE41" s="55">
        <f>+'Ark1'!AC1004</f>
        <v>73.990178021582224</v>
      </c>
      <c r="AF41" s="74">
        <f>+'Ark1'!AD1004</f>
        <v>56.43885012008905</v>
      </c>
      <c r="AG41" s="74">
        <f>+'Ark1'!AE1004</f>
        <v>59.263835951414507</v>
      </c>
      <c r="AH41" s="74">
        <f>+'Ark1'!AF1004</f>
        <v>4.6517050966345792</v>
      </c>
      <c r="AI41" s="155">
        <f t="shared" si="22"/>
        <v>4.9165667697666757</v>
      </c>
      <c r="AJ41" s="74">
        <f t="shared" si="23"/>
        <v>11.873809523809523</v>
      </c>
      <c r="AK41" s="46"/>
      <c r="AL41" s="4"/>
      <c r="AM41" s="58"/>
      <c r="AO41" s="5"/>
      <c r="AP41" s="5"/>
      <c r="AR41" s="1"/>
      <c r="AS41" s="1"/>
      <c r="AT41" s="11"/>
      <c r="AU41" s="11"/>
      <c r="AV41" s="11"/>
    </row>
    <row r="42" spans="1:48" ht="15.6">
      <c r="A42" s="46"/>
      <c r="B42" s="65">
        <f>+'Ark1'!C1005</f>
        <v>2022</v>
      </c>
      <c r="C42" s="65">
        <f>+'Ark1'!O1005</f>
        <v>4</v>
      </c>
      <c r="D42" s="65" t="str">
        <f>VLOOKUP(C42,RNR!$J$1:$K$14,2)</f>
        <v>Innlandet</v>
      </c>
      <c r="E42" s="53">
        <f>+'Ark1'!Q1005</f>
        <v>1500</v>
      </c>
      <c r="F42" s="74"/>
      <c r="G42" s="327">
        <f>+'Ark1'!R1005</f>
        <v>18194</v>
      </c>
      <c r="H42" s="74"/>
      <c r="I42" s="177">
        <f>+'Ark1'!AG1005</f>
        <v>17.728340391925396</v>
      </c>
      <c r="J42" s="155"/>
      <c r="K42" s="177">
        <f>+'Ark1'!AH1005</f>
        <v>2.319445971199297</v>
      </c>
      <c r="L42" s="95"/>
      <c r="M42" s="155">
        <f>+'Ark1'!U1005</f>
        <v>32.990240189073141</v>
      </c>
      <c r="N42" s="155"/>
      <c r="O42" s="446">
        <f>+'Ark1'!AI1005</f>
        <v>263</v>
      </c>
      <c r="P42" s="95"/>
      <c r="Q42" s="419">
        <f>+IF(O42=0,"",'Ark1'!AJ1005)</f>
        <v>115.01216730038021</v>
      </c>
      <c r="R42" s="433"/>
      <c r="S42" s="408">
        <f>+IF(O42=0,"",'Ark1'!AL1005)</f>
        <v>19.060790894046157</v>
      </c>
      <c r="T42" s="176"/>
      <c r="U42" s="55">
        <f>+'Ark1'!S1005</f>
        <v>7.0021985269869207</v>
      </c>
      <c r="V42" s="155"/>
      <c r="W42" s="155"/>
      <c r="X42" s="55">
        <f>+'Ark1'!T1005</f>
        <v>7.1817632186435088</v>
      </c>
      <c r="Y42" s="155">
        <f>+'Ark1'!W1005</f>
        <v>24.381664284929094</v>
      </c>
      <c r="Z42" s="74">
        <f>+'Ark1'!X1005</f>
        <v>99.488842475541375</v>
      </c>
      <c r="AA42" s="74">
        <f>+'Ark1'!Y1005</f>
        <v>91.728042211718147</v>
      </c>
      <c r="AB42" s="74">
        <f>+'Ark1'!Z1005</f>
        <v>7.418533245863614</v>
      </c>
      <c r="AC42" s="155">
        <f>+'Ark1'!AA1005</f>
        <v>1.9141160858681496</v>
      </c>
      <c r="AD42" s="55">
        <f>+'Ark1'!AB1005</f>
        <v>2.2558403069806006</v>
      </c>
      <c r="AE42" s="55">
        <f>+'Ark1'!AC1005</f>
        <v>74.432759379344418</v>
      </c>
      <c r="AF42" s="74">
        <f>+'Ark1'!AD1005</f>
        <v>58.505636044984705</v>
      </c>
      <c r="AG42" s="74">
        <f>+'Ark1'!AE1005</f>
        <v>60.248682999613457</v>
      </c>
      <c r="AH42" s="74">
        <f>+'Ark1'!AF1005</f>
        <v>16.970748451608092</v>
      </c>
      <c r="AI42" s="155">
        <f t="shared" si="22"/>
        <v>4.7114117176093551</v>
      </c>
      <c r="AJ42" s="74">
        <f t="shared" si="23"/>
        <v>12.129333333333333</v>
      </c>
      <c r="AK42" s="46"/>
      <c r="AL42" s="4"/>
      <c r="AM42" s="58"/>
      <c r="AO42" s="5"/>
      <c r="AP42" s="5"/>
      <c r="AR42" s="1"/>
      <c r="AS42" s="1"/>
      <c r="AT42" s="11"/>
      <c r="AU42" s="11"/>
      <c r="AV42" s="11"/>
    </row>
    <row r="43" spans="1:48" ht="15.6">
      <c r="A43" s="46"/>
      <c r="B43" s="65">
        <f>+'Ark1'!C1006</f>
        <v>2022</v>
      </c>
      <c r="C43" s="65">
        <f>+'Ark1'!O1006</f>
        <v>7</v>
      </c>
      <c r="D43" s="65" t="str">
        <f>VLOOKUP(C43,RNR!$J$1:$K$14,2)</f>
        <v>Vestfold</v>
      </c>
      <c r="E43" s="53">
        <f>+'Ark1'!Q1006</f>
        <v>81</v>
      </c>
      <c r="F43" s="74"/>
      <c r="G43" s="327">
        <f>+'Ark1'!R1006</f>
        <v>705</v>
      </c>
      <c r="H43" s="74"/>
      <c r="I43" s="177">
        <f>+'Ark1'!AG1006</f>
        <v>0.62758192600323481</v>
      </c>
      <c r="J43" s="155"/>
      <c r="K43" s="177">
        <f>+'Ark1'!AH1006</f>
        <v>15.886524822695035</v>
      </c>
      <c r="L43" s="95"/>
      <c r="M43" s="155">
        <f>+'Ark1'!U1006</f>
        <v>30.138865248226978</v>
      </c>
      <c r="N43" s="155"/>
      <c r="O43" s="446">
        <f>+'Ark1'!AI1006</f>
        <v>0</v>
      </c>
      <c r="P43" s="95"/>
      <c r="Q43" s="419" t="str">
        <f>+IF(O43=0,"",'Ark1'!AJ1006)</f>
        <v/>
      </c>
      <c r="R43" s="433"/>
      <c r="S43" s="408" t="str">
        <f>+IF(O43=0,"",'Ark1'!AL1006)</f>
        <v/>
      </c>
      <c r="T43" s="176"/>
      <c r="U43" s="55">
        <f>+'Ark1'!S1006</f>
        <v>6.6212765957446802</v>
      </c>
      <c r="V43" s="155"/>
      <c r="W43" s="155"/>
      <c r="X43" s="55">
        <f>+'Ark1'!T1006</f>
        <v>7.6368794326241121</v>
      </c>
      <c r="Y43" s="155">
        <f>+'Ark1'!W1006</f>
        <v>35.319148936170222</v>
      </c>
      <c r="Z43" s="74">
        <f>+'Ark1'!X1006</f>
        <v>96.312056737588634</v>
      </c>
      <c r="AA43" s="74">
        <f>+'Ark1'!Y1006</f>
        <v>76.028368794326255</v>
      </c>
      <c r="AB43" s="74">
        <f>+'Ark1'!Z1006</f>
        <v>8.8651325200959761</v>
      </c>
      <c r="AC43" s="155">
        <f>+'Ark1'!AA1006</f>
        <v>1.9756966097322632</v>
      </c>
      <c r="AD43" s="55">
        <f>+'Ark1'!AB1006</f>
        <v>2.8857785642064981</v>
      </c>
      <c r="AE43" s="55">
        <f>+'Ark1'!AC1006</f>
        <v>74.404111552575301</v>
      </c>
      <c r="AF43" s="74">
        <f>+'Ark1'!AD1006</f>
        <v>37.032566598179251</v>
      </c>
      <c r="AG43" s="74">
        <f>+'Ark1'!AE1006</f>
        <v>56.998258635570608</v>
      </c>
      <c r="AH43" s="74">
        <f>+'Ark1'!AF1006</f>
        <v>0.65760017909111246</v>
      </c>
      <c r="AI43" s="155">
        <f t="shared" si="22"/>
        <v>4.5518209083119157</v>
      </c>
      <c r="AJ43" s="74">
        <f t="shared" si="23"/>
        <v>8.7037037037037042</v>
      </c>
      <c r="AK43" s="46"/>
      <c r="AL43" s="4"/>
      <c r="AM43" s="58"/>
      <c r="AO43" s="5"/>
      <c r="AP43" s="5"/>
      <c r="AR43" s="13"/>
      <c r="AS43" s="13"/>
      <c r="AT43" s="11"/>
      <c r="AU43" s="11"/>
      <c r="AV43" s="11"/>
    </row>
    <row r="44" spans="1:48" ht="16.5" customHeight="1">
      <c r="A44" s="46"/>
      <c r="B44" s="65">
        <f>+'Ark1'!C1007</f>
        <v>2022</v>
      </c>
      <c r="C44" s="65">
        <f>+'Ark1'!O1007</f>
        <v>8</v>
      </c>
      <c r="D44" s="65" t="str">
        <f>VLOOKUP(C44,RNR!$J$1:$K$14,2)</f>
        <v>Telemark</v>
      </c>
      <c r="E44" s="53">
        <f>+'Ark1'!Q1007</f>
        <v>263</v>
      </c>
      <c r="F44" s="74"/>
      <c r="G44" s="327">
        <f>+'Ark1'!R1007</f>
        <v>2311</v>
      </c>
      <c r="H44" s="74"/>
      <c r="I44" s="177">
        <f>+'Ark1'!AG1007</f>
        <v>2.1520833043078702</v>
      </c>
      <c r="J44" s="155"/>
      <c r="K44" s="177">
        <f>+'Ark1'!AH1007</f>
        <v>5.1492860233665079</v>
      </c>
      <c r="L44" s="95"/>
      <c r="M44" s="155">
        <f>+'Ark1'!U1007</f>
        <v>31.528602336650739</v>
      </c>
      <c r="N44" s="155"/>
      <c r="O44" s="446">
        <f>+'Ark1'!AI1007</f>
        <v>0</v>
      </c>
      <c r="P44" s="95"/>
      <c r="Q44" s="419" t="str">
        <f>+IF(O44=0,"",'Ark1'!AJ1007)</f>
        <v/>
      </c>
      <c r="R44" s="433"/>
      <c r="S44" s="408" t="str">
        <f>+IF(O44=0,"",'Ark1'!AL1007)</f>
        <v/>
      </c>
      <c r="T44" s="176"/>
      <c r="U44" s="55">
        <f>+'Ark1'!S1007</f>
        <v>6.7836434443963629</v>
      </c>
      <c r="V44" s="155"/>
      <c r="W44" s="155"/>
      <c r="X44" s="55">
        <f>+'Ark1'!T1007</f>
        <v>7.0735612289052368</v>
      </c>
      <c r="Y44" s="155">
        <f>+'Ark1'!W1007</f>
        <v>22.414539160536563</v>
      </c>
      <c r="Z44" s="74">
        <f>+'Ark1'!X1007</f>
        <v>98.355690177412384</v>
      </c>
      <c r="AA44" s="74">
        <f>+'Ark1'!Y1007</f>
        <v>85.893552574643053</v>
      </c>
      <c r="AB44" s="74">
        <f>+'Ark1'!Z1007</f>
        <v>7.9240548002053375</v>
      </c>
      <c r="AC44" s="155">
        <f>+'Ark1'!AA1007</f>
        <v>1.8248514900420965</v>
      </c>
      <c r="AD44" s="55">
        <f>+'Ark1'!AB1007</f>
        <v>2.2890908849708143</v>
      </c>
      <c r="AE44" s="55">
        <f>+'Ark1'!AC1007</f>
        <v>70.933335452328691</v>
      </c>
      <c r="AF44" s="74">
        <f>+'Ark1'!AD1007</f>
        <v>49.908298994648788</v>
      </c>
      <c r="AG44" s="74">
        <f>+'Ark1'!AE1007</f>
        <v>62.917084983894249</v>
      </c>
      <c r="AH44" s="74">
        <f>+'Ark1'!AF1007</f>
        <v>2.155622714722782</v>
      </c>
      <c r="AI44" s="155">
        <f t="shared" si="22"/>
        <v>4.6477387255214566</v>
      </c>
      <c r="AJ44" s="74">
        <f t="shared" si="23"/>
        <v>8.7870722433460084</v>
      </c>
      <c r="AK44" s="46"/>
      <c r="AL44" s="4"/>
      <c r="AM44" s="58"/>
      <c r="AO44" s="5"/>
      <c r="AP44" s="5"/>
      <c r="AR44" s="13"/>
      <c r="AS44" s="13"/>
      <c r="AT44" s="11"/>
      <c r="AU44" s="11"/>
      <c r="AV44" s="11"/>
    </row>
    <row r="45" spans="1:48" s="527" customFormat="1" ht="16.5" customHeight="1">
      <c r="A45" s="46"/>
      <c r="B45" s="65">
        <f>+'Ark1'!C1008</f>
        <v>2022</v>
      </c>
      <c r="C45" s="65">
        <f>+'Ark1'!O1008</f>
        <v>9</v>
      </c>
      <c r="D45" s="65" t="str">
        <f>VLOOKUP(C45,RNR!$J$1:$K$14,2)</f>
        <v>Agder</v>
      </c>
      <c r="E45" s="53">
        <f>+'Ark1'!Q1008</f>
        <v>529</v>
      </c>
      <c r="F45" s="74"/>
      <c r="G45" s="327">
        <f>+'Ark1'!R1008</f>
        <v>4085</v>
      </c>
      <c r="H45" s="74"/>
      <c r="I45" s="177">
        <f>+'Ark1'!AG1008</f>
        <v>3.6379244734264402</v>
      </c>
      <c r="J45" s="155"/>
      <c r="K45" s="177">
        <f>+'Ark1'!AH1008</f>
        <v>5.7282741738066099</v>
      </c>
      <c r="L45" s="95"/>
      <c r="M45" s="155">
        <f>+'Ark1'!U1008</f>
        <v>30.151380660954743</v>
      </c>
      <c r="N45" s="155"/>
      <c r="O45" s="446">
        <f>+'Ark1'!AI1008</f>
        <v>707</v>
      </c>
      <c r="P45" s="95"/>
      <c r="Q45" s="419">
        <f>+IF(O45=0,"",'Ark1'!AJ1008)</f>
        <v>113.82701555869863</v>
      </c>
      <c r="R45" s="433"/>
      <c r="S45" s="408">
        <f>+IF(O45=0,"",'Ark1'!AL1008)</f>
        <v>19.723841785982849</v>
      </c>
      <c r="T45" s="176"/>
      <c r="U45" s="55">
        <f>+'Ark1'!S1008</f>
        <v>7.1402692778457775</v>
      </c>
      <c r="V45" s="155"/>
      <c r="W45" s="155"/>
      <c r="X45" s="55">
        <f>+'Ark1'!T1008</f>
        <v>6.8898408812729492</v>
      </c>
      <c r="Y45" s="155">
        <f>+'Ark1'!W1008</f>
        <v>21.59118727050183</v>
      </c>
      <c r="Z45" s="74">
        <f>+'Ark1'!X1008</f>
        <v>95.397796817625476</v>
      </c>
      <c r="AA45" s="74">
        <f>+'Ark1'!Y1008</f>
        <v>82.105263157894726</v>
      </c>
      <c r="AB45" s="74">
        <f>+'Ark1'!Z1008</f>
        <v>8.1330166486587192</v>
      </c>
      <c r="AC45" s="155">
        <f>+'Ark1'!AA1008</f>
        <v>1.9770176285251559</v>
      </c>
      <c r="AD45" s="55">
        <f>+'Ark1'!AB1008</f>
        <v>2.3223900024583379</v>
      </c>
      <c r="AE45" s="55">
        <f>+'Ark1'!AC1008</f>
        <v>73.50240731826095</v>
      </c>
      <c r="AF45" s="74">
        <f>+'Ark1'!AD1008</f>
        <v>53.505870590043855</v>
      </c>
      <c r="AG45" s="74">
        <f>+'Ark1'!AE1008</f>
        <v>57.827803446960232</v>
      </c>
      <c r="AH45" s="74">
        <f>+'Ark1'!AF1008</f>
        <v>3.8103499738825457</v>
      </c>
      <c r="AI45" s="155">
        <f t="shared" si="22"/>
        <v>4.2227231897970423</v>
      </c>
      <c r="AJ45" s="74">
        <f t="shared" si="23"/>
        <v>7.7221172022684312</v>
      </c>
      <c r="AK45" s="46"/>
      <c r="AL45" s="4"/>
      <c r="AM45" s="58"/>
      <c r="AO45" s="5"/>
      <c r="AP45" s="5"/>
      <c r="AR45" s="13"/>
      <c r="AS45" s="13"/>
      <c r="AT45" s="528"/>
      <c r="AU45" s="528"/>
      <c r="AV45" s="528"/>
    </row>
    <row r="46" spans="1:48" s="527" customFormat="1" ht="16.5" customHeight="1">
      <c r="A46" s="46"/>
      <c r="B46" s="65">
        <f>+'Ark1'!C1009</f>
        <v>2022</v>
      </c>
      <c r="C46" s="65">
        <f>+'Ark1'!O1009</f>
        <v>11</v>
      </c>
      <c r="D46" s="65" t="str">
        <f>VLOOKUP(C46,RNR!$J$1:$K$14,2)</f>
        <v>Rogaland</v>
      </c>
      <c r="E46" s="53">
        <f>+'Ark1'!Q1009</f>
        <v>2057</v>
      </c>
      <c r="F46" s="74"/>
      <c r="G46" s="327">
        <f>+'Ark1'!R1009</f>
        <v>22224</v>
      </c>
      <c r="H46" s="74"/>
      <c r="I46" s="177">
        <f>+'Ark1'!AG1009</f>
        <v>21.603480903315635</v>
      </c>
      <c r="J46" s="155"/>
      <c r="K46" s="177">
        <f>+'Ark1'!AH1009</f>
        <v>0.62544996400287989</v>
      </c>
      <c r="L46" s="95"/>
      <c r="M46" s="155">
        <f>+'Ark1'!U1009</f>
        <v>32.911455633549622</v>
      </c>
      <c r="N46" s="155"/>
      <c r="O46" s="446">
        <f>+'Ark1'!AI1009</f>
        <v>4574</v>
      </c>
      <c r="P46" s="95"/>
      <c r="Q46" s="419">
        <f>+IF(O46=0,"",'Ark1'!AJ1009)</f>
        <v>116.2599475295146</v>
      </c>
      <c r="R46" s="433"/>
      <c r="S46" s="408">
        <f>+IF(O46=0,"",'Ark1'!AL1009)</f>
        <v>21.078941238164408</v>
      </c>
      <c r="T46" s="176"/>
      <c r="U46" s="55">
        <f>+'Ark1'!S1009</f>
        <v>7.5292026637868972</v>
      </c>
      <c r="V46" s="155"/>
      <c r="W46" s="155"/>
      <c r="X46" s="55">
        <f>+'Ark1'!T1009</f>
        <v>7.2145878329733613</v>
      </c>
      <c r="Y46" s="155">
        <f>+'Ark1'!W1009</f>
        <v>26.58837293016559</v>
      </c>
      <c r="Z46" s="74">
        <f>+'Ark1'!X1009</f>
        <v>96.59827213822895</v>
      </c>
      <c r="AA46" s="74">
        <f>+'Ark1'!Y1009</f>
        <v>87.607991360691159</v>
      </c>
      <c r="AB46" s="74">
        <f>+'Ark1'!Z1009</f>
        <v>8.8419903887026692</v>
      </c>
      <c r="AC46" s="155">
        <f>+'Ark1'!AA1009</f>
        <v>1.9126799179806873</v>
      </c>
      <c r="AD46" s="55">
        <f>+'Ark1'!AB1009</f>
        <v>2.3516613177131802</v>
      </c>
      <c r="AE46" s="55">
        <f>+'Ark1'!AC1009</f>
        <v>74.678457789506353</v>
      </c>
      <c r="AF46" s="74">
        <f>+'Ark1'!AD1009</f>
        <v>63.157768050424941</v>
      </c>
      <c r="AG46" s="74">
        <f>+'Ark1'!AE1009</f>
        <v>63.770824664446096</v>
      </c>
      <c r="AH46" s="74">
        <f>+'Ark1'!AF1009</f>
        <v>20.729796283859407</v>
      </c>
      <c r="AI46" s="155">
        <f t="shared" si="22"/>
        <v>4.3711740941498887</v>
      </c>
      <c r="AJ46" s="74">
        <f t="shared" si="23"/>
        <v>10.804083616917842</v>
      </c>
      <c r="AK46" s="46"/>
      <c r="AL46" s="4"/>
      <c r="AM46" s="58"/>
      <c r="AO46" s="5"/>
      <c r="AP46" s="5"/>
      <c r="AR46" s="13"/>
      <c r="AS46" s="13"/>
      <c r="AT46" s="528"/>
      <c r="AU46" s="528"/>
      <c r="AV46" s="528"/>
    </row>
    <row r="47" spans="1:48" s="527" customFormat="1" ht="16.5" customHeight="1">
      <c r="A47" s="46"/>
      <c r="B47" s="65">
        <f>+'Ark1'!C1010</f>
        <v>2022</v>
      </c>
      <c r="C47" s="65">
        <f>+'Ark1'!O1010</f>
        <v>14</v>
      </c>
      <c r="D47" s="65" t="str">
        <f>VLOOKUP(C47,RNR!$J$1:$K$14,2)</f>
        <v>Vestland</v>
      </c>
      <c r="E47" s="53">
        <f>+'Ark1'!Q1010</f>
        <v>2698</v>
      </c>
      <c r="F47" s="74"/>
      <c r="G47" s="327">
        <f>+'Ark1'!R1010</f>
        <v>18844</v>
      </c>
      <c r="H47" s="74"/>
      <c r="I47" s="177">
        <f>+'Ark1'!AG1010</f>
        <v>17.189719981273228</v>
      </c>
      <c r="J47" s="155"/>
      <c r="K47" s="177">
        <f>+'Ark1'!AH1010</f>
        <v>2.6958182976013592</v>
      </c>
      <c r="L47" s="95"/>
      <c r="M47" s="155">
        <f>+'Ark1'!U1010</f>
        <v>30.884551050732362</v>
      </c>
      <c r="N47" s="155"/>
      <c r="O47" s="446">
        <f>+'Ark1'!AI1010</f>
        <v>47</v>
      </c>
      <c r="P47" s="95"/>
      <c r="Q47" s="419">
        <f>+IF(O47=0,"",'Ark1'!AJ1010)</f>
        <v>102.45106382978727</v>
      </c>
      <c r="R47" s="433"/>
      <c r="S47" s="408">
        <f>+IF(O47=0,"",'Ark1'!AL1010)</f>
        <v>16.582076935787828</v>
      </c>
      <c r="T47" s="176"/>
      <c r="U47" s="55">
        <f>+'Ark1'!S1010</f>
        <v>7.1179155168754003</v>
      </c>
      <c r="V47" s="155"/>
      <c r="W47" s="155"/>
      <c r="X47" s="55">
        <f>+'Ark1'!T1010</f>
        <v>6.9579707068562966</v>
      </c>
      <c r="Y47" s="155">
        <f>+'Ark1'!W1010</f>
        <v>20.29293143706219</v>
      </c>
      <c r="Z47" s="74">
        <f>+'Ark1'!X1010</f>
        <v>94.284652939927824</v>
      </c>
      <c r="AA47" s="74">
        <f>+'Ark1'!Y1010</f>
        <v>82.302059010825744</v>
      </c>
      <c r="AB47" s="74">
        <f>+'Ark1'!Z1010</f>
        <v>8.6661947565937485</v>
      </c>
      <c r="AC47" s="155">
        <f>+'Ark1'!AA1010</f>
        <v>1.783405304174847</v>
      </c>
      <c r="AD47" s="55">
        <f>+'Ark1'!AB1010</f>
        <v>2.1403809892210295</v>
      </c>
      <c r="AE47" s="55">
        <f>+'Ark1'!AC1010</f>
        <v>75.860272149872813</v>
      </c>
      <c r="AF47" s="74">
        <f>+'Ark1'!AD1010</f>
        <v>51.171670632836111</v>
      </c>
      <c r="AG47" s="74">
        <f>+'Ark1'!AE1010</f>
        <v>60.033329692996439</v>
      </c>
      <c r="AH47" s="74">
        <f>+'Ark1'!AF1010</f>
        <v>17.577046489067978</v>
      </c>
      <c r="AI47" s="155">
        <f t="shared" si="22"/>
        <v>4.3389881458286768</v>
      </c>
      <c r="AJ47" s="74">
        <f t="shared" si="23"/>
        <v>6.9844329132690879</v>
      </c>
      <c r="AK47" s="46"/>
      <c r="AL47" s="4"/>
      <c r="AM47" s="58"/>
      <c r="AO47" s="5"/>
      <c r="AP47" s="5"/>
      <c r="AR47" s="13"/>
      <c r="AS47" s="13"/>
      <c r="AT47" s="528"/>
      <c r="AU47" s="528"/>
      <c r="AV47" s="528"/>
    </row>
    <row r="48" spans="1:48" s="527" customFormat="1" ht="16.5" customHeight="1">
      <c r="A48" s="46"/>
      <c r="B48" s="65">
        <f>+'Ark1'!C1011</f>
        <v>2022</v>
      </c>
      <c r="C48" s="65">
        <f>+'Ark1'!O1011</f>
        <v>15</v>
      </c>
      <c r="D48" s="65" t="str">
        <f>VLOOKUP(C48,RNR!$J$1:$K$14,2)</f>
        <v>Møre og Romsdal</v>
      </c>
      <c r="E48" s="53">
        <f>+'Ark1'!Q1011</f>
        <v>739</v>
      </c>
      <c r="F48" s="74"/>
      <c r="G48" s="327">
        <f>+'Ark1'!R1011</f>
        <v>5982</v>
      </c>
      <c r="H48" s="74"/>
      <c r="I48" s="177">
        <f>+'Ark1'!AG1011</f>
        <v>5.135944002746692</v>
      </c>
      <c r="J48" s="155"/>
      <c r="K48" s="177">
        <f>+'Ark1'!AH1011</f>
        <v>2.7582748244734199</v>
      </c>
      <c r="L48" s="95"/>
      <c r="M48" s="155">
        <f>+'Ark1'!U1011</f>
        <v>29.068288197927114</v>
      </c>
      <c r="N48" s="155"/>
      <c r="O48" s="446">
        <f>+'Ark1'!AI1011</f>
        <v>304</v>
      </c>
      <c r="P48" s="95"/>
      <c r="Q48" s="419">
        <f>+IF(O48=0,"",'Ark1'!AJ1011)</f>
        <v>107.18750000000001</v>
      </c>
      <c r="R48" s="433"/>
      <c r="S48" s="408">
        <f>+IF(O48=0,"",'Ark1'!AL1011)</f>
        <v>18.686832896795998</v>
      </c>
      <c r="T48" s="176"/>
      <c r="U48" s="55">
        <f>+'Ark1'!S1011</f>
        <v>6.9568706118355088</v>
      </c>
      <c r="V48" s="155"/>
      <c r="W48" s="155"/>
      <c r="X48" s="55">
        <f>+'Ark1'!T1011</f>
        <v>7.2933801404212657</v>
      </c>
      <c r="Y48" s="155">
        <f>+'Ark1'!W1011</f>
        <v>27.39886325643597</v>
      </c>
      <c r="Z48" s="74">
        <f>+'Ark1'!X1011</f>
        <v>89.735874289535289</v>
      </c>
      <c r="AA48" s="74">
        <f>+'Ark1'!Y1011</f>
        <v>70.177198261451025</v>
      </c>
      <c r="AB48" s="74">
        <f>+'Ark1'!Z1011</f>
        <v>9.7458979383671114</v>
      </c>
      <c r="AC48" s="155">
        <f>+'Ark1'!AA1011</f>
        <v>1.92003603736926</v>
      </c>
      <c r="AD48" s="55">
        <f>+'Ark1'!AB1011</f>
        <v>2.5484971037961994</v>
      </c>
      <c r="AE48" s="55">
        <f>+'Ark1'!AC1011</f>
        <v>76.269450737481932</v>
      </c>
      <c r="AF48" s="74">
        <f>+'Ark1'!AD1011</f>
        <v>37.645764616070778</v>
      </c>
      <c r="AG48" s="74">
        <f>+'Ark1'!AE1011</f>
        <v>53.761764455666402</v>
      </c>
      <c r="AH48" s="74">
        <f>+'Ark1'!AF1011</f>
        <v>5.5798074770539525</v>
      </c>
      <c r="AI48" s="155">
        <f t="shared" si="22"/>
        <v>4.1783568819684724</v>
      </c>
      <c r="AJ48" s="74">
        <f t="shared" si="23"/>
        <v>8.0947225981055482</v>
      </c>
      <c r="AK48" s="46"/>
      <c r="AL48" s="4"/>
      <c r="AM48" s="58"/>
      <c r="AO48" s="5"/>
      <c r="AP48" s="5"/>
      <c r="AR48" s="13"/>
      <c r="AS48" s="13"/>
      <c r="AT48" s="528"/>
      <c r="AU48" s="528"/>
      <c r="AV48" s="528"/>
    </row>
    <row r="49" spans="1:48" ht="16.5" customHeight="1">
      <c r="A49" s="46"/>
      <c r="B49" s="65">
        <f>+'Ark1'!C1012</f>
        <v>2022</v>
      </c>
      <c r="C49" s="65">
        <f>+'Ark1'!O1012</f>
        <v>16</v>
      </c>
      <c r="D49" s="65" t="str">
        <f>VLOOKUP(C49,RNR!$J$1:$K$14,2)</f>
        <v>Trøndelag</v>
      </c>
      <c r="E49" s="53">
        <f>+'Ark1'!Q1012</f>
        <v>906</v>
      </c>
      <c r="F49" s="74"/>
      <c r="G49" s="327">
        <f>+'Ark1'!R1012</f>
        <v>11473</v>
      </c>
      <c r="H49" s="74"/>
      <c r="I49" s="177">
        <f>+'Ark1'!AG1012</f>
        <v>10.362516838542712</v>
      </c>
      <c r="J49" s="155"/>
      <c r="K49" s="177">
        <f>+'Ark1'!AH1012</f>
        <v>5.7787849734158439</v>
      </c>
      <c r="L49" s="95"/>
      <c r="M49" s="155">
        <f>+'Ark1'!U1012</f>
        <v>30.579743746186743</v>
      </c>
      <c r="N49" s="155"/>
      <c r="O49" s="446">
        <f>+'Ark1'!AI1012</f>
        <v>2988</v>
      </c>
      <c r="P49" s="95"/>
      <c r="Q49" s="419">
        <f>+IF(O49=0,"",'Ark1'!AJ1012)</f>
        <v>115.18641231593028</v>
      </c>
      <c r="R49" s="433"/>
      <c r="S49" s="408">
        <f>+IF(O49=0,"",'Ark1'!AL1012)</f>
        <v>18.734252097440159</v>
      </c>
      <c r="T49" s="176"/>
      <c r="U49" s="55">
        <f>+'Ark1'!S1012</f>
        <v>7.0672012551207182</v>
      </c>
      <c r="V49" s="155"/>
      <c r="W49" s="155"/>
      <c r="X49" s="55">
        <f>+'Ark1'!T1012</f>
        <v>6.7081844330166485</v>
      </c>
      <c r="Y49" s="155">
        <f>+'Ark1'!W1012</f>
        <v>17.963915279351525</v>
      </c>
      <c r="Z49" s="74">
        <f>+'Ark1'!X1012</f>
        <v>96.278218425869412</v>
      </c>
      <c r="AA49" s="74">
        <f>+'Ark1'!Y1012</f>
        <v>83.21276039396848</v>
      </c>
      <c r="AB49" s="74">
        <f>+'Ark1'!Z1012</f>
        <v>7.9388788441480944</v>
      </c>
      <c r="AC49" s="155">
        <f>+'Ark1'!AA1012</f>
        <v>1.9423663982341937</v>
      </c>
      <c r="AD49" s="55">
        <f>+'Ark1'!AB1012</f>
        <v>2.1159824687067044</v>
      </c>
      <c r="AE49" s="55">
        <f>+'Ark1'!AC1012</f>
        <v>77.003634988062686</v>
      </c>
      <c r="AF49" s="74">
        <f>+'Ark1'!AD1012</f>
        <v>53.570248961353691</v>
      </c>
      <c r="AG49" s="74">
        <f>+'Ark1'!AE1012</f>
        <v>59.778345462662351</v>
      </c>
      <c r="AH49" s="74">
        <f>+'Ark1'!AF1012</f>
        <v>10.701626744272813</v>
      </c>
      <c r="AI49" s="155">
        <f t="shared" si="22"/>
        <v>4.326994894057874</v>
      </c>
      <c r="AJ49" s="74">
        <f t="shared" si="23"/>
        <v>12.66335540838852</v>
      </c>
      <c r="AK49" s="46"/>
      <c r="AL49" s="4"/>
      <c r="AM49" s="57"/>
      <c r="AO49" s="5"/>
      <c r="AP49" s="5"/>
      <c r="AR49" s="13"/>
      <c r="AS49" s="13"/>
      <c r="AT49" s="11"/>
      <c r="AU49" s="11"/>
      <c r="AV49" s="11"/>
    </row>
    <row r="50" spans="1:48" ht="15.6">
      <c r="A50" s="46"/>
      <c r="B50" s="65">
        <f>+'Ark1'!C1013</f>
        <v>2022</v>
      </c>
      <c r="C50" s="65">
        <f>+'Ark1'!O1013</f>
        <v>18</v>
      </c>
      <c r="D50" s="65" t="str">
        <f>VLOOKUP(C50,RNR!$J$1:$K$14,2)</f>
        <v>Nordland</v>
      </c>
      <c r="E50" s="53">
        <f>+'Ark1'!Q1013</f>
        <v>660</v>
      </c>
      <c r="F50" s="74"/>
      <c r="G50" s="327">
        <f>+'Ark1'!R1013</f>
        <v>9122</v>
      </c>
      <c r="H50" s="74"/>
      <c r="I50" s="177">
        <f>+'Ark1'!AG1013</f>
        <v>8.1024542594575006</v>
      </c>
      <c r="J50" s="155"/>
      <c r="K50" s="177">
        <f>+'Ark1'!AH1013</f>
        <v>1.9622889717167284</v>
      </c>
      <c r="L50" s="95"/>
      <c r="M50" s="155">
        <f>+'Ark1'!U1013</f>
        <v>30.072678140758516</v>
      </c>
      <c r="N50" s="155"/>
      <c r="O50" s="446">
        <f>+'Ark1'!AI1013</f>
        <v>0</v>
      </c>
      <c r="P50" s="95"/>
      <c r="Q50" s="419" t="str">
        <f>+IF(O50=0,"",'Ark1'!AJ1013)</f>
        <v/>
      </c>
      <c r="R50" s="433"/>
      <c r="S50" s="408" t="str">
        <f>+IF(O50=0,"",'Ark1'!AL1013)</f>
        <v/>
      </c>
      <c r="T50" s="176"/>
      <c r="U50" s="55">
        <f>+'Ark1'!S1013</f>
        <v>6.7996053497040148</v>
      </c>
      <c r="V50" s="155"/>
      <c r="W50" s="155"/>
      <c r="X50" s="55">
        <f>+'Ark1'!T1013</f>
        <v>6.9752247314185487</v>
      </c>
      <c r="Y50" s="155">
        <f>+'Ark1'!W1013</f>
        <v>21.037053277789951</v>
      </c>
      <c r="Z50" s="74">
        <f>+'Ark1'!X1013</f>
        <v>93.674632755974585</v>
      </c>
      <c r="AA50" s="74">
        <f>+'Ark1'!Y1013</f>
        <v>78.305196228897188</v>
      </c>
      <c r="AB50" s="74">
        <f>+'Ark1'!Z1013</f>
        <v>8.6146759440907008</v>
      </c>
      <c r="AC50" s="155">
        <f>+'Ark1'!AA1013</f>
        <v>1.9107376854084743</v>
      </c>
      <c r="AD50" s="55">
        <f>+'Ark1'!AB1013</f>
        <v>2.1947596791572903</v>
      </c>
      <c r="AE50" s="55">
        <f>+'Ark1'!AC1013</f>
        <v>74.899258510499607</v>
      </c>
      <c r="AF50" s="74">
        <f>+'Ark1'!AD1013</f>
        <v>39.150083237243699</v>
      </c>
      <c r="AG50" s="74">
        <f>+'Ark1'!AE1013</f>
        <v>50.924490097054914</v>
      </c>
      <c r="AH50" s="74">
        <f>+'Ark1'!AF1013</f>
        <v>8.5086933810909642</v>
      </c>
      <c r="AI50" s="155">
        <f t="shared" si="22"/>
        <v>4.422709347692888</v>
      </c>
      <c r="AJ50" s="74">
        <f t="shared" si="23"/>
        <v>13.82121212121212</v>
      </c>
      <c r="AK50" s="46"/>
      <c r="AR50" s="13"/>
      <c r="AS50" s="13"/>
      <c r="AT50" s="11"/>
      <c r="AU50" s="11"/>
      <c r="AV50" s="11"/>
    </row>
    <row r="51" spans="1:48" ht="17.25" customHeight="1">
      <c r="A51" s="46"/>
      <c r="B51" s="65">
        <f>+'Ark1'!C1014</f>
        <v>2022</v>
      </c>
      <c r="C51" s="65">
        <f>+'Ark1'!O1014</f>
        <v>55</v>
      </c>
      <c r="D51" s="65" t="str">
        <f>VLOOKUP(C51,RNR!$J$1:$K$14,2)</f>
        <v>Troms</v>
      </c>
      <c r="E51" s="53">
        <f>+'Ark1'!Q1014</f>
        <v>350</v>
      </c>
      <c r="F51" s="74"/>
      <c r="G51" s="327">
        <f>+'Ark1'!R1014</f>
        <v>5235</v>
      </c>
      <c r="H51" s="74"/>
      <c r="I51" s="177">
        <f>+'Ark1'!AG1014</f>
        <v>4.9803435353200083</v>
      </c>
      <c r="J51" s="155"/>
      <c r="K51" s="177">
        <f>+'Ark1'!AH1014</f>
        <v>1.6809933142311364</v>
      </c>
      <c r="L51" s="95"/>
      <c r="M51" s="155">
        <f>+'Ark1'!U1014</f>
        <v>32.209812798471802</v>
      </c>
      <c r="N51" s="155"/>
      <c r="O51" s="446">
        <f>+'Ark1'!AI1014</f>
        <v>0</v>
      </c>
      <c r="P51" s="95"/>
      <c r="Q51" s="419" t="str">
        <f>+IF(O51=0,"",'Ark1'!AJ1014)</f>
        <v/>
      </c>
      <c r="R51" s="433"/>
      <c r="S51" s="408" t="str">
        <f>+IF(O51=0,"",'Ark1'!AL1014)</f>
        <v/>
      </c>
      <c r="T51" s="176"/>
      <c r="U51" s="55">
        <f>+'Ark1'!S1014</f>
        <v>7.4510028653295137</v>
      </c>
      <c r="V51" s="155"/>
      <c r="W51" s="155"/>
      <c r="X51" s="55">
        <f>+'Ark1'!T1014</f>
        <v>6.8305635148042008</v>
      </c>
      <c r="Y51" s="155">
        <f>+'Ark1'!W1014</f>
        <v>19.980897803247377</v>
      </c>
      <c r="Z51" s="74">
        <f>+'Ark1'!X1014</f>
        <v>96.236867239732604</v>
      </c>
      <c r="AA51" s="74">
        <f>+'Ark1'!Y1014</f>
        <v>86.685768863419312</v>
      </c>
      <c r="AB51" s="74">
        <f>+'Ark1'!Z1014</f>
        <v>8.1603450942131435</v>
      </c>
      <c r="AC51" s="155">
        <f>+'Ark1'!AA1014</f>
        <v>1.9468674044567624</v>
      </c>
      <c r="AD51" s="55">
        <f>+'Ark1'!AB1014</f>
        <v>2.2607784848838506</v>
      </c>
      <c r="AE51" s="55">
        <f>+'Ark1'!AC1014</f>
        <v>74.299795579018067</v>
      </c>
      <c r="AF51" s="74">
        <f>+'Ark1'!AD1014</f>
        <v>48.26623626494063</v>
      </c>
      <c r="AG51" s="74">
        <f>+'Ark1'!AE1014</f>
        <v>55.170149857772515</v>
      </c>
      <c r="AH51" s="74">
        <f>+'Ark1'!AF1014</f>
        <v>4.8830311170808143</v>
      </c>
      <c r="AI51" s="155">
        <f t="shared" si="22"/>
        <v>4.3228828898118206</v>
      </c>
      <c r="AJ51" s="74">
        <f t="shared" si="23"/>
        <v>14.957142857142857</v>
      </c>
      <c r="AK51" s="46"/>
      <c r="AL51" s="2"/>
      <c r="AM51" s="57"/>
      <c r="AP51" s="5"/>
      <c r="AR51" s="13"/>
      <c r="AS51" s="13"/>
      <c r="AT51" s="11"/>
      <c r="AU51" s="11"/>
      <c r="AV51" s="11"/>
    </row>
    <row r="52" spans="1:48" ht="15.6">
      <c r="A52" s="46"/>
      <c r="B52" s="65">
        <f>+'Ark1'!C1015</f>
        <v>2022</v>
      </c>
      <c r="C52" s="65">
        <f>+'Ark1'!O1015</f>
        <v>56</v>
      </c>
      <c r="D52" s="65" t="str">
        <f>VLOOKUP(C52,RNR!$J$1:$K$14,2)</f>
        <v>Finnmark</v>
      </c>
      <c r="E52" s="53">
        <f>+'Ark1'!Q1015</f>
        <v>92</v>
      </c>
      <c r="F52" s="74"/>
      <c r="G52" s="327">
        <f>+'Ark1'!R1015</f>
        <v>1281</v>
      </c>
      <c r="H52" s="74"/>
      <c r="I52" s="177">
        <f>+'Ark1'!AG1015</f>
        <v>1.1882437154402461</v>
      </c>
      <c r="J52" s="155"/>
      <c r="K52" s="177">
        <f>+'Ark1'!AH1015</f>
        <v>0.156128024980484</v>
      </c>
      <c r="L52" s="95"/>
      <c r="M52" s="155">
        <f>+'Ark1'!U1015</f>
        <v>31.405230288836918</v>
      </c>
      <c r="N52" s="155"/>
      <c r="O52" s="446">
        <f>+'Ark1'!AI1015</f>
        <v>1003</v>
      </c>
      <c r="P52" s="95"/>
      <c r="Q52" s="419">
        <f>+IF(O52=0,"",'Ark1'!AJ1015)</f>
        <v>114.5359920239282</v>
      </c>
      <c r="R52" s="433"/>
      <c r="S52" s="408">
        <f>+IF(O52=0,"",'Ark1'!AL1015)</f>
        <v>20.508599347888264</v>
      </c>
      <c r="T52" s="176"/>
      <c r="U52" s="55">
        <f>+'Ark1'!S1015</f>
        <v>7.4254488680718191</v>
      </c>
      <c r="V52" s="155"/>
      <c r="W52" s="155"/>
      <c r="X52" s="55">
        <f>+'Ark1'!T1015</f>
        <v>7.7041373926619823</v>
      </c>
      <c r="Y52" s="155">
        <f>+'Ark1'!W1015</f>
        <v>34.192037470726007</v>
      </c>
      <c r="Z52" s="74">
        <f>+'Ark1'!X1015</f>
        <v>97.501951600312253</v>
      </c>
      <c r="AA52" s="74">
        <f>+'Ark1'!Y1015</f>
        <v>83.216237314597947</v>
      </c>
      <c r="AB52" s="74">
        <f>+'Ark1'!Z1015</f>
        <v>8.3318709859965612</v>
      </c>
      <c r="AC52" s="155">
        <f>+'Ark1'!AA1015</f>
        <v>2.0207994118660886</v>
      </c>
      <c r="AD52" s="55">
        <f>+'Ark1'!AB1015</f>
        <v>2.5535434155067991</v>
      </c>
      <c r="AE52" s="55">
        <f>+'Ark1'!AC1015</f>
        <v>74.26078059534413</v>
      </c>
      <c r="AF52" s="74">
        <f>+'Ark1'!AD1015</f>
        <v>42.633219273057591</v>
      </c>
      <c r="AG52" s="74">
        <f>+'Ark1'!AE1015</f>
        <v>57.959463406506096</v>
      </c>
      <c r="AH52" s="74">
        <f>+'Ark1'!AF1015</f>
        <v>1.1948735169017237</v>
      </c>
      <c r="AI52" s="155">
        <f t="shared" si="22"/>
        <v>4.2294049621530796</v>
      </c>
      <c r="AJ52" s="74">
        <f t="shared" si="23"/>
        <v>13.923913043478262</v>
      </c>
      <c r="AK52" s="46"/>
      <c r="AL52" s="2"/>
      <c r="AM52" s="57"/>
      <c r="AR52" s="13"/>
      <c r="AS52" s="13"/>
      <c r="AT52" s="11"/>
      <c r="AU52" s="11"/>
      <c r="AV52" s="11"/>
    </row>
    <row r="53" spans="1:48" ht="15.6">
      <c r="A53" s="46"/>
      <c r="B53" s="46"/>
      <c r="C53" s="46"/>
      <c r="D53" s="46"/>
      <c r="E53" s="46"/>
      <c r="F53" s="46"/>
      <c r="G53" s="316"/>
      <c r="H53" s="46"/>
      <c r="I53" s="46"/>
      <c r="J53" s="46"/>
      <c r="K53" s="46"/>
      <c r="L53" s="95"/>
      <c r="M53" s="46"/>
      <c r="N53" s="46"/>
      <c r="O53" s="395"/>
      <c r="P53" s="95"/>
      <c r="Q53" s="386"/>
      <c r="R53" s="392"/>
      <c r="S53" s="39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2"/>
      <c r="AM53" s="57"/>
      <c r="AR53" s="13"/>
      <c r="AS53" s="13"/>
      <c r="AT53" s="11"/>
      <c r="AU53" s="11"/>
      <c r="AV53" s="11"/>
    </row>
    <row r="54" spans="1:48">
      <c r="A54" s="46"/>
      <c r="B54" s="46"/>
      <c r="C54" s="46"/>
      <c r="D54" s="46"/>
      <c r="E54" s="46"/>
      <c r="F54" s="46"/>
      <c r="G54" s="316"/>
      <c r="H54" s="46"/>
      <c r="I54" s="46"/>
      <c r="J54" s="46"/>
      <c r="K54" s="46"/>
      <c r="L54" s="46"/>
      <c r="M54" s="46"/>
      <c r="N54" s="46"/>
      <c r="O54" s="395"/>
      <c r="P54" s="46"/>
      <c r="Q54" s="386"/>
      <c r="R54" s="392"/>
      <c r="S54" s="39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</row>
    <row r="55" spans="1:48">
      <c r="A55" s="46"/>
      <c r="B55" s="46"/>
      <c r="C55" s="46"/>
      <c r="D55" s="46"/>
      <c r="E55" s="46"/>
      <c r="F55" s="46"/>
      <c r="G55" s="316"/>
      <c r="H55" s="46"/>
      <c r="I55" s="46"/>
      <c r="J55" s="46"/>
      <c r="K55" s="46"/>
      <c r="L55" s="46"/>
      <c r="M55" s="46"/>
      <c r="N55" s="46"/>
      <c r="O55" s="395"/>
      <c r="P55" s="46"/>
      <c r="Q55" s="386"/>
      <c r="R55" s="392"/>
      <c r="S55" s="392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</row>
    <row r="56" spans="1:48">
      <c r="F56"/>
      <c r="H56"/>
      <c r="I56"/>
      <c r="J56"/>
      <c r="K56"/>
      <c r="L56"/>
      <c r="M56"/>
      <c r="N56"/>
      <c r="P56"/>
      <c r="R56" s="33"/>
      <c r="S56" s="33"/>
      <c r="T56"/>
      <c r="V56"/>
      <c r="W56"/>
      <c r="Y56"/>
      <c r="Z56"/>
      <c r="AA56"/>
      <c r="AB56"/>
      <c r="AC56"/>
      <c r="AF56"/>
      <c r="AG56"/>
      <c r="AH56"/>
      <c r="AI56"/>
      <c r="AJ56"/>
    </row>
    <row r="57" spans="1:48">
      <c r="F57"/>
      <c r="H57"/>
      <c r="I57"/>
      <c r="J57"/>
      <c r="K57"/>
      <c r="L57"/>
      <c r="M57"/>
      <c r="N57"/>
      <c r="P57"/>
      <c r="R57" s="33"/>
      <c r="S57" s="33"/>
      <c r="T57"/>
      <c r="V57"/>
      <c r="W57"/>
      <c r="Y57"/>
      <c r="Z57"/>
      <c r="AA57"/>
      <c r="AB57"/>
      <c r="AC57"/>
      <c r="AF57"/>
      <c r="AG57"/>
      <c r="AH57"/>
      <c r="AI57"/>
      <c r="AJ57"/>
    </row>
    <row r="58" spans="1:48">
      <c r="F58"/>
      <c r="H58"/>
      <c r="I58"/>
      <c r="J58"/>
      <c r="K58"/>
      <c r="L58"/>
      <c r="M58"/>
      <c r="N58"/>
      <c r="P58"/>
      <c r="R58" s="33"/>
      <c r="S58" s="33"/>
      <c r="T58"/>
      <c r="V58"/>
      <c r="W58"/>
      <c r="Y58"/>
      <c r="Z58"/>
      <c r="AA58"/>
      <c r="AB58"/>
      <c r="AC58"/>
      <c r="AF58"/>
      <c r="AG58"/>
      <c r="AH58"/>
      <c r="AI58"/>
      <c r="AJ58"/>
    </row>
  </sheetData>
  <mergeCells count="1">
    <mergeCell ref="AC4:AE4"/>
  </mergeCells>
  <conditionalFormatting sqref="AM51:AM53">
    <cfRule type="cellIs" dxfId="16" priority="13" stopIfTrue="1" operator="lessThan">
      <formula>0</formula>
    </cfRule>
  </conditionalFormatting>
  <conditionalFormatting sqref="F24:F37 F9:F22">
    <cfRule type="cellIs" dxfId="15" priority="10" operator="lessThan">
      <formula>0</formula>
    </cfRule>
    <cfRule type="cellIs" dxfId="14" priority="11" operator="greaterThan">
      <formula>0</formula>
    </cfRule>
  </conditionalFormatting>
  <conditionalFormatting sqref="H24:H37 H9:H22">
    <cfRule type="cellIs" dxfId="13" priority="8" operator="lessThan">
      <formula>0</formula>
    </cfRule>
    <cfRule type="cellIs" dxfId="12" priority="9" operator="greaterThan">
      <formula>0</formula>
    </cfRule>
  </conditionalFormatting>
  <conditionalFormatting sqref="J24:J37 J9:J22">
    <cfRule type="cellIs" dxfId="11" priority="6" operator="lessThan">
      <formula>0</formula>
    </cfRule>
    <cfRule type="cellIs" dxfId="10" priority="7" operator="greaterThan">
      <formula>0</formula>
    </cfRule>
  </conditionalFormatting>
  <conditionalFormatting sqref="V24:V37 V9:V22">
    <cfRule type="cellIs" dxfId="9" priority="4" operator="lessThan">
      <formula>0</formula>
    </cfRule>
    <cfRule type="cellIs" dxfId="8" priority="5" operator="greaterThan">
      <formula>0</formula>
    </cfRule>
  </conditionalFormatting>
  <conditionalFormatting sqref="N24:N37 N9:N22">
    <cfRule type="cellIs" dxfId="7" priority="2" operator="lessThan">
      <formula>0</formula>
    </cfRule>
    <cfRule type="cellIs" dxfId="6" priority="3" operator="greaterThan">
      <formula>0</formula>
    </cfRule>
  </conditionalFormatting>
  <conditionalFormatting sqref="AM38">
    <cfRule type="cellIs" dxfId="5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BB8-9662-4738-B4CD-EDF04FC2ECCA}">
  <dimension ref="A1:K26"/>
  <sheetViews>
    <sheetView workbookViewId="0">
      <selection activeCell="J23" sqref="J23"/>
    </sheetView>
  </sheetViews>
  <sheetFormatPr baseColWidth="10" defaultRowHeight="15"/>
  <cols>
    <col min="8" max="8" width="8.08984375" customWidth="1"/>
  </cols>
  <sheetData>
    <row r="1" spans="1:11">
      <c r="A1" s="53">
        <v>103</v>
      </c>
      <c r="B1" s="64" t="s">
        <v>52</v>
      </c>
      <c r="J1" s="53">
        <v>1</v>
      </c>
      <c r="K1" s="64" t="s">
        <v>676</v>
      </c>
    </row>
    <row r="2" spans="1:11">
      <c r="A2" s="53">
        <v>106</v>
      </c>
      <c r="B2" s="64" t="s">
        <v>53</v>
      </c>
      <c r="J2" s="53">
        <v>2</v>
      </c>
      <c r="K2" s="64" t="s">
        <v>677</v>
      </c>
    </row>
    <row r="3" spans="1:11">
      <c r="A3" s="53">
        <v>110</v>
      </c>
      <c r="B3" s="64" t="s">
        <v>47</v>
      </c>
      <c r="D3" s="3" t="s">
        <v>0</v>
      </c>
      <c r="F3" s="3" t="s">
        <v>86</v>
      </c>
      <c r="H3" s="3" t="s">
        <v>563</v>
      </c>
      <c r="J3" s="53">
        <v>3</v>
      </c>
      <c r="K3" s="64" t="s">
        <v>678</v>
      </c>
    </row>
    <row r="4" spans="1:11">
      <c r="A4" s="53">
        <v>111</v>
      </c>
      <c r="B4" s="64" t="s">
        <v>54</v>
      </c>
      <c r="D4">
        <v>1</v>
      </c>
      <c r="E4" t="s">
        <v>28</v>
      </c>
      <c r="F4">
        <v>1</v>
      </c>
      <c r="G4" t="s">
        <v>545</v>
      </c>
      <c r="H4">
        <v>1</v>
      </c>
      <c r="I4" t="s">
        <v>92</v>
      </c>
      <c r="J4" s="53">
        <v>4</v>
      </c>
      <c r="K4" s="64" t="s">
        <v>614</v>
      </c>
    </row>
    <row r="5" spans="1:11">
      <c r="A5" s="53">
        <v>116</v>
      </c>
      <c r="B5" s="64" t="s">
        <v>55</v>
      </c>
      <c r="D5">
        <v>2</v>
      </c>
      <c r="E5" t="s">
        <v>29</v>
      </c>
      <c r="F5">
        <v>2</v>
      </c>
      <c r="G5" t="s">
        <v>546</v>
      </c>
      <c r="H5">
        <v>2</v>
      </c>
      <c r="I5" s="20" t="s">
        <v>93</v>
      </c>
      <c r="J5" s="53">
        <v>7</v>
      </c>
      <c r="K5" s="64" t="s">
        <v>679</v>
      </c>
    </row>
    <row r="6" spans="1:11">
      <c r="A6" s="53">
        <v>117</v>
      </c>
      <c r="B6" s="64" t="s">
        <v>56</v>
      </c>
      <c r="D6">
        <v>3</v>
      </c>
      <c r="E6" t="s">
        <v>30</v>
      </c>
      <c r="F6">
        <v>3</v>
      </c>
      <c r="G6" t="s">
        <v>547</v>
      </c>
      <c r="H6">
        <v>3</v>
      </c>
      <c r="I6" t="s">
        <v>94</v>
      </c>
      <c r="J6" s="53">
        <v>8</v>
      </c>
      <c r="K6" s="64" t="s">
        <v>680</v>
      </c>
    </row>
    <row r="7" spans="1:11">
      <c r="A7" s="53">
        <v>134</v>
      </c>
      <c r="B7" s="64" t="s">
        <v>49</v>
      </c>
      <c r="D7">
        <v>4</v>
      </c>
      <c r="E7" t="s">
        <v>31</v>
      </c>
      <c r="F7">
        <v>4</v>
      </c>
      <c r="G7" t="s">
        <v>548</v>
      </c>
      <c r="H7">
        <v>4</v>
      </c>
      <c r="I7" t="s">
        <v>95</v>
      </c>
      <c r="J7" s="53">
        <v>9</v>
      </c>
      <c r="K7" s="64" t="s">
        <v>616</v>
      </c>
    </row>
    <row r="8" spans="1:11">
      <c r="A8" s="53">
        <v>141</v>
      </c>
      <c r="B8" s="64" t="s">
        <v>48</v>
      </c>
      <c r="D8">
        <v>5</v>
      </c>
      <c r="E8" t="s">
        <v>401</v>
      </c>
      <c r="F8">
        <v>5</v>
      </c>
      <c r="G8" t="s">
        <v>446</v>
      </c>
      <c r="H8">
        <v>5</v>
      </c>
      <c r="I8" s="20" t="s">
        <v>96</v>
      </c>
      <c r="J8" s="53">
        <v>11</v>
      </c>
      <c r="K8" s="64" t="s">
        <v>111</v>
      </c>
    </row>
    <row r="9" spans="1:11">
      <c r="A9" s="53">
        <v>143</v>
      </c>
      <c r="B9" s="64" t="s">
        <v>57</v>
      </c>
      <c r="D9">
        <v>6</v>
      </c>
      <c r="E9" t="s">
        <v>32</v>
      </c>
      <c r="F9">
        <v>6</v>
      </c>
      <c r="G9" t="s">
        <v>549</v>
      </c>
      <c r="H9">
        <v>6</v>
      </c>
      <c r="I9" t="s">
        <v>97</v>
      </c>
      <c r="J9" s="53">
        <v>14</v>
      </c>
      <c r="K9" s="64" t="s">
        <v>617</v>
      </c>
    </row>
    <row r="10" spans="1:11">
      <c r="A10" s="53">
        <v>147</v>
      </c>
      <c r="B10" s="64" t="s">
        <v>3</v>
      </c>
      <c r="D10">
        <v>7</v>
      </c>
      <c r="E10" t="s">
        <v>33</v>
      </c>
      <c r="F10">
        <v>7</v>
      </c>
      <c r="G10" t="s">
        <v>550</v>
      </c>
      <c r="H10">
        <v>7</v>
      </c>
      <c r="I10" t="s">
        <v>98</v>
      </c>
      <c r="J10" s="53">
        <v>15</v>
      </c>
      <c r="K10" s="64" t="s">
        <v>608</v>
      </c>
    </row>
    <row r="11" spans="1:11">
      <c r="A11" s="53">
        <v>155</v>
      </c>
      <c r="B11" s="64" t="s">
        <v>51</v>
      </c>
      <c r="D11">
        <v>8</v>
      </c>
      <c r="E11" t="s">
        <v>34</v>
      </c>
      <c r="F11">
        <v>8</v>
      </c>
      <c r="G11" t="s">
        <v>551</v>
      </c>
      <c r="H11">
        <v>8</v>
      </c>
      <c r="I11" s="20" t="s">
        <v>99</v>
      </c>
      <c r="J11" s="53">
        <v>16</v>
      </c>
      <c r="K11" s="64" t="s">
        <v>581</v>
      </c>
    </row>
    <row r="12" spans="1:11">
      <c r="A12" s="53">
        <v>160</v>
      </c>
      <c r="B12" s="64" t="s">
        <v>46</v>
      </c>
      <c r="D12">
        <v>9</v>
      </c>
      <c r="E12" t="s">
        <v>35</v>
      </c>
      <c r="F12">
        <v>9</v>
      </c>
      <c r="G12" t="s">
        <v>552</v>
      </c>
      <c r="H12">
        <v>9</v>
      </c>
      <c r="I12" t="s">
        <v>100</v>
      </c>
      <c r="J12" s="53">
        <v>18</v>
      </c>
      <c r="K12" s="64" t="s">
        <v>112</v>
      </c>
    </row>
    <row r="13" spans="1:11">
      <c r="A13" s="53">
        <v>171</v>
      </c>
      <c r="B13" s="64" t="s">
        <v>478</v>
      </c>
      <c r="D13">
        <v>10</v>
      </c>
      <c r="E13" t="s">
        <v>36</v>
      </c>
      <c r="F13">
        <v>10</v>
      </c>
      <c r="G13" t="s">
        <v>553</v>
      </c>
      <c r="H13">
        <v>10</v>
      </c>
      <c r="I13" t="s">
        <v>101</v>
      </c>
      <c r="J13" s="53">
        <v>55</v>
      </c>
      <c r="K13" s="64" t="s">
        <v>681</v>
      </c>
    </row>
    <row r="14" spans="1:11">
      <c r="A14" s="53">
        <v>175</v>
      </c>
      <c r="B14" s="64" t="s">
        <v>58</v>
      </c>
      <c r="D14">
        <v>11</v>
      </c>
      <c r="E14" t="s">
        <v>37</v>
      </c>
      <c r="F14">
        <v>11</v>
      </c>
      <c r="G14" t="s">
        <v>554</v>
      </c>
      <c r="H14">
        <v>11</v>
      </c>
      <c r="I14" s="20" t="s">
        <v>102</v>
      </c>
      <c r="J14" s="53">
        <v>56</v>
      </c>
      <c r="K14" s="64" t="s">
        <v>682</v>
      </c>
    </row>
    <row r="15" spans="1:11">
      <c r="A15" s="53">
        <v>177</v>
      </c>
      <c r="B15" s="64" t="s">
        <v>651</v>
      </c>
      <c r="D15">
        <v>12</v>
      </c>
      <c r="E15" t="s">
        <v>38</v>
      </c>
      <c r="F15">
        <v>12</v>
      </c>
      <c r="G15" t="s">
        <v>555</v>
      </c>
      <c r="H15">
        <v>12</v>
      </c>
      <c r="I15" t="s">
        <v>103</v>
      </c>
    </row>
    <row r="16" spans="1:11">
      <c r="A16" s="53">
        <v>178</v>
      </c>
      <c r="B16" s="64" t="s">
        <v>50</v>
      </c>
      <c r="D16">
        <v>13</v>
      </c>
      <c r="E16" t="s">
        <v>39</v>
      </c>
      <c r="H16">
        <v>13</v>
      </c>
      <c r="I16" t="s">
        <v>104</v>
      </c>
    </row>
    <row r="17" spans="1:9">
      <c r="A17" s="53">
        <v>181</v>
      </c>
      <c r="B17" s="64" t="s">
        <v>59</v>
      </c>
      <c r="D17">
        <v>14</v>
      </c>
      <c r="E17" t="s">
        <v>402</v>
      </c>
      <c r="H17">
        <v>14</v>
      </c>
      <c r="I17" s="20" t="s">
        <v>105</v>
      </c>
    </row>
    <row r="18" spans="1:9">
      <c r="A18" s="53">
        <v>262</v>
      </c>
      <c r="B18" s="64" t="s">
        <v>530</v>
      </c>
      <c r="D18">
        <v>15</v>
      </c>
      <c r="E18" t="s">
        <v>40</v>
      </c>
      <c r="H18">
        <v>15</v>
      </c>
      <c r="I18" t="s">
        <v>106</v>
      </c>
    </row>
    <row r="19" spans="1:9">
      <c r="A19" s="53">
        <v>267</v>
      </c>
      <c r="B19" s="64" t="s">
        <v>652</v>
      </c>
      <c r="D19">
        <v>99</v>
      </c>
      <c r="E19" s="3" t="s">
        <v>675</v>
      </c>
    </row>
    <row r="20" spans="1:9">
      <c r="A20" s="53">
        <v>309</v>
      </c>
      <c r="B20" s="64" t="s">
        <v>85</v>
      </c>
    </row>
    <row r="21" spans="1:9">
      <c r="A21" s="53">
        <v>470</v>
      </c>
      <c r="B21" s="64" t="s">
        <v>60</v>
      </c>
    </row>
    <row r="22" spans="1:9">
      <c r="A22" s="53">
        <v>629</v>
      </c>
      <c r="B22" s="64" t="s">
        <v>201</v>
      </c>
      <c r="D22" s="3" t="s">
        <v>669</v>
      </c>
    </row>
    <row r="23" spans="1:9">
      <c r="A23" s="53">
        <v>643</v>
      </c>
      <c r="B23" s="64" t="s">
        <v>81</v>
      </c>
      <c r="D23" s="3" t="s">
        <v>670</v>
      </c>
    </row>
    <row r="24" spans="1:9">
      <c r="A24" s="53">
        <v>704</v>
      </c>
      <c r="B24" s="64" t="s">
        <v>84</v>
      </c>
      <c r="D24" s="3" t="s">
        <v>671</v>
      </c>
    </row>
    <row r="25" spans="1:9">
      <c r="A25" s="53">
        <v>802</v>
      </c>
      <c r="B25" s="64" t="s">
        <v>79</v>
      </c>
      <c r="D25" s="3" t="s">
        <v>672</v>
      </c>
    </row>
    <row r="26" spans="1:9">
      <c r="D26" s="3" t="s">
        <v>673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506"/>
  <sheetViews>
    <sheetView zoomScale="85" zoomScaleNormal="85" zoomScaleSheetLayoutView="90" workbookViewId="0">
      <selection activeCell="A11" sqref="A11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2" customWidth="1"/>
    <col min="42" max="42" width="7" customWidth="1"/>
    <col min="43" max="43" width="6.08984375" style="92" customWidth="1"/>
    <col min="44" max="44" width="7.453125" customWidth="1"/>
    <col min="45" max="45" width="7.1796875" style="92" customWidth="1"/>
    <col min="46" max="46" width="6.08984375" style="92" customWidth="1"/>
    <col min="47" max="47" width="8.81640625" style="92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2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2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1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2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4"/>
      <c r="CB5" s="184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8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8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8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8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8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8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8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8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8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8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8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8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8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8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8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8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8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8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8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8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8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8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8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8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8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8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8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8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7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7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7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6"/>
      <c r="BO43" s="56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17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17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17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17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17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17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17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17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17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17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17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17:62">
      <c r="Q236">
        <v>8</v>
      </c>
      <c r="R236" s="3" t="s">
        <v>34</v>
      </c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17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17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17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17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17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17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17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17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17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17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17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17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17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17:62" ht="15.6">
      <c r="Q250">
        <v>7</v>
      </c>
      <c r="R250" s="3" t="s">
        <v>33</v>
      </c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17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17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17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17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17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17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 s="553" customFormat="1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 s="553" customFormat="1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 s="553" customFormat="1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 s="553" customFormat="1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 s="553" customFormat="1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 s="553" customFormat="1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 s="553" customFormat="1"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J305" s="4"/>
    </row>
    <row r="306" spans="30:62" s="553" customFormat="1"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J306" s="4"/>
    </row>
    <row r="307" spans="30:62" s="553" customFormat="1"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J307" s="4"/>
    </row>
    <row r="308" spans="30:62" s="553" customFormat="1"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J308" s="4"/>
    </row>
    <row r="309" spans="30:62" s="553" customFormat="1"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J309" s="4"/>
    </row>
    <row r="310" spans="30:62" s="553" customFormat="1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 s="553" customFormat="1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 s="553" customFormat="1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 s="553" customFormat="1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 s="553" customFormat="1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 s="553" customFormat="1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 s="553" customFormat="1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 s="553" customFormat="1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 s="553" customFormat="1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 s="553" customFormat="1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 s="553" customFormat="1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 s="553" customFormat="1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 s="553" customFormat="1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 s="553" customFormat="1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 s="553" customFormat="1"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J324" s="4"/>
    </row>
    <row r="325" spans="30:62" s="553" customFormat="1"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J325" s="4"/>
    </row>
    <row r="326" spans="30:62" s="553" customFormat="1"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J326" s="4"/>
    </row>
    <row r="327" spans="30:62" s="553" customFormat="1"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J327" s="4"/>
    </row>
    <row r="328" spans="30:62" s="553" customFormat="1"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J328" s="4"/>
    </row>
    <row r="329" spans="30:62" s="553" customFormat="1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 s="553" customFormat="1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 s="553" customFormat="1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 s="553" customFormat="1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 s="553" customFormat="1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 s="553" customFormat="1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 s="553" customFormat="1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 s="553" customFormat="1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 s="553" customFormat="1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 s="553" customFormat="1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 s="553" customFormat="1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 s="553" customFormat="1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 s="553" customFormat="1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 s="553" customFormat="1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 s="553" customFormat="1"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J343" s="4"/>
    </row>
    <row r="344" spans="30:62" s="553" customFormat="1"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J344" s="4"/>
    </row>
    <row r="345" spans="30:62" s="553" customFormat="1"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J345" s="4"/>
    </row>
    <row r="346" spans="30:62" s="553" customFormat="1"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J346" s="4"/>
    </row>
    <row r="347" spans="30:62" s="553" customFormat="1"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J347" s="4"/>
    </row>
    <row r="348" spans="30:62" s="553" customFormat="1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 s="553" customFormat="1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 s="553" customFormat="1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 s="553" customFormat="1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 s="553" customFormat="1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 s="553" customFormat="1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 s="553" customFormat="1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 s="553" customFormat="1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 s="553" customFormat="1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 s="553" customFormat="1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 s="553" customFormat="1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 s="553" customFormat="1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 s="553" customFormat="1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 s="553" customFormat="1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 s="553" customFormat="1"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J362" s="4"/>
    </row>
    <row r="363" spans="30:62" s="553" customFormat="1"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J363" s="4"/>
    </row>
    <row r="364" spans="30:62" s="553" customFormat="1"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J364" s="4"/>
    </row>
    <row r="365" spans="30:62" s="553" customFormat="1"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J365" s="4"/>
    </row>
    <row r="366" spans="30:62" s="553" customFormat="1"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J366" s="4"/>
    </row>
    <row r="367" spans="30:62" s="553" customFormat="1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 s="553" customFormat="1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62" s="553" customFormat="1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62" s="553" customFormat="1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62" s="553" customFormat="1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62" s="553" customFormat="1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62" s="553" customFormat="1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J373" s="4"/>
    </row>
    <row r="374" spans="30:62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J374" s="4"/>
    </row>
    <row r="375" spans="30:62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J375" s="4"/>
    </row>
    <row r="376" spans="30:62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J376" s="4"/>
    </row>
    <row r="377" spans="30:62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J377" s="4"/>
    </row>
    <row r="378" spans="30:62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J378" s="4"/>
    </row>
    <row r="379" spans="30:62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J379" s="4"/>
    </row>
    <row r="380" spans="30:62">
      <c r="AJ380"/>
      <c r="AL380"/>
      <c r="AM380"/>
      <c r="AN380"/>
      <c r="AO380"/>
      <c r="AQ380"/>
      <c r="AS380"/>
      <c r="AT380"/>
      <c r="AU380"/>
      <c r="AV380"/>
      <c r="AW380"/>
      <c r="AX380"/>
      <c r="AY380"/>
      <c r="BB380"/>
      <c r="BC380"/>
      <c r="BD380"/>
      <c r="BE380"/>
      <c r="BF380"/>
      <c r="BJ380" s="4"/>
    </row>
    <row r="381" spans="30:62" ht="15.6"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J381" s="4"/>
    </row>
    <row r="382" spans="30:62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J382" s="4"/>
    </row>
    <row r="383" spans="30:62"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J383" s="4"/>
    </row>
    <row r="384" spans="30:62" ht="15.6"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J384" s="4"/>
    </row>
    <row r="385" spans="30:62"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J385" s="4"/>
    </row>
    <row r="386" spans="30:62"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J386" s="4"/>
    </row>
    <row r="387" spans="30:62"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J387" s="4"/>
    </row>
    <row r="388" spans="30:62"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J388" s="4"/>
    </row>
    <row r="389" spans="30:62"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J389" s="4"/>
    </row>
    <row r="390" spans="30:62"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J390" s="4"/>
    </row>
    <row r="391" spans="30:62"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J391" s="4"/>
    </row>
    <row r="392" spans="30:62"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J392" s="4"/>
    </row>
    <row r="393" spans="30:62"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J393" s="4"/>
    </row>
    <row r="394" spans="30:62"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J394" s="4"/>
    </row>
    <row r="395" spans="30:62"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J395" s="4"/>
    </row>
    <row r="396" spans="30:62"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J396" s="4"/>
    </row>
    <row r="397" spans="30:62"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J397" s="4"/>
    </row>
    <row r="398" spans="30:62"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J398" s="4"/>
    </row>
    <row r="399" spans="30:62">
      <c r="AJ399"/>
      <c r="AL399"/>
      <c r="AM399"/>
      <c r="AN399"/>
      <c r="AO399"/>
      <c r="AQ399"/>
      <c r="AS399"/>
      <c r="AT399"/>
      <c r="AU399"/>
      <c r="AV399"/>
      <c r="AW399"/>
      <c r="AX399"/>
      <c r="AY399"/>
      <c r="BB399"/>
      <c r="BC399"/>
      <c r="BD399"/>
      <c r="BE399"/>
      <c r="BF399"/>
      <c r="BJ399" s="4"/>
    </row>
    <row r="400" spans="30:62" ht="15.6"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J400" s="4"/>
    </row>
    <row r="401" spans="30:62" ht="15.6"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J401" s="4"/>
    </row>
    <row r="402" spans="30:62"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J402" s="4"/>
    </row>
    <row r="403" spans="30:62" ht="15.6"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J403" s="4"/>
    </row>
    <row r="404" spans="30:62"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J404" s="4"/>
    </row>
    <row r="405" spans="30:62"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J405" s="4"/>
    </row>
    <row r="406" spans="30:62"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J406" s="4"/>
    </row>
    <row r="407" spans="30:62"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J407" s="4"/>
    </row>
    <row r="408" spans="30:62"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J408" s="4"/>
    </row>
    <row r="409" spans="30:62"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J409" s="4"/>
    </row>
    <row r="410" spans="30:62"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J410" s="4"/>
    </row>
    <row r="411" spans="30:62"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J411" s="4"/>
    </row>
    <row r="412" spans="30:62"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J412" s="4"/>
    </row>
    <row r="413" spans="30:62"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J413" s="4"/>
    </row>
    <row r="414" spans="30:62"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J414" s="4"/>
    </row>
    <row r="415" spans="30:62"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J415" s="4"/>
    </row>
    <row r="416" spans="30:62"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J416" s="4"/>
    </row>
    <row r="417" spans="30:62"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J417" s="4"/>
    </row>
    <row r="418" spans="30:62">
      <c r="AJ418"/>
      <c r="AL418"/>
      <c r="AM418"/>
      <c r="AN418"/>
      <c r="AO418"/>
      <c r="AQ418"/>
      <c r="AS418"/>
      <c r="AT418"/>
      <c r="AU418"/>
      <c r="AV418"/>
      <c r="AW418"/>
      <c r="AX418"/>
      <c r="AY418"/>
      <c r="BB418"/>
      <c r="BC418"/>
      <c r="BD418"/>
      <c r="BE418"/>
      <c r="BF418"/>
      <c r="BJ418" s="4"/>
    </row>
    <row r="419" spans="30:62" ht="15.6"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J419" s="4"/>
    </row>
    <row r="420" spans="30:62" ht="15.6"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J420" s="4"/>
    </row>
    <row r="421" spans="30:62"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J421" s="4"/>
    </row>
    <row r="422" spans="30:62" ht="15.6"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J422" s="4"/>
    </row>
    <row r="423" spans="30:62"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J423" s="4"/>
    </row>
    <row r="424" spans="30:62"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J424" s="4"/>
    </row>
    <row r="425" spans="30:62"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J425" s="4"/>
    </row>
    <row r="426" spans="30:62"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J426" s="4"/>
    </row>
    <row r="427" spans="30:62"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J427" s="4"/>
    </row>
    <row r="428" spans="30:62"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J428" s="4"/>
    </row>
    <row r="429" spans="30:62"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J429" s="4"/>
    </row>
    <row r="430" spans="30:62"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J430" s="4"/>
    </row>
    <row r="431" spans="30:62"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J431" s="4"/>
    </row>
    <row r="432" spans="30:62"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J432" s="4"/>
    </row>
    <row r="433" spans="30:70"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J433" s="4"/>
    </row>
    <row r="434" spans="30:70"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J434" s="4"/>
    </row>
    <row r="435" spans="30:70"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J435" s="4"/>
    </row>
    <row r="436" spans="30:70"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J436" s="4"/>
    </row>
    <row r="437" spans="30:70">
      <c r="AJ437"/>
      <c r="AL437"/>
      <c r="AM437"/>
      <c r="AN437"/>
      <c r="AO437"/>
      <c r="AQ437"/>
      <c r="AS437"/>
      <c r="AT437"/>
      <c r="AU437"/>
      <c r="AV437"/>
      <c r="AW437"/>
      <c r="AX437"/>
      <c r="AY437"/>
      <c r="BB437"/>
      <c r="BC437"/>
      <c r="BD437"/>
      <c r="BE437"/>
      <c r="BF437"/>
      <c r="BJ437" s="4"/>
    </row>
    <row r="438" spans="30:70" ht="15.6"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J438" s="4"/>
    </row>
    <row r="439" spans="30:70" ht="15.6"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J439" s="4"/>
    </row>
    <row r="440" spans="30:70"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J440" s="4"/>
    </row>
    <row r="441" spans="30:70" ht="15.6"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J441" s="4"/>
    </row>
    <row r="442" spans="30:70"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J442" s="4"/>
    </row>
    <row r="443" spans="30:70"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J443" s="4"/>
    </row>
    <row r="444" spans="30:70"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J444" s="4"/>
    </row>
    <row r="445" spans="30:70"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J445" s="4"/>
    </row>
    <row r="446" spans="30:70"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J446" s="4"/>
    </row>
    <row r="447" spans="30:70"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J447" s="4"/>
    </row>
    <row r="448" spans="30:70"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1"/>
      <c r="BJ448" s="4"/>
      <c r="BK448" s="1"/>
      <c r="BL448" s="1"/>
      <c r="BM448" s="1"/>
      <c r="BN448" s="1"/>
      <c r="BO448" s="1"/>
      <c r="BP448" s="1"/>
      <c r="BQ448" s="1"/>
      <c r="BR448" s="1"/>
    </row>
    <row r="449" spans="30:70"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1"/>
      <c r="BJ449" s="4"/>
      <c r="BK449" s="1"/>
      <c r="BL449" s="1"/>
      <c r="BM449" s="1"/>
      <c r="BN449" s="1"/>
      <c r="BO449" s="1"/>
      <c r="BP449" s="1"/>
      <c r="BQ449" s="1"/>
      <c r="BR449" s="1"/>
    </row>
    <row r="450" spans="30:70"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1"/>
      <c r="BJ450" s="4"/>
      <c r="BK450" s="1"/>
      <c r="BL450" s="1"/>
      <c r="BM450" s="1"/>
      <c r="BN450" s="1"/>
      <c r="BO450" s="1"/>
      <c r="BP450" s="1"/>
      <c r="BQ450" s="1"/>
      <c r="BR450" s="1"/>
    </row>
    <row r="451" spans="30:70" s="553" customFormat="1"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1"/>
      <c r="BJ451" s="4"/>
      <c r="BK451" s="1"/>
      <c r="BL451" s="1"/>
      <c r="BM451" s="1"/>
      <c r="BN451" s="1"/>
      <c r="BO451" s="1"/>
      <c r="BP451" s="1"/>
      <c r="BQ451" s="1"/>
      <c r="BR451" s="1"/>
    </row>
    <row r="452" spans="30:70" s="553" customFormat="1"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1"/>
      <c r="BJ452" s="4"/>
      <c r="BK452" s="1"/>
      <c r="BL452" s="1"/>
      <c r="BM452" s="1"/>
      <c r="BN452" s="1"/>
      <c r="BO452" s="1"/>
      <c r="BP452" s="1"/>
      <c r="BQ452" s="1"/>
      <c r="BR452" s="1"/>
    </row>
    <row r="453" spans="30:70" s="553" customFormat="1"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1"/>
      <c r="BJ453" s="4"/>
      <c r="BK453" s="1"/>
      <c r="BL453" s="1"/>
      <c r="BM453" s="1"/>
      <c r="BN453" s="1"/>
      <c r="BO453" s="1"/>
      <c r="BP453" s="1"/>
      <c r="BQ453" s="1"/>
      <c r="BR453" s="1"/>
    </row>
    <row r="454" spans="30:70" s="553" customFormat="1"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1"/>
      <c r="BJ454" s="4"/>
      <c r="BK454" s="1"/>
      <c r="BL454" s="1"/>
      <c r="BM454" s="1"/>
      <c r="BN454" s="1"/>
      <c r="BO454" s="1"/>
      <c r="BP454" s="1"/>
      <c r="BQ454" s="1"/>
      <c r="BR454" s="1"/>
    </row>
    <row r="455" spans="30:70" s="553" customFormat="1"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1"/>
      <c r="BJ455" s="4"/>
      <c r="BK455" s="1"/>
      <c r="BL455" s="1"/>
      <c r="BM455" s="1"/>
      <c r="BN455" s="1"/>
      <c r="BO455" s="1"/>
      <c r="BP455" s="1"/>
      <c r="BQ455" s="1"/>
      <c r="BR455" s="1"/>
    </row>
    <row r="456" spans="30:70" s="553" customFormat="1"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1"/>
      <c r="BJ456" s="4"/>
      <c r="BK456" s="1"/>
      <c r="BL456" s="1"/>
      <c r="BM456" s="1"/>
      <c r="BN456" s="1"/>
      <c r="BO456" s="1"/>
      <c r="BP456" s="1"/>
      <c r="BQ456" s="1"/>
      <c r="BR456" s="1"/>
    </row>
    <row r="457" spans="30:70" s="553" customFormat="1"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1"/>
      <c r="BJ457" s="4"/>
      <c r="BK457" s="1"/>
      <c r="BL457" s="1"/>
      <c r="BM457" s="1"/>
      <c r="BN457" s="1"/>
      <c r="BO457" s="1"/>
      <c r="BP457" s="1"/>
      <c r="BQ457" s="1"/>
      <c r="BR457" s="1"/>
    </row>
    <row r="458" spans="30:70" s="553" customFormat="1"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1"/>
      <c r="BJ458" s="4"/>
      <c r="BK458" s="1"/>
      <c r="BL458" s="1"/>
      <c r="BM458" s="1"/>
      <c r="BN458" s="1"/>
      <c r="BO458" s="1"/>
      <c r="BP458" s="1"/>
      <c r="BQ458" s="1"/>
      <c r="BR458" s="1"/>
    </row>
    <row r="459" spans="30:70" s="553" customFormat="1"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1"/>
      <c r="BJ459" s="4"/>
      <c r="BK459" s="1"/>
      <c r="BL459" s="1"/>
      <c r="BM459" s="1"/>
      <c r="BN459" s="1"/>
      <c r="BO459" s="1"/>
      <c r="BP459" s="1"/>
      <c r="BQ459" s="1"/>
      <c r="BR459" s="1"/>
    </row>
    <row r="460" spans="30:70" s="553" customFormat="1"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1"/>
      <c r="BJ460" s="4"/>
      <c r="BK460" s="1"/>
      <c r="BL460" s="1"/>
      <c r="BM460" s="1"/>
      <c r="BN460" s="1"/>
      <c r="BO460" s="1"/>
      <c r="BP460" s="1"/>
      <c r="BQ460" s="1"/>
      <c r="BR460" s="1"/>
    </row>
    <row r="461" spans="30:70" s="553" customFormat="1"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1"/>
      <c r="BJ461" s="4"/>
      <c r="BK461" s="1"/>
      <c r="BL461" s="1"/>
      <c r="BM461" s="1"/>
      <c r="BN461" s="1"/>
      <c r="BO461" s="1"/>
      <c r="BP461" s="1"/>
      <c r="BQ461" s="1"/>
      <c r="BR461" s="1"/>
    </row>
    <row r="462" spans="30:70" s="553" customFormat="1"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1"/>
      <c r="BJ462" s="4"/>
      <c r="BK462" s="1"/>
      <c r="BL462" s="1"/>
      <c r="BM462" s="1"/>
      <c r="BN462" s="1"/>
      <c r="BO462" s="1"/>
      <c r="BP462" s="1"/>
      <c r="BQ462" s="1"/>
      <c r="BR462" s="1"/>
    </row>
    <row r="463" spans="30:70" s="553" customFormat="1"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1"/>
      <c r="BJ463" s="4"/>
      <c r="BK463" s="1"/>
      <c r="BL463" s="1"/>
      <c r="BM463" s="1"/>
      <c r="BN463" s="1"/>
      <c r="BO463" s="1"/>
      <c r="BP463" s="1"/>
      <c r="BQ463" s="1"/>
      <c r="BR463" s="1"/>
    </row>
    <row r="464" spans="30:70" s="553" customFormat="1"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1"/>
      <c r="BJ464" s="4"/>
      <c r="BK464" s="1"/>
      <c r="BL464" s="1"/>
      <c r="BM464" s="1"/>
      <c r="BN464" s="1"/>
      <c r="BO464" s="1"/>
      <c r="BP464" s="1"/>
      <c r="BQ464" s="1"/>
      <c r="BR464" s="1"/>
    </row>
    <row r="465" spans="30:70" s="553" customFormat="1"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1"/>
      <c r="BJ465" s="4"/>
      <c r="BK465" s="1"/>
      <c r="BL465" s="1"/>
      <c r="BM465" s="1"/>
      <c r="BN465" s="1"/>
      <c r="BO465" s="1"/>
      <c r="BP465" s="1"/>
      <c r="BQ465" s="1"/>
      <c r="BR465" s="1"/>
    </row>
    <row r="466" spans="30:70" s="553" customFormat="1"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1"/>
      <c r="BJ466" s="4"/>
      <c r="BK466" s="1"/>
      <c r="BL466" s="1"/>
      <c r="BM466" s="1"/>
      <c r="BN466" s="1"/>
      <c r="BO466" s="1"/>
      <c r="BP466" s="1"/>
      <c r="BQ466" s="1"/>
      <c r="BR466" s="1"/>
    </row>
    <row r="467" spans="30:70" s="553" customFormat="1"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1"/>
      <c r="BJ467" s="4"/>
      <c r="BK467" s="1"/>
      <c r="BL467" s="1"/>
      <c r="BM467" s="1"/>
      <c r="BN467" s="1"/>
      <c r="BO467" s="1"/>
      <c r="BP467" s="1"/>
      <c r="BQ467" s="1"/>
      <c r="BR467" s="1"/>
    </row>
    <row r="468" spans="30:70" s="553" customFormat="1"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1"/>
      <c r="BJ468" s="4"/>
      <c r="BK468" s="1"/>
      <c r="BL468" s="1"/>
      <c r="BM468" s="1"/>
      <c r="BN468" s="1"/>
      <c r="BO468" s="1"/>
      <c r="BP468" s="1"/>
      <c r="BQ468" s="1"/>
      <c r="BR468" s="1"/>
    </row>
    <row r="469" spans="30:70" s="553" customFormat="1"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1"/>
      <c r="BJ469" s="4"/>
      <c r="BK469" s="1"/>
      <c r="BL469" s="1"/>
      <c r="BM469" s="1"/>
      <c r="BN469" s="1"/>
      <c r="BO469" s="1"/>
      <c r="BP469" s="1"/>
      <c r="BQ469" s="1"/>
      <c r="BR469" s="1"/>
    </row>
    <row r="470" spans="30:70" s="553" customFormat="1"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1"/>
      <c r="BJ470" s="4"/>
      <c r="BK470" s="1"/>
      <c r="BL470" s="1"/>
      <c r="BM470" s="1"/>
      <c r="BN470" s="1"/>
      <c r="BO470" s="1"/>
      <c r="BP470" s="1"/>
      <c r="BQ470" s="1"/>
      <c r="BR470" s="1"/>
    </row>
    <row r="471" spans="30:70" s="553" customFormat="1"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1"/>
      <c r="BJ471" s="4"/>
      <c r="BK471" s="1"/>
      <c r="BL471" s="1"/>
      <c r="BM471" s="1"/>
      <c r="BN471" s="1"/>
      <c r="BO471" s="1"/>
      <c r="BP471" s="1"/>
      <c r="BQ471" s="1"/>
      <c r="BR471" s="1"/>
    </row>
    <row r="472" spans="30:70" s="553" customFormat="1"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1"/>
      <c r="BJ472" s="4"/>
      <c r="BK472" s="1"/>
      <c r="BL472" s="1"/>
      <c r="BM472" s="1"/>
      <c r="BN472" s="1"/>
      <c r="BO472" s="1"/>
      <c r="BP472" s="1"/>
      <c r="BQ472" s="1"/>
      <c r="BR472" s="1"/>
    </row>
    <row r="473" spans="30:70" s="553" customFormat="1"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1"/>
      <c r="BJ473" s="4"/>
      <c r="BK473" s="1"/>
      <c r="BL473" s="1"/>
      <c r="BM473" s="1"/>
      <c r="BN473" s="1"/>
      <c r="BO473" s="1"/>
      <c r="BP473" s="1"/>
      <c r="BQ473" s="1"/>
      <c r="BR473" s="1"/>
    </row>
    <row r="474" spans="30:70" s="553" customFormat="1"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1"/>
      <c r="BJ474" s="4"/>
      <c r="BK474" s="1"/>
      <c r="BL474" s="1"/>
      <c r="BM474" s="1"/>
      <c r="BN474" s="1"/>
      <c r="BO474" s="1"/>
      <c r="BP474" s="1"/>
      <c r="BQ474" s="1"/>
      <c r="BR474" s="1"/>
    </row>
    <row r="475" spans="30:70" s="553" customFormat="1"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1"/>
      <c r="BJ475" s="4"/>
      <c r="BK475" s="1"/>
      <c r="BL475" s="1"/>
      <c r="BM475" s="1"/>
      <c r="BN475" s="1"/>
      <c r="BO475" s="1"/>
      <c r="BP475" s="1"/>
      <c r="BQ475" s="1"/>
      <c r="BR475" s="1"/>
    </row>
    <row r="476" spans="30:70" s="553" customFormat="1"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1"/>
      <c r="BJ476" s="4"/>
      <c r="BK476" s="1"/>
      <c r="BL476" s="1"/>
      <c r="BM476" s="1"/>
      <c r="BN476" s="1"/>
      <c r="BO476" s="1"/>
      <c r="BP476" s="1"/>
      <c r="BQ476" s="1"/>
      <c r="BR476" s="1"/>
    </row>
    <row r="477" spans="30:70" s="553" customFormat="1"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1"/>
      <c r="BJ477" s="4"/>
      <c r="BK477" s="1"/>
      <c r="BL477" s="1"/>
      <c r="BM477" s="1"/>
      <c r="BN477" s="1"/>
      <c r="BO477" s="1"/>
      <c r="BP477" s="1"/>
      <c r="BQ477" s="1"/>
      <c r="BR477" s="1"/>
    </row>
    <row r="478" spans="30:70" s="553" customFormat="1"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1"/>
      <c r="BJ478" s="4"/>
      <c r="BK478" s="1"/>
      <c r="BL478" s="1"/>
      <c r="BM478" s="1"/>
      <c r="BN478" s="1"/>
      <c r="BO478" s="1"/>
      <c r="BP478" s="1"/>
      <c r="BQ478" s="1"/>
      <c r="BR478" s="1"/>
    </row>
    <row r="479" spans="30:70" s="553" customFormat="1"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1"/>
      <c r="BJ479" s="4"/>
      <c r="BK479" s="1"/>
      <c r="BL479" s="1"/>
      <c r="BM479" s="1"/>
      <c r="BN479" s="1"/>
      <c r="BO479" s="1"/>
      <c r="BP479" s="1"/>
      <c r="BQ479" s="1"/>
      <c r="BR479" s="1"/>
    </row>
    <row r="480" spans="30:70" s="553" customFormat="1"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1"/>
      <c r="BJ480" s="4"/>
      <c r="BK480" s="1"/>
      <c r="BL480" s="1"/>
      <c r="BM480" s="1"/>
      <c r="BN480" s="1"/>
      <c r="BO480" s="1"/>
      <c r="BP480" s="1"/>
      <c r="BQ480" s="1"/>
      <c r="BR480" s="1"/>
    </row>
    <row r="481" spans="30:70" s="553" customFormat="1"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1"/>
      <c r="BJ481" s="4"/>
      <c r="BK481" s="1"/>
      <c r="BL481" s="1"/>
      <c r="BM481" s="1"/>
      <c r="BN481" s="1"/>
      <c r="BO481" s="1"/>
      <c r="BP481" s="1"/>
      <c r="BQ481" s="1"/>
      <c r="BR481" s="1"/>
    </row>
    <row r="482" spans="30:70" s="553" customFormat="1"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1"/>
      <c r="BJ482" s="4"/>
      <c r="BK482" s="1"/>
      <c r="BL482" s="1"/>
      <c r="BM482" s="1"/>
      <c r="BN482" s="1"/>
      <c r="BO482" s="1"/>
      <c r="BP482" s="1"/>
      <c r="BQ482" s="1"/>
      <c r="BR482" s="1"/>
    </row>
    <row r="483" spans="30:70" s="553" customFormat="1"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1"/>
      <c r="BJ483" s="4"/>
      <c r="BK483" s="1"/>
      <c r="BL483" s="1"/>
      <c r="BM483" s="1"/>
      <c r="BN483" s="1"/>
      <c r="BO483" s="1"/>
      <c r="BP483" s="1"/>
      <c r="BQ483" s="1"/>
      <c r="BR483" s="1"/>
    </row>
    <row r="484" spans="30:70" s="553" customFormat="1"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1"/>
      <c r="BJ484" s="4"/>
      <c r="BK484" s="1"/>
      <c r="BL484" s="1"/>
      <c r="BM484" s="1"/>
      <c r="BN484" s="1"/>
      <c r="BO484" s="1"/>
      <c r="BP484" s="1"/>
      <c r="BQ484" s="1"/>
      <c r="BR484" s="1"/>
    </row>
    <row r="485" spans="30:70" s="553" customFormat="1"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1"/>
      <c r="BJ485" s="4"/>
      <c r="BK485" s="1"/>
      <c r="BL485" s="1"/>
      <c r="BM485" s="1"/>
      <c r="BN485" s="1"/>
      <c r="BO485" s="1"/>
      <c r="BP485" s="1"/>
      <c r="BQ485" s="1"/>
      <c r="BR485" s="1"/>
    </row>
    <row r="486" spans="30:70" s="553" customFormat="1"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1"/>
      <c r="BJ486" s="4"/>
      <c r="BK486" s="1"/>
      <c r="BL486" s="1"/>
      <c r="BM486" s="1"/>
      <c r="BN486" s="1"/>
      <c r="BO486" s="1"/>
      <c r="BP486" s="1"/>
      <c r="BQ486" s="1"/>
      <c r="BR486" s="1"/>
    </row>
    <row r="487" spans="30:70"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1"/>
      <c r="BJ487" s="4"/>
      <c r="BK487" s="1"/>
      <c r="BL487" s="1"/>
      <c r="BM487" s="1"/>
      <c r="BN487" s="1"/>
      <c r="BO487" s="1"/>
      <c r="BP487" s="1"/>
      <c r="BQ487" s="1"/>
      <c r="BR487" s="1"/>
    </row>
    <row r="488" spans="30:70"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1"/>
      <c r="BJ488" s="4"/>
      <c r="BK488" s="1"/>
      <c r="BL488" s="1"/>
      <c r="BM488" s="1"/>
      <c r="BN488" s="1"/>
      <c r="BO488" s="1"/>
      <c r="BP488" s="1"/>
      <c r="BQ488" s="1"/>
      <c r="BR488" s="1"/>
    </row>
    <row r="489" spans="30:70"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1"/>
      <c r="BJ489" s="4"/>
      <c r="BK489" s="1"/>
      <c r="BL489" s="1"/>
      <c r="BM489" s="1"/>
      <c r="BN489" s="1"/>
      <c r="BO489" s="1"/>
      <c r="BP489" s="1"/>
      <c r="BQ489" s="1"/>
      <c r="BR489" s="1"/>
    </row>
    <row r="490" spans="30:70"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1"/>
      <c r="BJ490" s="4"/>
      <c r="BK490" s="1"/>
      <c r="BL490" s="1"/>
      <c r="BM490" s="1"/>
      <c r="BN490" s="1"/>
      <c r="BO490" s="1"/>
      <c r="BP490" s="1"/>
      <c r="BQ490" s="1"/>
      <c r="BR490" s="1"/>
    </row>
    <row r="491" spans="30:70"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1"/>
      <c r="BJ491" s="4"/>
      <c r="BK491" s="1"/>
      <c r="BL491" s="1"/>
      <c r="BM491" s="1"/>
      <c r="BN491" s="1"/>
      <c r="BO491" s="1"/>
      <c r="BP491" s="1"/>
      <c r="BQ491" s="1"/>
      <c r="BR491" s="1"/>
    </row>
    <row r="492" spans="30:70">
      <c r="AJ492"/>
      <c r="AL492"/>
      <c r="AM492"/>
      <c r="AN492"/>
      <c r="AO492"/>
      <c r="AQ492"/>
      <c r="AS492"/>
      <c r="AT492"/>
      <c r="AU492"/>
      <c r="AV492"/>
      <c r="AW492"/>
      <c r="AX492"/>
      <c r="AY492"/>
      <c r="BB492"/>
      <c r="BC492"/>
      <c r="BD492"/>
      <c r="BE492"/>
      <c r="BF492"/>
      <c r="BI492" s="1"/>
      <c r="BJ492" s="4"/>
      <c r="BK492" s="1"/>
      <c r="BL492" s="1"/>
      <c r="BM492" s="1"/>
      <c r="BN492" s="1"/>
      <c r="BO492" s="1"/>
      <c r="BP492" s="1"/>
      <c r="BQ492" s="1"/>
      <c r="BR492" s="1"/>
    </row>
    <row r="493" spans="30:70" ht="15.6"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1"/>
      <c r="BJ493" s="1"/>
      <c r="BK493" s="1"/>
      <c r="BL493" s="1"/>
      <c r="BM493" s="1"/>
      <c r="BN493" s="1"/>
      <c r="BO493" s="1"/>
      <c r="BP493" s="1"/>
      <c r="BQ493" s="1"/>
      <c r="BR493" s="1"/>
    </row>
    <row r="494" spans="30:70" ht="15.6"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1"/>
      <c r="BJ494" s="1"/>
      <c r="BK494" s="1"/>
      <c r="BL494" s="1"/>
      <c r="BM494" s="1"/>
      <c r="BN494" s="1"/>
      <c r="BO494" s="1"/>
      <c r="BP494" s="1"/>
      <c r="BQ494" s="1"/>
      <c r="BR494" s="1"/>
    </row>
    <row r="495" spans="30:70"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"/>
      <c r="BJ495" s="1"/>
      <c r="BK495" s="1"/>
      <c r="BL495" s="1"/>
      <c r="BM495" s="1"/>
      <c r="BN495" s="1"/>
      <c r="BO495" s="1"/>
      <c r="BP495" s="1"/>
      <c r="BQ495" s="1"/>
      <c r="BR495" s="1"/>
    </row>
    <row r="496" spans="30:70" ht="15.6"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1"/>
      <c r="BJ496" s="1"/>
      <c r="BK496" s="1"/>
      <c r="BL496" s="1"/>
      <c r="BM496" s="1"/>
      <c r="BN496" s="1"/>
      <c r="BO496" s="1"/>
      <c r="BP496" s="1"/>
      <c r="BQ496" s="1"/>
      <c r="BR496" s="1"/>
    </row>
    <row r="497" spans="47:70">
      <c r="AW497" s="16"/>
      <c r="BA497" s="60"/>
      <c r="BB497" s="203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</row>
    <row r="498" spans="47:70">
      <c r="AW498" s="16"/>
      <c r="BA498" s="60"/>
      <c r="BB498" s="203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</row>
    <row r="499" spans="47:70">
      <c r="AW499" s="16"/>
      <c r="BA499" s="60"/>
      <c r="BB499" s="203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</row>
    <row r="500" spans="47:70">
      <c r="AW500" s="16"/>
      <c r="BA500" s="60"/>
      <c r="BB500" s="203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</row>
    <row r="501" spans="47:70">
      <c r="AW501" s="16"/>
      <c r="BA501" s="60"/>
      <c r="BB501" s="203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</row>
    <row r="502" spans="47:70">
      <c r="AW502" s="16"/>
      <c r="BA502" s="60"/>
      <c r="BB502" s="203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</row>
    <row r="503" spans="47:70">
      <c r="AW503" s="16"/>
      <c r="BA503" s="60"/>
      <c r="BB503" s="203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</row>
    <row r="504" spans="47:70">
      <c r="AW504" s="16"/>
      <c r="BA504" s="60"/>
      <c r="BB504" s="203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</row>
    <row r="505" spans="47:70">
      <c r="AU505" s="159"/>
      <c r="AV505" s="77"/>
      <c r="AW505" s="77"/>
      <c r="AX505" s="77"/>
      <c r="AY505" s="159"/>
      <c r="AZ505" s="35"/>
    </row>
    <row r="506" spans="47:70">
      <c r="AU506" s="159"/>
      <c r="AV506" s="77"/>
      <c r="AW506" s="77"/>
      <c r="AX506" s="77"/>
      <c r="AY506" s="159"/>
      <c r="AZ506" s="35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230</v>
      </c>
      <c r="C1" t="s">
        <v>111</v>
      </c>
      <c r="D1">
        <v>11</v>
      </c>
    </row>
    <row r="2" spans="1:4">
      <c r="A2">
        <v>1103</v>
      </c>
      <c r="B2" t="s">
        <v>232</v>
      </c>
      <c r="C2" t="s">
        <v>111</v>
      </c>
      <c r="D2">
        <v>11</v>
      </c>
    </row>
    <row r="3" spans="1:4">
      <c r="A3">
        <v>1106</v>
      </c>
      <c r="B3" t="s">
        <v>233</v>
      </c>
      <c r="C3" t="s">
        <v>111</v>
      </c>
      <c r="D3">
        <v>11</v>
      </c>
    </row>
    <row r="4" spans="1:4">
      <c r="A4">
        <v>1108</v>
      </c>
      <c r="B4" t="s">
        <v>231</v>
      </c>
      <c r="C4" t="s">
        <v>111</v>
      </c>
      <c r="D4">
        <v>11</v>
      </c>
    </row>
    <row r="5" spans="1:4">
      <c r="A5">
        <v>1111</v>
      </c>
      <c r="B5" t="s">
        <v>234</v>
      </c>
      <c r="C5" t="s">
        <v>111</v>
      </c>
      <c r="D5">
        <v>11</v>
      </c>
    </row>
    <row r="6" spans="1:4">
      <c r="A6">
        <v>1112</v>
      </c>
      <c r="B6" t="s">
        <v>235</v>
      </c>
      <c r="C6" t="s">
        <v>111</v>
      </c>
      <c r="D6">
        <v>11</v>
      </c>
    </row>
    <row r="7" spans="1:4">
      <c r="A7">
        <v>1114</v>
      </c>
      <c r="B7" t="s">
        <v>604</v>
      </c>
      <c r="C7" t="s">
        <v>111</v>
      </c>
      <c r="D7">
        <v>11</v>
      </c>
    </row>
    <row r="8" spans="1:4">
      <c r="A8">
        <v>1119</v>
      </c>
      <c r="B8" t="s">
        <v>605</v>
      </c>
      <c r="C8" t="s">
        <v>111</v>
      </c>
      <c r="D8">
        <v>11</v>
      </c>
    </row>
    <row r="9" spans="1:4">
      <c r="A9">
        <v>1120</v>
      </c>
      <c r="B9" t="s">
        <v>236</v>
      </c>
      <c r="C9" t="s">
        <v>111</v>
      </c>
      <c r="D9">
        <v>11</v>
      </c>
    </row>
    <row r="10" spans="1:4">
      <c r="A10">
        <v>1121</v>
      </c>
      <c r="B10" t="s">
        <v>237</v>
      </c>
      <c r="C10" t="s">
        <v>111</v>
      </c>
      <c r="D10">
        <v>11</v>
      </c>
    </row>
    <row r="11" spans="1:4">
      <c r="A11">
        <v>1122</v>
      </c>
      <c r="B11" t="s">
        <v>238</v>
      </c>
      <c r="C11" t="s">
        <v>111</v>
      </c>
      <c r="D11">
        <v>11</v>
      </c>
    </row>
    <row r="12" spans="1:4">
      <c r="A12">
        <v>1124</v>
      </c>
      <c r="B12" t="s">
        <v>239</v>
      </c>
      <c r="C12" t="s">
        <v>111</v>
      </c>
      <c r="D12">
        <v>11</v>
      </c>
    </row>
    <row r="13" spans="1:4">
      <c r="A13">
        <v>1127</v>
      </c>
      <c r="B13" t="s">
        <v>240</v>
      </c>
      <c r="C13" t="s">
        <v>111</v>
      </c>
      <c r="D13">
        <v>11</v>
      </c>
    </row>
    <row r="14" spans="1:4">
      <c r="A14">
        <v>1130</v>
      </c>
      <c r="B14" t="s">
        <v>241</v>
      </c>
      <c r="C14" t="s">
        <v>111</v>
      </c>
      <c r="D14">
        <v>11</v>
      </c>
    </row>
    <row r="15" spans="1:4">
      <c r="A15">
        <v>1133</v>
      </c>
      <c r="B15" t="s">
        <v>242</v>
      </c>
      <c r="C15" t="s">
        <v>111</v>
      </c>
      <c r="D15">
        <v>11</v>
      </c>
    </row>
    <row r="16" spans="1:4">
      <c r="A16">
        <v>1134</v>
      </c>
      <c r="B16" t="s">
        <v>480</v>
      </c>
      <c r="C16" t="s">
        <v>111</v>
      </c>
      <c r="D16">
        <v>11</v>
      </c>
    </row>
    <row r="17" spans="1:4">
      <c r="A17">
        <v>1135</v>
      </c>
      <c r="B17" t="s">
        <v>243</v>
      </c>
      <c r="C17" t="s">
        <v>111</v>
      </c>
      <c r="D17">
        <v>11</v>
      </c>
    </row>
    <row r="18" spans="1:4">
      <c r="A18">
        <v>1144</v>
      </c>
      <c r="B18" t="s">
        <v>244</v>
      </c>
      <c r="C18" t="s">
        <v>111</v>
      </c>
      <c r="D18">
        <v>11</v>
      </c>
    </row>
    <row r="19" spans="1:4">
      <c r="A19">
        <v>1145</v>
      </c>
      <c r="B19" t="s">
        <v>245</v>
      </c>
      <c r="C19" t="s">
        <v>111</v>
      </c>
      <c r="D19">
        <v>11</v>
      </c>
    </row>
    <row r="20" spans="1:4">
      <c r="A20">
        <v>1146</v>
      </c>
      <c r="B20" t="s">
        <v>246</v>
      </c>
      <c r="C20" t="s">
        <v>111</v>
      </c>
      <c r="D20">
        <v>11</v>
      </c>
    </row>
    <row r="21" spans="1:4">
      <c r="A21">
        <v>1149</v>
      </c>
      <c r="B21" t="s">
        <v>247</v>
      </c>
      <c r="C21" t="s">
        <v>111</v>
      </c>
      <c r="D21">
        <v>11</v>
      </c>
    </row>
    <row r="22" spans="1:4">
      <c r="A22">
        <v>1151</v>
      </c>
      <c r="B22" t="s">
        <v>248</v>
      </c>
      <c r="C22" t="s">
        <v>111</v>
      </c>
      <c r="D22">
        <v>11</v>
      </c>
    </row>
    <row r="23" spans="1:4">
      <c r="A23">
        <v>1160</v>
      </c>
      <c r="B23" t="s">
        <v>249</v>
      </c>
      <c r="C23" t="s">
        <v>111</v>
      </c>
      <c r="D23">
        <v>11</v>
      </c>
    </row>
    <row r="24" spans="1:4">
      <c r="A24">
        <v>1503</v>
      </c>
      <c r="B24" t="s">
        <v>287</v>
      </c>
      <c r="C24" t="s">
        <v>608</v>
      </c>
      <c r="D24">
        <v>15</v>
      </c>
    </row>
    <row r="25" spans="1:4">
      <c r="A25">
        <v>1504</v>
      </c>
      <c r="B25" t="s">
        <v>286</v>
      </c>
      <c r="C25" t="s">
        <v>608</v>
      </c>
      <c r="D25">
        <v>15</v>
      </c>
    </row>
    <row r="26" spans="1:4">
      <c r="A26">
        <v>1506</v>
      </c>
      <c r="B26" t="s">
        <v>285</v>
      </c>
      <c r="C26" t="s">
        <v>608</v>
      </c>
      <c r="D26">
        <v>15</v>
      </c>
    </row>
    <row r="27" spans="1:4">
      <c r="A27">
        <v>1511</v>
      </c>
      <c r="B27" t="s">
        <v>288</v>
      </c>
      <c r="C27" t="s">
        <v>608</v>
      </c>
      <c r="D27">
        <v>15</v>
      </c>
    </row>
    <row r="28" spans="1:4">
      <c r="A28">
        <v>1514</v>
      </c>
      <c r="B28" t="s">
        <v>192</v>
      </c>
      <c r="C28" t="s">
        <v>608</v>
      </c>
      <c r="D28">
        <v>15</v>
      </c>
    </row>
    <row r="29" spans="1:4">
      <c r="A29">
        <v>1515</v>
      </c>
      <c r="B29" t="s">
        <v>289</v>
      </c>
      <c r="C29" t="s">
        <v>608</v>
      </c>
      <c r="D29">
        <v>15</v>
      </c>
    </row>
    <row r="30" spans="1:4">
      <c r="A30">
        <v>1516</v>
      </c>
      <c r="B30" t="s">
        <v>290</v>
      </c>
      <c r="C30" t="s">
        <v>608</v>
      </c>
      <c r="D30">
        <v>15</v>
      </c>
    </row>
    <row r="31" spans="1:4">
      <c r="A31">
        <v>1517</v>
      </c>
      <c r="B31" t="s">
        <v>291</v>
      </c>
      <c r="C31" t="s">
        <v>608</v>
      </c>
      <c r="D31">
        <v>15</v>
      </c>
    </row>
    <row r="32" spans="1:4">
      <c r="A32">
        <v>1520</v>
      </c>
      <c r="B32" t="s">
        <v>293</v>
      </c>
      <c r="C32" t="s">
        <v>608</v>
      </c>
      <c r="D32">
        <v>15</v>
      </c>
    </row>
    <row r="33" spans="1:4">
      <c r="A33">
        <v>1525</v>
      </c>
      <c r="B33" t="s">
        <v>294</v>
      </c>
      <c r="C33" t="s">
        <v>608</v>
      </c>
      <c r="D33">
        <v>15</v>
      </c>
    </row>
    <row r="34" spans="1:4">
      <c r="A34">
        <v>1528</v>
      </c>
      <c r="B34" t="s">
        <v>295</v>
      </c>
      <c r="C34" t="s">
        <v>608</v>
      </c>
      <c r="D34">
        <v>15</v>
      </c>
    </row>
    <row r="35" spans="1:4">
      <c r="A35">
        <v>1531</v>
      </c>
      <c r="B35" t="s">
        <v>296</v>
      </c>
      <c r="C35" t="s">
        <v>608</v>
      </c>
      <c r="D35">
        <v>15</v>
      </c>
    </row>
    <row r="36" spans="1:4">
      <c r="A36">
        <v>1532</v>
      </c>
      <c r="B36" t="s">
        <v>297</v>
      </c>
      <c r="C36" t="s">
        <v>608</v>
      </c>
      <c r="D36">
        <v>15</v>
      </c>
    </row>
    <row r="37" spans="1:4">
      <c r="A37">
        <v>1535</v>
      </c>
      <c r="B37" t="s">
        <v>298</v>
      </c>
      <c r="C37" t="s">
        <v>608</v>
      </c>
      <c r="D37">
        <v>15</v>
      </c>
    </row>
    <row r="38" spans="1:4">
      <c r="A38">
        <v>1539</v>
      </c>
      <c r="B38" t="s">
        <v>299</v>
      </c>
      <c r="C38" t="s">
        <v>608</v>
      </c>
      <c r="D38">
        <v>15</v>
      </c>
    </row>
    <row r="39" spans="1:4">
      <c r="A39">
        <v>1547</v>
      </c>
      <c r="B39" t="s">
        <v>300</v>
      </c>
      <c r="C39" t="s">
        <v>608</v>
      </c>
      <c r="D39">
        <v>15</v>
      </c>
    </row>
    <row r="40" spans="1:4">
      <c r="A40">
        <v>1554</v>
      </c>
      <c r="B40" t="s">
        <v>301</v>
      </c>
      <c r="C40" t="s">
        <v>608</v>
      </c>
      <c r="D40">
        <v>15</v>
      </c>
    </row>
    <row r="41" spans="1:4">
      <c r="A41">
        <v>1557</v>
      </c>
      <c r="B41" t="s">
        <v>302</v>
      </c>
      <c r="C41" t="s">
        <v>608</v>
      </c>
      <c r="D41">
        <v>15</v>
      </c>
    </row>
    <row r="42" spans="1:4">
      <c r="A42">
        <v>1560</v>
      </c>
      <c r="B42" t="s">
        <v>303</v>
      </c>
      <c r="C42" t="s">
        <v>608</v>
      </c>
      <c r="D42">
        <v>15</v>
      </c>
    </row>
    <row r="43" spans="1:4">
      <c r="A43">
        <v>1563</v>
      </c>
      <c r="B43" t="s">
        <v>304</v>
      </c>
      <c r="C43" t="s">
        <v>608</v>
      </c>
      <c r="D43">
        <v>15</v>
      </c>
    </row>
    <row r="44" spans="1:4">
      <c r="A44">
        <v>1566</v>
      </c>
      <c r="B44" t="s">
        <v>305</v>
      </c>
      <c r="C44" t="s">
        <v>608</v>
      </c>
      <c r="D44">
        <v>15</v>
      </c>
    </row>
    <row r="45" spans="1:4">
      <c r="A45">
        <v>1573</v>
      </c>
      <c r="B45" t="s">
        <v>308</v>
      </c>
      <c r="C45" t="s">
        <v>608</v>
      </c>
      <c r="D45">
        <v>15</v>
      </c>
    </row>
    <row r="46" spans="1:4">
      <c r="A46">
        <v>1576</v>
      </c>
      <c r="B46" t="s">
        <v>307</v>
      </c>
      <c r="C46" t="s">
        <v>608</v>
      </c>
      <c r="D46">
        <v>15</v>
      </c>
    </row>
    <row r="47" spans="1:4">
      <c r="A47">
        <v>1577</v>
      </c>
      <c r="B47" t="s">
        <v>292</v>
      </c>
      <c r="C47" t="s">
        <v>608</v>
      </c>
      <c r="D47">
        <v>15</v>
      </c>
    </row>
    <row r="48" spans="1:4">
      <c r="A48">
        <v>1578</v>
      </c>
      <c r="B48" t="s">
        <v>619</v>
      </c>
      <c r="C48" t="s">
        <v>608</v>
      </c>
      <c r="D48">
        <v>15</v>
      </c>
    </row>
    <row r="49" spans="1:4">
      <c r="A49">
        <v>1579</v>
      </c>
      <c r="B49" t="s">
        <v>620</v>
      </c>
      <c r="C49" t="s">
        <v>608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289</v>
      </c>
      <c r="C57" t="s">
        <v>112</v>
      </c>
      <c r="D57">
        <v>18</v>
      </c>
    </row>
    <row r="58" spans="1:4">
      <c r="A58">
        <v>1820</v>
      </c>
      <c r="B58" t="s">
        <v>609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406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404</v>
      </c>
      <c r="C80" t="s">
        <v>112</v>
      </c>
      <c r="D80">
        <v>18</v>
      </c>
    </row>
    <row r="81" spans="1:4">
      <c r="A81">
        <v>1857</v>
      </c>
      <c r="B81" t="s">
        <v>449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201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114</v>
      </c>
      <c r="C92" t="s">
        <v>613</v>
      </c>
      <c r="D92">
        <v>1</v>
      </c>
    </row>
    <row r="93" spans="1:4">
      <c r="A93">
        <v>3002</v>
      </c>
      <c r="B93" t="s">
        <v>115</v>
      </c>
      <c r="C93" t="s">
        <v>613</v>
      </c>
      <c r="D93">
        <v>1</v>
      </c>
    </row>
    <row r="94" spans="1:4">
      <c r="A94">
        <v>3003</v>
      </c>
      <c r="B94" t="s">
        <v>83</v>
      </c>
      <c r="C94" t="s">
        <v>613</v>
      </c>
      <c r="D94">
        <v>1</v>
      </c>
    </row>
    <row r="95" spans="1:4">
      <c r="A95">
        <v>3004</v>
      </c>
      <c r="B95" t="s">
        <v>587</v>
      </c>
      <c r="C95" t="s">
        <v>613</v>
      </c>
      <c r="D95">
        <v>1</v>
      </c>
    </row>
    <row r="96" spans="1:4">
      <c r="A96">
        <v>3005</v>
      </c>
      <c r="B96" t="s">
        <v>174</v>
      </c>
      <c r="C96" t="s">
        <v>613</v>
      </c>
      <c r="D96">
        <v>1</v>
      </c>
    </row>
    <row r="97" spans="1:4">
      <c r="A97">
        <v>3006</v>
      </c>
      <c r="B97" t="s">
        <v>175</v>
      </c>
      <c r="C97" t="s">
        <v>613</v>
      </c>
      <c r="D97">
        <v>1</v>
      </c>
    </row>
    <row r="98" spans="1:4">
      <c r="A98">
        <v>3007</v>
      </c>
      <c r="B98" t="s">
        <v>176</v>
      </c>
      <c r="C98" t="s">
        <v>613</v>
      </c>
      <c r="D98">
        <v>1</v>
      </c>
    </row>
    <row r="99" spans="1:4">
      <c r="A99">
        <v>3007</v>
      </c>
      <c r="B99" t="s">
        <v>176</v>
      </c>
      <c r="C99" t="s">
        <v>613</v>
      </c>
      <c r="D99">
        <v>1</v>
      </c>
    </row>
    <row r="100" spans="1:4">
      <c r="A100">
        <v>3011</v>
      </c>
      <c r="B100" t="s">
        <v>116</v>
      </c>
      <c r="C100" t="s">
        <v>613</v>
      </c>
      <c r="D100">
        <v>1</v>
      </c>
    </row>
    <row r="101" spans="1:4">
      <c r="A101">
        <v>3012</v>
      </c>
      <c r="B101" t="s">
        <v>117</v>
      </c>
      <c r="C101" t="s">
        <v>613</v>
      </c>
      <c r="D101">
        <v>1</v>
      </c>
    </row>
    <row r="102" spans="1:4">
      <c r="A102">
        <v>3013</v>
      </c>
      <c r="B102" t="s">
        <v>118</v>
      </c>
      <c r="C102" t="s">
        <v>613</v>
      </c>
      <c r="D102">
        <v>1</v>
      </c>
    </row>
    <row r="103" spans="1:4">
      <c r="A103">
        <v>3014</v>
      </c>
      <c r="B103" t="s">
        <v>621</v>
      </c>
      <c r="C103" t="s">
        <v>613</v>
      </c>
      <c r="D103">
        <v>1</v>
      </c>
    </row>
    <row r="104" spans="1:4">
      <c r="A104">
        <v>3015</v>
      </c>
      <c r="B104" t="s">
        <v>588</v>
      </c>
      <c r="C104" t="s">
        <v>613</v>
      </c>
      <c r="D104">
        <v>1</v>
      </c>
    </row>
    <row r="105" spans="1:4">
      <c r="A105">
        <v>3016</v>
      </c>
      <c r="B105" t="s">
        <v>119</v>
      </c>
      <c r="C105" t="s">
        <v>613</v>
      </c>
      <c r="D105">
        <v>1</v>
      </c>
    </row>
    <row r="106" spans="1:4">
      <c r="A106">
        <v>3017</v>
      </c>
      <c r="B106" t="s">
        <v>120</v>
      </c>
      <c r="C106" t="s">
        <v>613</v>
      </c>
      <c r="D106">
        <v>1</v>
      </c>
    </row>
    <row r="107" spans="1:4">
      <c r="A107">
        <v>3018</v>
      </c>
      <c r="B107" t="s">
        <v>121</v>
      </c>
      <c r="C107" t="s">
        <v>613</v>
      </c>
      <c r="D107">
        <v>1</v>
      </c>
    </row>
    <row r="108" spans="1:4">
      <c r="A108">
        <v>3019</v>
      </c>
      <c r="B108" t="s">
        <v>122</v>
      </c>
      <c r="C108" t="s">
        <v>613</v>
      </c>
      <c r="D108">
        <v>1</v>
      </c>
    </row>
    <row r="109" spans="1:4">
      <c r="A109">
        <v>3020</v>
      </c>
      <c r="B109" t="s">
        <v>622</v>
      </c>
      <c r="C109" t="s">
        <v>613</v>
      </c>
      <c r="D109">
        <v>1</v>
      </c>
    </row>
    <row r="110" spans="1:4">
      <c r="A110">
        <v>3021</v>
      </c>
      <c r="B110" t="s">
        <v>123</v>
      </c>
      <c r="C110" t="s">
        <v>613</v>
      </c>
      <c r="D110">
        <v>1</v>
      </c>
    </row>
    <row r="111" spans="1:4">
      <c r="A111">
        <v>3022</v>
      </c>
      <c r="B111" t="s">
        <v>408</v>
      </c>
      <c r="C111" t="s">
        <v>613</v>
      </c>
      <c r="D111">
        <v>1</v>
      </c>
    </row>
    <row r="112" spans="1:4">
      <c r="A112">
        <v>3023</v>
      </c>
      <c r="B112" t="s">
        <v>124</v>
      </c>
      <c r="C112" t="s">
        <v>613</v>
      </c>
      <c r="D112">
        <v>1</v>
      </c>
    </row>
    <row r="113" spans="1:4">
      <c r="A113">
        <v>3024</v>
      </c>
      <c r="B113" t="s">
        <v>125</v>
      </c>
      <c r="C113" t="s">
        <v>613</v>
      </c>
      <c r="D113">
        <v>1</v>
      </c>
    </row>
    <row r="114" spans="1:4">
      <c r="A114">
        <v>3025</v>
      </c>
      <c r="B114" t="s">
        <v>126</v>
      </c>
      <c r="C114" t="s">
        <v>613</v>
      </c>
      <c r="D114">
        <v>1</v>
      </c>
    </row>
    <row r="115" spans="1:4">
      <c r="A115">
        <v>3026</v>
      </c>
      <c r="B115" t="s">
        <v>589</v>
      </c>
      <c r="C115" t="s">
        <v>613</v>
      </c>
      <c r="D115">
        <v>1</v>
      </c>
    </row>
    <row r="116" spans="1:4">
      <c r="A116">
        <v>3027</v>
      </c>
      <c r="B116" t="s">
        <v>127</v>
      </c>
      <c r="C116" t="s">
        <v>613</v>
      </c>
      <c r="D116">
        <v>1</v>
      </c>
    </row>
    <row r="117" spans="1:4">
      <c r="A117">
        <v>3028</v>
      </c>
      <c r="B117" t="s">
        <v>128</v>
      </c>
      <c r="C117" t="s">
        <v>613</v>
      </c>
      <c r="D117">
        <v>1</v>
      </c>
    </row>
    <row r="118" spans="1:4">
      <c r="A118">
        <v>3029</v>
      </c>
      <c r="B118" t="s">
        <v>409</v>
      </c>
      <c r="C118" t="s">
        <v>613</v>
      </c>
      <c r="D118">
        <v>1</v>
      </c>
    </row>
    <row r="119" spans="1:4">
      <c r="A119">
        <v>3030</v>
      </c>
      <c r="B119" t="s">
        <v>623</v>
      </c>
      <c r="C119" t="s">
        <v>613</v>
      </c>
      <c r="D119">
        <v>1</v>
      </c>
    </row>
    <row r="120" spans="1:4">
      <c r="A120">
        <v>3031</v>
      </c>
      <c r="B120" t="s">
        <v>129</v>
      </c>
      <c r="C120" t="s">
        <v>613</v>
      </c>
      <c r="D120">
        <v>1</v>
      </c>
    </row>
    <row r="121" spans="1:4">
      <c r="A121">
        <v>3032</v>
      </c>
      <c r="B121" t="s">
        <v>130</v>
      </c>
      <c r="C121" t="s">
        <v>613</v>
      </c>
      <c r="D121">
        <v>1</v>
      </c>
    </row>
    <row r="122" spans="1:4">
      <c r="A122">
        <v>3033</v>
      </c>
      <c r="B122" t="s">
        <v>131</v>
      </c>
      <c r="C122" t="s">
        <v>613</v>
      </c>
      <c r="D122">
        <v>1</v>
      </c>
    </row>
    <row r="123" spans="1:4">
      <c r="A123">
        <v>3034</v>
      </c>
      <c r="B123" t="s">
        <v>132</v>
      </c>
      <c r="C123" t="s">
        <v>613</v>
      </c>
      <c r="D123">
        <v>1</v>
      </c>
    </row>
    <row r="124" spans="1:4">
      <c r="A124">
        <v>3035</v>
      </c>
      <c r="B124" t="s">
        <v>133</v>
      </c>
      <c r="C124" t="s">
        <v>613</v>
      </c>
      <c r="D124">
        <v>1</v>
      </c>
    </row>
    <row r="125" spans="1:4">
      <c r="A125">
        <v>3036</v>
      </c>
      <c r="B125" t="s">
        <v>134</v>
      </c>
      <c r="C125" t="s">
        <v>613</v>
      </c>
      <c r="D125">
        <v>1</v>
      </c>
    </row>
    <row r="126" spans="1:4">
      <c r="A126">
        <v>3037</v>
      </c>
      <c r="B126" t="s">
        <v>135</v>
      </c>
      <c r="C126" t="s">
        <v>613</v>
      </c>
      <c r="D126">
        <v>1</v>
      </c>
    </row>
    <row r="127" spans="1:4">
      <c r="A127">
        <v>3038</v>
      </c>
      <c r="B127" t="s">
        <v>177</v>
      </c>
      <c r="C127" t="s">
        <v>613</v>
      </c>
      <c r="D127">
        <v>1</v>
      </c>
    </row>
    <row r="128" spans="1:4">
      <c r="A128">
        <v>3039</v>
      </c>
      <c r="B128" t="s">
        <v>178</v>
      </c>
      <c r="C128" t="s">
        <v>613</v>
      </c>
      <c r="D128">
        <v>1</v>
      </c>
    </row>
    <row r="129" spans="1:4">
      <c r="A129">
        <v>3040</v>
      </c>
      <c r="B129" t="s">
        <v>624</v>
      </c>
      <c r="C129" t="s">
        <v>613</v>
      </c>
      <c r="D129">
        <v>1</v>
      </c>
    </row>
    <row r="130" spans="1:4">
      <c r="A130">
        <v>3041</v>
      </c>
      <c r="B130" t="s">
        <v>47</v>
      </c>
      <c r="C130" t="s">
        <v>613</v>
      </c>
      <c r="D130">
        <v>1</v>
      </c>
    </row>
    <row r="131" spans="1:4">
      <c r="A131">
        <v>3042</v>
      </c>
      <c r="B131" t="s">
        <v>179</v>
      </c>
      <c r="C131" t="s">
        <v>613</v>
      </c>
      <c r="D131">
        <v>1</v>
      </c>
    </row>
    <row r="132" spans="1:4">
      <c r="A132">
        <v>3043</v>
      </c>
      <c r="B132" t="s">
        <v>180</v>
      </c>
      <c r="C132" t="s">
        <v>613</v>
      </c>
      <c r="D132">
        <v>1</v>
      </c>
    </row>
    <row r="133" spans="1:4">
      <c r="A133">
        <v>3044</v>
      </c>
      <c r="B133" t="s">
        <v>181</v>
      </c>
      <c r="C133" t="s">
        <v>613</v>
      </c>
      <c r="D133">
        <v>1</v>
      </c>
    </row>
    <row r="134" spans="1:4">
      <c r="A134">
        <v>3045</v>
      </c>
      <c r="B134" t="s">
        <v>182</v>
      </c>
      <c r="C134" t="s">
        <v>613</v>
      </c>
      <c r="D134">
        <v>1</v>
      </c>
    </row>
    <row r="135" spans="1:4">
      <c r="A135">
        <v>3046</v>
      </c>
      <c r="B135" t="s">
        <v>183</v>
      </c>
      <c r="C135" t="s">
        <v>613</v>
      </c>
      <c r="D135">
        <v>1</v>
      </c>
    </row>
    <row r="136" spans="1:4">
      <c r="A136">
        <v>3047</v>
      </c>
      <c r="B136" t="s">
        <v>184</v>
      </c>
      <c r="C136" t="s">
        <v>613</v>
      </c>
      <c r="D136">
        <v>1</v>
      </c>
    </row>
    <row r="137" spans="1:4">
      <c r="A137">
        <v>3048</v>
      </c>
      <c r="B137" t="s">
        <v>185</v>
      </c>
      <c r="C137" t="s">
        <v>613</v>
      </c>
      <c r="D137">
        <v>1</v>
      </c>
    </row>
    <row r="138" spans="1:4">
      <c r="A138">
        <v>3049</v>
      </c>
      <c r="B138" t="s">
        <v>186</v>
      </c>
      <c r="C138" t="s">
        <v>613</v>
      </c>
      <c r="D138">
        <v>1</v>
      </c>
    </row>
    <row r="139" spans="1:4">
      <c r="A139">
        <v>3050</v>
      </c>
      <c r="B139" t="s">
        <v>187</v>
      </c>
      <c r="C139" t="s">
        <v>613</v>
      </c>
      <c r="D139">
        <v>1</v>
      </c>
    </row>
    <row r="140" spans="1:4">
      <c r="A140">
        <v>3051</v>
      </c>
      <c r="B140" t="s">
        <v>188</v>
      </c>
      <c r="C140" t="s">
        <v>613</v>
      </c>
      <c r="D140">
        <v>1</v>
      </c>
    </row>
    <row r="141" spans="1:4">
      <c r="A141">
        <v>3052</v>
      </c>
      <c r="B141" t="s">
        <v>599</v>
      </c>
      <c r="C141" t="s">
        <v>613</v>
      </c>
      <c r="D141">
        <v>1</v>
      </c>
    </row>
    <row r="142" spans="1:4">
      <c r="A142">
        <v>3053</v>
      </c>
      <c r="B142" t="s">
        <v>165</v>
      </c>
      <c r="C142" t="s">
        <v>613</v>
      </c>
      <c r="D142">
        <v>1</v>
      </c>
    </row>
    <row r="143" spans="1:4">
      <c r="A143">
        <v>3054</v>
      </c>
      <c r="B143" t="s">
        <v>166</v>
      </c>
      <c r="C143" t="s">
        <v>613</v>
      </c>
      <c r="D143">
        <v>1</v>
      </c>
    </row>
    <row r="144" spans="1:4">
      <c r="A144">
        <v>3099</v>
      </c>
      <c r="B144" t="s">
        <v>46</v>
      </c>
      <c r="C144" t="s">
        <v>613</v>
      </c>
      <c r="D144">
        <v>1</v>
      </c>
    </row>
    <row r="145" spans="1:4">
      <c r="A145">
        <v>3099</v>
      </c>
      <c r="B145" t="s">
        <v>46</v>
      </c>
      <c r="C145" t="s">
        <v>613</v>
      </c>
      <c r="D145">
        <v>1</v>
      </c>
    </row>
    <row r="146" spans="1:4">
      <c r="A146">
        <v>3401</v>
      </c>
      <c r="B146" t="s">
        <v>136</v>
      </c>
      <c r="C146" t="s">
        <v>614</v>
      </c>
      <c r="D146">
        <v>4</v>
      </c>
    </row>
    <row r="147" spans="1:4">
      <c r="A147">
        <v>3402</v>
      </c>
      <c r="B147" t="s">
        <v>137</v>
      </c>
      <c r="C147" t="s">
        <v>614</v>
      </c>
      <c r="D147">
        <v>4</v>
      </c>
    </row>
    <row r="148" spans="1:4">
      <c r="A148">
        <v>3405</v>
      </c>
      <c r="B148" t="s">
        <v>153</v>
      </c>
      <c r="C148" t="s">
        <v>614</v>
      </c>
      <c r="D148">
        <v>4</v>
      </c>
    </row>
    <row r="149" spans="1:4">
      <c r="A149">
        <v>3407</v>
      </c>
      <c r="B149" t="s">
        <v>154</v>
      </c>
      <c r="C149" t="s">
        <v>614</v>
      </c>
      <c r="D149">
        <v>4</v>
      </c>
    </row>
    <row r="150" spans="1:4">
      <c r="A150">
        <v>3411</v>
      </c>
      <c r="B150" t="s">
        <v>138</v>
      </c>
      <c r="C150" t="s">
        <v>614</v>
      </c>
      <c r="D150">
        <v>4</v>
      </c>
    </row>
    <row r="151" spans="1:4">
      <c r="A151">
        <v>3412</v>
      </c>
      <c r="B151" t="s">
        <v>139</v>
      </c>
      <c r="C151" t="s">
        <v>614</v>
      </c>
      <c r="D151">
        <v>4</v>
      </c>
    </row>
    <row r="152" spans="1:4">
      <c r="A152">
        <v>3413</v>
      </c>
      <c r="B152" t="s">
        <v>140</v>
      </c>
      <c r="C152" t="s">
        <v>614</v>
      </c>
      <c r="D152">
        <v>4</v>
      </c>
    </row>
    <row r="153" spans="1:4">
      <c r="A153">
        <v>3414</v>
      </c>
      <c r="B153" t="s">
        <v>590</v>
      </c>
      <c r="C153" t="s">
        <v>614</v>
      </c>
      <c r="D153">
        <v>4</v>
      </c>
    </row>
    <row r="154" spans="1:4">
      <c r="A154">
        <v>3415</v>
      </c>
      <c r="B154" t="s">
        <v>591</v>
      </c>
      <c r="C154" t="s">
        <v>614</v>
      </c>
      <c r="D154">
        <v>4</v>
      </c>
    </row>
    <row r="155" spans="1:4">
      <c r="A155">
        <v>3416</v>
      </c>
      <c r="B155" t="s">
        <v>592</v>
      </c>
      <c r="C155" t="s">
        <v>614</v>
      </c>
      <c r="D155">
        <v>4</v>
      </c>
    </row>
    <row r="156" spans="1:4">
      <c r="A156">
        <v>3417</v>
      </c>
      <c r="B156" t="s">
        <v>141</v>
      </c>
      <c r="C156" t="s">
        <v>614</v>
      </c>
      <c r="D156">
        <v>4</v>
      </c>
    </row>
    <row r="157" spans="1:4">
      <c r="A157">
        <v>3418</v>
      </c>
      <c r="B157" t="s">
        <v>142</v>
      </c>
      <c r="C157" t="s">
        <v>614</v>
      </c>
      <c r="D157">
        <v>4</v>
      </c>
    </row>
    <row r="158" spans="1:4">
      <c r="A158">
        <v>3419</v>
      </c>
      <c r="B158" t="s">
        <v>121</v>
      </c>
      <c r="C158" t="s">
        <v>614</v>
      </c>
      <c r="D158">
        <v>4</v>
      </c>
    </row>
    <row r="159" spans="1:4">
      <c r="A159">
        <v>3420</v>
      </c>
      <c r="B159" t="s">
        <v>143</v>
      </c>
      <c r="C159" t="s">
        <v>614</v>
      </c>
      <c r="D159">
        <v>4</v>
      </c>
    </row>
    <row r="160" spans="1:4">
      <c r="A160">
        <v>3421</v>
      </c>
      <c r="B160" t="s">
        <v>144</v>
      </c>
      <c r="C160" t="s">
        <v>614</v>
      </c>
      <c r="D160">
        <v>4</v>
      </c>
    </row>
    <row r="161" spans="1:4">
      <c r="A161">
        <v>3422</v>
      </c>
      <c r="B161" t="s">
        <v>145</v>
      </c>
      <c r="C161" t="s">
        <v>614</v>
      </c>
      <c r="D161">
        <v>4</v>
      </c>
    </row>
    <row r="162" spans="1:4">
      <c r="A162">
        <v>3423</v>
      </c>
      <c r="B162" t="s">
        <v>593</v>
      </c>
      <c r="C162" t="s">
        <v>614</v>
      </c>
      <c r="D162">
        <v>4</v>
      </c>
    </row>
    <row r="163" spans="1:4">
      <c r="A163">
        <v>3424</v>
      </c>
      <c r="B163" t="s">
        <v>146</v>
      </c>
      <c r="C163" t="s">
        <v>614</v>
      </c>
      <c r="D163">
        <v>4</v>
      </c>
    </row>
    <row r="164" spans="1:4">
      <c r="A164">
        <v>3425</v>
      </c>
      <c r="B164" t="s">
        <v>147</v>
      </c>
      <c r="C164" t="s">
        <v>614</v>
      </c>
      <c r="D164">
        <v>4</v>
      </c>
    </row>
    <row r="165" spans="1:4">
      <c r="A165">
        <v>3426</v>
      </c>
      <c r="B165" t="s">
        <v>148</v>
      </c>
      <c r="C165" t="s">
        <v>614</v>
      </c>
      <c r="D165">
        <v>4</v>
      </c>
    </row>
    <row r="166" spans="1:4">
      <c r="A166">
        <v>3427</v>
      </c>
      <c r="B166" t="s">
        <v>149</v>
      </c>
      <c r="C166" t="s">
        <v>614</v>
      </c>
      <c r="D166">
        <v>4</v>
      </c>
    </row>
    <row r="167" spans="1:4">
      <c r="A167">
        <v>3428</v>
      </c>
      <c r="B167" t="s">
        <v>150</v>
      </c>
      <c r="C167" t="s">
        <v>614</v>
      </c>
      <c r="D167">
        <v>4</v>
      </c>
    </row>
    <row r="168" spans="1:4">
      <c r="A168">
        <v>3429</v>
      </c>
      <c r="B168" t="s">
        <v>151</v>
      </c>
      <c r="C168" t="s">
        <v>614</v>
      </c>
      <c r="D168">
        <v>4</v>
      </c>
    </row>
    <row r="169" spans="1:4">
      <c r="A169">
        <v>3430</v>
      </c>
      <c r="B169" t="s">
        <v>152</v>
      </c>
      <c r="C169" t="s">
        <v>614</v>
      </c>
      <c r="D169">
        <v>4</v>
      </c>
    </row>
    <row r="170" spans="1:4">
      <c r="A170">
        <v>3431</v>
      </c>
      <c r="B170" t="s">
        <v>155</v>
      </c>
      <c r="C170" t="s">
        <v>614</v>
      </c>
      <c r="D170">
        <v>4</v>
      </c>
    </row>
    <row r="171" spans="1:4">
      <c r="A171">
        <v>3432</v>
      </c>
      <c r="B171" t="s">
        <v>156</v>
      </c>
      <c r="C171" t="s">
        <v>614</v>
      </c>
      <c r="D171">
        <v>4</v>
      </c>
    </row>
    <row r="172" spans="1:4">
      <c r="A172">
        <v>3433</v>
      </c>
      <c r="B172" t="s">
        <v>594</v>
      </c>
      <c r="C172" t="s">
        <v>614</v>
      </c>
      <c r="D172">
        <v>4</v>
      </c>
    </row>
    <row r="173" spans="1:4">
      <c r="A173">
        <v>3434</v>
      </c>
      <c r="B173" t="s">
        <v>157</v>
      </c>
      <c r="C173" t="s">
        <v>614</v>
      </c>
      <c r="D173">
        <v>4</v>
      </c>
    </row>
    <row r="174" spans="1:4">
      <c r="A174">
        <v>3435</v>
      </c>
      <c r="B174" t="s">
        <v>158</v>
      </c>
      <c r="C174" t="s">
        <v>614</v>
      </c>
      <c r="D174">
        <v>4</v>
      </c>
    </row>
    <row r="175" spans="1:4">
      <c r="A175">
        <v>3436</v>
      </c>
      <c r="B175" t="s">
        <v>595</v>
      </c>
      <c r="C175" t="s">
        <v>614</v>
      </c>
      <c r="D175">
        <v>4</v>
      </c>
    </row>
    <row r="176" spans="1:4">
      <c r="A176">
        <v>3437</v>
      </c>
      <c r="B176" t="s">
        <v>159</v>
      </c>
      <c r="C176" t="s">
        <v>614</v>
      </c>
      <c r="D176">
        <v>4</v>
      </c>
    </row>
    <row r="177" spans="1:4">
      <c r="A177">
        <v>3438</v>
      </c>
      <c r="B177" t="s">
        <v>596</v>
      </c>
      <c r="C177" t="s">
        <v>614</v>
      </c>
      <c r="D177">
        <v>4</v>
      </c>
    </row>
    <row r="178" spans="1:4">
      <c r="A178">
        <v>3439</v>
      </c>
      <c r="B178" t="s">
        <v>160</v>
      </c>
      <c r="C178" t="s">
        <v>614</v>
      </c>
      <c r="D178">
        <v>4</v>
      </c>
    </row>
    <row r="179" spans="1:4">
      <c r="A179">
        <v>3440</v>
      </c>
      <c r="B179" t="s">
        <v>161</v>
      </c>
      <c r="C179" t="s">
        <v>614</v>
      </c>
      <c r="D179">
        <v>4</v>
      </c>
    </row>
    <row r="180" spans="1:4">
      <c r="A180">
        <v>3441</v>
      </c>
      <c r="B180" t="s">
        <v>162</v>
      </c>
      <c r="C180" t="s">
        <v>614</v>
      </c>
      <c r="D180">
        <v>4</v>
      </c>
    </row>
    <row r="181" spans="1:4">
      <c r="A181">
        <v>3442</v>
      </c>
      <c r="B181" t="s">
        <v>163</v>
      </c>
      <c r="C181" t="s">
        <v>614</v>
      </c>
      <c r="D181">
        <v>4</v>
      </c>
    </row>
    <row r="182" spans="1:4">
      <c r="A182">
        <v>3443</v>
      </c>
      <c r="B182" t="s">
        <v>164</v>
      </c>
      <c r="C182" t="s">
        <v>614</v>
      </c>
      <c r="D182">
        <v>4</v>
      </c>
    </row>
    <row r="183" spans="1:4">
      <c r="A183">
        <v>3446</v>
      </c>
      <c r="B183" t="s">
        <v>167</v>
      </c>
      <c r="C183" t="s">
        <v>614</v>
      </c>
      <c r="D183">
        <v>4</v>
      </c>
    </row>
    <row r="184" spans="1:4">
      <c r="A184">
        <v>3447</v>
      </c>
      <c r="B184" t="s">
        <v>168</v>
      </c>
      <c r="C184" t="s">
        <v>614</v>
      </c>
      <c r="D184">
        <v>4</v>
      </c>
    </row>
    <row r="185" spans="1:4">
      <c r="A185">
        <v>3448</v>
      </c>
      <c r="B185" t="s">
        <v>169</v>
      </c>
      <c r="C185" t="s">
        <v>614</v>
      </c>
      <c r="D185">
        <v>4</v>
      </c>
    </row>
    <row r="186" spans="1:4">
      <c r="A186">
        <v>3449</v>
      </c>
      <c r="B186" t="s">
        <v>597</v>
      </c>
      <c r="C186" t="s">
        <v>614</v>
      </c>
      <c r="D186">
        <v>4</v>
      </c>
    </row>
    <row r="187" spans="1:4">
      <c r="A187">
        <v>3450</v>
      </c>
      <c r="B187" t="s">
        <v>170</v>
      </c>
      <c r="C187" t="s">
        <v>614</v>
      </c>
      <c r="D187">
        <v>4</v>
      </c>
    </row>
    <row r="188" spans="1:4">
      <c r="A188">
        <v>3451</v>
      </c>
      <c r="B188" t="s">
        <v>598</v>
      </c>
      <c r="C188" t="s">
        <v>614</v>
      </c>
      <c r="D188">
        <v>4</v>
      </c>
    </row>
    <row r="189" spans="1:4">
      <c r="A189">
        <v>3452</v>
      </c>
      <c r="B189" t="s">
        <v>171</v>
      </c>
      <c r="C189" t="s">
        <v>614</v>
      </c>
      <c r="D189">
        <v>4</v>
      </c>
    </row>
    <row r="190" spans="1:4">
      <c r="A190">
        <v>3453</v>
      </c>
      <c r="B190" t="s">
        <v>172</v>
      </c>
      <c r="C190" t="s">
        <v>614</v>
      </c>
      <c r="D190">
        <v>4</v>
      </c>
    </row>
    <row r="191" spans="1:4">
      <c r="A191">
        <v>3454</v>
      </c>
      <c r="B191" t="s">
        <v>173</v>
      </c>
      <c r="C191" t="s">
        <v>614</v>
      </c>
      <c r="D191">
        <v>4</v>
      </c>
    </row>
    <row r="192" spans="1:4">
      <c r="A192">
        <v>3801</v>
      </c>
      <c r="B192" t="s">
        <v>479</v>
      </c>
      <c r="C192" t="s">
        <v>625</v>
      </c>
      <c r="D192">
        <v>8</v>
      </c>
    </row>
    <row r="193" spans="1:4">
      <c r="A193">
        <v>3802</v>
      </c>
      <c r="B193" t="s">
        <v>189</v>
      </c>
      <c r="C193" t="s">
        <v>625</v>
      </c>
      <c r="D193">
        <v>8</v>
      </c>
    </row>
    <row r="194" spans="1:4">
      <c r="A194">
        <v>3803</v>
      </c>
      <c r="B194" t="s">
        <v>88</v>
      </c>
      <c r="C194" t="s">
        <v>625</v>
      </c>
      <c r="D194">
        <v>8</v>
      </c>
    </row>
    <row r="195" spans="1:4">
      <c r="A195">
        <v>3804</v>
      </c>
      <c r="B195" t="s">
        <v>190</v>
      </c>
      <c r="C195" t="s">
        <v>625</v>
      </c>
      <c r="D195">
        <v>8</v>
      </c>
    </row>
    <row r="196" spans="1:4">
      <c r="A196">
        <v>3805</v>
      </c>
      <c r="B196" t="s">
        <v>191</v>
      </c>
      <c r="C196" t="s">
        <v>625</v>
      </c>
      <c r="D196">
        <v>8</v>
      </c>
    </row>
    <row r="197" spans="1:4">
      <c r="A197">
        <v>3806</v>
      </c>
      <c r="B197" t="s">
        <v>193</v>
      </c>
      <c r="C197" t="s">
        <v>625</v>
      </c>
      <c r="D197">
        <v>8</v>
      </c>
    </row>
    <row r="198" spans="1:4">
      <c r="A198">
        <v>3807</v>
      </c>
      <c r="B198" t="s">
        <v>194</v>
      </c>
      <c r="C198" t="s">
        <v>625</v>
      </c>
      <c r="D198">
        <v>8</v>
      </c>
    </row>
    <row r="199" spans="1:4">
      <c r="A199">
        <v>3808</v>
      </c>
      <c r="B199" t="s">
        <v>195</v>
      </c>
      <c r="C199" t="s">
        <v>625</v>
      </c>
      <c r="D199">
        <v>8</v>
      </c>
    </row>
    <row r="200" spans="1:4">
      <c r="A200">
        <v>3811</v>
      </c>
      <c r="B200" t="s">
        <v>582</v>
      </c>
      <c r="C200" t="s">
        <v>625</v>
      </c>
      <c r="D200">
        <v>8</v>
      </c>
    </row>
    <row r="201" spans="1:4">
      <c r="A201">
        <v>3812</v>
      </c>
      <c r="B201" t="s">
        <v>196</v>
      </c>
      <c r="C201" t="s">
        <v>625</v>
      </c>
      <c r="D201">
        <v>8</v>
      </c>
    </row>
    <row r="202" spans="1:4">
      <c r="A202">
        <v>3813</v>
      </c>
      <c r="B202" t="s">
        <v>197</v>
      </c>
      <c r="C202" t="s">
        <v>625</v>
      </c>
      <c r="D202">
        <v>8</v>
      </c>
    </row>
    <row r="203" spans="1:4">
      <c r="A203">
        <v>3814</v>
      </c>
      <c r="B203" t="s">
        <v>198</v>
      </c>
      <c r="C203" t="s">
        <v>625</v>
      </c>
      <c r="D203">
        <v>8</v>
      </c>
    </row>
    <row r="204" spans="1:4">
      <c r="A204">
        <v>3815</v>
      </c>
      <c r="B204" t="s">
        <v>199</v>
      </c>
      <c r="C204" t="s">
        <v>625</v>
      </c>
      <c r="D204">
        <v>8</v>
      </c>
    </row>
    <row r="205" spans="1:4">
      <c r="A205">
        <v>3816</v>
      </c>
      <c r="B205" t="s">
        <v>200</v>
      </c>
      <c r="C205" t="s">
        <v>625</v>
      </c>
      <c r="D205">
        <v>8</v>
      </c>
    </row>
    <row r="206" spans="1:4">
      <c r="A206">
        <v>3817</v>
      </c>
      <c r="B206" t="s">
        <v>626</v>
      </c>
      <c r="C206" t="s">
        <v>625</v>
      </c>
      <c r="D206">
        <v>8</v>
      </c>
    </row>
    <row r="207" spans="1:4">
      <c r="A207">
        <v>3818</v>
      </c>
      <c r="B207" t="s">
        <v>202</v>
      </c>
      <c r="C207" t="s">
        <v>625</v>
      </c>
      <c r="D207">
        <v>8</v>
      </c>
    </row>
    <row r="208" spans="1:4">
      <c r="A208">
        <v>3819</v>
      </c>
      <c r="B208" t="s">
        <v>203</v>
      </c>
      <c r="C208" t="s">
        <v>625</v>
      </c>
      <c r="D208">
        <v>8</v>
      </c>
    </row>
    <row r="209" spans="1:4">
      <c r="A209">
        <v>3820</v>
      </c>
      <c r="B209" t="s">
        <v>204</v>
      </c>
      <c r="C209" t="s">
        <v>625</v>
      </c>
      <c r="D209">
        <v>8</v>
      </c>
    </row>
    <row r="210" spans="1:4">
      <c r="A210">
        <v>3821</v>
      </c>
      <c r="B210" t="s">
        <v>600</v>
      </c>
      <c r="C210" t="s">
        <v>625</v>
      </c>
      <c r="D210">
        <v>8</v>
      </c>
    </row>
    <row r="211" spans="1:4">
      <c r="A211">
        <v>3822</v>
      </c>
      <c r="B211" t="s">
        <v>205</v>
      </c>
      <c r="C211" t="s">
        <v>625</v>
      </c>
      <c r="D211">
        <v>8</v>
      </c>
    </row>
    <row r="212" spans="1:4">
      <c r="A212">
        <v>3823</v>
      </c>
      <c r="B212" t="s">
        <v>206</v>
      </c>
      <c r="C212" t="s">
        <v>625</v>
      </c>
      <c r="D212">
        <v>8</v>
      </c>
    </row>
    <row r="213" spans="1:4">
      <c r="A213">
        <v>3824</v>
      </c>
      <c r="B213" t="s">
        <v>207</v>
      </c>
      <c r="C213" t="s">
        <v>625</v>
      </c>
      <c r="D213">
        <v>8</v>
      </c>
    </row>
    <row r="214" spans="1:4">
      <c r="A214">
        <v>3825</v>
      </c>
      <c r="B214" t="s">
        <v>208</v>
      </c>
      <c r="C214" t="s">
        <v>625</v>
      </c>
      <c r="D214">
        <v>8</v>
      </c>
    </row>
    <row r="215" spans="1:4">
      <c r="A215">
        <v>4201</v>
      </c>
      <c r="B215" t="s">
        <v>209</v>
      </c>
      <c r="C215" t="s">
        <v>627</v>
      </c>
      <c r="D215">
        <v>9</v>
      </c>
    </row>
    <row r="216" spans="1:4">
      <c r="A216">
        <v>4202</v>
      </c>
      <c r="B216" t="s">
        <v>210</v>
      </c>
      <c r="C216" t="s">
        <v>627</v>
      </c>
      <c r="D216">
        <v>9</v>
      </c>
    </row>
    <row r="217" spans="1:4">
      <c r="A217">
        <v>4203</v>
      </c>
      <c r="B217" t="s">
        <v>211</v>
      </c>
      <c r="C217" t="s">
        <v>627</v>
      </c>
      <c r="D217">
        <v>9</v>
      </c>
    </row>
    <row r="218" spans="1:4">
      <c r="A218">
        <v>4204</v>
      </c>
      <c r="B218" t="s">
        <v>221</v>
      </c>
      <c r="C218" t="s">
        <v>627</v>
      </c>
      <c r="D218">
        <v>9</v>
      </c>
    </row>
    <row r="219" spans="1:4">
      <c r="A219">
        <v>4205</v>
      </c>
      <c r="B219" t="s">
        <v>225</v>
      </c>
      <c r="C219" t="s">
        <v>627</v>
      </c>
      <c r="D219">
        <v>9</v>
      </c>
    </row>
    <row r="220" spans="1:4">
      <c r="A220">
        <v>4206</v>
      </c>
      <c r="B220" t="s">
        <v>222</v>
      </c>
      <c r="C220" t="s">
        <v>627</v>
      </c>
      <c r="D220">
        <v>9</v>
      </c>
    </row>
    <row r="221" spans="1:4">
      <c r="A221">
        <v>4207</v>
      </c>
      <c r="B221" t="s">
        <v>223</v>
      </c>
      <c r="C221" t="s">
        <v>627</v>
      </c>
      <c r="D221">
        <v>9</v>
      </c>
    </row>
    <row r="222" spans="1:4">
      <c r="A222">
        <v>4211</v>
      </c>
      <c r="B222" t="s">
        <v>212</v>
      </c>
      <c r="C222" t="s">
        <v>627</v>
      </c>
      <c r="D222">
        <v>9</v>
      </c>
    </row>
    <row r="223" spans="1:4">
      <c r="A223">
        <v>4212</v>
      </c>
      <c r="B223" t="s">
        <v>601</v>
      </c>
      <c r="C223" t="s">
        <v>627</v>
      </c>
      <c r="D223">
        <v>9</v>
      </c>
    </row>
    <row r="224" spans="1:4">
      <c r="A224">
        <v>4213</v>
      </c>
      <c r="B224" t="s">
        <v>583</v>
      </c>
      <c r="C224" t="s">
        <v>627</v>
      </c>
      <c r="D224">
        <v>9</v>
      </c>
    </row>
    <row r="225" spans="1:4">
      <c r="A225">
        <v>4214</v>
      </c>
      <c r="B225" t="s">
        <v>213</v>
      </c>
      <c r="C225" t="s">
        <v>627</v>
      </c>
      <c r="D225">
        <v>9</v>
      </c>
    </row>
    <row r="226" spans="1:4">
      <c r="A226">
        <v>4215</v>
      </c>
      <c r="B226" t="s">
        <v>214</v>
      </c>
      <c r="C226" t="s">
        <v>627</v>
      </c>
      <c r="D226">
        <v>9</v>
      </c>
    </row>
    <row r="227" spans="1:4">
      <c r="A227">
        <v>4216</v>
      </c>
      <c r="B227" t="s">
        <v>215</v>
      </c>
      <c r="C227" t="s">
        <v>627</v>
      </c>
      <c r="D227">
        <v>9</v>
      </c>
    </row>
    <row r="228" spans="1:4">
      <c r="A228">
        <v>4217</v>
      </c>
      <c r="B228" t="s">
        <v>216</v>
      </c>
      <c r="C228" t="s">
        <v>627</v>
      </c>
      <c r="D228">
        <v>9</v>
      </c>
    </row>
    <row r="229" spans="1:4">
      <c r="A229">
        <v>4218</v>
      </c>
      <c r="B229" t="s">
        <v>217</v>
      </c>
      <c r="C229" t="s">
        <v>627</v>
      </c>
      <c r="D229">
        <v>9</v>
      </c>
    </row>
    <row r="230" spans="1:4">
      <c r="A230">
        <v>4219</v>
      </c>
      <c r="B230" t="s">
        <v>602</v>
      </c>
      <c r="C230" t="s">
        <v>627</v>
      </c>
      <c r="D230">
        <v>9</v>
      </c>
    </row>
    <row r="231" spans="1:4">
      <c r="A231">
        <v>4220</v>
      </c>
      <c r="B231" t="s">
        <v>218</v>
      </c>
      <c r="C231" t="s">
        <v>627</v>
      </c>
      <c r="D231">
        <v>9</v>
      </c>
    </row>
    <row r="232" spans="1:4">
      <c r="A232">
        <v>4221</v>
      </c>
      <c r="B232" t="s">
        <v>219</v>
      </c>
      <c r="C232" t="s">
        <v>627</v>
      </c>
      <c r="D232">
        <v>9</v>
      </c>
    </row>
    <row r="233" spans="1:4">
      <c r="A233">
        <v>4222</v>
      </c>
      <c r="B233" t="s">
        <v>220</v>
      </c>
      <c r="C233" t="s">
        <v>627</v>
      </c>
      <c r="D233">
        <v>9</v>
      </c>
    </row>
    <row r="234" spans="1:4">
      <c r="A234">
        <v>4223</v>
      </c>
      <c r="B234" t="s">
        <v>224</v>
      </c>
      <c r="C234" t="s">
        <v>627</v>
      </c>
      <c r="D234">
        <v>9</v>
      </c>
    </row>
    <row r="235" spans="1:4">
      <c r="A235">
        <v>4224</v>
      </c>
      <c r="B235" t="s">
        <v>603</v>
      </c>
      <c r="C235" t="s">
        <v>627</v>
      </c>
      <c r="D235">
        <v>9</v>
      </c>
    </row>
    <row r="236" spans="1:4">
      <c r="A236">
        <v>4225</v>
      </c>
      <c r="B236" t="s">
        <v>226</v>
      </c>
      <c r="C236" t="s">
        <v>627</v>
      </c>
      <c r="D236">
        <v>9</v>
      </c>
    </row>
    <row r="237" spans="1:4">
      <c r="A237">
        <v>4226</v>
      </c>
      <c r="B237" t="s">
        <v>227</v>
      </c>
      <c r="C237" t="s">
        <v>627</v>
      </c>
      <c r="D237">
        <v>9</v>
      </c>
    </row>
    <row r="238" spans="1:4">
      <c r="A238">
        <v>4227</v>
      </c>
      <c r="B238" t="s">
        <v>228</v>
      </c>
      <c r="C238" t="s">
        <v>627</v>
      </c>
      <c r="D238">
        <v>9</v>
      </c>
    </row>
    <row r="239" spans="1:4">
      <c r="A239">
        <v>4228</v>
      </c>
      <c r="B239" t="s">
        <v>229</v>
      </c>
      <c r="C239" t="s">
        <v>627</v>
      </c>
      <c r="D239">
        <v>9</v>
      </c>
    </row>
    <row r="240" spans="1:4">
      <c r="A240">
        <v>4601</v>
      </c>
      <c r="B240" t="s">
        <v>250</v>
      </c>
      <c r="C240" t="s">
        <v>628</v>
      </c>
      <c r="D240">
        <v>14</v>
      </c>
    </row>
    <row r="241" spans="1:4">
      <c r="A241">
        <v>4602</v>
      </c>
      <c r="B241" t="s">
        <v>629</v>
      </c>
      <c r="C241" t="s">
        <v>628</v>
      </c>
      <c r="D241">
        <v>14</v>
      </c>
    </row>
    <row r="242" spans="1:4">
      <c r="A242">
        <v>4611</v>
      </c>
      <c r="B242" t="s">
        <v>251</v>
      </c>
      <c r="C242" t="s">
        <v>628</v>
      </c>
      <c r="D242">
        <v>14</v>
      </c>
    </row>
    <row r="243" spans="1:4">
      <c r="A243">
        <v>4612</v>
      </c>
      <c r="B243" t="s">
        <v>252</v>
      </c>
      <c r="C243" t="s">
        <v>628</v>
      </c>
      <c r="D243">
        <v>14</v>
      </c>
    </row>
    <row r="244" spans="1:4">
      <c r="A244">
        <v>4613</v>
      </c>
      <c r="B244" t="s">
        <v>253</v>
      </c>
      <c r="C244" t="s">
        <v>628</v>
      </c>
      <c r="D244">
        <v>14</v>
      </c>
    </row>
    <row r="245" spans="1:4">
      <c r="A245">
        <v>4614</v>
      </c>
      <c r="B245" t="s">
        <v>254</v>
      </c>
      <c r="C245" t="s">
        <v>628</v>
      </c>
      <c r="D245">
        <v>14</v>
      </c>
    </row>
    <row r="246" spans="1:4">
      <c r="A246">
        <v>4615</v>
      </c>
      <c r="B246" t="s">
        <v>255</v>
      </c>
      <c r="C246" t="s">
        <v>628</v>
      </c>
      <c r="D246">
        <v>14</v>
      </c>
    </row>
    <row r="247" spans="1:4">
      <c r="A247">
        <v>4616</v>
      </c>
      <c r="B247" t="s">
        <v>256</v>
      </c>
      <c r="C247" t="s">
        <v>628</v>
      </c>
      <c r="D247">
        <v>14</v>
      </c>
    </row>
    <row r="248" spans="1:4">
      <c r="A248">
        <v>4617</v>
      </c>
      <c r="B248" t="s">
        <v>257</v>
      </c>
      <c r="C248" t="s">
        <v>628</v>
      </c>
      <c r="D248">
        <v>14</v>
      </c>
    </row>
    <row r="249" spans="1:4">
      <c r="A249">
        <v>4618</v>
      </c>
      <c r="B249" t="s">
        <v>258</v>
      </c>
      <c r="C249" t="s">
        <v>628</v>
      </c>
      <c r="D249">
        <v>14</v>
      </c>
    </row>
    <row r="250" spans="1:4">
      <c r="A250">
        <v>4619</v>
      </c>
      <c r="B250" t="s">
        <v>606</v>
      </c>
      <c r="C250" t="s">
        <v>628</v>
      </c>
      <c r="D250">
        <v>14</v>
      </c>
    </row>
    <row r="251" spans="1:4">
      <c r="A251">
        <v>4620</v>
      </c>
      <c r="B251" t="s">
        <v>259</v>
      </c>
      <c r="C251" t="s">
        <v>628</v>
      </c>
      <c r="D251">
        <v>14</v>
      </c>
    </row>
    <row r="252" spans="1:4">
      <c r="A252">
        <v>4621</v>
      </c>
      <c r="B252" t="s">
        <v>260</v>
      </c>
      <c r="C252" t="s">
        <v>628</v>
      </c>
      <c r="D252">
        <v>14</v>
      </c>
    </row>
    <row r="253" spans="1:4">
      <c r="A253">
        <v>4622</v>
      </c>
      <c r="B253" t="s">
        <v>261</v>
      </c>
      <c r="C253" t="s">
        <v>628</v>
      </c>
      <c r="D253">
        <v>14</v>
      </c>
    </row>
    <row r="254" spans="1:4">
      <c r="A254">
        <v>4623</v>
      </c>
      <c r="B254" t="s">
        <v>262</v>
      </c>
      <c r="C254" t="s">
        <v>628</v>
      </c>
      <c r="D254">
        <v>14</v>
      </c>
    </row>
    <row r="255" spans="1:4">
      <c r="A255">
        <v>4624</v>
      </c>
      <c r="B255" t="s">
        <v>630</v>
      </c>
      <c r="C255" t="s">
        <v>628</v>
      </c>
      <c r="D255">
        <v>14</v>
      </c>
    </row>
    <row r="256" spans="1:4">
      <c r="A256">
        <v>4625</v>
      </c>
      <c r="B256" t="s">
        <v>263</v>
      </c>
      <c r="C256" t="s">
        <v>628</v>
      </c>
      <c r="D256">
        <v>14</v>
      </c>
    </row>
    <row r="257" spans="1:4">
      <c r="A257">
        <v>4626</v>
      </c>
      <c r="B257" t="s">
        <v>268</v>
      </c>
      <c r="C257" t="s">
        <v>628</v>
      </c>
      <c r="D257">
        <v>14</v>
      </c>
    </row>
    <row r="258" spans="1:4">
      <c r="A258">
        <v>4627</v>
      </c>
      <c r="B258" t="s">
        <v>264</v>
      </c>
      <c r="C258" t="s">
        <v>628</v>
      </c>
      <c r="D258">
        <v>14</v>
      </c>
    </row>
    <row r="259" spans="1:4">
      <c r="A259">
        <v>4628</v>
      </c>
      <c r="B259" t="s">
        <v>265</v>
      </c>
      <c r="C259" t="s">
        <v>628</v>
      </c>
      <c r="D259">
        <v>14</v>
      </c>
    </row>
    <row r="260" spans="1:4">
      <c r="A260">
        <v>4629</v>
      </c>
      <c r="B260" t="s">
        <v>266</v>
      </c>
      <c r="C260" t="s">
        <v>628</v>
      </c>
      <c r="D260">
        <v>14</v>
      </c>
    </row>
    <row r="261" spans="1:4">
      <c r="A261">
        <v>4630</v>
      </c>
      <c r="B261" t="s">
        <v>267</v>
      </c>
      <c r="C261" t="s">
        <v>628</v>
      </c>
      <c r="D261">
        <v>14</v>
      </c>
    </row>
    <row r="262" spans="1:4">
      <c r="A262">
        <v>4631</v>
      </c>
      <c r="B262" t="s">
        <v>631</v>
      </c>
      <c r="C262" t="s">
        <v>628</v>
      </c>
      <c r="D262">
        <v>14</v>
      </c>
    </row>
    <row r="263" spans="1:4">
      <c r="A263">
        <v>4632</v>
      </c>
      <c r="B263" t="s">
        <v>607</v>
      </c>
      <c r="C263" t="s">
        <v>628</v>
      </c>
      <c r="D263">
        <v>14</v>
      </c>
    </row>
    <row r="264" spans="1:4">
      <c r="A264">
        <v>4633</v>
      </c>
      <c r="B264" t="s">
        <v>269</v>
      </c>
      <c r="C264" t="s">
        <v>628</v>
      </c>
      <c r="D264">
        <v>14</v>
      </c>
    </row>
    <row r="265" spans="1:4">
      <c r="A265">
        <v>4634</v>
      </c>
      <c r="B265" t="s">
        <v>270</v>
      </c>
      <c r="C265" t="s">
        <v>628</v>
      </c>
      <c r="D265">
        <v>14</v>
      </c>
    </row>
    <row r="266" spans="1:4">
      <c r="A266">
        <v>4635</v>
      </c>
      <c r="B266" t="s">
        <v>271</v>
      </c>
      <c r="C266" t="s">
        <v>628</v>
      </c>
      <c r="D266">
        <v>14</v>
      </c>
    </row>
    <row r="267" spans="1:4">
      <c r="A267">
        <v>4636</v>
      </c>
      <c r="B267" t="s">
        <v>272</v>
      </c>
      <c r="C267" t="s">
        <v>628</v>
      </c>
      <c r="D267">
        <v>14</v>
      </c>
    </row>
    <row r="268" spans="1:4">
      <c r="A268">
        <v>4637</v>
      </c>
      <c r="B268" t="s">
        <v>273</v>
      </c>
      <c r="C268" t="s">
        <v>628</v>
      </c>
      <c r="D268">
        <v>14</v>
      </c>
    </row>
    <row r="269" spans="1:4">
      <c r="A269">
        <v>4638</v>
      </c>
      <c r="B269" t="s">
        <v>274</v>
      </c>
      <c r="C269" t="s">
        <v>628</v>
      </c>
      <c r="D269">
        <v>14</v>
      </c>
    </row>
    <row r="270" spans="1:4">
      <c r="A270">
        <v>4639</v>
      </c>
      <c r="B270" t="s">
        <v>275</v>
      </c>
      <c r="C270" t="s">
        <v>628</v>
      </c>
      <c r="D270">
        <v>14</v>
      </c>
    </row>
    <row r="271" spans="1:4">
      <c r="A271">
        <v>4640</v>
      </c>
      <c r="B271" t="s">
        <v>276</v>
      </c>
      <c r="C271" t="s">
        <v>628</v>
      </c>
      <c r="D271">
        <v>14</v>
      </c>
    </row>
    <row r="272" spans="1:4">
      <c r="A272">
        <v>4641</v>
      </c>
      <c r="B272" t="s">
        <v>277</v>
      </c>
      <c r="C272" t="s">
        <v>628</v>
      </c>
      <c r="D272">
        <v>14</v>
      </c>
    </row>
    <row r="273" spans="1:4">
      <c r="A273">
        <v>4642</v>
      </c>
      <c r="B273" t="s">
        <v>278</v>
      </c>
      <c r="C273" t="s">
        <v>628</v>
      </c>
      <c r="D273">
        <v>14</v>
      </c>
    </row>
    <row r="274" spans="1:4">
      <c r="A274">
        <v>4643</v>
      </c>
      <c r="B274" t="s">
        <v>279</v>
      </c>
      <c r="C274" t="s">
        <v>628</v>
      </c>
      <c r="D274">
        <v>14</v>
      </c>
    </row>
    <row r="275" spans="1:4">
      <c r="A275">
        <v>4644</v>
      </c>
      <c r="B275" t="s">
        <v>280</v>
      </c>
      <c r="C275" t="s">
        <v>628</v>
      </c>
      <c r="D275">
        <v>14</v>
      </c>
    </row>
    <row r="276" spans="1:4">
      <c r="A276">
        <v>4645</v>
      </c>
      <c r="B276" t="s">
        <v>281</v>
      </c>
      <c r="C276" t="s">
        <v>628</v>
      </c>
      <c r="D276">
        <v>14</v>
      </c>
    </row>
    <row r="277" spans="1:4">
      <c r="A277">
        <v>4646</v>
      </c>
      <c r="B277" t="s">
        <v>282</v>
      </c>
      <c r="C277" t="s">
        <v>628</v>
      </c>
      <c r="D277">
        <v>14</v>
      </c>
    </row>
    <row r="278" spans="1:4">
      <c r="A278">
        <v>4647</v>
      </c>
      <c r="B278" t="s">
        <v>632</v>
      </c>
      <c r="C278" t="s">
        <v>628</v>
      </c>
      <c r="D278">
        <v>14</v>
      </c>
    </row>
    <row r="279" spans="1:4">
      <c r="A279">
        <v>4648</v>
      </c>
      <c r="B279" t="s">
        <v>283</v>
      </c>
      <c r="C279" t="s">
        <v>628</v>
      </c>
      <c r="D279">
        <v>14</v>
      </c>
    </row>
    <row r="280" spans="1:4">
      <c r="A280">
        <v>4649</v>
      </c>
      <c r="B280" t="s">
        <v>633</v>
      </c>
      <c r="C280" t="s">
        <v>628</v>
      </c>
      <c r="D280">
        <v>14</v>
      </c>
    </row>
    <row r="281" spans="1:4">
      <c r="A281">
        <v>4650</v>
      </c>
      <c r="B281" t="s">
        <v>284</v>
      </c>
      <c r="C281" t="s">
        <v>628</v>
      </c>
      <c r="D281">
        <v>14</v>
      </c>
    </row>
    <row r="282" spans="1:4">
      <c r="A282">
        <v>4651</v>
      </c>
      <c r="B282" t="s">
        <v>634</v>
      </c>
      <c r="C282" t="s">
        <v>628</v>
      </c>
      <c r="D282">
        <v>14</v>
      </c>
    </row>
    <row r="283" spans="1:4">
      <c r="A283">
        <v>5001</v>
      </c>
      <c r="B283" t="s">
        <v>309</v>
      </c>
      <c r="C283" t="s">
        <v>581</v>
      </c>
      <c r="D283">
        <v>16</v>
      </c>
    </row>
    <row r="284" spans="1:4">
      <c r="A284">
        <v>5006</v>
      </c>
      <c r="B284" t="s">
        <v>321</v>
      </c>
      <c r="C284" t="s">
        <v>581</v>
      </c>
      <c r="D284">
        <v>16</v>
      </c>
    </row>
    <row r="285" spans="1:4">
      <c r="A285">
        <v>5007</v>
      </c>
      <c r="B285" t="s">
        <v>322</v>
      </c>
      <c r="C285" t="s">
        <v>581</v>
      </c>
      <c r="D285">
        <v>16</v>
      </c>
    </row>
    <row r="286" spans="1:4">
      <c r="A286">
        <v>5014</v>
      </c>
      <c r="B286" t="s">
        <v>311</v>
      </c>
      <c r="C286" t="s">
        <v>581</v>
      </c>
      <c r="D286">
        <v>16</v>
      </c>
    </row>
    <row r="287" spans="1:4">
      <c r="A287">
        <v>5020</v>
      </c>
      <c r="B287" t="s">
        <v>456</v>
      </c>
      <c r="C287" t="s">
        <v>581</v>
      </c>
      <c r="D287">
        <v>16</v>
      </c>
    </row>
    <row r="288" spans="1:4">
      <c r="A288">
        <v>5021</v>
      </c>
      <c r="B288" t="s">
        <v>78</v>
      </c>
      <c r="C288" t="s">
        <v>581</v>
      </c>
      <c r="D288">
        <v>16</v>
      </c>
    </row>
    <row r="289" spans="1:4">
      <c r="A289">
        <v>5022</v>
      </c>
      <c r="B289" t="s">
        <v>314</v>
      </c>
      <c r="C289" t="s">
        <v>581</v>
      </c>
      <c r="D289">
        <v>16</v>
      </c>
    </row>
    <row r="290" spans="1:4">
      <c r="A290">
        <v>5025</v>
      </c>
      <c r="B290" t="s">
        <v>50</v>
      </c>
      <c r="C290" t="s">
        <v>581</v>
      </c>
      <c r="D290">
        <v>16</v>
      </c>
    </row>
    <row r="291" spans="1:4">
      <c r="A291">
        <v>5026</v>
      </c>
      <c r="B291" t="s">
        <v>315</v>
      </c>
      <c r="C291" t="s">
        <v>581</v>
      </c>
      <c r="D291">
        <v>16</v>
      </c>
    </row>
    <row r="292" spans="1:4">
      <c r="A292">
        <v>5027</v>
      </c>
      <c r="B292" t="s">
        <v>316</v>
      </c>
      <c r="C292" t="s">
        <v>581</v>
      </c>
      <c r="D292">
        <v>16</v>
      </c>
    </row>
    <row r="293" spans="1:4">
      <c r="A293">
        <v>5028</v>
      </c>
      <c r="B293" t="s">
        <v>317</v>
      </c>
      <c r="C293" t="s">
        <v>581</v>
      </c>
      <c r="D293">
        <v>16</v>
      </c>
    </row>
    <row r="294" spans="1:4">
      <c r="A294">
        <v>5029</v>
      </c>
      <c r="B294" t="s">
        <v>318</v>
      </c>
      <c r="C294" t="s">
        <v>581</v>
      </c>
      <c r="D294">
        <v>16</v>
      </c>
    </row>
    <row r="295" spans="1:4">
      <c r="A295">
        <v>5031</v>
      </c>
      <c r="B295" t="s">
        <v>85</v>
      </c>
      <c r="C295" t="s">
        <v>581</v>
      </c>
      <c r="D295">
        <v>16</v>
      </c>
    </row>
    <row r="296" spans="1:4">
      <c r="A296">
        <v>5032</v>
      </c>
      <c r="B296" t="s">
        <v>319</v>
      </c>
      <c r="C296" t="s">
        <v>581</v>
      </c>
      <c r="D296">
        <v>16</v>
      </c>
    </row>
    <row r="297" spans="1:4">
      <c r="A297">
        <v>5033</v>
      </c>
      <c r="B297" t="s">
        <v>320</v>
      </c>
      <c r="C297" t="s">
        <v>581</v>
      </c>
      <c r="D297">
        <v>16</v>
      </c>
    </row>
    <row r="298" spans="1:4">
      <c r="A298">
        <v>5034</v>
      </c>
      <c r="B298" t="s">
        <v>323</v>
      </c>
      <c r="C298" t="s">
        <v>581</v>
      </c>
      <c r="D298">
        <v>16</v>
      </c>
    </row>
    <row r="299" spans="1:4">
      <c r="A299">
        <v>5035</v>
      </c>
      <c r="B299" t="s">
        <v>324</v>
      </c>
      <c r="C299" t="s">
        <v>581</v>
      </c>
      <c r="D299">
        <v>16</v>
      </c>
    </row>
    <row r="300" spans="1:4">
      <c r="A300">
        <v>5036</v>
      </c>
      <c r="B300" t="s">
        <v>325</v>
      </c>
      <c r="C300" t="s">
        <v>581</v>
      </c>
      <c r="D300">
        <v>16</v>
      </c>
    </row>
    <row r="301" spans="1:4">
      <c r="A301">
        <v>5037</v>
      </c>
      <c r="B301" t="s">
        <v>326</v>
      </c>
      <c r="C301" t="s">
        <v>581</v>
      </c>
      <c r="D301">
        <v>16</v>
      </c>
    </row>
    <row r="302" spans="1:4">
      <c r="A302">
        <v>5038</v>
      </c>
      <c r="B302" t="s">
        <v>327</v>
      </c>
      <c r="C302" t="s">
        <v>581</v>
      </c>
      <c r="D302">
        <v>16</v>
      </c>
    </row>
    <row r="303" spans="1:4">
      <c r="A303">
        <v>5041</v>
      </c>
      <c r="B303" t="s">
        <v>329</v>
      </c>
      <c r="C303" t="s">
        <v>581</v>
      </c>
      <c r="D303">
        <v>16</v>
      </c>
    </row>
    <row r="304" spans="1:4">
      <c r="A304">
        <v>5042</v>
      </c>
      <c r="B304" t="s">
        <v>330</v>
      </c>
      <c r="C304" t="s">
        <v>581</v>
      </c>
      <c r="D304">
        <v>16</v>
      </c>
    </row>
    <row r="305" spans="1:4">
      <c r="A305">
        <v>5043</v>
      </c>
      <c r="B305" t="s">
        <v>331</v>
      </c>
      <c r="C305" t="s">
        <v>581</v>
      </c>
      <c r="D305">
        <v>16</v>
      </c>
    </row>
    <row r="306" spans="1:4">
      <c r="A306">
        <v>5044</v>
      </c>
      <c r="B306" t="s">
        <v>332</v>
      </c>
      <c r="C306" t="s">
        <v>581</v>
      </c>
      <c r="D306">
        <v>16</v>
      </c>
    </row>
    <row r="307" spans="1:4">
      <c r="A307">
        <v>5045</v>
      </c>
      <c r="B307" t="s">
        <v>333</v>
      </c>
      <c r="C307" t="s">
        <v>581</v>
      </c>
      <c r="D307">
        <v>16</v>
      </c>
    </row>
    <row r="308" spans="1:4">
      <c r="A308">
        <v>5046</v>
      </c>
      <c r="B308" t="s">
        <v>334</v>
      </c>
      <c r="C308" t="s">
        <v>581</v>
      </c>
      <c r="D308">
        <v>16</v>
      </c>
    </row>
    <row r="309" spans="1:4">
      <c r="A309">
        <v>5047</v>
      </c>
      <c r="B309" t="s">
        <v>335</v>
      </c>
      <c r="C309" t="s">
        <v>581</v>
      </c>
      <c r="D309">
        <v>16</v>
      </c>
    </row>
    <row r="310" spans="1:4">
      <c r="A310">
        <v>5049</v>
      </c>
      <c r="B310" t="s">
        <v>336</v>
      </c>
      <c r="C310" t="s">
        <v>581</v>
      </c>
      <c r="D310">
        <v>16</v>
      </c>
    </row>
    <row r="311" spans="1:4">
      <c r="A311">
        <v>5052</v>
      </c>
      <c r="B311" t="s">
        <v>337</v>
      </c>
      <c r="C311" t="s">
        <v>581</v>
      </c>
      <c r="D311">
        <v>16</v>
      </c>
    </row>
    <row r="312" spans="1:4">
      <c r="A312">
        <v>5053</v>
      </c>
      <c r="B312" t="s">
        <v>328</v>
      </c>
      <c r="C312" t="s">
        <v>581</v>
      </c>
      <c r="D312">
        <v>16</v>
      </c>
    </row>
    <row r="313" spans="1:4">
      <c r="A313">
        <v>5054</v>
      </c>
      <c r="B313" t="s">
        <v>612</v>
      </c>
      <c r="C313" t="s">
        <v>581</v>
      </c>
      <c r="D313">
        <v>16</v>
      </c>
    </row>
    <row r="314" spans="1:4">
      <c r="A314">
        <v>5055</v>
      </c>
      <c r="B314" t="s">
        <v>635</v>
      </c>
      <c r="C314" t="s">
        <v>581</v>
      </c>
      <c r="D314">
        <v>16</v>
      </c>
    </row>
    <row r="315" spans="1:4">
      <c r="A315">
        <v>5056</v>
      </c>
      <c r="B315" t="s">
        <v>310</v>
      </c>
      <c r="C315" t="s">
        <v>581</v>
      </c>
      <c r="D315">
        <v>16</v>
      </c>
    </row>
    <row r="316" spans="1:4">
      <c r="A316">
        <v>5057</v>
      </c>
      <c r="B316" t="s">
        <v>312</v>
      </c>
      <c r="C316" t="s">
        <v>581</v>
      </c>
      <c r="D316">
        <v>16</v>
      </c>
    </row>
    <row r="317" spans="1:4">
      <c r="A317">
        <v>5058</v>
      </c>
      <c r="B317" t="s">
        <v>313</v>
      </c>
      <c r="C317" t="s">
        <v>581</v>
      </c>
      <c r="D317">
        <v>16</v>
      </c>
    </row>
    <row r="318" spans="1:4">
      <c r="A318">
        <v>5059</v>
      </c>
      <c r="B318" t="s">
        <v>636</v>
      </c>
      <c r="C318" t="s">
        <v>581</v>
      </c>
      <c r="D318">
        <v>16</v>
      </c>
    </row>
    <row r="319" spans="1:4">
      <c r="A319">
        <v>5060</v>
      </c>
      <c r="B319" t="s">
        <v>637</v>
      </c>
      <c r="C319" t="s">
        <v>581</v>
      </c>
      <c r="D319">
        <v>16</v>
      </c>
    </row>
    <row r="320" spans="1:4">
      <c r="A320">
        <v>5061</v>
      </c>
      <c r="B320" t="s">
        <v>306</v>
      </c>
      <c r="C320" t="s">
        <v>581</v>
      </c>
      <c r="D320">
        <v>16</v>
      </c>
    </row>
    <row r="321" spans="1:4">
      <c r="A321">
        <v>5401</v>
      </c>
      <c r="B321" t="s">
        <v>374</v>
      </c>
      <c r="C321" t="s">
        <v>638</v>
      </c>
      <c r="D321">
        <v>54</v>
      </c>
    </row>
    <row r="322" spans="1:4">
      <c r="A322">
        <v>5402</v>
      </c>
      <c r="B322" t="s">
        <v>373</v>
      </c>
      <c r="C322" t="s">
        <v>638</v>
      </c>
      <c r="D322">
        <v>54</v>
      </c>
    </row>
    <row r="323" spans="1:4">
      <c r="A323">
        <v>5403</v>
      </c>
      <c r="B323" t="s">
        <v>394</v>
      </c>
      <c r="C323" t="s">
        <v>638</v>
      </c>
      <c r="D323">
        <v>54</v>
      </c>
    </row>
    <row r="324" spans="1:4">
      <c r="A324">
        <v>5404</v>
      </c>
      <c r="B324" t="s">
        <v>391</v>
      </c>
      <c r="C324" t="s">
        <v>638</v>
      </c>
      <c r="D324">
        <v>54</v>
      </c>
    </row>
    <row r="325" spans="1:4">
      <c r="A325">
        <v>5405</v>
      </c>
      <c r="B325" t="s">
        <v>392</v>
      </c>
      <c r="C325" t="s">
        <v>638</v>
      </c>
      <c r="D325">
        <v>54</v>
      </c>
    </row>
    <row r="326" spans="1:4">
      <c r="A326">
        <v>5406</v>
      </c>
      <c r="B326" t="s">
        <v>393</v>
      </c>
      <c r="C326" t="s">
        <v>638</v>
      </c>
      <c r="D326">
        <v>54</v>
      </c>
    </row>
    <row r="327" spans="1:4">
      <c r="A327">
        <v>5411</v>
      </c>
      <c r="B327" t="s">
        <v>375</v>
      </c>
      <c r="C327" t="s">
        <v>638</v>
      </c>
      <c r="D327">
        <v>54</v>
      </c>
    </row>
    <row r="328" spans="1:4">
      <c r="A328">
        <v>5412</v>
      </c>
      <c r="B328" t="s">
        <v>610</v>
      </c>
      <c r="C328" t="s">
        <v>638</v>
      </c>
      <c r="D328">
        <v>54</v>
      </c>
    </row>
    <row r="329" spans="1:4">
      <c r="A329">
        <v>5413</v>
      </c>
      <c r="B329" t="s">
        <v>376</v>
      </c>
      <c r="C329" t="s">
        <v>638</v>
      </c>
      <c r="D329">
        <v>54</v>
      </c>
    </row>
    <row r="330" spans="1:4">
      <c r="A330">
        <v>5414</v>
      </c>
      <c r="B330" t="s">
        <v>377</v>
      </c>
      <c r="C330" t="s">
        <v>638</v>
      </c>
      <c r="D330">
        <v>54</v>
      </c>
    </row>
    <row r="331" spans="1:4">
      <c r="A331">
        <v>5415</v>
      </c>
      <c r="B331" t="s">
        <v>378</v>
      </c>
      <c r="C331" t="s">
        <v>638</v>
      </c>
      <c r="D331">
        <v>54</v>
      </c>
    </row>
    <row r="332" spans="1:4">
      <c r="A332">
        <v>5416</v>
      </c>
      <c r="B332" t="s">
        <v>379</v>
      </c>
      <c r="C332" t="s">
        <v>638</v>
      </c>
      <c r="D332">
        <v>54</v>
      </c>
    </row>
    <row r="333" spans="1:4">
      <c r="A333">
        <v>5417</v>
      </c>
      <c r="B333" t="s">
        <v>380</v>
      </c>
      <c r="C333" t="s">
        <v>638</v>
      </c>
      <c r="D333">
        <v>54</v>
      </c>
    </row>
    <row r="334" spans="1:4">
      <c r="A334">
        <v>5418</v>
      </c>
      <c r="B334" t="s">
        <v>51</v>
      </c>
      <c r="C334" t="s">
        <v>638</v>
      </c>
      <c r="D334">
        <v>54</v>
      </c>
    </row>
    <row r="335" spans="1:4">
      <c r="A335">
        <v>5419</v>
      </c>
      <c r="B335" t="s">
        <v>381</v>
      </c>
      <c r="C335" t="s">
        <v>638</v>
      </c>
      <c r="D335">
        <v>54</v>
      </c>
    </row>
    <row r="336" spans="1:4">
      <c r="A336">
        <v>5420</v>
      </c>
      <c r="B336" t="s">
        <v>382</v>
      </c>
      <c r="C336" t="s">
        <v>638</v>
      </c>
      <c r="D336">
        <v>54</v>
      </c>
    </row>
    <row r="337" spans="1:4">
      <c r="A337">
        <v>5421</v>
      </c>
      <c r="B337" t="s">
        <v>639</v>
      </c>
      <c r="C337" t="s">
        <v>638</v>
      </c>
      <c r="D337">
        <v>54</v>
      </c>
    </row>
    <row r="338" spans="1:4">
      <c r="A338">
        <v>5422</v>
      </c>
      <c r="B338" t="s">
        <v>383</v>
      </c>
      <c r="C338" t="s">
        <v>638</v>
      </c>
      <c r="D338">
        <v>54</v>
      </c>
    </row>
    <row r="339" spans="1:4">
      <c r="A339">
        <v>5423</v>
      </c>
      <c r="B339" t="s">
        <v>384</v>
      </c>
      <c r="C339" t="s">
        <v>638</v>
      </c>
      <c r="D339">
        <v>54</v>
      </c>
    </row>
    <row r="340" spans="1:4">
      <c r="A340">
        <v>5424</v>
      </c>
      <c r="B340" t="s">
        <v>385</v>
      </c>
      <c r="C340" t="s">
        <v>638</v>
      </c>
      <c r="D340">
        <v>54</v>
      </c>
    </row>
    <row r="341" spans="1:4">
      <c r="A341">
        <v>5425</v>
      </c>
      <c r="B341" t="s">
        <v>386</v>
      </c>
      <c r="C341" t="s">
        <v>638</v>
      </c>
      <c r="D341">
        <v>54</v>
      </c>
    </row>
    <row r="342" spans="1:4">
      <c r="A342">
        <v>5426</v>
      </c>
      <c r="B342" t="s">
        <v>387</v>
      </c>
      <c r="C342" t="s">
        <v>638</v>
      </c>
      <c r="D342">
        <v>54</v>
      </c>
    </row>
    <row r="343" spans="1:4">
      <c r="A343">
        <v>5427</v>
      </c>
      <c r="B343" t="s">
        <v>388</v>
      </c>
      <c r="C343" t="s">
        <v>638</v>
      </c>
      <c r="D343">
        <v>54</v>
      </c>
    </row>
    <row r="344" spans="1:4">
      <c r="A344">
        <v>5428</v>
      </c>
      <c r="B344" t="s">
        <v>389</v>
      </c>
      <c r="C344" t="s">
        <v>638</v>
      </c>
      <c r="D344">
        <v>54</v>
      </c>
    </row>
    <row r="345" spans="1:4">
      <c r="A345">
        <v>5429</v>
      </c>
      <c r="B345" t="s">
        <v>390</v>
      </c>
      <c r="C345" t="s">
        <v>638</v>
      </c>
      <c r="D345">
        <v>54</v>
      </c>
    </row>
    <row r="346" spans="1:4">
      <c r="A346">
        <v>5430</v>
      </c>
      <c r="B346" t="s">
        <v>405</v>
      </c>
      <c r="C346" t="s">
        <v>638</v>
      </c>
      <c r="D346">
        <v>54</v>
      </c>
    </row>
    <row r="347" spans="1:4">
      <c r="A347">
        <v>5432</v>
      </c>
      <c r="B347" t="s">
        <v>450</v>
      </c>
      <c r="C347" t="s">
        <v>638</v>
      </c>
      <c r="D347">
        <v>54</v>
      </c>
    </row>
    <row r="348" spans="1:4">
      <c r="A348">
        <v>5433</v>
      </c>
      <c r="B348" t="s">
        <v>395</v>
      </c>
      <c r="C348" t="s">
        <v>638</v>
      </c>
      <c r="D348">
        <v>54</v>
      </c>
    </row>
    <row r="349" spans="1:4">
      <c r="A349">
        <v>5434</v>
      </c>
      <c r="B349" t="s">
        <v>451</v>
      </c>
      <c r="C349" t="s">
        <v>638</v>
      </c>
      <c r="D349">
        <v>54</v>
      </c>
    </row>
    <row r="350" spans="1:4">
      <c r="A350">
        <v>5435</v>
      </c>
      <c r="B350" t="s">
        <v>452</v>
      </c>
      <c r="C350" t="s">
        <v>638</v>
      </c>
      <c r="D350">
        <v>54</v>
      </c>
    </row>
    <row r="351" spans="1:4">
      <c r="A351">
        <v>5436</v>
      </c>
      <c r="B351" t="s">
        <v>396</v>
      </c>
      <c r="C351" t="s">
        <v>638</v>
      </c>
      <c r="D351">
        <v>54</v>
      </c>
    </row>
    <row r="352" spans="1:4">
      <c r="A352">
        <v>5437</v>
      </c>
      <c r="B352" t="s">
        <v>79</v>
      </c>
      <c r="C352" t="s">
        <v>638</v>
      </c>
      <c r="D352">
        <v>54</v>
      </c>
    </row>
    <row r="353" spans="1:4">
      <c r="A353">
        <v>5438</v>
      </c>
      <c r="B353" t="s">
        <v>397</v>
      </c>
      <c r="C353" t="s">
        <v>638</v>
      </c>
      <c r="D353">
        <v>54</v>
      </c>
    </row>
    <row r="354" spans="1:4">
      <c r="A354">
        <v>5439</v>
      </c>
      <c r="B354" t="s">
        <v>407</v>
      </c>
      <c r="C354" t="s">
        <v>638</v>
      </c>
      <c r="D354">
        <v>54</v>
      </c>
    </row>
    <row r="355" spans="1:4">
      <c r="A355">
        <v>5440</v>
      </c>
      <c r="B355" t="s">
        <v>398</v>
      </c>
      <c r="C355" t="s">
        <v>638</v>
      </c>
      <c r="D355">
        <v>54</v>
      </c>
    </row>
    <row r="356" spans="1:4">
      <c r="A356">
        <v>5441</v>
      </c>
      <c r="B356" t="s">
        <v>399</v>
      </c>
      <c r="C356" t="s">
        <v>638</v>
      </c>
      <c r="D356">
        <v>54</v>
      </c>
    </row>
    <row r="357" spans="1:4">
      <c r="A357">
        <v>5442</v>
      </c>
      <c r="B357" t="s">
        <v>400</v>
      </c>
      <c r="C357" t="s">
        <v>638</v>
      </c>
      <c r="D357">
        <v>54</v>
      </c>
    </row>
    <row r="358" spans="1:4">
      <c r="A358">
        <v>5443</v>
      </c>
      <c r="B358" t="s">
        <v>453</v>
      </c>
      <c r="C358" t="s">
        <v>638</v>
      </c>
      <c r="D358">
        <v>54</v>
      </c>
    </row>
    <row r="359" spans="1:4">
      <c r="A359">
        <v>5444</v>
      </c>
      <c r="B359" t="s">
        <v>611</v>
      </c>
      <c r="C359" t="s">
        <v>638</v>
      </c>
      <c r="D359">
        <v>54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490</v>
      </c>
      <c r="D1" t="s">
        <v>491</v>
      </c>
      <c r="E1" t="s">
        <v>492</v>
      </c>
      <c r="F1" t="s">
        <v>493</v>
      </c>
      <c r="G1" t="s">
        <v>494</v>
      </c>
      <c r="H1" t="s">
        <v>495</v>
      </c>
      <c r="I1" t="s">
        <v>496</v>
      </c>
      <c r="J1" t="s">
        <v>497</v>
      </c>
      <c r="K1" t="s">
        <v>498</v>
      </c>
      <c r="L1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25</v>
      </c>
      <c r="R1" t="s">
        <v>566</v>
      </c>
      <c r="S1" t="s">
        <v>566</v>
      </c>
    </row>
    <row r="2" spans="1:19">
      <c r="A2">
        <v>2022</v>
      </c>
      <c r="B2">
        <v>103</v>
      </c>
      <c r="C2">
        <v>72181</v>
      </c>
      <c r="D2">
        <v>3.4122553026419689</v>
      </c>
      <c r="E2">
        <v>6.2564940912428479</v>
      </c>
      <c r="F2">
        <v>90.228730552361441</v>
      </c>
      <c r="G2">
        <v>0.1025200537537579</v>
      </c>
      <c r="H2">
        <v>100.00000000000001</v>
      </c>
      <c r="I2">
        <v>28.702314250913499</v>
      </c>
      <c r="J2">
        <v>32.765256864481742</v>
      </c>
      <c r="K2">
        <v>19.54164568234868</v>
      </c>
      <c r="L2">
        <v>49.133783783783798</v>
      </c>
      <c r="M2">
        <v>20.170051960321217</v>
      </c>
      <c r="N2">
        <v>76.003778932451596</v>
      </c>
      <c r="O2">
        <v>0.75578649031648548</v>
      </c>
      <c r="P2">
        <v>3.0703826169107225</v>
      </c>
      <c r="Q2">
        <v>1</v>
      </c>
      <c r="R2">
        <v>1</v>
      </c>
      <c r="S2">
        <v>1</v>
      </c>
    </row>
    <row r="3" spans="1:19">
      <c r="A3">
        <v>2022</v>
      </c>
      <c r="B3">
        <v>106</v>
      </c>
      <c r="C3">
        <v>41998</v>
      </c>
      <c r="D3">
        <v>5.0502404876422684</v>
      </c>
      <c r="E3">
        <v>8.7718462783942091</v>
      </c>
      <c r="F3">
        <v>85.682651554835942</v>
      </c>
      <c r="G3">
        <v>0.37620839087575592</v>
      </c>
      <c r="H3">
        <v>99.88094671174818</v>
      </c>
      <c r="I3">
        <v>28.060396039603951</v>
      </c>
      <c r="J3">
        <v>31.934961997828442</v>
      </c>
      <c r="K3">
        <v>18.908439627622247</v>
      </c>
      <c r="L3">
        <v>43.629746835443044</v>
      </c>
      <c r="M3">
        <v>20.691785052501544</v>
      </c>
      <c r="N3">
        <v>71.402100061766518</v>
      </c>
      <c r="O3">
        <v>0.86473131562693006</v>
      </c>
      <c r="P3">
        <v>7.0413835701050012</v>
      </c>
      <c r="Q3">
        <v>2</v>
      </c>
      <c r="R3">
        <v>1</v>
      </c>
      <c r="S3">
        <v>1</v>
      </c>
    </row>
    <row r="4" spans="1:19">
      <c r="A4">
        <v>2022</v>
      </c>
      <c r="B4">
        <v>109</v>
      </c>
      <c r="Q4">
        <v>1</v>
      </c>
      <c r="R4">
        <v>1</v>
      </c>
      <c r="S4">
        <v>1</v>
      </c>
    </row>
    <row r="5" spans="1:19">
      <c r="A5">
        <v>2022</v>
      </c>
      <c r="B5">
        <v>110</v>
      </c>
      <c r="C5">
        <v>102283</v>
      </c>
      <c r="D5">
        <v>5.1787687103428723</v>
      </c>
      <c r="E5">
        <v>10.395666924122288</v>
      </c>
      <c r="F5">
        <v>83.73434490580054</v>
      </c>
      <c r="G5">
        <v>0.68926410058367493</v>
      </c>
      <c r="H5">
        <v>99.998044640849372</v>
      </c>
      <c r="I5">
        <v>28.569522371153472</v>
      </c>
      <c r="J5">
        <v>33.018667356343478</v>
      </c>
      <c r="K5">
        <v>18.725981948952651</v>
      </c>
      <c r="L5">
        <v>44.822907801418424</v>
      </c>
      <c r="M5">
        <v>17.571428571428577</v>
      </c>
      <c r="N5">
        <v>71.428571428571445</v>
      </c>
      <c r="O5">
        <v>1.1071428571428577</v>
      </c>
      <c r="P5">
        <v>9.8928571428571388</v>
      </c>
      <c r="Q5">
        <v>1</v>
      </c>
      <c r="R5">
        <v>1</v>
      </c>
      <c r="S5">
        <v>1</v>
      </c>
    </row>
    <row r="6" spans="1:19">
      <c r="A6">
        <v>2022</v>
      </c>
      <c r="B6">
        <v>111</v>
      </c>
      <c r="C6">
        <v>125115</v>
      </c>
      <c r="D6">
        <v>3.6606322183591087</v>
      </c>
      <c r="E6">
        <v>8.7775246772968902</v>
      </c>
      <c r="F6">
        <v>86.587539463693403</v>
      </c>
      <c r="G6">
        <v>0.49234704072253521</v>
      </c>
      <c r="H6">
        <v>99.518043400071903</v>
      </c>
      <c r="I6">
        <v>29.938748908296969</v>
      </c>
      <c r="J6">
        <v>34.07007284647613</v>
      </c>
      <c r="K6">
        <v>19.452671645097688</v>
      </c>
      <c r="L6">
        <v>45.580081168831157</v>
      </c>
      <c r="M6">
        <v>18.298261665141808</v>
      </c>
      <c r="N6">
        <v>72.735590118938688</v>
      </c>
      <c r="O6">
        <v>1.4486123818237271</v>
      </c>
      <c r="P6">
        <v>7.5175358340957619</v>
      </c>
      <c r="Q6">
        <v>1</v>
      </c>
      <c r="R6">
        <v>1</v>
      </c>
      <c r="S6">
        <v>1</v>
      </c>
    </row>
    <row r="7" spans="1:19">
      <c r="A7">
        <v>2022</v>
      </c>
      <c r="B7">
        <v>113</v>
      </c>
      <c r="Q7">
        <v>1</v>
      </c>
      <c r="R7">
        <v>1</v>
      </c>
      <c r="S7">
        <v>1</v>
      </c>
    </row>
    <row r="8" spans="1:19">
      <c r="A8">
        <v>2022</v>
      </c>
      <c r="B8">
        <v>116</v>
      </c>
      <c r="C8">
        <v>86775</v>
      </c>
      <c r="D8">
        <v>4.3261307980409125</v>
      </c>
      <c r="E8">
        <v>8.4828579660040297</v>
      </c>
      <c r="F8">
        <v>86.481129357533888</v>
      </c>
      <c r="G8">
        <v>0.49322961682512251</v>
      </c>
      <c r="H8">
        <v>99.783347738403918</v>
      </c>
      <c r="I8">
        <v>25.83936600958986</v>
      </c>
      <c r="J8">
        <v>31.476793913870303</v>
      </c>
      <c r="K8">
        <v>18.103600954106962</v>
      </c>
      <c r="L8">
        <v>42.358084112149562</v>
      </c>
      <c r="M8">
        <v>17.764120573602575</v>
      </c>
      <c r="N8">
        <v>69.973661106233521</v>
      </c>
      <c r="O8">
        <v>3.4533216271583242</v>
      </c>
      <c r="P8">
        <v>8.8088966930055612</v>
      </c>
      <c r="Q8">
        <v>1</v>
      </c>
      <c r="R8">
        <v>1</v>
      </c>
      <c r="S8">
        <v>1</v>
      </c>
    </row>
    <row r="9" spans="1:19">
      <c r="A9">
        <v>2022</v>
      </c>
      <c r="B9">
        <v>117</v>
      </c>
      <c r="C9">
        <v>59119</v>
      </c>
      <c r="D9">
        <v>3.5572320235457302</v>
      </c>
      <c r="E9">
        <v>9.0580016576735076</v>
      </c>
      <c r="F9">
        <v>85.535952908540352</v>
      </c>
      <c r="G9">
        <v>0.59033474855799317</v>
      </c>
      <c r="H9">
        <v>98.741521338317611</v>
      </c>
      <c r="I9">
        <v>26.940608654303286</v>
      </c>
      <c r="J9">
        <v>32.74464985994387</v>
      </c>
      <c r="K9">
        <v>18.639960053788876</v>
      </c>
      <c r="L9">
        <v>44.335530085959846</v>
      </c>
      <c r="M9">
        <v>15.101892285298399</v>
      </c>
      <c r="N9">
        <v>74.59970887918486</v>
      </c>
      <c r="O9">
        <v>1.0917030567685586</v>
      </c>
      <c r="P9">
        <v>9.2066957787481822</v>
      </c>
      <c r="Q9">
        <v>2</v>
      </c>
      <c r="R9">
        <v>1</v>
      </c>
      <c r="S9">
        <v>1</v>
      </c>
    </row>
    <row r="10" spans="1:19">
      <c r="A10">
        <v>2022</v>
      </c>
      <c r="B10">
        <v>134</v>
      </c>
      <c r="C10">
        <v>112702</v>
      </c>
      <c r="D10">
        <v>4.5953044311547284</v>
      </c>
      <c r="E10">
        <v>9.7008038899043481</v>
      </c>
      <c r="F10">
        <v>85.090770350126945</v>
      </c>
      <c r="G10">
        <v>0.5394757857003426</v>
      </c>
      <c r="H10">
        <v>99.926354456886315</v>
      </c>
      <c r="I10">
        <v>25.522861556284997</v>
      </c>
      <c r="J10">
        <v>31.053650416171255</v>
      </c>
      <c r="K10">
        <v>18.472706180460811</v>
      </c>
      <c r="L10">
        <v>42.659638157894705</v>
      </c>
      <c r="M10">
        <v>16.282928852935079</v>
      </c>
      <c r="N10">
        <v>71.582659199336234</v>
      </c>
      <c r="O10">
        <v>3.0491599253266943</v>
      </c>
      <c r="P10">
        <v>9.0852520224019901</v>
      </c>
      <c r="Q10">
        <v>1</v>
      </c>
      <c r="R10">
        <v>1</v>
      </c>
      <c r="S10">
        <v>1</v>
      </c>
    </row>
    <row r="11" spans="1:19">
      <c r="A11">
        <v>2022</v>
      </c>
      <c r="B11">
        <v>141</v>
      </c>
      <c r="C11">
        <v>110515</v>
      </c>
      <c r="D11">
        <v>5.0418495226892279</v>
      </c>
      <c r="E11">
        <v>9.0304483554268646</v>
      </c>
      <c r="F11">
        <v>85.0328009772429</v>
      </c>
      <c r="G11">
        <v>0.32846219970139801</v>
      </c>
      <c r="H11">
        <v>99.433561055060395</v>
      </c>
      <c r="I11">
        <v>23.163944723618105</v>
      </c>
      <c r="J11">
        <v>29.541342685370775</v>
      </c>
      <c r="K11">
        <v>17.346260667844149</v>
      </c>
      <c r="L11">
        <v>46.295867768595031</v>
      </c>
      <c r="M11">
        <v>15.566290928609764</v>
      </c>
      <c r="N11">
        <v>73.510466988727856</v>
      </c>
      <c r="O11">
        <v>3.3011272141706924</v>
      </c>
      <c r="P11">
        <v>7.6221148684916802</v>
      </c>
      <c r="Q11">
        <v>2</v>
      </c>
      <c r="R11">
        <v>1</v>
      </c>
      <c r="S11">
        <v>1</v>
      </c>
    </row>
    <row r="12" spans="1:19">
      <c r="A12">
        <v>2022</v>
      </c>
      <c r="B12">
        <v>143</v>
      </c>
      <c r="C12">
        <v>26521.080000000005</v>
      </c>
      <c r="D12">
        <v>4.0150702761727652</v>
      </c>
      <c r="E12">
        <v>9.1122608883197831</v>
      </c>
      <c r="F12">
        <v>86.397575061045757</v>
      </c>
      <c r="G12">
        <v>0.47509377446167361</v>
      </c>
      <c r="H12">
        <v>99.999999999999986</v>
      </c>
      <c r="I12">
        <v>28.721591976259369</v>
      </c>
      <c r="J12">
        <v>33.406298749932823</v>
      </c>
      <c r="K12">
        <v>19.803801851915527</v>
      </c>
      <c r="L12">
        <v>46.730952380952338</v>
      </c>
      <c r="M12">
        <v>15.463917525773196</v>
      </c>
      <c r="N12">
        <v>72.402854877081694</v>
      </c>
      <c r="O12">
        <v>3.2513877874702626</v>
      </c>
      <c r="P12">
        <v>8.8818398096748616</v>
      </c>
      <c r="Q12">
        <v>2</v>
      </c>
      <c r="R12">
        <v>1</v>
      </c>
      <c r="S12">
        <v>1</v>
      </c>
    </row>
    <row r="13" spans="1:19">
      <c r="A13">
        <v>2022</v>
      </c>
      <c r="B13">
        <v>147</v>
      </c>
      <c r="C13">
        <v>18445</v>
      </c>
      <c r="D13">
        <v>4.1528869612361072</v>
      </c>
      <c r="E13">
        <v>7.9425318514502576</v>
      </c>
      <c r="F13">
        <v>87.579289780428297</v>
      </c>
      <c r="G13">
        <v>0.32529140688533481</v>
      </c>
      <c r="H13">
        <v>100</v>
      </c>
      <c r="I13">
        <v>23.973237597911226</v>
      </c>
      <c r="J13">
        <v>28.416791808873676</v>
      </c>
      <c r="K13">
        <v>16.231063513680851</v>
      </c>
      <c r="L13">
        <v>38.616666666666674</v>
      </c>
      <c r="M13">
        <v>17.312072892938499</v>
      </c>
      <c r="N13">
        <v>72.665148063781317</v>
      </c>
      <c r="O13">
        <v>2.0501138952164002</v>
      </c>
      <c r="P13">
        <v>7.9726651480637809</v>
      </c>
      <c r="Q13">
        <v>2</v>
      </c>
      <c r="R13">
        <v>1</v>
      </c>
      <c r="S13">
        <v>1</v>
      </c>
    </row>
    <row r="14" spans="1:19">
      <c r="A14">
        <v>2022</v>
      </c>
      <c r="B14">
        <v>155</v>
      </c>
      <c r="C14">
        <v>60870</v>
      </c>
      <c r="D14">
        <v>4.7593231476918012</v>
      </c>
      <c r="E14">
        <v>9.6500739280433674</v>
      </c>
      <c r="F14">
        <v>85.168391654345314</v>
      </c>
      <c r="G14">
        <v>0.41892557910300637</v>
      </c>
      <c r="H14">
        <v>99.996714309183503</v>
      </c>
      <c r="I14">
        <v>28.438218847083153</v>
      </c>
      <c r="J14">
        <v>33.180553285665631</v>
      </c>
      <c r="K14">
        <v>19.775403340920438</v>
      </c>
      <c r="L14">
        <v>42.106196078431395</v>
      </c>
      <c r="M14">
        <v>18.702770780856422</v>
      </c>
      <c r="N14">
        <v>74.055415617128475</v>
      </c>
      <c r="O14">
        <v>1.5113350125944589</v>
      </c>
      <c r="P14">
        <v>5.7304785894206551</v>
      </c>
      <c r="Q14">
        <v>1</v>
      </c>
      <c r="R14">
        <v>1</v>
      </c>
      <c r="S14">
        <v>1</v>
      </c>
    </row>
    <row r="15" spans="1:19">
      <c r="A15">
        <v>2022</v>
      </c>
      <c r="B15">
        <v>160</v>
      </c>
      <c r="C15">
        <v>42552</v>
      </c>
      <c r="D15">
        <v>5.2664974619289344</v>
      </c>
      <c r="E15">
        <v>9.7198721564203776</v>
      </c>
      <c r="F15">
        <v>84.238108667042681</v>
      </c>
      <c r="G15">
        <v>0.44181237074638074</v>
      </c>
      <c r="H15">
        <v>99.666290656138386</v>
      </c>
      <c r="I15">
        <v>26.450200803212912</v>
      </c>
      <c r="J15">
        <v>31.223718568665397</v>
      </c>
      <c r="K15">
        <v>18.706003626726122</v>
      </c>
      <c r="L15">
        <v>42.114893617021266</v>
      </c>
      <c r="M15">
        <v>17.591499409681226</v>
      </c>
      <c r="N15">
        <v>73.55371900826448</v>
      </c>
      <c r="O15">
        <v>1.0625737898465173</v>
      </c>
      <c r="P15">
        <v>7.7922077922077904</v>
      </c>
      <c r="Q15">
        <v>2</v>
      </c>
      <c r="R15">
        <v>1</v>
      </c>
      <c r="S15">
        <v>1</v>
      </c>
    </row>
    <row r="16" spans="1:19">
      <c r="A16">
        <v>2022</v>
      </c>
      <c r="B16">
        <v>171</v>
      </c>
      <c r="C16">
        <v>23296</v>
      </c>
      <c r="D16">
        <v>3.0348557692307701</v>
      </c>
      <c r="E16">
        <v>8.2460508241758248</v>
      </c>
      <c r="F16">
        <v>88.418612637362656</v>
      </c>
      <c r="G16">
        <v>0.29189560439560447</v>
      </c>
      <c r="H16">
        <v>99.991414835164861</v>
      </c>
      <c r="I16">
        <v>31.623041018387553</v>
      </c>
      <c r="J16">
        <v>34.81793336803748</v>
      </c>
      <c r="K16">
        <v>20.071694339256283</v>
      </c>
      <c r="L16">
        <v>45.93838235294119</v>
      </c>
      <c r="M16">
        <v>19.451585261353902</v>
      </c>
      <c r="N16">
        <v>74.80719794344472</v>
      </c>
      <c r="O16">
        <v>0.94258783204798591</v>
      </c>
      <c r="P16">
        <v>4.7986289631533836</v>
      </c>
      <c r="Q16">
        <v>1</v>
      </c>
      <c r="R16">
        <v>1</v>
      </c>
      <c r="S16">
        <v>1</v>
      </c>
    </row>
    <row r="17" spans="1:19">
      <c r="A17">
        <v>2022</v>
      </c>
      <c r="B17">
        <v>175</v>
      </c>
      <c r="C17">
        <v>17042</v>
      </c>
      <c r="D17">
        <v>5.433634549935455</v>
      </c>
      <c r="E17">
        <v>9.9401478699683121</v>
      </c>
      <c r="F17">
        <v>83.851660603215578</v>
      </c>
      <c r="G17">
        <v>0.77455697688064817</v>
      </c>
      <c r="H17">
        <v>100</v>
      </c>
      <c r="I17">
        <v>22.670302375809939</v>
      </c>
      <c r="J17">
        <v>28.759740259740255</v>
      </c>
      <c r="K17">
        <v>16.540909727081903</v>
      </c>
      <c r="L17">
        <v>38.612878787878806</v>
      </c>
      <c r="M17">
        <v>11.111111111111112</v>
      </c>
      <c r="N17">
        <v>73.232323232323239</v>
      </c>
      <c r="O17">
        <v>3.0303030303030303</v>
      </c>
      <c r="P17">
        <v>12.626262626262628</v>
      </c>
      <c r="Q17">
        <v>2</v>
      </c>
      <c r="R17">
        <v>1</v>
      </c>
      <c r="S17">
        <v>1</v>
      </c>
    </row>
    <row r="18" spans="1:19">
      <c r="A18">
        <v>2022</v>
      </c>
      <c r="B18">
        <v>177</v>
      </c>
      <c r="C18">
        <v>38487.210000000006</v>
      </c>
      <c r="D18">
        <v>1.9850750418125911</v>
      </c>
      <c r="E18">
        <v>10.62591962368797</v>
      </c>
      <c r="F18">
        <v>86.965488015369246</v>
      </c>
      <c r="G18">
        <v>0.42351731913017343</v>
      </c>
      <c r="H18">
        <v>99.999999999999986</v>
      </c>
      <c r="I18">
        <v>25.528926701570672</v>
      </c>
      <c r="J18">
        <v>30.42686117536589</v>
      </c>
      <c r="K18">
        <v>18.998090861260607</v>
      </c>
      <c r="L18">
        <v>39.658895705521473</v>
      </c>
      <c r="M18">
        <v>5.5770720371804803</v>
      </c>
      <c r="N18">
        <v>84.043377226955869</v>
      </c>
      <c r="O18">
        <v>2.4012393493415956</v>
      </c>
      <c r="P18">
        <v>7.9783113865220781</v>
      </c>
      <c r="Q18">
        <v>2</v>
      </c>
      <c r="R18">
        <v>1</v>
      </c>
      <c r="S18">
        <v>1</v>
      </c>
    </row>
    <row r="19" spans="1:19">
      <c r="A19">
        <v>2022</v>
      </c>
      <c r="B19">
        <v>178</v>
      </c>
      <c r="C19">
        <v>12539.75</v>
      </c>
      <c r="D19">
        <v>3.0223888036045383</v>
      </c>
      <c r="E19">
        <v>8.6445104567475433</v>
      </c>
      <c r="F19">
        <v>87.224625690304862</v>
      </c>
      <c r="G19">
        <v>0.38278275085228974</v>
      </c>
      <c r="H19">
        <v>99.274307701509215</v>
      </c>
      <c r="I19">
        <v>28.925593667546167</v>
      </c>
      <c r="J19">
        <v>32.370202952029558</v>
      </c>
      <c r="K19">
        <v>18.302959932344471</v>
      </c>
      <c r="L19">
        <v>38.508333333333347</v>
      </c>
      <c r="M19">
        <v>15.746421267893657</v>
      </c>
      <c r="N19">
        <v>75.869120654396738</v>
      </c>
      <c r="O19">
        <v>2.0449897750511243</v>
      </c>
      <c r="P19">
        <v>6.3394683026584859</v>
      </c>
      <c r="Q19">
        <v>2</v>
      </c>
      <c r="R19">
        <v>1</v>
      </c>
      <c r="S19">
        <v>1</v>
      </c>
    </row>
    <row r="20" spans="1:19">
      <c r="A20">
        <v>2022</v>
      </c>
      <c r="B20">
        <v>181</v>
      </c>
      <c r="C20">
        <v>32098.38</v>
      </c>
      <c r="D20">
        <v>3.9441242829077359</v>
      </c>
      <c r="E20">
        <v>9.5596413276931766</v>
      </c>
      <c r="F20">
        <v>85.860688296418687</v>
      </c>
      <c r="G20">
        <v>0.63554609298039344</v>
      </c>
      <c r="H20">
        <v>100</v>
      </c>
      <c r="I20">
        <v>29.243364928909919</v>
      </c>
      <c r="J20">
        <v>30.064592030607947</v>
      </c>
      <c r="K20">
        <v>18.167166124393074</v>
      </c>
      <c r="L20">
        <v>39.681862745098023</v>
      </c>
      <c r="M20">
        <v>20.274914089347075</v>
      </c>
      <c r="N20">
        <v>67.096219931271477</v>
      </c>
      <c r="O20">
        <v>1.4604810996563578</v>
      </c>
      <c r="P20">
        <v>11.168384879725085</v>
      </c>
      <c r="Q20">
        <v>2</v>
      </c>
      <c r="R20">
        <v>1</v>
      </c>
      <c r="S20">
        <v>1</v>
      </c>
    </row>
    <row r="21" spans="1:19">
      <c r="A21">
        <v>2022</v>
      </c>
      <c r="B21">
        <v>262</v>
      </c>
      <c r="C21">
        <v>746</v>
      </c>
      <c r="D21">
        <v>9.9195710455764061</v>
      </c>
      <c r="E21">
        <v>6.3002680965147455</v>
      </c>
      <c r="F21">
        <v>83.512064343163559</v>
      </c>
      <c r="G21">
        <v>0.26809651474530832</v>
      </c>
      <c r="H21">
        <v>100</v>
      </c>
      <c r="I21">
        <v>15.444594594594598</v>
      </c>
      <c r="J21">
        <v>18.444680851063836</v>
      </c>
      <c r="K21">
        <v>11.891492776886032</v>
      </c>
      <c r="L21">
        <v>27.550000000000004</v>
      </c>
      <c r="M21">
        <v>0</v>
      </c>
      <c r="O21">
        <v>0</v>
      </c>
      <c r="P21">
        <v>0</v>
      </c>
      <c r="Q21">
        <v>2</v>
      </c>
      <c r="R21">
        <v>1</v>
      </c>
      <c r="S21">
        <v>1</v>
      </c>
    </row>
    <row r="22" spans="1:19">
      <c r="A22">
        <v>2022</v>
      </c>
      <c r="B22">
        <v>267</v>
      </c>
      <c r="C22">
        <v>1994</v>
      </c>
      <c r="D22">
        <v>0</v>
      </c>
      <c r="E22">
        <v>5.2657973921765295</v>
      </c>
      <c r="F22">
        <v>94.684052156469406</v>
      </c>
      <c r="G22">
        <v>5.0150451354062195E-2</v>
      </c>
      <c r="H22">
        <v>99.999999999999986</v>
      </c>
      <c r="I22">
        <v>0</v>
      </c>
      <c r="J22">
        <v>16.851428571428578</v>
      </c>
      <c r="K22">
        <v>11.470868644067782</v>
      </c>
      <c r="L22">
        <v>23.5</v>
      </c>
      <c r="M22">
        <v>0</v>
      </c>
      <c r="O22">
        <v>0</v>
      </c>
      <c r="P22">
        <v>0</v>
      </c>
      <c r="Q22">
        <v>2</v>
      </c>
      <c r="R22">
        <v>1</v>
      </c>
      <c r="S22">
        <v>1</v>
      </c>
    </row>
    <row r="23" spans="1:19">
      <c r="A23">
        <v>2022</v>
      </c>
      <c r="B23">
        <v>309</v>
      </c>
      <c r="C23">
        <v>96172</v>
      </c>
      <c r="D23">
        <v>5.4714469908081362</v>
      </c>
      <c r="E23">
        <v>9.7949507133053242</v>
      </c>
      <c r="F23">
        <v>84.251133386016704</v>
      </c>
      <c r="G23">
        <v>0.48246890986981666</v>
      </c>
      <c r="H23">
        <v>100</v>
      </c>
      <c r="I23">
        <v>27.068928164196087</v>
      </c>
      <c r="J23">
        <v>31.47864118895966</v>
      </c>
      <c r="K23">
        <v>17.859025497988405</v>
      </c>
      <c r="L23">
        <v>43.298060344827569</v>
      </c>
      <c r="M23">
        <v>20.52010489510489</v>
      </c>
      <c r="N23">
        <v>70.585664335664362</v>
      </c>
      <c r="O23">
        <v>1.354895104895105</v>
      </c>
      <c r="P23">
        <v>7.5393356643356659</v>
      </c>
      <c r="Q23">
        <v>1</v>
      </c>
      <c r="R23">
        <v>1</v>
      </c>
      <c r="S23">
        <v>1</v>
      </c>
    </row>
    <row r="24" spans="1:19">
      <c r="A24">
        <v>2022</v>
      </c>
      <c r="B24">
        <v>470</v>
      </c>
      <c r="C24">
        <v>11187</v>
      </c>
      <c r="D24">
        <v>3.2984714400643598</v>
      </c>
      <c r="E24">
        <v>10.449629033699829</v>
      </c>
      <c r="F24">
        <v>83.838383838383862</v>
      </c>
      <c r="G24">
        <v>0.35755787968177344</v>
      </c>
      <c r="H24">
        <v>97.944042191829823</v>
      </c>
      <c r="I24">
        <v>21.101084010840129</v>
      </c>
      <c r="J24">
        <v>25.84123182207011</v>
      </c>
      <c r="K24">
        <v>15.474464228595764</v>
      </c>
      <c r="L24">
        <v>35.065000000000005</v>
      </c>
      <c r="M24">
        <v>7.1038251366120218</v>
      </c>
      <c r="N24">
        <v>80.327868852459005</v>
      </c>
      <c r="O24">
        <v>3.8251366120218577</v>
      </c>
      <c r="P24">
        <v>8.7431693989071064</v>
      </c>
      <c r="Q24">
        <v>2</v>
      </c>
      <c r="R24">
        <v>1</v>
      </c>
      <c r="S24">
        <v>1</v>
      </c>
    </row>
    <row r="25" spans="1:19">
      <c r="A25">
        <v>2022</v>
      </c>
      <c r="B25">
        <v>629</v>
      </c>
      <c r="C25">
        <v>1823</v>
      </c>
      <c r="D25">
        <v>6.9665386725178244</v>
      </c>
      <c r="E25">
        <v>13.878222709818976</v>
      </c>
      <c r="F25">
        <v>78.38727372462975</v>
      </c>
      <c r="G25">
        <v>0.76796489303346149</v>
      </c>
      <c r="H25">
        <v>100.00000000000001</v>
      </c>
      <c r="I25">
        <v>25.902362204724405</v>
      </c>
      <c r="J25">
        <v>31.711462450592876</v>
      </c>
      <c r="K25">
        <v>16.348775367389795</v>
      </c>
      <c r="L25">
        <v>30.364285714285739</v>
      </c>
      <c r="M25">
        <v>20.143884892086326</v>
      </c>
      <c r="N25">
        <v>74.82014388489209</v>
      </c>
      <c r="O25">
        <v>2.1582733812949644</v>
      </c>
      <c r="P25">
        <v>2.8776978417266181</v>
      </c>
      <c r="Q25">
        <v>2</v>
      </c>
      <c r="R25">
        <v>1</v>
      </c>
      <c r="S25">
        <v>1</v>
      </c>
    </row>
    <row r="26" spans="1:19">
      <c r="A26">
        <v>2022</v>
      </c>
      <c r="B26">
        <v>643</v>
      </c>
      <c r="C26">
        <v>55534</v>
      </c>
      <c r="D26">
        <v>5.130190513919402</v>
      </c>
      <c r="E26">
        <v>9.6931609464472217</v>
      </c>
      <c r="F26">
        <v>84.776893434652649</v>
      </c>
      <c r="G26">
        <v>0.37814672092771978</v>
      </c>
      <c r="H26">
        <v>99.978391615946975</v>
      </c>
      <c r="I26">
        <v>24.156535626535625</v>
      </c>
      <c r="J26">
        <v>28.600143042912872</v>
      </c>
      <c r="K26">
        <v>17.128270815632817</v>
      </c>
      <c r="L26">
        <v>41.235428571428542</v>
      </c>
      <c r="M26">
        <v>18.2548794489093</v>
      </c>
      <c r="N26">
        <v>71.125143513203241</v>
      </c>
      <c r="O26">
        <v>2.2962112514351314</v>
      </c>
      <c r="P26">
        <v>8.323765786452352</v>
      </c>
      <c r="Q26">
        <v>1</v>
      </c>
      <c r="R26">
        <v>1</v>
      </c>
      <c r="S26">
        <v>1</v>
      </c>
    </row>
    <row r="27" spans="1:19">
      <c r="A27">
        <v>2022</v>
      </c>
      <c r="B27">
        <v>704</v>
      </c>
      <c r="C27">
        <v>500</v>
      </c>
      <c r="D27">
        <v>14.2</v>
      </c>
      <c r="E27">
        <v>21.4</v>
      </c>
      <c r="F27">
        <v>63.2</v>
      </c>
      <c r="G27">
        <v>1.2</v>
      </c>
      <c r="H27">
        <v>100</v>
      </c>
      <c r="I27">
        <v>16.125352112676051</v>
      </c>
      <c r="J27">
        <v>21.29252336448598</v>
      </c>
      <c r="K27">
        <v>14.074999999999998</v>
      </c>
      <c r="L27">
        <v>31.116666666666674</v>
      </c>
      <c r="M27">
        <v>0</v>
      </c>
      <c r="N27">
        <v>66.666666666666686</v>
      </c>
      <c r="O27">
        <v>0</v>
      </c>
      <c r="P27">
        <v>33.333333333333343</v>
      </c>
      <c r="Q27">
        <v>2</v>
      </c>
      <c r="R27">
        <v>1</v>
      </c>
      <c r="S27">
        <v>1</v>
      </c>
    </row>
    <row r="28" spans="1:19">
      <c r="A28">
        <v>2022</v>
      </c>
      <c r="B28">
        <v>802</v>
      </c>
      <c r="C28">
        <v>11452</v>
      </c>
      <c r="D28">
        <v>4.4533705902899055</v>
      </c>
      <c r="E28">
        <v>10.21655606007684</v>
      </c>
      <c r="F28">
        <v>85.068110373733802</v>
      </c>
      <c r="G28">
        <v>0.21830247991617183</v>
      </c>
      <c r="H28">
        <v>99.956339504016782</v>
      </c>
      <c r="I28">
        <v>26.644313725490232</v>
      </c>
      <c r="J28">
        <v>31.644017094017176</v>
      </c>
      <c r="K28">
        <v>18.868712789981601</v>
      </c>
      <c r="L28">
        <v>44.143999999999998</v>
      </c>
      <c r="M28">
        <v>14.618644067796613</v>
      </c>
      <c r="N28">
        <v>79.449152542372886</v>
      </c>
      <c r="O28">
        <v>1.6949152542372876</v>
      </c>
      <c r="P28">
        <v>4.2372881355932197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V131"/>
  <sheetViews>
    <sheetView defaultGridColor="0" colorId="22" zoomScale="91" zoomScaleNormal="9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O22" sqref="O22"/>
    </sheetView>
  </sheetViews>
  <sheetFormatPr baseColWidth="10" defaultRowHeight="15"/>
  <cols>
    <col min="1" max="1" width="3" customWidth="1"/>
    <col min="2" max="2" width="5.1796875" style="3" customWidth="1"/>
    <col min="3" max="3" width="4.6328125" style="33" customWidth="1"/>
    <col min="4" max="4" width="7" style="313" customWidth="1"/>
    <col min="5" max="5" width="4.453125" customWidth="1"/>
    <col min="6" max="6" width="6.90625" style="313" customWidth="1"/>
    <col min="7" max="7" width="4.90625" style="313" customWidth="1"/>
    <col min="8" max="8" width="5.90625" style="92" customWidth="1"/>
    <col min="9" max="9" width="5.54296875" style="394" customWidth="1"/>
    <col min="10" max="10" width="5.54296875" style="92" customWidth="1"/>
    <col min="11" max="11" width="1.26953125" style="92" customWidth="1"/>
    <col min="12" max="12" width="6" style="92" customWidth="1"/>
    <col min="13" max="13" width="3.7265625" style="394" customWidth="1"/>
    <col min="14" max="14" width="1.1796875" customWidth="1"/>
    <col min="15" max="15" width="5.1796875" style="477" customWidth="1"/>
    <col min="16" max="16" width="1.26953125" style="92" customWidth="1"/>
    <col min="17" max="17" width="5.26953125" style="92" customWidth="1"/>
    <col min="18" max="18" width="1.81640625" style="92" customWidth="1"/>
    <col min="19" max="19" width="5.81640625" style="33" customWidth="1"/>
    <col min="20" max="20" width="1.08984375" style="33" customWidth="1"/>
    <col min="21" max="21" width="5.90625" style="33" customWidth="1"/>
    <col min="22" max="22" width="1.54296875" style="33" customWidth="1"/>
    <col min="23" max="23" width="6.90625" customWidth="1"/>
    <col min="24" max="24" width="4.453125" style="33" customWidth="1"/>
    <col min="25" max="25" width="1.6328125" customWidth="1"/>
    <col min="26" max="26" width="6.08984375" customWidth="1"/>
    <col min="27" max="27" width="4.54296875" style="33" customWidth="1"/>
    <col min="28" max="28" width="5.453125" style="11" customWidth="1"/>
    <col min="29" max="29" width="5.81640625" style="11" customWidth="1"/>
    <col min="30" max="30" width="5.54296875" style="11" customWidth="1"/>
    <col min="31" max="31" width="4.90625" style="11" customWidth="1"/>
    <col min="32" max="32" width="6.6328125" style="92" customWidth="1"/>
    <col min="33" max="33" width="5" customWidth="1"/>
    <col min="34" max="34" width="5.36328125" customWidth="1"/>
    <col min="35" max="35" width="5.81640625" style="11" customWidth="1"/>
    <col min="36" max="36" width="4.90625" style="11" customWidth="1"/>
    <col min="37" max="37" width="6.453125" style="11" customWidth="1"/>
    <col min="38" max="38" width="7.453125" customWidth="1"/>
    <col min="39" max="39" width="10" customWidth="1"/>
    <col min="40" max="40" width="5.90625" customWidth="1"/>
    <col min="41" max="41" width="8.08984375" customWidth="1"/>
    <col min="42" max="42" width="5.90625" customWidth="1"/>
    <col min="43" max="43" width="8.08984375" customWidth="1"/>
    <col min="44" max="45" width="6.90625" customWidth="1"/>
    <col min="46" max="47" width="6.36328125" customWidth="1"/>
    <col min="48" max="48" width="7.90625" customWidth="1"/>
    <col min="49" max="49" width="5.6328125" customWidth="1"/>
    <col min="50" max="50" width="7.90625" customWidth="1"/>
    <col min="51" max="51" width="6.36328125" customWidth="1"/>
    <col min="52" max="52" width="7.90625" customWidth="1"/>
    <col min="53" max="53" width="6.36328125" customWidth="1"/>
    <col min="54" max="54" width="8" customWidth="1"/>
    <col min="55" max="55" width="9.1796875" customWidth="1"/>
    <col min="56" max="58" width="8" customWidth="1"/>
    <col min="59" max="59" width="7.36328125" customWidth="1"/>
    <col min="60" max="60" width="7.1796875" customWidth="1"/>
    <col min="61" max="61" width="7.08984375" customWidth="1"/>
    <col min="62" max="62" width="8" customWidth="1"/>
    <col min="63" max="63" width="10.08984375" customWidth="1"/>
    <col min="64" max="64" width="8" customWidth="1"/>
    <col min="65" max="65" width="9.6328125" customWidth="1"/>
    <col min="66" max="66" width="7.6328125" customWidth="1"/>
    <col min="67" max="67" width="9.6328125" customWidth="1"/>
    <col min="68" max="68" width="9.1796875" customWidth="1"/>
    <col min="69" max="71" width="7.90625" customWidth="1"/>
    <col min="72" max="72" width="8.08984375" customWidth="1"/>
    <col min="73" max="73" width="8.54296875" customWidth="1"/>
    <col min="74" max="74" width="8" customWidth="1"/>
    <col min="75" max="75" width="6.453125" customWidth="1"/>
    <col min="76" max="76" width="8.08984375" customWidth="1"/>
    <col min="77" max="77" width="7.54296875" customWidth="1"/>
    <col min="78" max="78" width="8.36328125" customWidth="1"/>
    <col min="79" max="79" width="9.453125" customWidth="1"/>
    <col min="80" max="81" width="8.36328125" customWidth="1"/>
    <col min="82" max="82" width="8.90625" customWidth="1"/>
    <col min="83" max="83" width="8.36328125" customWidth="1"/>
    <col min="84" max="84" width="7.90625" customWidth="1"/>
    <col min="85" max="85" width="8" customWidth="1"/>
    <col min="86" max="87" width="9.90625" customWidth="1"/>
    <col min="88" max="88" width="9.08984375" customWidth="1"/>
    <col min="89" max="89" width="8.36328125" customWidth="1"/>
    <col min="90" max="90" width="8.6328125" customWidth="1"/>
    <col min="91" max="91" width="8.90625" customWidth="1"/>
    <col min="92" max="92" width="8.08984375" customWidth="1"/>
    <col min="93" max="93" width="8.6328125" customWidth="1"/>
    <col min="94" max="95" width="9.90625" customWidth="1"/>
    <col min="96" max="96" width="8.08984375" customWidth="1"/>
    <col min="97" max="97" width="8" customWidth="1"/>
    <col min="98" max="98" width="8.08984375" customWidth="1"/>
    <col min="99" max="99" width="11.08984375" customWidth="1"/>
    <col min="100" max="100" width="7.6328125" customWidth="1"/>
    <col min="101" max="101" width="8.08984375" customWidth="1"/>
    <col min="102" max="102" width="7.90625" customWidth="1"/>
    <col min="103" max="103" width="8.90625" customWidth="1"/>
    <col min="104" max="104" width="6.90625" customWidth="1"/>
    <col min="105" max="105" width="6.6328125" customWidth="1"/>
    <col min="106" max="107" width="8.08984375" customWidth="1"/>
    <col min="108" max="108" width="9.36328125" customWidth="1"/>
    <col min="109" max="109" width="10.08984375" customWidth="1"/>
    <col min="110" max="110" width="10.90625" customWidth="1"/>
    <col min="111" max="114" width="8.08984375" customWidth="1"/>
    <col min="115" max="115" width="8.36328125" customWidth="1"/>
    <col min="116" max="116" width="11.08984375" customWidth="1"/>
    <col min="117" max="117" width="8.08984375" customWidth="1"/>
    <col min="118" max="118" width="6.36328125" customWidth="1"/>
    <col min="119" max="119" width="7.453125" customWidth="1"/>
    <col min="120" max="120" width="7.6328125" customWidth="1"/>
    <col min="121" max="122" width="7.90625" customWidth="1"/>
    <col min="123" max="123" width="8" customWidth="1"/>
    <col min="124" max="124" width="7.6328125" customWidth="1"/>
    <col min="125" max="125" width="7.90625" customWidth="1"/>
    <col min="126" max="126" width="8.08984375" customWidth="1"/>
    <col min="127" max="127" width="7.54296875" customWidth="1"/>
    <col min="128" max="128" width="7.90625" customWidth="1"/>
    <col min="129" max="129" width="7.6328125" customWidth="1"/>
    <col min="130" max="130" width="7.90625" customWidth="1"/>
    <col min="131" max="131" width="7.54296875" customWidth="1"/>
    <col min="132" max="132" width="7.90625" customWidth="1"/>
    <col min="133" max="133" width="9.90625" customWidth="1"/>
    <col min="134" max="134" width="7.08984375" customWidth="1"/>
    <col min="135" max="135" width="8.08984375" customWidth="1"/>
    <col min="136" max="136" width="8.54296875" customWidth="1"/>
    <col min="137" max="137" width="9.90625" customWidth="1"/>
    <col min="138" max="138" width="8.36328125" customWidth="1"/>
    <col min="139" max="139" width="10.54296875" customWidth="1"/>
    <col min="140" max="140" width="7.90625" customWidth="1"/>
    <col min="141" max="141" width="8.08984375" customWidth="1"/>
    <col min="142" max="144" width="9.90625" customWidth="1"/>
    <col min="145" max="145" width="8.36328125" customWidth="1"/>
    <col min="146" max="146" width="8.6328125" customWidth="1"/>
    <col min="147" max="147" width="8.54296875" customWidth="1"/>
    <col min="148" max="148" width="8.6328125" customWidth="1"/>
    <col min="149" max="149" width="8.36328125" customWidth="1"/>
    <col min="150" max="150" width="10.6328125" customWidth="1"/>
    <col min="151" max="151" width="9.90625" customWidth="1"/>
    <col min="152" max="152" width="7.54296875" customWidth="1"/>
    <col min="153" max="153" width="8.54296875" customWidth="1"/>
    <col min="154" max="155" width="7.90625" customWidth="1"/>
    <col min="156" max="158" width="8.36328125" customWidth="1"/>
    <col min="159" max="160" width="8.08984375" customWidth="1"/>
    <col min="161" max="162" width="8.36328125" customWidth="1"/>
    <col min="163" max="163" width="8.54296875" customWidth="1"/>
    <col min="164" max="164" width="8.36328125" customWidth="1"/>
    <col min="165" max="165" width="8.6328125" customWidth="1"/>
    <col min="166" max="167" width="9.90625" customWidth="1"/>
    <col min="168" max="168" width="8.08984375" customWidth="1"/>
    <col min="169" max="169" width="8.54296875" customWidth="1"/>
    <col min="170" max="170" width="7.54296875" customWidth="1"/>
    <col min="171" max="171" width="8.08984375" customWidth="1"/>
    <col min="172" max="172" width="7.90625" customWidth="1"/>
    <col min="173" max="173" width="8.36328125" customWidth="1"/>
    <col min="174" max="174" width="8.08984375" customWidth="1"/>
    <col min="175" max="175" width="9.90625" customWidth="1"/>
    <col min="176" max="176" width="8" customWidth="1"/>
    <col min="177" max="177" width="7.90625" customWidth="1"/>
    <col min="178" max="178" width="8.90625" customWidth="1"/>
    <col min="179" max="179" width="8" customWidth="1"/>
    <col min="180" max="180" width="8.90625" customWidth="1"/>
    <col min="181" max="181" width="7.08984375" customWidth="1"/>
    <col min="182" max="182" width="9" customWidth="1"/>
    <col min="183" max="183" width="8.08984375" customWidth="1"/>
    <col min="184" max="184" width="10.36328125" customWidth="1"/>
    <col min="185" max="186" width="7.90625" customWidth="1"/>
    <col min="187" max="187" width="8.6328125" customWidth="1"/>
    <col min="188" max="188" width="8.90625" customWidth="1"/>
    <col min="189" max="189" width="8.6328125" customWidth="1"/>
    <col min="190" max="191" width="8.08984375" customWidth="1"/>
    <col min="192" max="192" width="7.54296875" customWidth="1"/>
    <col min="193" max="195" width="8.08984375" customWidth="1"/>
    <col min="196" max="196" width="8.6328125" customWidth="1"/>
    <col min="197" max="197" width="7.90625" customWidth="1"/>
    <col min="198" max="199" width="8.08984375" customWidth="1"/>
    <col min="200" max="200" width="7.90625" customWidth="1"/>
    <col min="203" max="203" width="8" customWidth="1"/>
    <col min="204" max="204" width="8.08984375" customWidth="1"/>
    <col min="205" max="205" width="8" customWidth="1"/>
    <col min="206" max="207" width="8.08984375" customWidth="1"/>
    <col min="208" max="210" width="7.90625" customWidth="1"/>
    <col min="211" max="211" width="8.08984375" customWidth="1"/>
    <col min="212" max="214" width="7.90625" customWidth="1"/>
    <col min="215" max="215" width="6.6328125" customWidth="1"/>
    <col min="216" max="216" width="8.36328125" customWidth="1"/>
    <col min="217" max="217" width="8" customWidth="1"/>
  </cols>
  <sheetData>
    <row r="1" spans="1:60" ht="13.5" customHeight="1">
      <c r="A1" s="25"/>
      <c r="B1" s="421"/>
      <c r="C1" s="404"/>
      <c r="D1" s="308"/>
      <c r="E1" s="25"/>
      <c r="F1" s="308"/>
      <c r="G1" s="308"/>
      <c r="H1" s="100"/>
      <c r="I1" s="411"/>
      <c r="J1" s="100"/>
      <c r="K1" s="100"/>
      <c r="L1" s="100"/>
      <c r="M1" s="411"/>
      <c r="N1" s="25"/>
      <c r="O1" s="474"/>
      <c r="P1" s="100"/>
      <c r="Q1" s="100"/>
      <c r="R1" s="100"/>
      <c r="S1" s="404"/>
      <c r="T1" s="404"/>
      <c r="U1" s="404"/>
      <c r="V1" s="404"/>
      <c r="W1" s="25"/>
      <c r="X1" s="404"/>
      <c r="Y1" s="25"/>
      <c r="Z1" s="25"/>
      <c r="AA1" s="404"/>
      <c r="AB1" s="122"/>
      <c r="AC1" s="122"/>
      <c r="AD1" s="122"/>
      <c r="AE1" s="122"/>
      <c r="AF1" s="100"/>
      <c r="AG1" s="25"/>
      <c r="AH1" s="25"/>
      <c r="AI1" s="122"/>
      <c r="AJ1" s="122"/>
      <c r="AK1" s="122"/>
      <c r="AL1" s="25"/>
      <c r="AM1" s="553"/>
      <c r="AN1" s="553"/>
    </row>
    <row r="2" spans="1:60" ht="31.5" customHeight="1">
      <c r="A2" s="25"/>
      <c r="B2" s="421"/>
      <c r="C2" s="129" t="s">
        <v>86</v>
      </c>
      <c r="D2" s="367"/>
      <c r="E2" s="130"/>
      <c r="F2" s="367"/>
      <c r="G2" s="367"/>
      <c r="H2" s="130"/>
      <c r="I2" s="411"/>
      <c r="J2" s="130"/>
      <c r="K2" s="130"/>
      <c r="L2" s="100"/>
      <c r="M2" s="401"/>
      <c r="N2" s="401"/>
      <c r="O2" s="474"/>
      <c r="P2" s="130"/>
      <c r="Q2" s="130"/>
      <c r="R2" s="130"/>
      <c r="S2" s="478" t="str">
        <f>+År!B2</f>
        <v>VOKSEN SAU :</v>
      </c>
      <c r="T2" s="404"/>
      <c r="U2" s="404"/>
      <c r="V2" s="404"/>
      <c r="W2" s="404"/>
      <c r="X2" s="131"/>
      <c r="Y2" s="131"/>
      <c r="Z2" s="130"/>
      <c r="AA2" s="100"/>
      <c r="AB2" s="130"/>
      <c r="AC2" s="100"/>
      <c r="AD2" s="122"/>
      <c r="AE2" s="122"/>
      <c r="AF2" s="100"/>
      <c r="AG2" s="25"/>
      <c r="AH2" s="25"/>
      <c r="AI2" s="122"/>
      <c r="AJ2" s="122"/>
      <c r="AK2" s="122"/>
      <c r="AL2" s="25"/>
      <c r="AM2" s="553"/>
      <c r="AN2" s="553"/>
    </row>
    <row r="3" spans="1:60" ht="22.5" customHeight="1">
      <c r="A3" s="25"/>
      <c r="B3" s="421"/>
      <c r="C3" s="404"/>
      <c r="D3" s="308"/>
      <c r="E3" s="25"/>
      <c r="F3" s="308"/>
      <c r="G3" s="308"/>
      <c r="H3" s="100"/>
      <c r="I3" s="411"/>
      <c r="J3" s="100"/>
      <c r="K3" s="100"/>
      <c r="L3" s="100"/>
      <c r="M3" s="411"/>
      <c r="N3" s="25"/>
      <c r="O3" s="474"/>
      <c r="P3" s="100"/>
      <c r="Q3" s="100"/>
      <c r="R3" s="100"/>
      <c r="S3" s="404"/>
      <c r="T3" s="404"/>
      <c r="U3" s="404"/>
      <c r="V3" s="404"/>
      <c r="W3" s="25"/>
      <c r="X3" s="404"/>
      <c r="Y3" s="25"/>
      <c r="Z3" s="25"/>
      <c r="AA3" s="404"/>
      <c r="AB3" s="122"/>
      <c r="AC3" s="122"/>
      <c r="AD3" s="122"/>
      <c r="AE3" s="122"/>
      <c r="AF3" s="100"/>
      <c r="AG3" s="25"/>
      <c r="AH3" s="25"/>
      <c r="AI3" s="122"/>
      <c r="AJ3" s="122"/>
      <c r="AK3" s="122"/>
      <c r="AL3" s="25"/>
      <c r="AM3" s="553"/>
      <c r="AN3" s="553"/>
    </row>
    <row r="4" spans="1:60" s="185" customFormat="1" ht="22.2">
      <c r="A4" s="207"/>
      <c r="B4" s="132"/>
      <c r="C4" s="405"/>
      <c r="D4" s="129" t="s">
        <v>433</v>
      </c>
      <c r="E4" s="368"/>
      <c r="F4" s="373">
        <f>+År!R2</f>
        <v>52</v>
      </c>
      <c r="G4" s="207"/>
      <c r="H4" s="412"/>
      <c r="I4" s="207"/>
      <c r="J4" s="207"/>
      <c r="K4" s="402"/>
      <c r="L4" s="208"/>
      <c r="M4" s="208"/>
      <c r="N4" s="405"/>
      <c r="O4" s="475"/>
      <c r="P4" s="207"/>
      <c r="Q4" s="207"/>
      <c r="R4" s="208"/>
      <c r="S4" s="405"/>
      <c r="T4" s="405"/>
      <c r="U4" s="207"/>
      <c r="V4" s="207"/>
      <c r="W4" s="405"/>
      <c r="X4" s="207"/>
      <c r="Y4" s="208"/>
      <c r="Z4" s="405"/>
      <c r="AA4" s="208"/>
      <c r="AB4" s="418" t="s">
        <v>434</v>
      </c>
      <c r="AC4" s="209"/>
      <c r="AD4" s="207"/>
      <c r="AE4" s="566">
        <f>SUM(Måned!F10:F21)</f>
        <v>99137</v>
      </c>
      <c r="AF4" s="567"/>
      <c r="AG4" s="568"/>
      <c r="AH4" s="208"/>
      <c r="AI4" s="209"/>
      <c r="AJ4" s="209"/>
      <c r="AK4" s="209"/>
      <c r="AL4" s="207"/>
      <c r="AM4" s="553"/>
      <c r="AN4" s="553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ht="20.25" customHeight="1">
      <c r="A5" s="62"/>
      <c r="B5" s="40"/>
      <c r="C5" s="404"/>
      <c r="D5" s="372"/>
      <c r="E5" s="25"/>
      <c r="F5" s="369"/>
      <c r="G5" s="308"/>
      <c r="H5" s="100"/>
      <c r="I5" s="411"/>
      <c r="J5" s="100"/>
      <c r="K5" s="100"/>
      <c r="L5" s="100"/>
      <c r="M5" s="411"/>
      <c r="N5" s="25"/>
      <c r="O5" s="474"/>
      <c r="P5" s="401"/>
      <c r="Q5" s="401"/>
      <c r="R5" s="401"/>
      <c r="S5" s="404"/>
      <c r="T5" s="404"/>
      <c r="U5" s="404"/>
      <c r="V5" s="404"/>
      <c r="W5" s="401"/>
      <c r="X5" s="404"/>
      <c r="Y5" s="25"/>
      <c r="Z5" s="25"/>
      <c r="AA5" s="404"/>
      <c r="AB5" s="122"/>
      <c r="AC5" s="122"/>
      <c r="AD5" s="122"/>
      <c r="AE5" s="122"/>
      <c r="AF5" s="100"/>
      <c r="AG5" s="25"/>
      <c r="AH5" s="25"/>
      <c r="AI5" s="122"/>
      <c r="AJ5" s="122"/>
      <c r="AK5" s="122"/>
      <c r="AL5" s="25"/>
    </row>
    <row r="6" spans="1:60">
      <c r="A6" s="25"/>
      <c r="B6" s="421"/>
      <c r="C6" s="404"/>
      <c r="D6" s="308"/>
      <c r="E6" s="25"/>
      <c r="F6" s="308"/>
      <c r="G6" s="308"/>
      <c r="H6" s="100"/>
      <c r="I6" s="411"/>
      <c r="J6" s="100"/>
      <c r="K6" s="100"/>
      <c r="L6" s="100"/>
      <c r="M6" s="411"/>
      <c r="N6" s="25"/>
      <c r="O6" s="474"/>
      <c r="P6" s="100"/>
      <c r="Q6" s="417" t="s">
        <v>662</v>
      </c>
      <c r="R6" s="100"/>
      <c r="S6" s="404"/>
      <c r="T6" s="404"/>
      <c r="U6" s="404"/>
      <c r="V6" s="404"/>
      <c r="W6" s="25"/>
      <c r="X6" s="404"/>
      <c r="Y6" s="25"/>
      <c r="Z6" s="25"/>
      <c r="AA6" s="404"/>
      <c r="AB6" s="122"/>
      <c r="AC6" s="122"/>
      <c r="AD6" s="122"/>
      <c r="AE6" s="122"/>
      <c r="AF6" s="100"/>
      <c r="AG6" s="25"/>
      <c r="AH6" s="25"/>
      <c r="AI6" s="122"/>
      <c r="AJ6" s="122"/>
      <c r="AK6" s="122"/>
      <c r="AL6" s="25"/>
    </row>
    <row r="7" spans="1:60" ht="15.6">
      <c r="A7" s="25"/>
      <c r="B7" s="421"/>
      <c r="C7" s="404"/>
      <c r="D7" s="318" t="s">
        <v>2</v>
      </c>
      <c r="E7" s="25"/>
      <c r="F7" s="308"/>
      <c r="G7" s="308"/>
      <c r="H7" s="100"/>
      <c r="I7" s="411"/>
      <c r="J7" s="100"/>
      <c r="K7" s="100"/>
      <c r="L7" s="101" t="s">
        <v>22</v>
      </c>
      <c r="M7" s="411"/>
      <c r="N7" s="25"/>
      <c r="O7" s="474"/>
      <c r="P7" s="100"/>
      <c r="Q7" s="417" t="s">
        <v>663</v>
      </c>
      <c r="R7" s="100"/>
      <c r="S7" s="404"/>
      <c r="T7" s="404"/>
      <c r="U7" s="404"/>
      <c r="V7" s="404"/>
      <c r="W7" s="40"/>
      <c r="X7" s="416"/>
      <c r="Y7" s="25"/>
      <c r="Z7" s="40" t="s">
        <v>22</v>
      </c>
      <c r="AA7" s="404"/>
      <c r="AB7" s="123" t="s">
        <v>403</v>
      </c>
      <c r="AC7" s="123" t="s">
        <v>508</v>
      </c>
      <c r="AD7" s="123"/>
      <c r="AE7" s="123"/>
      <c r="AF7" s="101" t="s">
        <v>412</v>
      </c>
      <c r="AG7" s="25"/>
      <c r="AH7" s="25"/>
      <c r="AI7" s="123" t="s">
        <v>75</v>
      </c>
      <c r="AJ7" s="122"/>
      <c r="AK7" s="122"/>
      <c r="AL7" s="25"/>
    </row>
    <row r="8" spans="1:60" ht="15.6">
      <c r="A8" s="25"/>
      <c r="B8" s="40"/>
      <c r="C8" s="416"/>
      <c r="D8" s="318" t="s">
        <v>484</v>
      </c>
      <c r="E8" s="103"/>
      <c r="F8" s="318"/>
      <c r="G8" s="374"/>
      <c r="H8" s="101" t="s">
        <v>2</v>
      </c>
      <c r="I8" s="413"/>
      <c r="J8" s="101" t="s">
        <v>1</v>
      </c>
      <c r="K8" s="101"/>
      <c r="L8" s="101" t="s">
        <v>415</v>
      </c>
      <c r="M8" s="413"/>
      <c r="N8" s="103"/>
      <c r="O8" s="476" t="s">
        <v>2</v>
      </c>
      <c r="P8" s="101"/>
      <c r="Q8" s="376" t="s">
        <v>664</v>
      </c>
      <c r="R8" s="101"/>
      <c r="S8" s="406" t="s">
        <v>22</v>
      </c>
      <c r="T8" s="404"/>
      <c r="U8" s="406" t="s">
        <v>22</v>
      </c>
      <c r="V8" s="406"/>
      <c r="W8" s="40" t="s">
        <v>22</v>
      </c>
      <c r="X8" s="406"/>
      <c r="Y8" s="25"/>
      <c r="Z8" s="40" t="s">
        <v>413</v>
      </c>
      <c r="AA8" s="406"/>
      <c r="AB8" s="123" t="s">
        <v>488</v>
      </c>
      <c r="AC8" s="123" t="s">
        <v>477</v>
      </c>
      <c r="AD8" s="123" t="s">
        <v>477</v>
      </c>
      <c r="AE8" s="123" t="s">
        <v>477</v>
      </c>
      <c r="AF8" s="101" t="s">
        <v>415</v>
      </c>
      <c r="AG8" s="40" t="s">
        <v>482</v>
      </c>
      <c r="AH8" s="40" t="s">
        <v>413</v>
      </c>
      <c r="AI8" s="123" t="s">
        <v>416</v>
      </c>
      <c r="AJ8" s="123" t="s">
        <v>416</v>
      </c>
      <c r="AK8" s="123" t="s">
        <v>417</v>
      </c>
      <c r="AL8" s="25"/>
    </row>
    <row r="9" spans="1:60" ht="15.6">
      <c r="A9" s="25"/>
      <c r="B9" s="40" t="s">
        <v>86</v>
      </c>
      <c r="C9" s="416" t="s">
        <v>89</v>
      </c>
      <c r="D9" s="318" t="s">
        <v>485</v>
      </c>
      <c r="E9" s="103" t="s">
        <v>487</v>
      </c>
      <c r="F9" s="318" t="s">
        <v>2</v>
      </c>
      <c r="G9" s="374" t="s">
        <v>487</v>
      </c>
      <c r="H9" s="101" t="s">
        <v>403</v>
      </c>
      <c r="I9" s="413" t="s">
        <v>487</v>
      </c>
      <c r="J9" s="101" t="s">
        <v>403</v>
      </c>
      <c r="K9" s="101"/>
      <c r="L9" s="101" t="s">
        <v>44</v>
      </c>
      <c r="M9" s="413" t="s">
        <v>487</v>
      </c>
      <c r="N9" s="103"/>
      <c r="O9" s="476" t="s">
        <v>655</v>
      </c>
      <c r="P9" s="101"/>
      <c r="Q9" s="376" t="s">
        <v>665</v>
      </c>
      <c r="R9" s="101"/>
      <c r="S9" s="406" t="s">
        <v>655</v>
      </c>
      <c r="T9" s="404"/>
      <c r="U9" s="406" t="s">
        <v>659</v>
      </c>
      <c r="V9" s="406"/>
      <c r="W9" s="40" t="s">
        <v>0</v>
      </c>
      <c r="X9" s="406" t="s">
        <v>487</v>
      </c>
      <c r="Y9" s="25"/>
      <c r="Z9" s="40" t="s">
        <v>517</v>
      </c>
      <c r="AA9" s="406" t="s">
        <v>487</v>
      </c>
      <c r="AB9" s="123" t="s">
        <v>489</v>
      </c>
      <c r="AC9" s="123" t="s">
        <v>476</v>
      </c>
      <c r="AD9" s="123" t="s">
        <v>72</v>
      </c>
      <c r="AE9" s="123" t="s">
        <v>474</v>
      </c>
      <c r="AF9" s="101" t="s">
        <v>44</v>
      </c>
      <c r="AG9" s="40" t="s">
        <v>483</v>
      </c>
      <c r="AH9" s="40" t="s">
        <v>510</v>
      </c>
      <c r="AI9" s="123" t="s">
        <v>43</v>
      </c>
      <c r="AJ9" s="123" t="s">
        <v>509</v>
      </c>
      <c r="AK9" s="123" t="s">
        <v>509</v>
      </c>
      <c r="AL9" s="25"/>
    </row>
    <row r="10" spans="1:60" ht="15.6">
      <c r="A10" s="25">
        <v>1</v>
      </c>
      <c r="B10" s="97" t="s">
        <v>545</v>
      </c>
      <c r="C10" s="121">
        <f>+'Ark1'!C31</f>
        <v>2024</v>
      </c>
      <c r="D10" s="303">
        <f>+IF(F10=0,"",'Ark1'!Q31)</f>
        <v>264</v>
      </c>
      <c r="E10" s="121">
        <f t="shared" ref="E10:E21" si="0">+IF(F10=0,"",D10-D23)</f>
        <v>-5</v>
      </c>
      <c r="F10" s="303">
        <f>+'Ark1'!R31</f>
        <v>1327</v>
      </c>
      <c r="G10" s="375">
        <f t="shared" ref="G10:G21" si="1">+IF(F10=0,"",F10-F23)</f>
        <v>59</v>
      </c>
      <c r="H10" s="99">
        <f>+IF(F10=0,"",'Ark1'!AG31)</f>
        <v>1.2952142473146959</v>
      </c>
      <c r="I10" s="410">
        <f t="shared" ref="I10:I21" si="2">+IF(F10=0,"",H10-H23)</f>
        <v>0.16252632670436085</v>
      </c>
      <c r="J10" s="99">
        <f>+IF(F10=0,"",'Ark1'!AH31)</f>
        <v>0.75357950263752815</v>
      </c>
      <c r="K10" s="101"/>
      <c r="L10" s="99">
        <f>+IF(F10=0,"",'Ark1'!U31)</f>
        <v>30.193142426525927</v>
      </c>
      <c r="M10" s="410">
        <f t="shared" ref="M10:M21" si="3">+IF(F10=0,"",L10-L23)</f>
        <v>-0.14881340943619747</v>
      </c>
      <c r="N10" s="103"/>
      <c r="O10" s="355">
        <f>+IF(H10=0,"",'Ark1'!AI31)</f>
        <v>925</v>
      </c>
      <c r="P10" s="101"/>
      <c r="Q10" s="473">
        <f>+IF(F10=0,"",100*O10/F10)</f>
        <v>69.706103993971368</v>
      </c>
      <c r="R10" s="101"/>
      <c r="S10" s="148">
        <f>+IF(F10=0,"",'Ark1'!AJ31)</f>
        <v>114.89589189189196</v>
      </c>
      <c r="T10" s="404"/>
      <c r="U10" s="22">
        <f>+IF(F10=0,"",'Ark1'!AK31)</f>
        <v>21.293489853864063</v>
      </c>
      <c r="V10" s="406"/>
      <c r="W10" s="98">
        <f>+IF(F10=0,"",'Ark1'!S31)</f>
        <v>7.3195177091183119</v>
      </c>
      <c r="X10" s="407">
        <f t="shared" ref="X10:X21" si="4">+IF(F10=0,"",W10-W23)</f>
        <v>0.19333474381862725</v>
      </c>
      <c r="Y10" s="25"/>
      <c r="Z10" s="98">
        <f>+IF(F10=0,"",'Ark1'!T31)</f>
        <v>7.3127354935945741</v>
      </c>
      <c r="AA10" s="407">
        <f t="shared" ref="AA10:AA21" si="5">+IF(F10=0,"",Z10-Z23)</f>
        <v>2.251467340529878E-2</v>
      </c>
      <c r="AB10" s="104">
        <f>+IF(F10=0,"",'Ark1'!W31)</f>
        <v>24.717407686510928</v>
      </c>
      <c r="AC10" s="275">
        <f>+IF(F10=0,"",'Ark1'!X31)</f>
        <v>89.75131876412965</v>
      </c>
      <c r="AD10" s="275">
        <f>+IF(F10=0,"",'Ark1'!Y31)</f>
        <v>75.28259231348909</v>
      </c>
      <c r="AE10" s="275">
        <f>+IF(F10=0,"",'Ark1'!Z31)</f>
        <v>9.9148563522308226</v>
      </c>
      <c r="AF10" s="99">
        <f>+IF(F10=0,"",'Ark1'!AA31)</f>
        <v>1.8566819574128863</v>
      </c>
      <c r="AG10" s="98">
        <f>+IF(F10=0,"",'Ark1'!AB31)</f>
        <v>2.0371853542115166</v>
      </c>
      <c r="AH10" s="98">
        <f>+IF(F10=0,"",'Ark1'!AC31)</f>
        <v>75.688191870441557</v>
      </c>
      <c r="AI10" s="275">
        <f>+IF(F10=0,"",'Ark1'!AD31)</f>
        <v>55.752682381389214</v>
      </c>
      <c r="AJ10" s="275">
        <f>+IF(F10=0,"",'Ark1'!AE31)</f>
        <v>63.463644864951853</v>
      </c>
      <c r="AK10" s="275">
        <f>+IF(F10=0,"",'Ark1'!AF31)</f>
        <v>1.3385517011811936</v>
      </c>
      <c r="AL10" s="25"/>
      <c r="AS10">
        <f>+År!I36</f>
        <v>31.203395301451486</v>
      </c>
      <c r="AT10" s="1">
        <f>+År!P36</f>
        <v>7.2295812865025155</v>
      </c>
    </row>
    <row r="11" spans="1:60" ht="15.6">
      <c r="A11" s="25">
        <f>1+A10</f>
        <v>2</v>
      </c>
      <c r="B11" s="97" t="s">
        <v>546</v>
      </c>
      <c r="C11" s="121">
        <f>+'Ark1'!C32</f>
        <v>2024</v>
      </c>
      <c r="D11" s="303">
        <f>+IF(F11=0,"",'Ark1'!Q32)</f>
        <v>329</v>
      </c>
      <c r="E11" s="121">
        <f t="shared" si="0"/>
        <v>-45</v>
      </c>
      <c r="F11" s="303">
        <f>+'Ark1'!R32</f>
        <v>1322</v>
      </c>
      <c r="G11" s="375">
        <f t="shared" si="1"/>
        <v>-148</v>
      </c>
      <c r="H11" s="99">
        <f>+IF(F11=0,"",'Ark1'!AG32)</f>
        <v>1.4635074356430537</v>
      </c>
      <c r="I11" s="410">
        <f t="shared" si="2"/>
        <v>1.2386464366458183E-2</v>
      </c>
      <c r="J11" s="99">
        <f>+IF(F11=0,"",'Ark1'!AH32)</f>
        <v>0.15128593040847205</v>
      </c>
      <c r="K11" s="101"/>
      <c r="L11" s="99">
        <f>+IF(F11=0,"",'Ark1'!U32)</f>
        <v>34.245310136157343</v>
      </c>
      <c r="M11" s="410">
        <f t="shared" si="3"/>
        <v>0.71490197289205071</v>
      </c>
      <c r="N11" s="103"/>
      <c r="O11" s="355">
        <f>+IF(H11=0,"",'Ark1'!AI32)</f>
        <v>1182</v>
      </c>
      <c r="P11" s="101"/>
      <c r="Q11" s="473">
        <f t="shared" ref="Q11:Q34" si="6">+IF(F11=0,"",100*O11/F11)</f>
        <v>89.409984871406962</v>
      </c>
      <c r="R11" s="101"/>
      <c r="S11" s="148">
        <f>+IF(F11=0,"",'Ark1'!AJ32)</f>
        <v>114.7831641285954</v>
      </c>
      <c r="T11" s="404"/>
      <c r="U11" s="22">
        <f>+IF(F11=0,"",'Ark1'!AK32)</f>
        <v>22.616731280518831</v>
      </c>
      <c r="V11" s="406"/>
      <c r="W11" s="98">
        <f>+IF(F11=0,"",'Ark1'!S32)</f>
        <v>7.8638426626323747</v>
      </c>
      <c r="X11" s="407">
        <f t="shared" si="4"/>
        <v>0.13595150616978913</v>
      </c>
      <c r="Y11" s="25"/>
      <c r="Z11" s="98">
        <f>+IF(F11=0,"",'Ark1'!T32)</f>
        <v>7.6202723146747342</v>
      </c>
      <c r="AA11" s="407">
        <f t="shared" si="5"/>
        <v>0.14408183848425615</v>
      </c>
      <c r="AB11" s="104">
        <f>+IF(F11=0,"",'Ark1'!W32)</f>
        <v>32.7534039334342</v>
      </c>
      <c r="AC11" s="275">
        <f>+IF(F11=0,"",'Ark1'!X32)</f>
        <v>97.730711043872944</v>
      </c>
      <c r="AD11" s="275">
        <f>+IF(F11=0,"",'Ark1'!Y32)</f>
        <v>90.468986384266245</v>
      </c>
      <c r="AE11" s="275">
        <f>+IF(F11=0,"",'Ark1'!Z32)</f>
        <v>8.3217282951069098</v>
      </c>
      <c r="AF11" s="99">
        <f>+IF(F11=0,"",'Ark1'!AA32)</f>
        <v>1.7493226870115679</v>
      </c>
      <c r="AG11" s="98">
        <f>+IF(F11=0,"",'Ark1'!AB32)</f>
        <v>2.0770660206491258</v>
      </c>
      <c r="AH11" s="98">
        <f>+IF(F11=0,"",'Ark1'!AC32)</f>
        <v>72.957406112696972</v>
      </c>
      <c r="AI11" s="275">
        <f>+IF(F11=0,"",'Ark1'!AD32)</f>
        <v>53.976313853866891</v>
      </c>
      <c r="AJ11" s="275">
        <f>+IF(F11=0,"",'Ark1'!AE32)</f>
        <v>61.344654413649614</v>
      </c>
      <c r="AK11" s="275">
        <f>+IF(F11=0,"",'Ark1'!AF32)</f>
        <v>1.33350817555504</v>
      </c>
      <c r="AL11" s="25"/>
      <c r="AS11">
        <f>+AS10</f>
        <v>31.203395301451486</v>
      </c>
      <c r="AT11" s="1">
        <f>+AT10</f>
        <v>7.2295812865025155</v>
      </c>
    </row>
    <row r="12" spans="1:60" ht="15.6">
      <c r="A12" s="25">
        <f t="shared" ref="A12:A21" si="7">1+A11</f>
        <v>3</v>
      </c>
      <c r="B12" s="97" t="s">
        <v>547</v>
      </c>
      <c r="C12" s="121">
        <f>+'Ark1'!C33</f>
        <v>2024</v>
      </c>
      <c r="D12" s="303">
        <f>+IF(F12=0,"",'Ark1'!Q33)</f>
        <v>2542</v>
      </c>
      <c r="E12" s="121">
        <f t="shared" si="0"/>
        <v>-219</v>
      </c>
      <c r="F12" s="303">
        <f>+'Ark1'!R33</f>
        <v>10846</v>
      </c>
      <c r="G12" s="375">
        <f t="shared" si="1"/>
        <v>-1382</v>
      </c>
      <c r="H12" s="99">
        <f>+IF(F12=0,"",'Ark1'!AG33)</f>
        <v>12.427394872521003</v>
      </c>
      <c r="I12" s="410">
        <f t="shared" si="2"/>
        <v>0.17107865635158248</v>
      </c>
      <c r="J12" s="99">
        <f>+IF(F12=0,"",'Ark1'!AH33)</f>
        <v>1.6780379863544164</v>
      </c>
      <c r="K12" s="101"/>
      <c r="L12" s="99">
        <f>+IF(F12=0,"",'Ark1'!U33)</f>
        <v>35.444440346671563</v>
      </c>
      <c r="M12" s="410">
        <f t="shared" si="3"/>
        <v>1.3991467581863049</v>
      </c>
      <c r="N12" s="103"/>
      <c r="O12" s="355">
        <f>+IF(H12=0,"",'Ark1'!AI33)</f>
        <v>9398</v>
      </c>
      <c r="P12" s="101"/>
      <c r="Q12" s="473">
        <f t="shared" si="6"/>
        <v>86.649456020652778</v>
      </c>
      <c r="R12" s="101"/>
      <c r="S12" s="148">
        <f>+IF(F12=0,"",'Ark1'!AJ33)</f>
        <v>115.49360502234536</v>
      </c>
      <c r="T12" s="404"/>
      <c r="U12" s="22">
        <f>+IF(F12=0,"",'Ark1'!AK33)</f>
        <v>22.792849885635967</v>
      </c>
      <c r="V12" s="406"/>
      <c r="W12" s="98">
        <f>+IF(F12=0,"",'Ark1'!S33)</f>
        <v>8.068688917573299</v>
      </c>
      <c r="X12" s="407">
        <f t="shared" si="4"/>
        <v>0.39564344815884489</v>
      </c>
      <c r="Y12" s="25"/>
      <c r="Z12" s="98">
        <f>+IF(F12=0,"",'Ark1'!T33)</f>
        <v>7.8558915729301155</v>
      </c>
      <c r="AA12" s="407">
        <f t="shared" si="5"/>
        <v>0.31074927656112639</v>
      </c>
      <c r="AB12" s="104">
        <f>+IF(F12=0,"",'Ark1'!W33)</f>
        <v>37.866494560206547</v>
      </c>
      <c r="AC12" s="275">
        <f>+IF(F12=0,"",'Ark1'!X33)</f>
        <v>98.782961460446245</v>
      </c>
      <c r="AD12" s="275">
        <f>+IF(F12=0,"",'Ark1'!Y33)</f>
        <v>93.509127789046644</v>
      </c>
      <c r="AE12" s="275">
        <f>+IF(F12=0,"",'Ark1'!Z33)</f>
        <v>8.5593380640386485</v>
      </c>
      <c r="AF12" s="99">
        <f>+IF(F12=0,"",'Ark1'!AA33)</f>
        <v>1.7371489302063676</v>
      </c>
      <c r="AG12" s="98">
        <f>+IF(F12=0,"",'Ark1'!AB33)</f>
        <v>2.2302828895305264</v>
      </c>
      <c r="AH12" s="98">
        <f>+IF(F12=0,"",'Ark1'!AC33)</f>
        <v>73.054891691033617</v>
      </c>
      <c r="AI12" s="275">
        <f>+IF(F12=0,"",'Ark1'!AD33)</f>
        <v>55.233571199640352</v>
      </c>
      <c r="AJ12" s="275">
        <f>+IF(F12=0,"",'Ark1'!AE33)</f>
        <v>61.988880401967421</v>
      </c>
      <c r="AK12" s="275">
        <f>+IF(F12=0,"",'Ark1'!AF33)</f>
        <v>10.940415788252622</v>
      </c>
      <c r="AL12" s="25"/>
      <c r="AS12">
        <f t="shared" ref="AS12:AS21" si="8">+AS11</f>
        <v>31.203395301451486</v>
      </c>
      <c r="AT12" s="1">
        <f t="shared" ref="AT12:AT21" si="9">+AT11</f>
        <v>7.2295812865025155</v>
      </c>
    </row>
    <row r="13" spans="1:60" ht="15.6">
      <c r="A13" s="25">
        <f t="shared" si="7"/>
        <v>4</v>
      </c>
      <c r="B13" s="97" t="s">
        <v>548</v>
      </c>
      <c r="C13" s="121">
        <f>+'Ark1'!C34</f>
        <v>2024</v>
      </c>
      <c r="D13" s="303">
        <f>+IF(F13=0,"",'Ark1'!Q34)</f>
        <v>443</v>
      </c>
      <c r="E13" s="121">
        <f t="shared" si="0"/>
        <v>215</v>
      </c>
      <c r="F13" s="303">
        <f>+'Ark1'!R34</f>
        <v>1431</v>
      </c>
      <c r="G13" s="375">
        <f t="shared" si="1"/>
        <v>857</v>
      </c>
      <c r="H13" s="99">
        <f>+IF(F13=0,"",'Ark1'!AG34)</f>
        <v>1.5204122568905349</v>
      </c>
      <c r="I13" s="410">
        <f t="shared" si="2"/>
        <v>0.95529302776460212</v>
      </c>
      <c r="J13" s="99">
        <f>+IF(F13=0,"",'Ark1'!AH34)</f>
        <v>0.76869322152341013</v>
      </c>
      <c r="K13" s="101"/>
      <c r="L13" s="99">
        <f>+IF(F13=0,"",'Ark1'!U34)</f>
        <v>32.86694619147444</v>
      </c>
      <c r="M13" s="410">
        <f t="shared" si="3"/>
        <v>-0.57416879110393637</v>
      </c>
      <c r="N13" s="103"/>
      <c r="O13" s="355">
        <f>+IF(H13=0,"",'Ark1'!AI34)</f>
        <v>1147</v>
      </c>
      <c r="P13" s="101"/>
      <c r="Q13" s="473">
        <f t="shared" si="6"/>
        <v>80.153738644304681</v>
      </c>
      <c r="R13" s="101"/>
      <c r="S13" s="148">
        <f>+IF(F13=0,"",'Ark1'!AJ34)</f>
        <v>113.93478639930252</v>
      </c>
      <c r="T13" s="404"/>
      <c r="U13" s="22">
        <f>+IF(F13=0,"",'Ark1'!AK34)</f>
        <v>22.273181137950822</v>
      </c>
      <c r="V13" s="406"/>
      <c r="W13" s="98">
        <f>+IF(F13=0,"",'Ark1'!S34)</f>
        <v>7.7030048916841372</v>
      </c>
      <c r="X13" s="407">
        <f t="shared" si="4"/>
        <v>0.14551360248552925</v>
      </c>
      <c r="Y13" s="25"/>
      <c r="Z13" s="98">
        <f>+IF(F13=0,"",'Ark1'!T34)</f>
        <v>7.7798742138364769</v>
      </c>
      <c r="AA13" s="407">
        <f t="shared" si="5"/>
        <v>0.19450836017793893</v>
      </c>
      <c r="AB13" s="104">
        <f>+IF(F13=0,"",'Ark1'!W34)</f>
        <v>36.617749825296997</v>
      </c>
      <c r="AC13" s="275">
        <f>+IF(F13=0,"",'Ark1'!X34)</f>
        <v>94.828791055206153</v>
      </c>
      <c r="AD13" s="275">
        <f>+IF(F13=0,"",'Ark1'!Y34)</f>
        <v>83.508036338224997</v>
      </c>
      <c r="AE13" s="275">
        <f>+IF(F13=0,"",'Ark1'!Z34)</f>
        <v>9.7568971306277827</v>
      </c>
      <c r="AF13" s="99">
        <f>+IF(F13=0,"",'Ark1'!AA34)</f>
        <v>1.9409121097015516</v>
      </c>
      <c r="AG13" s="98">
        <f>+IF(F13=0,"",'Ark1'!AB34)</f>
        <v>2.3658501525552205</v>
      </c>
      <c r="AH13" s="98">
        <f>+IF(F13=0,"",'Ark1'!AC34)</f>
        <v>78.334840188288197</v>
      </c>
      <c r="AI13" s="275">
        <f>+IF(F13=0,"",'Ark1'!AD34)</f>
        <v>50.547181152290385</v>
      </c>
      <c r="AJ13" s="275">
        <f>+IF(F13=0,"",'Ark1'!AE34)</f>
        <v>60.712751067983248</v>
      </c>
      <c r="AK13" s="275">
        <f>+IF(F13=0,"",'Ark1'!AF34)</f>
        <v>1.4434570342051909</v>
      </c>
      <c r="AL13" s="25"/>
      <c r="AS13">
        <f t="shared" si="8"/>
        <v>31.203395301451486</v>
      </c>
      <c r="AT13" s="1">
        <f t="shared" si="9"/>
        <v>7.2295812865025155</v>
      </c>
    </row>
    <row r="14" spans="1:60" ht="15.6">
      <c r="A14" s="25">
        <f t="shared" si="7"/>
        <v>5</v>
      </c>
      <c r="B14" s="97" t="s">
        <v>446</v>
      </c>
      <c r="C14" s="121">
        <f>+'Ark1'!C35</f>
        <v>2024</v>
      </c>
      <c r="D14" s="303">
        <f>+IF(F14=0,"",'Ark1'!Q35)</f>
        <v>395</v>
      </c>
      <c r="E14" s="121">
        <f t="shared" si="0"/>
        <v>-98</v>
      </c>
      <c r="F14" s="303">
        <f>+'Ark1'!R35</f>
        <v>1004</v>
      </c>
      <c r="G14" s="375">
        <f t="shared" si="1"/>
        <v>-396</v>
      </c>
      <c r="H14" s="99">
        <f>+IF(F14=0,"",'Ark1'!AG35)</f>
        <v>1.164934113184446</v>
      </c>
      <c r="I14" s="410">
        <f t="shared" si="2"/>
        <v>-0.23643215393575812</v>
      </c>
      <c r="J14" s="99">
        <f>+IF(F14=0,"",'Ark1'!AH35)</f>
        <v>0.49800796812748993</v>
      </c>
      <c r="K14" s="101"/>
      <c r="L14" s="99">
        <f>+IF(F14=0,"",'Ark1'!U35)</f>
        <v>35.892629482071726</v>
      </c>
      <c r="M14" s="410">
        <f t="shared" si="3"/>
        <v>1.8928437677859691</v>
      </c>
      <c r="N14" s="103"/>
      <c r="O14" s="355">
        <f>+IF(H14=0,"",'Ark1'!AI35)</f>
        <v>975</v>
      </c>
      <c r="P14" s="101"/>
      <c r="Q14" s="473">
        <f t="shared" si="6"/>
        <v>97.111553784860561</v>
      </c>
      <c r="R14" s="101"/>
      <c r="S14" s="148">
        <f>+IF(F14=0,"",'Ark1'!AJ35)</f>
        <v>114.99117948717939</v>
      </c>
      <c r="T14" s="404"/>
      <c r="U14" s="22">
        <f>+IF(F14=0,"",'Ark1'!AK35)</f>
        <v>23.296670744049312</v>
      </c>
      <c r="V14" s="406"/>
      <c r="W14" s="98">
        <f>+IF(F14=0,"",'Ark1'!S35)</f>
        <v>8.0607569721115517</v>
      </c>
      <c r="X14" s="407">
        <f t="shared" si="4"/>
        <v>0.60218554354012177</v>
      </c>
      <c r="Y14" s="25"/>
      <c r="Z14" s="98">
        <f>+IF(F14=0,"",'Ark1'!T35)</f>
        <v>7.9053784860557794</v>
      </c>
      <c r="AA14" s="407">
        <f t="shared" si="5"/>
        <v>0.66966420034149099</v>
      </c>
      <c r="AB14" s="104">
        <f>+IF(F14=0,"",'Ark1'!W35)</f>
        <v>38.745019920318725</v>
      </c>
      <c r="AC14" s="275">
        <f>+IF(F14=0,"",'Ark1'!X35)</f>
        <v>98.505976095617527</v>
      </c>
      <c r="AD14" s="275">
        <f>+IF(F14=0,"",'Ark1'!Y35)</f>
        <v>91.135458167330711</v>
      </c>
      <c r="AE14" s="275">
        <f>+IF(F14=0,"",'Ark1'!Z35)</f>
        <v>9.4054481889820085</v>
      </c>
      <c r="AF14" s="99">
        <f>+IF(F14=0,"",'Ark1'!AA35)</f>
        <v>1.8807299762927936</v>
      </c>
      <c r="AG14" s="98">
        <f>+IF(F14=0,"",'Ark1'!AB35)</f>
        <v>2.3625588287486323</v>
      </c>
      <c r="AH14" s="98">
        <f>+IF(F14=0,"",'Ark1'!AC35)</f>
        <v>78.334772092412493</v>
      </c>
      <c r="AI14" s="275">
        <f>+IF(F14=0,"",'Ark1'!AD35)</f>
        <v>55.711369647600577</v>
      </c>
      <c r="AJ14" s="275">
        <f>+IF(F14=0,"",'Ark1'!AE35)</f>
        <v>63.74585778295355</v>
      </c>
      <c r="AK14" s="275">
        <f>+IF(F14=0,"",'Ark1'!AF35)</f>
        <v>1.0127399457316641</v>
      </c>
      <c r="AL14" s="25"/>
      <c r="AS14">
        <f t="shared" si="8"/>
        <v>31.203395301451486</v>
      </c>
      <c r="AT14" s="1">
        <f t="shared" si="9"/>
        <v>7.2295812865025155</v>
      </c>
    </row>
    <row r="15" spans="1:60" ht="15.6">
      <c r="A15" s="25">
        <f t="shared" si="7"/>
        <v>6</v>
      </c>
      <c r="B15" s="97" t="s">
        <v>549</v>
      </c>
      <c r="C15" s="121">
        <f>+'Ark1'!C36</f>
        <v>2024</v>
      </c>
      <c r="D15" s="303">
        <f>+IF(F15=0,"",'Ark1'!Q36)</f>
        <v>175</v>
      </c>
      <c r="E15" s="121">
        <f t="shared" si="0"/>
        <v>-210</v>
      </c>
      <c r="F15" s="303">
        <f>+'Ark1'!R36</f>
        <v>475</v>
      </c>
      <c r="G15" s="375">
        <f t="shared" si="1"/>
        <v>-793</v>
      </c>
      <c r="H15" s="99">
        <f>+IF(F15=0,"",'Ark1'!AG36)</f>
        <v>0.53212457057921025</v>
      </c>
      <c r="I15" s="410">
        <f t="shared" si="2"/>
        <v>-0.71001192291385207</v>
      </c>
      <c r="J15" s="99">
        <f>+IF(F15=0,"",'Ark1'!AH36)</f>
        <v>2.3157894736842111</v>
      </c>
      <c r="K15" s="101"/>
      <c r="L15" s="99">
        <f>+IF(F15=0,"",'Ark1'!U36)</f>
        <v>34.654315789473721</v>
      </c>
      <c r="M15" s="410">
        <f t="shared" si="3"/>
        <v>1.3804987547734697</v>
      </c>
      <c r="N15" s="103"/>
      <c r="O15" s="355">
        <f>+IF(H15=0,"",'Ark1'!AI36)</f>
        <v>469</v>
      </c>
      <c r="P15" s="101"/>
      <c r="Q15" s="473">
        <f t="shared" si="6"/>
        <v>98.736842105263165</v>
      </c>
      <c r="R15" s="101"/>
      <c r="S15" s="148">
        <f>+IF(F15=0,"",'Ark1'!AJ36)</f>
        <v>114.71364605543712</v>
      </c>
      <c r="T15" s="404"/>
      <c r="U15" s="22">
        <f>+IF(F15=0,"",'Ark1'!AK36)</f>
        <v>22.579992856435421</v>
      </c>
      <c r="V15" s="406"/>
      <c r="W15" s="98">
        <f>+IF(F15=0,"",'Ark1'!S36)</f>
        <v>7.6863157894736851</v>
      </c>
      <c r="X15" s="407">
        <f t="shared" si="4"/>
        <v>0.44577951187116049</v>
      </c>
      <c r="Y15" s="25"/>
      <c r="Z15" s="98">
        <f>+IF(F15=0,"",'Ark1'!T36)</f>
        <v>7.7347368421052636</v>
      </c>
      <c r="AA15" s="407">
        <f t="shared" si="5"/>
        <v>0.4216453594554217</v>
      </c>
      <c r="AB15" s="104">
        <f>+IF(F15=0,"",'Ark1'!W36)</f>
        <v>37.26315789473685</v>
      </c>
      <c r="AC15" s="275">
        <f>+IF(F15=0,"",'Ark1'!X36)</f>
        <v>97.473684210526315</v>
      </c>
      <c r="AD15" s="275">
        <f>+IF(F15=0,"",'Ark1'!Y36)</f>
        <v>88.421052631578945</v>
      </c>
      <c r="AE15" s="275">
        <f>+IF(F15=0,"",'Ark1'!Z36)</f>
        <v>9.5022367065123223</v>
      </c>
      <c r="AF15" s="99">
        <f>+IF(F15=0,"",'Ark1'!AA36)</f>
        <v>1.9489598049548471</v>
      </c>
      <c r="AG15" s="98">
        <f>+IF(F15=0,"",'Ark1'!AB36)</f>
        <v>2.6087209376910967</v>
      </c>
      <c r="AH15" s="98">
        <f>+IF(F15=0,"",'Ark1'!AC36)</f>
        <v>79.432650141697636</v>
      </c>
      <c r="AI15" s="275">
        <f>+IF(F15=0,"",'Ark1'!AD36)</f>
        <v>66.806746741464181</v>
      </c>
      <c r="AJ15" s="275">
        <f>+IF(F15=0,"",'Ark1'!AE36)</f>
        <v>69.500985925108893</v>
      </c>
      <c r="AK15" s="275">
        <f>+IF(F15=0,"",'Ark1'!AF36)</f>
        <v>0.47913493448460198</v>
      </c>
      <c r="AL15" s="25"/>
      <c r="AS15">
        <f t="shared" si="8"/>
        <v>31.203395301451486</v>
      </c>
      <c r="AT15" s="1">
        <f t="shared" si="9"/>
        <v>7.2295812865025155</v>
      </c>
    </row>
    <row r="16" spans="1:60" ht="15.6">
      <c r="A16" s="25">
        <f t="shared" si="7"/>
        <v>7</v>
      </c>
      <c r="B16" s="97" t="s">
        <v>550</v>
      </c>
      <c r="C16" s="121">
        <f>+'Ark1'!C37</f>
        <v>2024</v>
      </c>
      <c r="D16" s="303">
        <f>+IF(F16=0,"",'Ark1'!Q37)</f>
        <v>64</v>
      </c>
      <c r="E16" s="121">
        <f t="shared" si="0"/>
        <v>3</v>
      </c>
      <c r="F16" s="303">
        <f>+'Ark1'!R37</f>
        <v>195</v>
      </c>
      <c r="G16" s="375">
        <f t="shared" si="1"/>
        <v>-109</v>
      </c>
      <c r="H16" s="99">
        <f>+IF(F16=0,"",'Ark1'!AG37)</f>
        <v>0.20589892516707328</v>
      </c>
      <c r="I16" s="410">
        <f t="shared" si="2"/>
        <v>-9.2155305252408254E-2</v>
      </c>
      <c r="J16" s="99">
        <f>+IF(F16=0,"",'Ark1'!AH37)</f>
        <v>0</v>
      </c>
      <c r="K16" s="101"/>
      <c r="L16" s="99">
        <f>+IF(F16=0,"",'Ark1'!U37)</f>
        <v>32.663076923076915</v>
      </c>
      <c r="M16" s="410">
        <f t="shared" si="3"/>
        <v>-0.63922570850201055</v>
      </c>
      <c r="N16" s="103"/>
      <c r="O16" s="355">
        <f>+IF(H16=0,"",'Ark1'!AI37)</f>
        <v>195</v>
      </c>
      <c r="P16" s="101"/>
      <c r="Q16" s="473">
        <f t="shared" si="6"/>
        <v>100</v>
      </c>
      <c r="R16" s="101"/>
      <c r="S16" s="148">
        <f>+IF(F16=0,"",'Ark1'!AJ37)</f>
        <v>114.59128205128202</v>
      </c>
      <c r="T16" s="404"/>
      <c r="U16" s="22">
        <f>+IF(F16=0,"",'Ark1'!AK37)</f>
        <v>21.360860170636787</v>
      </c>
      <c r="V16" s="406"/>
      <c r="W16" s="98">
        <f>+IF(F16=0,"",'Ark1'!S37)</f>
        <v>7.497435897435901</v>
      </c>
      <c r="X16" s="407">
        <f t="shared" si="4"/>
        <v>0.13559379217274614</v>
      </c>
      <c r="Y16" s="25"/>
      <c r="Z16" s="98">
        <f>+IF(F16=0,"",'Ark1'!T37)</f>
        <v>7.0820512820512809</v>
      </c>
      <c r="AA16" s="407">
        <f t="shared" si="5"/>
        <v>-0.10544871794871913</v>
      </c>
      <c r="AB16" s="104">
        <f>+IF(F16=0,"",'Ark1'!W37)</f>
        <v>29.743589743589748</v>
      </c>
      <c r="AC16" s="275">
        <f>+IF(F16=0,"",'Ark1'!X37)</f>
        <v>98.461538461538439</v>
      </c>
      <c r="AD16" s="275">
        <f>+IF(F16=0,"",'Ark1'!Y37)</f>
        <v>83.076923076923109</v>
      </c>
      <c r="AE16" s="275">
        <f>+IF(F16=0,"",'Ark1'!Z37)</f>
        <v>8.9039991458308201</v>
      </c>
      <c r="AF16" s="99">
        <f>+IF(F16=0,"",'Ark1'!AA37)</f>
        <v>1.8766428262119872</v>
      </c>
      <c r="AG16" s="98">
        <f>+IF(F16=0,"",'Ark1'!AB37)</f>
        <v>2.594557597274588</v>
      </c>
      <c r="AH16" s="98">
        <f>+IF(F16=0,"",'Ark1'!AC37)</f>
        <v>79.873552495833749</v>
      </c>
      <c r="AI16" s="275">
        <f>+IF(F16=0,"",'Ark1'!AD37)</f>
        <v>48.746952819208715</v>
      </c>
      <c r="AJ16" s="275">
        <f>+IF(F16=0,"",'Ark1'!AE37)</f>
        <v>73.83527275799689</v>
      </c>
      <c r="AK16" s="275">
        <f>+IF(F16=0,"",'Ark1'!AF37)</f>
        <v>0.19669749941999456</v>
      </c>
      <c r="AL16" s="25"/>
      <c r="AS16">
        <f t="shared" si="8"/>
        <v>31.203395301451486</v>
      </c>
      <c r="AT16" s="1">
        <f t="shared" si="9"/>
        <v>7.2295812865025155</v>
      </c>
    </row>
    <row r="17" spans="1:46" ht="15.6">
      <c r="A17" s="25">
        <f t="shared" si="7"/>
        <v>8</v>
      </c>
      <c r="B17" s="97" t="s">
        <v>551</v>
      </c>
      <c r="C17" s="121">
        <f>+'Ark1'!C38</f>
        <v>2024</v>
      </c>
      <c r="D17" s="303">
        <f>+IF(F17=0,"",'Ark1'!Q38)</f>
        <v>1710</v>
      </c>
      <c r="E17" s="121">
        <f t="shared" si="0"/>
        <v>-193</v>
      </c>
      <c r="F17" s="303">
        <f>+'Ark1'!R38</f>
        <v>10446</v>
      </c>
      <c r="G17" s="375">
        <f t="shared" si="1"/>
        <v>-1476</v>
      </c>
      <c r="H17" s="99">
        <f>+IF(F17=0,"",'Ark1'!AG38)</f>
        <v>10.940424663906562</v>
      </c>
      <c r="I17" s="410">
        <f t="shared" si="2"/>
        <v>-0.32305115114873395</v>
      </c>
      <c r="J17" s="99">
        <f>+IF(F17=0,"",'Ark1'!AH38)</f>
        <v>1.981619758759334</v>
      </c>
      <c r="K17" s="101"/>
      <c r="L17" s="99">
        <f>+IF(F17=0,"",'Ark1'!U38)</f>
        <v>32.398267279341162</v>
      </c>
      <c r="M17" s="410">
        <f t="shared" si="3"/>
        <v>0.30781265763340571</v>
      </c>
      <c r="N17" s="103"/>
      <c r="O17" s="355">
        <f>+IF(H17=0,"",'Ark1'!AI38)</f>
        <v>10431</v>
      </c>
      <c r="P17" s="101"/>
      <c r="Q17" s="473">
        <f t="shared" si="6"/>
        <v>99.856404365307299</v>
      </c>
      <c r="R17" s="101"/>
      <c r="S17" s="148">
        <f>+IF(F17=0,"",'Ark1'!AJ38)</f>
        <v>114.49487105742509</v>
      </c>
      <c r="T17" s="404"/>
      <c r="U17" s="22">
        <f>+IF(F17=0,"",'Ark1'!AK38)</f>
        <v>21.258731407650277</v>
      </c>
      <c r="V17" s="406"/>
      <c r="W17" s="98">
        <f>+IF(F17=0,"",'Ark1'!S38)</f>
        <v>7.3452996362243921</v>
      </c>
      <c r="X17" s="407">
        <f t="shared" si="4"/>
        <v>0.39227162079073885</v>
      </c>
      <c r="Y17" s="25"/>
      <c r="Z17" s="98">
        <f>+IF(F17=0,"",'Ark1'!T38)</f>
        <v>6.5549492628757422</v>
      </c>
      <c r="AA17" s="407">
        <f t="shared" si="5"/>
        <v>-1.0979272604882517E-2</v>
      </c>
      <c r="AB17" s="104">
        <f>+IF(F17=0,"",'Ark1'!W38)</f>
        <v>20.811793988129423</v>
      </c>
      <c r="AC17" s="275">
        <f>+IF(F17=0,"",'Ark1'!X38)</f>
        <v>96.869615163699024</v>
      </c>
      <c r="AD17" s="275">
        <f>+IF(F17=0,"",'Ark1'!Y38)</f>
        <v>86.597740762014141</v>
      </c>
      <c r="AE17" s="275">
        <f>+IF(F17=0,"",'Ark1'!Z38)</f>
        <v>8.688771600623971</v>
      </c>
      <c r="AF17" s="99">
        <f>+IF(F17=0,"",'Ark1'!AA38)</f>
        <v>1.9265048774163631</v>
      </c>
      <c r="AG17" s="98">
        <f>+IF(F17=0,"",'Ark1'!AB38)</f>
        <v>2.4318779095317655</v>
      </c>
      <c r="AH17" s="98">
        <f>+IF(F17=0,"",'Ark1'!AC38)</f>
        <v>85.152264564375741</v>
      </c>
      <c r="AI17" s="275">
        <f>+IF(F17=0,"",'Ark1'!AD38)</f>
        <v>60.148990291659395</v>
      </c>
      <c r="AJ17" s="275">
        <f>+IF(F17=0,"",'Ark1'!AE38)</f>
        <v>76.962560113085203</v>
      </c>
      <c r="AK17" s="275">
        <f>+IF(F17=0,"",'Ark1'!AF38)</f>
        <v>10.536933738160323</v>
      </c>
      <c r="AL17" s="25"/>
      <c r="AS17">
        <f t="shared" si="8"/>
        <v>31.203395301451486</v>
      </c>
      <c r="AT17" s="1">
        <f t="shared" si="9"/>
        <v>7.2295812865025155</v>
      </c>
    </row>
    <row r="18" spans="1:46" ht="15.6">
      <c r="A18" s="25">
        <f t="shared" si="7"/>
        <v>9</v>
      </c>
      <c r="B18" s="97" t="s">
        <v>552</v>
      </c>
      <c r="C18" s="121">
        <f>+'Ark1'!C39</f>
        <v>2024</v>
      </c>
      <c r="D18" s="303">
        <f>+IF(F18=0,"",'Ark1'!Q39)</f>
        <v>2967</v>
      </c>
      <c r="E18" s="121">
        <f t="shared" si="0"/>
        <v>357</v>
      </c>
      <c r="F18" s="303">
        <f>+'Ark1'!R39</f>
        <v>14876</v>
      </c>
      <c r="G18" s="375">
        <f t="shared" si="1"/>
        <v>1311</v>
      </c>
      <c r="H18" s="99">
        <f>+IF(F18=0,"",'Ark1'!AG39)</f>
        <v>14.493851609113651</v>
      </c>
      <c r="I18" s="410">
        <f t="shared" si="2"/>
        <v>2.641389027264136</v>
      </c>
      <c r="J18" s="99">
        <f>+IF(F18=0,"",'Ark1'!AH39)</f>
        <v>4.3425652057004562</v>
      </c>
      <c r="K18" s="101"/>
      <c r="L18" s="99">
        <f>+IF(F18=0,"",'Ark1'!U39)</f>
        <v>30.139446087657802</v>
      </c>
      <c r="M18" s="410">
        <f t="shared" si="3"/>
        <v>0.46098681747748316</v>
      </c>
      <c r="N18" s="103"/>
      <c r="O18" s="355">
        <f>+IF(H18=0,"",'Ark1'!AI39)</f>
        <v>14842</v>
      </c>
      <c r="P18" s="101"/>
      <c r="Q18" s="473">
        <f t="shared" si="6"/>
        <v>99.771443936542084</v>
      </c>
      <c r="R18" s="101"/>
      <c r="S18" s="148">
        <f>+IF(F18=0,"",'Ark1'!AJ39)</f>
        <v>113.0054305349682</v>
      </c>
      <c r="T18" s="404"/>
      <c r="U18" s="22">
        <f>+IF(F18=0,"",'Ark1'!AK39)</f>
        <v>20.471117952884704</v>
      </c>
      <c r="V18" s="406"/>
      <c r="W18" s="98">
        <f>+IF(F18=0,"",'Ark1'!S39)</f>
        <v>7.0341489647754765</v>
      </c>
      <c r="X18" s="407">
        <f t="shared" si="4"/>
        <v>0.36035611553110058</v>
      </c>
      <c r="Y18" s="25"/>
      <c r="Z18" s="98">
        <f>+IF(F18=0,"",'Ark1'!T39)</f>
        <v>6.4766738370529691</v>
      </c>
      <c r="AA18" s="407">
        <f t="shared" si="5"/>
        <v>-0.35222406195182288</v>
      </c>
      <c r="AB18" s="104">
        <f>+IF(F18=0,"",'Ark1'!W39)</f>
        <v>17.081204624899161</v>
      </c>
      <c r="AC18" s="275">
        <f>+IF(F18=0,"",'Ark1'!X39)</f>
        <v>94.588599085775755</v>
      </c>
      <c r="AD18" s="275">
        <f>+IF(F18=0,"",'Ark1'!Y39)</f>
        <v>80.646679214842692</v>
      </c>
      <c r="AE18" s="275">
        <f>+IF(F18=0,"",'Ark1'!Z39)</f>
        <v>8.4822480154299136</v>
      </c>
      <c r="AF18" s="99">
        <f>+IF(F18=0,"",'Ark1'!AA39)</f>
        <v>1.8229411863328424</v>
      </c>
      <c r="AG18" s="98">
        <f>+IF(F18=0,"",'Ark1'!AB39)</f>
        <v>2.297468500309078</v>
      </c>
      <c r="AH18" s="98">
        <f>+IF(F18=0,"",'Ark1'!AC39)</f>
        <v>83.953958890294629</v>
      </c>
      <c r="AI18" s="275">
        <f>+IF(F18=0,"",'Ark1'!AD39)</f>
        <v>46.575425405090975</v>
      </c>
      <c r="AJ18" s="275">
        <f>+IF(F18=0,"",'Ark1'!AE39)</f>
        <v>69.227655116087519</v>
      </c>
      <c r="AK18" s="275">
        <f>+IF(F18=0,"",'Ark1'!AF39)</f>
        <v>15.005497442932507</v>
      </c>
      <c r="AL18" s="25"/>
      <c r="AS18">
        <f t="shared" si="8"/>
        <v>31.203395301451486</v>
      </c>
      <c r="AT18" s="1">
        <f t="shared" si="9"/>
        <v>7.2295812865025155</v>
      </c>
    </row>
    <row r="19" spans="1:46" ht="15.6">
      <c r="A19" s="25">
        <f t="shared" si="7"/>
        <v>10</v>
      </c>
      <c r="B19" s="97" t="s">
        <v>553</v>
      </c>
      <c r="C19" s="121">
        <f>+'Ark1'!C40</f>
        <v>2024</v>
      </c>
      <c r="D19" s="303">
        <f>+IF(F19=0,"",'Ark1'!Q40)</f>
        <v>6085</v>
      </c>
      <c r="E19" s="121">
        <f t="shared" si="0"/>
        <v>44</v>
      </c>
      <c r="F19" s="303">
        <f>+'Ark1'!R40</f>
        <v>38942</v>
      </c>
      <c r="G19" s="375">
        <f t="shared" si="1"/>
        <v>-1688</v>
      </c>
      <c r="H19" s="99">
        <f>+IF(F19=0,"",'Ark1'!AG40)</f>
        <v>38.452594886356891</v>
      </c>
      <c r="I19" s="410">
        <f t="shared" si="2"/>
        <v>1.8451267494238976</v>
      </c>
      <c r="J19" s="99">
        <f>+IF(F19=0,"",'Ark1'!AH40)</f>
        <v>3.2227415130193608</v>
      </c>
      <c r="K19" s="101"/>
      <c r="L19" s="99">
        <f>+IF(F19=0,"",'Ark1'!U40)</f>
        <v>30.545344358276363</v>
      </c>
      <c r="M19" s="410">
        <f t="shared" si="3"/>
        <v>-5.8460711868875137E-2</v>
      </c>
      <c r="N19" s="103"/>
      <c r="O19" s="355">
        <f>+IF(H19=0,"",'Ark1'!AI40)</f>
        <v>38884</v>
      </c>
      <c r="P19" s="101"/>
      <c r="Q19" s="473">
        <f t="shared" si="6"/>
        <v>99.851060551589541</v>
      </c>
      <c r="R19" s="101"/>
      <c r="S19" s="148">
        <f>+IF(F19=0,"",'Ark1'!AJ40)</f>
        <v>113.28389826149581</v>
      </c>
      <c r="T19" s="404"/>
      <c r="U19" s="22">
        <f>+IF(F19=0,"",'Ark1'!AK40)</f>
        <v>20.577359845777465</v>
      </c>
      <c r="V19" s="406"/>
      <c r="W19" s="98">
        <f>+IF(F19=0,"",'Ark1'!S40)</f>
        <v>7.102228955883108</v>
      </c>
      <c r="X19" s="407">
        <f t="shared" si="4"/>
        <v>-5.1081405918515621E-2</v>
      </c>
      <c r="Y19" s="25"/>
      <c r="Z19" s="98">
        <f>+IF(F19=0,"",'Ark1'!T40)</f>
        <v>6.6103692671151961</v>
      </c>
      <c r="AA19" s="407">
        <f t="shared" si="5"/>
        <v>-0.39356870974918934</v>
      </c>
      <c r="AB19" s="104">
        <f>+IF(F19=0,"",'Ark1'!W40)</f>
        <v>16.411586461917725</v>
      </c>
      <c r="AC19" s="275">
        <f>+IF(F19=0,"",'Ark1'!X40)</f>
        <v>94.453289507472647</v>
      </c>
      <c r="AD19" s="275">
        <f>+IF(F19=0,"",'Ark1'!Y40)</f>
        <v>81.205382363514943</v>
      </c>
      <c r="AE19" s="275">
        <f>+IF(F19=0,"",'Ark1'!Z40)</f>
        <v>8.5074747590897619</v>
      </c>
      <c r="AF19" s="99">
        <f>+IF(F19=0,"",'Ark1'!AA40)</f>
        <v>1.765515942794472</v>
      </c>
      <c r="AG19" s="98">
        <f>+IF(F19=0,"",'Ark1'!AB40)</f>
        <v>2.241499861553562</v>
      </c>
      <c r="AH19" s="98">
        <f>+IF(F19=0,"",'Ark1'!AC40)</f>
        <v>83.647838627876141</v>
      </c>
      <c r="AI19" s="275">
        <f>+IF(F19=0,"",'Ark1'!AD40)</f>
        <v>42.024989854537495</v>
      </c>
      <c r="AJ19" s="275">
        <f>+IF(F19=0,"",'Ark1'!AE40)</f>
        <v>65.781996854560546</v>
      </c>
      <c r="AK19" s="275">
        <f>+IF(F19=0,"",'Ark1'!AF40)</f>
        <v>39.280994986735529</v>
      </c>
      <c r="AL19" s="25"/>
      <c r="AS19">
        <f t="shared" si="8"/>
        <v>31.203395301451486</v>
      </c>
      <c r="AT19" s="1">
        <f t="shared" si="9"/>
        <v>7.2295812865025155</v>
      </c>
    </row>
    <row r="20" spans="1:46" ht="15.6">
      <c r="A20" s="25">
        <f t="shared" si="7"/>
        <v>11</v>
      </c>
      <c r="B20" s="97" t="s">
        <v>554</v>
      </c>
      <c r="C20" s="121">
        <f>+'Ark1'!C41</f>
        <v>2024</v>
      </c>
      <c r="D20" s="303">
        <f>+IF(F20=0,"",'Ark1'!Q41)</f>
        <v>2852</v>
      </c>
      <c r="E20" s="121">
        <f t="shared" si="0"/>
        <v>-839</v>
      </c>
      <c r="F20" s="303">
        <f>+'Ark1'!R41</f>
        <v>16190</v>
      </c>
      <c r="G20" s="375">
        <f t="shared" si="1"/>
        <v>-6952</v>
      </c>
      <c r="H20" s="99">
        <f>+IF(F20=0,"",'Ark1'!AG41)</f>
        <v>15.529126262239322</v>
      </c>
      <c r="I20" s="410">
        <f t="shared" si="2"/>
        <v>-5.3399515203348837</v>
      </c>
      <c r="J20" s="99">
        <f>+IF(F20=0,"",'Ark1'!AH41)</f>
        <v>2.9894996911673877</v>
      </c>
      <c r="K20" s="101"/>
      <c r="L20" s="99">
        <f>+IF(F20=0,"",'Ark1'!U41)</f>
        <v>29.671383570104918</v>
      </c>
      <c r="M20" s="410">
        <f t="shared" si="3"/>
        <v>-0.95917558640708833</v>
      </c>
      <c r="N20" s="103"/>
      <c r="O20" s="355">
        <f>+IF(H20=0,"",'Ark1'!AI41)</f>
        <v>16166</v>
      </c>
      <c r="P20" s="101"/>
      <c r="Q20" s="473">
        <f t="shared" si="6"/>
        <v>99.851760345892529</v>
      </c>
      <c r="R20" s="101"/>
      <c r="S20" s="148">
        <f>+IF(F20=0,"",'Ark1'!AJ41)</f>
        <v>112.9286589137694</v>
      </c>
      <c r="T20" s="404"/>
      <c r="U20" s="22">
        <f>+IF(F20=0,"",'Ark1'!AK41)</f>
        <v>20.195131501907952</v>
      </c>
      <c r="V20" s="406"/>
      <c r="W20" s="98">
        <f>+IF(F20=0,"",'Ark1'!S41)</f>
        <v>6.9394070413835696</v>
      </c>
      <c r="X20" s="407">
        <f t="shared" si="4"/>
        <v>-0.25327293441800514</v>
      </c>
      <c r="Y20" s="25"/>
      <c r="Z20" s="98">
        <f>+IF(F20=0,"",'Ark1'!T41)</f>
        <v>6.5554045707226676</v>
      </c>
      <c r="AA20" s="407">
        <f t="shared" si="5"/>
        <v>-0.34352378464851707</v>
      </c>
      <c r="AB20" s="104">
        <f>+IF(F20=0,"",'Ark1'!W41)</f>
        <v>14.385423100679436</v>
      </c>
      <c r="AC20" s="275">
        <f>+IF(F20=0,"",'Ark1'!X41)</f>
        <v>94.200123533045087</v>
      </c>
      <c r="AD20" s="275">
        <f>+IF(F20=0,"",'Ark1'!Y41)</f>
        <v>79.468807906114876</v>
      </c>
      <c r="AE20" s="275">
        <f>+IF(F20=0,"",'Ark1'!Z41)</f>
        <v>8.1360811621726494</v>
      </c>
      <c r="AF20" s="99">
        <f>+IF(F20=0,"",'Ark1'!AA41)</f>
        <v>1.7273292553084436</v>
      </c>
      <c r="AG20" s="98">
        <f>+IF(F20=0,"",'Ark1'!AB41)</f>
        <v>2.0975264425684212</v>
      </c>
      <c r="AH20" s="98">
        <f>+IF(F20=0,"",'Ark1'!AC41)</f>
        <v>83.191818641239607</v>
      </c>
      <c r="AI20" s="275">
        <f>+IF(F20=0,"",'Ark1'!AD41)</f>
        <v>41.200429216901902</v>
      </c>
      <c r="AJ20" s="275">
        <f>+IF(F20=0,"",'Ark1'!AE41)</f>
        <v>63.932736279815913</v>
      </c>
      <c r="AK20" s="275">
        <f>+IF(F20=0,"",'Ark1'!AF41)</f>
        <v>16.330935977485701</v>
      </c>
      <c r="AL20" s="25"/>
      <c r="AS20">
        <f t="shared" si="8"/>
        <v>31.203395301451486</v>
      </c>
      <c r="AT20" s="1">
        <f t="shared" si="9"/>
        <v>7.2295812865025155</v>
      </c>
    </row>
    <row r="21" spans="1:46" ht="15.6">
      <c r="A21" s="25">
        <f t="shared" si="7"/>
        <v>12</v>
      </c>
      <c r="B21" s="97" t="s">
        <v>555</v>
      </c>
      <c r="C21" s="121">
        <f>+'Ark1'!C42</f>
        <v>2024</v>
      </c>
      <c r="D21" s="303">
        <f>+IF(F21=0,"",'Ark1'!Q42)</f>
        <v>479</v>
      </c>
      <c r="E21" s="121">
        <f t="shared" si="0"/>
        <v>155</v>
      </c>
      <c r="F21" s="303">
        <f>+'Ark1'!R42</f>
        <v>2083</v>
      </c>
      <c r="G21" s="375">
        <f t="shared" si="1"/>
        <v>856</v>
      </c>
      <c r="H21" s="99">
        <f>+IF(F21=0,"",'Ark1'!AG42)</f>
        <v>1.9745161570835623</v>
      </c>
      <c r="I21" s="410">
        <f t="shared" si="2"/>
        <v>0.91380180171058734</v>
      </c>
      <c r="J21" s="99">
        <f>+IF(F21=0,"",'Ark1'!AH42)</f>
        <v>1.8242918867018725</v>
      </c>
      <c r="K21" s="101"/>
      <c r="L21" s="99">
        <f>+IF(F21=0,"",'Ark1'!U42)</f>
        <v>29.323043686989941</v>
      </c>
      <c r="M21" s="410">
        <f t="shared" si="3"/>
        <v>-4.0362995976639837E-2</v>
      </c>
      <c r="N21" s="103"/>
      <c r="O21" s="355">
        <f>+IF(H21=0,"",'Ark1'!AI42)</f>
        <v>2079</v>
      </c>
      <c r="P21" s="101"/>
      <c r="Q21" s="473">
        <f t="shared" si="6"/>
        <v>99.80796927508402</v>
      </c>
      <c r="R21" s="101"/>
      <c r="S21" s="148">
        <f>+IF(F21=0,"",'Ark1'!AJ42)</f>
        <v>111.99268879268888</v>
      </c>
      <c r="T21" s="404"/>
      <c r="U21" s="22">
        <f>+IF(F21=0,"",'Ark1'!AK42)</f>
        <v>20.293110172645143</v>
      </c>
      <c r="V21" s="406"/>
      <c r="W21" s="98">
        <f>+IF(F21=0,"",'Ark1'!S42)</f>
        <v>6.9971195391262606</v>
      </c>
      <c r="X21" s="407">
        <f t="shared" si="4"/>
        <v>-0.23596929542956957</v>
      </c>
      <c r="Y21" s="25"/>
      <c r="Z21" s="98">
        <f>+IF(F21=0,"",'Ark1'!T42)</f>
        <v>6.7210753720595315</v>
      </c>
      <c r="AA21" s="407">
        <f t="shared" si="5"/>
        <v>-0.46066871922000985</v>
      </c>
      <c r="AB21" s="104">
        <f>+IF(F21=0,"",'Ark1'!W42)</f>
        <v>14.786365818530964</v>
      </c>
      <c r="AC21" s="275">
        <f>+IF(F21=0,"",'Ark1'!X42)</f>
        <v>91.694671147383602</v>
      </c>
      <c r="AD21" s="275">
        <f>+IF(F21=0,"",'Ark1'!Y42)</f>
        <v>75.516082573211747</v>
      </c>
      <c r="AE21" s="275">
        <f>+IF(F21=0,"",'Ark1'!Z42)</f>
        <v>8.8557597635893917</v>
      </c>
      <c r="AF21" s="99">
        <f>+IF(F21=0,"",'Ark1'!AA42)</f>
        <v>1.8009416000459781</v>
      </c>
      <c r="AG21" s="98">
        <f>+IF(F21=0,"",'Ark1'!AB42)</f>
        <v>2.0632049316765335</v>
      </c>
      <c r="AH21" s="98">
        <f>+IF(F21=0,"",'Ark1'!AC42)</f>
        <v>86.032042908679557</v>
      </c>
      <c r="AI21" s="275">
        <f>+IF(F21=0,"",'Ark1'!AD42)</f>
        <v>46.381104843791952</v>
      </c>
      <c r="AJ21" s="275">
        <f>+IF(F21=0,"",'Ark1'!AE42)</f>
        <v>67.202100103746176</v>
      </c>
      <c r="AK21" s="275">
        <f>+IF(F21=0,"",'Ark1'!AF42)</f>
        <v>2.1011327758556342</v>
      </c>
      <c r="AL21" s="25"/>
      <c r="AS21">
        <f t="shared" si="8"/>
        <v>31.203395301451486</v>
      </c>
      <c r="AT21" s="1">
        <f t="shared" si="9"/>
        <v>7.2295812865025155</v>
      </c>
    </row>
    <row r="22" spans="1:46">
      <c r="A22" s="25"/>
      <c r="B22" s="421"/>
      <c r="C22" s="404"/>
      <c r="D22" s="25"/>
      <c r="E22" s="25"/>
      <c r="F22" s="25"/>
      <c r="G22" s="25"/>
      <c r="H22" s="25"/>
      <c r="I22" s="25"/>
      <c r="J22" s="25"/>
      <c r="K22" s="25"/>
      <c r="L22" s="25"/>
      <c r="M22" s="404"/>
      <c r="N22" s="25"/>
      <c r="O22" s="308"/>
      <c r="P22" s="25"/>
      <c r="Q22" s="25"/>
      <c r="R22" s="25"/>
      <c r="S22" s="25"/>
      <c r="T22" s="25"/>
      <c r="U22" s="25"/>
      <c r="V22" s="406"/>
      <c r="W22" s="25"/>
      <c r="X22" s="25"/>
      <c r="Y22" s="25"/>
      <c r="Z22" s="25"/>
      <c r="AA22" s="404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T22" s="1"/>
    </row>
    <row r="23" spans="1:46" ht="15.6">
      <c r="A23" s="25"/>
      <c r="B23" s="106" t="str">
        <f t="shared" ref="B23:B34" si="10">+B10</f>
        <v>Jan</v>
      </c>
      <c r="C23" s="293">
        <f>+'Ark1'!C43</f>
        <v>2023</v>
      </c>
      <c r="D23" s="370">
        <f>+IF(F23=0,"",'Ark1'!Q43)</f>
        <v>269</v>
      </c>
      <c r="E23" s="293">
        <f t="shared" ref="E23:E34" si="11">+IF(F23=0,"",D23-D36)</f>
        <v>-6</v>
      </c>
      <c r="F23" s="370">
        <f>+'Ark1'!R43</f>
        <v>1268</v>
      </c>
      <c r="G23" s="308"/>
      <c r="H23" s="120">
        <f>+IF(F23=0,"",'Ark1'!AG43)</f>
        <v>1.1326879206103351</v>
      </c>
      <c r="I23" s="404"/>
      <c r="J23" s="120">
        <f>+IF(F23=0,"",'Ark1'!AH43)</f>
        <v>2.6025236593059926</v>
      </c>
      <c r="K23" s="101"/>
      <c r="L23" s="120">
        <f>+IF(F23=0,"",'Ark1'!U43)</f>
        <v>30.341955835962125</v>
      </c>
      <c r="M23" s="419">
        <f t="shared" ref="M23:M34" si="12">+IF(F23=0,"",L23-L36)</f>
        <v>-1.454842756825947</v>
      </c>
      <c r="N23" s="103"/>
      <c r="O23" s="355">
        <f>+IF(H23=0,"",'Ark1'!AI43)</f>
        <v>333</v>
      </c>
      <c r="P23" s="101"/>
      <c r="Q23" s="473">
        <f t="shared" si="6"/>
        <v>26.261829652996845</v>
      </c>
      <c r="R23" s="101"/>
      <c r="S23" s="410">
        <f>+IF(O23=0,"",'Ark1'!AJ43)</f>
        <v>113.77177177177184</v>
      </c>
      <c r="T23" s="404"/>
      <c r="U23" s="407">
        <f>+IF(O23=0,"",'Ark1'!AL43)</f>
        <v>19.913600241813764</v>
      </c>
      <c r="V23" s="406"/>
      <c r="W23" s="107">
        <f>+IF(F23=0,"",'Ark1'!S43)</f>
        <v>7.1261829652996846</v>
      </c>
      <c r="X23" s="25"/>
      <c r="Y23" s="25"/>
      <c r="Z23" s="107">
        <f>+IF(F23=0,"",'Ark1'!T43)</f>
        <v>7.2902208201892753</v>
      </c>
      <c r="AA23" s="408">
        <f t="shared" ref="AA23:AA34" si="13">+IF(F23=0,"",Z23-Z36)</f>
        <v>-0.15568947004819478</v>
      </c>
      <c r="AB23" s="124">
        <f>+IF(F23=0,"",'Ark1'!W43)</f>
        <v>21.529968454258672</v>
      </c>
      <c r="AC23" s="124">
        <f>+IF(F23=0,"",'Ark1'!X43)</f>
        <v>93.296529968454266</v>
      </c>
      <c r="AD23" s="124">
        <f>+IF(F23=0,"",'Ark1'!Y43)</f>
        <v>74.84227129337539</v>
      </c>
      <c r="AE23" s="124">
        <f>+IF(F23=0,"",'Ark1'!Z43)</f>
        <v>9.6380738136396999</v>
      </c>
      <c r="AF23" s="120">
        <f>+IF(F23=0,"",'Ark1'!AA43)</f>
        <v>1.7919841508248933</v>
      </c>
      <c r="AG23" s="107">
        <f>+IF(F23=0,"",'Ark1'!AB43)</f>
        <v>2.1664197190729162</v>
      </c>
      <c r="AH23" s="107">
        <f>+IF(F23=0,"",'Ark1'!AC43)</f>
        <v>74.488145809288852</v>
      </c>
      <c r="AI23" s="124">
        <f>+IF(F23=0,"",'Ark1'!AD43)</f>
        <v>48.884152902028127</v>
      </c>
      <c r="AJ23" s="124">
        <f>+IF(F23=0,"",'Ark1'!AE43)</f>
        <v>54.616575909642357</v>
      </c>
      <c r="AK23" s="124">
        <f>+IF(F23=0,"",'Ark1'!AF43)</f>
        <v>1.163324097689866</v>
      </c>
      <c r="AL23" s="25"/>
    </row>
    <row r="24" spans="1:46" ht="15.6">
      <c r="A24" s="25"/>
      <c r="B24" s="106" t="str">
        <f t="shared" si="10"/>
        <v>Feb</v>
      </c>
      <c r="C24" s="293">
        <f>+'Ark1'!C44</f>
        <v>2023</v>
      </c>
      <c r="D24" s="370">
        <f>+IF(F24=0,"",'Ark1'!Q44)</f>
        <v>374</v>
      </c>
      <c r="E24" s="293">
        <f t="shared" si="11"/>
        <v>-63</v>
      </c>
      <c r="F24" s="370">
        <f>+'Ark1'!R44</f>
        <v>1470</v>
      </c>
      <c r="G24" s="308"/>
      <c r="H24" s="120">
        <f>+IF(F24=0,"",'Ark1'!AG44)</f>
        <v>1.4511209712765956</v>
      </c>
      <c r="I24" s="404"/>
      <c r="J24" s="120">
        <f>+IF(F24=0,"",'Ark1'!AH44)</f>
        <v>0.47619047619047639</v>
      </c>
      <c r="K24" s="101"/>
      <c r="L24" s="120">
        <f>+IF(F24=0,"",'Ark1'!U44)</f>
        <v>33.530408163265292</v>
      </c>
      <c r="M24" s="419">
        <f t="shared" si="12"/>
        <v>-1.0809942757590818</v>
      </c>
      <c r="N24" s="103"/>
      <c r="O24" s="355">
        <f>+IF(H24=0,"",'Ark1'!AI44)</f>
        <v>324</v>
      </c>
      <c r="P24" s="101"/>
      <c r="Q24" s="473">
        <f t="shared" si="6"/>
        <v>22.040816326530614</v>
      </c>
      <c r="R24" s="101"/>
      <c r="S24" s="410">
        <f>+IF(O24=0,"",'Ark1'!AJ44)</f>
        <v>115.30987654320998</v>
      </c>
      <c r="T24" s="404"/>
      <c r="U24" s="407">
        <f>+IF(O24=0,"",'Ark1'!AL44)</f>
        <v>22.321892963523226</v>
      </c>
      <c r="V24" s="406"/>
      <c r="W24" s="107">
        <f>+IF(F24=0,"",'Ark1'!S44)</f>
        <v>7.7278911564625856</v>
      </c>
      <c r="X24" s="25"/>
      <c r="Y24" s="25"/>
      <c r="Z24" s="107">
        <f>+IF(F24=0,"",'Ark1'!T44)</f>
        <v>7.4761904761904781</v>
      </c>
      <c r="AA24" s="408">
        <f t="shared" si="13"/>
        <v>-0.18112659698025446</v>
      </c>
      <c r="AB24" s="124">
        <f>+IF(F24=0,"",'Ark1'!W44)</f>
        <v>27.959183673469393</v>
      </c>
      <c r="AC24" s="124">
        <f>+IF(F24=0,"",'Ark1'!X44)</f>
        <v>94.421768707482983</v>
      </c>
      <c r="AD24" s="124">
        <f>+IF(F24=0,"",'Ark1'!Y44)</f>
        <v>87.482993197278915</v>
      </c>
      <c r="AE24" s="124">
        <f>+IF(F24=0,"",'Ark1'!Z44)</f>
        <v>9.1006118787747177</v>
      </c>
      <c r="AF24" s="120">
        <f>+IF(F24=0,"",'Ark1'!AA44)</f>
        <v>1.7412866582640347</v>
      </c>
      <c r="AG24" s="107">
        <f>+IF(F24=0,"",'Ark1'!AB44)</f>
        <v>2.1420104147225887</v>
      </c>
      <c r="AH24" s="107">
        <f>+IF(F24=0,"",'Ark1'!AC44)</f>
        <v>75.58079538695138</v>
      </c>
      <c r="AI24" s="124">
        <f>+IF(F24=0,"",'Ark1'!AD44)</f>
        <v>61.088632942333589</v>
      </c>
      <c r="AJ24" s="124">
        <f>+IF(F24=0,"",'Ark1'!AE44)</f>
        <v>59.758244527508353</v>
      </c>
      <c r="AK24" s="124">
        <f>+IF(F24=0,"",'Ark1'!AF44)</f>
        <v>1.3486485990568635</v>
      </c>
      <c r="AL24" s="25"/>
    </row>
    <row r="25" spans="1:46" ht="15.6">
      <c r="A25" s="25"/>
      <c r="B25" s="106" t="str">
        <f t="shared" si="10"/>
        <v>Mar</v>
      </c>
      <c r="C25" s="293">
        <f>+'Ark1'!C45</f>
        <v>2023</v>
      </c>
      <c r="D25" s="370">
        <f>+IF(F25=0,"",'Ark1'!Q45)</f>
        <v>2761</v>
      </c>
      <c r="E25" s="293">
        <f t="shared" si="11"/>
        <v>379</v>
      </c>
      <c r="F25" s="370">
        <f>+'Ark1'!R45</f>
        <v>12228</v>
      </c>
      <c r="G25" s="308"/>
      <c r="H25" s="120">
        <f>+IF(F25=0,"",'Ark1'!AG45)</f>
        <v>12.25631621616942</v>
      </c>
      <c r="I25" s="404"/>
      <c r="J25" s="120">
        <f>+IF(F25=0,"",'Ark1'!AH45)</f>
        <v>2.5269872423945046</v>
      </c>
      <c r="K25" s="101"/>
      <c r="L25" s="120">
        <f>+IF(F25=0,"",'Ark1'!U45)</f>
        <v>34.045293588485258</v>
      </c>
      <c r="M25" s="419">
        <f t="shared" si="12"/>
        <v>-1.0743379487572611</v>
      </c>
      <c r="N25" s="103"/>
      <c r="O25" s="355">
        <f>+IF(H25=0,"",'Ark1'!AI45)</f>
        <v>1905</v>
      </c>
      <c r="P25" s="101"/>
      <c r="Q25" s="473">
        <f t="shared" si="6"/>
        <v>15.578999018645732</v>
      </c>
      <c r="R25" s="101"/>
      <c r="S25" s="410">
        <f>+IF(O25=0,"",'Ark1'!AJ45)</f>
        <v>116.40062992125983</v>
      </c>
      <c r="T25" s="404"/>
      <c r="U25" s="407">
        <f>+IF(O25=0,"",'Ark1'!AL45)</f>
        <v>21.974852467489924</v>
      </c>
      <c r="V25" s="406"/>
      <c r="W25" s="107">
        <f>+IF(F25=0,"",'Ark1'!S45)</f>
        <v>7.6730454694144541</v>
      </c>
      <c r="X25" s="25"/>
      <c r="Y25" s="25"/>
      <c r="Z25" s="107">
        <f>+IF(F25=0,"",'Ark1'!T45)</f>
        <v>7.5451422963689891</v>
      </c>
      <c r="AA25" s="408">
        <f t="shared" si="13"/>
        <v>-6.0840270984416911E-2</v>
      </c>
      <c r="AB25" s="124">
        <f>+IF(F25=0,"",'Ark1'!W45)</f>
        <v>30.421982335623159</v>
      </c>
      <c r="AC25" s="124">
        <f>+IF(F25=0,"",'Ark1'!X45)</f>
        <v>98.045469414458623</v>
      </c>
      <c r="AD25" s="124">
        <f>+IF(F25=0,"",'Ark1'!Y45)</f>
        <v>90.235525024533885</v>
      </c>
      <c r="AE25" s="124">
        <f>+IF(F25=0,"",'Ark1'!Z45)</f>
        <v>8.5034864919817608</v>
      </c>
      <c r="AF25" s="120">
        <f>+IF(F25=0,"",'Ark1'!AA45)</f>
        <v>1.826163660512218</v>
      </c>
      <c r="AG25" s="107">
        <f>+IF(F25=0,"",'Ark1'!AB45)</f>
        <v>2.2575805758874905</v>
      </c>
      <c r="AH25" s="107">
        <f>+IF(F25=0,"",'Ark1'!AC45)</f>
        <v>73.136111932987802</v>
      </c>
      <c r="AI25" s="124">
        <f>+IF(F25=0,"",'Ark1'!AD45)</f>
        <v>62.774431105348285</v>
      </c>
      <c r="AJ25" s="124">
        <f>+IF(F25=0,"",'Ark1'!AE45)</f>
        <v>60.71801288697867</v>
      </c>
      <c r="AK25" s="124">
        <f>+IF(F25=0,"",'Ark1'!AF45)</f>
        <v>11.218554468889341</v>
      </c>
      <c r="AL25" s="25"/>
    </row>
    <row r="26" spans="1:46" ht="15.6">
      <c r="A26" s="25"/>
      <c r="B26" s="106" t="str">
        <f t="shared" si="10"/>
        <v>Apr</v>
      </c>
      <c r="C26" s="293">
        <f>+'Ark1'!C46</f>
        <v>2023</v>
      </c>
      <c r="D26" s="370">
        <f>+IF(F26=0,"",'Ark1'!Q46)</f>
        <v>228</v>
      </c>
      <c r="E26" s="293">
        <f t="shared" si="11"/>
        <v>-125</v>
      </c>
      <c r="F26" s="370">
        <f>+'Ark1'!R46</f>
        <v>574</v>
      </c>
      <c r="G26" s="308"/>
      <c r="H26" s="120">
        <f>+IF(F26=0,"",'Ark1'!AG46)</f>
        <v>0.56511922912593282</v>
      </c>
      <c r="I26" s="404"/>
      <c r="J26" s="120">
        <f>+IF(F26=0,"",'Ark1'!AH46)</f>
        <v>2.7874564459930311</v>
      </c>
      <c r="K26" s="101"/>
      <c r="L26" s="120">
        <f>+IF(F26=0,"",'Ark1'!U46)</f>
        <v>33.441114982578377</v>
      </c>
      <c r="M26" s="419">
        <f t="shared" si="12"/>
        <v>-0.77786240188574141</v>
      </c>
      <c r="N26" s="103"/>
      <c r="O26" s="355">
        <f>+IF(H26=0,"",'Ark1'!AI46)</f>
        <v>68</v>
      </c>
      <c r="P26" s="101"/>
      <c r="Q26" s="473">
        <f t="shared" si="6"/>
        <v>11.846689895470384</v>
      </c>
      <c r="R26" s="101"/>
      <c r="S26" s="410">
        <f>+IF(O26=0,"",'Ark1'!AJ46)</f>
        <v>115.50882352941171</v>
      </c>
      <c r="T26" s="404"/>
      <c r="U26" s="407">
        <f>+IF(O26=0,"",'Ark1'!AL46)</f>
        <v>21.255254179205629</v>
      </c>
      <c r="V26" s="406"/>
      <c r="W26" s="107">
        <f>+IF(F26=0,"",'Ark1'!S46)</f>
        <v>7.5574912891986079</v>
      </c>
      <c r="X26" s="25"/>
      <c r="Y26" s="25"/>
      <c r="Z26" s="107">
        <f>+IF(F26=0,"",'Ark1'!T46)</f>
        <v>7.585365853658538</v>
      </c>
      <c r="AA26" s="408">
        <f t="shared" si="13"/>
        <v>0.32282898050219533</v>
      </c>
      <c r="AB26" s="124">
        <f>+IF(F26=0,"",'Ark1'!W46)</f>
        <v>35.017421602787465</v>
      </c>
      <c r="AC26" s="124">
        <f>+IF(F26=0,"",'Ark1'!X46)</f>
        <v>99.128919860627178</v>
      </c>
      <c r="AD26" s="124">
        <f>+IF(F26=0,"",'Ark1'!Y46)</f>
        <v>85.714285714285694</v>
      </c>
      <c r="AE26" s="124">
        <f>+IF(F26=0,"",'Ark1'!Z46)</f>
        <v>8.9934712756579049</v>
      </c>
      <c r="AF26" s="120">
        <f>+IF(F26=0,"",'Ark1'!AA46)</f>
        <v>1.7824164329685857</v>
      </c>
      <c r="AG26" s="107">
        <f>+IF(F26=0,"",'Ark1'!AB46)</f>
        <v>2.279784310802619</v>
      </c>
      <c r="AH26" s="107">
        <f>+IF(F26=0,"",'Ark1'!AC46)</f>
        <v>71.796973276295191</v>
      </c>
      <c r="AI26" s="124">
        <f>+IF(F26=0,"",'Ark1'!AD46)</f>
        <v>59.118790282539287</v>
      </c>
      <c r="AJ26" s="124">
        <f>+IF(F26=0,"",'Ark1'!AE46)</f>
        <v>62.58117281597788</v>
      </c>
      <c r="AK26" s="124">
        <f>+IF(F26=0,"",'Ark1'!AF46)</f>
        <v>0.52661516725077551</v>
      </c>
      <c r="AL26" s="25"/>
      <c r="AR26" t="s">
        <v>445</v>
      </c>
    </row>
    <row r="27" spans="1:46" ht="15.6">
      <c r="A27" s="25"/>
      <c r="B27" s="106" t="str">
        <f t="shared" si="10"/>
        <v>Mai</v>
      </c>
      <c r="C27" s="293">
        <f>+'Ark1'!C47</f>
        <v>2023</v>
      </c>
      <c r="D27" s="370">
        <f>+IF(F27=0,"",'Ark1'!Q47)</f>
        <v>493</v>
      </c>
      <c r="E27" s="293">
        <f t="shared" si="11"/>
        <v>3</v>
      </c>
      <c r="F27" s="370">
        <f>+'Ark1'!R47</f>
        <v>1400</v>
      </c>
      <c r="G27" s="308"/>
      <c r="H27" s="120">
        <f>+IF(F27=0,"",'Ark1'!AG47)</f>
        <v>1.4013662671202041</v>
      </c>
      <c r="I27" s="404"/>
      <c r="J27" s="120">
        <f>+IF(F27=0,"",'Ark1'!AH47)</f>
        <v>1.3571428571428577</v>
      </c>
      <c r="K27" s="101"/>
      <c r="L27" s="120">
        <f>+IF(F27=0,"",'Ark1'!U47)</f>
        <v>33.999785714285757</v>
      </c>
      <c r="M27" s="419">
        <f t="shared" si="12"/>
        <v>-1.271806060276333</v>
      </c>
      <c r="N27" s="103"/>
      <c r="O27" s="355">
        <f>+IF(H27=0,"",'Ark1'!AI47)</f>
        <v>319</v>
      </c>
      <c r="P27" s="101"/>
      <c r="Q27" s="473">
        <f t="shared" si="6"/>
        <v>22.785714285714285</v>
      </c>
      <c r="R27" s="101"/>
      <c r="S27" s="410">
        <f>+IF(O27=0,"",'Ark1'!AJ47)</f>
        <v>116.04326018808784</v>
      </c>
      <c r="T27" s="404"/>
      <c r="U27" s="407">
        <f>+IF(O27=0,"",'Ark1'!AL47)</f>
        <v>23.181442359990257</v>
      </c>
      <c r="V27" s="406"/>
      <c r="W27" s="107">
        <f>+IF(F27=0,"",'Ark1'!S47)</f>
        <v>7.45857142857143</v>
      </c>
      <c r="X27" s="25"/>
      <c r="Y27" s="25"/>
      <c r="Z27" s="107">
        <f>+IF(F27=0,"",'Ark1'!T47)</f>
        <v>7.2357142857142884</v>
      </c>
      <c r="AA27" s="408">
        <f t="shared" si="13"/>
        <v>-0.42612882167337229</v>
      </c>
      <c r="AB27" s="124">
        <f>+IF(F27=0,"",'Ark1'!W47)</f>
        <v>29.785714285714281</v>
      </c>
      <c r="AC27" s="124">
        <f>+IF(F27=0,"",'Ark1'!X47)</f>
        <v>96.357142857142875</v>
      </c>
      <c r="AD27" s="124">
        <f>+IF(F27=0,"",'Ark1'!Y47)</f>
        <v>88.5</v>
      </c>
      <c r="AE27" s="124">
        <f>+IF(F27=0,"",'Ark1'!Z47)</f>
        <v>9.3924281789606905</v>
      </c>
      <c r="AF27" s="120">
        <f>+IF(F27=0,"",'Ark1'!AA47)</f>
        <v>2.0247746158271447</v>
      </c>
      <c r="AG27" s="107">
        <f>+IF(F27=0,"",'Ark1'!AB47)</f>
        <v>2.6479391293330488</v>
      </c>
      <c r="AH27" s="107">
        <f>+IF(F27=0,"",'Ark1'!AC47)</f>
        <v>76.01113333875351</v>
      </c>
      <c r="AI27" s="124">
        <f>+IF(F27=0,"",'Ark1'!AD47)</f>
        <v>63.744772265021695</v>
      </c>
      <c r="AJ27" s="124">
        <f>+IF(F27=0,"",'Ark1'!AE47)</f>
        <v>59.693958228610349</v>
      </c>
      <c r="AK27" s="124">
        <f>+IF(F27=0,"",'Ark1'!AF47)</f>
        <v>1.2844272371970129</v>
      </c>
      <c r="AL27" s="25"/>
      <c r="AR27" t="s">
        <v>446</v>
      </c>
    </row>
    <row r="28" spans="1:46" ht="15.6">
      <c r="A28" s="25"/>
      <c r="B28" s="106" t="str">
        <f t="shared" si="10"/>
        <v>Jun</v>
      </c>
      <c r="C28" s="293">
        <f>+'Ark1'!C48</f>
        <v>2023</v>
      </c>
      <c r="D28" s="370">
        <f>+IF(F28=0,"",'Ark1'!Q48)</f>
        <v>385</v>
      </c>
      <c r="E28" s="293">
        <f t="shared" si="11"/>
        <v>4</v>
      </c>
      <c r="F28" s="370">
        <f>+'Ark1'!R48</f>
        <v>1268</v>
      </c>
      <c r="G28" s="308"/>
      <c r="H28" s="120">
        <f>+IF(F28=0,"",'Ark1'!AG48)</f>
        <v>1.2421364934930623</v>
      </c>
      <c r="I28" s="404"/>
      <c r="J28" s="120">
        <f>+IF(F28=0,"",'Ark1'!AH48)</f>
        <v>2.1293375394321776</v>
      </c>
      <c r="K28" s="101"/>
      <c r="L28" s="120">
        <f>+IF(F28=0,"",'Ark1'!U48)</f>
        <v>33.273817034700251</v>
      </c>
      <c r="M28" s="419">
        <f t="shared" si="12"/>
        <v>-2.4750607707860297</v>
      </c>
      <c r="N28" s="103"/>
      <c r="O28" s="355">
        <f>+IF(H28=0,"",'Ark1'!AI48)</f>
        <v>516</v>
      </c>
      <c r="P28" s="101"/>
      <c r="Q28" s="473">
        <f t="shared" si="6"/>
        <v>40.694006309148264</v>
      </c>
      <c r="R28" s="101"/>
      <c r="S28" s="410">
        <f>+IF(O28=0,"",'Ark1'!AJ48)</f>
        <v>115.25077519379836</v>
      </c>
      <c r="T28" s="404"/>
      <c r="U28" s="407">
        <f>+IF(O28=0,"",'Ark1'!AL48)</f>
        <v>22.166305047480076</v>
      </c>
      <c r="V28" s="406"/>
      <c r="W28" s="107">
        <f>+IF(F28=0,"",'Ark1'!S48)</f>
        <v>7.2405362776025246</v>
      </c>
      <c r="X28" s="25"/>
      <c r="Y28" s="25"/>
      <c r="Z28" s="107">
        <f>+IF(F28=0,"",'Ark1'!T48)</f>
        <v>7.3130914826498419</v>
      </c>
      <c r="AA28" s="408">
        <f t="shared" si="13"/>
        <v>-0.17153029623627614</v>
      </c>
      <c r="AB28" s="124">
        <f>+IF(F28=0,"",'Ark1'!W48)</f>
        <v>30.678233438485812</v>
      </c>
      <c r="AC28" s="124">
        <f>+IF(F28=0,"",'Ark1'!X48)</f>
        <v>98.34384858044163</v>
      </c>
      <c r="AD28" s="124">
        <f>+IF(F28=0,"",'Ark1'!Y48)</f>
        <v>86.514195583596219</v>
      </c>
      <c r="AE28" s="124">
        <f>+IF(F28=0,"",'Ark1'!Z48)</f>
        <v>9.2053196938967261</v>
      </c>
      <c r="AF28" s="120">
        <f>+IF(F28=0,"",'Ark1'!AA48)</f>
        <v>2.0011109760015424</v>
      </c>
      <c r="AG28" s="107">
        <f>+IF(F28=0,"",'Ark1'!AB48)</f>
        <v>2.4869854748034408</v>
      </c>
      <c r="AH28" s="107">
        <f>+IF(F28=0,"",'Ark1'!AC48)</f>
        <v>72.674176003221746</v>
      </c>
      <c r="AI28" s="124">
        <f>+IF(F28=0,"",'Ark1'!AD48)</f>
        <v>67.001708161584844</v>
      </c>
      <c r="AJ28" s="124">
        <f>+IF(F28=0,"",'Ark1'!AE48)</f>
        <v>65.914079781537396</v>
      </c>
      <c r="AK28" s="124">
        <f>+IF(F28=0,"",'Ark1'!AF48)</f>
        <v>1.163324097689866</v>
      </c>
      <c r="AL28" s="25"/>
    </row>
    <row r="29" spans="1:46" ht="15.6">
      <c r="A29" s="25"/>
      <c r="B29" s="106" t="str">
        <f t="shared" si="10"/>
        <v>Jul</v>
      </c>
      <c r="C29" s="293">
        <f>+'Ark1'!C49</f>
        <v>2023</v>
      </c>
      <c r="D29" s="370">
        <f>+IF(F29=0,"",'Ark1'!Q49)</f>
        <v>61</v>
      </c>
      <c r="E29" s="293">
        <f t="shared" si="11"/>
        <v>19</v>
      </c>
      <c r="F29" s="370">
        <f>+'Ark1'!R49</f>
        <v>304</v>
      </c>
      <c r="G29" s="308"/>
      <c r="H29" s="120">
        <f>+IF(F29=0,"",'Ark1'!AG49)</f>
        <v>0.29805423041948154</v>
      </c>
      <c r="I29" s="404"/>
      <c r="J29" s="120">
        <f>+IF(F29=0,"",'Ark1'!AH49)</f>
        <v>0</v>
      </c>
      <c r="K29" s="101"/>
      <c r="L29" s="120">
        <f>+IF(F29=0,"",'Ark1'!U49)</f>
        <v>33.302302631578925</v>
      </c>
      <c r="M29" s="419">
        <f t="shared" si="12"/>
        <v>-0.77514097744363397</v>
      </c>
      <c r="N29" s="103"/>
      <c r="O29" s="355">
        <f>+IF(H29=0,"",'Ark1'!AI49)</f>
        <v>108</v>
      </c>
      <c r="P29" s="101"/>
      <c r="Q29" s="473">
        <f t="shared" si="6"/>
        <v>35.526315789473685</v>
      </c>
      <c r="R29" s="101"/>
      <c r="S29" s="410">
        <f>+IF(O29=0,"",'Ark1'!AJ49)</f>
        <v>115.82870370370372</v>
      </c>
      <c r="T29" s="404"/>
      <c r="U29" s="407">
        <f>+IF(O29=0,"",'Ark1'!AL49)</f>
        <v>22.382772193079379</v>
      </c>
      <c r="V29" s="406"/>
      <c r="W29" s="107">
        <f>+IF(F29=0,"",'Ark1'!S49)</f>
        <v>7.3618421052631549</v>
      </c>
      <c r="X29" s="25"/>
      <c r="Y29" s="25"/>
      <c r="Z29" s="107">
        <f>+IF(F29=0,"",'Ark1'!T49)</f>
        <v>7.1875</v>
      </c>
      <c r="AA29" s="408">
        <f t="shared" si="13"/>
        <v>-0.51926691729323515</v>
      </c>
      <c r="AB29" s="124">
        <f>+IF(F29=0,"",'Ark1'!W49)</f>
        <v>29.276315789473689</v>
      </c>
      <c r="AC29" s="124">
        <f>+IF(F29=0,"",'Ark1'!X49)</f>
        <v>97.69736842105263</v>
      </c>
      <c r="AD29" s="124">
        <f>+IF(F29=0,"",'Ark1'!Y49)</f>
        <v>81.578947368421055</v>
      </c>
      <c r="AE29" s="124">
        <f>+IF(F29=0,"",'Ark1'!Z49)</f>
        <v>10.202364984494352</v>
      </c>
      <c r="AF29" s="120">
        <f>+IF(F29=0,"",'Ark1'!AA49)</f>
        <v>2.1856269186896546</v>
      </c>
      <c r="AG29" s="107">
        <f>+IF(F29=0,"",'Ark1'!AB49)</f>
        <v>2.689106007285889</v>
      </c>
      <c r="AH29" s="107">
        <f>+IF(F29=0,"",'Ark1'!AC49)</f>
        <v>76.952778349108144</v>
      </c>
      <c r="AI29" s="124">
        <f>+IF(F29=0,"",'Ark1'!AD49)</f>
        <v>69.00902369564399</v>
      </c>
      <c r="AJ29" s="124">
        <f>+IF(F29=0,"",'Ark1'!AE49)</f>
        <v>72.779836245780317</v>
      </c>
      <c r="AK29" s="124">
        <f>+IF(F29=0,"",'Ark1'!AF49)</f>
        <v>0.27890420007706562</v>
      </c>
      <c r="AL29" s="25"/>
    </row>
    <row r="30" spans="1:46" ht="15.6">
      <c r="A30" s="25"/>
      <c r="B30" s="106" t="str">
        <f t="shared" si="10"/>
        <v>Aug</v>
      </c>
      <c r="C30" s="293">
        <f>+'Ark1'!C50</f>
        <v>2023</v>
      </c>
      <c r="D30" s="370">
        <f>+IF(F30=0,"",'Ark1'!Q50)</f>
        <v>1903</v>
      </c>
      <c r="E30" s="293">
        <f t="shared" si="11"/>
        <v>79</v>
      </c>
      <c r="F30" s="370">
        <f>+'Ark1'!R50</f>
        <v>11922</v>
      </c>
      <c r="G30" s="308"/>
      <c r="H30" s="120">
        <f>+IF(F30=0,"",'Ark1'!AG50)</f>
        <v>11.263475815055296</v>
      </c>
      <c r="I30" s="404"/>
      <c r="J30" s="120">
        <f>+IF(F30=0,"",'Ark1'!AH50)</f>
        <v>1.9459822177487001</v>
      </c>
      <c r="K30" s="101"/>
      <c r="L30" s="120">
        <f>+IF(F30=0,"",'Ark1'!U50)</f>
        <v>32.090454621707757</v>
      </c>
      <c r="M30" s="419">
        <f t="shared" si="12"/>
        <v>-0.84045796058930478</v>
      </c>
      <c r="N30" s="103"/>
      <c r="O30" s="355">
        <f>+IF(H30=0,"",'Ark1'!AI50)</f>
        <v>5676</v>
      </c>
      <c r="P30" s="101"/>
      <c r="Q30" s="473">
        <f t="shared" si="6"/>
        <v>47.609461499748363</v>
      </c>
      <c r="R30" s="101"/>
      <c r="S30" s="410">
        <f>+IF(O30=0,"",'Ark1'!AJ50)</f>
        <v>115.43504228329776</v>
      </c>
      <c r="T30" s="404"/>
      <c r="U30" s="407">
        <f>+IF(O30=0,"",'Ark1'!AL50)</f>
        <v>21.360196419017445</v>
      </c>
      <c r="V30" s="406"/>
      <c r="W30" s="107">
        <f>+IF(F30=0,"",'Ark1'!S50)</f>
        <v>6.9530280154336532</v>
      </c>
      <c r="X30" s="25"/>
      <c r="Y30" s="25"/>
      <c r="Z30" s="107">
        <f>+IF(F30=0,"",'Ark1'!T50)</f>
        <v>6.5659285354806247</v>
      </c>
      <c r="AA30" s="408">
        <f t="shared" si="13"/>
        <v>-0.27441528310021113</v>
      </c>
      <c r="AB30" s="124">
        <f>+IF(F30=0,"",'Ark1'!W50)</f>
        <v>20.005032712632104</v>
      </c>
      <c r="AC30" s="124">
        <f>+IF(F30=0,"",'Ark1'!X50)</f>
        <v>97.382989431303443</v>
      </c>
      <c r="AD30" s="124">
        <f>+IF(F30=0,"",'Ark1'!Y50)</f>
        <v>86.89817144774365</v>
      </c>
      <c r="AE30" s="124">
        <f>+IF(F30=0,"",'Ark1'!Z50)</f>
        <v>8.4085789591377011</v>
      </c>
      <c r="AF30" s="120">
        <f>+IF(F30=0,"",'Ark1'!AA50)</f>
        <v>1.9868654366696661</v>
      </c>
      <c r="AG30" s="107">
        <f>+IF(F30=0,"",'Ark1'!AB50)</f>
        <v>2.452820720980839</v>
      </c>
      <c r="AH30" s="107">
        <f>+IF(F30=0,"",'Ark1'!AC50)</f>
        <v>76.697814273013606</v>
      </c>
      <c r="AI30" s="124">
        <f>+IF(F30=0,"",'Ark1'!AD50)</f>
        <v>60.035233939918193</v>
      </c>
      <c r="AJ30" s="124">
        <f>+IF(F30=0,"",'Ark1'!AE50)</f>
        <v>64.164024021767716</v>
      </c>
      <c r="AK30" s="124">
        <f>+IF(F30=0,"",'Ark1'!AF50)</f>
        <v>10.937815372759133</v>
      </c>
      <c r="AL30" s="25"/>
    </row>
    <row r="31" spans="1:46" ht="15.6">
      <c r="A31" s="25"/>
      <c r="B31" s="106" t="str">
        <f t="shared" si="10"/>
        <v>Sep</v>
      </c>
      <c r="C31" s="293">
        <f>+'Ark1'!C51</f>
        <v>2023</v>
      </c>
      <c r="D31" s="370">
        <f>+IF(F31=0,"",'Ark1'!Q51)</f>
        <v>2610</v>
      </c>
      <c r="E31" s="293">
        <f t="shared" si="11"/>
        <v>-209</v>
      </c>
      <c r="F31" s="370">
        <f>+'Ark1'!R51</f>
        <v>13565</v>
      </c>
      <c r="G31" s="308"/>
      <c r="H31" s="120">
        <f>+IF(F31=0,"",'Ark1'!AG51)</f>
        <v>11.852462581849515</v>
      </c>
      <c r="I31" s="404"/>
      <c r="J31" s="120">
        <f>+IF(F31=0,"",'Ark1'!AH51)</f>
        <v>4.2904533726502025</v>
      </c>
      <c r="K31" s="101"/>
      <c r="L31" s="120">
        <f>+IF(F31=0,"",'Ark1'!U51)</f>
        <v>29.678459270180319</v>
      </c>
      <c r="M31" s="419">
        <f t="shared" si="12"/>
        <v>-0.90662322914340621</v>
      </c>
      <c r="N31" s="103"/>
      <c r="O31" s="355">
        <f>+IF(H31=0,"",'Ark1'!AI51)</f>
        <v>3934</v>
      </c>
      <c r="P31" s="101"/>
      <c r="Q31" s="473">
        <f t="shared" si="6"/>
        <v>29.001105786951715</v>
      </c>
      <c r="R31" s="101"/>
      <c r="S31" s="410">
        <f>+IF(O31=0,"",'Ark1'!AJ51)</f>
        <v>113.73457041179482</v>
      </c>
      <c r="T31" s="404"/>
      <c r="U31" s="407">
        <f>+IF(O31=0,"",'Ark1'!AL51)</f>
        <v>20.405477330389839</v>
      </c>
      <c r="V31" s="406"/>
      <c r="W31" s="107">
        <f>+IF(F31=0,"",'Ark1'!S51)</f>
        <v>6.6737928492443759</v>
      </c>
      <c r="X31" s="25"/>
      <c r="Y31" s="25"/>
      <c r="Z31" s="107">
        <f>+IF(F31=0,"",'Ark1'!T51)</f>
        <v>6.8288978990047919</v>
      </c>
      <c r="AA31" s="408">
        <f t="shared" si="13"/>
        <v>-8.45454334269089E-2</v>
      </c>
      <c r="AB31" s="124">
        <f>+IF(F31=0,"",'Ark1'!W51)</f>
        <v>20.818282344268336</v>
      </c>
      <c r="AC31" s="124">
        <f>+IF(F31=0,"",'Ark1'!X51)</f>
        <v>94.220420199041683</v>
      </c>
      <c r="AD31" s="124">
        <f>+IF(F31=0,"",'Ark1'!Y51)</f>
        <v>78.459270180611853</v>
      </c>
      <c r="AE31" s="124">
        <f>+IF(F31=0,"",'Ark1'!Z51)</f>
        <v>8.3976009150130224</v>
      </c>
      <c r="AF31" s="120">
        <f>+IF(F31=0,"",'Ark1'!AA51)</f>
        <v>1.9006960014506364</v>
      </c>
      <c r="AG31" s="107">
        <f>+IF(F31=0,"",'Ark1'!AB51)</f>
        <v>2.3514920959469872</v>
      </c>
      <c r="AH31" s="107">
        <f>+IF(F31=0,"",'Ark1'!AC51)</f>
        <v>73.48478935830606</v>
      </c>
      <c r="AI31" s="124">
        <f>+IF(F31=0,"",'Ark1'!AD51)</f>
        <v>44.749030815398449</v>
      </c>
      <c r="AJ31" s="124">
        <f>+IF(F31=0,"",'Ark1'!AE51)</f>
        <v>56.971457478933857</v>
      </c>
      <c r="AK31" s="124">
        <f>+IF(F31=0,"",'Ark1'!AF51)</f>
        <v>12.445182480412482</v>
      </c>
      <c r="AL31" s="25"/>
    </row>
    <row r="32" spans="1:46" ht="15.6">
      <c r="A32" s="25"/>
      <c r="B32" s="106" t="str">
        <f t="shared" si="10"/>
        <v>Okt</v>
      </c>
      <c r="C32" s="4">
        <f>+'Ark1'!C52</f>
        <v>2023</v>
      </c>
      <c r="D32" s="302">
        <f>+IF(F32=0,"",'Ark1'!Q52)</f>
        <v>6041</v>
      </c>
      <c r="E32" s="4">
        <f t="shared" si="11"/>
        <v>23</v>
      </c>
      <c r="F32" s="302">
        <f>+'Ark1'!R52</f>
        <v>40630</v>
      </c>
      <c r="G32" s="308"/>
      <c r="H32" s="57">
        <f>+IF(F32=0,"",'Ark1'!AG52)</f>
        <v>36.607468136932994</v>
      </c>
      <c r="I32" s="404"/>
      <c r="J32" s="57">
        <f>+IF(F32=0,"",'Ark1'!AH52)</f>
        <v>3.7509229633275889</v>
      </c>
      <c r="K32" s="101"/>
      <c r="L32" s="57">
        <f>+IF(F32=0,"",'Ark1'!U52)</f>
        <v>30.603805070145238</v>
      </c>
      <c r="M32" s="148">
        <f t="shared" si="12"/>
        <v>-0.37832688065771336</v>
      </c>
      <c r="N32" s="103"/>
      <c r="O32" s="355">
        <f>+IF(H32=0,"",'Ark1'!AI52)</f>
        <v>13185</v>
      </c>
      <c r="P32" s="101"/>
      <c r="Q32" s="473">
        <f t="shared" si="6"/>
        <v>32.451390598080238</v>
      </c>
      <c r="R32" s="101"/>
      <c r="S32" s="410">
        <f>+IF(O32=0,"",'Ark1'!AJ52)</f>
        <v>115.08037163443348</v>
      </c>
      <c r="T32" s="404"/>
      <c r="U32" s="407">
        <f>+IF(O32=0,"",'Ark1'!AL52)</f>
        <v>20.696706739996003</v>
      </c>
      <c r="V32" s="406"/>
      <c r="W32" s="5">
        <f>+IF(F32=0,"",'Ark1'!S52)</f>
        <v>7.1533103618016236</v>
      </c>
      <c r="X32" s="25"/>
      <c r="Y32" s="25"/>
      <c r="Z32" s="5">
        <f>+IF(F32=0,"",'Ark1'!T52)</f>
        <v>7.0039379768643855</v>
      </c>
      <c r="AA32" s="22">
        <f t="shared" si="13"/>
        <v>-4.2264601769086418E-2</v>
      </c>
      <c r="AB32" s="18">
        <f>+IF(F32=0,"",'Ark1'!W52)</f>
        <v>21.023873984740344</v>
      </c>
      <c r="AC32" s="18">
        <f>+IF(F32=0,"",'Ark1'!X52)</f>
        <v>94.582820575929134</v>
      </c>
      <c r="AD32" s="18">
        <f>+IF(F32=0,"",'Ark1'!Y52)</f>
        <v>81.890228894905221</v>
      </c>
      <c r="AE32" s="18">
        <f>+IF(F32=0,"",'Ark1'!Z52)</f>
        <v>8.4147802115541435</v>
      </c>
      <c r="AF32" s="57">
        <f>+IF(F32=0,"",'Ark1'!AA52)</f>
        <v>1.8298535489867187</v>
      </c>
      <c r="AG32" s="5">
        <f>+IF(F32=0,"",'Ark1'!AB52)</f>
        <v>2.2163854599562818</v>
      </c>
      <c r="AH32" s="5">
        <f>+IF(F32=0,"",'Ark1'!AC52)</f>
        <v>75.692179627836239</v>
      </c>
      <c r="AI32" s="18">
        <f>+IF(F32=0,"",'Ark1'!AD52)</f>
        <v>43.381394823157073</v>
      </c>
      <c r="AJ32" s="18">
        <f>+IF(F32=0,"",'Ark1'!AE52)</f>
        <v>53.724156690602094</v>
      </c>
      <c r="AK32" s="18">
        <f>+IF(F32=0,"",'Ark1'!AF52)</f>
        <v>37.275913319510451</v>
      </c>
      <c r="AL32" s="25"/>
    </row>
    <row r="33" spans="1:100" ht="15.6">
      <c r="A33" s="25"/>
      <c r="B33" s="2" t="str">
        <f t="shared" si="10"/>
        <v>Nov</v>
      </c>
      <c r="C33" s="4">
        <f>+'Ark1'!C53</f>
        <v>2023</v>
      </c>
      <c r="D33" s="302">
        <f>+IF(F33=0,"",'Ark1'!Q53)</f>
        <v>3691</v>
      </c>
      <c r="E33" s="4">
        <f t="shared" si="11"/>
        <v>158</v>
      </c>
      <c r="F33" s="302">
        <f>+'Ark1'!R53</f>
        <v>23142</v>
      </c>
      <c r="G33" s="308"/>
      <c r="H33" s="57">
        <f>+IF(F33=0,"",'Ark1'!AG53)</f>
        <v>20.869077782574205</v>
      </c>
      <c r="I33" s="404"/>
      <c r="J33" s="57">
        <f>+IF(F33=0,"",'Ark1'!AH53)</f>
        <v>2.4976233687667442</v>
      </c>
      <c r="K33" s="101"/>
      <c r="L33" s="57">
        <f>+IF(F33=0,"",'Ark1'!U53)</f>
        <v>30.630559156512007</v>
      </c>
      <c r="M33" s="148">
        <f t="shared" si="12"/>
        <v>2.31859689347651E-2</v>
      </c>
      <c r="N33" s="103"/>
      <c r="O33" s="355">
        <f>+IF(H33=0,"",'Ark1'!AI53)</f>
        <v>8248</v>
      </c>
      <c r="P33" s="101"/>
      <c r="Q33" s="473">
        <f t="shared" si="6"/>
        <v>35.64082620343963</v>
      </c>
      <c r="R33" s="101"/>
      <c r="S33" s="410">
        <f>+IF(O33=0,"",'Ark1'!AJ53)</f>
        <v>114.80037584869051</v>
      </c>
      <c r="T33" s="404"/>
      <c r="U33" s="407">
        <f>+IF(O33=0,"",'Ark1'!AL53)</f>
        <v>0</v>
      </c>
      <c r="V33" s="406"/>
      <c r="W33" s="5">
        <f>+IF(F33=0,"",'Ark1'!S53)</f>
        <v>7.1926799758015747</v>
      </c>
      <c r="X33" s="25"/>
      <c r="Y33" s="25"/>
      <c r="Z33" s="5">
        <f>+IF(F33=0,"",'Ark1'!T53)</f>
        <v>6.8989283553711847</v>
      </c>
      <c r="AA33" s="22">
        <f t="shared" si="13"/>
        <v>5.919913248319908E-2</v>
      </c>
      <c r="AB33" s="18">
        <f>+IF(F33=0,"",'Ark1'!W53)</f>
        <v>19.488376112695526</v>
      </c>
      <c r="AC33" s="18">
        <f>+IF(F33=0,"",'Ark1'!X53)</f>
        <v>95.838734767954364</v>
      </c>
      <c r="AD33" s="18">
        <f>+IF(F33=0,"",'Ark1'!Y53)</f>
        <v>83.475931207328671</v>
      </c>
      <c r="AE33" s="18">
        <f>+IF(F33=0,"",'Ark1'!Z53)</f>
        <v>7.9160316241558446</v>
      </c>
      <c r="AF33" s="57">
        <f>+IF(F33=0,"",'Ark1'!AA53)</f>
        <v>1.8102427055529189</v>
      </c>
      <c r="AG33" s="5">
        <f>+IF(F33=0,"",'Ark1'!AB53)</f>
        <v>2.1358311832355081</v>
      </c>
      <c r="AH33" s="5">
        <f>+IF(F33=0,"",'Ark1'!AC53)</f>
        <v>74.532861444343553</v>
      </c>
      <c r="AI33" s="18">
        <f>+IF(F33=0,"",'Ark1'!AD53)</f>
        <v>44.240259458458873</v>
      </c>
      <c r="AJ33" s="18">
        <f>+IF(F33=0,"",'Ark1'!AE53)</f>
        <v>56.06520501521991</v>
      </c>
      <c r="AK33" s="18">
        <f>+IF(F33=0,"",'Ark1'!AF53)</f>
        <v>21.231582230866625</v>
      </c>
      <c r="AL33" s="25"/>
    </row>
    <row r="34" spans="1:100" ht="15.6">
      <c r="A34" s="25"/>
      <c r="B34" s="106" t="str">
        <f t="shared" si="10"/>
        <v>Des</v>
      </c>
      <c r="C34" s="293">
        <f>+'Ark1'!C54</f>
        <v>2023</v>
      </c>
      <c r="D34" s="370">
        <f>+IF(F34=0,"",'Ark1'!Q54)</f>
        <v>324</v>
      </c>
      <c r="E34" s="293">
        <f t="shared" si="11"/>
        <v>-323</v>
      </c>
      <c r="F34" s="370">
        <f>+'Ark1'!R54</f>
        <v>1227</v>
      </c>
      <c r="G34" s="308"/>
      <c r="H34" s="120">
        <f>+IF(F34=0,"",'Ark1'!AG54)</f>
        <v>1.060714355372975</v>
      </c>
      <c r="I34" s="404"/>
      <c r="J34" s="120">
        <f>+IF(F34=0,"",'Ark1'!AH54)</f>
        <v>1.3039934800325998</v>
      </c>
      <c r="K34" s="101"/>
      <c r="L34" s="120">
        <f>+IF(F34=0,"",'Ark1'!U54)</f>
        <v>29.363406682966581</v>
      </c>
      <c r="M34" s="419">
        <f t="shared" si="12"/>
        <v>0.93358999759433559</v>
      </c>
      <c r="N34" s="103"/>
      <c r="O34" s="355">
        <f>+IF(H34=0,"",'Ark1'!AI54)</f>
        <v>431</v>
      </c>
      <c r="P34" s="101"/>
      <c r="Q34" s="473">
        <f t="shared" si="6"/>
        <v>35.126324368378157</v>
      </c>
      <c r="R34" s="101"/>
      <c r="S34" s="410">
        <f>+IF(O34=0,"",'Ark1'!AJ54)</f>
        <v>113.89118329466358</v>
      </c>
      <c r="T34" s="404"/>
      <c r="U34" s="407">
        <f>+IF(O34=0,"",'Ark1'!AL54)</f>
        <v>0</v>
      </c>
      <c r="V34" s="406"/>
      <c r="W34" s="107">
        <f>+IF(F34=0,"",'Ark1'!S54)</f>
        <v>7.2330888345558302</v>
      </c>
      <c r="X34" s="25"/>
      <c r="Y34" s="25"/>
      <c r="Z34" s="107">
        <f>+IF(F34=0,"",'Ark1'!T54)</f>
        <v>7.1817440912795414</v>
      </c>
      <c r="AA34" s="408">
        <f t="shared" si="13"/>
        <v>0.23561614515159679</v>
      </c>
      <c r="AB34" s="124">
        <f>+IF(F34=0,"",'Ark1'!W54)</f>
        <v>20.782396088019564</v>
      </c>
      <c r="AC34" s="124">
        <f>+IF(F34=0,"",'Ark1'!X54)</f>
        <v>92.828035859820702</v>
      </c>
      <c r="AD34" s="124">
        <f>+IF(F34=0,"",'Ark1'!Y54)</f>
        <v>76.935615321923365</v>
      </c>
      <c r="AE34" s="124">
        <f>+IF(F34=0,"",'Ark1'!Z54)</f>
        <v>8.3471181973507065</v>
      </c>
      <c r="AF34" s="120">
        <f>+IF(F34=0,"",'Ark1'!AA54)</f>
        <v>1.7826787242339015</v>
      </c>
      <c r="AG34" s="107">
        <f>+IF(F34=0,"",'Ark1'!AB54)</f>
        <v>2.2817926915565683</v>
      </c>
      <c r="AH34" s="107">
        <f>+IF(F34=0,"",'Ark1'!AC54)</f>
        <v>72.401331532025253</v>
      </c>
      <c r="AI34" s="124">
        <f>+IF(F34=0,"",'Ark1'!AD54)</f>
        <v>39.551947543736659</v>
      </c>
      <c r="AJ34" s="124">
        <f>+IF(F34=0,"",'Ark1'!AE54)</f>
        <v>52.153549907811808</v>
      </c>
      <c r="AK34" s="124">
        <f>+IF(F34=0,"",'Ark1'!AF54)</f>
        <v>1.1257087286005247</v>
      </c>
      <c r="AL34" s="25"/>
    </row>
    <row r="35" spans="1:100" s="553" customFormat="1">
      <c r="A35" s="25"/>
      <c r="B35" s="421"/>
      <c r="C35" s="404"/>
      <c r="D35" s="308"/>
      <c r="E35" s="25"/>
      <c r="F35" s="308"/>
      <c r="G35" s="308"/>
      <c r="H35" s="100"/>
      <c r="I35" s="411"/>
      <c r="J35" s="100"/>
      <c r="K35" s="100"/>
      <c r="L35" s="100"/>
      <c r="M35" s="411"/>
      <c r="N35" s="25"/>
      <c r="O35" s="474"/>
      <c r="P35" s="100"/>
      <c r="Q35" s="100"/>
      <c r="R35" s="100"/>
      <c r="S35" s="404"/>
      <c r="T35" s="404"/>
      <c r="U35" s="404"/>
      <c r="V35" s="404"/>
      <c r="W35" s="25"/>
      <c r="X35" s="404"/>
      <c r="Y35" s="25"/>
      <c r="Z35" s="25"/>
      <c r="AA35" s="404"/>
      <c r="AB35" s="122"/>
      <c r="AC35" s="122"/>
      <c r="AD35" s="122"/>
      <c r="AE35" s="122"/>
      <c r="AF35" s="100"/>
      <c r="AG35" s="25"/>
      <c r="AH35" s="25"/>
      <c r="AI35" s="122"/>
      <c r="AJ35" s="122"/>
      <c r="AK35" s="122"/>
      <c r="AL35" s="25"/>
    </row>
    <row r="36" spans="1:100" ht="15.6">
      <c r="A36" s="25"/>
      <c r="B36" s="422" t="str">
        <f t="shared" ref="B36:B47" si="14">+B23</f>
        <v>Jan</v>
      </c>
      <c r="C36" s="420">
        <f>+'Ark1'!C55</f>
        <v>2022</v>
      </c>
      <c r="D36" s="371">
        <f>+IF(F36=0,"",'Ark1'!Q55)</f>
        <v>275</v>
      </c>
      <c r="E36" s="25"/>
      <c r="F36" s="371">
        <f>+'Ark1'!R55</f>
        <v>1137</v>
      </c>
      <c r="G36" s="371"/>
      <c r="H36" s="102">
        <f>+IF(F36=0,"",'Ark1'!AG55)</f>
        <v>1.0678205501493303</v>
      </c>
      <c r="I36" s="414"/>
      <c r="J36" s="102">
        <f>+IF(F36=0,"",'Ark1'!AH55)</f>
        <v>3.0782761653474058</v>
      </c>
      <c r="K36" s="101"/>
      <c r="L36" s="120">
        <f>+IF(F36=0,"",'Ark1'!U55)</f>
        <v>31.796798592788072</v>
      </c>
      <c r="M36" s="419">
        <f t="shared" ref="M36:M47" si="15">+IF(F36=0,"",L36-L48)</f>
        <v>31.796798592788072</v>
      </c>
      <c r="N36" s="103"/>
      <c r="O36" s="355">
        <f>+IF(H36=0,"",'Ark1'!AI55)</f>
        <v>38</v>
      </c>
      <c r="P36" s="101"/>
      <c r="Q36" s="473">
        <f t="shared" ref="Q36:Q47" si="16">+IF(F36=0,"",100*O36/F36)</f>
        <v>3.3421284080914688</v>
      </c>
      <c r="R36" s="101"/>
      <c r="S36" s="410">
        <f>+IF(O36=0,"",'Ark1'!AJ55)</f>
        <v>119.72631578947372</v>
      </c>
      <c r="T36" s="404"/>
      <c r="U36" s="407">
        <f>+IF(O36=0,"",'Ark1'!AL55)</f>
        <v>22.161165224723593</v>
      </c>
      <c r="V36" s="406"/>
      <c r="W36" s="107">
        <f>+IF(F36=0,"",'Ark1'!S55)</f>
        <v>7.4072119613016705</v>
      </c>
      <c r="X36" s="408">
        <f t="shared" ref="X36:X47" si="17">+IF(F36=0,"",W36-W48)</f>
        <v>7.4072119613016705</v>
      </c>
      <c r="Y36" s="25"/>
      <c r="Z36" s="39">
        <f>+IF(F36=0,"",'Ark1'!T55)</f>
        <v>7.4459102902374701</v>
      </c>
      <c r="AA36" s="409"/>
      <c r="AB36" s="125">
        <f>+IF(F36=0,"",'Ark1'!W55)</f>
        <v>27.968337730870712</v>
      </c>
      <c r="AC36" s="125">
        <f>+IF(F36=0,"",'Ark1'!X55)</f>
        <v>92.260334212840803</v>
      </c>
      <c r="AD36" s="125">
        <f>+IF(F36=0,"",'Ark1'!Y55)</f>
        <v>80.738786279683382</v>
      </c>
      <c r="AE36" s="125">
        <f>+IF(F36=0,"",'Ark1'!Z55)</f>
        <v>9.6148899270140635</v>
      </c>
      <c r="AF36" s="102">
        <f>+IF(F36=0,"",'Ark1'!AA55)</f>
        <v>1.8373772132237789</v>
      </c>
      <c r="AG36" s="39">
        <f>+IF(F36=0,"",'Ark1'!AB55)</f>
        <v>2.3563241282567855</v>
      </c>
      <c r="AH36" s="39">
        <f>+IF(F36=0,"",'Ark1'!AC55)</f>
        <v>79.398277001585342</v>
      </c>
      <c r="AI36" s="125">
        <f>+IF(F36=0,"",'Ark1'!AD55)</f>
        <v>57.68404506136168</v>
      </c>
      <c r="AJ36" s="125">
        <f>+IF(F36=0,"",'Ark1'!AE55)</f>
        <v>59.370016313151915</v>
      </c>
      <c r="AK36" s="125">
        <f>+IF(F36=0,"",'Ark1'!AF55)</f>
        <v>1.0605551824490707</v>
      </c>
      <c r="AL36" s="25"/>
    </row>
    <row r="37" spans="1:100" ht="15.6">
      <c r="A37" s="25"/>
      <c r="B37" s="422" t="str">
        <f t="shared" si="14"/>
        <v>Feb</v>
      </c>
      <c r="C37" s="420">
        <f>+'Ark1'!C56</f>
        <v>2022</v>
      </c>
      <c r="D37" s="371">
        <f>+IF(F37=0,"",'Ark1'!Q56)</f>
        <v>437</v>
      </c>
      <c r="E37" s="25"/>
      <c r="F37" s="371">
        <f>+'Ark1'!R56</f>
        <v>1640</v>
      </c>
      <c r="G37" s="371"/>
      <c r="H37" s="102">
        <f>+IF(F37=0,"",'Ark1'!AG56)</f>
        <v>1.6765536637100069</v>
      </c>
      <c r="I37" s="414"/>
      <c r="J37" s="102">
        <f>+IF(F37=0,"",'Ark1'!AH56)</f>
        <v>0.79268292682926844</v>
      </c>
      <c r="K37" s="101"/>
      <c r="L37" s="120">
        <f>+IF(F37=0,"",'Ark1'!U56)</f>
        <v>34.611402439024374</v>
      </c>
      <c r="M37" s="419">
        <f t="shared" si="15"/>
        <v>34.611402439024374</v>
      </c>
      <c r="N37" s="103"/>
      <c r="O37" s="355">
        <f>+IF(H37=0,"",'Ark1'!AI56)</f>
        <v>115</v>
      </c>
      <c r="P37" s="101"/>
      <c r="Q37" s="473">
        <f t="shared" si="16"/>
        <v>7.0121951219512191</v>
      </c>
      <c r="R37" s="101"/>
      <c r="S37" s="410">
        <f>+IF(O37=0,"",'Ark1'!AJ56)</f>
        <v>114.0504347826087</v>
      </c>
      <c r="T37" s="404"/>
      <c r="U37" s="407">
        <f>+IF(O37=0,"",'Ark1'!AL56)</f>
        <v>21.686877628660625</v>
      </c>
      <c r="V37" s="406"/>
      <c r="W37" s="107">
        <f>+IF(F37=0,"",'Ark1'!S56)</f>
        <v>7.6731707317073186</v>
      </c>
      <c r="X37" s="408">
        <f t="shared" si="17"/>
        <v>7.6731707317073186</v>
      </c>
      <c r="Y37" s="25"/>
      <c r="Z37" s="39">
        <f>+IF(F37=0,"",'Ark1'!T56)</f>
        <v>7.6573170731707325</v>
      </c>
      <c r="AA37" s="409"/>
      <c r="AB37" s="125">
        <f>+IF(F37=0,"",'Ark1'!W56)</f>
        <v>32.68292682926829</v>
      </c>
      <c r="AC37" s="125">
        <f>+IF(F37=0,"",'Ark1'!X56)</f>
        <v>97.926829268292636</v>
      </c>
      <c r="AD37" s="125">
        <f>+IF(F37=0,"",'Ark1'!Y56)</f>
        <v>88.902439024390262</v>
      </c>
      <c r="AE37" s="125">
        <f>+IF(F37=0,"",'Ark1'!Z56)</f>
        <v>8.7660207611199024</v>
      </c>
      <c r="AF37" s="102">
        <f>+IF(F37=0,"",'Ark1'!AA56)</f>
        <v>1.7889940476586288</v>
      </c>
      <c r="AG37" s="39">
        <f>+IF(F37=0,"",'Ark1'!AB56)</f>
        <v>2.1647694907876662</v>
      </c>
      <c r="AH37" s="39">
        <f>+IF(F37=0,"",'Ark1'!AC56)</f>
        <v>72.317205278349107</v>
      </c>
      <c r="AI37" s="125">
        <f>+IF(F37=0,"",'Ark1'!AD56)</f>
        <v>62.553286667334319</v>
      </c>
      <c r="AJ37" s="125">
        <f>+IF(F37=0,"",'Ark1'!AE56)</f>
        <v>64.290857924308284</v>
      </c>
      <c r="AK37" s="125">
        <f>+IF(F37=0,"",'Ark1'!AF56)</f>
        <v>1.5297365868218795</v>
      </c>
      <c r="AL37" s="25"/>
    </row>
    <row r="38" spans="1:100" ht="15.6">
      <c r="A38" s="25"/>
      <c r="B38" s="422" t="str">
        <f t="shared" si="14"/>
        <v>Mar</v>
      </c>
      <c r="C38" s="420">
        <f>+'Ark1'!C57</f>
        <v>2022</v>
      </c>
      <c r="D38" s="371">
        <f>+IF(F38=0,"",'Ark1'!Q57)</f>
        <v>2382</v>
      </c>
      <c r="E38" s="25"/>
      <c r="F38" s="371">
        <f>+'Ark1'!R57</f>
        <v>10096</v>
      </c>
      <c r="G38" s="371"/>
      <c r="H38" s="102">
        <f>+IF(F38=0,"",'Ark1'!AG57)</f>
        <v>10.472580481964359</v>
      </c>
      <c r="I38" s="414"/>
      <c r="J38" s="102">
        <f>+IF(F38=0,"",'Ark1'!AH57)</f>
        <v>2.5356576862123608</v>
      </c>
      <c r="K38" s="101"/>
      <c r="L38" s="120">
        <f>+IF(F38=0,"",'Ark1'!U57)</f>
        <v>35.119631537242519</v>
      </c>
      <c r="M38" s="419">
        <f t="shared" si="15"/>
        <v>35.119631537242519</v>
      </c>
      <c r="N38" s="103"/>
      <c r="O38" s="355">
        <f>+IF(H38=0,"",'Ark1'!AI57)</f>
        <v>370</v>
      </c>
      <c r="P38" s="101"/>
      <c r="Q38" s="473">
        <f t="shared" si="16"/>
        <v>3.6648177496038037</v>
      </c>
      <c r="R38" s="101"/>
      <c r="S38" s="410">
        <f>+IF(O38=0,"",'Ark1'!AJ57)</f>
        <v>116.89891891891882</v>
      </c>
      <c r="T38" s="404"/>
      <c r="U38" s="407">
        <f>+IF(O38=0,"",'Ark1'!AL57)</f>
        <v>22.158288733244465</v>
      </c>
      <c r="V38" s="406"/>
      <c r="W38" s="107">
        <f>+IF(F38=0,"",'Ark1'!S57)</f>
        <v>7.8740095087163233</v>
      </c>
      <c r="X38" s="408">
        <f t="shared" si="17"/>
        <v>7.8740095087163233</v>
      </c>
      <c r="Y38" s="25"/>
      <c r="Z38" s="39">
        <f>+IF(F38=0,"",'Ark1'!T57)</f>
        <v>7.6059825673534061</v>
      </c>
      <c r="AA38" s="409"/>
      <c r="AB38" s="125">
        <f>+IF(F38=0,"",'Ark1'!W57)</f>
        <v>32.646592709984162</v>
      </c>
      <c r="AC38" s="125">
        <f>+IF(F38=0,"",'Ark1'!X57)</f>
        <v>98.365689381933421</v>
      </c>
      <c r="AD38" s="125">
        <f>+IF(F38=0,"",'Ark1'!Y57)</f>
        <v>91.541204437400978</v>
      </c>
      <c r="AE38" s="125">
        <f>+IF(F38=0,"",'Ark1'!Z57)</f>
        <v>8.5167299992475876</v>
      </c>
      <c r="AF38" s="102">
        <f>+IF(F38=0,"",'Ark1'!AA57)</f>
        <v>1.7905849719872051</v>
      </c>
      <c r="AG38" s="39">
        <f>+IF(F38=0,"",'Ark1'!AB57)</f>
        <v>2.282291580550162</v>
      </c>
      <c r="AH38" s="39">
        <f>+IF(F38=0,"",'Ark1'!AC57)</f>
        <v>75.189987405405901</v>
      </c>
      <c r="AI38" s="125">
        <f>+IF(F38=0,"",'Ark1'!AD57)</f>
        <v>62.042327909386138</v>
      </c>
      <c r="AJ38" s="125">
        <f>+IF(F38=0,"",'Ark1'!AE57)</f>
        <v>60.127482241286479</v>
      </c>
      <c r="AK38" s="125">
        <f>+IF(F38=0,"",'Ark1'!AF57)</f>
        <v>9.4172076710693204</v>
      </c>
      <c r="AL38" s="25"/>
    </row>
    <row r="39" spans="1:100" ht="15.6">
      <c r="A39" s="25"/>
      <c r="B39" s="422" t="str">
        <f t="shared" si="14"/>
        <v>Apr</v>
      </c>
      <c r="C39" s="420">
        <f>+'Ark1'!C58</f>
        <v>2022</v>
      </c>
      <c r="D39" s="371">
        <f>+IF(F39=0,"",'Ark1'!Q58)</f>
        <v>353</v>
      </c>
      <c r="E39" s="25"/>
      <c r="F39" s="371">
        <f>+'Ark1'!R58</f>
        <v>1017</v>
      </c>
      <c r="G39" s="371"/>
      <c r="H39" s="102">
        <f>+IF(F39=0,"",'Ark1'!AG58)</f>
        <v>1.0278799473011837</v>
      </c>
      <c r="I39" s="414"/>
      <c r="J39" s="102">
        <f>+IF(F39=0,"",'Ark1'!AH58)</f>
        <v>0.68829891838741397</v>
      </c>
      <c r="K39" s="101"/>
      <c r="L39" s="120">
        <f>+IF(F39=0,"",'Ark1'!U58)</f>
        <v>34.218977384464118</v>
      </c>
      <c r="M39" s="419">
        <f t="shared" si="15"/>
        <v>34.218977384464118</v>
      </c>
      <c r="N39" s="103"/>
      <c r="O39" s="355">
        <f>+IF(H39=0,"",'Ark1'!AI58)</f>
        <v>75</v>
      </c>
      <c r="P39" s="101"/>
      <c r="Q39" s="473">
        <f t="shared" si="16"/>
        <v>7.3746312684365778</v>
      </c>
      <c r="R39" s="101"/>
      <c r="S39" s="410">
        <f>+IF(O39=0,"",'Ark1'!AJ58)</f>
        <v>118.5213333333333</v>
      </c>
      <c r="T39" s="404"/>
      <c r="U39" s="407">
        <f>+IF(O39=0,"",'Ark1'!AL58)</f>
        <v>22.482574762493257</v>
      </c>
      <c r="V39" s="406"/>
      <c r="W39" s="107">
        <f>+IF(F39=0,"",'Ark1'!S58)</f>
        <v>7.6302851524090451</v>
      </c>
      <c r="X39" s="408">
        <f t="shared" si="17"/>
        <v>7.6302851524090451</v>
      </c>
      <c r="Y39" s="25"/>
      <c r="Z39" s="39">
        <f>+IF(F39=0,"",'Ark1'!T58)</f>
        <v>7.2625368731563427</v>
      </c>
      <c r="AA39" s="409"/>
      <c r="AB39" s="125">
        <f>+IF(F39=0,"",'Ark1'!W58)</f>
        <v>28.515240904621439</v>
      </c>
      <c r="AC39" s="125">
        <f>+IF(F39=0,"",'Ark1'!X58)</f>
        <v>99.508357915437514</v>
      </c>
      <c r="AD39" s="125">
        <f>+IF(F39=0,"",'Ark1'!Y58)</f>
        <v>91.543756145526061</v>
      </c>
      <c r="AE39" s="125">
        <f>+IF(F39=0,"",'Ark1'!Z58)</f>
        <v>8.4431235940302471</v>
      </c>
      <c r="AF39" s="102">
        <f>+IF(F39=0,"",'Ark1'!AA58)</f>
        <v>2.0124947015096777</v>
      </c>
      <c r="AG39" s="39">
        <f>+IF(F39=0,"",'Ark1'!AB58)</f>
        <v>2.4006109216849243</v>
      </c>
      <c r="AH39" s="39">
        <f>+IF(F39=0,"",'Ark1'!AC58)</f>
        <v>76.468031511635246</v>
      </c>
      <c r="AI39" s="125">
        <f>+IF(F39=0,"",'Ark1'!AD58)</f>
        <v>70.342875794606258</v>
      </c>
      <c r="AJ39" s="125">
        <f>+IF(F39=0,"",'Ark1'!AE58)</f>
        <v>66.99534077365729</v>
      </c>
      <c r="AK39" s="125">
        <f>+IF(F39=0,"",'Ark1'!AF58)</f>
        <v>0.94862323707186069</v>
      </c>
      <c r="AL39" s="25"/>
    </row>
    <row r="40" spans="1:100" ht="15.6">
      <c r="A40" s="25"/>
      <c r="B40" s="422" t="str">
        <f t="shared" si="14"/>
        <v>Mai</v>
      </c>
      <c r="C40" s="420">
        <f>+'Ark1'!C59</f>
        <v>2022</v>
      </c>
      <c r="D40" s="371">
        <f>+IF(F40=0,"",'Ark1'!Q59)</f>
        <v>490</v>
      </c>
      <c r="E40" s="25"/>
      <c r="F40" s="371">
        <f>+'Ark1'!R59</f>
        <v>1313</v>
      </c>
      <c r="G40" s="371"/>
      <c r="H40" s="102">
        <f>+IF(F40=0,"",'Ark1'!AG59)</f>
        <v>1.3678680304543731</v>
      </c>
      <c r="I40" s="414"/>
      <c r="J40" s="102">
        <f>+IF(F40=0,"",'Ark1'!AH59)</f>
        <v>0.83777608530083802</v>
      </c>
      <c r="K40" s="101"/>
      <c r="L40" s="120">
        <f>+IF(F40=0,"",'Ark1'!U59)</f>
        <v>35.27159177456209</v>
      </c>
      <c r="M40" s="419">
        <f t="shared" si="15"/>
        <v>35.27159177456209</v>
      </c>
      <c r="N40" s="103"/>
      <c r="O40" s="355">
        <f>+IF(H40=0,"",'Ark1'!AI59)</f>
        <v>147</v>
      </c>
      <c r="P40" s="101"/>
      <c r="Q40" s="473">
        <f t="shared" si="16"/>
        <v>11.195734958111196</v>
      </c>
      <c r="R40" s="101"/>
      <c r="S40" s="410">
        <f>+IF(O40=0,"",'Ark1'!AJ59)</f>
        <v>115.13605442176878</v>
      </c>
      <c r="T40" s="404"/>
      <c r="U40" s="407">
        <f>+IF(O40=0,"",'Ark1'!AL59)</f>
        <v>22.104075616202827</v>
      </c>
      <c r="V40" s="406"/>
      <c r="W40" s="107">
        <f>+IF(F40=0,"",'Ark1'!S59)</f>
        <v>7.68012185833968</v>
      </c>
      <c r="X40" s="408">
        <f t="shared" si="17"/>
        <v>7.68012185833968</v>
      </c>
      <c r="Y40" s="25"/>
      <c r="Z40" s="39">
        <f>+IF(F40=0,"",'Ark1'!T59)</f>
        <v>7.6618431073876607</v>
      </c>
      <c r="AA40" s="409"/>
      <c r="AB40" s="125">
        <f>+IF(F40=0,"",'Ark1'!W59)</f>
        <v>36.938309215536954</v>
      </c>
      <c r="AC40" s="125">
        <f>+IF(F40=0,"",'Ark1'!X59)</f>
        <v>97.105864432597059</v>
      </c>
      <c r="AD40" s="125">
        <f>+IF(F40=0,"",'Ark1'!Y59)</f>
        <v>88.804265041888812</v>
      </c>
      <c r="AE40" s="125">
        <f>+IF(F40=0,"",'Ark1'!Z59)</f>
        <v>9.6561252209519708</v>
      </c>
      <c r="AF40" s="102">
        <f>+IF(F40=0,"",'Ark1'!AA59)</f>
        <v>2.146864232402844</v>
      </c>
      <c r="AG40" s="39">
        <f>+IF(F40=0,"",'Ark1'!AB59)</f>
        <v>2.7422754961780198</v>
      </c>
      <c r="AH40" s="39">
        <f>+IF(F40=0,"",'Ark1'!AC59)</f>
        <v>76.400555140886482</v>
      </c>
      <c r="AI40" s="125">
        <f>+IF(F40=0,"",'Ark1'!AD59)</f>
        <v>68.45502226985009</v>
      </c>
      <c r="AJ40" s="125">
        <f>+IF(F40=0,"",'Ark1'!AE59)</f>
        <v>67.024106332711597</v>
      </c>
      <c r="AK40" s="125">
        <f>+IF(F40=0,"",'Ark1'!AF59)</f>
        <v>1.2247220356689799</v>
      </c>
      <c r="AL40" s="25"/>
    </row>
    <row r="41" spans="1:100" ht="15.6">
      <c r="A41" s="25"/>
      <c r="B41" s="422" t="str">
        <f t="shared" si="14"/>
        <v>Jun</v>
      </c>
      <c r="C41" s="420">
        <f>+'Ark1'!C60</f>
        <v>2022</v>
      </c>
      <c r="D41" s="371">
        <f>+IF(F41=0,"",'Ark1'!Q60)</f>
        <v>381</v>
      </c>
      <c r="E41" s="25"/>
      <c r="F41" s="371">
        <f>+'Ark1'!R60</f>
        <v>1203</v>
      </c>
      <c r="G41" s="371"/>
      <c r="H41" s="102">
        <f>+IF(F41=0,"",'Ark1'!AG60)</f>
        <v>1.2702302604729201</v>
      </c>
      <c r="I41" s="414"/>
      <c r="J41" s="102">
        <f>+IF(F41=0,"",'Ark1'!AH60)</f>
        <v>2.0781379883624278</v>
      </c>
      <c r="K41" s="101"/>
      <c r="L41" s="120">
        <f>+IF(F41=0,"",'Ark1'!U60)</f>
        <v>35.748877805486281</v>
      </c>
      <c r="M41" s="419">
        <f t="shared" si="15"/>
        <v>35.748877805486281</v>
      </c>
      <c r="N41" s="103"/>
      <c r="O41" s="355">
        <f>+IF(H41=0,"",'Ark1'!AI60)</f>
        <v>79</v>
      </c>
      <c r="P41" s="101"/>
      <c r="Q41" s="473">
        <f t="shared" si="16"/>
        <v>6.5669160432252704</v>
      </c>
      <c r="R41" s="101"/>
      <c r="S41" s="410">
        <f>+IF(O41=0,"",'Ark1'!AJ60)</f>
        <v>116.68860759493673</v>
      </c>
      <c r="T41" s="404"/>
      <c r="U41" s="407">
        <f>+IF(O41=0,"",'Ark1'!AL60)</f>
        <v>22.810840853586015</v>
      </c>
      <c r="V41" s="406"/>
      <c r="W41" s="107">
        <f>+IF(F41=0,"",'Ark1'!S60)</f>
        <v>7.8994181213632579</v>
      </c>
      <c r="X41" s="408">
        <f t="shared" si="17"/>
        <v>7.8994181213632579</v>
      </c>
      <c r="Y41" s="25"/>
      <c r="Z41" s="39">
        <f>+IF(F41=0,"",'Ark1'!T60)</f>
        <v>7.484621778886118</v>
      </c>
      <c r="AA41" s="409"/>
      <c r="AB41" s="125">
        <f>+IF(F41=0,"",'Ark1'!W60)</f>
        <v>33.250207813798845</v>
      </c>
      <c r="AC41" s="125">
        <f>+IF(F41=0,"",'Ark1'!X60)</f>
        <v>99.085619285120501</v>
      </c>
      <c r="AD41" s="125">
        <f>+IF(F41=0,"",'Ark1'!Y60)</f>
        <v>93.433083956774723</v>
      </c>
      <c r="AE41" s="125">
        <f>+IF(F41=0,"",'Ark1'!Z60)</f>
        <v>8.6306268036167015</v>
      </c>
      <c r="AF41" s="102">
        <f>+IF(F41=0,"",'Ark1'!AA60)</f>
        <v>1.8399893365653264</v>
      </c>
      <c r="AG41" s="39">
        <f>+IF(F41=0,"",'Ark1'!AB60)</f>
        <v>2.4701821968316366</v>
      </c>
      <c r="AH41" s="39">
        <f>+IF(F41=0,"",'Ark1'!AC60)</f>
        <v>72.993339364551645</v>
      </c>
      <c r="AI41" s="125">
        <f>+IF(F41=0,"",'Ark1'!AD60)</f>
        <v>65.458297373563212</v>
      </c>
      <c r="AJ41" s="125">
        <f>+IF(F41=0,"",'Ark1'!AE60)</f>
        <v>63.30993736432265</v>
      </c>
      <c r="AK41" s="125">
        <f>+IF(F41=0,"",'Ark1'!AF60)</f>
        <v>1.1221177524065369</v>
      </c>
      <c r="AL41" s="25"/>
    </row>
    <row r="42" spans="1:100" ht="15.6">
      <c r="A42" s="25"/>
      <c r="B42" s="422" t="str">
        <f t="shared" si="14"/>
        <v>Jul</v>
      </c>
      <c r="C42" s="420">
        <f>+'Ark1'!C61</f>
        <v>2022</v>
      </c>
      <c r="D42" s="371">
        <f>+IF(F42=0,"",'Ark1'!Q61)</f>
        <v>42</v>
      </c>
      <c r="E42" s="25"/>
      <c r="F42" s="371">
        <f>+'Ark1'!R61</f>
        <v>133</v>
      </c>
      <c r="G42" s="371"/>
      <c r="H42" s="102">
        <f>+IF(F42=0,"",'Ark1'!AG61)</f>
        <v>0.13386685569983228</v>
      </c>
      <c r="I42" s="414"/>
      <c r="J42" s="102">
        <f>+IF(F42=0,"",'Ark1'!AH61)</f>
        <v>0.75187969924812015</v>
      </c>
      <c r="K42" s="101"/>
      <c r="L42" s="120">
        <f>+IF(F42=0,"",'Ark1'!U61)</f>
        <v>34.077443609022559</v>
      </c>
      <c r="M42" s="419">
        <f t="shared" si="15"/>
        <v>34.077443609022559</v>
      </c>
      <c r="N42" s="103"/>
      <c r="O42" s="355">
        <f>+IF(H42=0,"",'Ark1'!AI61)</f>
        <v>0</v>
      </c>
      <c r="P42" s="101"/>
      <c r="Q42" s="473">
        <f t="shared" si="16"/>
        <v>0</v>
      </c>
      <c r="R42" s="101"/>
      <c r="S42" s="410" t="str">
        <f>+IF(O42=0,"",'Ark1'!AJ61)</f>
        <v/>
      </c>
      <c r="T42" s="404"/>
      <c r="U42" s="407" t="str">
        <f>+IF(O42=0,"",'Ark1'!AL61)</f>
        <v/>
      </c>
      <c r="V42" s="406"/>
      <c r="W42" s="107">
        <f>+IF(F42=0,"",'Ark1'!S61)</f>
        <v>7.1052631578947354</v>
      </c>
      <c r="X42" s="408">
        <f t="shared" si="17"/>
        <v>7.1052631578947354</v>
      </c>
      <c r="Y42" s="25"/>
      <c r="Z42" s="39">
        <f>+IF(F42=0,"",'Ark1'!T61)</f>
        <v>7.7067669172932352</v>
      </c>
      <c r="AA42" s="409"/>
      <c r="AB42" s="125">
        <f>+IF(F42=0,"",'Ark1'!W61)</f>
        <v>38.345864661654126</v>
      </c>
      <c r="AC42" s="125">
        <f>+IF(F42=0,"",'Ark1'!X61)</f>
        <v>96.240601503759379</v>
      </c>
      <c r="AD42" s="125">
        <f>+IF(F42=0,"",'Ark1'!Y61)</f>
        <v>78.947368421052644</v>
      </c>
      <c r="AE42" s="125">
        <f>+IF(F42=0,"",'Ark1'!Z61)</f>
        <v>11.103339716651062</v>
      </c>
      <c r="AF42" s="102">
        <f>+IF(F42=0,"",'Ark1'!AA61)</f>
        <v>2.6078630605877282</v>
      </c>
      <c r="AG42" s="39">
        <f>+IF(F42=0,"",'Ark1'!AB61)</f>
        <v>2.9194240725864504</v>
      </c>
      <c r="AH42" s="39">
        <f>+IF(F42=0,"",'Ark1'!AC61)</f>
        <v>76.382856658460867</v>
      </c>
      <c r="AI42" s="125">
        <f>+IF(F42=0,"",'Ark1'!AD61)</f>
        <v>75.934496596670897</v>
      </c>
      <c r="AJ42" s="125">
        <f>+IF(F42=0,"",'Ark1'!AE61)</f>
        <v>68.646273832407275</v>
      </c>
      <c r="AK42" s="125">
        <f>+IF(F42=0,"",'Ark1'!AF61)</f>
        <v>0.12405790612640848</v>
      </c>
      <c r="AL42" s="25"/>
    </row>
    <row r="43" spans="1:100" ht="15.6">
      <c r="A43" s="25"/>
      <c r="B43" s="422" t="str">
        <f t="shared" si="14"/>
        <v>Aug</v>
      </c>
      <c r="C43" s="420">
        <f>+'Ark1'!C62</f>
        <v>2022</v>
      </c>
      <c r="D43" s="371">
        <f>+IF(F43=0,"",'Ark1'!Q62)</f>
        <v>1824</v>
      </c>
      <c r="E43" s="25"/>
      <c r="F43" s="371">
        <f>+'Ark1'!R62</f>
        <v>10936</v>
      </c>
      <c r="G43" s="371"/>
      <c r="H43" s="102">
        <f>+IF(F43=0,"",'Ark1'!AG62)</f>
        <v>10.636939314618555</v>
      </c>
      <c r="I43" s="414"/>
      <c r="J43" s="102">
        <f>+IF(F43=0,"",'Ark1'!AH62)</f>
        <v>2.0391367959034374</v>
      </c>
      <c r="K43" s="101"/>
      <c r="L43" s="120">
        <f>+IF(F43=0,"",'Ark1'!U62)</f>
        <v>32.930912582297061</v>
      </c>
      <c r="M43" s="419">
        <f t="shared" si="15"/>
        <v>32.930912582297061</v>
      </c>
      <c r="N43" s="103"/>
      <c r="O43" s="355">
        <f>+IF(H43=0,"",'Ark1'!AI62)</f>
        <v>1217</v>
      </c>
      <c r="P43" s="101"/>
      <c r="Q43" s="473">
        <f t="shared" si="16"/>
        <v>11.128383321141184</v>
      </c>
      <c r="R43" s="101"/>
      <c r="S43" s="410">
        <f>+IF(O43=0,"",'Ark1'!AJ62)</f>
        <v>116.42193919474104</v>
      </c>
      <c r="T43" s="404"/>
      <c r="U43" s="407">
        <f>+IF(O43=0,"",'Ark1'!AL62)</f>
        <v>21.585508225485722</v>
      </c>
      <c r="V43" s="406"/>
      <c r="W43" s="107">
        <f>+IF(F43=0,"",'Ark1'!S62)</f>
        <v>7.1118324798829553</v>
      </c>
      <c r="X43" s="408">
        <f t="shared" si="17"/>
        <v>7.1118324798829553</v>
      </c>
      <c r="Y43" s="25"/>
      <c r="Z43" s="39">
        <f>+IF(F43=0,"",'Ark1'!T62)</f>
        <v>6.8403438185808358</v>
      </c>
      <c r="AA43" s="409"/>
      <c r="AB43" s="125">
        <f>+IF(F43=0,"",'Ark1'!W62)</f>
        <v>24.039868324798832</v>
      </c>
      <c r="AC43" s="125">
        <f>+IF(F43=0,"",'Ark1'!X62)</f>
        <v>97.841989758595489</v>
      </c>
      <c r="AD43" s="125">
        <f>+IF(F43=0,"",'Ark1'!Y62)</f>
        <v>88.880760790051212</v>
      </c>
      <c r="AE43" s="125">
        <f>+IF(F43=0,"",'Ark1'!Z62)</f>
        <v>8.5384772288805095</v>
      </c>
      <c r="AF43" s="102">
        <f>+IF(F43=0,"",'Ark1'!AA62)</f>
        <v>2.0299114055279697</v>
      </c>
      <c r="AG43" s="39">
        <f>+IF(F43=0,"",'Ark1'!AB62)</f>
        <v>2.4637689231758455</v>
      </c>
      <c r="AH43" s="39">
        <f>+IF(F43=0,"",'Ark1'!AC62)</f>
        <v>75.581345280927195</v>
      </c>
      <c r="AI43" s="125">
        <f>+IF(F43=0,"",'Ark1'!AD62)</f>
        <v>65.691569441284798</v>
      </c>
      <c r="AJ43" s="125">
        <f>+IF(F43=0,"",'Ark1'!AE62)</f>
        <v>68.235298656581321</v>
      </c>
      <c r="AK43" s="125">
        <f>+IF(F43=0,"",'Ark1'!AF62)</f>
        <v>10.200731288709799</v>
      </c>
      <c r="AL43" s="25"/>
    </row>
    <row r="44" spans="1:100" ht="15.6">
      <c r="A44" s="25"/>
      <c r="B44" s="422" t="str">
        <f t="shared" si="14"/>
        <v>Sep</v>
      </c>
      <c r="C44" s="420">
        <f>+'Ark1'!C63</f>
        <v>2022</v>
      </c>
      <c r="D44" s="371">
        <f>+IF(F44=0,"",'Ark1'!Q63)</f>
        <v>2819</v>
      </c>
      <c r="E44" s="25"/>
      <c r="F44" s="371">
        <f>+'Ark1'!R63</f>
        <v>14788</v>
      </c>
      <c r="G44" s="371"/>
      <c r="H44" s="102">
        <f>+IF(F44=0,"",'Ark1'!AG63)</f>
        <v>13.358986534774742</v>
      </c>
      <c r="I44" s="414"/>
      <c r="J44" s="102">
        <f>+IF(F44=0,"",'Ark1'!AH63)</f>
        <v>3.2188260751961035</v>
      </c>
      <c r="K44" s="101"/>
      <c r="L44" s="120">
        <f>+IF(F44=0,"",'Ark1'!U63)</f>
        <v>30.585082499323725</v>
      </c>
      <c r="M44" s="419">
        <f t="shared" si="15"/>
        <v>30.585082499323725</v>
      </c>
      <c r="N44" s="103"/>
      <c r="O44" s="355">
        <f>+IF(H44=0,"",'Ark1'!AI63)</f>
        <v>1221</v>
      </c>
      <c r="P44" s="101"/>
      <c r="Q44" s="473">
        <f t="shared" si="16"/>
        <v>8.2566946172572351</v>
      </c>
      <c r="R44" s="101"/>
      <c r="S44" s="410">
        <f>+IF(O44=0,"",'Ark1'!AJ63)</f>
        <v>115.82489762489747</v>
      </c>
      <c r="T44" s="404"/>
      <c r="U44" s="407">
        <f>+IF(O44=0,"",'Ark1'!AL63)</f>
        <v>19.244531738676745</v>
      </c>
      <c r="V44" s="406"/>
      <c r="W44" s="107">
        <f>+IF(F44=0,"",'Ark1'!S63)</f>
        <v>6.8034893156613458</v>
      </c>
      <c r="X44" s="408">
        <f t="shared" si="17"/>
        <v>6.8034893156613458</v>
      </c>
      <c r="Y44" s="25"/>
      <c r="Z44" s="39">
        <f>+IF(F44=0,"",'Ark1'!T63)</f>
        <v>6.9134433324317008</v>
      </c>
      <c r="AA44" s="409"/>
      <c r="AB44" s="125">
        <f>+IF(F44=0,"",'Ark1'!W63)</f>
        <v>21.916418717879367</v>
      </c>
      <c r="AC44" s="125">
        <f>+IF(F44=0,"",'Ark1'!X63)</f>
        <v>95.915607249120924</v>
      </c>
      <c r="AD44" s="125">
        <f>+IF(F44=0,"",'Ark1'!Y63)</f>
        <v>82.350554503651594</v>
      </c>
      <c r="AE44" s="125">
        <f>+IF(F44=0,"",'Ark1'!Z63)</f>
        <v>8.2603431003974901</v>
      </c>
      <c r="AF44" s="102">
        <f>+IF(F44=0,"",'Ark1'!AA63)</f>
        <v>1.9662925676024672</v>
      </c>
      <c r="AG44" s="39">
        <f>+IF(F44=0,"",'Ark1'!AB63)</f>
        <v>2.3980314861334602</v>
      </c>
      <c r="AH44" s="39">
        <f>+IF(F44=0,"",'Ark1'!AC63)</f>
        <v>73.207980584710214</v>
      </c>
      <c r="AI44" s="125">
        <f>+IF(F44=0,"",'Ark1'!AD63)</f>
        <v>51.776639208733087</v>
      </c>
      <c r="AJ44" s="125">
        <f>+IF(F44=0,"",'Ark1'!AE63)</f>
        <v>59.518363409474176</v>
      </c>
      <c r="AK44" s="125">
        <f>+IF(F44=0,"",'Ark1'!AF63)</f>
        <v>13.79374673531826</v>
      </c>
      <c r="AL44" s="25"/>
      <c r="AO44" s="41"/>
      <c r="AP44" s="41"/>
      <c r="AQ44" s="41"/>
      <c r="AS44" s="41"/>
      <c r="AT44" s="41"/>
      <c r="AU44" s="4"/>
      <c r="AV44" s="2"/>
      <c r="AW44" s="2"/>
      <c r="AX44" s="2"/>
      <c r="AY44" s="2"/>
      <c r="AZ44" s="2"/>
      <c r="BA44" s="2"/>
      <c r="BB44" s="2"/>
      <c r="BC44" s="2"/>
      <c r="BD44" s="2"/>
      <c r="BF44" s="2"/>
      <c r="BM44" s="4"/>
      <c r="BN44" s="2"/>
      <c r="BO44" s="2"/>
      <c r="BP44" s="2"/>
      <c r="BQ44" s="2"/>
      <c r="BR44" s="2"/>
      <c r="BS44" s="2"/>
      <c r="BT44" s="2"/>
      <c r="BU44" s="2"/>
      <c r="BV44" s="2"/>
      <c r="BX44" s="2"/>
      <c r="CE44" s="4"/>
      <c r="CF44" s="2"/>
      <c r="CG44" s="2"/>
      <c r="CH44" s="2"/>
      <c r="CI44" s="2"/>
      <c r="CJ44" s="2"/>
      <c r="CK44" s="2"/>
      <c r="CL44" s="2"/>
      <c r="CM44" s="2"/>
      <c r="CN44" s="2"/>
      <c r="CP44" s="2"/>
    </row>
    <row r="45" spans="1:100" ht="15.6">
      <c r="A45" s="25"/>
      <c r="B45" s="422" t="str">
        <f t="shared" si="14"/>
        <v>Okt</v>
      </c>
      <c r="C45" s="420">
        <f>+'Ark1'!C64</f>
        <v>2022</v>
      </c>
      <c r="D45" s="371">
        <f>+IF(F45=0,"",'Ark1'!Q64)</f>
        <v>6018</v>
      </c>
      <c r="E45" s="25"/>
      <c r="F45" s="371">
        <f>+'Ark1'!R64</f>
        <v>40409</v>
      </c>
      <c r="G45" s="371"/>
      <c r="H45" s="102">
        <f>+IF(F45=0,"",'Ark1'!AG64)</f>
        <v>36.978033900092406</v>
      </c>
      <c r="I45" s="414"/>
      <c r="J45" s="102">
        <f>+IF(F45=0,"",'Ark1'!AH64)</f>
        <v>3.4101314063698678</v>
      </c>
      <c r="K45" s="101"/>
      <c r="L45" s="120">
        <f>+IF(F45=0,"",'Ark1'!U64)</f>
        <v>30.982131950802952</v>
      </c>
      <c r="M45" s="419">
        <f t="shared" si="15"/>
        <v>30.982131950802952</v>
      </c>
      <c r="N45" s="103"/>
      <c r="O45" s="355">
        <f>+IF(H45=0,"",'Ark1'!AI64)</f>
        <v>3242</v>
      </c>
      <c r="P45" s="101"/>
      <c r="Q45" s="473">
        <f t="shared" si="16"/>
        <v>8.0229651810240288</v>
      </c>
      <c r="R45" s="101"/>
      <c r="S45" s="410">
        <f>+IF(O45=0,"",'Ark1'!AJ64)</f>
        <v>114.75601480567541</v>
      </c>
      <c r="T45" s="404"/>
      <c r="U45" s="407">
        <f>+IF(O45=0,"",'Ark1'!AL64)</f>
        <v>19.771899189816374</v>
      </c>
      <c r="V45" s="406"/>
      <c r="W45" s="107">
        <f>+IF(F45=0,"",'Ark1'!S64)</f>
        <v>7.0640698854215644</v>
      </c>
      <c r="X45" s="408">
        <f t="shared" si="17"/>
        <v>7.0640698854215644</v>
      </c>
      <c r="Y45" s="25"/>
      <c r="Z45" s="39">
        <f>+IF(F45=0,"",'Ark1'!T64)</f>
        <v>7.0462025786334719</v>
      </c>
      <c r="AA45" s="409"/>
      <c r="AB45" s="125">
        <f>+IF(F45=0,"",'Ark1'!W64)</f>
        <v>22.052018114776413</v>
      </c>
      <c r="AC45" s="125">
        <f>+IF(F45=0,"",'Ark1'!X64)</f>
        <v>95.426761365042481</v>
      </c>
      <c r="AD45" s="125">
        <f>+IF(F45=0,"",'Ark1'!Y64)</f>
        <v>83.342819668885639</v>
      </c>
      <c r="AE45" s="125">
        <f>+IF(F45=0,"",'Ark1'!Z64)</f>
        <v>8.2957304468636295</v>
      </c>
      <c r="AF45" s="102">
        <f>+IF(F45=0,"",'Ark1'!AA64)</f>
        <v>1.8794177867021875</v>
      </c>
      <c r="AG45" s="39">
        <f>+IF(F45=0,"",'Ark1'!AB64)</f>
        <v>2.2377481174226608</v>
      </c>
      <c r="AH45" s="39">
        <f>+IF(F45=0,"",'Ark1'!AC64)</f>
        <v>73.053162660091147</v>
      </c>
      <c r="AI45" s="125">
        <f>+IF(F45=0,"",'Ark1'!AD64)</f>
        <v>45.228774724087202</v>
      </c>
      <c r="AJ45" s="125">
        <f>+IF(F45=0,"",'Ark1'!AE64)</f>
        <v>54.279608079406309</v>
      </c>
      <c r="AK45" s="125">
        <f>+IF(F45=0,"",'Ark1'!AF64)</f>
        <v>37.692149839564209</v>
      </c>
      <c r="AL45" s="25"/>
      <c r="AO45" s="23"/>
      <c r="AP45" s="23"/>
      <c r="AQ45" s="23"/>
      <c r="AR45" s="41"/>
      <c r="AS45" s="23"/>
      <c r="AT45" s="23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</row>
    <row r="46" spans="1:100" s="2" customFormat="1" ht="15.6">
      <c r="A46" s="25"/>
      <c r="B46" s="422" t="str">
        <f t="shared" si="14"/>
        <v>Nov</v>
      </c>
      <c r="C46" s="420">
        <f>+'Ark1'!C65</f>
        <v>2022</v>
      </c>
      <c r="D46" s="371">
        <f>+IF(F46=0,"",'Ark1'!Q65)</f>
        <v>3533</v>
      </c>
      <c r="E46" s="25"/>
      <c r="F46" s="371">
        <f>+'Ark1'!R65</f>
        <v>21863</v>
      </c>
      <c r="G46" s="371"/>
      <c r="H46" s="102">
        <f>+IF(F46=0,"",'Ark1'!AG65)</f>
        <v>19.764700033493188</v>
      </c>
      <c r="I46" s="414"/>
      <c r="J46" s="102">
        <f>+IF(F46=0,"",'Ark1'!AH65)</f>
        <v>3.1560170150482554</v>
      </c>
      <c r="K46" s="101"/>
      <c r="L46" s="120">
        <f>+IF(F46=0,"",'Ark1'!U65)</f>
        <v>30.607373187577242</v>
      </c>
      <c r="M46" s="419">
        <f t="shared" si="15"/>
        <v>30.607373187577242</v>
      </c>
      <c r="N46" s="103"/>
      <c r="O46" s="355">
        <f>+IF(H46=0,"",'Ark1'!AI65)</f>
        <v>3101</v>
      </c>
      <c r="P46" s="101"/>
      <c r="Q46" s="473">
        <f t="shared" si="16"/>
        <v>14.183780816905275</v>
      </c>
      <c r="R46" s="101"/>
      <c r="S46" s="410">
        <f>+IF(O46=0,"",'Ark1'!AJ65)</f>
        <v>114.99380844888768</v>
      </c>
      <c r="T46" s="404"/>
      <c r="U46" s="407">
        <f>+IF(O46=0,"",'Ark1'!AL65)</f>
        <v>0</v>
      </c>
      <c r="V46" s="406"/>
      <c r="W46" s="107">
        <f>+IF(F46=0,"",'Ark1'!S65)</f>
        <v>6.9567762887069478</v>
      </c>
      <c r="X46" s="408">
        <f t="shared" si="17"/>
        <v>6.9567762887069478</v>
      </c>
      <c r="Y46" s="25"/>
      <c r="Z46" s="39">
        <f>+IF(F46=0,"",'Ark1'!T65)</f>
        <v>6.8397292228879856</v>
      </c>
      <c r="AA46" s="409"/>
      <c r="AB46" s="125">
        <f>+IF(F46=0,"",'Ark1'!W65)</f>
        <v>18.195124182408627</v>
      </c>
      <c r="AC46" s="125">
        <f>+IF(F46=0,"",'Ark1'!X65)</f>
        <v>95.677628870694747</v>
      </c>
      <c r="AD46" s="125">
        <f>+IF(F46=0,"",'Ark1'!Y65)</f>
        <v>83.268535882541286</v>
      </c>
      <c r="AE46" s="125">
        <f>+IF(F46=0,"",'Ark1'!Z65)</f>
        <v>8.0038884212978605</v>
      </c>
      <c r="AF46" s="102">
        <f>+IF(F46=0,"",'Ark1'!AA65)</f>
        <v>1.8651437168781335</v>
      </c>
      <c r="AG46" s="39">
        <f>+IF(F46=0,"",'Ark1'!AB65)</f>
        <v>2.1073553099704747</v>
      </c>
      <c r="AH46" s="39">
        <f>+IF(F46=0,"",'Ark1'!AC65)</f>
        <v>72.922335184405611</v>
      </c>
      <c r="AI46" s="125">
        <f>+IF(F46=0,"",'Ark1'!AD65)</f>
        <v>49.22894410611584</v>
      </c>
      <c r="AJ46" s="125">
        <f>+IF(F46=0,"",'Ark1'!AE65)</f>
        <v>57.269688335821485</v>
      </c>
      <c r="AK46" s="125">
        <f>+IF(F46=0,"",'Ark1'!AF65)</f>
        <v>20.393067681516296</v>
      </c>
      <c r="AL46" s="25"/>
      <c r="AM46"/>
      <c r="AN46"/>
      <c r="AO46" s="42"/>
      <c r="AP46" s="42"/>
      <c r="AQ46" s="42"/>
      <c r="AR46" s="23"/>
      <c r="AS46" s="42"/>
      <c r="AT46" s="42"/>
      <c r="AU46" s="44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44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44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</row>
    <row r="47" spans="1:100" s="3" customFormat="1" ht="15.6">
      <c r="A47" s="25"/>
      <c r="B47" s="422" t="str">
        <f t="shared" si="14"/>
        <v>Des</v>
      </c>
      <c r="C47" s="420">
        <f>+'Ark1'!C66</f>
        <v>2022</v>
      </c>
      <c r="D47" s="371">
        <f>+IF(F47=0,"",'Ark1'!Q66)</f>
        <v>647</v>
      </c>
      <c r="E47" s="25"/>
      <c r="F47" s="371">
        <f>+'Ark1'!R66</f>
        <v>2673</v>
      </c>
      <c r="G47" s="371"/>
      <c r="H47" s="102">
        <f>+IF(F47=0,"",'Ark1'!AG66)</f>
        <v>2.2445404272691087</v>
      </c>
      <c r="I47" s="414"/>
      <c r="J47" s="102">
        <f>+IF(F47=0,"",'Ark1'!AH66)</f>
        <v>2.6936026936026938</v>
      </c>
      <c r="K47" s="101"/>
      <c r="L47" s="120">
        <f>+IF(F47=0,"",'Ark1'!U66)</f>
        <v>28.429816685372245</v>
      </c>
      <c r="M47" s="419">
        <f t="shared" si="15"/>
        <v>28.429816685372245</v>
      </c>
      <c r="N47" s="103"/>
      <c r="O47" s="355">
        <f>+IF(H47=0,"",'Ark1'!AI66)</f>
        <v>281</v>
      </c>
      <c r="P47" s="101"/>
      <c r="Q47" s="473">
        <f t="shared" si="16"/>
        <v>10.512532734754958</v>
      </c>
      <c r="R47" s="101"/>
      <c r="S47" s="410">
        <f>+IF(O47=0,"",'Ark1'!AJ66)</f>
        <v>111.24804270462629</v>
      </c>
      <c r="T47" s="404"/>
      <c r="U47" s="407">
        <f>+IF(O47=0,"",'Ark1'!AL66)</f>
        <v>0</v>
      </c>
      <c r="V47" s="406"/>
      <c r="W47" s="107">
        <f>+IF(F47=0,"",'Ark1'!S66)</f>
        <v>6.8174335952113747</v>
      </c>
      <c r="X47" s="408">
        <f t="shared" si="17"/>
        <v>6.8174335952113747</v>
      </c>
      <c r="Y47" s="25"/>
      <c r="Z47" s="39">
        <f>+IF(F47=0,"",'Ark1'!T66)</f>
        <v>6.9461279461279446</v>
      </c>
      <c r="AA47" s="409"/>
      <c r="AB47" s="125">
        <f>+IF(F47=0,"",'Ark1'!W66)</f>
        <v>19.304152637485966</v>
      </c>
      <c r="AC47" s="125">
        <f>+IF(F47=0,"",'Ark1'!X66)</f>
        <v>89.824167601945376</v>
      </c>
      <c r="AD47" s="125">
        <f>+IF(F47=0,"",'Ark1'!Y66)</f>
        <v>71.979049756827521</v>
      </c>
      <c r="AE47" s="125">
        <f>+IF(F47=0,"",'Ark1'!Z66)</f>
        <v>8.6424952925772551</v>
      </c>
      <c r="AF47" s="102">
        <f>+IF(F47=0,"",'Ark1'!AA66)</f>
        <v>1.8052286774260495</v>
      </c>
      <c r="AG47" s="39">
        <f>+IF(F47=0,"",'Ark1'!AB66)</f>
        <v>2.1026983202670873</v>
      </c>
      <c r="AH47" s="39">
        <f>+IF(F47=0,"",'Ark1'!AC66)</f>
        <v>72.423900866845727</v>
      </c>
      <c r="AI47" s="125">
        <f>+IF(F47=0,"",'Ark1'!AD66)</f>
        <v>44.240414476237341</v>
      </c>
      <c r="AJ47" s="125">
        <f>+IF(F47=0,"",'Ark1'!AE66)</f>
        <v>51.404995089599311</v>
      </c>
      <c r="AK47" s="125">
        <f>+IF(F47=0,"",'Ark1'!AF66)</f>
        <v>2.4932840832773673</v>
      </c>
      <c r="AL47" s="25"/>
      <c r="AM47"/>
      <c r="AN47"/>
      <c r="AO47" s="42"/>
      <c r="AP47" s="42"/>
      <c r="AQ47" s="42"/>
      <c r="AR47" s="42"/>
      <c r="AS47" s="42"/>
      <c r="AT47" s="42"/>
      <c r="AU47" s="3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3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3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</row>
    <row r="48" spans="1:100">
      <c r="A48" s="25"/>
      <c r="B48" s="421"/>
      <c r="C48" s="404"/>
      <c r="D48" s="308"/>
      <c r="E48" s="25"/>
      <c r="F48" s="308"/>
      <c r="G48" s="308"/>
      <c r="H48" s="100"/>
      <c r="I48" s="411"/>
      <c r="J48" s="100"/>
      <c r="K48" s="100"/>
      <c r="L48" s="100"/>
      <c r="M48" s="411"/>
      <c r="N48" s="25"/>
      <c r="O48" s="474"/>
      <c r="P48" s="100"/>
      <c r="Q48" s="100"/>
      <c r="R48" s="100"/>
      <c r="S48" s="404"/>
      <c r="T48" s="404"/>
      <c r="U48" s="404"/>
      <c r="V48" s="404"/>
      <c r="W48" s="25"/>
      <c r="X48" s="404"/>
      <c r="Y48" s="25"/>
      <c r="Z48" s="25"/>
      <c r="AA48" s="404"/>
      <c r="AB48" s="122"/>
      <c r="AC48" s="122"/>
      <c r="AD48" s="122"/>
      <c r="AE48" s="122"/>
      <c r="AF48" s="100"/>
      <c r="AG48" s="25"/>
      <c r="AH48" s="25"/>
      <c r="AI48" s="122"/>
      <c r="AJ48" s="122"/>
      <c r="AK48" s="122"/>
      <c r="AL48" s="25"/>
    </row>
    <row r="49" spans="1:66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</row>
    <row r="50" spans="1:66">
      <c r="L50" s="276"/>
      <c r="M50" s="391"/>
      <c r="AB50" s="126"/>
      <c r="AC50" s="126"/>
      <c r="AD50" s="126"/>
      <c r="AE50" s="126"/>
      <c r="AF50" s="276"/>
      <c r="AG50" s="20"/>
      <c r="AH50" s="20"/>
      <c r="AI50" s="126"/>
      <c r="AJ50" s="126"/>
      <c r="AK50" s="126"/>
      <c r="AL50" s="20"/>
      <c r="AM50" s="69"/>
      <c r="AN50" s="69"/>
      <c r="AO50" s="69"/>
      <c r="AP50" s="69"/>
      <c r="AQ50" s="69"/>
      <c r="AR50" s="69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</row>
    <row r="51" spans="1:66">
      <c r="L51" s="276"/>
      <c r="M51" s="391"/>
      <c r="AB51" s="126"/>
      <c r="AC51" s="126"/>
      <c r="AD51" s="126"/>
      <c r="AE51" s="126"/>
      <c r="AF51" s="276"/>
      <c r="AG51" s="20"/>
      <c r="AH51" s="20"/>
      <c r="AI51" s="126"/>
      <c r="AJ51" s="126"/>
      <c r="AK51" s="126"/>
      <c r="AL51" s="20"/>
      <c r="AM51" s="69"/>
      <c r="AN51" s="69"/>
      <c r="AO51" s="69"/>
      <c r="AP51" s="69"/>
      <c r="AQ51" s="69"/>
      <c r="AR51" s="69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</row>
    <row r="52" spans="1:66">
      <c r="L52" s="276"/>
      <c r="M52" s="391"/>
      <c r="AB52" s="126"/>
      <c r="AC52" s="126"/>
      <c r="AD52" s="126"/>
      <c r="AE52" s="126"/>
      <c r="AF52" s="276"/>
      <c r="AG52" s="20"/>
      <c r="AH52" s="20"/>
      <c r="AI52" s="126"/>
      <c r="AJ52" s="126"/>
      <c r="AK52" s="126"/>
      <c r="AL52" s="20"/>
      <c r="AM52" s="69"/>
      <c r="AN52" s="69"/>
      <c r="AO52" s="69"/>
      <c r="AP52" s="69"/>
      <c r="AQ52" s="69"/>
      <c r="AR52" s="69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</row>
    <row r="53" spans="1:66">
      <c r="L53" s="276"/>
      <c r="M53" s="391"/>
      <c r="AB53" s="126"/>
      <c r="AC53" s="126"/>
      <c r="AD53" s="126"/>
      <c r="AE53" s="126"/>
      <c r="AF53" s="276"/>
      <c r="AG53" s="20"/>
      <c r="AH53" s="20"/>
      <c r="AI53" s="126"/>
      <c r="AJ53" s="126"/>
      <c r="AK53" s="126"/>
      <c r="AL53" s="20"/>
      <c r="AM53" s="69"/>
      <c r="AN53" s="69"/>
      <c r="AO53" s="69"/>
      <c r="AP53" s="69"/>
      <c r="AQ53" s="69"/>
      <c r="AR53" s="69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</row>
    <row r="54" spans="1:66">
      <c r="L54" s="276"/>
      <c r="M54" s="391"/>
      <c r="AB54" s="126"/>
      <c r="AC54" s="126"/>
      <c r="AD54" s="126"/>
      <c r="AE54" s="126"/>
      <c r="AF54" s="276"/>
      <c r="AG54" s="20"/>
      <c r="AH54" s="20"/>
      <c r="AI54" s="126"/>
      <c r="AJ54" s="126"/>
      <c r="AK54" s="126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Y54" s="20"/>
      <c r="BA54" s="20"/>
    </row>
    <row r="55" spans="1:66">
      <c r="L55" s="276"/>
      <c r="M55" s="391"/>
      <c r="AB55" s="126"/>
      <c r="AC55" s="126"/>
      <c r="AD55" s="126"/>
      <c r="AE55" s="126"/>
      <c r="AF55" s="276"/>
      <c r="AG55" s="20"/>
      <c r="AH55" s="20"/>
      <c r="AI55" s="126"/>
      <c r="AJ55" s="126"/>
      <c r="AK55" s="126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Y55" s="20"/>
      <c r="BA55" s="20"/>
    </row>
    <row r="56" spans="1:66">
      <c r="L56" s="276"/>
      <c r="M56" s="391"/>
      <c r="AB56" s="126"/>
      <c r="AC56" s="126"/>
      <c r="AD56" s="126"/>
      <c r="AE56" s="126"/>
      <c r="AF56" s="276"/>
      <c r="AG56" s="20"/>
      <c r="AH56" s="20"/>
      <c r="AI56" s="126"/>
      <c r="AJ56" s="126"/>
      <c r="AK56" s="126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Y56" s="20"/>
      <c r="BA56" s="20"/>
    </row>
    <row r="57" spans="1:66">
      <c r="L57" s="276"/>
      <c r="M57" s="391"/>
      <c r="AB57" s="126"/>
      <c r="AC57" s="126"/>
      <c r="AD57" s="126"/>
      <c r="AE57" s="126"/>
      <c r="AF57" s="276"/>
      <c r="AG57" s="20"/>
      <c r="AH57" s="20"/>
      <c r="AI57" s="126"/>
      <c r="AJ57" s="126"/>
      <c r="AK57" s="126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Y57" s="20"/>
      <c r="BA57" s="20"/>
    </row>
    <row r="58" spans="1:66">
      <c r="L58" s="276"/>
      <c r="M58" s="391"/>
      <c r="AB58" s="126"/>
      <c r="AC58" s="126"/>
      <c r="AD58" s="126"/>
      <c r="AE58" s="126"/>
      <c r="AF58" s="276"/>
      <c r="AG58" s="20"/>
      <c r="AH58" s="20"/>
      <c r="AI58" s="126"/>
      <c r="AJ58" s="126"/>
      <c r="AK58" s="126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Y58" s="20"/>
      <c r="BA58" s="20"/>
    </row>
    <row r="59" spans="1:66">
      <c r="L59" s="276"/>
      <c r="M59" s="391"/>
      <c r="AB59" s="126"/>
      <c r="AC59" s="126"/>
      <c r="AD59" s="126"/>
      <c r="AE59" s="126"/>
      <c r="AF59" s="276"/>
      <c r="AG59" s="20"/>
      <c r="AH59" s="20"/>
      <c r="AI59" s="126"/>
      <c r="AJ59" s="126"/>
      <c r="AK59" s="126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Y59" s="20"/>
      <c r="BA59" s="20"/>
    </row>
    <row r="60" spans="1:66">
      <c r="L60" s="276"/>
      <c r="M60" s="391"/>
      <c r="AB60" s="126"/>
      <c r="AC60" s="126"/>
      <c r="AD60" s="126"/>
      <c r="AE60" s="126"/>
      <c r="AF60" s="276"/>
      <c r="AG60" s="20"/>
      <c r="AH60" s="20"/>
      <c r="AI60" s="126"/>
      <c r="AJ60" s="126"/>
      <c r="AK60" s="126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Y60" s="20"/>
      <c r="BA60" s="20"/>
    </row>
    <row r="61" spans="1:66">
      <c r="L61" s="276"/>
      <c r="M61" s="391"/>
      <c r="AB61" s="126"/>
      <c r="AC61" s="126"/>
      <c r="AD61" s="126"/>
      <c r="AE61" s="126"/>
      <c r="AF61" s="276"/>
      <c r="AG61" s="20"/>
      <c r="AH61" s="20"/>
      <c r="AI61" s="126"/>
      <c r="AJ61" s="126"/>
      <c r="AK61" s="126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Y61" s="20"/>
      <c r="BA61" s="20"/>
    </row>
    <row r="62" spans="1:66">
      <c r="L62" s="276"/>
      <c r="M62" s="391"/>
      <c r="AB62" s="126"/>
      <c r="AC62" s="126"/>
      <c r="AD62" s="126"/>
      <c r="AE62" s="126"/>
      <c r="AF62" s="276"/>
      <c r="AG62" s="20"/>
      <c r="AH62" s="20"/>
      <c r="AI62" s="126"/>
      <c r="AJ62" s="126"/>
      <c r="AK62" s="126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Y62" s="20"/>
      <c r="BA62" s="20"/>
    </row>
    <row r="63" spans="1:66">
      <c r="L63" s="276"/>
      <c r="M63" s="391"/>
      <c r="AB63" s="126"/>
      <c r="AC63" s="126"/>
      <c r="AD63" s="126"/>
      <c r="AE63" s="126"/>
      <c r="AF63" s="276"/>
      <c r="AG63" s="20"/>
      <c r="AH63" s="20"/>
      <c r="AI63" s="126"/>
      <c r="AJ63" s="126"/>
      <c r="AK63" s="126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Y63" s="20"/>
      <c r="BA63" s="20"/>
    </row>
    <row r="64" spans="1:66">
      <c r="L64" s="276"/>
      <c r="M64" s="391"/>
      <c r="AB64" s="126"/>
      <c r="AC64" s="126"/>
      <c r="AD64" s="126"/>
      <c r="AE64" s="126"/>
      <c r="AF64" s="276"/>
      <c r="AG64" s="20"/>
      <c r="AH64" s="20"/>
      <c r="AI64" s="126"/>
      <c r="AJ64" s="126"/>
      <c r="AK64" s="126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Y64" s="20"/>
      <c r="BA64" s="20"/>
    </row>
    <row r="65" spans="12:53">
      <c r="L65" s="276"/>
      <c r="M65" s="391"/>
      <c r="AB65" s="126"/>
      <c r="AC65" s="126"/>
      <c r="AD65" s="126"/>
      <c r="AE65" s="126"/>
      <c r="AF65" s="276"/>
      <c r="AG65" s="20"/>
      <c r="AH65" s="20"/>
      <c r="AI65" s="126"/>
      <c r="AJ65" s="126"/>
      <c r="AK65" s="126"/>
      <c r="AL65" s="20"/>
      <c r="AM65" s="20"/>
      <c r="AN65" s="20"/>
      <c r="AO65" s="20"/>
      <c r="AP65" s="20"/>
      <c r="AQ65" s="20"/>
      <c r="AR65" s="20"/>
      <c r="AS65" s="20"/>
      <c r="AT65" s="20"/>
      <c r="AY65" s="20"/>
      <c r="BA65" s="20"/>
    </row>
    <row r="70" spans="12:53">
      <c r="L70" s="277"/>
      <c r="M70" s="277"/>
      <c r="AB70" s="127"/>
      <c r="AC70" s="127"/>
      <c r="AD70" s="127"/>
      <c r="AE70" s="127"/>
      <c r="AF70" s="277"/>
      <c r="AG70" s="15"/>
      <c r="AH70" s="15"/>
      <c r="AI70" s="127"/>
      <c r="AJ70" s="127"/>
      <c r="AK70" s="127"/>
      <c r="AL70" s="15"/>
      <c r="AM70" s="15"/>
      <c r="AN70" s="15"/>
    </row>
    <row r="71" spans="12:53">
      <c r="L71" s="277"/>
      <c r="M71" s="277"/>
      <c r="AB71" s="127"/>
      <c r="AC71" s="127"/>
      <c r="AD71" s="127"/>
      <c r="AE71" s="127"/>
      <c r="AF71" s="277"/>
      <c r="AG71" s="15"/>
      <c r="AH71" s="15"/>
      <c r="AI71" s="127"/>
      <c r="AJ71" s="127"/>
      <c r="AK71" s="127"/>
      <c r="AL71" s="15"/>
      <c r="AM71" s="15"/>
      <c r="AN71" s="15"/>
    </row>
    <row r="72" spans="12:53">
      <c r="L72" s="277"/>
      <c r="M72" s="277"/>
      <c r="AB72" s="127"/>
      <c r="AC72" s="127"/>
      <c r="AD72" s="127"/>
      <c r="AE72" s="127"/>
      <c r="AF72" s="277"/>
      <c r="AG72" s="15"/>
      <c r="AH72" s="15"/>
      <c r="AI72" s="127"/>
      <c r="AJ72" s="127"/>
      <c r="AK72" s="127"/>
      <c r="AL72" s="15"/>
      <c r="AM72" s="15"/>
      <c r="AN72" s="15"/>
    </row>
    <row r="73" spans="12:53">
      <c r="L73" s="277"/>
      <c r="M73" s="277"/>
      <c r="AB73" s="127"/>
      <c r="AC73" s="127"/>
      <c r="AD73" s="127"/>
      <c r="AE73" s="127"/>
      <c r="AF73" s="277"/>
      <c r="AG73" s="15"/>
      <c r="AH73" s="15"/>
      <c r="AI73" s="127"/>
      <c r="AJ73" s="127"/>
      <c r="AK73" s="127"/>
      <c r="AL73" s="15"/>
      <c r="AM73" s="15"/>
      <c r="AN73" s="15"/>
    </row>
    <row r="74" spans="12:53">
      <c r="L74" s="277"/>
      <c r="M74" s="277"/>
      <c r="AB74" s="127"/>
      <c r="AC74" s="127"/>
      <c r="AD74" s="127"/>
      <c r="AE74" s="127"/>
      <c r="AF74" s="277"/>
      <c r="AG74" s="15"/>
      <c r="AH74" s="15"/>
      <c r="AI74" s="127"/>
      <c r="AJ74" s="127"/>
      <c r="AK74" s="127"/>
      <c r="AL74" s="15"/>
      <c r="AM74" s="15"/>
      <c r="AN74" s="15"/>
    </row>
    <row r="75" spans="12:53">
      <c r="L75" s="277"/>
      <c r="M75" s="277"/>
      <c r="AB75" s="127"/>
      <c r="AC75" s="127"/>
      <c r="AD75" s="127"/>
      <c r="AE75" s="127"/>
      <c r="AF75" s="277"/>
      <c r="AG75" s="15"/>
      <c r="AH75" s="15"/>
      <c r="AI75" s="127"/>
      <c r="AJ75" s="127"/>
      <c r="AK75" s="127"/>
      <c r="AL75" s="15"/>
      <c r="AM75" s="15"/>
      <c r="AN75" s="15"/>
    </row>
    <row r="76" spans="12:53">
      <c r="L76" s="277"/>
      <c r="M76" s="277"/>
      <c r="AB76" s="127"/>
      <c r="AC76" s="127"/>
      <c r="AD76" s="127"/>
      <c r="AE76" s="127"/>
      <c r="AF76" s="277"/>
      <c r="AG76" s="15"/>
      <c r="AH76" s="15"/>
      <c r="AI76" s="127"/>
      <c r="AJ76" s="127"/>
      <c r="AK76" s="127"/>
      <c r="AL76" s="15"/>
      <c r="AM76" s="15"/>
      <c r="AN76" s="15"/>
    </row>
    <row r="77" spans="12:53">
      <c r="L77" s="277"/>
      <c r="M77" s="277"/>
      <c r="AB77" s="127"/>
      <c r="AC77" s="127"/>
      <c r="AD77" s="127"/>
      <c r="AE77" s="127"/>
      <c r="AF77" s="277"/>
      <c r="AG77" s="15"/>
      <c r="AH77" s="15"/>
      <c r="AI77" s="127"/>
      <c r="AJ77" s="127"/>
      <c r="AK77" s="127"/>
      <c r="AL77" s="15"/>
      <c r="AM77" s="15"/>
      <c r="AN77" s="15"/>
    </row>
    <row r="88" spans="12:40">
      <c r="L88" s="277"/>
      <c r="M88" s="277"/>
      <c r="AB88" s="127"/>
      <c r="AC88" s="127"/>
      <c r="AD88" s="127"/>
      <c r="AE88" s="127"/>
      <c r="AF88" s="277"/>
      <c r="AG88" s="15"/>
      <c r="AH88" s="15"/>
      <c r="AI88" s="127"/>
      <c r="AJ88" s="127"/>
      <c r="AK88" s="127"/>
      <c r="AL88" s="15"/>
      <c r="AM88" s="15"/>
      <c r="AN88" s="15"/>
    </row>
    <row r="89" spans="12:40">
      <c r="L89" s="277"/>
      <c r="M89" s="277"/>
      <c r="AB89" s="127"/>
      <c r="AC89" s="127"/>
      <c r="AD89" s="127"/>
      <c r="AE89" s="127"/>
      <c r="AF89" s="277"/>
      <c r="AG89" s="15"/>
      <c r="AH89" s="15"/>
      <c r="AI89" s="127"/>
      <c r="AJ89" s="127"/>
      <c r="AK89" s="127"/>
      <c r="AL89" s="15"/>
      <c r="AM89" s="15"/>
      <c r="AN89" s="15"/>
    </row>
    <row r="90" spans="12:40">
      <c r="L90" s="277"/>
      <c r="M90" s="277"/>
      <c r="AB90" s="127"/>
      <c r="AC90" s="127"/>
      <c r="AD90" s="127"/>
      <c r="AE90" s="127"/>
      <c r="AF90" s="277"/>
      <c r="AG90" s="15"/>
      <c r="AH90" s="15"/>
      <c r="AI90" s="127"/>
      <c r="AJ90" s="127"/>
      <c r="AK90" s="127"/>
      <c r="AL90" s="15"/>
      <c r="AM90" s="15"/>
      <c r="AN90" s="15"/>
    </row>
    <row r="91" spans="12:40">
      <c r="L91" s="277"/>
      <c r="M91" s="277"/>
      <c r="AB91" s="127"/>
      <c r="AC91" s="127"/>
      <c r="AD91" s="127"/>
      <c r="AE91" s="127"/>
      <c r="AF91" s="277"/>
      <c r="AG91" s="15"/>
      <c r="AH91" s="15"/>
      <c r="AI91" s="127"/>
      <c r="AJ91" s="127"/>
      <c r="AK91" s="127"/>
      <c r="AL91" s="15"/>
      <c r="AM91" s="15"/>
      <c r="AN91" s="15"/>
    </row>
    <row r="92" spans="12:40">
      <c r="L92" s="277"/>
      <c r="M92" s="277"/>
      <c r="AB92" s="127"/>
      <c r="AC92" s="127"/>
      <c r="AD92" s="127"/>
      <c r="AE92" s="127"/>
      <c r="AF92" s="277"/>
      <c r="AG92" s="15"/>
      <c r="AH92" s="15"/>
      <c r="AI92" s="127"/>
      <c r="AJ92" s="127"/>
      <c r="AK92" s="127"/>
      <c r="AL92" s="15"/>
      <c r="AM92" s="15"/>
      <c r="AN92" s="15"/>
    </row>
    <row r="93" spans="12:40">
      <c r="L93" s="277"/>
      <c r="M93" s="277"/>
      <c r="AB93" s="127"/>
      <c r="AC93" s="127"/>
      <c r="AD93" s="127"/>
      <c r="AE93" s="127"/>
      <c r="AF93" s="277"/>
      <c r="AG93" s="15"/>
      <c r="AH93" s="15"/>
      <c r="AI93" s="127"/>
      <c r="AJ93" s="127"/>
      <c r="AK93" s="127"/>
      <c r="AL93" s="15"/>
      <c r="AM93" s="15"/>
      <c r="AN93" s="15"/>
    </row>
    <row r="94" spans="12:40">
      <c r="L94" s="277"/>
      <c r="M94" s="277"/>
      <c r="AB94" s="127"/>
      <c r="AC94" s="127"/>
      <c r="AD94" s="127"/>
      <c r="AE94" s="127"/>
      <c r="AF94" s="277"/>
      <c r="AG94" s="15"/>
      <c r="AH94" s="15"/>
      <c r="AI94" s="127"/>
      <c r="AJ94" s="127"/>
      <c r="AK94" s="127"/>
      <c r="AL94" s="15"/>
      <c r="AM94" s="15"/>
      <c r="AN94" s="15"/>
    </row>
    <row r="95" spans="12:40">
      <c r="L95" s="277"/>
      <c r="M95" s="277"/>
      <c r="AB95" s="127"/>
      <c r="AC95" s="127"/>
      <c r="AD95" s="127"/>
      <c r="AE95" s="127"/>
      <c r="AF95" s="277"/>
      <c r="AG95" s="15"/>
      <c r="AH95" s="15"/>
      <c r="AI95" s="127"/>
      <c r="AJ95" s="127"/>
      <c r="AK95" s="127"/>
      <c r="AL95" s="15"/>
      <c r="AM95" s="15"/>
      <c r="AN95" s="15"/>
    </row>
    <row r="106" spans="12:40">
      <c r="L106" s="277"/>
      <c r="M106" s="277"/>
      <c r="AB106" s="127"/>
      <c r="AC106" s="127"/>
      <c r="AD106" s="127"/>
      <c r="AE106" s="127"/>
      <c r="AF106" s="277"/>
      <c r="AG106" s="15"/>
      <c r="AH106" s="15"/>
      <c r="AI106" s="127"/>
      <c r="AJ106" s="127"/>
      <c r="AK106" s="127"/>
      <c r="AL106" s="15"/>
      <c r="AM106" s="15"/>
      <c r="AN106" s="15"/>
    </row>
    <row r="107" spans="12:40">
      <c r="L107" s="277"/>
      <c r="M107" s="277"/>
      <c r="AB107" s="127"/>
      <c r="AC107" s="127"/>
      <c r="AD107" s="127"/>
      <c r="AE107" s="127"/>
      <c r="AF107" s="277"/>
      <c r="AG107" s="15"/>
      <c r="AH107" s="15"/>
      <c r="AI107" s="127"/>
      <c r="AJ107" s="127"/>
      <c r="AK107" s="127"/>
      <c r="AL107" s="15"/>
      <c r="AM107" s="15"/>
      <c r="AN107" s="15"/>
    </row>
    <row r="108" spans="12:40">
      <c r="L108" s="277"/>
      <c r="M108" s="277"/>
      <c r="AB108" s="127"/>
      <c r="AC108" s="127"/>
      <c r="AD108" s="127"/>
      <c r="AE108" s="127"/>
      <c r="AF108" s="277"/>
      <c r="AG108" s="15"/>
      <c r="AH108" s="15"/>
      <c r="AI108" s="127"/>
      <c r="AJ108" s="127"/>
      <c r="AK108" s="127"/>
      <c r="AL108" s="15"/>
      <c r="AM108" s="15"/>
      <c r="AN108" s="15"/>
    </row>
    <row r="109" spans="12:40">
      <c r="L109" s="277"/>
      <c r="M109" s="277"/>
      <c r="AB109" s="127"/>
      <c r="AC109" s="127"/>
      <c r="AD109" s="127"/>
      <c r="AE109" s="127"/>
      <c r="AF109" s="277"/>
      <c r="AG109" s="15"/>
      <c r="AH109" s="15"/>
      <c r="AI109" s="127"/>
      <c r="AJ109" s="127"/>
      <c r="AK109" s="127"/>
      <c r="AL109" s="15"/>
      <c r="AM109" s="15"/>
      <c r="AN109" s="15"/>
    </row>
    <row r="110" spans="12:40">
      <c r="L110" s="277"/>
      <c r="M110" s="277"/>
      <c r="AB110" s="127"/>
      <c r="AC110" s="127"/>
      <c r="AD110" s="127"/>
      <c r="AE110" s="127"/>
      <c r="AF110" s="277"/>
      <c r="AG110" s="15"/>
      <c r="AH110" s="15"/>
      <c r="AI110" s="127"/>
      <c r="AJ110" s="127"/>
      <c r="AK110" s="127"/>
      <c r="AL110" s="15"/>
      <c r="AM110" s="15"/>
      <c r="AN110" s="15"/>
    </row>
    <row r="111" spans="12:40">
      <c r="L111" s="277"/>
      <c r="M111" s="277"/>
      <c r="AB111" s="127"/>
      <c r="AC111" s="127"/>
      <c r="AD111" s="127"/>
      <c r="AE111" s="127"/>
      <c r="AF111" s="277"/>
      <c r="AG111" s="15"/>
      <c r="AH111" s="15"/>
      <c r="AI111" s="127"/>
      <c r="AJ111" s="127"/>
      <c r="AK111" s="127"/>
      <c r="AL111" s="15"/>
      <c r="AM111" s="15"/>
      <c r="AN111" s="15"/>
    </row>
    <row r="112" spans="12:40">
      <c r="L112" s="277"/>
      <c r="M112" s="277"/>
      <c r="AB112" s="127"/>
      <c r="AC112" s="127"/>
      <c r="AD112" s="127"/>
      <c r="AE112" s="127"/>
      <c r="AF112" s="277"/>
      <c r="AG112" s="15"/>
      <c r="AH112" s="15"/>
      <c r="AI112" s="127"/>
      <c r="AJ112" s="127"/>
      <c r="AK112" s="127"/>
      <c r="AL112" s="15"/>
      <c r="AM112" s="15"/>
      <c r="AN112" s="15"/>
    </row>
    <row r="113" spans="12:40">
      <c r="L113" s="277"/>
      <c r="M113" s="277"/>
      <c r="AB113" s="127"/>
      <c r="AC113" s="127"/>
      <c r="AD113" s="127"/>
      <c r="AE113" s="127"/>
      <c r="AF113" s="277"/>
      <c r="AG113" s="15"/>
      <c r="AH113" s="15"/>
      <c r="AI113" s="127"/>
      <c r="AJ113" s="127"/>
      <c r="AK113" s="127"/>
      <c r="AL113" s="15"/>
      <c r="AM113" s="15"/>
      <c r="AN113" s="15"/>
    </row>
    <row r="124" spans="12:40">
      <c r="L124" s="277"/>
      <c r="M124" s="277"/>
      <c r="AB124" s="127"/>
      <c r="AC124" s="127"/>
      <c r="AD124" s="127"/>
      <c r="AE124" s="127"/>
      <c r="AF124" s="277"/>
      <c r="AG124" s="15"/>
      <c r="AH124" s="15"/>
      <c r="AI124" s="127"/>
      <c r="AJ124" s="127"/>
      <c r="AK124" s="127"/>
      <c r="AL124" s="15"/>
      <c r="AM124" s="15"/>
      <c r="AN124" s="15"/>
    </row>
    <row r="125" spans="12:40">
      <c r="L125" s="277"/>
      <c r="M125" s="277"/>
      <c r="AB125" s="127"/>
      <c r="AC125" s="127"/>
      <c r="AD125" s="127"/>
      <c r="AE125" s="127"/>
      <c r="AF125" s="277"/>
      <c r="AG125" s="15"/>
      <c r="AH125" s="15"/>
      <c r="AI125" s="127"/>
      <c r="AJ125" s="127"/>
      <c r="AK125" s="127"/>
      <c r="AL125" s="15"/>
      <c r="AM125" s="15"/>
      <c r="AN125" s="15"/>
    </row>
    <row r="126" spans="12:40">
      <c r="L126" s="277"/>
      <c r="M126" s="277"/>
      <c r="AB126" s="127"/>
      <c r="AC126" s="127"/>
      <c r="AD126" s="127"/>
      <c r="AE126" s="127"/>
      <c r="AF126" s="277"/>
      <c r="AG126" s="15"/>
      <c r="AH126" s="15"/>
      <c r="AI126" s="127"/>
      <c r="AJ126" s="127"/>
      <c r="AK126" s="127"/>
      <c r="AL126" s="15"/>
      <c r="AM126" s="15"/>
      <c r="AN126" s="15"/>
    </row>
    <row r="127" spans="12:40">
      <c r="L127" s="277"/>
      <c r="M127" s="277"/>
      <c r="AB127" s="127"/>
      <c r="AC127" s="127"/>
      <c r="AD127" s="127"/>
      <c r="AE127" s="127"/>
      <c r="AF127" s="277"/>
      <c r="AG127" s="15"/>
      <c r="AH127" s="15"/>
      <c r="AI127" s="127"/>
      <c r="AJ127" s="127"/>
      <c r="AK127" s="127"/>
      <c r="AL127" s="15"/>
      <c r="AM127" s="15"/>
      <c r="AN127" s="15"/>
    </row>
    <row r="128" spans="12:40">
      <c r="L128" s="277"/>
      <c r="M128" s="277"/>
      <c r="AB128" s="127"/>
      <c r="AC128" s="127"/>
      <c r="AD128" s="127"/>
      <c r="AE128" s="127"/>
      <c r="AF128" s="277"/>
      <c r="AG128" s="15"/>
      <c r="AH128" s="15"/>
      <c r="AI128" s="127"/>
      <c r="AJ128" s="127"/>
      <c r="AK128" s="127"/>
      <c r="AL128" s="15"/>
      <c r="AM128" s="15"/>
      <c r="AN128" s="15"/>
    </row>
    <row r="129" spans="12:40">
      <c r="L129" s="277"/>
      <c r="M129" s="277"/>
      <c r="AB129" s="127"/>
      <c r="AC129" s="127"/>
      <c r="AD129" s="127"/>
      <c r="AE129" s="127"/>
      <c r="AF129" s="277"/>
      <c r="AG129" s="15"/>
      <c r="AH129" s="15"/>
      <c r="AI129" s="127"/>
      <c r="AJ129" s="127"/>
      <c r="AK129" s="127"/>
      <c r="AL129" s="15"/>
      <c r="AM129" s="15"/>
      <c r="AN129" s="15"/>
    </row>
    <row r="130" spans="12:40">
      <c r="L130" s="277"/>
      <c r="M130" s="277"/>
      <c r="AB130" s="127"/>
      <c r="AC130" s="127"/>
      <c r="AD130" s="127"/>
      <c r="AE130" s="127"/>
      <c r="AF130" s="277"/>
      <c r="AG130" s="15"/>
      <c r="AH130" s="15"/>
      <c r="AI130" s="127"/>
      <c r="AJ130" s="127"/>
      <c r="AK130" s="127"/>
      <c r="AL130" s="15"/>
      <c r="AM130" s="15"/>
      <c r="AN130" s="15"/>
    </row>
    <row r="131" spans="12:40">
      <c r="L131" s="277"/>
      <c r="M131" s="277"/>
      <c r="AB131" s="127"/>
      <c r="AC131" s="127"/>
      <c r="AD131" s="127"/>
      <c r="AE131" s="127"/>
      <c r="AF131" s="277"/>
      <c r="AG131" s="15"/>
      <c r="AH131" s="15"/>
      <c r="AI131" s="127"/>
      <c r="AJ131" s="127"/>
      <c r="AK131" s="127"/>
      <c r="AL131" s="15"/>
      <c r="AM131" s="15"/>
      <c r="AN131" s="15"/>
    </row>
  </sheetData>
  <mergeCells count="1">
    <mergeCell ref="AE4:AG4"/>
  </mergeCells>
  <phoneticPr fontId="11" type="noConversion"/>
  <conditionalFormatting sqref="X10:X21">
    <cfRule type="cellIs" dxfId="196" priority="13" operator="lessThan">
      <formula>0</formula>
    </cfRule>
    <cfRule type="cellIs" dxfId="195" priority="14" operator="greaterThan">
      <formula>0</formula>
    </cfRule>
  </conditionalFormatting>
  <conditionalFormatting sqref="G10:G21">
    <cfRule type="cellIs" dxfId="194" priority="11" operator="lessThan">
      <formula>0</formula>
    </cfRule>
    <cfRule type="cellIs" dxfId="193" priority="12" operator="greaterThan">
      <formula>0</formula>
    </cfRule>
  </conditionalFormatting>
  <conditionalFormatting sqref="I10:I21">
    <cfRule type="cellIs" dxfId="192" priority="9" operator="lessThan">
      <formula>0</formula>
    </cfRule>
    <cfRule type="cellIs" dxfId="191" priority="10" operator="greaterThan">
      <formula>0</formula>
    </cfRule>
  </conditionalFormatting>
  <conditionalFormatting sqref="M10:M21">
    <cfRule type="cellIs" dxfId="190" priority="7" operator="lessThan">
      <formula>0</formula>
    </cfRule>
    <cfRule type="cellIs" dxfId="189" priority="8" operator="greaterThan">
      <formula>0</formula>
    </cfRule>
  </conditionalFormatting>
  <conditionalFormatting sqref="AA10:AA21">
    <cfRule type="cellIs" dxfId="188" priority="5" operator="lessThan">
      <formula>0</formula>
    </cfRule>
    <cfRule type="cellIs" dxfId="187" priority="6" operator="greaterThan">
      <formula>0</formula>
    </cfRule>
  </conditionalFormatting>
  <conditionalFormatting sqref="E10:E21">
    <cfRule type="cellIs" dxfId="186" priority="3" operator="lessThan">
      <formula>0</formula>
    </cfRule>
    <cfRule type="cellIs" dxfId="185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J1:CP392"/>
  <sheetViews>
    <sheetView defaultGridColor="0" topLeftCell="A166" colorId="22" zoomScale="95" zoomScaleNormal="95" workbookViewId="0">
      <selection activeCell="Q186" sqref="Q186"/>
    </sheetView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92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53" ht="13.5" customHeight="1">
      <c r="Z1"/>
      <c r="AD1"/>
      <c r="AE1"/>
    </row>
    <row r="2" spans="26:53" ht="15" customHeight="1">
      <c r="Z2"/>
      <c r="AD2"/>
      <c r="AE2"/>
    </row>
    <row r="3" spans="26:53" ht="22.5" customHeight="1">
      <c r="Z3"/>
      <c r="AD3"/>
      <c r="AE3"/>
    </row>
    <row r="4" spans="26:53" s="185" customFormat="1" ht="19.8">
      <c r="AP4"/>
      <c r="AQ4"/>
      <c r="AR4"/>
      <c r="AS4"/>
      <c r="AT4"/>
      <c r="AU4"/>
      <c r="AV4"/>
      <c r="AW4"/>
      <c r="AX4"/>
      <c r="AY4"/>
      <c r="AZ4"/>
      <c r="BA4"/>
    </row>
    <row r="5" spans="26:53" ht="20.25" customHeight="1">
      <c r="Z5"/>
      <c r="AD5"/>
      <c r="AE5"/>
    </row>
    <row r="6" spans="26:53">
      <c r="Z6"/>
      <c r="AD6"/>
      <c r="AE6"/>
    </row>
    <row r="7" spans="26:53">
      <c r="Z7"/>
      <c r="AD7"/>
      <c r="AE7"/>
    </row>
    <row r="8" spans="26:53">
      <c r="Z8"/>
      <c r="AD8"/>
      <c r="AE8"/>
    </row>
    <row r="9" spans="26:53">
      <c r="Z9"/>
      <c r="AD9"/>
      <c r="AE9"/>
    </row>
    <row r="10" spans="26:53">
      <c r="Z10"/>
      <c r="AD10"/>
      <c r="AE10"/>
    </row>
    <row r="11" spans="26:53">
      <c r="Z11"/>
      <c r="AD11"/>
      <c r="AE11"/>
    </row>
    <row r="12" spans="26:53">
      <c r="Z12"/>
      <c r="AD12"/>
      <c r="AE12"/>
    </row>
    <row r="13" spans="26:53">
      <c r="Z13"/>
      <c r="AD13"/>
      <c r="AE13"/>
    </row>
    <row r="14" spans="26:53">
      <c r="Z14"/>
      <c r="AD14"/>
      <c r="AE14"/>
    </row>
    <row r="15" spans="26:53">
      <c r="Z15"/>
      <c r="AD15"/>
      <c r="AE15"/>
    </row>
    <row r="16" spans="26:53">
      <c r="Z16"/>
      <c r="AD16"/>
      <c r="AE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6:94">
      <c r="Z33"/>
      <c r="AD33"/>
      <c r="AE33"/>
    </row>
    <row r="34" spans="26:94">
      <c r="Z34"/>
      <c r="AD34"/>
      <c r="AE34"/>
    </row>
    <row r="35" spans="26:94">
      <c r="Z35"/>
      <c r="AD35"/>
      <c r="AE35"/>
    </row>
    <row r="36" spans="26:94">
      <c r="Z36"/>
      <c r="AD36"/>
      <c r="AE36"/>
    </row>
    <row r="37" spans="26:94">
      <c r="Z37"/>
      <c r="AD37"/>
      <c r="AE37"/>
    </row>
    <row r="38" spans="26:94">
      <c r="Z38"/>
      <c r="AD38"/>
      <c r="AE38"/>
    </row>
    <row r="39" spans="26:94">
      <c r="Z39"/>
      <c r="AD39"/>
      <c r="AE39"/>
    </row>
    <row r="40" spans="26:94">
      <c r="Z40"/>
      <c r="AD40"/>
      <c r="AE40"/>
    </row>
    <row r="41" spans="26:94">
      <c r="Z41"/>
      <c r="AD41"/>
      <c r="AE41"/>
    </row>
    <row r="42" spans="26:94" ht="15.6">
      <c r="Z42"/>
      <c r="AD42"/>
      <c r="AE42"/>
      <c r="AJ42" s="41"/>
      <c r="AK42" s="41"/>
      <c r="AL42" s="41"/>
      <c r="AM42" s="41"/>
      <c r="AN42" s="41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2"/>
      <c r="BG42" s="4"/>
      <c r="BH42" s="2"/>
      <c r="BI42" s="2"/>
      <c r="BJ42" s="2"/>
      <c r="BK42" s="2"/>
      <c r="BL42" s="2"/>
      <c r="BM42" s="2"/>
      <c r="BN42" s="2"/>
      <c r="BO42" s="2"/>
      <c r="BP42" s="2"/>
      <c r="BR42" s="2"/>
      <c r="BY42" s="4"/>
      <c r="BZ42" s="2"/>
      <c r="CA42" s="2"/>
      <c r="CB42" s="2"/>
      <c r="CC42" s="2"/>
      <c r="CD42" s="2"/>
      <c r="CE42" s="2"/>
      <c r="CF42" s="2"/>
      <c r="CG42" s="2"/>
      <c r="CH42" s="2"/>
      <c r="CJ42" s="2"/>
    </row>
    <row r="43" spans="26:94" ht="15.6">
      <c r="Z43"/>
      <c r="AD43"/>
      <c r="AE43"/>
      <c r="AJ43" s="23"/>
      <c r="AK43" s="23"/>
      <c r="AL43" s="23"/>
      <c r="AM43" s="23"/>
      <c r="AN43" s="23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26:94" s="2" customFormat="1" ht="15.6">
      <c r="AJ44" s="42"/>
      <c r="AK44" s="42"/>
      <c r="AL44" s="42"/>
      <c r="AM44" s="42"/>
      <c r="AN44" s="42"/>
      <c r="AO44" s="44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44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44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26:94" s="3" customFormat="1">
      <c r="AJ45" s="42"/>
      <c r="AK45" s="42"/>
      <c r="AL45" s="42"/>
      <c r="AM45" s="42"/>
      <c r="AN45" s="42"/>
      <c r="AO45" s="3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3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3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26:94" s="2" customFormat="1" ht="15.6">
      <c r="AJ46" s="43"/>
      <c r="AK46" s="43"/>
      <c r="AL46" s="43"/>
      <c r="AM46" s="43"/>
      <c r="AN46" s="43"/>
      <c r="AO46" s="4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4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4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26:94" s="3" customFormat="1">
      <c r="AJ47" s="42"/>
      <c r="AK47" s="42"/>
      <c r="AL47" s="42"/>
      <c r="AM47" s="42"/>
      <c r="AN47" s="42"/>
      <c r="AO47" s="4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4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4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26:94" s="3" customFormat="1">
      <c r="AJ48" s="42"/>
      <c r="AK48" s="42"/>
      <c r="AL48" s="42"/>
      <c r="AM48" s="42"/>
      <c r="AN48" s="42"/>
      <c r="AO48" s="4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4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4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</row>
    <row r="49" spans="10:94" s="3" customFormat="1" ht="15.6"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42"/>
      <c r="AK49" s="42"/>
      <c r="AL49" s="42"/>
      <c r="AM49" s="42"/>
      <c r="AN49" s="42"/>
      <c r="AO49" s="3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4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4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</row>
    <row r="50" spans="10:94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0:94"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0:94" ht="15.6"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0:94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0:94"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0:94" ht="15.6"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0:94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0:94"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0:94" ht="15.6"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0:94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0:94"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0:94" ht="15.6">
      <c r="K61" s="3" t="s">
        <v>640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0:94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0:94">
      <c r="J63" s="3" t="s">
        <v>643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0:94" ht="15.6"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1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21:35"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21:35" ht="15.6"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1:35" ht="15.6"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1:35"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21:35"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21:35" ht="15.6"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1:35"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1:35"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21:35" ht="15.6"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1:35"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21:35"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21:35" ht="15.6"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1:35"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21:35"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21:35" ht="15.6"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6:35"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6:35"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6:35" ht="15.6">
      <c r="P83" s="5">
        <f>+År!I36</f>
        <v>31.203395301451486</v>
      </c>
      <c r="Q83" s="3" t="s">
        <v>645</v>
      </c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6:35"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6:35"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6:35" ht="15.6"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6:35"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6:35"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6:35" ht="15.6"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6:35"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6:35"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6:35" ht="15.6"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6:35"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6:35"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6:35" ht="15.6"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6:35"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6:35"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6:35" ht="15.6"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6:35"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6:35"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6:35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6:35" ht="15.6"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6:35"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6:35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6:35" ht="15.6">
      <c r="P105" s="287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6:35"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6:35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6:35" ht="15.6"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6:35"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6:35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6:35" ht="15.6"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6:35"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5:35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5:35" ht="15.6"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5:35"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5:35">
      <c r="O116">
        <v>5</v>
      </c>
      <c r="P116" s="287" t="s">
        <v>401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5:35" ht="15.6">
      <c r="O117">
        <v>6</v>
      </c>
      <c r="P117" s="3" t="s">
        <v>32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5:35">
      <c r="O118">
        <v>7</v>
      </c>
      <c r="P118" s="3" t="s">
        <v>33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5:35">
      <c r="O119">
        <v>8</v>
      </c>
      <c r="P119" s="287" t="s">
        <v>34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5:35" ht="15.6">
      <c r="O120">
        <v>9</v>
      </c>
      <c r="P120" s="3" t="s">
        <v>35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5:35"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5:35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5:35" ht="15.6"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5:35"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5:35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5:35" ht="15.6"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5:35"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5:35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 ht="15.6"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21:35"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21:35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 ht="15.6"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21:35"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21:35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549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549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549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549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549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549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549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549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549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549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549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549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549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549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549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549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549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549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549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549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549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549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549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549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549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549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21:35" s="549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21:35" s="549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21:35" s="549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21:35" s="549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21:35" s="549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21:35" s="549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21:35" s="549" customFormat="1"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21:35" s="549" customFormat="1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21:35" s="549" customFormat="1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21:35" s="549" customFormat="1"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21:35" s="549" customFormat="1"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21:35" s="549" customFormat="1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21:35" s="549" customFormat="1"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21:35" s="549" customFormat="1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21:35" s="549" customFormat="1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21:35" s="549" customFormat="1"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21:35" s="549" customFormat="1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21:35" s="549" customFormat="1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21:35" s="549" customFormat="1"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21:35" s="549" customFormat="1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21:35" s="549" customFormat="1"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21:35" s="549" customFormat="1"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21:35" s="549" customFormat="1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21:35" s="549" customFormat="1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21:35" s="549" customFormat="1"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21:35" s="549" customFormat="1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21:35" s="549" customFormat="1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21:35" s="549" customFormat="1"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21:35" s="549" customFormat="1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21:35" s="549" customFormat="1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21:35" s="549" customFormat="1"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21:35" s="549" customFormat="1"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21:35" s="549" customFormat="1"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21:35" s="549" customFormat="1"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21:35" s="549" customFormat="1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21:35" s="549" customFormat="1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21:35" s="549" customFormat="1"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21:35" s="549" customFormat="1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21:35" s="549" customFormat="1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21:35" s="549" customFormat="1"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21:35"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21:35" ht="15.6"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21:35"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21:35"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21:35" ht="15.6"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21:35"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21:35"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21:35" ht="15.6"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5:59"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5:59"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5:59" ht="15.6"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5:59"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15:59"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5:59" ht="15.6">
      <c r="O214">
        <v>5</v>
      </c>
      <c r="P214" s="287" t="s">
        <v>96</v>
      </c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5:59">
      <c r="O215">
        <v>6</v>
      </c>
      <c r="P215" s="3" t="s">
        <v>97</v>
      </c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15:59">
      <c r="O216">
        <v>7</v>
      </c>
      <c r="P216" s="3" t="s">
        <v>98</v>
      </c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5:59" ht="15.6"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5:59"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</row>
    <row r="219" spans="15:59"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5:59" ht="15.6"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5:59"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69"/>
      <c r="AK221" s="69"/>
      <c r="AL221" s="69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</row>
    <row r="222" spans="15:59" ht="15.6"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69"/>
      <c r="AK222" s="69"/>
      <c r="AL222" s="69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</row>
    <row r="223" spans="15:59"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69"/>
      <c r="AK223" s="69"/>
      <c r="AL223" s="69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</row>
    <row r="224" spans="15:59"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69"/>
      <c r="AK224" s="69"/>
      <c r="AL224" s="69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</row>
    <row r="225" spans="21:47" ht="15.6"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0"/>
      <c r="AK225" s="20"/>
      <c r="AL225" s="20"/>
      <c r="AM225" s="20"/>
      <c r="AN225" s="20"/>
      <c r="AO225" s="20"/>
      <c r="AS225" s="20"/>
      <c r="AU225" s="20"/>
    </row>
    <row r="226" spans="21:47"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20"/>
      <c r="AK226" s="20"/>
      <c r="AL226" s="20"/>
      <c r="AM226" s="20"/>
      <c r="AN226" s="20"/>
      <c r="AO226" s="20"/>
      <c r="AS226" s="20"/>
      <c r="AU226" s="20"/>
    </row>
    <row r="227" spans="21:47"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20"/>
      <c r="AK227" s="20"/>
      <c r="AL227" s="20"/>
      <c r="AM227" s="20"/>
      <c r="AN227" s="20"/>
      <c r="AO227" s="20"/>
      <c r="AS227" s="20"/>
      <c r="AU227" s="20"/>
    </row>
    <row r="228" spans="21:47" ht="15.6"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0"/>
      <c r="AK228" s="20"/>
      <c r="AL228" s="20"/>
      <c r="AM228" s="20"/>
      <c r="AN228" s="20"/>
      <c r="AO228" s="20"/>
      <c r="AS228" s="20"/>
      <c r="AU228" s="20"/>
    </row>
    <row r="229" spans="21:47"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20"/>
      <c r="AK229" s="20"/>
      <c r="AL229" s="20"/>
      <c r="AM229" s="20"/>
      <c r="AN229" s="20"/>
      <c r="AO229" s="20"/>
      <c r="AS229" s="20"/>
      <c r="AU229" s="20"/>
    </row>
    <row r="230" spans="21:47"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20"/>
      <c r="AK230" s="20"/>
      <c r="AL230" s="20"/>
      <c r="AM230" s="20"/>
      <c r="AN230" s="20"/>
      <c r="AO230" s="20"/>
      <c r="AS230" s="20"/>
      <c r="AU230" s="20"/>
    </row>
    <row r="231" spans="21:47" ht="15.6"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0"/>
      <c r="AK231" s="20"/>
      <c r="AL231" s="20"/>
      <c r="AM231" s="20"/>
      <c r="AN231" s="20"/>
      <c r="AO231" s="20"/>
      <c r="AS231" s="20"/>
      <c r="AU231" s="20"/>
    </row>
    <row r="232" spans="21:47"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20"/>
      <c r="AK232" s="20"/>
      <c r="AL232" s="20"/>
      <c r="AM232" s="20"/>
      <c r="AN232" s="20"/>
      <c r="AO232" s="20"/>
      <c r="AS232" s="20"/>
      <c r="AU232" s="20"/>
    </row>
    <row r="233" spans="21:47"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20"/>
      <c r="AK233" s="20"/>
      <c r="AL233" s="20"/>
      <c r="AM233" s="20"/>
      <c r="AN233" s="20"/>
      <c r="AO233" s="20"/>
      <c r="AS233" s="20"/>
      <c r="AU233" s="20"/>
    </row>
    <row r="234" spans="21:47">
      <c r="AC234" s="15"/>
      <c r="AD234" s="127"/>
      <c r="AE234" s="127"/>
      <c r="AF234" s="15"/>
      <c r="AG234" s="15"/>
      <c r="AH234" s="15"/>
      <c r="AI234" s="15"/>
    </row>
    <row r="245" spans="29:35">
      <c r="AC245" s="15"/>
      <c r="AD245" s="127"/>
      <c r="AE245" s="127"/>
      <c r="AF245" s="15"/>
      <c r="AG245" s="15"/>
      <c r="AH245" s="15"/>
      <c r="AI245" s="15"/>
    </row>
    <row r="246" spans="29:35">
      <c r="AC246" s="15"/>
      <c r="AD246" s="127"/>
      <c r="AE246" s="127"/>
      <c r="AF246" s="15"/>
      <c r="AG246" s="15"/>
      <c r="AH246" s="15"/>
      <c r="AI246" s="15"/>
    </row>
    <row r="247" spans="29:35">
      <c r="AC247" s="15"/>
      <c r="AD247" s="127"/>
      <c r="AE247" s="127"/>
      <c r="AF247" s="15"/>
      <c r="AG247" s="15"/>
      <c r="AH247" s="15"/>
      <c r="AI247" s="15"/>
    </row>
    <row r="248" spans="29:35">
      <c r="AC248" s="15"/>
      <c r="AD248" s="127"/>
      <c r="AE248" s="127"/>
      <c r="AF248" s="15"/>
      <c r="AG248" s="15"/>
      <c r="AH248" s="15"/>
      <c r="AI248" s="15"/>
    </row>
    <row r="249" spans="29:35">
      <c r="AC249" s="15"/>
      <c r="AD249" s="127"/>
      <c r="AE249" s="127"/>
      <c r="AF249" s="15"/>
      <c r="AG249" s="15"/>
      <c r="AH249" s="15"/>
      <c r="AI249" s="15"/>
    </row>
    <row r="250" spans="29:35">
      <c r="AC250" s="15"/>
      <c r="AD250" s="127"/>
      <c r="AE250" s="127"/>
      <c r="AF250" s="15"/>
      <c r="AG250" s="15"/>
      <c r="AH250" s="15"/>
      <c r="AI250" s="15"/>
    </row>
    <row r="251" spans="29:35">
      <c r="AC251" s="15"/>
      <c r="AD251" s="127"/>
      <c r="AE251" s="127"/>
      <c r="AF251" s="15"/>
      <c r="AG251" s="15"/>
      <c r="AH251" s="15"/>
      <c r="AI251" s="15"/>
    </row>
    <row r="252" spans="29:35">
      <c r="AC252" s="15"/>
      <c r="AD252" s="127"/>
      <c r="AE252" s="127"/>
      <c r="AF252" s="15"/>
      <c r="AG252" s="15"/>
      <c r="AH252" s="15"/>
      <c r="AI252" s="15"/>
    </row>
    <row r="263" spans="26:35">
      <c r="AC263" s="15"/>
      <c r="AD263" s="127"/>
      <c r="AE263" s="127"/>
      <c r="AF263" s="15"/>
      <c r="AG263" s="15"/>
      <c r="AH263" s="15"/>
      <c r="AI263" s="15"/>
    </row>
    <row r="264" spans="26:35">
      <c r="AC264" s="15"/>
      <c r="AD264" s="127"/>
      <c r="AE264" s="127"/>
      <c r="AF264" s="15"/>
      <c r="AG264" s="15"/>
      <c r="AH264" s="15"/>
      <c r="AI264" s="15"/>
    </row>
    <row r="265" spans="26:35">
      <c r="AC265" s="15"/>
      <c r="AD265" s="127"/>
      <c r="AE265" s="127"/>
      <c r="AF265" s="15"/>
      <c r="AG265" s="15"/>
      <c r="AH265" s="15"/>
      <c r="AI265" s="15"/>
    </row>
    <row r="266" spans="26:35">
      <c r="AC266" s="15"/>
      <c r="AD266" s="127"/>
      <c r="AE266" s="127"/>
      <c r="AF266" s="15"/>
      <c r="AG266" s="15"/>
      <c r="AH266" s="15"/>
      <c r="AI266" s="15"/>
    </row>
    <row r="267" spans="26:35" s="545" customFormat="1">
      <c r="Z267" s="92"/>
      <c r="AC267" s="15"/>
      <c r="AD267" s="127"/>
      <c r="AE267" s="127"/>
      <c r="AF267" s="15"/>
      <c r="AG267" s="15"/>
      <c r="AH267" s="15"/>
      <c r="AI267" s="15"/>
    </row>
    <row r="268" spans="26:35" s="545" customFormat="1">
      <c r="Z268" s="92"/>
      <c r="AC268" s="15"/>
      <c r="AD268" s="127"/>
      <c r="AE268" s="127"/>
      <c r="AF268" s="15"/>
      <c r="AG268" s="15"/>
      <c r="AH268" s="15"/>
      <c r="AI268" s="15"/>
    </row>
    <row r="269" spans="26:35">
      <c r="AC269" s="15"/>
      <c r="AD269" s="127"/>
      <c r="AE269" s="127"/>
      <c r="AF269" s="15"/>
      <c r="AG269" s="15"/>
      <c r="AH269" s="15"/>
      <c r="AI269" s="15"/>
    </row>
    <row r="348" spans="16:16">
      <c r="P348" s="3" t="s">
        <v>684</v>
      </c>
    </row>
    <row r="377" spans="15:16">
      <c r="O377" s="3"/>
    </row>
    <row r="379" spans="15:16">
      <c r="P379" s="3"/>
    </row>
    <row r="392" spans="16:16">
      <c r="P392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M1044"/>
  <sheetViews>
    <sheetView defaultGridColor="0" colorId="22" zoomScale="102" zoomScaleNormal="102" workbookViewId="0">
      <pane xSplit="3" ySplit="9" topLeftCell="D158" activePane="bottomRight" state="frozen"/>
      <selection pane="topRight" activeCell="D1" sqref="D1"/>
      <selection pane="bottomLeft" activeCell="A11" sqref="A11"/>
      <selection pane="bottomRight" activeCell="W175" sqref="W175"/>
    </sheetView>
  </sheetViews>
  <sheetFormatPr baseColWidth="10" defaultColWidth="9.90625" defaultRowHeight="15"/>
  <cols>
    <col min="1" max="1" width="1.08984375" customWidth="1"/>
    <col min="2" max="2" width="4.81640625" style="33" customWidth="1"/>
    <col min="3" max="3" width="3.81640625" customWidth="1"/>
    <col min="4" max="4" width="6.6328125" style="554" customWidth="1"/>
    <col min="5" max="5" width="4.7265625" style="33" customWidth="1"/>
    <col min="6" max="6" width="6.1796875" style="514" customWidth="1"/>
    <col min="7" max="7" width="4.6328125" style="33" customWidth="1"/>
    <col min="8" max="8" width="5.6328125" style="92" customWidth="1"/>
    <col min="9" max="9" width="4.81640625" style="33" customWidth="1"/>
    <col min="10" max="10" width="6.1796875" style="92" customWidth="1"/>
    <col min="11" max="11" width="1.90625" style="92" customWidth="1"/>
    <col min="12" max="12" width="6.54296875" style="477" customWidth="1"/>
    <col min="13" max="13" width="1.08984375" style="477" customWidth="1"/>
    <col min="14" max="14" width="4.36328125" style="477" customWidth="1"/>
    <col min="15" max="15" width="0.81640625" style="92" customWidth="1"/>
    <col min="16" max="16" width="6.453125" style="92" customWidth="1"/>
    <col min="17" max="17" width="3.7265625" style="33" customWidth="1"/>
    <col min="18" max="18" width="1.6328125" style="33" customWidth="1"/>
    <col min="19" max="19" width="5.6328125" style="394" customWidth="1"/>
    <col min="20" max="20" width="1.6328125" style="33" customWidth="1"/>
    <col min="21" max="21" width="5.90625" style="33" customWidth="1"/>
    <col min="22" max="22" width="2" style="33" customWidth="1"/>
    <col min="23" max="23" width="6.81640625" customWidth="1"/>
    <col min="24" max="24" width="5" style="33" customWidth="1"/>
    <col min="25" max="25" width="1.6328125" style="33" customWidth="1"/>
    <col min="26" max="26" width="6.90625" customWidth="1"/>
    <col min="27" max="27" width="4.81640625" style="33" customWidth="1"/>
    <col min="28" max="28" width="6.453125" customWidth="1"/>
    <col min="29" max="29" width="5.54296875" customWidth="1"/>
    <col min="30" max="30" width="5.90625" customWidth="1"/>
    <col min="31" max="31" width="5.36328125" customWidth="1"/>
    <col min="32" max="32" width="6.453125" style="92" customWidth="1"/>
    <col min="33" max="33" width="5.453125" customWidth="1"/>
    <col min="34" max="34" width="7.54296875" customWidth="1"/>
    <col min="35" max="35" width="7" customWidth="1"/>
    <col min="36" max="36" width="1.54296875" customWidth="1"/>
    <col min="37" max="37" width="6.08984375" customWidth="1"/>
    <col min="38" max="38" width="4.90625" customWidth="1"/>
    <col min="39" max="39" width="7.90625" customWidth="1"/>
    <col min="40" max="40" width="6.81640625" customWidth="1"/>
    <col min="41" max="41" width="6.6328125" customWidth="1"/>
    <col min="42" max="42" width="7.90625" customWidth="1"/>
    <col min="43" max="43" width="5.6328125" customWidth="1"/>
    <col min="44" max="44" width="7.54296875" customWidth="1"/>
    <col min="45" max="45" width="5.81640625" customWidth="1"/>
    <col min="46" max="46" width="7.90625" customWidth="1"/>
    <col min="47" max="47" width="5.1796875" style="92" customWidth="1"/>
    <col min="48" max="48" width="7.90625" customWidth="1"/>
    <col min="49" max="49" width="6.6328125" customWidth="1"/>
    <col min="50" max="50" width="5.81640625" customWidth="1"/>
    <col min="51" max="51" width="8.6328125" style="92" customWidth="1"/>
    <col min="52" max="52" width="6.36328125" style="92" customWidth="1"/>
    <col min="53" max="53" width="8.81640625" style="92" customWidth="1"/>
    <col min="54" max="54" width="6.36328125" style="92" customWidth="1"/>
    <col min="55" max="55" width="8.54296875" style="92" customWidth="1"/>
    <col min="56" max="56" width="6.36328125" style="92" customWidth="1"/>
    <col min="57" max="57" width="7.6328125" customWidth="1"/>
    <col min="58" max="58" width="5.1796875" customWidth="1"/>
    <col min="59" max="59" width="6.90625" customWidth="1"/>
    <col min="60" max="60" width="7.90625" style="92" customWidth="1"/>
    <col min="61" max="61" width="10.1796875" style="92" customWidth="1"/>
    <col min="62" max="62" width="8.54296875" style="92" customWidth="1"/>
    <col min="63" max="63" width="8" customWidth="1"/>
    <col min="64" max="64" width="6.453125" customWidth="1"/>
    <col min="65" max="65" width="10.1796875" customWidth="1"/>
    <col min="66" max="66" width="5.54296875" customWidth="1"/>
  </cols>
  <sheetData>
    <row r="1" spans="1:62">
      <c r="A1" s="25"/>
      <c r="B1" s="404"/>
      <c r="C1" s="25"/>
      <c r="D1" s="308"/>
      <c r="E1" s="404"/>
      <c r="F1" s="308"/>
      <c r="G1" s="404"/>
      <c r="H1" s="100"/>
      <c r="I1" s="404"/>
      <c r="J1" s="100"/>
      <c r="K1" s="100"/>
      <c r="L1" s="474"/>
      <c r="M1" s="474"/>
      <c r="N1" s="474"/>
      <c r="O1" s="100"/>
      <c r="P1" s="100"/>
      <c r="Q1" s="404"/>
      <c r="R1" s="404"/>
      <c r="S1" s="411"/>
      <c r="T1" s="404"/>
      <c r="U1" s="404"/>
      <c r="V1" s="404"/>
      <c r="W1" s="25"/>
      <c r="X1" s="404"/>
      <c r="Y1" s="404"/>
      <c r="Z1" s="25"/>
      <c r="AA1" s="404"/>
      <c r="AB1" s="25"/>
      <c r="AC1" s="25"/>
      <c r="AD1" s="25"/>
      <c r="AE1" s="25"/>
      <c r="AF1" s="100"/>
      <c r="AG1" s="25"/>
      <c r="AH1" s="25"/>
      <c r="AI1" s="25"/>
      <c r="AJ1" s="25"/>
      <c r="AK1" s="25"/>
      <c r="AU1"/>
      <c r="AY1"/>
      <c r="AZ1"/>
      <c r="BA1"/>
      <c r="BB1"/>
      <c r="BC1"/>
      <c r="BD1"/>
      <c r="BH1"/>
      <c r="BI1"/>
      <c r="BJ1"/>
    </row>
    <row r="2" spans="1:62" ht="31.8">
      <c r="A2" s="25"/>
      <c r="B2" s="404"/>
      <c r="C2" s="128" t="s">
        <v>511</v>
      </c>
      <c r="D2" s="516"/>
      <c r="E2" s="415"/>
      <c r="F2" s="516"/>
      <c r="G2" s="415"/>
      <c r="H2" s="100"/>
      <c r="I2" s="404"/>
      <c r="J2" s="100"/>
      <c r="K2" s="100"/>
      <c r="L2" s="474"/>
      <c r="M2" s="474"/>
      <c r="N2" s="474"/>
      <c r="O2" s="100"/>
      <c r="P2" s="100"/>
      <c r="Q2" s="404"/>
      <c r="R2" s="415"/>
      <c r="S2" s="418"/>
      <c r="T2" s="415"/>
      <c r="U2" s="415"/>
      <c r="V2" s="415"/>
      <c r="W2" s="128"/>
      <c r="X2" s="415"/>
      <c r="Y2" s="415"/>
      <c r="Z2" s="128"/>
      <c r="AA2" s="129" t="str">
        <f>+År!B2</f>
        <v>VOKSEN SAU :</v>
      </c>
      <c r="AB2" s="25"/>
      <c r="AC2" s="25"/>
      <c r="AD2" s="25"/>
      <c r="AE2" s="25"/>
      <c r="AF2" s="100"/>
      <c r="AG2" s="25"/>
      <c r="AH2" s="25"/>
      <c r="AI2" s="25"/>
      <c r="AJ2" s="25"/>
      <c r="AK2" s="25"/>
      <c r="AU2"/>
      <c r="AY2"/>
      <c r="AZ2"/>
      <c r="BA2"/>
      <c r="BB2"/>
      <c r="BC2"/>
      <c r="BD2"/>
      <c r="BH2"/>
      <c r="BI2"/>
      <c r="BJ2"/>
    </row>
    <row r="3" spans="1:62">
      <c r="A3" s="25"/>
      <c r="B3" s="404"/>
      <c r="C3" s="25"/>
      <c r="D3" s="308"/>
      <c r="E3" s="404"/>
      <c r="F3" s="308"/>
      <c r="G3" s="404"/>
      <c r="H3" s="100"/>
      <c r="I3" s="404"/>
      <c r="J3" s="100"/>
      <c r="K3" s="100"/>
      <c r="L3" s="474"/>
      <c r="M3" s="474"/>
      <c r="N3" s="474"/>
      <c r="O3" s="100"/>
      <c r="P3" s="100"/>
      <c r="Q3" s="404"/>
      <c r="R3" s="404"/>
      <c r="S3" s="411"/>
      <c r="T3" s="404"/>
      <c r="U3" s="404"/>
      <c r="V3" s="404"/>
      <c r="W3" s="25"/>
      <c r="X3" s="404"/>
      <c r="Y3" s="404"/>
      <c r="Z3" s="25"/>
      <c r="AA3" s="404"/>
      <c r="AB3" s="25"/>
      <c r="AC3" s="25"/>
      <c r="AD3" s="25"/>
      <c r="AE3" s="25"/>
      <c r="AF3" s="100"/>
      <c r="AG3" s="25"/>
      <c r="AH3" s="25"/>
      <c r="AI3" s="25"/>
      <c r="AJ3" s="25"/>
      <c r="AK3" s="25"/>
      <c r="AU3"/>
      <c r="AY3"/>
      <c r="AZ3"/>
      <c r="BA3"/>
      <c r="BB3"/>
      <c r="BC3"/>
      <c r="BD3"/>
      <c r="BH3"/>
      <c r="BI3"/>
      <c r="BJ3"/>
    </row>
    <row r="4" spans="1:62" ht="22.8">
      <c r="A4" s="25"/>
      <c r="B4" s="404"/>
      <c r="C4" s="25"/>
      <c r="D4" s="308"/>
      <c r="E4" s="416"/>
      <c r="F4" s="369"/>
      <c r="G4" s="129" t="s">
        <v>433</v>
      </c>
      <c r="H4" s="133"/>
      <c r="I4" s="415"/>
      <c r="J4" s="134">
        <f>+År!R2</f>
        <v>52</v>
      </c>
      <c r="K4" s="100"/>
      <c r="L4" s="474"/>
      <c r="M4" s="474"/>
      <c r="N4" s="474"/>
      <c r="O4" s="100"/>
      <c r="P4" s="292"/>
      <c r="Q4" s="412"/>
      <c r="R4" s="405"/>
      <c r="S4" s="412"/>
      <c r="T4" s="405"/>
      <c r="U4" s="405"/>
      <c r="V4" s="405"/>
      <c r="W4" s="132"/>
      <c r="X4" s="405"/>
      <c r="Y4" s="405"/>
      <c r="Z4" s="132"/>
      <c r="AA4" s="405"/>
      <c r="AB4" s="129" t="s">
        <v>434</v>
      </c>
      <c r="AC4" s="132"/>
      <c r="AD4" s="132"/>
      <c r="AE4" s="566">
        <f>SUM(F10:F61)</f>
        <v>99137</v>
      </c>
      <c r="AF4" s="568"/>
      <c r="AG4" s="568"/>
      <c r="AH4" s="100"/>
      <c r="AI4" s="122"/>
      <c r="AJ4" s="122"/>
      <c r="AK4" s="122"/>
      <c r="AL4" s="25"/>
      <c r="AU4"/>
      <c r="AY4"/>
      <c r="AZ4"/>
      <c r="BA4"/>
      <c r="BB4"/>
      <c r="BC4"/>
      <c r="BD4"/>
      <c r="BH4"/>
      <c r="BI4"/>
      <c r="BJ4"/>
    </row>
    <row r="5" spans="1:62" ht="14.25" customHeight="1">
      <c r="A5" s="25"/>
      <c r="B5" s="404"/>
      <c r="C5" s="25"/>
      <c r="D5" s="308"/>
      <c r="E5" s="416"/>
      <c r="F5" s="369"/>
      <c r="G5" s="416"/>
      <c r="H5" s="100"/>
      <c r="I5" s="404"/>
      <c r="J5" s="100"/>
      <c r="K5" s="100"/>
      <c r="L5" s="474"/>
      <c r="M5" s="474"/>
      <c r="N5" s="474"/>
      <c r="O5" s="100"/>
      <c r="P5" s="100"/>
      <c r="Q5" s="404"/>
      <c r="R5" s="404"/>
      <c r="S5" s="411"/>
      <c r="T5" s="404"/>
      <c r="U5" s="404"/>
      <c r="V5" s="404"/>
      <c r="W5" s="62"/>
      <c r="X5" s="404"/>
      <c r="Y5" s="404"/>
      <c r="Z5" s="25"/>
      <c r="AA5" s="404"/>
      <c r="AB5" s="25"/>
      <c r="AC5" s="25"/>
      <c r="AD5" s="25"/>
      <c r="AE5" s="25"/>
      <c r="AF5" s="100"/>
      <c r="AG5" s="25"/>
      <c r="AH5" s="25"/>
      <c r="AI5" s="25"/>
      <c r="AJ5" s="25"/>
      <c r="AK5" s="25"/>
      <c r="AU5"/>
      <c r="AY5"/>
      <c r="AZ5"/>
      <c r="BA5"/>
      <c r="BB5"/>
      <c r="BC5"/>
      <c r="BD5"/>
      <c r="BH5"/>
      <c r="BI5"/>
      <c r="BJ5"/>
    </row>
    <row r="6" spans="1:62" ht="15.6">
      <c r="A6" s="25"/>
      <c r="B6" s="404"/>
      <c r="C6" s="25"/>
      <c r="D6" s="308"/>
      <c r="E6" s="404"/>
      <c r="F6" s="308"/>
      <c r="G6" s="404"/>
      <c r="H6" s="100"/>
      <c r="I6" s="411"/>
      <c r="J6" s="100"/>
      <c r="K6" s="100"/>
      <c r="L6" s="474"/>
      <c r="M6" s="474"/>
      <c r="N6" s="474"/>
      <c r="O6" s="100"/>
      <c r="P6" s="100"/>
      <c r="Q6" s="411"/>
      <c r="R6" s="404"/>
      <c r="S6" s="411"/>
      <c r="T6" s="404"/>
      <c r="U6" s="404"/>
      <c r="V6" s="404"/>
      <c r="W6" s="25"/>
      <c r="X6" s="404"/>
      <c r="Y6" s="404"/>
      <c r="Z6" s="25"/>
      <c r="AA6" s="404"/>
      <c r="AB6" s="40" t="s">
        <v>419</v>
      </c>
      <c r="AC6" s="101" t="s">
        <v>45</v>
      </c>
      <c r="AD6" s="101"/>
      <c r="AE6" s="101"/>
      <c r="AF6" s="101" t="s">
        <v>421</v>
      </c>
      <c r="AG6" s="25"/>
      <c r="AH6" s="25"/>
      <c r="AI6" s="25"/>
      <c r="AJ6" s="100"/>
      <c r="AK6" s="25"/>
      <c r="AU6"/>
      <c r="AY6"/>
      <c r="AZ6"/>
      <c r="BA6"/>
      <c r="BB6"/>
      <c r="BC6"/>
      <c r="BD6"/>
      <c r="BH6"/>
      <c r="BI6"/>
      <c r="BJ6"/>
    </row>
    <row r="7" spans="1:62" ht="15.6">
      <c r="A7" s="25"/>
      <c r="B7" s="404"/>
      <c r="C7" s="25"/>
      <c r="D7" s="318" t="s">
        <v>2</v>
      </c>
      <c r="E7" s="404"/>
      <c r="F7" s="308"/>
      <c r="G7" s="404"/>
      <c r="H7" s="101" t="s">
        <v>2</v>
      </c>
      <c r="I7" s="411"/>
      <c r="J7" s="101" t="s">
        <v>1</v>
      </c>
      <c r="K7" s="101"/>
      <c r="L7" s="476"/>
      <c r="M7" s="476"/>
      <c r="N7" s="476"/>
      <c r="O7" s="101"/>
      <c r="P7" s="101"/>
      <c r="Q7" s="411"/>
      <c r="R7" s="404"/>
      <c r="S7" s="411"/>
      <c r="T7" s="404"/>
      <c r="U7" s="404"/>
      <c r="V7" s="404"/>
      <c r="W7" s="25"/>
      <c r="X7" s="404"/>
      <c r="Y7" s="404"/>
      <c r="Z7" s="40" t="s">
        <v>22</v>
      </c>
      <c r="AA7" s="404"/>
      <c r="AB7" s="40" t="s">
        <v>488</v>
      </c>
      <c r="AC7" s="101" t="s">
        <v>8</v>
      </c>
      <c r="AD7" s="101" t="s">
        <v>8</v>
      </c>
      <c r="AE7" s="101" t="s">
        <v>8</v>
      </c>
      <c r="AF7" s="101" t="s">
        <v>420</v>
      </c>
      <c r="AG7" s="40" t="s">
        <v>420</v>
      </c>
      <c r="AH7" s="40" t="s">
        <v>420</v>
      </c>
      <c r="AI7" s="40" t="s">
        <v>80</v>
      </c>
      <c r="AJ7" s="100"/>
      <c r="AK7" s="25"/>
      <c r="AU7"/>
      <c r="AY7"/>
      <c r="AZ7"/>
      <c r="BA7"/>
      <c r="BB7"/>
      <c r="BC7"/>
      <c r="BD7"/>
      <c r="BH7"/>
      <c r="BI7"/>
      <c r="BJ7"/>
    </row>
    <row r="8" spans="1:62" ht="15.6">
      <c r="A8" s="25"/>
      <c r="B8" s="416"/>
      <c r="C8" s="40" t="s">
        <v>506</v>
      </c>
      <c r="D8" s="318" t="s">
        <v>484</v>
      </c>
      <c r="E8" s="416"/>
      <c r="F8" s="318" t="s">
        <v>2</v>
      </c>
      <c r="G8" s="416"/>
      <c r="H8" s="101" t="s">
        <v>513</v>
      </c>
      <c r="I8" s="417"/>
      <c r="J8" s="101" t="s">
        <v>513</v>
      </c>
      <c r="K8" s="101"/>
      <c r="L8" s="476" t="s">
        <v>2</v>
      </c>
      <c r="M8" s="476"/>
      <c r="N8" s="476" t="s">
        <v>403</v>
      </c>
      <c r="O8" s="101"/>
      <c r="P8" s="101" t="s">
        <v>22</v>
      </c>
      <c r="Q8" s="417"/>
      <c r="R8" s="416"/>
      <c r="S8" s="417" t="s">
        <v>22</v>
      </c>
      <c r="T8" s="416"/>
      <c r="U8" s="416" t="s">
        <v>22</v>
      </c>
      <c r="V8" s="416"/>
      <c r="W8" s="40" t="s">
        <v>418</v>
      </c>
      <c r="X8" s="416"/>
      <c r="Y8" s="416"/>
      <c r="Z8" s="40" t="s">
        <v>486</v>
      </c>
      <c r="AA8" s="416"/>
      <c r="AB8" s="40" t="s">
        <v>489</v>
      </c>
      <c r="AC8" s="101" t="s">
        <v>533</v>
      </c>
      <c r="AD8" s="101" t="s">
        <v>533</v>
      </c>
      <c r="AE8" s="101" t="s">
        <v>533</v>
      </c>
      <c r="AF8" s="101" t="s">
        <v>415</v>
      </c>
      <c r="AG8" s="40" t="s">
        <v>482</v>
      </c>
      <c r="AH8" s="40" t="s">
        <v>486</v>
      </c>
      <c r="AI8" s="40" t="s">
        <v>1</v>
      </c>
      <c r="AJ8" s="101"/>
      <c r="AK8" s="25"/>
      <c r="AU8"/>
      <c r="AY8"/>
      <c r="AZ8"/>
      <c r="BA8"/>
      <c r="BB8"/>
      <c r="BC8"/>
      <c r="BD8"/>
      <c r="BH8"/>
      <c r="BI8"/>
      <c r="BJ8"/>
    </row>
    <row r="9" spans="1:62" ht="15.6">
      <c r="A9" s="25"/>
      <c r="B9" s="416" t="s">
        <v>89</v>
      </c>
      <c r="C9" s="40" t="s">
        <v>507</v>
      </c>
      <c r="D9" s="318" t="s">
        <v>485</v>
      </c>
      <c r="E9" s="406" t="s">
        <v>487</v>
      </c>
      <c r="F9" s="318" t="s">
        <v>8</v>
      </c>
      <c r="G9" s="406" t="s">
        <v>487</v>
      </c>
      <c r="H9" s="101" t="s">
        <v>514</v>
      </c>
      <c r="I9" s="413" t="s">
        <v>487</v>
      </c>
      <c r="J9" s="101" t="s">
        <v>514</v>
      </c>
      <c r="K9" s="101"/>
      <c r="L9" s="476" t="s">
        <v>655</v>
      </c>
      <c r="M9" s="476"/>
      <c r="N9" s="476" t="s">
        <v>655</v>
      </c>
      <c r="O9" s="101"/>
      <c r="P9" s="101" t="s">
        <v>44</v>
      </c>
      <c r="Q9" s="413" t="s">
        <v>487</v>
      </c>
      <c r="R9" s="406"/>
      <c r="S9" s="413" t="s">
        <v>655</v>
      </c>
      <c r="T9" s="416"/>
      <c r="U9" s="406" t="s">
        <v>659</v>
      </c>
      <c r="V9" s="406"/>
      <c r="W9" s="40" t="s">
        <v>43</v>
      </c>
      <c r="X9" s="406" t="s">
        <v>487</v>
      </c>
      <c r="Y9" s="416"/>
      <c r="Z9" s="40" t="s">
        <v>414</v>
      </c>
      <c r="AA9" s="406" t="s">
        <v>487</v>
      </c>
      <c r="AB9" s="40" t="s">
        <v>8</v>
      </c>
      <c r="AC9" s="299" t="s">
        <v>476</v>
      </c>
      <c r="AD9" s="299" t="s">
        <v>72</v>
      </c>
      <c r="AE9" s="299" t="s">
        <v>474</v>
      </c>
      <c r="AF9" s="101" t="s">
        <v>44</v>
      </c>
      <c r="AG9" s="40" t="s">
        <v>483</v>
      </c>
      <c r="AH9" s="40" t="s">
        <v>414</v>
      </c>
      <c r="AI9" s="40" t="s">
        <v>0</v>
      </c>
      <c r="AJ9" s="105"/>
      <c r="AK9" s="25"/>
      <c r="AU9"/>
      <c r="AY9"/>
      <c r="AZ9"/>
      <c r="BA9"/>
      <c r="BB9"/>
      <c r="BC9"/>
      <c r="BD9"/>
      <c r="BH9"/>
      <c r="BI9"/>
      <c r="BJ9"/>
    </row>
    <row r="10" spans="1:62" ht="15.6">
      <c r="A10" s="25"/>
      <c r="B10" s="121">
        <f>+'Ark1'!C67</f>
        <v>2024</v>
      </c>
      <c r="C10" s="97">
        <f>+'Ark1'!E67</f>
        <v>1</v>
      </c>
      <c r="D10" s="555">
        <f>+IF(F10=0,"",'Ark1'!Q67)</f>
        <v>2</v>
      </c>
      <c r="E10" s="403">
        <f t="shared" ref="E10:E41" si="0">+IF(F10=0,"",D10-D63)</f>
        <v>0</v>
      </c>
      <c r="F10" s="302">
        <f>+'Ark1'!R67</f>
        <v>2</v>
      </c>
      <c r="G10" s="403">
        <f t="shared" ref="G10:G41" si="1">+IF(F10=0,"",F10-F63)</f>
        <v>-4</v>
      </c>
      <c r="H10" s="99">
        <f>+IF(F10=0,"",'Ark1'!AG67)</f>
        <v>1.9072796986885981E-3</v>
      </c>
      <c r="I10" s="410">
        <f t="shared" ref="I10:I41" si="2">+IF(F10=0,"",H10-H63)</f>
        <v>-3.5892902811923942E-3</v>
      </c>
      <c r="J10" s="99">
        <f>+IF(F10=0,"",'Ark1'!AH67)</f>
        <v>0</v>
      </c>
      <c r="K10" s="101"/>
      <c r="L10" s="355">
        <f>+'Ark1'!AI67</f>
        <v>0</v>
      </c>
      <c r="M10" s="476"/>
      <c r="N10" s="495">
        <f t="shared" ref="N10" si="3">100*L10/F10</f>
        <v>0</v>
      </c>
      <c r="O10" s="101"/>
      <c r="P10" s="57">
        <f>+IF(F10=0,"",'Ark1'!U67)</f>
        <v>29.5</v>
      </c>
      <c r="Q10" s="410">
        <f t="shared" ref="Q10" si="4">+IF(F10=0,"",P10-P63)</f>
        <v>-1.6166666666666636</v>
      </c>
      <c r="R10" s="406"/>
      <c r="S10" s="148" t="str">
        <f>+IF(L10=0,"",'Ark1'!AJ67)</f>
        <v/>
      </c>
      <c r="T10" s="416"/>
      <c r="U10" s="22" t="str">
        <f>+IF(L10=0,"",'Ark1'!AK67)</f>
        <v/>
      </c>
      <c r="V10" s="406"/>
      <c r="W10" s="5">
        <f>+IF(F10=0,"",'Ark1'!S67)</f>
        <v>8</v>
      </c>
      <c r="X10" s="407">
        <f t="shared" ref="X10:X41" si="5">+IF(F10=0,"",W10-W63)</f>
        <v>1.1666666666666687</v>
      </c>
      <c r="Y10" s="416"/>
      <c r="Z10" s="98">
        <f>+IF(F10=0,"",'Ark1'!T67)</f>
        <v>7.5</v>
      </c>
      <c r="AA10" s="407">
        <f t="shared" ref="AA10:AA41" si="6">+IF(F10=0,"",Z10-Z63)</f>
        <v>0.66666666666666874</v>
      </c>
      <c r="AB10" s="297">
        <f>+IF(F10=0,"",'Ark1'!W67)</f>
        <v>0</v>
      </c>
      <c r="AC10" s="104">
        <f>+IF(F10=0,"",'Ark1'!X67)</f>
        <v>100</v>
      </c>
      <c r="AD10" s="104">
        <f>+IF(F10=0,"",'Ark1'!Y67)</f>
        <v>100</v>
      </c>
      <c r="AE10" s="99">
        <f>+IF(F10=0,"",'Ark1'!Z67)</f>
        <v>6</v>
      </c>
      <c r="AF10" s="297">
        <f>+IF(F10=0,"",'Ark1'!AA67)</f>
        <v>1</v>
      </c>
      <c r="AG10" s="298">
        <f>+IF(F10=0,"",'Ark1'!AB67)</f>
        <v>0.5</v>
      </c>
      <c r="AH10" s="298">
        <f>+IF(F10=0,"",'Ark1'!AC67)</f>
        <v>100</v>
      </c>
      <c r="AI10" s="98">
        <f t="shared" ref="AI10:AI41" si="7">+IF(F10=0,"",P10/W10)</f>
        <v>3.6875</v>
      </c>
      <c r="AJ10" s="99"/>
      <c r="AK10" s="25"/>
      <c r="AU10"/>
      <c r="AY10"/>
      <c r="AZ10"/>
      <c r="BA10"/>
      <c r="BB10"/>
      <c r="BC10"/>
      <c r="BD10"/>
      <c r="BH10"/>
      <c r="BI10"/>
      <c r="BJ10"/>
    </row>
    <row r="11" spans="1:62" ht="15.6">
      <c r="A11" s="25"/>
      <c r="B11" s="121">
        <f>+'Ark1'!C68</f>
        <v>2024</v>
      </c>
      <c r="C11" s="97">
        <f>+'Ark1'!E68</f>
        <v>2</v>
      </c>
      <c r="D11" s="555">
        <f>+IF(F11=0,"",'Ark1'!Q68)</f>
        <v>94</v>
      </c>
      <c r="E11" s="403">
        <f t="shared" si="0"/>
        <v>-42</v>
      </c>
      <c r="F11" s="302">
        <f>+'Ark1'!R68</f>
        <v>588</v>
      </c>
      <c r="G11" s="403">
        <f t="shared" si="1"/>
        <v>-146</v>
      </c>
      <c r="H11" s="99">
        <f>+IF(F11=0,"",'Ark1'!AG68)</f>
        <v>0.54954223670892643</v>
      </c>
      <c r="I11" s="410">
        <f t="shared" si="2"/>
        <v>-6.4221783942220001E-2</v>
      </c>
      <c r="J11" s="99">
        <f>+IF(F11=0,"",'Ark1'!AH68)</f>
        <v>1.0204081632653061</v>
      </c>
      <c r="K11" s="101"/>
      <c r="L11" s="355">
        <f>+'Ark1'!AI68</f>
        <v>436</v>
      </c>
      <c r="M11" s="476"/>
      <c r="N11" s="495">
        <f t="shared" ref="N11:N61" si="8">100*L11/F11</f>
        <v>74.149659863945573</v>
      </c>
      <c r="O11" s="101"/>
      <c r="P11" s="57">
        <f>+IF(F11=0,"",'Ark1'!U68)</f>
        <v>28.910884353741448</v>
      </c>
      <c r="Q11" s="410">
        <f t="shared" ref="Q11:Q61" si="9">+IF(F11=0,"",P11-P64)</f>
        <v>0.50829579788312529</v>
      </c>
      <c r="R11" s="406"/>
      <c r="S11" s="148">
        <f>+IF(L11=0,"",'Ark1'!AJ68)</f>
        <v>113.74747706422016</v>
      </c>
      <c r="T11" s="416"/>
      <c r="U11" s="22">
        <f>+IF(L11=0,"",'Ark1'!AK68)</f>
        <v>20.620148461165375</v>
      </c>
      <c r="V11" s="406"/>
      <c r="W11" s="5">
        <f>+IF(F11=0,"",'Ark1'!S68)</f>
        <v>7.1088435374149679</v>
      </c>
      <c r="X11" s="407">
        <f t="shared" si="5"/>
        <v>0.21647296520788739</v>
      </c>
      <c r="Y11" s="416"/>
      <c r="Z11" s="98">
        <f>+IF(F11=0,"",'Ark1'!T68)</f>
        <v>7.4166666666666687</v>
      </c>
      <c r="AA11" s="407">
        <f t="shared" si="6"/>
        <v>0.29268846503179002</v>
      </c>
      <c r="AB11" s="297">
        <f>+IF(F11=0,"",'Ark1'!W68)</f>
        <v>25</v>
      </c>
      <c r="AC11" s="104">
        <f>+IF(F11=0,"",'Ark1'!X68)</f>
        <v>90.306122448979593</v>
      </c>
      <c r="AD11" s="104">
        <f>+IF(F11=0,"",'Ark1'!Y68)</f>
        <v>73.299319727891117</v>
      </c>
      <c r="AE11" s="99">
        <f>+IF(F11=0,"",'Ark1'!Z68)</f>
        <v>9.0728954888312359</v>
      </c>
      <c r="AF11" s="297">
        <f>+IF(F11=0,"",'Ark1'!AA68)</f>
        <v>1.8530330044701089</v>
      </c>
      <c r="AG11" s="298">
        <f>+IF(F11=0,"",'Ark1'!AB68)</f>
        <v>1.9901614583710243</v>
      </c>
      <c r="AH11" s="298">
        <f>+IF(F11=0,"",'Ark1'!AC68)</f>
        <v>72.537306801884171</v>
      </c>
      <c r="AI11" s="98">
        <f t="shared" si="7"/>
        <v>4.0668899521531019</v>
      </c>
      <c r="AJ11" s="99"/>
      <c r="AK11" s="25"/>
      <c r="AU11"/>
      <c r="AY11"/>
      <c r="AZ11"/>
      <c r="BA11"/>
      <c r="BB11"/>
      <c r="BC11"/>
      <c r="BD11"/>
      <c r="BH11"/>
      <c r="BI11"/>
      <c r="BJ11"/>
    </row>
    <row r="12" spans="1:62" ht="15.6">
      <c r="A12" s="25"/>
      <c r="B12" s="121">
        <f>+'Ark1'!C69</f>
        <v>2024</v>
      </c>
      <c r="C12" s="97">
        <f>+'Ark1'!E69</f>
        <v>3</v>
      </c>
      <c r="D12" s="555">
        <f>+IF(F12=0,"",'Ark1'!Q69)</f>
        <v>38</v>
      </c>
      <c r="E12" s="403">
        <f t="shared" si="0"/>
        <v>7</v>
      </c>
      <c r="F12" s="302">
        <f>+'Ark1'!R69</f>
        <v>151</v>
      </c>
      <c r="G12" s="403">
        <f t="shared" si="1"/>
        <v>3</v>
      </c>
      <c r="H12" s="99">
        <f>+IF(F12=0,"",'Ark1'!AG69)</f>
        <v>0.13893077900091508</v>
      </c>
      <c r="I12" s="410">
        <f t="shared" si="2"/>
        <v>1.4491025433903973E-2</v>
      </c>
      <c r="J12" s="99">
        <f>+IF(F12=0,"",'Ark1'!AH69)</f>
        <v>0</v>
      </c>
      <c r="K12" s="101"/>
      <c r="L12" s="355">
        <f>+'Ark1'!AI69</f>
        <v>119</v>
      </c>
      <c r="M12" s="476"/>
      <c r="N12" s="495">
        <f t="shared" si="8"/>
        <v>78.807947019867555</v>
      </c>
      <c r="O12" s="101"/>
      <c r="P12" s="57">
        <f>+IF(F12=0,"",'Ark1'!U69)</f>
        <v>28.461589403973512</v>
      </c>
      <c r="Q12" s="410">
        <f t="shared" si="9"/>
        <v>-9.7870055485948626E-2</v>
      </c>
      <c r="R12" s="406"/>
      <c r="S12" s="148">
        <f>+IF(L12=0,"",'Ark1'!AJ69)</f>
        <v>114.42016806722688</v>
      </c>
      <c r="T12" s="416"/>
      <c r="U12" s="22">
        <f>+IF(L12=0,"",'Ark1'!AK69)</f>
        <v>18.573113468921441</v>
      </c>
      <c r="V12" s="406"/>
      <c r="W12" s="5">
        <f>+IF(F12=0,"",'Ark1'!S69)</f>
        <v>6.7682119205297999</v>
      </c>
      <c r="X12" s="407">
        <f t="shared" si="5"/>
        <v>0.19388759620547624</v>
      </c>
      <c r="Y12" s="416"/>
      <c r="Z12" s="98">
        <f>+IF(F12=0,"",'Ark1'!T69)</f>
        <v>6.2516556291390719</v>
      </c>
      <c r="AA12" s="407">
        <f t="shared" si="6"/>
        <v>-0.88347950599606229</v>
      </c>
      <c r="AB12" s="297">
        <f>+IF(F12=0,"",'Ark1'!W69)</f>
        <v>11.258278145695368</v>
      </c>
      <c r="AC12" s="104">
        <f>+IF(F12=0,"",'Ark1'!X69)</f>
        <v>96.026490066225151</v>
      </c>
      <c r="AD12" s="104">
        <f>+IF(F12=0,"",'Ark1'!Y69)</f>
        <v>76.821192052980123</v>
      </c>
      <c r="AE12" s="99">
        <f>+IF(F12=0,"",'Ark1'!Z69)</f>
        <v>8.01556318064641</v>
      </c>
      <c r="AF12" s="297">
        <f>+IF(F12=0,"",'Ark1'!AA69)</f>
        <v>1.8176606339620296</v>
      </c>
      <c r="AG12" s="298">
        <f>+IF(F12=0,"",'Ark1'!AB69)</f>
        <v>1.8058717439455381</v>
      </c>
      <c r="AH12" s="298">
        <f>+IF(F12=0,"",'Ark1'!AC69)</f>
        <v>75.72960781721531</v>
      </c>
      <c r="AI12" s="98">
        <f t="shared" si="7"/>
        <v>4.2051859099804316</v>
      </c>
      <c r="AJ12" s="99"/>
      <c r="AK12" s="25"/>
      <c r="AU12"/>
      <c r="AY12"/>
      <c r="AZ12"/>
      <c r="BA12"/>
      <c r="BB12"/>
      <c r="BC12"/>
      <c r="BD12"/>
      <c r="BH12"/>
      <c r="BI12"/>
      <c r="BJ12"/>
    </row>
    <row r="13" spans="1:62" ht="15.6">
      <c r="A13" s="25"/>
      <c r="B13" s="121">
        <f>+'Ark1'!C70</f>
        <v>2024</v>
      </c>
      <c r="C13" s="97">
        <f>+'Ark1'!E70</f>
        <v>4</v>
      </c>
      <c r="D13" s="555">
        <f>+IF(F13=0,"",'Ark1'!Q70)</f>
        <v>124</v>
      </c>
      <c r="E13" s="403">
        <f t="shared" si="0"/>
        <v>23</v>
      </c>
      <c r="F13" s="302">
        <f>+'Ark1'!R70</f>
        <v>551</v>
      </c>
      <c r="G13" s="403">
        <f t="shared" si="1"/>
        <v>171</v>
      </c>
      <c r="H13" s="99">
        <f>+IF(F13=0,"",'Ark1'!AG70)</f>
        <v>0.57955764688235756</v>
      </c>
      <c r="I13" s="410">
        <f t="shared" si="2"/>
        <v>0.19057007047006164</v>
      </c>
      <c r="J13" s="99">
        <f>+IF(F13=0,"",'Ark1'!AH70)</f>
        <v>0.54446460980036315</v>
      </c>
      <c r="K13" s="101"/>
      <c r="L13" s="355">
        <f>+'Ark1'!AI70</f>
        <v>364</v>
      </c>
      <c r="M13" s="476"/>
      <c r="N13" s="495">
        <f t="shared" si="8"/>
        <v>66.061705989110706</v>
      </c>
      <c r="O13" s="101"/>
      <c r="P13" s="57">
        <f>+IF(F13=0,"",'Ark1'!U70)</f>
        <v>32.537386569872972</v>
      </c>
      <c r="Q13" s="410">
        <f t="shared" si="9"/>
        <v>-2.2326134301270386</v>
      </c>
      <c r="R13" s="406"/>
      <c r="S13" s="148">
        <f>+IF(L13=0,"",'Ark1'!AJ70)</f>
        <v>116.38076923076912</v>
      </c>
      <c r="T13" s="416"/>
      <c r="U13" s="22">
        <f>+IF(L13=0,"",'Ark1'!AK70)</f>
        <v>23.078386681222632</v>
      </c>
      <c r="V13" s="406"/>
      <c r="W13" s="5">
        <f>+IF(F13=0,"",'Ark1'!S70)</f>
        <v>7.7967332123412003</v>
      </c>
      <c r="X13" s="407">
        <f t="shared" si="5"/>
        <v>-6.3520871143030178E-4</v>
      </c>
      <c r="Y13" s="416"/>
      <c r="Z13" s="98">
        <f>+IF(F13=0,"",'Ark1'!T70)</f>
        <v>7.5970961887477308</v>
      </c>
      <c r="AA13" s="407">
        <f t="shared" si="6"/>
        <v>-8.1851179673318342E-2</v>
      </c>
      <c r="AB13" s="297">
        <f>+IF(F13=0,"",'Ark1'!W70)</f>
        <v>29.219600725952809</v>
      </c>
      <c r="AC13" s="104">
        <f>+IF(F13=0,"",'Ark1'!X70)</f>
        <v>89.29219600725952</v>
      </c>
      <c r="AD13" s="104">
        <f>+IF(F13=0,"",'Ark1'!Y70)</f>
        <v>78.765880217785849</v>
      </c>
      <c r="AE13" s="99">
        <f>+IF(F13=0,"",'Ark1'!Z70)</f>
        <v>10.649702826955664</v>
      </c>
      <c r="AF13" s="297">
        <f>+IF(F13=0,"",'Ark1'!AA70)</f>
        <v>1.7258755214076773</v>
      </c>
      <c r="AG13" s="298">
        <f>+IF(F13=0,"",'Ark1'!AB70)</f>
        <v>2.0120126328300887</v>
      </c>
      <c r="AH13" s="298">
        <f>+IF(F13=0,"",'Ark1'!AC70)</f>
        <v>77.19727284543869</v>
      </c>
      <c r="AI13" s="98">
        <f t="shared" si="7"/>
        <v>4.1732076350093115</v>
      </c>
      <c r="AJ13" s="99"/>
      <c r="AK13" s="25"/>
      <c r="AU13"/>
      <c r="AY13"/>
      <c r="AZ13"/>
      <c r="BA13"/>
      <c r="BB13"/>
      <c r="BC13"/>
      <c r="BD13"/>
      <c r="BH13"/>
      <c r="BI13"/>
      <c r="BJ13"/>
    </row>
    <row r="14" spans="1:62" ht="15.6">
      <c r="A14" s="25"/>
      <c r="B14" s="121">
        <f>+'Ark1'!C71</f>
        <v>2024</v>
      </c>
      <c r="C14" s="97">
        <f>+'Ark1'!E71</f>
        <v>5</v>
      </c>
      <c r="D14" s="555">
        <f>+IF(F14=0,"",'Ark1'!Q71)</f>
        <v>29</v>
      </c>
      <c r="E14" s="403">
        <f t="shared" si="0"/>
        <v>-15</v>
      </c>
      <c r="F14" s="302">
        <f>+'Ark1'!R71</f>
        <v>148</v>
      </c>
      <c r="G14" s="403">
        <f t="shared" si="1"/>
        <v>-50</v>
      </c>
      <c r="H14" s="99">
        <f>+IF(F14=0,"",'Ark1'!AG71)</f>
        <v>0.14231539229672344</v>
      </c>
      <c r="I14" s="410">
        <f t="shared" si="2"/>
        <v>-4.6840805457617124E-2</v>
      </c>
      <c r="J14" s="99">
        <f>+IF(F14=0,"",'Ark1'!AH71)</f>
        <v>0.67567567567567588</v>
      </c>
      <c r="K14" s="101"/>
      <c r="L14" s="355">
        <f>+'Ark1'!AI71</f>
        <v>119</v>
      </c>
      <c r="M14" s="476"/>
      <c r="N14" s="495">
        <f t="shared" si="8"/>
        <v>80.405405405405403</v>
      </c>
      <c r="O14" s="101"/>
      <c r="P14" s="57">
        <f>+IF(F14=0,"",'Ark1'!U71)</f>
        <v>29.745945945945941</v>
      </c>
      <c r="Q14" s="410">
        <f t="shared" si="9"/>
        <v>-2.7035490035490142</v>
      </c>
      <c r="R14" s="406"/>
      <c r="S14" s="148">
        <f>+IF(L14=0,"",'Ark1'!AJ71)</f>
        <v>112.60672268907562</v>
      </c>
      <c r="T14" s="416"/>
      <c r="U14" s="22">
        <f>+IF(L14=0,"",'Ark1'!AK71)</f>
        <v>22.02841832567475</v>
      </c>
      <c r="V14" s="406"/>
      <c r="W14" s="5">
        <f>+IF(F14=0,"",'Ark1'!S71)</f>
        <v>7.1554054054054044</v>
      </c>
      <c r="X14" s="407">
        <f t="shared" si="5"/>
        <v>-0.40520065520065618</v>
      </c>
      <c r="Y14" s="416"/>
      <c r="Z14" s="98">
        <f>+IF(F14=0,"",'Ark1'!T71)</f>
        <v>7.5945945945945956</v>
      </c>
      <c r="AA14" s="407">
        <f t="shared" si="6"/>
        <v>-0.24883974883974957</v>
      </c>
      <c r="AB14" s="297">
        <f>+IF(F14=0,"",'Ark1'!W71)</f>
        <v>37.837837837837846</v>
      </c>
      <c r="AC14" s="104">
        <f>+IF(F14=0,"",'Ark1'!X71)</f>
        <v>87.837837837837824</v>
      </c>
      <c r="AD14" s="104">
        <f>+IF(F14=0,"",'Ark1'!Y71)</f>
        <v>77.02702702702706</v>
      </c>
      <c r="AE14" s="99">
        <f>+IF(F14=0,"",'Ark1'!Z71)</f>
        <v>9.2882545590565595</v>
      </c>
      <c r="AF14" s="297">
        <f>+IF(F14=0,"",'Ark1'!AA71)</f>
        <v>1.9407188617909921</v>
      </c>
      <c r="AG14" s="298">
        <f>+IF(F14=0,"",'Ark1'!AB71)</f>
        <v>2.2143202173208012</v>
      </c>
      <c r="AH14" s="298">
        <f>+IF(F14=0,"",'Ark1'!AC71)</f>
        <v>74.582783399271605</v>
      </c>
      <c r="AI14" s="98">
        <f t="shared" si="7"/>
        <v>4.1571293673276672</v>
      </c>
      <c r="AJ14" s="99"/>
      <c r="AK14" s="25"/>
      <c r="AU14"/>
      <c r="AY14"/>
      <c r="AZ14"/>
      <c r="BA14"/>
      <c r="BB14"/>
      <c r="BC14"/>
      <c r="BD14"/>
      <c r="BH14"/>
      <c r="BI14"/>
      <c r="BJ14"/>
    </row>
    <row r="15" spans="1:62" ht="15.6">
      <c r="A15" s="25"/>
      <c r="B15" s="121">
        <f>+'Ark1'!C72</f>
        <v>2024</v>
      </c>
      <c r="C15" s="97">
        <f>+'Ark1'!E72</f>
        <v>6</v>
      </c>
      <c r="D15" s="555">
        <f>+IF(F15=0,"",'Ark1'!Q72)</f>
        <v>139</v>
      </c>
      <c r="E15" s="403">
        <f t="shared" si="0"/>
        <v>24</v>
      </c>
      <c r="F15" s="302">
        <f>+'Ark1'!R72</f>
        <v>614</v>
      </c>
      <c r="G15" s="403">
        <f t="shared" si="1"/>
        <v>185</v>
      </c>
      <c r="H15" s="99">
        <f>+IF(F15=0,"",'Ark1'!AG72)</f>
        <v>0.69511940055815324</v>
      </c>
      <c r="I15" s="410">
        <f t="shared" si="2"/>
        <v>0.27997674771240166</v>
      </c>
      <c r="J15" s="99">
        <f>+IF(F15=0,"",'Ark1'!AH72)</f>
        <v>0</v>
      </c>
      <c r="K15" s="101"/>
      <c r="L15" s="355">
        <f>+'Ark1'!AI72</f>
        <v>573</v>
      </c>
      <c r="M15" s="476"/>
      <c r="N15" s="495">
        <f t="shared" si="8"/>
        <v>93.32247557003258</v>
      </c>
      <c r="O15" s="101"/>
      <c r="P15" s="57">
        <f>+IF(F15=0,"",'Ark1'!U72)</f>
        <v>35.021009771986954</v>
      </c>
      <c r="Q15" s="410">
        <f t="shared" si="9"/>
        <v>2.1515459025230967</v>
      </c>
      <c r="R15" s="406"/>
      <c r="S15" s="148">
        <f>+IF(L15=0,"",'Ark1'!AJ72)</f>
        <v>115.76143106457236</v>
      </c>
      <c r="T15" s="416"/>
      <c r="U15" s="22">
        <f>+IF(L15=0,"",'Ark1'!AK72)</f>
        <v>22.883931089875464</v>
      </c>
      <c r="V15" s="406"/>
      <c r="W15" s="5">
        <f>+IF(F15=0,"",'Ark1'!S72)</f>
        <v>7.9609120521172638</v>
      </c>
      <c r="X15" s="407">
        <f t="shared" si="5"/>
        <v>0.37116846237367351</v>
      </c>
      <c r="Y15" s="416"/>
      <c r="Z15" s="98">
        <f>+IF(F15=0,"",'Ark1'!T72)</f>
        <v>7.7589576547231296</v>
      </c>
      <c r="AA15" s="407">
        <f t="shared" si="6"/>
        <v>0.45126534703081944</v>
      </c>
      <c r="AB15" s="297">
        <f>+IF(F15=0,"",'Ark1'!W72)</f>
        <v>34.039087947882742</v>
      </c>
      <c r="AC15" s="104">
        <f>+IF(F15=0,"",'Ark1'!X72)</f>
        <v>97.394136807817603</v>
      </c>
      <c r="AD15" s="104">
        <f>+IF(F15=0,"",'Ark1'!Y72)</f>
        <v>90.716612377850183</v>
      </c>
      <c r="AE15" s="99">
        <f>+IF(F15=0,"",'Ark1'!Z72)</f>
        <v>8.7858469040128515</v>
      </c>
      <c r="AF15" s="297">
        <f>+IF(F15=0,"",'Ark1'!AA72)</f>
        <v>1.725013283832538</v>
      </c>
      <c r="AG15" s="298">
        <f>+IF(F15=0,"",'Ark1'!AB72)</f>
        <v>2.1210614901771265</v>
      </c>
      <c r="AH15" s="298">
        <f>+IF(F15=0,"",'Ark1'!AC72)</f>
        <v>73.931860314800289</v>
      </c>
      <c r="AI15" s="98">
        <f t="shared" si="7"/>
        <v>4.3991202945990162</v>
      </c>
      <c r="AJ15" s="99"/>
      <c r="AK15" s="25"/>
      <c r="AU15"/>
      <c r="AY15"/>
      <c r="AZ15"/>
      <c r="BA15"/>
      <c r="BB15"/>
      <c r="BC15"/>
      <c r="BD15"/>
      <c r="BH15"/>
      <c r="BI15"/>
      <c r="BJ15"/>
    </row>
    <row r="16" spans="1:62" ht="15.6">
      <c r="A16" s="25"/>
      <c r="B16" s="121">
        <f>+'Ark1'!C73</f>
        <v>2024</v>
      </c>
      <c r="C16" s="97">
        <f>+'Ark1'!E73</f>
        <v>7</v>
      </c>
      <c r="D16" s="555">
        <f>+IF(F16=0,"",'Ark1'!Q73)</f>
        <v>37</v>
      </c>
      <c r="E16" s="403">
        <f t="shared" si="0"/>
        <v>-27</v>
      </c>
      <c r="F16" s="302">
        <f>+'Ark1'!R73</f>
        <v>131</v>
      </c>
      <c r="G16" s="403">
        <f t="shared" si="1"/>
        <v>-57</v>
      </c>
      <c r="H16" s="99">
        <f>+IF(F16=0,"",'Ark1'!AG73)</f>
        <v>0.14311709630566383</v>
      </c>
      <c r="I16" s="410">
        <f t="shared" si="2"/>
        <v>-4.1472856114560225E-2</v>
      </c>
      <c r="J16" s="99">
        <f>+IF(F16=0,"",'Ark1'!AH73)</f>
        <v>0.76335877862595458</v>
      </c>
      <c r="K16" s="101"/>
      <c r="L16" s="355">
        <f>+'Ark1'!AI73</f>
        <v>115</v>
      </c>
      <c r="M16" s="476"/>
      <c r="N16" s="495">
        <f t="shared" si="8"/>
        <v>87.786259541984734</v>
      </c>
      <c r="O16" s="101"/>
      <c r="P16" s="57">
        <f>+IF(F16=0,"",'Ark1'!U73)</f>
        <v>33.795419847328247</v>
      </c>
      <c r="Q16" s="410">
        <f t="shared" si="9"/>
        <v>0.44488793243461799</v>
      </c>
      <c r="R16" s="406"/>
      <c r="S16" s="148">
        <f>+IF(L16=0,"",'Ark1'!AJ73)</f>
        <v>113.50608695652176</v>
      </c>
      <c r="T16" s="416"/>
      <c r="U16" s="22">
        <f>+IF(L16=0,"",'Ark1'!AK73)</f>
        <v>22.271301417973238</v>
      </c>
      <c r="V16" s="406"/>
      <c r="W16" s="5">
        <f>+IF(F16=0,"",'Ark1'!S73)</f>
        <v>7.9389312977099236</v>
      </c>
      <c r="X16" s="407">
        <f t="shared" si="5"/>
        <v>7.1910021114181433E-2</v>
      </c>
      <c r="Y16" s="416"/>
      <c r="Z16" s="98">
        <f>+IF(F16=0,"",'Ark1'!T73)</f>
        <v>7.7328244274809181</v>
      </c>
      <c r="AA16" s="407">
        <f t="shared" si="6"/>
        <v>0.32856910833198238</v>
      </c>
      <c r="AB16" s="297">
        <f>+IF(F16=0,"",'Ark1'!W73)</f>
        <v>30.534351145038183</v>
      </c>
      <c r="AC16" s="104">
        <f>+IF(F16=0,"",'Ark1'!X73)</f>
        <v>97.709923664122172</v>
      </c>
      <c r="AD16" s="104">
        <f>+IF(F16=0,"",'Ark1'!Y73)</f>
        <v>88.549618320610705</v>
      </c>
      <c r="AE16" s="99">
        <f>+IF(F16=0,"",'Ark1'!Z73)</f>
        <v>8.1445702663632016</v>
      </c>
      <c r="AF16" s="297">
        <f>+IF(F16=0,"",'Ark1'!AA73)</f>
        <v>1.728767487493432</v>
      </c>
      <c r="AG16" s="298">
        <f>+IF(F16=0,"",'Ark1'!AB73)</f>
        <v>1.7940717793129004</v>
      </c>
      <c r="AH16" s="298">
        <f>+IF(F16=0,"",'Ark1'!AC73)</f>
        <v>61.12063519507339</v>
      </c>
      <c r="AI16" s="98">
        <f t="shared" si="7"/>
        <v>4.2569230769230773</v>
      </c>
      <c r="AJ16" s="99"/>
      <c r="AK16" s="25"/>
      <c r="AU16"/>
      <c r="AY16"/>
      <c r="AZ16"/>
      <c r="BA16"/>
      <c r="BB16"/>
      <c r="BC16"/>
      <c r="BD16"/>
      <c r="BH16"/>
      <c r="BI16"/>
      <c r="BJ16"/>
    </row>
    <row r="17" spans="1:62" ht="15.6">
      <c r="A17" s="25"/>
      <c r="B17" s="121">
        <f>+'Ark1'!C74</f>
        <v>2024</v>
      </c>
      <c r="C17" s="97">
        <f>+'Ark1'!E74</f>
        <v>8</v>
      </c>
      <c r="D17" s="555">
        <f>+IF(F17=0,"",'Ark1'!Q74)</f>
        <v>83</v>
      </c>
      <c r="E17" s="403">
        <f t="shared" si="0"/>
        <v>-55</v>
      </c>
      <c r="F17" s="302">
        <f>+'Ark1'!R74</f>
        <v>302</v>
      </c>
      <c r="G17" s="403">
        <f t="shared" si="1"/>
        <v>-303</v>
      </c>
      <c r="H17" s="99">
        <f>+IF(F17=0,"",'Ark1'!AG74)</f>
        <v>0.33070936904278142</v>
      </c>
      <c r="I17" s="410">
        <f t="shared" si="2"/>
        <v>-0.28419400489289398</v>
      </c>
      <c r="J17" s="99">
        <f>+IF(F17=0,"",'Ark1'!AH74)</f>
        <v>0.33112582781456951</v>
      </c>
      <c r="K17" s="101"/>
      <c r="L17" s="355">
        <f>+'Ark1'!AI74</f>
        <v>272</v>
      </c>
      <c r="M17" s="476"/>
      <c r="N17" s="495">
        <f t="shared" si="8"/>
        <v>90.066225165562912</v>
      </c>
      <c r="O17" s="101"/>
      <c r="P17" s="57">
        <f>+IF(F17=0,"",'Ark1'!U74)</f>
        <v>33.874834437086115</v>
      </c>
      <c r="Q17" s="410">
        <f t="shared" si="9"/>
        <v>-0.64781019101310733</v>
      </c>
      <c r="R17" s="406"/>
      <c r="S17" s="148">
        <f>+IF(L17=0,"",'Ark1'!AJ74)</f>
        <v>114.5889705882353</v>
      </c>
      <c r="T17" s="416"/>
      <c r="U17" s="22">
        <f>+IF(L17=0,"",'Ark1'!AK74)</f>
        <v>22.233680382105121</v>
      </c>
      <c r="V17" s="406"/>
      <c r="W17" s="5">
        <f>+IF(F17=0,"",'Ark1'!S74)</f>
        <v>7.8344370860927155</v>
      </c>
      <c r="X17" s="407">
        <f t="shared" si="5"/>
        <v>-3.0025723824641304E-2</v>
      </c>
      <c r="Y17" s="416"/>
      <c r="Z17" s="98">
        <f>+IF(F17=0,"",'Ark1'!T74)</f>
        <v>7.0860927152317892</v>
      </c>
      <c r="AA17" s="407">
        <f t="shared" si="6"/>
        <v>-0.4527502599748221</v>
      </c>
      <c r="AB17" s="297">
        <f>+IF(F17=0,"",'Ark1'!W74)</f>
        <v>25.496688741721854</v>
      </c>
      <c r="AC17" s="104">
        <f>+IF(F17=0,"",'Ark1'!X74)</f>
        <v>99.66887417218544</v>
      </c>
      <c r="AD17" s="104">
        <f>+IF(F17=0,"",'Ark1'!Y74)</f>
        <v>94.039735099337747</v>
      </c>
      <c r="AE17" s="99">
        <f>+IF(F17=0,"",'Ark1'!Z74)</f>
        <v>7.1562524742981806</v>
      </c>
      <c r="AF17" s="297">
        <f>+IF(F17=0,"",'Ark1'!AA74)</f>
        <v>1.7470143445930908</v>
      </c>
      <c r="AG17" s="298">
        <f>+IF(F17=0,"",'Ark1'!AB74)</f>
        <v>1.9065602928688821</v>
      </c>
      <c r="AH17" s="298">
        <f>+IF(F17=0,"",'Ark1'!AC74)</f>
        <v>78.295388400217504</v>
      </c>
      <c r="AI17" s="98">
        <f t="shared" si="7"/>
        <v>4.3238377007607802</v>
      </c>
      <c r="AJ17" s="99"/>
      <c r="AK17" s="25"/>
      <c r="AU17"/>
      <c r="AY17"/>
      <c r="AZ17"/>
      <c r="BA17"/>
      <c r="BB17"/>
      <c r="BC17"/>
      <c r="BD17"/>
      <c r="BH17"/>
      <c r="BI17"/>
      <c r="BJ17"/>
    </row>
    <row r="18" spans="1:62" ht="15.6">
      <c r="A18" s="25"/>
      <c r="B18" s="121">
        <f>+'Ark1'!C75</f>
        <v>2024</v>
      </c>
      <c r="C18" s="97">
        <f>+'Ark1'!E75</f>
        <v>9</v>
      </c>
      <c r="D18" s="555">
        <f>+IF(F18=0,"",'Ark1'!Q75)</f>
        <v>50</v>
      </c>
      <c r="E18" s="403">
        <f t="shared" si="0"/>
        <v>-106</v>
      </c>
      <c r="F18" s="302">
        <f>+'Ark1'!R75</f>
        <v>162</v>
      </c>
      <c r="G18" s="403">
        <f t="shared" si="1"/>
        <v>-707</v>
      </c>
      <c r="H18" s="99">
        <f>+IF(F18=0,"",'Ark1'!AG75)</f>
        <v>0.177522482463533</v>
      </c>
      <c r="I18" s="410">
        <f t="shared" si="2"/>
        <v>-0.68925156898621587</v>
      </c>
      <c r="J18" s="99">
        <f>+IF(F18=0,"",'Ark1'!AH75)</f>
        <v>0</v>
      </c>
      <c r="K18" s="101"/>
      <c r="L18" s="355">
        <f>+'Ark1'!AI75</f>
        <v>109</v>
      </c>
      <c r="M18" s="476"/>
      <c r="N18" s="495">
        <f t="shared" si="8"/>
        <v>67.283950617283949</v>
      </c>
      <c r="O18" s="101"/>
      <c r="P18" s="57">
        <f>+IF(F18=0,"",'Ark1'!U75)</f>
        <v>33.898148148148152</v>
      </c>
      <c r="Q18" s="410">
        <f t="shared" si="9"/>
        <v>1.8516387503758835E-2</v>
      </c>
      <c r="R18" s="406"/>
      <c r="S18" s="148">
        <f>+IF(L18=0,"",'Ark1'!AJ75)</f>
        <v>114.00917431192664</v>
      </c>
      <c r="T18" s="416"/>
      <c r="U18" s="22">
        <f>+IF(L18=0,"",'Ark1'!AK75)</f>
        <v>22.804600755130764</v>
      </c>
      <c r="V18" s="406"/>
      <c r="W18" s="5">
        <f>+IF(F18=0,"",'Ark1'!S75)</f>
        <v>7.6666666666666687</v>
      </c>
      <c r="X18" s="407">
        <f t="shared" si="5"/>
        <v>-0.20214806290755671</v>
      </c>
      <c r="Y18" s="416"/>
      <c r="Z18" s="98">
        <f>+IF(F18=0,"",'Ark1'!T75)</f>
        <v>7.598765432098765</v>
      </c>
      <c r="AA18" s="407">
        <f t="shared" si="6"/>
        <v>5.6763130602795364E-2</v>
      </c>
      <c r="AB18" s="297">
        <f>+IF(F18=0,"",'Ark1'!W75)</f>
        <v>33.333333333333343</v>
      </c>
      <c r="AC18" s="104">
        <f>+IF(F18=0,"",'Ark1'!X75)</f>
        <v>96.296296296296291</v>
      </c>
      <c r="AD18" s="104">
        <f>+IF(F18=0,"",'Ark1'!Y75)</f>
        <v>87.037037037037052</v>
      </c>
      <c r="AE18" s="99">
        <f>+IF(F18=0,"",'Ark1'!Z75)</f>
        <v>8.5752692951431158</v>
      </c>
      <c r="AF18" s="297">
        <f>+IF(F18=0,"",'Ark1'!AA75)</f>
        <v>1.8392161508052027</v>
      </c>
      <c r="AG18" s="298">
        <f>+IF(F18=0,"",'Ark1'!AB75)</f>
        <v>2.3159667915464155</v>
      </c>
      <c r="AH18" s="298">
        <f>+IF(F18=0,"",'Ark1'!AC75)</f>
        <v>75.228157444157091</v>
      </c>
      <c r="AI18" s="98">
        <f t="shared" si="7"/>
        <v>4.4214975845410622</v>
      </c>
      <c r="AJ18" s="99"/>
      <c r="AK18" s="25"/>
      <c r="AU18"/>
      <c r="AY18"/>
      <c r="AZ18"/>
      <c r="BA18"/>
      <c r="BB18"/>
      <c r="BC18"/>
      <c r="BD18"/>
      <c r="BH18"/>
      <c r="BI18"/>
      <c r="BJ18"/>
    </row>
    <row r="19" spans="1:62" ht="15.6">
      <c r="A19" s="25"/>
      <c r="B19" s="121">
        <f>+'Ark1'!C76</f>
        <v>2024</v>
      </c>
      <c r="C19" s="97">
        <f>+'Ark1'!E76</f>
        <v>10</v>
      </c>
      <c r="D19" s="555">
        <f>+IF(F19=0,"",'Ark1'!Q76)</f>
        <v>1246</v>
      </c>
      <c r="E19" s="403">
        <f t="shared" si="0"/>
        <v>4</v>
      </c>
      <c r="F19" s="302">
        <f>+'Ark1'!R76</f>
        <v>5584</v>
      </c>
      <c r="G19" s="403">
        <f t="shared" si="1"/>
        <v>172</v>
      </c>
      <c r="H19" s="99">
        <f>+IF(F19=0,"",'Ark1'!AG76)</f>
        <v>6.4726995539874768</v>
      </c>
      <c r="I19" s="410">
        <f t="shared" si="2"/>
        <v>0.90829389269704119</v>
      </c>
      <c r="J19" s="99">
        <f>+IF(F19=0,"",'Ark1'!AH76)</f>
        <v>1.6117478510028651</v>
      </c>
      <c r="K19" s="101"/>
      <c r="L19" s="355">
        <f>+'Ark1'!AI76</f>
        <v>5225</v>
      </c>
      <c r="M19" s="476"/>
      <c r="N19" s="495">
        <f t="shared" si="8"/>
        <v>93.570916905444122</v>
      </c>
      <c r="O19" s="101"/>
      <c r="P19" s="57">
        <f>+IF(F19=0,"",'Ark1'!U76)</f>
        <v>35.857306590257814</v>
      </c>
      <c r="Q19" s="410">
        <f t="shared" si="9"/>
        <v>0.93414509727924155</v>
      </c>
      <c r="R19" s="406"/>
      <c r="S19" s="148">
        <f>+IF(L19=0,"",'Ark1'!AJ76)</f>
        <v>115.7802296650717</v>
      </c>
      <c r="T19" s="416"/>
      <c r="U19" s="22">
        <f>+IF(L19=0,"",'Ark1'!AK76)</f>
        <v>22.981154836259822</v>
      </c>
      <c r="V19" s="406"/>
      <c r="W19" s="5">
        <f>+IF(F19=0,"",'Ark1'!S76)</f>
        <v>8.1412965616045856</v>
      </c>
      <c r="X19" s="407">
        <f t="shared" si="5"/>
        <v>0.32902752982336025</v>
      </c>
      <c r="Y19" s="416"/>
      <c r="Z19" s="98">
        <f>+IF(F19=0,"",'Ark1'!T76)</f>
        <v>7.9584527220630381</v>
      </c>
      <c r="AA19" s="407">
        <f t="shared" si="6"/>
        <v>0.2396796252411626</v>
      </c>
      <c r="AB19" s="297">
        <f>+IF(F19=0,"",'Ark1'!W76)</f>
        <v>39.523638968481379</v>
      </c>
      <c r="AC19" s="104">
        <f>+IF(F19=0,"",'Ark1'!X76)</f>
        <v>99.08667621776506</v>
      </c>
      <c r="AD19" s="104">
        <f>+IF(F19=0,"",'Ark1'!Y76)</f>
        <v>94.555873925501444</v>
      </c>
      <c r="AE19" s="99">
        <f>+IF(F19=0,"",'Ark1'!Z76)</f>
        <v>8.7706322639831011</v>
      </c>
      <c r="AF19" s="297">
        <f>+IF(F19=0,"",'Ark1'!AA76)</f>
        <v>1.7207188586638005</v>
      </c>
      <c r="AG19" s="298">
        <f>+IF(F19=0,"",'Ark1'!AB76)</f>
        <v>2.3231256513967158</v>
      </c>
      <c r="AH19" s="298">
        <f>+IF(F19=0,"",'Ark1'!AC76)</f>
        <v>69.909801260389045</v>
      </c>
      <c r="AI19" s="98">
        <f t="shared" si="7"/>
        <v>4.4043729790369683</v>
      </c>
      <c r="AJ19" s="99"/>
      <c r="AK19" s="25"/>
      <c r="AU19"/>
      <c r="AY19"/>
      <c r="AZ19"/>
      <c r="BA19"/>
      <c r="BB19"/>
      <c r="BC19"/>
      <c r="BD19"/>
      <c r="BH19"/>
      <c r="BI19"/>
      <c r="BJ19"/>
    </row>
    <row r="20" spans="1:62" ht="15.6">
      <c r="A20" s="25"/>
      <c r="B20" s="121">
        <f>+'Ark1'!C77</f>
        <v>2024</v>
      </c>
      <c r="C20" s="97">
        <f>+'Ark1'!E77</f>
        <v>11</v>
      </c>
      <c r="D20" s="555">
        <f>+IF(F20=0,"",'Ark1'!Q77)</f>
        <v>765</v>
      </c>
      <c r="E20" s="403">
        <f t="shared" si="0"/>
        <v>81</v>
      </c>
      <c r="F20" s="302">
        <f>+'Ark1'!R77</f>
        <v>3194</v>
      </c>
      <c r="G20" s="403">
        <f t="shared" si="1"/>
        <v>60</v>
      </c>
      <c r="H20" s="99">
        <f>+IF(F20=0,"",'Ark1'!AG77)</f>
        <v>3.6656202489743439</v>
      </c>
      <c r="I20" s="410">
        <f t="shared" si="2"/>
        <v>0.53026426915443237</v>
      </c>
      <c r="J20" s="99">
        <f>+IF(F20=0,"",'Ark1'!AH77)</f>
        <v>2.128991859737007</v>
      </c>
      <c r="K20" s="101"/>
      <c r="L20" s="355">
        <f>+'Ark1'!AI77</f>
        <v>2559</v>
      </c>
      <c r="M20" s="476"/>
      <c r="N20" s="495">
        <f t="shared" si="8"/>
        <v>80.118973074514713</v>
      </c>
      <c r="O20" s="101"/>
      <c r="P20" s="57">
        <f>+IF(F20=0,"",'Ark1'!U77)</f>
        <v>35.501784596117645</v>
      </c>
      <c r="Q20" s="410">
        <f t="shared" si="9"/>
        <v>1.5204508373428212</v>
      </c>
      <c r="R20" s="406"/>
      <c r="S20" s="148">
        <f>+IF(L20=0,"",'Ark1'!AJ77)</f>
        <v>115.70320437670978</v>
      </c>
      <c r="T20" s="416"/>
      <c r="U20" s="22">
        <f>+IF(L20=0,"",'Ark1'!AK77)</f>
        <v>22.64829529910125</v>
      </c>
      <c r="V20" s="406"/>
      <c r="W20" s="5">
        <f>+IF(F20=0,"",'Ark1'!S77)</f>
        <v>8.0563556668753904</v>
      </c>
      <c r="X20" s="407">
        <f t="shared" si="5"/>
        <v>0.44084832801131846</v>
      </c>
      <c r="Y20" s="416"/>
      <c r="Z20" s="98">
        <f>+IF(F20=0,"",'Ark1'!T77)</f>
        <v>7.7589229805886015</v>
      </c>
      <c r="AA20" s="407">
        <f t="shared" si="6"/>
        <v>0.23084384848904627</v>
      </c>
      <c r="AB20" s="297">
        <f>+IF(F20=0,"",'Ark1'!W77)</f>
        <v>36.725109580463368</v>
      </c>
      <c r="AC20" s="289">
        <f>+IF(F20=0,"",'Ark1'!X77)</f>
        <v>99.279899812147818</v>
      </c>
      <c r="AD20" s="289">
        <f>+IF(F20=0,"",'Ark1'!Y77)</f>
        <v>93.675641828428354</v>
      </c>
      <c r="AE20" s="289">
        <f>+IF(F20=0,"",'Ark1'!Z77)</f>
        <v>8.0764835585297998</v>
      </c>
      <c r="AF20" s="297">
        <f>+IF(F20=0,"",'Ark1'!AA77)</f>
        <v>1.6903216320497492</v>
      </c>
      <c r="AG20" s="298">
        <f>+IF(F20=0,"",'Ark1'!AB77)</f>
        <v>2.1374475715631842</v>
      </c>
      <c r="AH20" s="298">
        <f>+IF(F20=0,"",'Ark1'!AC77)</f>
        <v>75.622328868272945</v>
      </c>
      <c r="AI20" s="98">
        <f t="shared" si="7"/>
        <v>4.4066803979480715</v>
      </c>
      <c r="AJ20" s="99"/>
      <c r="AK20" s="25"/>
      <c r="AU20"/>
      <c r="AY20"/>
      <c r="AZ20"/>
      <c r="BA20"/>
      <c r="BB20"/>
      <c r="BC20"/>
      <c r="BD20"/>
      <c r="BH20"/>
      <c r="BI20"/>
      <c r="BJ20"/>
    </row>
    <row r="21" spans="1:62" ht="15.6">
      <c r="A21" s="25"/>
      <c r="B21" s="121">
        <f>+'Ark1'!C78</f>
        <v>2024</v>
      </c>
      <c r="C21" s="97">
        <f>+'Ark1'!E78</f>
        <v>12</v>
      </c>
      <c r="D21" s="555">
        <f>+IF(F21=0,"",'Ark1'!Q78)</f>
        <v>546</v>
      </c>
      <c r="E21" s="403">
        <f t="shared" si="0"/>
        <v>131</v>
      </c>
      <c r="F21" s="302">
        <f>+'Ark1'!R78</f>
        <v>2068</v>
      </c>
      <c r="G21" s="403">
        <f t="shared" si="1"/>
        <v>279</v>
      </c>
      <c r="H21" s="99">
        <f>+IF(F21=0,"",'Ark1'!AG78)</f>
        <v>2.2890750695591406</v>
      </c>
      <c r="I21" s="410">
        <f t="shared" si="2"/>
        <v>0.59009029368899313</v>
      </c>
      <c r="J21" s="99">
        <f>+IF(F21=0,"",'Ark1'!AH78)</f>
        <v>1.1605415860735011</v>
      </c>
      <c r="K21" s="101"/>
      <c r="L21" s="355">
        <f>+'Ark1'!AI78</f>
        <v>1614</v>
      </c>
      <c r="M21" s="476"/>
      <c r="N21" s="495">
        <f t="shared" si="8"/>
        <v>78.046421663442942</v>
      </c>
      <c r="O21" s="101"/>
      <c r="P21" s="57">
        <f>+IF(F21=0,"",'Ark1'!U78)</f>
        <v>34.241054158607433</v>
      </c>
      <c r="Q21" s="410">
        <f t="shared" si="9"/>
        <v>1.9834800948846549</v>
      </c>
      <c r="R21" s="406"/>
      <c r="S21" s="148">
        <f>+IF(L21=0,"",'Ark1'!AJ78)</f>
        <v>114.23339529120204</v>
      </c>
      <c r="T21" s="416"/>
      <c r="U21" s="22">
        <f>+IF(L21=0,"",'Ark1'!AK78)</f>
        <v>22.412442091294512</v>
      </c>
      <c r="V21" s="406"/>
      <c r="W21" s="5">
        <f>+IF(F21=0,"",'Ark1'!S78)</f>
        <v>7.8916827852998068</v>
      </c>
      <c r="X21" s="407">
        <f t="shared" si="5"/>
        <v>0.38749049910640565</v>
      </c>
      <c r="Y21" s="416"/>
      <c r="Z21" s="98">
        <f>+IF(F21=0,"",'Ark1'!T78)</f>
        <v>7.7287234042553212</v>
      </c>
      <c r="AA21" s="407">
        <f t="shared" si="6"/>
        <v>0.44532485758120099</v>
      </c>
      <c r="AB21" s="297">
        <f>+IF(F21=0,"",'Ark1'!W78)</f>
        <v>35.154738878143142</v>
      </c>
      <c r="AC21" s="289">
        <f>+IF(F21=0,"",'Ark1'!X78)</f>
        <v>97.195357833655692</v>
      </c>
      <c r="AD21" s="289">
        <f>+IF(F21=0,"",'Ark1'!Y78)</f>
        <v>90.425531914893611</v>
      </c>
      <c r="AE21" s="289">
        <f>+IF(F21=0,"",'Ark1'!Z78)</f>
        <v>8.5946376973047496</v>
      </c>
      <c r="AF21" s="297">
        <f>+IF(F21=0,"",'Ark1'!AA78)</f>
        <v>1.8366219916957951</v>
      </c>
      <c r="AG21" s="298">
        <f>+IF(F21=0,"",'Ark1'!AB78)</f>
        <v>2.0975731844015164</v>
      </c>
      <c r="AH21" s="298">
        <f>+IF(F21=0,"",'Ark1'!AC78)</f>
        <v>77.561927601266319</v>
      </c>
      <c r="AI21" s="98">
        <f t="shared" si="7"/>
        <v>4.3388786764705989</v>
      </c>
      <c r="AJ21" s="99"/>
      <c r="AK21" s="25"/>
      <c r="AU21"/>
      <c r="AY21"/>
      <c r="AZ21"/>
      <c r="BA21"/>
      <c r="BB21"/>
      <c r="BC21"/>
      <c r="BD21"/>
      <c r="BH21"/>
      <c r="BI21"/>
      <c r="BJ21"/>
    </row>
    <row r="22" spans="1:62" ht="15.6">
      <c r="A22" s="25"/>
      <c r="B22" s="121">
        <f>+'Ark1'!C79</f>
        <v>2024</v>
      </c>
      <c r="C22" s="97">
        <f>+'Ark1'!E79</f>
        <v>13</v>
      </c>
      <c r="D22" s="555" t="str">
        <f>+IF(F22=0,"",'Ark1'!Q79)</f>
        <v/>
      </c>
      <c r="E22" s="403" t="str">
        <f t="shared" si="0"/>
        <v/>
      </c>
      <c r="F22" s="302">
        <f>+'Ark1'!R79</f>
        <v>0</v>
      </c>
      <c r="G22" s="403" t="str">
        <f t="shared" si="1"/>
        <v/>
      </c>
      <c r="H22" s="99" t="str">
        <f>+IF(F22=0,"",'Ark1'!AG79)</f>
        <v/>
      </c>
      <c r="I22" s="410" t="str">
        <f t="shared" si="2"/>
        <v/>
      </c>
      <c r="J22" s="99" t="str">
        <f>+IF(F22=0,"",'Ark1'!AH79)</f>
        <v/>
      </c>
      <c r="K22" s="101"/>
      <c r="L22" s="355">
        <f>+'Ark1'!AI79</f>
        <v>0</v>
      </c>
      <c r="M22" s="476"/>
      <c r="N22" s="495" t="e">
        <f t="shared" si="8"/>
        <v>#DIV/0!</v>
      </c>
      <c r="O22" s="101"/>
      <c r="P22" s="57" t="str">
        <f>+IF(F22=0,"",'Ark1'!U79)</f>
        <v/>
      </c>
      <c r="Q22" s="410" t="str">
        <f t="shared" si="9"/>
        <v/>
      </c>
      <c r="R22" s="406"/>
      <c r="S22" s="148" t="str">
        <f>+IF(L22=0,"",'Ark1'!AJ79)</f>
        <v/>
      </c>
      <c r="T22" s="416"/>
      <c r="U22" s="22" t="str">
        <f>+IF(L22=0,"",'Ark1'!AK79)</f>
        <v/>
      </c>
      <c r="V22" s="406"/>
      <c r="W22" s="5" t="str">
        <f>+IF(F22=0,"",'Ark1'!S79)</f>
        <v/>
      </c>
      <c r="X22" s="407" t="str">
        <f t="shared" si="5"/>
        <v/>
      </c>
      <c r="Y22" s="416"/>
      <c r="Z22" s="98" t="str">
        <f>+IF(F22=0,"",'Ark1'!T79)</f>
        <v/>
      </c>
      <c r="AA22" s="407" t="str">
        <f t="shared" si="6"/>
        <v/>
      </c>
      <c r="AB22" s="297" t="str">
        <f>+IF(F22=0,"",'Ark1'!W79)</f>
        <v/>
      </c>
      <c r="AC22" s="289" t="str">
        <f>+IF(F22=0,"",'Ark1'!X79)</f>
        <v/>
      </c>
      <c r="AD22" s="289" t="str">
        <f>+IF(F22=0,"",'Ark1'!Y79)</f>
        <v/>
      </c>
      <c r="AE22" s="289" t="str">
        <f>+IF(F22=0,"",'Ark1'!Z79)</f>
        <v/>
      </c>
      <c r="AF22" s="297" t="str">
        <f>+IF(F22=0,"",'Ark1'!AA79)</f>
        <v/>
      </c>
      <c r="AG22" s="298" t="str">
        <f>+IF(F22=0,"",'Ark1'!AB79)</f>
        <v/>
      </c>
      <c r="AH22" s="298" t="str">
        <f>+IF(F22=0,"",'Ark1'!AC79)</f>
        <v/>
      </c>
      <c r="AI22" s="98" t="str">
        <f t="shared" si="7"/>
        <v/>
      </c>
      <c r="AJ22" s="99"/>
      <c r="AK22" s="25"/>
      <c r="AU22"/>
      <c r="AY22"/>
      <c r="AZ22"/>
      <c r="BA22"/>
      <c r="BB22"/>
      <c r="BC22"/>
      <c r="BD22"/>
      <c r="BH22"/>
      <c r="BI22"/>
      <c r="BJ22"/>
    </row>
    <row r="23" spans="1:62" ht="15.6">
      <c r="A23" s="25"/>
      <c r="B23" s="121">
        <f>+'Ark1'!C80</f>
        <v>2024</v>
      </c>
      <c r="C23" s="97">
        <f>+'Ark1'!E80</f>
        <v>14</v>
      </c>
      <c r="D23" s="555">
        <f>+IF(F23=0,"",'Ark1'!Q80)</f>
        <v>82</v>
      </c>
      <c r="E23" s="403">
        <f t="shared" si="0"/>
        <v>81</v>
      </c>
      <c r="F23" s="302">
        <f>+'Ark1'!R80</f>
        <v>316</v>
      </c>
      <c r="G23" s="403">
        <f t="shared" si="1"/>
        <v>315</v>
      </c>
      <c r="H23" s="99">
        <f>+IF(F23=0,"",'Ark1'!AG80)</f>
        <v>0.35319910610002997</v>
      </c>
      <c r="I23" s="410">
        <f t="shared" si="2"/>
        <v>0.35236299154497575</v>
      </c>
      <c r="J23" s="99">
        <f>+IF(F23=0,"",'Ark1'!AH80)</f>
        <v>0.31645569620253161</v>
      </c>
      <c r="K23" s="101"/>
      <c r="L23" s="355">
        <f>+'Ark1'!AI80</f>
        <v>158</v>
      </c>
      <c r="M23" s="476"/>
      <c r="N23" s="495">
        <f t="shared" si="8"/>
        <v>50</v>
      </c>
      <c r="O23" s="101"/>
      <c r="P23" s="57">
        <f>+IF(F23=0,"",'Ark1'!U80)</f>
        <v>34.57563291139239</v>
      </c>
      <c r="Q23" s="410">
        <f t="shared" si="9"/>
        <v>6.1756329113923911</v>
      </c>
      <c r="R23" s="406"/>
      <c r="S23" s="148">
        <f>+IF(L23=0,"",'Ark1'!AJ80)</f>
        <v>115.6708860759494</v>
      </c>
      <c r="T23" s="416"/>
      <c r="U23" s="22">
        <f>+IF(L23=0,"",'Ark1'!AK80)</f>
        <v>23.375235596862407</v>
      </c>
      <c r="V23" s="406"/>
      <c r="W23" s="5">
        <f>+IF(F23=0,"",'Ark1'!S80)</f>
        <v>7.6898734177215218</v>
      </c>
      <c r="X23" s="407">
        <f t="shared" si="5"/>
        <v>0.68987341772152178</v>
      </c>
      <c r="Y23" s="416"/>
      <c r="Z23" s="98">
        <f>+IF(F23=0,"",'Ark1'!T80)</f>
        <v>7.9873417721519004</v>
      </c>
      <c r="AA23" s="407">
        <f t="shared" si="6"/>
        <v>1.9873417721519004</v>
      </c>
      <c r="AB23" s="297">
        <f>+IF(F23=0,"",'Ark1'!W80)</f>
        <v>38.924050632911388</v>
      </c>
      <c r="AC23" s="289">
        <f>+IF(F23=0,"",'Ark1'!X80)</f>
        <v>98.101265822784811</v>
      </c>
      <c r="AD23" s="289">
        <f>+IF(F23=0,"",'Ark1'!Y80)</f>
        <v>92.088607594936704</v>
      </c>
      <c r="AE23" s="289">
        <f>+IF(F23=0,"",'Ark1'!Z80)</f>
        <v>8.6434365186879241</v>
      </c>
      <c r="AF23" s="297">
        <f>+IF(F23=0,"",'Ark1'!AA80)</f>
        <v>1.9222280674963088</v>
      </c>
      <c r="AG23" s="298">
        <f>+IF(F23=0,"",'Ark1'!AB80)</f>
        <v>2.2075455806815714</v>
      </c>
      <c r="AH23" s="298">
        <f>+IF(F23=0,"",'Ark1'!AC80)</f>
        <v>80.166219698639011</v>
      </c>
      <c r="AI23" s="98">
        <f t="shared" si="7"/>
        <v>4.4962551440329186</v>
      </c>
      <c r="AJ23" s="99"/>
      <c r="AK23" s="25"/>
      <c r="AU23"/>
      <c r="AY23"/>
      <c r="AZ23"/>
      <c r="BA23"/>
      <c r="BB23"/>
      <c r="BC23"/>
      <c r="BD23"/>
      <c r="BH23"/>
      <c r="BI23"/>
      <c r="BJ23"/>
    </row>
    <row r="24" spans="1:62" ht="15.6">
      <c r="A24" s="25"/>
      <c r="B24" s="121">
        <f>+'Ark1'!C81</f>
        <v>2024</v>
      </c>
      <c r="C24" s="97">
        <f>+'Ark1'!E81</f>
        <v>15</v>
      </c>
      <c r="D24" s="555">
        <f>+IF(F24=0,"",'Ark1'!Q81)</f>
        <v>209</v>
      </c>
      <c r="E24" s="403">
        <f t="shared" si="0"/>
        <v>104</v>
      </c>
      <c r="F24" s="302">
        <f>+'Ark1'!R81</f>
        <v>749</v>
      </c>
      <c r="G24" s="403">
        <f t="shared" si="1"/>
        <v>500</v>
      </c>
      <c r="H24" s="99">
        <f>+IF(F24=0,"",'Ark1'!AG81)</f>
        <v>0.75962424650329341</v>
      </c>
      <c r="I24" s="410">
        <f t="shared" si="2"/>
        <v>0.51758674720710918</v>
      </c>
      <c r="J24" s="99">
        <f>+IF(F24=0,"",'Ark1'!AH81)</f>
        <v>0.93457943925233611</v>
      </c>
      <c r="K24" s="101"/>
      <c r="L24" s="355">
        <f>+'Ark1'!AI81</f>
        <v>658</v>
      </c>
      <c r="M24" s="476"/>
      <c r="N24" s="495">
        <f t="shared" si="8"/>
        <v>87.850467289719631</v>
      </c>
      <c r="O24" s="101"/>
      <c r="P24" s="57">
        <f>+IF(F24=0,"",'Ark1'!U81)</f>
        <v>31.372897196261697</v>
      </c>
      <c r="Q24" s="410">
        <f t="shared" si="9"/>
        <v>-1.6439702736178177</v>
      </c>
      <c r="R24" s="406"/>
      <c r="S24" s="148">
        <f>+IF(L24=0,"",'Ark1'!AJ81)</f>
        <v>113.1785714285715</v>
      </c>
      <c r="T24" s="416"/>
      <c r="U24" s="22">
        <f>+IF(L24=0,"",'Ark1'!AK81)</f>
        <v>21.885817917756381</v>
      </c>
      <c r="V24" s="406"/>
      <c r="W24" s="5">
        <f>+IF(F24=0,"",'Ark1'!S81)</f>
        <v>7.6154873164218948</v>
      </c>
      <c r="X24" s="407">
        <f t="shared" si="5"/>
        <v>0.25002546903233291</v>
      </c>
      <c r="Y24" s="416"/>
      <c r="Z24" s="98">
        <f>+IF(F24=0,"",'Ark1'!T81)</f>
        <v>7.6528704939919869</v>
      </c>
      <c r="AA24" s="407">
        <f t="shared" si="6"/>
        <v>0.41592270282732891</v>
      </c>
      <c r="AB24" s="99">
        <f>+IF(F24=0,"",'Ark1'!W81)</f>
        <v>36.315086782376511</v>
      </c>
      <c r="AC24" s="289">
        <f>+IF(F24=0,"",'Ark1'!X81)</f>
        <v>91.722296395193581</v>
      </c>
      <c r="AD24" s="289">
        <f>+IF(F24=0,"",'Ark1'!Y81)</f>
        <v>77.303070761014709</v>
      </c>
      <c r="AE24" s="289">
        <f>+IF(F24=0,"",'Ark1'!Z81)</f>
        <v>10.197521873176639</v>
      </c>
      <c r="AF24" s="99">
        <f>+IF(F24=0,"",'Ark1'!AA81)</f>
        <v>1.9897133147615171</v>
      </c>
      <c r="AG24" s="98">
        <f>+IF(F24=0,"",'Ark1'!AB81)</f>
        <v>2.1953179722421874</v>
      </c>
      <c r="AH24" s="98">
        <f>+IF(F24=0,"",'Ark1'!AC81)</f>
        <v>79.429764403437247</v>
      </c>
      <c r="AI24" s="98">
        <f t="shared" si="7"/>
        <v>4.1196178120617137</v>
      </c>
      <c r="AJ24" s="99"/>
      <c r="AK24" s="25"/>
      <c r="AU24"/>
      <c r="AY24"/>
      <c r="AZ24"/>
      <c r="BA24"/>
      <c r="BB24"/>
      <c r="BC24"/>
      <c r="BD24"/>
      <c r="BH24"/>
      <c r="BI24"/>
      <c r="BJ24"/>
    </row>
    <row r="25" spans="1:62" ht="15.6">
      <c r="A25" s="25"/>
      <c r="B25" s="121">
        <f>+'Ark1'!C82</f>
        <v>2024</v>
      </c>
      <c r="C25" s="97">
        <f>+'Ark1'!E82</f>
        <v>16</v>
      </c>
      <c r="D25" s="555">
        <f>+IF(F25=0,"",'Ark1'!Q82)</f>
        <v>21</v>
      </c>
      <c r="E25" s="403">
        <f t="shared" si="0"/>
        <v>-34</v>
      </c>
      <c r="F25" s="302">
        <f>+'Ark1'!R82</f>
        <v>34</v>
      </c>
      <c r="G25" s="403">
        <f t="shared" si="1"/>
        <v>-105</v>
      </c>
      <c r="H25" s="99">
        <f>+IF(F25=0,"",'Ark1'!AG82)</f>
        <v>3.6448438309684639E-2</v>
      </c>
      <c r="I25" s="410">
        <f t="shared" si="2"/>
        <v>-0.10322685336438819</v>
      </c>
      <c r="J25" s="99">
        <f>+IF(F25=0,"",'Ark1'!AH82)</f>
        <v>0</v>
      </c>
      <c r="K25" s="101"/>
      <c r="L25" s="355">
        <f>+'Ark1'!AI82</f>
        <v>25</v>
      </c>
      <c r="M25" s="476"/>
      <c r="N25" s="495">
        <f t="shared" si="8"/>
        <v>73.529411764705884</v>
      </c>
      <c r="O25" s="101"/>
      <c r="P25" s="57">
        <f>+IF(F25=0,"",'Ark1'!U82)</f>
        <v>33.161764705882355</v>
      </c>
      <c r="Q25" s="410">
        <f t="shared" si="9"/>
        <v>-0.96988997037664149</v>
      </c>
      <c r="R25" s="406"/>
      <c r="S25" s="148">
        <f>+IF(L25=0,"",'Ark1'!AJ82)</f>
        <v>114.12</v>
      </c>
      <c r="T25" s="416"/>
      <c r="U25" s="22">
        <f>+IF(L25=0,"",'Ark1'!AK82)</f>
        <v>20.518059673356845</v>
      </c>
      <c r="V25" s="406"/>
      <c r="W25" s="5">
        <f>+IF(F25=0,"",'Ark1'!S82)</f>
        <v>7.4117647058823524</v>
      </c>
      <c r="X25" s="407">
        <f t="shared" si="5"/>
        <v>-0.19255184088023647</v>
      </c>
      <c r="Y25" s="416"/>
      <c r="Z25" s="98">
        <f>+IF(F25=0,"",'Ark1'!T82)</f>
        <v>7.7058823529411757</v>
      </c>
      <c r="AA25" s="407">
        <f t="shared" si="6"/>
        <v>-9.2678798137960428E-2</v>
      </c>
      <c r="AB25" s="99">
        <f>+IF(F25=0,"",'Ark1'!W82)</f>
        <v>35.294117647058826</v>
      </c>
      <c r="AC25" s="289">
        <f>+IF(F25=0,"",'Ark1'!X82)</f>
        <v>94.117647058823522</v>
      </c>
      <c r="AD25" s="289">
        <f>+IF(F25=0,"",'Ark1'!Y82)</f>
        <v>85.294117647058812</v>
      </c>
      <c r="AE25" s="289">
        <f>+IF(F25=0,"",'Ark1'!Z82)</f>
        <v>10.777673401279031</v>
      </c>
      <c r="AF25" s="99">
        <f>+IF(F25=0,"",'Ark1'!AA82)</f>
        <v>1.9869818534181789</v>
      </c>
      <c r="AG25" s="98">
        <f>+IF(F25=0,"",'Ark1'!AB82)</f>
        <v>2.1492736360523654</v>
      </c>
      <c r="AH25" s="98">
        <f>+IF(F25=0,"",'Ark1'!AC82)</f>
        <v>81.269883426575745</v>
      </c>
      <c r="AI25" s="98">
        <f t="shared" si="7"/>
        <v>4.4742063492063497</v>
      </c>
      <c r="AJ25" s="99"/>
      <c r="AK25" s="25"/>
      <c r="AU25"/>
      <c r="AY25"/>
      <c r="AZ25"/>
      <c r="BA25"/>
      <c r="BB25"/>
      <c r="BC25"/>
      <c r="BD25"/>
      <c r="BH25"/>
      <c r="BI25"/>
      <c r="BJ25"/>
    </row>
    <row r="26" spans="1:62" ht="15.6">
      <c r="A26" s="25"/>
      <c r="B26" s="121">
        <f>+'Ark1'!C83</f>
        <v>2024</v>
      </c>
      <c r="C26" s="97">
        <f>+'Ark1'!E83</f>
        <v>17</v>
      </c>
      <c r="D26" s="555">
        <f>+IF(F26=0,"",'Ark1'!Q83)</f>
        <v>59</v>
      </c>
      <c r="E26" s="403">
        <f t="shared" si="0"/>
        <v>-11</v>
      </c>
      <c r="F26" s="302">
        <f>+'Ark1'!R83</f>
        <v>140</v>
      </c>
      <c r="G26" s="403">
        <f t="shared" si="1"/>
        <v>-45</v>
      </c>
      <c r="H26" s="99">
        <f>+IF(F26=0,"",'Ark1'!AG83)</f>
        <v>0.1478658994876528</v>
      </c>
      <c r="I26" s="410">
        <f t="shared" si="2"/>
        <v>-3.4704424112968396E-2</v>
      </c>
      <c r="J26" s="99">
        <f>+IF(F26=0,"",'Ark1'!AH83)</f>
        <v>2.1428571428571423</v>
      </c>
      <c r="K26" s="101"/>
      <c r="L26" s="355">
        <f>+'Ark1'!AI83</f>
        <v>125</v>
      </c>
      <c r="M26" s="476"/>
      <c r="N26" s="495">
        <f t="shared" si="8"/>
        <v>89.285714285714292</v>
      </c>
      <c r="O26" s="101"/>
      <c r="P26" s="57">
        <f>+IF(F26=0,"",'Ark1'!U83)</f>
        <v>32.672142857142845</v>
      </c>
      <c r="Q26" s="410">
        <f t="shared" si="9"/>
        <v>-0.84839768339767829</v>
      </c>
      <c r="R26" s="406"/>
      <c r="S26" s="148">
        <f>+IF(L26=0,"",'Ark1'!AJ83)</f>
        <v>112.98240000000003</v>
      </c>
      <c r="T26" s="416"/>
      <c r="U26" s="22">
        <f>+IF(L26=0,"",'Ark1'!AK83)</f>
        <v>22.305239740201088</v>
      </c>
      <c r="V26" s="406"/>
      <c r="W26" s="5">
        <f>+IF(F26=0,"",'Ark1'!S83)</f>
        <v>7.8</v>
      </c>
      <c r="X26" s="407">
        <f t="shared" si="5"/>
        <v>1.621621621621383E-2</v>
      </c>
      <c r="Y26" s="416"/>
      <c r="Z26" s="98">
        <f>+IF(F26=0,"",'Ark1'!T83)</f>
        <v>7.35</v>
      </c>
      <c r="AA26" s="407">
        <f t="shared" si="6"/>
        <v>-0.55270270270270583</v>
      </c>
      <c r="AB26" s="99">
        <f>+IF(F26=0,"",'Ark1'!W83)</f>
        <v>23.571428571428577</v>
      </c>
      <c r="AC26" s="289">
        <f>+IF(F26=0,"",'Ark1'!X83)</f>
        <v>99.285714285714306</v>
      </c>
      <c r="AD26" s="289">
        <f>+IF(F26=0,"",'Ark1'!Y83)</f>
        <v>83.571428571428555</v>
      </c>
      <c r="AE26" s="289">
        <f>+IF(F26=0,"",'Ark1'!Z83)</f>
        <v>9.319986724830704</v>
      </c>
      <c r="AF26" s="99">
        <f>+IF(F26=0,"",'Ark1'!AA83)</f>
        <v>1.7121415161804143</v>
      </c>
      <c r="AG26" s="98">
        <f>+IF(F26=0,"",'Ark1'!AB83)</f>
        <v>1.9417407506814996</v>
      </c>
      <c r="AH26" s="98">
        <f>+IF(F26=0,"",'Ark1'!AC83)</f>
        <v>75.936468555641298</v>
      </c>
      <c r="AI26" s="98">
        <f t="shared" si="7"/>
        <v>4.1887362637362626</v>
      </c>
      <c r="AJ26" s="99"/>
      <c r="AK26" s="25"/>
      <c r="AU26"/>
      <c r="AY26"/>
      <c r="AZ26"/>
      <c r="BA26"/>
      <c r="BB26"/>
      <c r="BC26"/>
      <c r="BD26"/>
      <c r="BH26"/>
      <c r="BI26"/>
      <c r="BJ26"/>
    </row>
    <row r="27" spans="1:62" ht="15.6">
      <c r="A27" s="25"/>
      <c r="B27" s="121">
        <f>+'Ark1'!C84</f>
        <v>2024</v>
      </c>
      <c r="C27" s="97">
        <f>+'Ark1'!E84</f>
        <v>18</v>
      </c>
      <c r="D27" s="555">
        <f>+IF(F27=0,"",'Ark1'!Q84)</f>
        <v>90</v>
      </c>
      <c r="E27" s="403">
        <f t="shared" si="0"/>
        <v>4</v>
      </c>
      <c r="F27" s="302">
        <f>+'Ark1'!R84</f>
        <v>243</v>
      </c>
      <c r="G27" s="403">
        <f t="shared" si="1"/>
        <v>-8</v>
      </c>
      <c r="H27" s="99">
        <f>+IF(F27=0,"",'Ark1'!AG84)</f>
        <v>0.26460111507976131</v>
      </c>
      <c r="I27" s="410">
        <f t="shared" si="2"/>
        <v>3.1236998393019411E-4</v>
      </c>
      <c r="J27" s="99">
        <f>+IF(F27=0,"",'Ark1'!AH84)</f>
        <v>0</v>
      </c>
      <c r="K27" s="101"/>
      <c r="L27" s="355">
        <f>+'Ark1'!AI84</f>
        <v>232</v>
      </c>
      <c r="M27" s="476"/>
      <c r="N27" s="495">
        <f t="shared" si="8"/>
        <v>95.473251028806587</v>
      </c>
      <c r="O27" s="101"/>
      <c r="P27" s="57">
        <f>+IF(F27=0,"",'Ark1'!U84)</f>
        <v>33.683950617283941</v>
      </c>
      <c r="Q27" s="410">
        <f t="shared" si="9"/>
        <v>-2.0809896217598762</v>
      </c>
      <c r="R27" s="406"/>
      <c r="S27" s="148">
        <f>+IF(L27=0,"",'Ark1'!AJ84)</f>
        <v>113.77327586206899</v>
      </c>
      <c r="T27" s="416"/>
      <c r="U27" s="22">
        <f>+IF(L27=0,"",'Ark1'!AK84)</f>
        <v>22.299023097179887</v>
      </c>
      <c r="V27" s="406"/>
      <c r="W27" s="5">
        <f>+IF(F27=0,"",'Ark1'!S84)</f>
        <v>7.9259259259259247</v>
      </c>
      <c r="X27" s="407">
        <f t="shared" si="5"/>
        <v>1.3575328316362878E-2</v>
      </c>
      <c r="Y27" s="416"/>
      <c r="Z27" s="98">
        <f>+IF(F27=0,"",'Ark1'!T84)</f>
        <v>8.3950617283950617</v>
      </c>
      <c r="AA27" s="407">
        <f t="shared" si="6"/>
        <v>0.50661551325562204</v>
      </c>
      <c r="AB27" s="99">
        <f>+IF(F27=0,"",'Ark1'!W84)</f>
        <v>46.502057613168738</v>
      </c>
      <c r="AC27" s="289">
        <f>+IF(F27=0,"",'Ark1'!X84)</f>
        <v>97.942386831275755</v>
      </c>
      <c r="AD27" s="289">
        <f>+IF(F27=0,"",'Ark1'!Y84)</f>
        <v>83.950617283950621</v>
      </c>
      <c r="AE27" s="289">
        <f>+IF(F27=0,"",'Ark1'!Z84)</f>
        <v>9.4329226904050429</v>
      </c>
      <c r="AF27" s="99">
        <f>+IF(F27=0,"",'Ark1'!AA84)</f>
        <v>1.8061015318869065</v>
      </c>
      <c r="AG27" s="98">
        <f>+IF(F27=0,"",'Ark1'!AB84)</f>
        <v>3.0361837604903497</v>
      </c>
      <c r="AH27" s="98">
        <f>+IF(F27=0,"",'Ark1'!AC84)</f>
        <v>72.943243209740132</v>
      </c>
      <c r="AI27" s="98">
        <f t="shared" si="7"/>
        <v>4.2498442367601239</v>
      </c>
      <c r="AJ27" s="99"/>
      <c r="AK27" s="25"/>
      <c r="AU27"/>
      <c r="AY27"/>
      <c r="AZ27"/>
      <c r="BA27"/>
      <c r="BB27"/>
      <c r="BC27"/>
      <c r="BD27"/>
      <c r="BH27"/>
      <c r="BI27"/>
      <c r="BJ27"/>
    </row>
    <row r="28" spans="1:62" ht="15.6">
      <c r="A28" s="25"/>
      <c r="B28" s="121">
        <f>+'Ark1'!C85</f>
        <v>2024</v>
      </c>
      <c r="C28" s="97">
        <f>+'Ark1'!E85</f>
        <v>19</v>
      </c>
      <c r="D28" s="555">
        <f>+IF(F28=0,"",'Ark1'!Q85)</f>
        <v>57</v>
      </c>
      <c r="E28" s="403">
        <f t="shared" si="0"/>
        <v>-99</v>
      </c>
      <c r="F28" s="302">
        <f>+'Ark1'!R85</f>
        <v>130</v>
      </c>
      <c r="G28" s="403">
        <f t="shared" si="1"/>
        <v>-238</v>
      </c>
      <c r="H28" s="99">
        <f>+IF(F28=0,"",'Ark1'!AG85)</f>
        <v>0.15212333569642045</v>
      </c>
      <c r="I28" s="410">
        <f t="shared" si="2"/>
        <v>-0.23067581538234044</v>
      </c>
      <c r="J28" s="99">
        <f>+IF(F28=0,"",'Ark1'!AH85)</f>
        <v>1.5384615384615381</v>
      </c>
      <c r="K28" s="101"/>
      <c r="L28" s="355">
        <f>+'Ark1'!AI85</f>
        <v>129</v>
      </c>
      <c r="M28" s="476"/>
      <c r="N28" s="495">
        <f t="shared" si="8"/>
        <v>99.230769230769226</v>
      </c>
      <c r="O28" s="101"/>
      <c r="P28" s="57">
        <f>+IF(F28=0,"",'Ark1'!U85)</f>
        <v>36.198461538461551</v>
      </c>
      <c r="Q28" s="410">
        <f t="shared" si="9"/>
        <v>0.86585284280935326</v>
      </c>
      <c r="R28" s="406"/>
      <c r="S28" s="148">
        <f>+IF(L28=0,"",'Ark1'!AJ85)</f>
        <v>115.34651162790701</v>
      </c>
      <c r="T28" s="416"/>
      <c r="U28" s="22">
        <f>+IF(L28=0,"",'Ark1'!AK85)</f>
        <v>23.20941171346594</v>
      </c>
      <c r="V28" s="406"/>
      <c r="W28" s="5">
        <f>+IF(F28=0,"",'Ark1'!S85)</f>
        <v>7.6692307692307713</v>
      </c>
      <c r="X28" s="407">
        <f t="shared" si="5"/>
        <v>-1.9648829431408998E-3</v>
      </c>
      <c r="Y28" s="416"/>
      <c r="Z28" s="98">
        <f>+IF(F28=0,"",'Ark1'!T85)</f>
        <v>7.2076923076923105</v>
      </c>
      <c r="AA28" s="407">
        <f t="shared" si="6"/>
        <v>7.1822742474918044E-2</v>
      </c>
      <c r="AB28" s="99">
        <f>+IF(F28=0,"",'Ark1'!W85)</f>
        <v>30.769230769230759</v>
      </c>
      <c r="AC28" s="289">
        <f>+IF(F28=0,"",'Ark1'!X85)</f>
        <v>97.692307692307679</v>
      </c>
      <c r="AD28" s="289">
        <f>+IF(F28=0,"",'Ark1'!Y85)</f>
        <v>92.307692307692321</v>
      </c>
      <c r="AE28" s="289">
        <f>+IF(F28=0,"",'Ark1'!Z85)</f>
        <v>8.9283040392759609</v>
      </c>
      <c r="AF28" s="99">
        <f>+IF(F28=0,"",'Ark1'!AA85)</f>
        <v>2.2917526431783144</v>
      </c>
      <c r="AG28" s="98">
        <f>+IF(F28=0,"",'Ark1'!AB85)</f>
        <v>2.4073482182241479</v>
      </c>
      <c r="AH28" s="98">
        <f>+IF(F28=0,"",'Ark1'!AC85)</f>
        <v>78.82862547780735</v>
      </c>
      <c r="AI28" s="98">
        <f t="shared" si="7"/>
        <v>4.7199598796389175</v>
      </c>
      <c r="AJ28" s="99"/>
      <c r="AK28" s="25"/>
      <c r="AU28"/>
      <c r="AY28"/>
      <c r="AZ28"/>
      <c r="BA28"/>
      <c r="BB28"/>
      <c r="BC28"/>
      <c r="BD28"/>
      <c r="BH28"/>
      <c r="BI28"/>
      <c r="BJ28"/>
    </row>
    <row r="29" spans="1:62" ht="15.6">
      <c r="A29" s="25"/>
      <c r="B29" s="121">
        <f>+'Ark1'!C86</f>
        <v>2024</v>
      </c>
      <c r="C29" s="97">
        <f>+'Ark1'!E86</f>
        <v>20</v>
      </c>
      <c r="D29" s="555">
        <f>+IF(F29=0,"",'Ark1'!Q86)</f>
        <v>115</v>
      </c>
      <c r="E29" s="403">
        <f t="shared" si="0"/>
        <v>109</v>
      </c>
      <c r="F29" s="302">
        <f>+'Ark1'!R86</f>
        <v>262</v>
      </c>
      <c r="G29" s="403">
        <f t="shared" si="1"/>
        <v>246</v>
      </c>
      <c r="H29" s="99">
        <f>+IF(F29=0,"",'Ark1'!AG86)</f>
        <v>0.31959865662855641</v>
      </c>
      <c r="I29" s="410">
        <f t="shared" si="2"/>
        <v>0.30540826171531249</v>
      </c>
      <c r="J29" s="99">
        <f>+IF(F29=0,"",'Ark1'!AH86)</f>
        <v>0.38167938931297729</v>
      </c>
      <c r="K29" s="101"/>
      <c r="L29" s="355">
        <f>+'Ark1'!AI86</f>
        <v>240</v>
      </c>
      <c r="M29" s="476"/>
      <c r="N29" s="495">
        <f t="shared" si="8"/>
        <v>91.603053435114504</v>
      </c>
      <c r="O29" s="101"/>
      <c r="P29" s="57">
        <f>+IF(F29=0,"",'Ark1'!U86)</f>
        <v>37.734732824427489</v>
      </c>
      <c r="Q29" s="410">
        <f t="shared" si="9"/>
        <v>7.6097328244274891</v>
      </c>
      <c r="R29" s="406"/>
      <c r="S29" s="148">
        <f>+IF(L29=0,"",'Ark1'!AJ86)</f>
        <v>115.8854166666667</v>
      </c>
      <c r="T29" s="416"/>
      <c r="U29" s="22">
        <f>+IF(L29=0,"",'Ark1'!AK86)</f>
        <v>24.020903735437528</v>
      </c>
      <c r="V29" s="406"/>
      <c r="W29" s="5">
        <f>+IF(F29=0,"",'Ark1'!S86)</f>
        <v>8.5687022900763381</v>
      </c>
      <c r="X29" s="407">
        <f t="shared" si="5"/>
        <v>1.7562022900763381</v>
      </c>
      <c r="Y29" s="416"/>
      <c r="Z29" s="98">
        <f>+IF(F29=0,"",'Ark1'!T86)</f>
        <v>8.2824427480916007</v>
      </c>
      <c r="AA29" s="407">
        <f t="shared" si="6"/>
        <v>1.7824427480916007</v>
      </c>
      <c r="AB29" s="99">
        <f>+IF(F29=0,"",'Ark1'!W86)</f>
        <v>43.12977099236641</v>
      </c>
      <c r="AC29" s="289">
        <f>+IF(F29=0,"",'Ark1'!X86)</f>
        <v>99.618320610687022</v>
      </c>
      <c r="AD29" s="289">
        <f>+IF(F29=0,"",'Ark1'!Y86)</f>
        <v>93.511450381679381</v>
      </c>
      <c r="AE29" s="289">
        <f>+IF(F29=0,"",'Ark1'!Z86)</f>
        <v>9.7052346643679481</v>
      </c>
      <c r="AF29" s="99">
        <f>+IF(F29=0,"",'Ark1'!AA86)</f>
        <v>2.0021585286795403</v>
      </c>
      <c r="AG29" s="98">
        <f>+IF(F29=0,"",'Ark1'!AB86)</f>
        <v>2.5118795893015484</v>
      </c>
      <c r="AH29" s="98">
        <f>+IF(F29=0,"",'Ark1'!AC86)</f>
        <v>81.323887315854094</v>
      </c>
      <c r="AI29" s="98">
        <f t="shared" si="7"/>
        <v>4.4037861915367484</v>
      </c>
      <c r="AJ29" s="99"/>
      <c r="AK29" s="25"/>
      <c r="AU29"/>
      <c r="AY29"/>
      <c r="AZ29"/>
      <c r="BA29"/>
      <c r="BB29"/>
      <c r="BC29"/>
      <c r="BD29"/>
      <c r="BH29"/>
      <c r="BI29"/>
      <c r="BJ29"/>
    </row>
    <row r="30" spans="1:62" ht="15.6">
      <c r="A30" s="25"/>
      <c r="B30" s="121">
        <f>+'Ark1'!C87</f>
        <v>2024</v>
      </c>
      <c r="C30" s="97">
        <f>+'Ark1'!E87</f>
        <v>21</v>
      </c>
      <c r="D30" s="555">
        <f>+IF(F30=0,"",'Ark1'!Q87)</f>
        <v>62</v>
      </c>
      <c r="E30" s="403">
        <f t="shared" si="0"/>
        <v>-127</v>
      </c>
      <c r="F30" s="302">
        <f>+'Ark1'!R87</f>
        <v>157</v>
      </c>
      <c r="G30" s="403">
        <f t="shared" si="1"/>
        <v>-419</v>
      </c>
      <c r="H30" s="99">
        <f>+IF(F30=0,"",'Ark1'!AG87)</f>
        <v>0.18802545151614181</v>
      </c>
      <c r="I30" s="410">
        <f t="shared" si="2"/>
        <v>-0.36673361169698826</v>
      </c>
      <c r="J30" s="99">
        <f>+IF(F30=0,"",'Ark1'!AH87)</f>
        <v>0</v>
      </c>
      <c r="K30" s="101"/>
      <c r="L30" s="355">
        <f>+'Ark1'!AI87</f>
        <v>157</v>
      </c>
      <c r="M30" s="476"/>
      <c r="N30" s="495">
        <f t="shared" si="8"/>
        <v>100</v>
      </c>
      <c r="O30" s="101"/>
      <c r="P30" s="57">
        <f>+IF(F30=0,"",'Ark1'!U87)</f>
        <v>37.047133757961802</v>
      </c>
      <c r="Q30" s="410">
        <f t="shared" si="9"/>
        <v>4.3330712579618407</v>
      </c>
      <c r="R30" s="406"/>
      <c r="S30" s="148">
        <f>+IF(L30=0,"",'Ark1'!AJ87)</f>
        <v>115.78216560509549</v>
      </c>
      <c r="T30" s="416"/>
      <c r="U30" s="22">
        <f>+IF(L30=0,"",'Ark1'!AK87)</f>
        <v>23.684207387522338</v>
      </c>
      <c r="V30" s="406"/>
      <c r="W30" s="5">
        <f>+IF(F30=0,"",'Ark1'!S87)</f>
        <v>7.9936305732484083</v>
      </c>
      <c r="X30" s="407">
        <f t="shared" si="5"/>
        <v>0.80092223991507705</v>
      </c>
      <c r="Y30" s="416"/>
      <c r="Z30" s="98">
        <f>+IF(F30=0,"",'Ark1'!T87)</f>
        <v>7.9044585987261149</v>
      </c>
      <c r="AA30" s="407">
        <f t="shared" si="6"/>
        <v>0.84022248761500329</v>
      </c>
      <c r="AB30" s="99">
        <f>+IF(F30=0,"",'Ark1'!W87)</f>
        <v>41.401273885350321</v>
      </c>
      <c r="AC30" s="289">
        <f>+IF(F30=0,"",'Ark1'!X87)</f>
        <v>98.726114649681563</v>
      </c>
      <c r="AD30" s="289">
        <f>+IF(F30=0,"",'Ark1'!Y87)</f>
        <v>94.267515923566876</v>
      </c>
      <c r="AE30" s="289">
        <f>+IF(F30=0,"",'Ark1'!Z87)</f>
        <v>8.6837908927340877</v>
      </c>
      <c r="AF30" s="99">
        <f>+IF(F30=0,"",'Ark1'!AA87)</f>
        <v>1.5372107061960039</v>
      </c>
      <c r="AG30" s="98">
        <f>+IF(F30=0,"",'Ark1'!AB87)</f>
        <v>2.2110995031018263</v>
      </c>
      <c r="AH30" s="98">
        <f>+IF(F30=0,"",'Ark1'!AC87)</f>
        <v>75.015460271062722</v>
      </c>
      <c r="AI30" s="98">
        <f t="shared" si="7"/>
        <v>4.6345816733067746</v>
      </c>
      <c r="AJ30" s="99"/>
      <c r="AK30" s="25"/>
      <c r="AU30"/>
      <c r="AY30"/>
      <c r="AZ30"/>
      <c r="BA30"/>
      <c r="BB30"/>
      <c r="BC30"/>
      <c r="BD30"/>
      <c r="BH30"/>
      <c r="BI30"/>
      <c r="BJ30"/>
    </row>
    <row r="31" spans="1:62" ht="15.6">
      <c r="A31" s="25"/>
      <c r="B31" s="121">
        <f>+'Ark1'!C88</f>
        <v>2024</v>
      </c>
      <c r="C31" s="97">
        <f>+'Ark1'!E88</f>
        <v>22</v>
      </c>
      <c r="D31" s="555">
        <f>+IF(F31=0,"",'Ark1'!Q88)</f>
        <v>161</v>
      </c>
      <c r="E31" s="403">
        <f t="shared" si="0"/>
        <v>78</v>
      </c>
      <c r="F31" s="302">
        <f>+'Ark1'!R88</f>
        <v>404</v>
      </c>
      <c r="G31" s="403">
        <f t="shared" si="1"/>
        <v>172</v>
      </c>
      <c r="H31" s="99">
        <f>+IF(F31=0,"",'Ark1'!AG88)</f>
        <v>0.46386012075343319</v>
      </c>
      <c r="I31" s="410">
        <f t="shared" si="2"/>
        <v>0.2323476550287939</v>
      </c>
      <c r="J31" s="99">
        <f>+IF(F31=0,"",'Ark1'!AH88)</f>
        <v>0.49504950495049505</v>
      </c>
      <c r="K31" s="101"/>
      <c r="L31" s="355">
        <f>+'Ark1'!AI88</f>
        <v>398</v>
      </c>
      <c r="M31" s="476"/>
      <c r="N31" s="495">
        <f t="shared" si="8"/>
        <v>98.514851485148512</v>
      </c>
      <c r="O31" s="101"/>
      <c r="P31" s="57">
        <f>+IF(F31=0,"",'Ark1'!U88)</f>
        <v>35.517574257425743</v>
      </c>
      <c r="Q31" s="410">
        <f t="shared" si="9"/>
        <v>1.6223156367360687</v>
      </c>
      <c r="R31" s="406"/>
      <c r="S31" s="148">
        <f>+IF(L31=0,"",'Ark1'!AJ88)</f>
        <v>115.10276381909544</v>
      </c>
      <c r="T31" s="416"/>
      <c r="U31" s="22">
        <f>+IF(L31=0,"",'Ark1'!AK88)</f>
        <v>23.154537540708095</v>
      </c>
      <c r="V31" s="406"/>
      <c r="W31" s="5">
        <f>+IF(F31=0,"",'Ark1'!S88)</f>
        <v>7.9579207920792099</v>
      </c>
      <c r="X31" s="407">
        <f t="shared" si="5"/>
        <v>0.50964493001024636</v>
      </c>
      <c r="Y31" s="416"/>
      <c r="Z31" s="98">
        <f>+IF(F31=0,"",'Ark1'!T88)</f>
        <v>7.7599009900990099</v>
      </c>
      <c r="AA31" s="407">
        <f t="shared" si="6"/>
        <v>0.47110788665073144</v>
      </c>
      <c r="AB31" s="99">
        <f>+IF(F31=0,"",'Ark1'!W88)</f>
        <v>35.148514851485153</v>
      </c>
      <c r="AC31" s="289">
        <f>+IF(F31=0,"",'Ark1'!X88)</f>
        <v>98.267326732673283</v>
      </c>
      <c r="AD31" s="289">
        <f>+IF(F31=0,"",'Ark1'!Y88)</f>
        <v>93.316831683168317</v>
      </c>
      <c r="AE31" s="289">
        <f>+IF(F31=0,"",'Ark1'!Z88)</f>
        <v>8.9176964490477104</v>
      </c>
      <c r="AF31" s="99">
        <f>+IF(F31=0,"",'Ark1'!AA88)</f>
        <v>1.7507315680677797</v>
      </c>
      <c r="AG31" s="98">
        <f>+IF(F31=0,"",'Ark1'!AB88)</f>
        <v>2.2938307252579984</v>
      </c>
      <c r="AH31" s="98">
        <f>+IF(F31=0,"",'Ark1'!AC88)</f>
        <v>81.603519220150474</v>
      </c>
      <c r="AI31" s="98">
        <f t="shared" si="7"/>
        <v>4.4631726283048199</v>
      </c>
      <c r="AJ31" s="99"/>
      <c r="AK31" s="25"/>
      <c r="AU31"/>
      <c r="AY31"/>
      <c r="AZ31"/>
      <c r="BA31"/>
      <c r="BB31"/>
      <c r="BC31"/>
      <c r="BD31"/>
      <c r="BH31"/>
      <c r="BI31"/>
      <c r="BJ31"/>
    </row>
    <row r="32" spans="1:62" ht="15.6">
      <c r="A32" s="25"/>
      <c r="B32" s="121">
        <f>+'Ark1'!C89</f>
        <v>2024</v>
      </c>
      <c r="C32" s="97">
        <f>+'Ark1'!E89</f>
        <v>23</v>
      </c>
      <c r="D32" s="555">
        <f>+IF(F32=0,"",'Ark1'!Q89)</f>
        <v>41</v>
      </c>
      <c r="E32" s="403">
        <f t="shared" si="0"/>
        <v>-120</v>
      </c>
      <c r="F32" s="302">
        <f>+'Ark1'!R89</f>
        <v>113</v>
      </c>
      <c r="G32" s="403">
        <f t="shared" si="1"/>
        <v>-388</v>
      </c>
      <c r="H32" s="99">
        <f>+IF(F32=0,"",'Ark1'!AG89)</f>
        <v>0.12229218813794859</v>
      </c>
      <c r="I32" s="410">
        <f t="shared" si="2"/>
        <v>-0.37969450395072213</v>
      </c>
      <c r="J32" s="99">
        <f>+IF(F32=0,"",'Ark1'!AH89)</f>
        <v>3.5398230088495577</v>
      </c>
      <c r="K32" s="101"/>
      <c r="L32" s="355">
        <f>+'Ark1'!AI89</f>
        <v>107</v>
      </c>
      <c r="M32" s="476"/>
      <c r="N32" s="495">
        <f t="shared" si="8"/>
        <v>94.690265486725664</v>
      </c>
      <c r="O32" s="101"/>
      <c r="P32" s="57">
        <f>+IF(F32=0,"",'Ark1'!U89)</f>
        <v>33.477876106194685</v>
      </c>
      <c r="Q32" s="410">
        <f t="shared" si="9"/>
        <v>-0.5556568279370353</v>
      </c>
      <c r="R32" s="406"/>
      <c r="S32" s="148">
        <f>+IF(L32=0,"",'Ark1'!AJ89)</f>
        <v>114.30373831775697</v>
      </c>
      <c r="T32" s="416"/>
      <c r="U32" s="22">
        <f>+IF(L32=0,"",'Ark1'!AK89)</f>
        <v>21.641236676560329</v>
      </c>
      <c r="V32" s="406"/>
      <c r="W32" s="5">
        <f>+IF(F32=0,"",'Ark1'!S89)</f>
        <v>7.3982300884955743</v>
      </c>
      <c r="X32" s="407">
        <f t="shared" si="5"/>
        <v>0.24453747372511447</v>
      </c>
      <c r="Y32" s="416"/>
      <c r="Z32" s="98">
        <f>+IF(F32=0,"",'Ark1'!T89)</f>
        <v>7.3185840707964607</v>
      </c>
      <c r="AA32" s="407">
        <f t="shared" si="6"/>
        <v>6.9083072792469835E-2</v>
      </c>
      <c r="AB32" s="99">
        <f>+IF(F32=0,"",'Ark1'!W89)</f>
        <v>31.858407079646025</v>
      </c>
      <c r="AC32" s="289">
        <f>+IF(F32=0,"",'Ark1'!X89)</f>
        <v>95.57522123893807</v>
      </c>
      <c r="AD32" s="289">
        <f>+IF(F32=0,"",'Ark1'!Y89)</f>
        <v>82.300884955752196</v>
      </c>
      <c r="AE32" s="289">
        <f>+IF(F32=0,"",'Ark1'!Z89)</f>
        <v>10.117764404799207</v>
      </c>
      <c r="AF32" s="99">
        <f>+IF(F32=0,"",'Ark1'!AA89)</f>
        <v>2.1515165386503146</v>
      </c>
      <c r="AG32" s="98">
        <f>+IF(F32=0,"",'Ark1'!AB89)</f>
        <v>2.6583163436196076</v>
      </c>
      <c r="AH32" s="98">
        <f>+IF(F32=0,"",'Ark1'!AC89)</f>
        <v>81.574074539711489</v>
      </c>
      <c r="AI32" s="98">
        <f t="shared" si="7"/>
        <v>4.5251196172248802</v>
      </c>
      <c r="AJ32" s="99"/>
      <c r="AK32" s="25"/>
      <c r="AU32"/>
      <c r="AY32"/>
      <c r="AZ32"/>
      <c r="BA32"/>
      <c r="BB32"/>
      <c r="BC32"/>
      <c r="BD32"/>
      <c r="BH32"/>
      <c r="BI32"/>
      <c r="BJ32"/>
    </row>
    <row r="33" spans="1:62" ht="15.6">
      <c r="A33" s="25"/>
      <c r="B33" s="121">
        <f>+'Ark1'!C90</f>
        <v>2024</v>
      </c>
      <c r="C33" s="97">
        <f>+'Ark1'!E90</f>
        <v>24</v>
      </c>
      <c r="D33" s="555">
        <f>+IF(F33=0,"",'Ark1'!Q90)</f>
        <v>75</v>
      </c>
      <c r="E33" s="403">
        <f t="shared" si="0"/>
        <v>4</v>
      </c>
      <c r="F33" s="302">
        <f>+'Ark1'!R90</f>
        <v>201</v>
      </c>
      <c r="G33" s="403">
        <f t="shared" si="1"/>
        <v>-91</v>
      </c>
      <c r="H33" s="99">
        <f>+IF(F33=0,"",'Ark1'!AG90)</f>
        <v>0.22785527044417925</v>
      </c>
      <c r="I33" s="410">
        <f t="shared" si="2"/>
        <v>-3.257674906319763E-2</v>
      </c>
      <c r="J33" s="99">
        <f>+IF(F33=0,"",'Ark1'!AH90)</f>
        <v>1.9900497512437807</v>
      </c>
      <c r="K33" s="101"/>
      <c r="L33" s="355">
        <f>+'Ark1'!AI90</f>
        <v>201</v>
      </c>
      <c r="M33" s="476"/>
      <c r="N33" s="495">
        <f t="shared" si="8"/>
        <v>100</v>
      </c>
      <c r="O33" s="101"/>
      <c r="P33" s="57">
        <f>+IF(F33=0,"",'Ark1'!U90)</f>
        <v>35.067164179104438</v>
      </c>
      <c r="Q33" s="410">
        <f t="shared" si="9"/>
        <v>4.7726436311592337</v>
      </c>
      <c r="R33" s="406"/>
      <c r="S33" s="148">
        <f>+IF(L33=0,"",'Ark1'!AJ90)</f>
        <v>114.6542288557213</v>
      </c>
      <c r="T33" s="416"/>
      <c r="U33" s="22">
        <f>+IF(L33=0,"",'Ark1'!AK90)</f>
        <v>22.965837120299621</v>
      </c>
      <c r="V33" s="406"/>
      <c r="W33" s="5">
        <f>+IF(F33=0,"",'Ark1'!S90)</f>
        <v>7.7611940298507491</v>
      </c>
      <c r="X33" s="407">
        <f t="shared" si="5"/>
        <v>0.74064608464526938</v>
      </c>
      <c r="Y33" s="416"/>
      <c r="Z33" s="98">
        <f>+IF(F33=0,"",'Ark1'!T90)</f>
        <v>8.0497512437810936</v>
      </c>
      <c r="AA33" s="407">
        <f t="shared" si="6"/>
        <v>1.162764942411231</v>
      </c>
      <c r="AB33" s="99">
        <f>+IF(F33=0,"",'Ark1'!W90)</f>
        <v>40.298507462686565</v>
      </c>
      <c r="AC33" s="289">
        <f>+IF(F33=0,"",'Ark1'!X90)</f>
        <v>97.5124378109453</v>
      </c>
      <c r="AD33" s="289">
        <f>+IF(F33=0,"",'Ark1'!Y90)</f>
        <v>90.547263681592014</v>
      </c>
      <c r="AE33" s="289">
        <f>+IF(F33=0,"",'Ark1'!Z90)</f>
        <v>9.3440441252617035</v>
      </c>
      <c r="AF33" s="99">
        <f>+IF(F33=0,"",'Ark1'!AA90)</f>
        <v>1.8615476809156837</v>
      </c>
      <c r="AG33" s="98">
        <f>+IF(F33=0,"",'Ark1'!AB90)</f>
        <v>2.642460868321022</v>
      </c>
      <c r="AH33" s="98">
        <f>+IF(F33=0,"",'Ark1'!AC90)</f>
        <v>76.098900536688021</v>
      </c>
      <c r="AI33" s="98">
        <f t="shared" si="7"/>
        <v>4.5182692307692243</v>
      </c>
      <c r="AJ33" s="99"/>
      <c r="AK33" s="25"/>
      <c r="AU33"/>
      <c r="AY33"/>
      <c r="AZ33"/>
      <c r="BA33"/>
      <c r="BB33"/>
      <c r="BC33"/>
      <c r="BD33"/>
      <c r="BH33"/>
      <c r="BI33"/>
      <c r="BJ33"/>
    </row>
    <row r="34" spans="1:62" ht="15.6">
      <c r="A34" s="25"/>
      <c r="B34" s="121">
        <f>+'Ark1'!C91</f>
        <v>2024</v>
      </c>
      <c r="C34" s="97">
        <f>+'Ark1'!E91</f>
        <v>25</v>
      </c>
      <c r="D34" s="555">
        <f>+IF(F34=0,"",'Ark1'!Q91)</f>
        <v>30</v>
      </c>
      <c r="E34" s="403">
        <f t="shared" si="0"/>
        <v>-39</v>
      </c>
      <c r="F34" s="302">
        <f>+'Ark1'!R91</f>
        <v>65</v>
      </c>
      <c r="G34" s="403">
        <f t="shared" si="1"/>
        <v>-188</v>
      </c>
      <c r="H34" s="99">
        <f>+IF(F34=0,"",'Ark1'!AG91)</f>
        <v>7.6818114372774846E-2</v>
      </c>
      <c r="I34" s="410">
        <f t="shared" si="2"/>
        <v>-0.17573558629895042</v>
      </c>
      <c r="J34" s="99">
        <f>+IF(F34=0,"",'Ark1'!AH91)</f>
        <v>4.6153846153846141</v>
      </c>
      <c r="K34" s="101"/>
      <c r="L34" s="355">
        <f>+'Ark1'!AI91</f>
        <v>65</v>
      </c>
      <c r="M34" s="476"/>
      <c r="N34" s="495">
        <f t="shared" si="8"/>
        <v>100</v>
      </c>
      <c r="O34" s="101"/>
      <c r="P34" s="57">
        <f>+IF(F34=0,"",'Ark1'!U91)</f>
        <v>36.558461538461529</v>
      </c>
      <c r="Q34" s="410">
        <f t="shared" si="9"/>
        <v>2.6517421708725877</v>
      </c>
      <c r="R34" s="406"/>
      <c r="S34" s="148">
        <f>+IF(L34=0,"",'Ark1'!AJ91)</f>
        <v>115.96</v>
      </c>
      <c r="T34" s="416"/>
      <c r="U34" s="22">
        <f>+IF(L34=0,"",'Ark1'!AK91)</f>
        <v>23.085693701928015</v>
      </c>
      <c r="V34" s="406"/>
      <c r="W34" s="5">
        <f>+IF(F34=0,"",'Ark1'!S91)</f>
        <v>7.9538461538461549</v>
      </c>
      <c r="X34" s="407">
        <f t="shared" si="5"/>
        <v>0.90641532380663037</v>
      </c>
      <c r="Y34" s="416"/>
      <c r="Z34" s="98">
        <f>+IF(F34=0,"",'Ark1'!T91)</f>
        <v>7.5384615384615374</v>
      </c>
      <c r="AA34" s="407">
        <f t="shared" si="6"/>
        <v>2.0674977196715183E-2</v>
      </c>
      <c r="AB34" s="99">
        <f>+IF(F34=0,"",'Ark1'!W91)</f>
        <v>30.769230769230759</v>
      </c>
      <c r="AC34" s="289">
        <f>+IF(F34=0,"",'Ark1'!X91)</f>
        <v>100</v>
      </c>
      <c r="AD34" s="289">
        <f>+IF(F34=0,"",'Ark1'!Y91)</f>
        <v>87.692307692307679</v>
      </c>
      <c r="AE34" s="289">
        <f>+IF(F34=0,"",'Ark1'!Z91)</f>
        <v>9.9316106418258983</v>
      </c>
      <c r="AF34" s="99">
        <f>+IF(F34=0,"",'Ark1'!AA91)</f>
        <v>1.7045709519340988</v>
      </c>
      <c r="AG34" s="98">
        <f>+IF(F34=0,"",'Ark1'!AB91)</f>
        <v>1.8979902170204472</v>
      </c>
      <c r="AH34" s="98">
        <f>+IF(F34=0,"",'Ark1'!AC91)</f>
        <v>81.932068753945515</v>
      </c>
      <c r="AI34" s="98">
        <f t="shared" si="7"/>
        <v>4.5963249516440987</v>
      </c>
      <c r="AJ34" s="99"/>
      <c r="AK34" s="25"/>
      <c r="AU34"/>
      <c r="AY34"/>
      <c r="AZ34"/>
      <c r="BA34"/>
      <c r="BB34"/>
      <c r="BC34"/>
      <c r="BD34"/>
      <c r="BH34"/>
      <c r="BI34"/>
      <c r="BJ34"/>
    </row>
    <row r="35" spans="1:62" ht="15.6">
      <c r="A35" s="25"/>
      <c r="B35" s="121">
        <f>+'Ark1'!C92</f>
        <v>2024</v>
      </c>
      <c r="C35" s="97">
        <f>+'Ark1'!E92</f>
        <v>26</v>
      </c>
      <c r="D35" s="303">
        <f>+IF(F35=0,"",'Ark1'!Q92)</f>
        <v>29</v>
      </c>
      <c r="E35" s="403">
        <f t="shared" si="0"/>
        <v>-34</v>
      </c>
      <c r="F35" s="302">
        <f>+'Ark1'!R92</f>
        <v>96</v>
      </c>
      <c r="G35" s="403">
        <f t="shared" si="1"/>
        <v>-83</v>
      </c>
      <c r="H35" s="99">
        <f>+IF(F35=0,"",'Ark1'!AG92)</f>
        <v>0.10515899762430524</v>
      </c>
      <c r="I35" s="410">
        <f t="shared" si="2"/>
        <v>-7.5821530695579162E-2</v>
      </c>
      <c r="J35" s="99">
        <f>+IF(F35=0,"",'Ark1'!AH92)</f>
        <v>0</v>
      </c>
      <c r="K35" s="101"/>
      <c r="L35" s="355">
        <f>+'Ark1'!AI92</f>
        <v>96</v>
      </c>
      <c r="M35" s="476"/>
      <c r="N35" s="495">
        <f t="shared" si="8"/>
        <v>100</v>
      </c>
      <c r="O35" s="101"/>
      <c r="P35" s="57">
        <f>+IF(F35=0,"",'Ark1'!U92)</f>
        <v>33.885416666666657</v>
      </c>
      <c r="Q35" s="410">
        <f t="shared" si="9"/>
        <v>-0.45704143389198748</v>
      </c>
      <c r="R35" s="406"/>
      <c r="S35" s="148">
        <f>+IF(L35=0,"",'Ark1'!AJ92)</f>
        <v>114.45104166666664</v>
      </c>
      <c r="T35" s="416"/>
      <c r="U35" s="22">
        <f>+IF(L35=0,"",'Ark1'!AK92)</f>
        <v>22.476051806986479</v>
      </c>
      <c r="V35" s="406"/>
      <c r="W35" s="5">
        <f>+IF(F35=0,"",'Ark1'!S92)</f>
        <v>7.6875</v>
      </c>
      <c r="X35" s="407">
        <f t="shared" si="5"/>
        <v>-0.22870111731843501</v>
      </c>
      <c r="Y35" s="416"/>
      <c r="Z35" s="98">
        <f>+IF(F35=0,"",'Ark1'!T92)</f>
        <v>7.6979166666666687</v>
      </c>
      <c r="AA35" s="407">
        <f t="shared" si="6"/>
        <v>-5.6273277467408178E-2</v>
      </c>
      <c r="AB35" s="99">
        <f>+IF(F35=0,"",'Ark1'!W92)</f>
        <v>41.666666666666657</v>
      </c>
      <c r="AC35" s="289">
        <f>+IF(F35=0,"",'Ark1'!X92)</f>
        <v>97.916666666666686</v>
      </c>
      <c r="AD35" s="289">
        <f>+IF(F35=0,"",'Ark1'!Y92)</f>
        <v>91.666666666666686</v>
      </c>
      <c r="AE35" s="289">
        <f>+IF(F35=0,"",'Ark1'!Z92)</f>
        <v>8.4638936465271701</v>
      </c>
      <c r="AF35" s="99">
        <f>+IF(F35=0,"",'Ark1'!AA92)</f>
        <v>1.9911915402592484</v>
      </c>
      <c r="AG35" s="98">
        <f>+IF(F35=0,"",'Ark1'!AB92)</f>
        <v>2.8029738361941381</v>
      </c>
      <c r="AH35" s="98">
        <f>+IF(F35=0,"",'Ark1'!AC92)</f>
        <v>82.894732154292043</v>
      </c>
      <c r="AI35" s="98">
        <f t="shared" si="7"/>
        <v>4.4078590785907847</v>
      </c>
      <c r="AJ35" s="99"/>
      <c r="AK35" s="25"/>
      <c r="AU35"/>
      <c r="AY35"/>
      <c r="AZ35"/>
      <c r="BA35"/>
      <c r="BB35"/>
      <c r="BC35"/>
      <c r="BD35"/>
      <c r="BH35"/>
      <c r="BI35"/>
      <c r="BJ35"/>
    </row>
    <row r="36" spans="1:62" ht="15.6">
      <c r="A36" s="25"/>
      <c r="B36" s="121">
        <f>+'Ark1'!C93</f>
        <v>2024</v>
      </c>
      <c r="C36" s="97">
        <f>+'Ark1'!E93</f>
        <v>27</v>
      </c>
      <c r="D36" s="303">
        <f>+IF(F36=0,"",'Ark1'!Q93)</f>
        <v>15</v>
      </c>
      <c r="E36" s="403">
        <f t="shared" si="0"/>
        <v>-9</v>
      </c>
      <c r="F36" s="302">
        <f>+'Ark1'!R93</f>
        <v>22</v>
      </c>
      <c r="G36" s="403">
        <f t="shared" si="1"/>
        <v>-46</v>
      </c>
      <c r="H36" s="99">
        <f>+IF(F36=0,"",'Ark1'!AG93)</f>
        <v>2.4364689981382991E-2</v>
      </c>
      <c r="I36" s="410">
        <f t="shared" si="2"/>
        <v>-3.7881683390134854E-2</v>
      </c>
      <c r="J36" s="99">
        <f>+IF(F36=0,"",'Ark1'!AH93)</f>
        <v>0</v>
      </c>
      <c r="K36" s="101"/>
      <c r="L36" s="355">
        <f>+'Ark1'!AI93</f>
        <v>22</v>
      </c>
      <c r="M36" s="476"/>
      <c r="N36" s="495">
        <f t="shared" si="8"/>
        <v>100</v>
      </c>
      <c r="O36" s="101"/>
      <c r="P36" s="57">
        <f>+IF(F36=0,"",'Ark1'!U93)</f>
        <v>34.259090909090901</v>
      </c>
      <c r="Q36" s="410">
        <f t="shared" si="9"/>
        <v>3.166443850267374</v>
      </c>
      <c r="R36" s="406"/>
      <c r="S36" s="148">
        <f>+IF(L36=0,"",'Ark1'!AJ93)</f>
        <v>114.2590909090909</v>
      </c>
      <c r="T36" s="416"/>
      <c r="U36" s="22">
        <f>+IF(L36=0,"",'Ark1'!AK93)</f>
        <v>22.538017774070781</v>
      </c>
      <c r="V36" s="406"/>
      <c r="W36" s="5">
        <f>+IF(F36=0,"",'Ark1'!S93)</f>
        <v>7.8636363636363615</v>
      </c>
      <c r="X36" s="407">
        <f t="shared" si="5"/>
        <v>1.4959893048128325</v>
      </c>
      <c r="Y36" s="416"/>
      <c r="Z36" s="98">
        <f>+IF(F36=0,"",'Ark1'!T93)</f>
        <v>6.6818181818181808</v>
      </c>
      <c r="AA36" s="407">
        <f t="shared" si="6"/>
        <v>-0.53877005347593787</v>
      </c>
      <c r="AB36" s="99">
        <f>+IF(F36=0,"",'Ark1'!W93)</f>
        <v>22.727272727272723</v>
      </c>
      <c r="AC36" s="289">
        <f>+IF(F36=0,"",'Ark1'!X93)</f>
        <v>95.454545454545439</v>
      </c>
      <c r="AD36" s="289">
        <f>+IF(F36=0,"",'Ark1'!Y93)</f>
        <v>86.363636363636346</v>
      </c>
      <c r="AE36" s="289">
        <f>+IF(F36=0,"",'Ark1'!Z93)</f>
        <v>8.3165038049164863</v>
      </c>
      <c r="AF36" s="99">
        <f>+IF(F36=0,"",'Ark1'!AA93)</f>
        <v>1.1791928882793523</v>
      </c>
      <c r="AG36" s="98">
        <f>+IF(F36=0,"",'Ark1'!AB93)</f>
        <v>1.8187499112493244</v>
      </c>
      <c r="AH36" s="98">
        <f>+IF(F36=0,"",'Ark1'!AC93)</f>
        <v>80.128973634435354</v>
      </c>
      <c r="AI36" s="98">
        <f t="shared" si="7"/>
        <v>4.3566473988439309</v>
      </c>
      <c r="AJ36" s="99"/>
      <c r="AK36" s="25"/>
      <c r="AU36"/>
      <c r="AY36"/>
      <c r="AZ36"/>
      <c r="BA36"/>
      <c r="BB36"/>
      <c r="BC36"/>
      <c r="BD36"/>
      <c r="BH36"/>
      <c r="BI36"/>
      <c r="BJ36"/>
    </row>
    <row r="37" spans="1:62" ht="15.6">
      <c r="A37" s="25"/>
      <c r="B37" s="121">
        <f>+'Ark1'!C94</f>
        <v>2024</v>
      </c>
      <c r="C37" s="97">
        <f>+'Ark1'!E94</f>
        <v>28</v>
      </c>
      <c r="D37" s="303">
        <f>+IF(F37=0,"",'Ark1'!Q94)</f>
        <v>7</v>
      </c>
      <c r="E37" s="403">
        <f t="shared" si="0"/>
        <v>-2</v>
      </c>
      <c r="F37" s="302">
        <f>+'Ark1'!R94</f>
        <v>20</v>
      </c>
      <c r="G37" s="403">
        <f t="shared" si="1"/>
        <v>-26</v>
      </c>
      <c r="H37" s="99">
        <f>+IF(F37=0,"",'Ark1'!AG94)</f>
        <v>1.6279763665416579E-2</v>
      </c>
      <c r="I37" s="410">
        <f t="shared" si="2"/>
        <v>-2.7092206845352983E-2</v>
      </c>
      <c r="J37" s="99">
        <f>+IF(F37=0,"",'Ark1'!AH94)</f>
        <v>0</v>
      </c>
      <c r="K37" s="101"/>
      <c r="L37" s="355">
        <f>+'Ark1'!AI94</f>
        <v>20</v>
      </c>
      <c r="M37" s="476"/>
      <c r="N37" s="495">
        <f t="shared" si="8"/>
        <v>100</v>
      </c>
      <c r="O37" s="101"/>
      <c r="P37" s="57">
        <f>+IF(F37=0,"",'Ark1'!U94)</f>
        <v>25.18</v>
      </c>
      <c r="Q37" s="410">
        <f t="shared" si="9"/>
        <v>-6.8460869565217379</v>
      </c>
      <c r="R37" s="406"/>
      <c r="S37" s="148">
        <f>+IF(L37=0,"",'Ark1'!AJ94)</f>
        <v>110.53999999999998</v>
      </c>
      <c r="T37" s="416"/>
      <c r="U37" s="22">
        <f>+IF(L37=0,"",'Ark1'!AK94)</f>
        <v>18.404798705037077</v>
      </c>
      <c r="V37" s="406"/>
      <c r="W37" s="5">
        <f>+IF(F37=0,"",'Ark1'!S94)</f>
        <v>6</v>
      </c>
      <c r="X37" s="407">
        <f t="shared" si="5"/>
        <v>-2</v>
      </c>
      <c r="Y37" s="416"/>
      <c r="Z37" s="98">
        <f>+IF(F37=0,"",'Ark1'!T94)</f>
        <v>4.6500000000000004</v>
      </c>
      <c r="AA37" s="407">
        <f t="shared" si="6"/>
        <v>-2.6108695652173912</v>
      </c>
      <c r="AB37" s="99">
        <f>+IF(F37=0,"",'Ark1'!W94)</f>
        <v>5</v>
      </c>
      <c r="AC37" s="289">
        <f>+IF(F37=0,"",'Ark1'!X94)</f>
        <v>95</v>
      </c>
      <c r="AD37" s="289">
        <f>+IF(F37=0,"",'Ark1'!Y94)</f>
        <v>60</v>
      </c>
      <c r="AE37" s="289">
        <f>+IF(F37=0,"",'Ark1'!Z94)</f>
        <v>5.387912397209166</v>
      </c>
      <c r="AF37" s="99">
        <f>+IF(F37=0,"",'Ark1'!AA94)</f>
        <v>1.4142135623730951</v>
      </c>
      <c r="AG37" s="98">
        <f>+IF(F37=0,"",'Ark1'!AB94)</f>
        <v>1.4924811556599296</v>
      </c>
      <c r="AH37" s="98">
        <f>+IF(F37=0,"",'Ark1'!AC94)</f>
        <v>73.625344103800188</v>
      </c>
      <c r="AI37" s="98">
        <f t="shared" si="7"/>
        <v>4.1966666666666663</v>
      </c>
      <c r="AJ37" s="99"/>
      <c r="AK37" s="25"/>
      <c r="AU37"/>
      <c r="AY37"/>
      <c r="AZ37"/>
      <c r="BA37"/>
      <c r="BB37"/>
      <c r="BC37"/>
      <c r="BD37"/>
      <c r="BH37"/>
      <c r="BI37"/>
      <c r="BJ37"/>
    </row>
    <row r="38" spans="1:62" ht="15.6">
      <c r="A38" s="25"/>
      <c r="B38" s="121">
        <f>+'Ark1'!C95</f>
        <v>2024</v>
      </c>
      <c r="C38" s="97">
        <f>+'Ark1'!E95</f>
        <v>29</v>
      </c>
      <c r="D38" s="303">
        <f>+IF(F38=0,"",'Ark1'!Q95)</f>
        <v>14</v>
      </c>
      <c r="E38" s="403">
        <f t="shared" si="0"/>
        <v>6</v>
      </c>
      <c r="F38" s="302">
        <f>+'Ark1'!R95</f>
        <v>38</v>
      </c>
      <c r="G38" s="403">
        <f t="shared" si="1"/>
        <v>15</v>
      </c>
      <c r="H38" s="99">
        <f>+IF(F38=0,"",'Ark1'!AG95)</f>
        <v>3.8038915617743627E-2</v>
      </c>
      <c r="I38" s="410">
        <f t="shared" si="2"/>
        <v>1.7009456931996476E-2</v>
      </c>
      <c r="J38" s="99">
        <f>+IF(F38=0,"",'Ark1'!AH95)</f>
        <v>0</v>
      </c>
      <c r="K38" s="101"/>
      <c r="L38" s="355">
        <f>+'Ark1'!AI95</f>
        <v>38</v>
      </c>
      <c r="M38" s="476"/>
      <c r="N38" s="495">
        <f t="shared" si="8"/>
        <v>100</v>
      </c>
      <c r="O38" s="101"/>
      <c r="P38" s="57">
        <f>+IF(F38=0,"",'Ark1'!U95)</f>
        <v>30.965789473684215</v>
      </c>
      <c r="Q38" s="410">
        <f t="shared" si="9"/>
        <v>-9.0732265446217042E-2</v>
      </c>
      <c r="R38" s="406"/>
      <c r="S38" s="148">
        <f>+IF(L38=0,"",'Ark1'!AJ95)</f>
        <v>110.1394736842105</v>
      </c>
      <c r="T38" s="416"/>
      <c r="U38" s="22">
        <f>+IF(L38=0,"",'Ark1'!AK95)</f>
        <v>22.410454627069875</v>
      </c>
      <c r="V38" s="406"/>
      <c r="W38" s="5">
        <f>+IF(F38=0,"",'Ark1'!S95)</f>
        <v>7.7368421052631549</v>
      </c>
      <c r="X38" s="407">
        <f t="shared" si="5"/>
        <v>0.91075514874141561</v>
      </c>
      <c r="Y38" s="416"/>
      <c r="Z38" s="98">
        <f>+IF(F38=0,"",'Ark1'!T95)</f>
        <v>8.5263157894736867</v>
      </c>
      <c r="AA38" s="407">
        <f t="shared" si="6"/>
        <v>1.1784897025171652</v>
      </c>
      <c r="AB38" s="99">
        <f>+IF(F38=0,"",'Ark1'!W95)</f>
        <v>52.631578947368411</v>
      </c>
      <c r="AC38" s="289">
        <f>+IF(F38=0,"",'Ark1'!X95)</f>
        <v>100</v>
      </c>
      <c r="AD38" s="289">
        <f>+IF(F38=0,"",'Ark1'!Y95)</f>
        <v>63.15789473684211</v>
      </c>
      <c r="AE38" s="289">
        <f>+IF(F38=0,"",'Ark1'!Z95)</f>
        <v>11.464597137912264</v>
      </c>
      <c r="AF38" s="99">
        <f>+IF(F38=0,"",'Ark1'!AA95)</f>
        <v>2.3806700795576097</v>
      </c>
      <c r="AG38" s="98">
        <f>+IF(F38=0,"",'Ark1'!AB95)</f>
        <v>3.0412674133039275</v>
      </c>
      <c r="AH38" s="98">
        <f>+IF(F38=0,"",'Ark1'!AC95)</f>
        <v>74.777788033719801</v>
      </c>
      <c r="AI38" s="98">
        <f t="shared" si="7"/>
        <v>4.0023809523809541</v>
      </c>
      <c r="AJ38" s="99"/>
      <c r="AK38" s="25"/>
      <c r="AU38"/>
      <c r="AY38"/>
      <c r="AZ38"/>
      <c r="BA38"/>
      <c r="BB38"/>
      <c r="BC38"/>
      <c r="BD38"/>
      <c r="BH38"/>
      <c r="BI38"/>
      <c r="BJ38"/>
    </row>
    <row r="39" spans="1:62" ht="15.6">
      <c r="A39" s="25"/>
      <c r="B39" s="121">
        <f>+'Ark1'!C96</f>
        <v>2024</v>
      </c>
      <c r="C39" s="97">
        <f>+'Ark1'!E96</f>
        <v>30</v>
      </c>
      <c r="D39" s="303">
        <f>+IF(F39=0,"",'Ark1'!Q96)</f>
        <v>1</v>
      </c>
      <c r="E39" s="403">
        <f t="shared" si="0"/>
        <v>-18</v>
      </c>
      <c r="F39" s="302">
        <f>+'Ark1'!R96</f>
        <v>1</v>
      </c>
      <c r="G39" s="403">
        <f t="shared" si="1"/>
        <v>-129</v>
      </c>
      <c r="H39" s="99">
        <f>+IF(F39=0,"",'Ark1'!AG96)</f>
        <v>1.4417741451103641E-3</v>
      </c>
      <c r="I39" s="410">
        <f t="shared" si="2"/>
        <v>-0.12784979909348293</v>
      </c>
      <c r="J39" s="99">
        <f>+IF(F39=0,"",'Ark1'!AH96)</f>
        <v>0</v>
      </c>
      <c r="K39" s="101"/>
      <c r="L39" s="355">
        <f>+'Ark1'!AI96</f>
        <v>1</v>
      </c>
      <c r="M39" s="476"/>
      <c r="N39" s="495">
        <f t="shared" si="8"/>
        <v>100</v>
      </c>
      <c r="O39" s="101"/>
      <c r="P39" s="57">
        <f>+IF(F39=0,"",'Ark1'!U96)</f>
        <v>44.6</v>
      </c>
      <c r="Q39" s="410">
        <f t="shared" si="9"/>
        <v>10.818461538461513</v>
      </c>
      <c r="R39" s="406"/>
      <c r="S39" s="148">
        <f>+IF(L39=0,"",'Ark1'!AJ96)</f>
        <v>114.5</v>
      </c>
      <c r="T39" s="416"/>
      <c r="U39" s="22">
        <f>+IF(L39=0,"",'Ark1'!AK96)</f>
        <v>29.711077260542087</v>
      </c>
      <c r="V39" s="406"/>
      <c r="W39" s="5">
        <f>+IF(F39=0,"",'Ark1'!S96)</f>
        <v>11</v>
      </c>
      <c r="X39" s="407">
        <f t="shared" si="5"/>
        <v>3.4923076923076897</v>
      </c>
      <c r="Y39" s="416"/>
      <c r="Z39" s="98">
        <f>+IF(F39=0,"",'Ark1'!T96)</f>
        <v>13</v>
      </c>
      <c r="AA39" s="407">
        <f t="shared" si="6"/>
        <v>5.6461538461538483</v>
      </c>
      <c r="AB39" s="99">
        <f>+IF(F39=0,"",'Ark1'!W96)</f>
        <v>100</v>
      </c>
      <c r="AC39" s="289">
        <f>+IF(F39=0,"",'Ark1'!X96)</f>
        <v>100</v>
      </c>
      <c r="AD39" s="289">
        <f>+IF(F39=0,"",'Ark1'!Y96)</f>
        <v>100</v>
      </c>
      <c r="AE39" s="289">
        <f>+IF(F39=0,"",'Ark1'!Z96)</f>
        <v>0</v>
      </c>
      <c r="AF39" s="99">
        <f>+IF(F39=0,"",'Ark1'!AA96)</f>
        <v>0</v>
      </c>
      <c r="AG39" s="98">
        <f>+IF(F39=0,"",'Ark1'!AB96)</f>
        <v>0</v>
      </c>
      <c r="AH39" s="98">
        <f>+IF(F39=0,"",'Ark1'!AC96)</f>
        <v>0</v>
      </c>
      <c r="AI39" s="98">
        <f t="shared" si="7"/>
        <v>4.0545454545454547</v>
      </c>
      <c r="AJ39" s="99"/>
      <c r="AK39" s="25"/>
      <c r="AU39"/>
      <c r="AY39"/>
      <c r="AZ39"/>
      <c r="BA39"/>
      <c r="BB39"/>
      <c r="BC39"/>
      <c r="BD39"/>
      <c r="BH39"/>
      <c r="BI39"/>
      <c r="BJ39"/>
    </row>
    <row r="40" spans="1:62" ht="15.6">
      <c r="A40" s="25"/>
      <c r="B40" s="121">
        <f>+'Ark1'!C97</f>
        <v>2024</v>
      </c>
      <c r="C40" s="97">
        <f>+'Ark1'!E97</f>
        <v>31</v>
      </c>
      <c r="D40" s="303">
        <f>+IF(F40=0,"",'Ark1'!Q97)</f>
        <v>40</v>
      </c>
      <c r="E40" s="403">
        <f t="shared" si="0"/>
        <v>-9</v>
      </c>
      <c r="F40" s="302">
        <f>+'Ark1'!R97</f>
        <v>193</v>
      </c>
      <c r="G40" s="403">
        <f t="shared" si="1"/>
        <v>-62</v>
      </c>
      <c r="H40" s="99">
        <f>+IF(F40=0,"",'Ark1'!AG97)</f>
        <v>0.21644715170405737</v>
      </c>
      <c r="I40" s="410">
        <f t="shared" si="2"/>
        <v>-3.3056497280920943E-2</v>
      </c>
      <c r="J40" s="99">
        <f>+IF(F40=0,"",'Ark1'!AH97)</f>
        <v>0</v>
      </c>
      <c r="K40" s="101"/>
      <c r="L40" s="355">
        <f>+'Ark1'!AI97</f>
        <v>193</v>
      </c>
      <c r="M40" s="476"/>
      <c r="N40" s="495">
        <f t="shared" si="8"/>
        <v>100</v>
      </c>
      <c r="O40" s="101"/>
      <c r="P40" s="57">
        <f>+IF(F40=0,"",'Ark1'!U97)</f>
        <v>34.692227979274605</v>
      </c>
      <c r="Q40" s="410">
        <f t="shared" si="9"/>
        <v>1.4577181753530226</v>
      </c>
      <c r="R40" s="406"/>
      <c r="S40" s="148">
        <f>+IF(L40=0,"",'Ark1'!AJ97)</f>
        <v>116.61398963730576</v>
      </c>
      <c r="T40" s="416"/>
      <c r="U40" s="22">
        <f>+IF(L40=0,"",'Ark1'!AK97)</f>
        <v>21.722333188363248</v>
      </c>
      <c r="V40" s="406"/>
      <c r="W40" s="5">
        <f>+IF(F40=0,"",'Ark1'!S97)</f>
        <v>7.6735751295336785</v>
      </c>
      <c r="X40" s="407">
        <f t="shared" si="5"/>
        <v>0.26965356090622716</v>
      </c>
      <c r="Y40" s="416"/>
      <c r="Z40" s="98">
        <f>+IF(F40=0,"",'Ark1'!T97)</f>
        <v>6.9585492227979291</v>
      </c>
      <c r="AA40" s="407">
        <f t="shared" si="6"/>
        <v>0.89972569338616459</v>
      </c>
      <c r="AB40" s="99">
        <f>+IF(F40=0,"",'Ark1'!W97)</f>
        <v>25.906735751295344</v>
      </c>
      <c r="AC40" s="289">
        <f>+IF(F40=0,"",'Ark1'!X97)</f>
        <v>99.481865284974106</v>
      </c>
      <c r="AD40" s="289">
        <f>+IF(F40=0,"",'Ark1'!Y97)</f>
        <v>94.30051813471502</v>
      </c>
      <c r="AE40" s="289">
        <f>+IF(F40=0,"",'Ark1'!Z97)</f>
        <v>7.6192415075320321</v>
      </c>
      <c r="AF40" s="99">
        <f>+IF(F40=0,"",'Ark1'!AA97)</f>
        <v>1.8016043989063379</v>
      </c>
      <c r="AG40" s="98">
        <f>+IF(F40=0,"",'Ark1'!AB97)</f>
        <v>2.2368422340924288</v>
      </c>
      <c r="AH40" s="98">
        <f>+IF(F40=0,"",'Ark1'!AC97)</f>
        <v>78.776398755659486</v>
      </c>
      <c r="AI40" s="98">
        <f t="shared" si="7"/>
        <v>4.5209993247805533</v>
      </c>
      <c r="AJ40" s="99"/>
      <c r="AK40" s="25"/>
      <c r="AU40"/>
      <c r="AY40"/>
      <c r="AZ40"/>
      <c r="BA40"/>
      <c r="BB40"/>
      <c r="BC40"/>
      <c r="BD40"/>
      <c r="BH40"/>
      <c r="BI40"/>
      <c r="BJ40"/>
    </row>
    <row r="41" spans="1:62" ht="15.6">
      <c r="A41" s="25"/>
      <c r="B41" s="121">
        <f>+'Ark1'!C98</f>
        <v>2024</v>
      </c>
      <c r="C41" s="97">
        <f>+'Ark1'!E98</f>
        <v>32</v>
      </c>
      <c r="D41" s="303">
        <f>+IF(F41=0,"",'Ark1'!Q98)</f>
        <v>100</v>
      </c>
      <c r="E41" s="403">
        <f t="shared" si="0"/>
        <v>-13</v>
      </c>
      <c r="F41" s="302">
        <f>+'Ark1'!R98</f>
        <v>583</v>
      </c>
      <c r="G41" s="403">
        <f t="shared" si="1"/>
        <v>-66</v>
      </c>
      <c r="H41" s="99">
        <f>+IF(F41=0,"",'Ark1'!AG98)</f>
        <v>0.62726226809176011</v>
      </c>
      <c r="I41" s="410">
        <f t="shared" si="2"/>
        <v>-5.1641827160362475E-3</v>
      </c>
      <c r="J41" s="99">
        <f>+IF(F41=0,"",'Ark1'!AH98)</f>
        <v>0.34305317324185242</v>
      </c>
      <c r="K41" s="101"/>
      <c r="L41" s="355">
        <f>+'Ark1'!AI98</f>
        <v>581</v>
      </c>
      <c r="M41" s="476"/>
      <c r="N41" s="495">
        <f t="shared" si="8"/>
        <v>99.656946826758144</v>
      </c>
      <c r="O41" s="101"/>
      <c r="P41" s="57">
        <f>+IF(F41=0,"",'Ark1'!U98)</f>
        <v>33.282675814751308</v>
      </c>
      <c r="Q41" s="410">
        <f t="shared" si="9"/>
        <v>0.18344623077595656</v>
      </c>
      <c r="R41" s="406"/>
      <c r="S41" s="148">
        <f>+IF(L41=0,"",'Ark1'!AJ98)</f>
        <v>114.45215146299488</v>
      </c>
      <c r="T41" s="416"/>
      <c r="U41" s="22">
        <f>+IF(L41=0,"",'Ark1'!AK98)</f>
        <v>21.82201018984652</v>
      </c>
      <c r="V41" s="406"/>
      <c r="W41" s="5">
        <f>+IF(F41=0,"",'Ark1'!S98)</f>
        <v>7.4665523156089204</v>
      </c>
      <c r="X41" s="407">
        <f t="shared" si="5"/>
        <v>0.68072797046253974</v>
      </c>
      <c r="Y41" s="416"/>
      <c r="Z41" s="98">
        <f>+IF(F41=0,"",'Ark1'!T98)</f>
        <v>6.4837049742710118</v>
      </c>
      <c r="AA41" s="407">
        <f t="shared" si="6"/>
        <v>0.15704857981800924</v>
      </c>
      <c r="AB41" s="99">
        <f>+IF(F41=0,"",'Ark1'!W98)</f>
        <v>21.955403087478551</v>
      </c>
      <c r="AC41" s="289">
        <f>+IF(F41=0,"",'Ark1'!X98)</f>
        <v>98.799313893653519</v>
      </c>
      <c r="AD41" s="289">
        <f>+IF(F41=0,"",'Ark1'!Y98)</f>
        <v>85.934819897084068</v>
      </c>
      <c r="AE41" s="289">
        <f>+IF(F41=0,"",'Ark1'!Z98)</f>
        <v>9.2223565918693478</v>
      </c>
      <c r="AF41" s="99">
        <f>+IF(F41=0,"",'Ark1'!AA98)</f>
        <v>2.0243363989669434</v>
      </c>
      <c r="AG41" s="98">
        <f>+IF(F41=0,"",'Ark1'!AB98)</f>
        <v>2.4423350176308243</v>
      </c>
      <c r="AH41" s="98">
        <f>+IF(F41=0,"",'Ark1'!AC98)</f>
        <v>81.370985275014519</v>
      </c>
      <c r="AI41" s="98">
        <f t="shared" si="7"/>
        <v>4.4575694923041604</v>
      </c>
      <c r="AJ41" s="99"/>
      <c r="AK41" s="25"/>
      <c r="AU41"/>
      <c r="AY41"/>
      <c r="AZ41"/>
      <c r="BA41"/>
      <c r="BB41"/>
      <c r="BC41"/>
      <c r="BD41"/>
      <c r="BH41"/>
      <c r="BI41"/>
      <c r="BJ41"/>
    </row>
    <row r="42" spans="1:62" ht="15.6">
      <c r="A42" s="25"/>
      <c r="B42" s="121">
        <f>+'Ark1'!C99</f>
        <v>2024</v>
      </c>
      <c r="C42" s="97">
        <f>+'Ark1'!E99</f>
        <v>33</v>
      </c>
      <c r="D42" s="303">
        <f>+IF(F42=0,"",'Ark1'!Q99)</f>
        <v>246</v>
      </c>
      <c r="E42" s="403">
        <f t="shared" ref="E42:E61" si="10">+IF(F42=0,"",D42-D95)</f>
        <v>-136</v>
      </c>
      <c r="F42" s="302">
        <f>+'Ark1'!R99</f>
        <v>1444</v>
      </c>
      <c r="G42" s="403">
        <f t="shared" ref="G42:G61" si="11">+IF(F42=0,"",F42-F95)</f>
        <v>-818</v>
      </c>
      <c r="H42" s="99">
        <f>+IF(F42=0,"",'Ark1'!AG99)</f>
        <v>1.5077530919751689</v>
      </c>
      <c r="I42" s="410">
        <f t="shared" ref="I42:I61" si="12">+IF(F42=0,"",H42-H95)</f>
        <v>-0.63210841183132072</v>
      </c>
      <c r="J42" s="99">
        <f>+IF(F42=0,"",'Ark1'!AH99)</f>
        <v>0.13850415512465372</v>
      </c>
      <c r="K42" s="101"/>
      <c r="L42" s="355">
        <f>+'Ark1'!AI99</f>
        <v>1440</v>
      </c>
      <c r="M42" s="476"/>
      <c r="N42" s="495">
        <f t="shared" si="8"/>
        <v>99.7229916897507</v>
      </c>
      <c r="O42" s="101"/>
      <c r="P42" s="57">
        <f>+IF(F42=0,"",'Ark1'!U99)</f>
        <v>32.299861495844873</v>
      </c>
      <c r="Q42" s="410">
        <f t="shared" si="9"/>
        <v>0.1672797098148493</v>
      </c>
      <c r="R42" s="406"/>
      <c r="S42" s="148">
        <f>+IF(L42=0,"",'Ark1'!AJ99)</f>
        <v>114.40229166666656</v>
      </c>
      <c r="T42" s="416"/>
      <c r="U42" s="22">
        <f>+IF(L42=0,"",'Ark1'!AK99)</f>
        <v>21.254394440665749</v>
      </c>
      <c r="V42" s="406"/>
      <c r="W42" s="5">
        <f>+IF(F42=0,"",'Ark1'!S99)</f>
        <v>7.3684210526315779</v>
      </c>
      <c r="X42" s="407">
        <f t="shared" ref="X42:X61" si="13">+IF(F42=0,"",W42-W95)</f>
        <v>0.27911954953697116</v>
      </c>
      <c r="Y42" s="416"/>
      <c r="Z42" s="98">
        <f>+IF(F42=0,"",'Ark1'!T99)</f>
        <v>6.6516620498614962</v>
      </c>
      <c r="AA42" s="407">
        <f t="shared" ref="AA42:AA61" si="14">+IF(F42=0,"",Z42-Z95)</f>
        <v>-9.2574903683892984E-3</v>
      </c>
      <c r="AB42" s="99">
        <f>+IF(F42=0,"",'Ark1'!W99)</f>
        <v>19.944598337950136</v>
      </c>
      <c r="AC42" s="289">
        <f>+IF(F42=0,"",'Ark1'!X99)</f>
        <v>97.229916897506939</v>
      </c>
      <c r="AD42" s="289">
        <f>+IF(F42=0,"",'Ark1'!Y99)</f>
        <v>85.595567867035996</v>
      </c>
      <c r="AE42" s="289">
        <f>+IF(F42=0,"",'Ark1'!Z99)</f>
        <v>8.7219475119876844</v>
      </c>
      <c r="AF42" s="99">
        <f>+IF(F42=0,"",'Ark1'!AA99)</f>
        <v>1.9544678555396988</v>
      </c>
      <c r="AG42" s="98">
        <f>+IF(F42=0,"",'Ark1'!AB99)</f>
        <v>2.3873202113681518</v>
      </c>
      <c r="AH42" s="98">
        <f>+IF(F42=0,"",'Ark1'!AC99)</f>
        <v>85.685636398548354</v>
      </c>
      <c r="AI42" s="98">
        <f t="shared" ref="AI42:AI61" si="15">+IF(F42=0,"",P42/W42)</f>
        <v>4.3835526315789473</v>
      </c>
      <c r="AJ42" s="99"/>
      <c r="AK42" s="25"/>
      <c r="AU42"/>
      <c r="AY42"/>
      <c r="AZ42"/>
      <c r="BA42"/>
      <c r="BB42"/>
      <c r="BC42"/>
      <c r="BD42"/>
      <c r="BH42"/>
      <c r="BI42"/>
      <c r="BJ42"/>
    </row>
    <row r="43" spans="1:62" ht="15.6">
      <c r="A43" s="25"/>
      <c r="B43" s="121">
        <f>+'Ark1'!C100</f>
        <v>2024</v>
      </c>
      <c r="C43" s="97">
        <f>+'Ark1'!E100</f>
        <v>34</v>
      </c>
      <c r="D43" s="303">
        <f>+IF(F43=0,"",'Ark1'!Q100)</f>
        <v>590</v>
      </c>
      <c r="E43" s="403">
        <f t="shared" si="10"/>
        <v>-56</v>
      </c>
      <c r="F43" s="302">
        <f>+'Ark1'!R100</f>
        <v>3354</v>
      </c>
      <c r="G43" s="403">
        <f t="shared" si="11"/>
        <v>-531</v>
      </c>
      <c r="H43" s="99">
        <f>+IF(F43=0,"",'Ark1'!AG100)</f>
        <v>3.4883046578679551</v>
      </c>
      <c r="I43" s="410">
        <f t="shared" si="12"/>
        <v>-0.22288989296151529</v>
      </c>
      <c r="J43" s="99">
        <f>+IF(F43=0,"",'Ark1'!AH100)</f>
        <v>3.6672629695885504</v>
      </c>
      <c r="K43" s="101"/>
      <c r="L43" s="355">
        <f>+'Ark1'!AI100</f>
        <v>3348</v>
      </c>
      <c r="M43" s="476"/>
      <c r="N43" s="495">
        <f t="shared" si="8"/>
        <v>99.821109123434709</v>
      </c>
      <c r="O43" s="101"/>
      <c r="P43" s="57">
        <f>+IF(F43=0,"",'Ark1'!U100)</f>
        <v>32.172808586762002</v>
      </c>
      <c r="Q43" s="410">
        <f t="shared" si="9"/>
        <v>-0.27424418029077202</v>
      </c>
      <c r="R43" s="406"/>
      <c r="S43" s="148">
        <f>+IF(L43=0,"",'Ark1'!AJ100)</f>
        <v>113.91129032258095</v>
      </c>
      <c r="T43" s="416"/>
      <c r="U43" s="22">
        <f>+IF(L43=0,"",'Ark1'!AK100)</f>
        <v>21.324054604458681</v>
      </c>
      <c r="V43" s="406"/>
      <c r="W43" s="5">
        <f>+IF(F43=0,"",'Ark1'!S100)</f>
        <v>7.360166964818128</v>
      </c>
      <c r="X43" s="407">
        <f t="shared" si="13"/>
        <v>0.34163414628530919</v>
      </c>
      <c r="Y43" s="416"/>
      <c r="Z43" s="98">
        <f>+IF(F43=0,"",'Ark1'!T100)</f>
        <v>6.700357781753131</v>
      </c>
      <c r="AA43" s="407">
        <f t="shared" si="14"/>
        <v>0.1222368036321555</v>
      </c>
      <c r="AB43" s="99">
        <f>+IF(F43=0,"",'Ark1'!W100)</f>
        <v>23.166368515205718</v>
      </c>
      <c r="AC43" s="289">
        <f>+IF(F43=0,"",'Ark1'!X100)</f>
        <v>94.186046511627907</v>
      </c>
      <c r="AD43" s="289">
        <f>+IF(F43=0,"",'Ark1'!Y100)</f>
        <v>84.615384615384627</v>
      </c>
      <c r="AE43" s="289">
        <f>+IF(F43=0,"",'Ark1'!Z100)</f>
        <v>9.3598573217024068</v>
      </c>
      <c r="AF43" s="99">
        <f>+IF(F43=0,"",'Ark1'!AA100)</f>
        <v>2.0421116833223163</v>
      </c>
      <c r="AG43" s="98">
        <f>+IF(F43=0,"",'Ark1'!AB100)</f>
        <v>2.4914797907274751</v>
      </c>
      <c r="AH43" s="98">
        <f>+IF(F43=0,"",'Ark1'!AC100)</f>
        <v>86.53398154483223</v>
      </c>
      <c r="AI43" s="98">
        <f t="shared" si="15"/>
        <v>4.3712063517783255</v>
      </c>
      <c r="AJ43" s="99"/>
      <c r="AK43" s="25"/>
      <c r="AU43"/>
      <c r="AY43"/>
      <c r="AZ43"/>
      <c r="BA43"/>
      <c r="BB43"/>
      <c r="BC43"/>
      <c r="BD43"/>
      <c r="BH43"/>
      <c r="BI43"/>
      <c r="BJ43"/>
    </row>
    <row r="44" spans="1:62" s="3" customFormat="1" ht="15.6">
      <c r="A44" s="25"/>
      <c r="B44" s="121">
        <f>+'Ark1'!C101</f>
        <v>2024</v>
      </c>
      <c r="C44" s="97">
        <f>+'Ark1'!E101</f>
        <v>35</v>
      </c>
      <c r="D44" s="303">
        <f>+IF(F44=0,"",'Ark1'!Q101)</f>
        <v>882</v>
      </c>
      <c r="E44" s="403">
        <f t="shared" si="10"/>
        <v>-141</v>
      </c>
      <c r="F44" s="302">
        <f>+'Ark1'!R101</f>
        <v>4986</v>
      </c>
      <c r="G44" s="403">
        <f t="shared" si="11"/>
        <v>-952</v>
      </c>
      <c r="H44" s="99">
        <f>+IF(F44=0,"",'Ark1'!AG101)</f>
        <v>5.2264312760250737</v>
      </c>
      <c r="I44" s="410">
        <f t="shared" si="12"/>
        <v>-0.32186593178656597</v>
      </c>
      <c r="J44" s="99">
        <f>+IF(F44=0,"",'Ark1'!AH101)</f>
        <v>1.6044925792218212</v>
      </c>
      <c r="K44" s="101"/>
      <c r="L44" s="355">
        <f>+'Ark1'!AI101</f>
        <v>4983</v>
      </c>
      <c r="M44" s="476"/>
      <c r="N44" s="495">
        <f t="shared" si="8"/>
        <v>99.939831528279186</v>
      </c>
      <c r="O44" s="101"/>
      <c r="P44" s="57">
        <f>+IF(F44=0,"",'Ark1'!U101)</f>
        <v>32.425792218211022</v>
      </c>
      <c r="Q44" s="410">
        <f t="shared" si="9"/>
        <v>0.68833853010051982</v>
      </c>
      <c r="R44" s="406"/>
      <c r="S44" s="148">
        <f>+IF(L44=0,"",'Ark1'!AJ101)</f>
        <v>114.89052779450118</v>
      </c>
      <c r="T44" s="416"/>
      <c r="U44" s="22">
        <f>+IF(L44=0,"",'Ark1'!AK101)</f>
        <v>21.131786733356122</v>
      </c>
      <c r="V44" s="406"/>
      <c r="W44" s="5">
        <f>+IF(F44=0,"",'Ark1'!S101)</f>
        <v>7.3070597673485747</v>
      </c>
      <c r="X44" s="407">
        <f t="shared" si="13"/>
        <v>0.45660506879687368</v>
      </c>
      <c r="Y44" s="416"/>
      <c r="Z44" s="98">
        <f>+IF(F44=0,"",'Ark1'!T101)</f>
        <v>6.4332129963898916</v>
      </c>
      <c r="AA44" s="407">
        <f t="shared" si="14"/>
        <v>-0.18770313698835039</v>
      </c>
      <c r="AB44" s="99">
        <f>+IF(F44=0,"",'Ark1'!W101)</f>
        <v>19.2940232651424</v>
      </c>
      <c r="AC44" s="289">
        <f>+IF(F44=0,"",'Ark1'!X101)</f>
        <v>98.295226634576807</v>
      </c>
      <c r="AD44" s="289">
        <f>+IF(F44=0,"",'Ark1'!Y101)</f>
        <v>88.14681107099878</v>
      </c>
      <c r="AE44" s="289">
        <f>+IF(F44=0,"",'Ark1'!Z101)</f>
        <v>8.1294964801395224</v>
      </c>
      <c r="AF44" s="99">
        <f>+IF(F44=0,"",'Ark1'!AA101)</f>
        <v>1.8222722608263211</v>
      </c>
      <c r="AG44" s="98">
        <f>+IF(F44=0,"",'Ark1'!AB101)</f>
        <v>2.4003718427596596</v>
      </c>
      <c r="AH44" s="98">
        <f>+IF(F44=0,"",'Ark1'!AC101)</f>
        <v>84.623139194933614</v>
      </c>
      <c r="AI44" s="98">
        <f t="shared" si="15"/>
        <v>4.4375977822304007</v>
      </c>
      <c r="AJ44" s="99"/>
      <c r="AK44" s="25"/>
    </row>
    <row r="45" spans="1:62" s="3" customFormat="1" ht="15.6">
      <c r="A45" s="25"/>
      <c r="B45" s="121">
        <f>+'Ark1'!C102</f>
        <v>2024</v>
      </c>
      <c r="C45" s="97">
        <f>+'Ark1'!E102</f>
        <v>36</v>
      </c>
      <c r="D45" s="303">
        <f>+IF(F45=0,"",'Ark1'!Q102)</f>
        <v>1119</v>
      </c>
      <c r="E45" s="403">
        <f t="shared" si="10"/>
        <v>458</v>
      </c>
      <c r="F45" s="302">
        <f>+'Ark1'!R102</f>
        <v>5562</v>
      </c>
      <c r="G45" s="403">
        <f t="shared" si="11"/>
        <v>2516</v>
      </c>
      <c r="H45" s="99">
        <f>+IF(F45=0,"",'Ark1'!AG102)</f>
        <v>5.6957901811301559</v>
      </c>
      <c r="I45" s="410">
        <f t="shared" si="12"/>
        <v>2.9281597378753537</v>
      </c>
      <c r="J45" s="99">
        <f>+IF(F45=0,"",'Ark1'!AH102)</f>
        <v>2.5350593311758356</v>
      </c>
      <c r="K45" s="101"/>
      <c r="L45" s="355">
        <f>+'Ark1'!AI102</f>
        <v>5552</v>
      </c>
      <c r="M45" s="476"/>
      <c r="N45" s="495">
        <f t="shared" si="8"/>
        <v>99.820208558072636</v>
      </c>
      <c r="O45" s="101"/>
      <c r="P45" s="57">
        <f>+IF(F45=0,"",'Ark1'!U102)</f>
        <v>31.678209277238455</v>
      </c>
      <c r="Q45" s="410">
        <f t="shared" si="9"/>
        <v>0.81573389969408083</v>
      </c>
      <c r="R45" s="406"/>
      <c r="S45" s="148">
        <f>+IF(L45=0,"",'Ark1'!AJ102)</f>
        <v>114.35039625360211</v>
      </c>
      <c r="T45" s="416"/>
      <c r="U45" s="22">
        <f>+IF(L45=0,"",'Ark1'!AK102)</f>
        <v>20.922396533024525</v>
      </c>
      <c r="V45" s="406"/>
      <c r="W45" s="5">
        <f>+IF(F45=0,"",'Ark1'!S102)</f>
        <v>7.1848256023013297</v>
      </c>
      <c r="X45" s="407">
        <f t="shared" si="13"/>
        <v>0.45764241123107841</v>
      </c>
      <c r="Y45" s="416"/>
      <c r="Z45" s="98">
        <f>+IF(F45=0,"",'Ark1'!T102)</f>
        <v>6.257281553398057</v>
      </c>
      <c r="AA45" s="407">
        <f t="shared" si="14"/>
        <v>-0.40095876176937484</v>
      </c>
      <c r="AB45" s="99">
        <f>+IF(F45=0,"",'Ark1'!W102)</f>
        <v>15.857605177993523</v>
      </c>
      <c r="AC45" s="289">
        <f>+IF(F45=0,"",'Ark1'!X102)</f>
        <v>97.357065803667766</v>
      </c>
      <c r="AD45" s="289">
        <f>+IF(F45=0,"",'Ark1'!Y102)</f>
        <v>87.630348795397353</v>
      </c>
      <c r="AE45" s="289">
        <f>+IF(F45=0,"",'Ark1'!Z102)</f>
        <v>8.0240366041051114</v>
      </c>
      <c r="AF45" s="99">
        <f>+IF(F45=0,"",'Ark1'!AA102)</f>
        <v>1.8172531678393011</v>
      </c>
      <c r="AG45" s="98">
        <f>+IF(F45=0,"",'Ark1'!AB102)</f>
        <v>2.2953774544923458</v>
      </c>
      <c r="AH45" s="98">
        <f>+IF(F45=0,"",'Ark1'!AC102)</f>
        <v>84.988002608144186</v>
      </c>
      <c r="AI45" s="98">
        <f t="shared" si="15"/>
        <v>4.4090435914118489</v>
      </c>
      <c r="AJ45" s="99"/>
      <c r="AK45" s="25"/>
    </row>
    <row r="46" spans="1:62" s="3" customFormat="1" ht="15.6">
      <c r="A46" s="25"/>
      <c r="B46" s="121">
        <f>+'Ark1'!C103</f>
        <v>2024</v>
      </c>
      <c r="C46" s="97">
        <f>+'Ark1'!E103</f>
        <v>37</v>
      </c>
      <c r="D46" s="303">
        <f>+IF(F46=0,"",'Ark1'!Q103)</f>
        <v>719</v>
      </c>
      <c r="E46" s="403">
        <f t="shared" si="10"/>
        <v>24</v>
      </c>
      <c r="F46" s="302">
        <f>+'Ark1'!R103</f>
        <v>3033</v>
      </c>
      <c r="G46" s="403">
        <f t="shared" si="11"/>
        <v>-101</v>
      </c>
      <c r="H46" s="99">
        <f>+IF(F46=0,"",'Ark1'!AG103)</f>
        <v>3.0303377081157281</v>
      </c>
      <c r="I46" s="410">
        <f t="shared" si="12"/>
        <v>0.22989271264039379</v>
      </c>
      <c r="J46" s="99">
        <f>+IF(F46=0,"",'Ark1'!AH103)</f>
        <v>6.1325420375865489</v>
      </c>
      <c r="K46" s="101"/>
      <c r="L46" s="355">
        <f>+'Ark1'!AI103</f>
        <v>3028</v>
      </c>
      <c r="M46" s="476"/>
      <c r="N46" s="495">
        <f t="shared" si="8"/>
        <v>99.835146719419711</v>
      </c>
      <c r="O46" s="101"/>
      <c r="P46" s="57">
        <f>+IF(F46=0,"",'Ark1'!U103)</f>
        <v>30.906956808440448</v>
      </c>
      <c r="Q46" s="410">
        <f t="shared" si="9"/>
        <v>0.55542521941685763</v>
      </c>
      <c r="R46" s="406"/>
      <c r="S46" s="148">
        <f>+IF(L46=0,"",'Ark1'!AJ103)</f>
        <v>113.72064068692198</v>
      </c>
      <c r="T46" s="416"/>
      <c r="U46" s="22">
        <f>+IF(L46=0,"",'Ark1'!AK103)</f>
        <v>20.656836825026549</v>
      </c>
      <c r="V46" s="406"/>
      <c r="W46" s="5">
        <f>+IF(F46=0,"",'Ark1'!S103)</f>
        <v>7.1236399604352112</v>
      </c>
      <c r="X46" s="407">
        <f t="shared" si="13"/>
        <v>0.42549063050541136</v>
      </c>
      <c r="Y46" s="416"/>
      <c r="Z46" s="98">
        <f>+IF(F46=0,"",'Ark1'!T103)</f>
        <v>6.4233432245301678</v>
      </c>
      <c r="AA46" s="407">
        <f t="shared" si="14"/>
        <v>-0.34659934088144695</v>
      </c>
      <c r="AB46" s="99">
        <f>+IF(F46=0,"",'Ark1'!W103)</f>
        <v>16.188592152983848</v>
      </c>
      <c r="AC46" s="289">
        <f>+IF(F46=0,"",'Ark1'!X103)</f>
        <v>96.175403890537424</v>
      </c>
      <c r="AD46" s="289">
        <f>+IF(F46=0,"",'Ark1'!Y103)</f>
        <v>85.031322123310261</v>
      </c>
      <c r="AE46" s="289">
        <f>+IF(F46=0,"",'Ark1'!Z103)</f>
        <v>8.0445172366344195</v>
      </c>
      <c r="AF46" s="99">
        <f>+IF(F46=0,"",'Ark1'!AA103)</f>
        <v>1.7693059261237301</v>
      </c>
      <c r="AG46" s="98">
        <f>+IF(F46=0,"",'Ark1'!AB103)</f>
        <v>2.1816931040890464</v>
      </c>
      <c r="AH46" s="98">
        <f>+IF(F46=0,"",'Ark1'!AC103)</f>
        <v>84.476616756639885</v>
      </c>
      <c r="AI46" s="98">
        <f t="shared" si="15"/>
        <v>4.3386466722206745</v>
      </c>
      <c r="AJ46" s="99"/>
      <c r="AK46" s="25"/>
    </row>
    <row r="47" spans="1:62" s="3" customFormat="1" ht="15.6">
      <c r="A47" s="25"/>
      <c r="B47" s="121">
        <f>+'Ark1'!C104</f>
        <v>2024</v>
      </c>
      <c r="C47" s="97">
        <f>+'Ark1'!E104</f>
        <v>38</v>
      </c>
      <c r="D47" s="303">
        <f>+IF(F47=0,"",'Ark1'!Q104)</f>
        <v>705</v>
      </c>
      <c r="E47" s="403">
        <f t="shared" si="10"/>
        <v>-34</v>
      </c>
      <c r="F47" s="302">
        <f>+'Ark1'!R104</f>
        <v>2552</v>
      </c>
      <c r="G47" s="403">
        <f t="shared" si="11"/>
        <v>-424</v>
      </c>
      <c r="H47" s="99">
        <f>+IF(F47=0,"",'Ark1'!AG104)</f>
        <v>2.3942631612805396</v>
      </c>
      <c r="I47" s="410">
        <f t="shared" si="12"/>
        <v>-0.19427095546858508</v>
      </c>
      <c r="J47" s="99">
        <f>+IF(F47=0,"",'Ark1'!AH104)</f>
        <v>2.8213166144200623</v>
      </c>
      <c r="K47" s="101"/>
      <c r="L47" s="355">
        <f>+'Ark1'!AI104</f>
        <v>2545</v>
      </c>
      <c r="M47" s="476"/>
      <c r="N47" s="495">
        <f t="shared" si="8"/>
        <v>99.725705329153598</v>
      </c>
      <c r="O47" s="101"/>
      <c r="P47" s="57">
        <f>+IF(F47=0,"",'Ark1'!U104)</f>
        <v>29.02210031347964</v>
      </c>
      <c r="Q47" s="410">
        <f t="shared" si="9"/>
        <v>-0.52218732092905285</v>
      </c>
      <c r="R47" s="406"/>
      <c r="S47" s="148">
        <f>+IF(L47=0,"",'Ark1'!AJ104)</f>
        <v>112.179489194499</v>
      </c>
      <c r="T47" s="416"/>
      <c r="U47" s="22">
        <f>+IF(L47=0,"",'Ark1'!AK104)</f>
        <v>20.12337506254033</v>
      </c>
      <c r="V47" s="406"/>
      <c r="W47" s="5">
        <f>+IF(F47=0,"",'Ark1'!S104)</f>
        <v>6.9251567398119116</v>
      </c>
      <c r="X47" s="407">
        <f t="shared" si="13"/>
        <v>0.20271050325277074</v>
      </c>
      <c r="Y47" s="416"/>
      <c r="Z47" s="98">
        <f>+IF(F47=0,"",'Ark1'!T104)</f>
        <v>6.6857366771159885</v>
      </c>
      <c r="AA47" s="407">
        <f t="shared" si="14"/>
        <v>-0.24840310783025021</v>
      </c>
      <c r="AB47" s="99">
        <f>+IF(F47=0,"",'Ark1'!W104)</f>
        <v>19.083072100313476</v>
      </c>
      <c r="AC47" s="289">
        <f>+IF(F47=0,"",'Ark1'!X104)</f>
        <v>94.788401253918479</v>
      </c>
      <c r="AD47" s="289">
        <f>+IF(F47=0,"",'Ark1'!Y104)</f>
        <v>74.882445141065801</v>
      </c>
      <c r="AE47" s="289">
        <f>+IF(F47=0,"",'Ark1'!Z104)</f>
        <v>8.4548990997040292</v>
      </c>
      <c r="AF47" s="99">
        <f>+IF(F47=0,"",'Ark1'!AA104)</f>
        <v>1.8186495706152641</v>
      </c>
      <c r="AG47" s="98">
        <f>+IF(F47=0,"",'Ark1'!AB104)</f>
        <v>2.3270894153345272</v>
      </c>
      <c r="AH47" s="98">
        <f>+IF(F47=0,"",'Ark1'!AC104)</f>
        <v>81.552112095138682</v>
      </c>
      <c r="AI47" s="98">
        <f t="shared" si="15"/>
        <v>4.1908221580942708</v>
      </c>
      <c r="AJ47" s="99"/>
      <c r="AK47" s="25"/>
    </row>
    <row r="48" spans="1:62" s="3" customFormat="1" ht="15.6">
      <c r="A48" s="25"/>
      <c r="B48" s="121">
        <f>+'Ark1'!C105</f>
        <v>2024</v>
      </c>
      <c r="C48" s="97">
        <f>+'Ark1'!E105</f>
        <v>39</v>
      </c>
      <c r="D48" s="303">
        <f>+IF(F48=0,"",'Ark1'!Q105)</f>
        <v>714</v>
      </c>
      <c r="E48" s="403">
        <f t="shared" si="10"/>
        <v>-83</v>
      </c>
      <c r="F48" s="302">
        <f>+'Ark1'!R105</f>
        <v>3068</v>
      </c>
      <c r="G48" s="403">
        <f t="shared" si="11"/>
        <v>-312</v>
      </c>
      <c r="H48" s="99">
        <f>+IF(F48=0,"",'Ark1'!AG105)</f>
        <v>2.8050427182162392</v>
      </c>
      <c r="I48" s="410">
        <f t="shared" si="12"/>
        <v>8.3760695525584961E-2</v>
      </c>
      <c r="J48" s="99">
        <f>+IF(F48=0,"",'Ark1'!AH105)</f>
        <v>6.8774445893089942</v>
      </c>
      <c r="K48" s="101"/>
      <c r="L48" s="355">
        <f>+'Ark1'!AI105</f>
        <v>3056</v>
      </c>
      <c r="M48" s="476"/>
      <c r="N48" s="495">
        <f t="shared" si="8"/>
        <v>99.608865710560622</v>
      </c>
      <c r="O48" s="101"/>
      <c r="P48" s="57">
        <f>+IF(F48=0,"",'Ark1'!U105)</f>
        <v>28.282757496740619</v>
      </c>
      <c r="Q48" s="410">
        <f t="shared" si="9"/>
        <v>0.93577524821982294</v>
      </c>
      <c r="R48" s="406"/>
      <c r="S48" s="148">
        <f>+IF(L48=0,"",'Ark1'!AJ105)</f>
        <v>111.19914921465973</v>
      </c>
      <c r="T48" s="416"/>
      <c r="U48" s="22">
        <f>+IF(L48=0,"",'Ark1'!AK105)</f>
        <v>19.992290000538404</v>
      </c>
      <c r="V48" s="406"/>
      <c r="W48" s="5">
        <f>+IF(F48=0,"",'Ark1'!S105)</f>
        <v>6.8657105606258151</v>
      </c>
      <c r="X48" s="407">
        <f t="shared" si="13"/>
        <v>0.36689399257847821</v>
      </c>
      <c r="Y48" s="416"/>
      <c r="Z48" s="98">
        <f>+IF(F48=0,"",'Ark1'!T105)</f>
        <v>6.7258800521512399</v>
      </c>
      <c r="AA48" s="407">
        <f t="shared" si="14"/>
        <v>-0.20459332062982494</v>
      </c>
      <c r="AB48" s="99">
        <f>+IF(F48=0,"",'Ark1'!W105)</f>
        <v>18.481095176010431</v>
      </c>
      <c r="AC48" s="289">
        <f>+IF(F48=0,"",'Ark1'!X105)</f>
        <v>89.537157757496757</v>
      </c>
      <c r="AD48" s="289">
        <f>+IF(F48=0,"",'Ark1'!Y105)</f>
        <v>71.512385919165595</v>
      </c>
      <c r="AE48" s="289">
        <f>+IF(F48=0,"",'Ark1'!Z105)</f>
        <v>8.9663269437915307</v>
      </c>
      <c r="AF48" s="99">
        <f>+IF(F48=0,"",'Ark1'!AA105)</f>
        <v>1.8429782129147103</v>
      </c>
      <c r="AG48" s="98">
        <f>+IF(F48=0,"",'Ark1'!AB105)</f>
        <v>2.3845209985219609</v>
      </c>
      <c r="AH48" s="98">
        <f>+IF(F48=0,"",'Ark1'!AC105)</f>
        <v>84.724181055980225</v>
      </c>
      <c r="AI48" s="98">
        <f t="shared" si="15"/>
        <v>4.119421762248396</v>
      </c>
      <c r="AJ48" s="99"/>
      <c r="AK48" s="25"/>
    </row>
    <row r="49" spans="1:37" s="3" customFormat="1" ht="15.6">
      <c r="A49" s="25"/>
      <c r="B49" s="121">
        <f>+'Ark1'!C106</f>
        <v>2024</v>
      </c>
      <c r="C49" s="97">
        <f>+'Ark1'!E106</f>
        <v>40</v>
      </c>
      <c r="D49" s="303">
        <f>+IF(F49=0,"",'Ark1'!Q106)</f>
        <v>821</v>
      </c>
      <c r="E49" s="403">
        <f t="shared" si="10"/>
        <v>-90</v>
      </c>
      <c r="F49" s="302">
        <f>+'Ark1'!R106</f>
        <v>3283</v>
      </c>
      <c r="G49" s="403">
        <f t="shared" si="11"/>
        <v>-669</v>
      </c>
      <c r="H49" s="99">
        <f>+IF(F49=0,"",'Ark1'!AG106)</f>
        <v>2.9215290176442776</v>
      </c>
      <c r="I49" s="410">
        <f t="shared" si="12"/>
        <v>-0.32072891854384311</v>
      </c>
      <c r="J49" s="99">
        <f>+IF(F49=0,"",'Ark1'!AH106)</f>
        <v>6.0310691440755431</v>
      </c>
      <c r="K49" s="101"/>
      <c r="L49" s="355">
        <f>+'Ark1'!AI106</f>
        <v>3277</v>
      </c>
      <c r="M49" s="476"/>
      <c r="N49" s="495">
        <f t="shared" si="8"/>
        <v>99.817240328967401</v>
      </c>
      <c r="O49" s="101"/>
      <c r="P49" s="57">
        <f>+IF(F49=0,"",'Ark1'!U106)</f>
        <v>27.528144989339044</v>
      </c>
      <c r="Q49" s="410">
        <f t="shared" si="9"/>
        <v>-0.33840359365692407</v>
      </c>
      <c r="R49" s="406"/>
      <c r="S49" s="148">
        <f>+IF(L49=0,"",'Ark1'!AJ106)</f>
        <v>110.68730546231291</v>
      </c>
      <c r="T49" s="416"/>
      <c r="U49" s="22">
        <f>+IF(L49=0,"",'Ark1'!AK106)</f>
        <v>19.699048004691157</v>
      </c>
      <c r="V49" s="406"/>
      <c r="W49" s="5">
        <f>+IF(F49=0,"",'Ark1'!S106)</f>
        <v>6.7286018885166019</v>
      </c>
      <c r="X49" s="407">
        <f t="shared" si="13"/>
        <v>3.9077597018626342E-2</v>
      </c>
      <c r="Y49" s="416"/>
      <c r="Z49" s="98">
        <f>+IF(F49=0,"",'Ark1'!T106)</f>
        <v>6.8361254949741106</v>
      </c>
      <c r="AA49" s="407">
        <f t="shared" si="14"/>
        <v>-0.35618219733357837</v>
      </c>
      <c r="AB49" s="99">
        <f>+IF(F49=0,"",'Ark1'!W106)</f>
        <v>20.255863539445624</v>
      </c>
      <c r="AC49" s="289">
        <f>+IF(F49=0,"",'Ark1'!X106)</f>
        <v>88.69936034115139</v>
      </c>
      <c r="AD49" s="289">
        <f>+IF(F49=0,"",'Ark1'!Y106)</f>
        <v>67.560158391714864</v>
      </c>
      <c r="AE49" s="289">
        <f>+IF(F49=0,"",'Ark1'!Z106)</f>
        <v>8.9995985865568056</v>
      </c>
      <c r="AF49" s="99">
        <f>+IF(F49=0,"",'Ark1'!AA106)</f>
        <v>1.9001245837177565</v>
      </c>
      <c r="AG49" s="98">
        <f>+IF(F49=0,"",'Ark1'!AB106)</f>
        <v>2.6172088889990279</v>
      </c>
      <c r="AH49" s="98">
        <f>+IF(F49=0,"",'Ark1'!AC106)</f>
        <v>83.755749302825635</v>
      </c>
      <c r="AI49" s="98">
        <f t="shared" si="15"/>
        <v>4.0912132186509762</v>
      </c>
      <c r="AJ49" s="99"/>
      <c r="AK49" s="25"/>
    </row>
    <row r="50" spans="1:37" s="2" customFormat="1" ht="15.6">
      <c r="A50" s="25"/>
      <c r="B50" s="121">
        <f>+'Ark1'!C107</f>
        <v>2024</v>
      </c>
      <c r="C50" s="97">
        <f>+'Ark1'!E107</f>
        <v>41</v>
      </c>
      <c r="D50" s="303">
        <f>+IF(F50=0,"",'Ark1'!Q107)</f>
        <v>1077</v>
      </c>
      <c r="E50" s="403">
        <f t="shared" si="10"/>
        <v>23</v>
      </c>
      <c r="F50" s="302">
        <f>+'Ark1'!R107</f>
        <v>5476</v>
      </c>
      <c r="G50" s="403">
        <f t="shared" si="11"/>
        <v>-103</v>
      </c>
      <c r="H50" s="99">
        <f>+IF(F50=0,"",'Ark1'!AG107)</f>
        <v>5.0179365108613112</v>
      </c>
      <c r="I50" s="410">
        <f t="shared" si="12"/>
        <v>0.26953891042177158</v>
      </c>
      <c r="J50" s="99">
        <f>+IF(F50=0,"",'Ark1'!AH107)</f>
        <v>4.474068663257853</v>
      </c>
      <c r="K50" s="101"/>
      <c r="L50" s="355">
        <f>+'Ark1'!AI107</f>
        <v>5470</v>
      </c>
      <c r="M50" s="476"/>
      <c r="N50" s="495">
        <f t="shared" si="8"/>
        <v>99.890430971512046</v>
      </c>
      <c r="O50" s="101"/>
      <c r="P50" s="57">
        <f>+IF(F50=0,"",'Ark1'!U107)</f>
        <v>28.346493791088403</v>
      </c>
      <c r="Q50" s="410">
        <f t="shared" si="9"/>
        <v>-0.56318536288179288</v>
      </c>
      <c r="R50" s="406"/>
      <c r="S50" s="148">
        <f>+IF(L50=0,"",'Ark1'!AJ107)</f>
        <v>111.42848263254101</v>
      </c>
      <c r="T50" s="416"/>
      <c r="U50" s="22">
        <f>+IF(L50=0,"",'Ark1'!AK107)</f>
        <v>19.818068869309265</v>
      </c>
      <c r="V50" s="406"/>
      <c r="W50" s="5">
        <f>+IF(F50=0,"",'Ark1'!S107)</f>
        <v>6.797662527392256</v>
      </c>
      <c r="X50" s="407">
        <f t="shared" si="13"/>
        <v>-7.4716035074136045E-2</v>
      </c>
      <c r="Y50" s="416"/>
      <c r="Z50" s="98">
        <f>+IF(F50=0,"",'Ark1'!T107)</f>
        <v>6.7660701241782295</v>
      </c>
      <c r="AA50" s="407">
        <f t="shared" si="14"/>
        <v>-0.40152263438065194</v>
      </c>
      <c r="AB50" s="99">
        <f>+IF(F50=0,"",'Ark1'!W107)</f>
        <v>18.644996347699049</v>
      </c>
      <c r="AC50" s="289">
        <f>+IF(F50=0,"",'Ark1'!X107)</f>
        <v>88.476990504017564</v>
      </c>
      <c r="AD50" s="289">
        <f>+IF(F50=0,"",'Ark1'!Y107)</f>
        <v>69.375456537618717</v>
      </c>
      <c r="AE50" s="289">
        <f>+IF(F50=0,"",'Ark1'!Z107)</f>
        <v>9.4647358130256816</v>
      </c>
      <c r="AF50" s="99">
        <f>+IF(F50=0,"",'Ark1'!AA107)</f>
        <v>1.9537105825171079</v>
      </c>
      <c r="AG50" s="98">
        <f>+IF(F50=0,"",'Ark1'!AB107)</f>
        <v>2.4156831683113129</v>
      </c>
      <c r="AH50" s="98">
        <f>+IF(F50=0,"",'Ark1'!AC107)</f>
        <v>85.773125378719612</v>
      </c>
      <c r="AI50" s="98">
        <f t="shared" si="15"/>
        <v>4.1700354609929109</v>
      </c>
      <c r="AJ50" s="99"/>
      <c r="AK50" s="25"/>
    </row>
    <row r="51" spans="1:37" s="3" customFormat="1" ht="15.6">
      <c r="A51" s="25"/>
      <c r="B51" s="121">
        <f>+'Ark1'!C108</f>
        <v>2024</v>
      </c>
      <c r="C51" s="97">
        <f>+'Ark1'!E108</f>
        <v>42</v>
      </c>
      <c r="D51" s="303">
        <f>+IF(F51=0,"",'Ark1'!Q108)</f>
        <v>1956</v>
      </c>
      <c r="E51" s="403">
        <f t="shared" si="10"/>
        <v>12</v>
      </c>
      <c r="F51" s="302">
        <f>+'Ark1'!R108</f>
        <v>11816</v>
      </c>
      <c r="G51" s="403">
        <f t="shared" si="11"/>
        <v>-1154</v>
      </c>
      <c r="H51" s="99">
        <f>+IF(F51=0,"",'Ark1'!AG108)</f>
        <v>11.969431155446204</v>
      </c>
      <c r="I51" s="410">
        <f t="shared" si="12"/>
        <v>9.4567180464933287E-2</v>
      </c>
      <c r="J51" s="99">
        <f>+IF(F51=0,"",'Ark1'!AH108)</f>
        <v>2.71665538253216</v>
      </c>
      <c r="K51" s="101"/>
      <c r="L51" s="355">
        <f>+'Ark1'!AI108</f>
        <v>11801</v>
      </c>
      <c r="M51" s="476"/>
      <c r="N51" s="495">
        <f t="shared" si="8"/>
        <v>99.873053486797559</v>
      </c>
      <c r="O51" s="101"/>
      <c r="P51" s="57">
        <f>+IF(F51=0,"",'Ark1'!U108)</f>
        <v>31.335790453622248</v>
      </c>
      <c r="Q51" s="410">
        <f t="shared" si="9"/>
        <v>0.23716285146356952</v>
      </c>
      <c r="R51" s="406"/>
      <c r="S51" s="148">
        <f>+IF(L51=0,"",'Ark1'!AJ108)</f>
        <v>113.76945174137802</v>
      </c>
      <c r="T51" s="416"/>
      <c r="U51" s="22">
        <f>+IF(L51=0,"",'Ark1'!AK108)</f>
        <v>20.932664367798413</v>
      </c>
      <c r="V51" s="406"/>
      <c r="W51" s="5">
        <f>+IF(F51=0,"",'Ark1'!S108)</f>
        <v>7.2494075829383888</v>
      </c>
      <c r="X51" s="407">
        <f t="shared" si="13"/>
        <v>-5.5654317108011497E-3</v>
      </c>
      <c r="Y51" s="416"/>
      <c r="Z51" s="98">
        <f>+IF(F51=0,"",'Ark1'!T108)</f>
        <v>6.6179756262694642</v>
      </c>
      <c r="AA51" s="407">
        <f t="shared" si="14"/>
        <v>-0.32658875306746804</v>
      </c>
      <c r="AB51" s="99">
        <f>+IF(F51=0,"",'Ark1'!W108)</f>
        <v>16.782329045362221</v>
      </c>
      <c r="AC51" s="289">
        <f>+IF(F51=0,"",'Ark1'!X108)</f>
        <v>96.453960731211907</v>
      </c>
      <c r="AD51" s="289">
        <f>+IF(F51=0,"",'Ark1'!Y108)</f>
        <v>85.189573459715646</v>
      </c>
      <c r="AE51" s="289">
        <f>+IF(F51=0,"",'Ark1'!Z108)</f>
        <v>8.1004007556158104</v>
      </c>
      <c r="AF51" s="99">
        <f>+IF(F51=0,"",'Ark1'!AA108)</f>
        <v>1.6943590911051722</v>
      </c>
      <c r="AG51" s="98">
        <f>+IF(F51=0,"",'Ark1'!AB108)</f>
        <v>2.1464165705176264</v>
      </c>
      <c r="AH51" s="98">
        <f>+IF(F51=0,"",'Ark1'!AC108)</f>
        <v>82.879221752696992</v>
      </c>
      <c r="AI51" s="98">
        <f t="shared" si="15"/>
        <v>4.3225311992902142</v>
      </c>
      <c r="AJ51" s="99"/>
      <c r="AK51" s="25"/>
    </row>
    <row r="52" spans="1:37" s="3" customFormat="1" ht="15.6">
      <c r="A52" s="25"/>
      <c r="B52" s="121">
        <f>+'Ark1'!C109</f>
        <v>2024</v>
      </c>
      <c r="C52" s="97">
        <f>+'Ark1'!E109</f>
        <v>43</v>
      </c>
      <c r="D52" s="303">
        <f>+IF(F52=0,"",'Ark1'!Q109)</f>
        <v>1744</v>
      </c>
      <c r="E52" s="403">
        <f t="shared" si="10"/>
        <v>-335</v>
      </c>
      <c r="F52" s="302">
        <f>+'Ark1'!R109</f>
        <v>10767</v>
      </c>
      <c r="G52" s="403">
        <f t="shared" si="11"/>
        <v>-2804</v>
      </c>
      <c r="H52" s="99">
        <f>+IF(F52=0,"",'Ark1'!AG109)</f>
        <v>10.853394521452218</v>
      </c>
      <c r="I52" s="410">
        <f t="shared" si="12"/>
        <v>-1.7437105055025519</v>
      </c>
      <c r="J52" s="99">
        <f>+IF(F52=0,"",'Ark1'!AH109)</f>
        <v>2.5448128540912047</v>
      </c>
      <c r="K52" s="101"/>
      <c r="L52" s="355">
        <f>+'Ark1'!AI109</f>
        <v>10747</v>
      </c>
      <c r="M52" s="476"/>
      <c r="N52" s="495">
        <f t="shared" si="8"/>
        <v>99.814247236927656</v>
      </c>
      <c r="O52" s="101"/>
      <c r="P52" s="57">
        <f>+IF(F52=0,"",'Ark1'!U109)</f>
        <v>31.182325624593719</v>
      </c>
      <c r="Q52" s="410">
        <f t="shared" si="9"/>
        <v>-0.34676582039931603</v>
      </c>
      <c r="R52" s="406"/>
      <c r="S52" s="148">
        <f>+IF(L52=0,"",'Ark1'!AJ109)</f>
        <v>113.96579510561084</v>
      </c>
      <c r="T52" s="416"/>
      <c r="U52" s="22">
        <f>+IF(L52=0,"",'Ark1'!AK109)</f>
        <v>20.697729629054248</v>
      </c>
      <c r="V52" s="406"/>
      <c r="W52" s="5">
        <f>+IF(F52=0,"",'Ark1'!S109)</f>
        <v>7.1476734466425196</v>
      </c>
      <c r="X52" s="407">
        <f t="shared" si="13"/>
        <v>-0.15702038579429445</v>
      </c>
      <c r="Y52" s="416"/>
      <c r="Z52" s="98">
        <f>+IF(F52=0,"",'Ark1'!T109)</f>
        <v>6.504504504504502</v>
      </c>
      <c r="AA52" s="407">
        <f t="shared" si="14"/>
        <v>-0.47508432461641803</v>
      </c>
      <c r="AB52" s="99">
        <f>+IF(F52=0,"",'Ark1'!W109)</f>
        <v>14.535153710411439</v>
      </c>
      <c r="AC52" s="289">
        <f>+IF(F52=0,"",'Ark1'!X109)</f>
        <v>95.699823534875051</v>
      </c>
      <c r="AD52" s="289">
        <f>+IF(F52=0,"",'Ark1'!Y109)</f>
        <v>84.285316244079127</v>
      </c>
      <c r="AE52" s="289">
        <f>+IF(F52=0,"",'Ark1'!Z109)</f>
        <v>8.1860382319089595</v>
      </c>
      <c r="AF52" s="99">
        <f>+IF(F52=0,"",'Ark1'!AA109)</f>
        <v>1.7036720054648853</v>
      </c>
      <c r="AG52" s="98">
        <f>+IF(F52=0,"",'Ark1'!AB109)</f>
        <v>2.2497026527468296</v>
      </c>
      <c r="AH52" s="98">
        <f>+IF(F52=0,"",'Ark1'!AC109)</f>
        <v>83.084737708104853</v>
      </c>
      <c r="AI52" s="98">
        <f t="shared" si="15"/>
        <v>4.3625839732844831</v>
      </c>
      <c r="AJ52" s="99"/>
      <c r="AK52" s="25"/>
    </row>
    <row r="53" spans="1:37" s="3" customFormat="1" ht="15.6">
      <c r="A53" s="25"/>
      <c r="B53" s="121">
        <f>+'Ark1'!C110</f>
        <v>2024</v>
      </c>
      <c r="C53" s="97">
        <f>+'Ark1'!E110</f>
        <v>44</v>
      </c>
      <c r="D53" s="303">
        <f>+IF(F53=0,"",'Ark1'!Q110)</f>
        <v>1586</v>
      </c>
      <c r="E53" s="403">
        <f t="shared" si="10"/>
        <v>-152</v>
      </c>
      <c r="F53" s="302">
        <f>+'Ark1'!R110</f>
        <v>9781</v>
      </c>
      <c r="G53" s="403">
        <f t="shared" si="11"/>
        <v>-2228</v>
      </c>
      <c r="H53" s="99">
        <f>+IF(F53=0,"",'Ark1'!AG110)</f>
        <v>9.7607786356226107</v>
      </c>
      <c r="I53" s="410">
        <f t="shared" si="12"/>
        <v>-1.2168372676295398</v>
      </c>
      <c r="J53" s="99">
        <f>+IF(F53=0,"",'Ark1'!AH110)</f>
        <v>2.7911256517738474</v>
      </c>
      <c r="K53" s="101"/>
      <c r="L53" s="355">
        <f>+'Ark1'!AI110</f>
        <v>9769</v>
      </c>
      <c r="M53" s="476"/>
      <c r="N53" s="495">
        <f t="shared" si="8"/>
        <v>99.877313158163787</v>
      </c>
      <c r="O53" s="101"/>
      <c r="P53" s="57">
        <f>+IF(F53=0,"",'Ark1'!U110)</f>
        <v>30.870156425723341</v>
      </c>
      <c r="Q53" s="410">
        <f t="shared" si="9"/>
        <v>-0.17928149583557129</v>
      </c>
      <c r="R53" s="406"/>
      <c r="S53" s="148">
        <f>+IF(L53=0,"",'Ark1'!AJ110)</f>
        <v>113.69875115160238</v>
      </c>
      <c r="T53" s="416"/>
      <c r="U53" s="22">
        <f>+IF(L53=0,"",'Ark1'!AK110)</f>
        <v>20.634893764191059</v>
      </c>
      <c r="V53" s="406"/>
      <c r="W53" s="5">
        <f>+IF(F53=0,"",'Ark1'!S110)</f>
        <v>7.1213577343829861</v>
      </c>
      <c r="X53" s="407">
        <f t="shared" si="13"/>
        <v>-8.2489380281015379E-2</v>
      </c>
      <c r="Y53" s="416"/>
      <c r="Z53" s="98">
        <f>+IF(F53=0,"",'Ark1'!T110)</f>
        <v>6.516102647991004</v>
      </c>
      <c r="AA53" s="407">
        <f t="shared" si="14"/>
        <v>-0.31302550589358358</v>
      </c>
      <c r="AB53" s="99">
        <f>+IF(F53=0,"",'Ark1'!W110)</f>
        <v>14.89622737961354</v>
      </c>
      <c r="AC53" s="289">
        <f>+IF(F53=0,"",'Ark1'!X110)</f>
        <v>95.73663224619159</v>
      </c>
      <c r="AD53" s="289">
        <f>+IF(F53=0,"",'Ark1'!Y110)</f>
        <v>83.406604641652194</v>
      </c>
      <c r="AE53" s="289">
        <f>+IF(F53=0,"",'Ark1'!Z110)</f>
        <v>8.1642588800883988</v>
      </c>
      <c r="AF53" s="99">
        <f>+IF(F53=0,"",'Ark1'!AA110)</f>
        <v>1.7231130354091699</v>
      </c>
      <c r="AG53" s="98">
        <f>+IF(F53=0,"",'Ark1'!AB110)</f>
        <v>2.0715331889405628</v>
      </c>
      <c r="AH53" s="98">
        <f>+IF(F53=0,"",'Ark1'!AC110)</f>
        <v>82.996761930592498</v>
      </c>
      <c r="AI53" s="98">
        <f t="shared" si="15"/>
        <v>4.334869497803429</v>
      </c>
      <c r="AJ53" s="99"/>
      <c r="AK53" s="25"/>
    </row>
    <row r="54" spans="1:37" s="3" customFormat="1" ht="15.6">
      <c r="A54" s="25"/>
      <c r="B54" s="121">
        <f>+'Ark1'!C111</f>
        <v>2024</v>
      </c>
      <c r="C54" s="97">
        <f>+'Ark1'!E111</f>
        <v>45</v>
      </c>
      <c r="D54" s="303">
        <f>+IF(F54=0,"",'Ark1'!Q111)</f>
        <v>1091</v>
      </c>
      <c r="E54" s="403">
        <f t="shared" si="10"/>
        <v>-230</v>
      </c>
      <c r="F54" s="302">
        <f>+'Ark1'!R111</f>
        <v>6157</v>
      </c>
      <c r="G54" s="403">
        <f t="shared" si="11"/>
        <v>-1533</v>
      </c>
      <c r="H54" s="99">
        <f>+IF(F54=0,"",'Ark1'!AG111)</f>
        <v>5.9177425825407699</v>
      </c>
      <c r="I54" s="410">
        <f t="shared" si="12"/>
        <v>-1.0550671340524715</v>
      </c>
      <c r="J54" s="99">
        <f>+IF(F54=0,"",'Ark1'!AH111)</f>
        <v>3.6543771317199938</v>
      </c>
      <c r="K54" s="101"/>
      <c r="L54" s="355">
        <f>+'Ark1'!AI111</f>
        <v>6148</v>
      </c>
      <c r="M54" s="476"/>
      <c r="N54" s="495">
        <f t="shared" si="8"/>
        <v>99.853824914731206</v>
      </c>
      <c r="O54" s="101"/>
      <c r="P54" s="57">
        <f>+IF(F54=0,"",'Ark1'!U111)</f>
        <v>29.732028585350072</v>
      </c>
      <c r="Q54" s="410">
        <f t="shared" si="9"/>
        <v>-1.0667880596434856</v>
      </c>
      <c r="R54" s="406"/>
      <c r="S54" s="148">
        <f>+IF(L54=0,"",'Ark1'!AJ111)</f>
        <v>112.99692582953799</v>
      </c>
      <c r="T54" s="416"/>
      <c r="U54" s="22">
        <f>+IF(L54=0,"",'Ark1'!AK111)</f>
        <v>20.227934259556235</v>
      </c>
      <c r="V54" s="406"/>
      <c r="W54" s="5">
        <f>+IF(F54=0,"",'Ark1'!S111)</f>
        <v>6.9600454766931952</v>
      </c>
      <c r="X54" s="407">
        <f t="shared" si="13"/>
        <v>-0.26245127233151067</v>
      </c>
      <c r="Y54" s="416"/>
      <c r="Z54" s="98">
        <f>+IF(F54=0,"",'Ark1'!T111)</f>
        <v>6.5514049049861915</v>
      </c>
      <c r="AA54" s="407">
        <f t="shared" si="14"/>
        <v>-0.40841304039742266</v>
      </c>
      <c r="AB54" s="99">
        <f>+IF(F54=0,"",'Ark1'!W111)</f>
        <v>14.000324833522821</v>
      </c>
      <c r="AC54" s="289">
        <f>+IF(F54=0,"",'Ark1'!X111)</f>
        <v>94.932597044014969</v>
      </c>
      <c r="AD54" s="289">
        <f>+IF(F54=0,"",'Ark1'!Y111)</f>
        <v>80.396296897839861</v>
      </c>
      <c r="AE54" s="289">
        <f>+IF(F54=0,"",'Ark1'!Z111)</f>
        <v>7.9246414539469345</v>
      </c>
      <c r="AF54" s="99">
        <f>+IF(F54=0,"",'Ark1'!AA111)</f>
        <v>1.6743181016802555</v>
      </c>
      <c r="AG54" s="98">
        <f>+IF(F54=0,"",'Ark1'!AB111)</f>
        <v>2.1041186533523724</v>
      </c>
      <c r="AH54" s="98">
        <f>+IF(F54=0,"",'Ark1'!AC111)</f>
        <v>81.339267543499332</v>
      </c>
      <c r="AI54" s="98">
        <f t="shared" si="15"/>
        <v>4.2718152754766381</v>
      </c>
      <c r="AJ54" s="99"/>
      <c r="AK54" s="25"/>
    </row>
    <row r="55" spans="1:37" s="3" customFormat="1" ht="15.6">
      <c r="A55" s="25"/>
      <c r="B55" s="121">
        <f>+'Ark1'!C112</f>
        <v>2024</v>
      </c>
      <c r="C55" s="97">
        <f>+'Ark1'!E112</f>
        <v>46</v>
      </c>
      <c r="D55" s="303">
        <f>+IF(F55=0,"",'Ark1'!Q112)</f>
        <v>657</v>
      </c>
      <c r="E55" s="403">
        <f t="shared" si="10"/>
        <v>-51</v>
      </c>
      <c r="F55" s="302">
        <f>+'Ark1'!R112</f>
        <v>3373</v>
      </c>
      <c r="G55" s="403">
        <f t="shared" si="11"/>
        <v>-290</v>
      </c>
      <c r="H55" s="99">
        <f>+IF(F55=0,"",'Ark1'!AG112)</f>
        <v>3.2698467807866458</v>
      </c>
      <c r="I55" s="410">
        <f t="shared" si="12"/>
        <v>5.1815633361456115E-3</v>
      </c>
      <c r="J55" s="99">
        <f>+IF(F55=0,"",'Ark1'!AH112)</f>
        <v>1.7788319003854132</v>
      </c>
      <c r="K55" s="101"/>
      <c r="L55" s="355">
        <f>+'Ark1'!AI112</f>
        <v>3370</v>
      </c>
      <c r="M55" s="476"/>
      <c r="N55" s="495">
        <f t="shared" si="8"/>
        <v>99.911058404980736</v>
      </c>
      <c r="O55" s="101"/>
      <c r="P55" s="57">
        <f>+IF(F55=0,"",'Ark1'!U112)</f>
        <v>29.988081826267443</v>
      </c>
      <c r="Q55" s="410">
        <f t="shared" si="9"/>
        <v>-0.28483654665087954</v>
      </c>
      <c r="R55" s="406"/>
      <c r="S55" s="148">
        <f>+IF(L55=0,"",'Ark1'!AJ112)</f>
        <v>113.35468842729978</v>
      </c>
      <c r="T55" s="416"/>
      <c r="U55" s="22">
        <f>+IF(L55=0,"",'Ark1'!AK112)</f>
        <v>20.210866793352377</v>
      </c>
      <c r="V55" s="406"/>
      <c r="W55" s="5">
        <f>+IF(F55=0,"",'Ark1'!S112)</f>
        <v>6.9484138748888205</v>
      </c>
      <c r="X55" s="407">
        <f t="shared" si="13"/>
        <v>-0.18726726079231515</v>
      </c>
      <c r="Y55" s="416"/>
      <c r="Z55" s="98">
        <f>+IF(F55=0,"",'Ark1'!T112)</f>
        <v>6.5816780314260308</v>
      </c>
      <c r="AA55" s="407">
        <f t="shared" si="14"/>
        <v>-0.26516881542081716</v>
      </c>
      <c r="AB55" s="99">
        <f>+IF(F55=0,"",'Ark1'!W112)</f>
        <v>14.082419211384524</v>
      </c>
      <c r="AC55" s="289">
        <f>+IF(F55=0,"",'Ark1'!X112)</f>
        <v>95.167506670619616</v>
      </c>
      <c r="AD55" s="289">
        <f>+IF(F55=0,"",'Ark1'!Y112)</f>
        <v>79.810257930625554</v>
      </c>
      <c r="AE55" s="289">
        <f>+IF(F55=0,"",'Ark1'!Z112)</f>
        <v>8.1264254539121303</v>
      </c>
      <c r="AF55" s="99">
        <f>+IF(F55=0,"",'Ark1'!AA112)</f>
        <v>1.74569259518685</v>
      </c>
      <c r="AG55" s="98">
        <f>+IF(F55=0,"",'Ark1'!AB112)</f>
        <v>2.1555812665272129</v>
      </c>
      <c r="AH55" s="98">
        <f>+IF(F55=0,"",'Ark1'!AC112)</f>
        <v>84.097735502489357</v>
      </c>
      <c r="AI55" s="98">
        <f t="shared" si="15"/>
        <v>4.3158168707599147</v>
      </c>
      <c r="AJ55" s="99"/>
      <c r="AK55" s="25"/>
    </row>
    <row r="56" spans="1:37" s="3" customFormat="1" ht="15.6">
      <c r="A56" s="25"/>
      <c r="B56" s="121">
        <f>+'Ark1'!C113</f>
        <v>2024</v>
      </c>
      <c r="C56" s="97">
        <f>+'Ark1'!E113</f>
        <v>47</v>
      </c>
      <c r="D56" s="303">
        <f>+IF(F56=0,"",'Ark1'!Q113)</f>
        <v>656</v>
      </c>
      <c r="E56" s="403">
        <f t="shared" si="10"/>
        <v>119</v>
      </c>
      <c r="F56" s="302">
        <f>+'Ark1'!R113</f>
        <v>3062</v>
      </c>
      <c r="G56" s="403">
        <f t="shared" si="11"/>
        <v>666</v>
      </c>
      <c r="H56" s="99">
        <f>+IF(F56=0,"",'Ark1'!AG113)</f>
        <v>2.9225020535583499</v>
      </c>
      <c r="I56" s="410">
        <f t="shared" si="12"/>
        <v>0.8216847442206161</v>
      </c>
      <c r="J56" s="99">
        <f>+IF(F56=0,"",'Ark1'!AH113)</f>
        <v>2.3187459177008498</v>
      </c>
      <c r="K56" s="101"/>
      <c r="L56" s="355">
        <f>+'Ark1'!AI113</f>
        <v>3057</v>
      </c>
      <c r="M56" s="476"/>
      <c r="N56" s="495">
        <f t="shared" si="8"/>
        <v>99.836708033964726</v>
      </c>
      <c r="O56" s="101"/>
      <c r="P56" s="57">
        <f>+IF(F56=0,"",'Ark1'!U113)</f>
        <v>29.524820378837351</v>
      </c>
      <c r="Q56" s="410">
        <f t="shared" si="9"/>
        <v>-0.25719130730629658</v>
      </c>
      <c r="R56" s="406"/>
      <c r="S56" s="148">
        <f>+IF(L56=0,"",'Ark1'!AJ113)</f>
        <v>112.70350016355896</v>
      </c>
      <c r="T56" s="416"/>
      <c r="U56" s="22">
        <f>+IF(L56=0,"",'Ark1'!AK113)</f>
        <v>20.191292302598871</v>
      </c>
      <c r="V56" s="406"/>
      <c r="W56" s="5">
        <f>+IF(F56=0,"",'Ark1'!S113)</f>
        <v>6.9314173742651857</v>
      </c>
      <c r="X56" s="407">
        <f t="shared" si="13"/>
        <v>-0.24637895294683343</v>
      </c>
      <c r="Y56" s="416"/>
      <c r="Z56" s="98">
        <f>+IF(F56=0,"",'Ark1'!T113)</f>
        <v>6.5362508164598285</v>
      </c>
      <c r="AA56" s="407">
        <f t="shared" si="14"/>
        <v>-0.46792280624467963</v>
      </c>
      <c r="AB56" s="99">
        <f>+IF(F56=0,"",'Ark1'!W113)</f>
        <v>15.284128020901372</v>
      </c>
      <c r="AC56" s="289">
        <f>+IF(F56=0,"",'Ark1'!X113)</f>
        <v>93.272370999346862</v>
      </c>
      <c r="AD56" s="289">
        <f>+IF(F56=0,"",'Ark1'!Y113)</f>
        <v>79.849771391247558</v>
      </c>
      <c r="AE56" s="289">
        <f>+IF(F56=0,"",'Ark1'!Z113)</f>
        <v>8.2036034532572444</v>
      </c>
      <c r="AF56" s="99">
        <f>+IF(F56=0,"",'Ark1'!AA113)</f>
        <v>1.7619237942541306</v>
      </c>
      <c r="AG56" s="98">
        <f>+IF(F56=0,"",'Ark1'!AB113)</f>
        <v>1.97877999474273</v>
      </c>
      <c r="AH56" s="98">
        <f>+IF(F56=0,"",'Ark1'!AC113)</f>
        <v>83.461456797266379</v>
      </c>
      <c r="AI56" s="98">
        <f t="shared" si="15"/>
        <v>4.2595646437994708</v>
      </c>
      <c r="AJ56" s="99"/>
      <c r="AK56" s="25"/>
    </row>
    <row r="57" spans="1:37" s="3" customFormat="1" ht="15.6">
      <c r="A57" s="25"/>
      <c r="B57" s="121">
        <f>+'Ark1'!C114</f>
        <v>2024</v>
      </c>
      <c r="C57" s="97">
        <f>+'Ark1'!E114</f>
        <v>48</v>
      </c>
      <c r="D57" s="303">
        <f>+IF(F57=0,"",'Ark1'!Q114)</f>
        <v>456</v>
      </c>
      <c r="E57" s="403">
        <f t="shared" si="10"/>
        <v>-18</v>
      </c>
      <c r="F57" s="302">
        <f>+'Ark1'!R114</f>
        <v>2078</v>
      </c>
      <c r="G57" s="403">
        <f t="shared" si="11"/>
        <v>78</v>
      </c>
      <c r="H57" s="99">
        <f>+IF(F57=0,"",'Ark1'!AG114)</f>
        <v>1.9169777310548139</v>
      </c>
      <c r="I57" s="410">
        <f t="shared" si="12"/>
        <v>0.16347475331673134</v>
      </c>
      <c r="J57" s="99">
        <f>+IF(F57=0,"",'Ark1'!AH114)</f>
        <v>5.197305101058709</v>
      </c>
      <c r="K57" s="101"/>
      <c r="L57" s="355">
        <f>+'Ark1'!AI114</f>
        <v>2072</v>
      </c>
      <c r="M57" s="476"/>
      <c r="N57" s="495">
        <f t="shared" si="8"/>
        <v>99.711260827718959</v>
      </c>
      <c r="O57" s="101"/>
      <c r="P57" s="57">
        <f>+IF(F57=0,"",'Ark1'!U114)</f>
        <v>28.537054860442776</v>
      </c>
      <c r="Q57" s="410">
        <f t="shared" si="9"/>
        <v>-1.2432451395572457</v>
      </c>
      <c r="R57" s="406"/>
      <c r="S57" s="148">
        <f>+IF(L57=0,"",'Ark1'!AJ114)</f>
        <v>111.79227799227796</v>
      </c>
      <c r="T57" s="416"/>
      <c r="U57" s="22">
        <f>+IF(L57=0,"",'Ark1'!AK114)</f>
        <v>19.890880935964997</v>
      </c>
      <c r="V57" s="406"/>
      <c r="W57" s="5">
        <f>+IF(F57=0,"",'Ark1'!S114)</f>
        <v>6.8137632338787304</v>
      </c>
      <c r="X57" s="407">
        <f t="shared" si="13"/>
        <v>-0.26923676612126979</v>
      </c>
      <c r="Y57" s="416"/>
      <c r="Z57" s="98">
        <f>+IF(F57=0,"",'Ark1'!T114)</f>
        <v>6.6924927815206932</v>
      </c>
      <c r="AA57" s="407">
        <f t="shared" si="14"/>
        <v>-0.36000721847930706</v>
      </c>
      <c r="AB57" s="99">
        <f>+IF(F57=0,"",'Ark1'!W114)</f>
        <v>16.265640038498557</v>
      </c>
      <c r="AC57" s="289">
        <f>+IF(F57=0,"",'Ark1'!X114)</f>
        <v>90.134744947064519</v>
      </c>
      <c r="AD57" s="289">
        <f>+IF(F57=0,"",'Ark1'!Y114)</f>
        <v>73.387872954764191</v>
      </c>
      <c r="AE57" s="289">
        <f>+IF(F57=0,"",'Ark1'!Z114)</f>
        <v>8.668915705386361</v>
      </c>
      <c r="AF57" s="99">
        <f>+IF(F57=0,"",'Ark1'!AA114)</f>
        <v>1.8194392481807484</v>
      </c>
      <c r="AG57" s="98">
        <f>+IF(F57=0,"",'Ark1'!AB114)</f>
        <v>2.0846502220544574</v>
      </c>
      <c r="AH57" s="98">
        <f>+IF(F57=0,"",'Ark1'!AC114)</f>
        <v>86.732268683298813</v>
      </c>
      <c r="AI57" s="98">
        <f t="shared" si="15"/>
        <v>4.1881488805706679</v>
      </c>
      <c r="AJ57" s="99"/>
      <c r="AK57" s="25"/>
    </row>
    <row r="58" spans="1:37" s="3" customFormat="1" ht="15.6">
      <c r="A58" s="25"/>
      <c r="B58" s="121">
        <f>+'Ark1'!C115</f>
        <v>2024</v>
      </c>
      <c r="C58" s="97">
        <f>+'Ark1'!E115</f>
        <v>49</v>
      </c>
      <c r="D58" s="303">
        <f>+IF(F58=0,"",'Ark1'!Q115)</f>
        <v>378</v>
      </c>
      <c r="E58" s="403">
        <f t="shared" si="10"/>
        <v>149</v>
      </c>
      <c r="F58" s="302">
        <f>+'Ark1'!R115</f>
        <v>1703</v>
      </c>
      <c r="G58" s="403">
        <f t="shared" si="11"/>
        <v>825</v>
      </c>
      <c r="H58" s="99">
        <f>+IF(F58=0,"",'Ark1'!AG115)</f>
        <v>1.5981258229184527</v>
      </c>
      <c r="I58" s="410">
        <f t="shared" si="12"/>
        <v>0.85290928507304553</v>
      </c>
      <c r="J58" s="99">
        <f>+IF(F58=0,"",'Ark1'!AH115)</f>
        <v>1.467997651203758</v>
      </c>
      <c r="K58" s="101"/>
      <c r="L58" s="355">
        <f>+'Ark1'!AI115</f>
        <v>1702</v>
      </c>
      <c r="M58" s="476"/>
      <c r="N58" s="495">
        <f t="shared" si="8"/>
        <v>99.941280093951846</v>
      </c>
      <c r="O58" s="101"/>
      <c r="P58" s="57">
        <f>+IF(F58=0,"",'Ark1'!U115)</f>
        <v>29.029125073399879</v>
      </c>
      <c r="Q58" s="410">
        <f t="shared" si="9"/>
        <v>0.19939842191928037</v>
      </c>
      <c r="R58" s="406"/>
      <c r="S58" s="148">
        <f>+IF(L58=0,"",'Ark1'!AJ115)</f>
        <v>111.78390129259698</v>
      </c>
      <c r="T58" s="416"/>
      <c r="U58" s="22">
        <f>+IF(L58=0,"",'Ark1'!AK115)</f>
        <v>20.168016226798244</v>
      </c>
      <c r="V58" s="406"/>
      <c r="W58" s="5">
        <f>+IF(F58=0,"",'Ark1'!S115)</f>
        <v>6.9418672930123284</v>
      </c>
      <c r="X58" s="407">
        <f t="shared" si="13"/>
        <v>-0.2289755315890396</v>
      </c>
      <c r="Y58" s="416"/>
      <c r="Z58" s="98">
        <f>+IF(F58=0,"",'Ark1'!T115)</f>
        <v>6.692307692307689</v>
      </c>
      <c r="AA58" s="407">
        <f t="shared" si="14"/>
        <v>-0.45006132819344824</v>
      </c>
      <c r="AB58" s="99">
        <f>+IF(F58=0,"",'Ark1'!W115)</f>
        <v>13.916617733411622</v>
      </c>
      <c r="AC58" s="289">
        <f>+IF(F58=0,"",'Ark1'!X115)</f>
        <v>91.015854374632994</v>
      </c>
      <c r="AD58" s="289">
        <f>+IF(F58=0,"",'Ark1'!Y115)</f>
        <v>74.515560775102756</v>
      </c>
      <c r="AE58" s="289">
        <f>+IF(F58=0,"",'Ark1'!Z115)</f>
        <v>8.923295348716362</v>
      </c>
      <c r="AF58" s="99">
        <f>+IF(F58=0,"",'Ark1'!AA115)</f>
        <v>1.8142200849786676</v>
      </c>
      <c r="AG58" s="98">
        <f>+IF(F58=0,"",'Ark1'!AB115)</f>
        <v>1.8967427701442987</v>
      </c>
      <c r="AH58" s="98">
        <f>+IF(F58=0,"",'Ark1'!AC115)</f>
        <v>85.892849141234692</v>
      </c>
      <c r="AI58" s="98">
        <f t="shared" si="15"/>
        <v>4.1817458974792769</v>
      </c>
      <c r="AJ58" s="99"/>
      <c r="AK58" s="25"/>
    </row>
    <row r="59" spans="1:37" s="3" customFormat="1" ht="15.6">
      <c r="A59" s="25"/>
      <c r="B59" s="121">
        <f>+'Ark1'!C116</f>
        <v>2024</v>
      </c>
      <c r="C59" s="97">
        <f>+'Ark1'!E116</f>
        <v>50</v>
      </c>
      <c r="D59" s="303">
        <f>+IF(F59=0,"",'Ark1'!Q116)</f>
        <v>83</v>
      </c>
      <c r="E59" s="403">
        <f t="shared" si="10"/>
        <v>15</v>
      </c>
      <c r="F59" s="302">
        <f>+'Ark1'!R116</f>
        <v>328</v>
      </c>
      <c r="G59" s="403">
        <f t="shared" si="11"/>
        <v>74</v>
      </c>
      <c r="H59" s="99">
        <f>+IF(F59=0,"",'Ark1'!AG116)</f>
        <v>0.33235480186758198</v>
      </c>
      <c r="I59" s="410">
        <f t="shared" si="12"/>
        <v>0.1040189826390818</v>
      </c>
      <c r="J59" s="99">
        <f>+IF(F59=0,"",'Ark1'!AH116)</f>
        <v>3.6585365853658542</v>
      </c>
      <c r="K59" s="101"/>
      <c r="L59" s="355">
        <f>+'Ark1'!AI116</f>
        <v>325</v>
      </c>
      <c r="M59" s="476"/>
      <c r="N59" s="495">
        <f t="shared" si="8"/>
        <v>99.08536585365853</v>
      </c>
      <c r="O59" s="101"/>
      <c r="P59" s="57">
        <f>+IF(F59=0,"",'Ark1'!U116)</f>
        <v>31.344817073170699</v>
      </c>
      <c r="Q59" s="410">
        <f t="shared" si="9"/>
        <v>0.81017140387938014</v>
      </c>
      <c r="R59" s="406"/>
      <c r="S59" s="148">
        <f>+IF(L59=0,"",'Ark1'!AJ116)</f>
        <v>113.62953846153844</v>
      </c>
      <c r="T59" s="416"/>
      <c r="U59" s="22">
        <f>+IF(L59=0,"",'Ark1'!AK116)</f>
        <v>21.009635222619977</v>
      </c>
      <c r="V59" s="406"/>
      <c r="W59" s="5">
        <f>+IF(F59=0,"",'Ark1'!S116)</f>
        <v>7.301829268292682</v>
      </c>
      <c r="X59" s="407">
        <f t="shared" si="13"/>
        <v>-8.3997503360863313E-2</v>
      </c>
      <c r="Y59" s="416"/>
      <c r="Z59" s="98">
        <f>+IF(F59=0,"",'Ark1'!T116)</f>
        <v>6.8201219512195115</v>
      </c>
      <c r="AA59" s="407">
        <f t="shared" si="14"/>
        <v>-0.32948434799308757</v>
      </c>
      <c r="AB59" s="99">
        <f>+IF(F59=0,"",'Ark1'!W116)</f>
        <v>18.292682926829272</v>
      </c>
      <c r="AC59" s="289">
        <f>+IF(F59=0,"",'Ark1'!X116)</f>
        <v>95.426829268292636</v>
      </c>
      <c r="AD59" s="289">
        <f>+IF(F59=0,"",'Ark1'!Y116)</f>
        <v>82.621951219512198</v>
      </c>
      <c r="AE59" s="289">
        <f>+IF(F59=0,"",'Ark1'!Z116)</f>
        <v>8.2904130625093941</v>
      </c>
      <c r="AF59" s="99">
        <f>+IF(F59=0,"",'Ark1'!AA116)</f>
        <v>1.7435586178208948</v>
      </c>
      <c r="AG59" s="98">
        <f>+IF(F59=0,"",'Ark1'!AB116)</f>
        <v>2.8113376704556523</v>
      </c>
      <c r="AH59" s="98">
        <f>+IF(F59=0,"",'Ark1'!AC116)</f>
        <v>87.188462505280981</v>
      </c>
      <c r="AI59" s="98">
        <f t="shared" si="15"/>
        <v>4.2927348643006225</v>
      </c>
      <c r="AJ59" s="99"/>
      <c r="AK59" s="25"/>
    </row>
    <row r="60" spans="1:37" s="3" customFormat="1" ht="15.6">
      <c r="A60" s="25"/>
      <c r="B60" s="121">
        <f>+'Ark1'!C117</f>
        <v>2024</v>
      </c>
      <c r="C60" s="97">
        <f>+'Ark1'!E117</f>
        <v>51</v>
      </c>
      <c r="D60" s="303">
        <f>+IF(F60=0,"",'Ark1'!Q117)</f>
        <v>19</v>
      </c>
      <c r="E60" s="403">
        <f t="shared" si="10"/>
        <v>11</v>
      </c>
      <c r="F60" s="302">
        <f>+'Ark1'!R117</f>
        <v>52</v>
      </c>
      <c r="G60" s="403">
        <f t="shared" si="11"/>
        <v>16</v>
      </c>
      <c r="H60" s="99">
        <f>+IF(F60=0,"",'Ark1'!AG117)</f>
        <v>4.403553229751881E-2</v>
      </c>
      <c r="I60" s="410">
        <f t="shared" si="12"/>
        <v>1.3484966319358652E-2</v>
      </c>
      <c r="J60" s="99">
        <f>+IF(F60=0,"",'Ark1'!AH117)</f>
        <v>1.9230769230769225</v>
      </c>
      <c r="K60" s="101"/>
      <c r="L60" s="355">
        <f>+'Ark1'!AI117</f>
        <v>52</v>
      </c>
      <c r="M60" s="476"/>
      <c r="N60" s="495">
        <f t="shared" si="8"/>
        <v>100</v>
      </c>
      <c r="O60" s="101"/>
      <c r="P60" s="57">
        <f>+IF(F60=0,"",'Ark1'!U117)</f>
        <v>26.196153846153859</v>
      </c>
      <c r="Q60" s="410">
        <f t="shared" si="9"/>
        <v>-2.6288461538461334</v>
      </c>
      <c r="R60" s="406"/>
      <c r="S60" s="148">
        <f>+IF(L60=0,"",'Ark1'!AJ117)</f>
        <v>108.59615384615383</v>
      </c>
      <c r="T60" s="416"/>
      <c r="U60" s="22">
        <f>+IF(L60=0,"",'Ark1'!AK117)</f>
        <v>19.909249683984299</v>
      </c>
      <c r="V60" s="406"/>
      <c r="W60" s="5">
        <f>+IF(F60=0,"",'Ark1'!S117)</f>
        <v>6.8846153846153859</v>
      </c>
      <c r="X60" s="407">
        <f t="shared" si="13"/>
        <v>0.38461538461538591</v>
      </c>
      <c r="Y60" s="416"/>
      <c r="Z60" s="98">
        <f>+IF(F60=0,"",'Ark1'!T117)</f>
        <v>7.0384615384615374</v>
      </c>
      <c r="AA60" s="407">
        <f t="shared" si="14"/>
        <v>0.14957264957264904</v>
      </c>
      <c r="AB60" s="99">
        <f>+IF(F60=0,"",'Ark1'!W117)</f>
        <v>21.153846153846157</v>
      </c>
      <c r="AC60" s="289">
        <f>+IF(F60=0,"",'Ark1'!X117)</f>
        <v>90.384615384615358</v>
      </c>
      <c r="AD60" s="289">
        <f>+IF(F60=0,"",'Ark1'!Y117)</f>
        <v>63.461538461538481</v>
      </c>
      <c r="AE60" s="289">
        <f>+IF(F60=0,"",'Ark1'!Z117)</f>
        <v>7.8647940346267236</v>
      </c>
      <c r="AF60" s="99">
        <f>+IF(F60=0,"",'Ark1'!AA117)</f>
        <v>1.5019710915205078</v>
      </c>
      <c r="AG60" s="98">
        <f>+IF(F60=0,"",'Ark1'!AB117)</f>
        <v>1.6286088738261653</v>
      </c>
      <c r="AH60" s="98">
        <f>+IF(F60=0,"",'Ark1'!AC117)</f>
        <v>84.455585638370849</v>
      </c>
      <c r="AI60" s="98">
        <f t="shared" si="15"/>
        <v>3.8050279329608951</v>
      </c>
      <c r="AJ60" s="99"/>
      <c r="AK60" s="25"/>
    </row>
    <row r="61" spans="1:37" s="2" customFormat="1" ht="15.6">
      <c r="A61" s="25"/>
      <c r="B61" s="121">
        <f>+'Ark1'!C118</f>
        <v>2024</v>
      </c>
      <c r="C61" s="97">
        <f>+'Ark1'!E118</f>
        <v>52</v>
      </c>
      <c r="D61" s="303" t="str">
        <f>+IF(F61=0,"",'Ark1'!Q118)</f>
        <v/>
      </c>
      <c r="E61" s="403" t="str">
        <f t="shared" si="10"/>
        <v/>
      </c>
      <c r="F61" s="303">
        <f>+'Ark1'!R118</f>
        <v>0</v>
      </c>
      <c r="G61" s="403" t="str">
        <f t="shared" si="11"/>
        <v/>
      </c>
      <c r="H61" s="99" t="str">
        <f>+IF(F61=0,"",'Ark1'!AG118)</f>
        <v/>
      </c>
      <c r="I61" s="410" t="str">
        <f t="shared" si="12"/>
        <v/>
      </c>
      <c r="J61" s="99" t="str">
        <f>+IF(F61=0,"",'Ark1'!AH118)</f>
        <v/>
      </c>
      <c r="K61" s="101"/>
      <c r="L61" s="355">
        <f>+'Ark1'!AI118</f>
        <v>0</v>
      </c>
      <c r="M61" s="476"/>
      <c r="N61" s="495" t="e">
        <f t="shared" si="8"/>
        <v>#DIV/0!</v>
      </c>
      <c r="O61" s="101"/>
      <c r="P61" s="57" t="str">
        <f>+IF(F61=0,"",'Ark1'!U118)</f>
        <v/>
      </c>
      <c r="Q61" s="410" t="str">
        <f t="shared" si="9"/>
        <v/>
      </c>
      <c r="R61" s="406"/>
      <c r="S61" s="148" t="str">
        <f>+IF(L61=0,"",'Ark1'!AJ118)</f>
        <v/>
      </c>
      <c r="T61" s="416"/>
      <c r="U61" s="22" t="str">
        <f>+IF(L61=0,"",'Ark1'!AK118)</f>
        <v/>
      </c>
      <c r="V61" s="406"/>
      <c r="W61" s="98" t="str">
        <f>+IF(F61=0,"",'Ark1'!S118)</f>
        <v/>
      </c>
      <c r="X61" s="407" t="str">
        <f t="shared" si="13"/>
        <v/>
      </c>
      <c r="Y61" s="416"/>
      <c r="Z61" s="98" t="str">
        <f>+IF(F61=0,"",'Ark1'!T118)</f>
        <v/>
      </c>
      <c r="AA61" s="407" t="str">
        <f t="shared" si="14"/>
        <v/>
      </c>
      <c r="AB61" s="99" t="str">
        <f>+IF(F61=0,"",'Ark1'!W118)</f>
        <v/>
      </c>
      <c r="AC61" s="99" t="str">
        <f>+IF(F61=0,"",'Ark1'!X118)</f>
        <v/>
      </c>
      <c r="AD61" s="99" t="str">
        <f>+IF(F61=0,"",'Ark1'!Y118)</f>
        <v/>
      </c>
      <c r="AE61" s="99" t="str">
        <f>+IF(F61=0,"",'Ark1'!Z118)</f>
        <v/>
      </c>
      <c r="AF61" s="99" t="str">
        <f>+IF(F61=0,"",'Ark1'!AA118)</f>
        <v/>
      </c>
      <c r="AG61" s="98" t="str">
        <f>+IF(F61=0,"",'Ark1'!AB118)</f>
        <v/>
      </c>
      <c r="AH61" s="98" t="str">
        <f>+IF(F61=0,"",'Ark1'!AC118)</f>
        <v/>
      </c>
      <c r="AI61" s="98" t="str">
        <f t="shared" si="15"/>
        <v/>
      </c>
      <c r="AJ61" s="99"/>
      <c r="AK61" s="25"/>
    </row>
    <row r="62" spans="1:37" s="2" customFormat="1" ht="15.6">
      <c r="A62" s="25"/>
      <c r="B62" s="404"/>
      <c r="C62" s="25"/>
      <c r="D62" s="308"/>
      <c r="E62" s="404"/>
      <c r="F62" s="308"/>
      <c r="G62" s="25"/>
      <c r="H62" s="25"/>
      <c r="I62" s="25"/>
      <c r="J62" s="25"/>
      <c r="K62" s="25"/>
      <c r="L62" s="308"/>
      <c r="M62" s="308"/>
      <c r="N62" s="308"/>
      <c r="O62" s="25"/>
      <c r="P62" s="25"/>
      <c r="Q62" s="404"/>
      <c r="R62" s="25"/>
      <c r="S62" s="25"/>
      <c r="T62" s="25"/>
      <c r="U62" s="25"/>
      <c r="V62" s="406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</row>
    <row r="63" spans="1:37" s="2" customFormat="1" ht="15.6">
      <c r="A63" s="25"/>
      <c r="B63" s="64">
        <f>+'Ark1'!C119</f>
        <v>2023</v>
      </c>
      <c r="C63" s="65">
        <f>+'Ark1'!E119</f>
        <v>1</v>
      </c>
      <c r="D63" s="326">
        <f>+IF(F63=0,"",'Ark1'!Q119)</f>
        <v>2</v>
      </c>
      <c r="E63" s="404"/>
      <c r="F63" s="326">
        <f>+'Ark1'!R119</f>
        <v>6</v>
      </c>
      <c r="G63" s="404"/>
      <c r="H63" s="135">
        <f>+IF(F63=0,"",'Ark1'!AG119)</f>
        <v>5.4965699798809921E-3</v>
      </c>
      <c r="I63" s="423"/>
      <c r="J63" s="135">
        <f>+IF(F63=0,"",'Ark1'!AH119)</f>
        <v>0</v>
      </c>
      <c r="K63" s="101"/>
      <c r="L63" s="375">
        <f>+'Ark1'!AI119</f>
        <v>0</v>
      </c>
      <c r="M63" s="375"/>
      <c r="N63" s="375"/>
      <c r="O63" s="101"/>
      <c r="P63" s="135">
        <f>+IF(F63=0,"",'Ark1'!U119)</f>
        <v>31.116666666666664</v>
      </c>
      <c r="Q63" s="423"/>
      <c r="R63" s="406"/>
      <c r="S63" s="148" t="str">
        <f>+IF(L63=0,"",'Ark1'!AJ119)</f>
        <v/>
      </c>
      <c r="T63" s="416"/>
      <c r="U63" s="22" t="str">
        <f>+IF(L63=0,"",'Ark1'!AL119)</f>
        <v/>
      </c>
      <c r="V63" s="406"/>
      <c r="W63" s="66">
        <f>+IF(F63=0,"",'Ark1'!S119)</f>
        <v>6.8333333333333313</v>
      </c>
      <c r="X63" s="25"/>
      <c r="Y63" s="416"/>
      <c r="Z63" s="66">
        <f>+IF(F63=0,"",'Ark1'!T119)</f>
        <v>6.8333333333333313</v>
      </c>
      <c r="AA63" s="424"/>
      <c r="AB63" s="66">
        <f>+IF(F63=0,"",'Ark1'!W119)</f>
        <v>0</v>
      </c>
      <c r="AC63" s="135">
        <f>+IF(F63=0,"",'Ark1'!X119)</f>
        <v>100</v>
      </c>
      <c r="AD63" s="135">
        <f>+IF(F63=0,"",'Ark1'!Y119)</f>
        <v>100</v>
      </c>
      <c r="AE63" s="135">
        <f>+IF(F63=0,"",'Ark1'!Z119)</f>
        <v>1.3309353436170941</v>
      </c>
      <c r="AF63" s="135">
        <f>+IF(F63=0,"",'Ark1'!AA119)</f>
        <v>0.37267799624997328</v>
      </c>
      <c r="AG63" s="66">
        <f>+IF(F63=0,"",'Ark1'!AB119)</f>
        <v>1.0671873729054779</v>
      </c>
      <c r="AH63" s="66">
        <f>+IF(F63=0,"",'Ark1'!AC119)</f>
        <v>-16.240701613456171</v>
      </c>
      <c r="AI63" s="66">
        <f t="shared" ref="AI63:AI94" si="16">+IF(F63=0,"",P63/W63)</f>
        <v>4.5536585365853668</v>
      </c>
      <c r="AJ63" s="135"/>
      <c r="AK63" s="25"/>
    </row>
    <row r="64" spans="1:37" s="2" customFormat="1" ht="15.6">
      <c r="A64" s="25"/>
      <c r="B64" s="64">
        <f>+'Ark1'!C120</f>
        <v>2023</v>
      </c>
      <c r="C64" s="65">
        <f>+'Ark1'!E120</f>
        <v>2</v>
      </c>
      <c r="D64" s="326">
        <f>+IF(F64=0,"",'Ark1'!Q120)</f>
        <v>136</v>
      </c>
      <c r="E64" s="404"/>
      <c r="F64" s="326">
        <f>+'Ark1'!R120</f>
        <v>734</v>
      </c>
      <c r="G64" s="404"/>
      <c r="H64" s="135">
        <f>+IF(F64=0,"",'Ark1'!AG120)</f>
        <v>0.61376402065114644</v>
      </c>
      <c r="I64" s="423"/>
      <c r="J64" s="135">
        <f>+IF(F64=0,"",'Ark1'!AH120)</f>
        <v>0.13623978201634879</v>
      </c>
      <c r="K64" s="101"/>
      <c r="L64" s="375">
        <f>+'Ark1'!AI120</f>
        <v>217</v>
      </c>
      <c r="M64" s="375"/>
      <c r="N64" s="375"/>
      <c r="O64" s="101"/>
      <c r="P64" s="135">
        <f>+IF(F64=0,"",'Ark1'!U120)</f>
        <v>28.402588555858323</v>
      </c>
      <c r="Q64" s="423"/>
      <c r="R64" s="406"/>
      <c r="S64" s="148">
        <f>+IF(L64=0,"",'Ark1'!AJ120)</f>
        <v>112.20230414746544</v>
      </c>
      <c r="T64" s="416"/>
      <c r="U64" s="22">
        <f>+IF(L64=0,"",'Ark1'!AL120)</f>
        <v>19.494005524211875</v>
      </c>
      <c r="V64" s="406"/>
      <c r="W64" s="66">
        <f>+IF(F64=0,"",'Ark1'!S120)</f>
        <v>6.8923705722070805</v>
      </c>
      <c r="X64" s="25"/>
      <c r="Y64" s="416"/>
      <c r="Z64" s="66">
        <f>+IF(F64=0,"",'Ark1'!T120)</f>
        <v>7.1239782016348787</v>
      </c>
      <c r="AA64" s="424"/>
      <c r="AB64" s="66">
        <f>+IF(F64=0,"",'Ark1'!W120)</f>
        <v>16.757493188010901</v>
      </c>
      <c r="AC64" s="135">
        <f>+IF(F64=0,"",'Ark1'!X120)</f>
        <v>91.41689373297001</v>
      </c>
      <c r="AD64" s="135">
        <f>+IF(F64=0,"",'Ark1'!Y120)</f>
        <v>67.029972752043605</v>
      </c>
      <c r="AE64" s="135">
        <f>+IF(F64=0,"",'Ark1'!Z120)</f>
        <v>9.6318361958527223</v>
      </c>
      <c r="AF64" s="135">
        <f>+IF(F64=0,"",'Ark1'!AA120)</f>
        <v>1.781106288797794</v>
      </c>
      <c r="AG64" s="66">
        <f>+IF(F64=0,"",'Ark1'!AB120)</f>
        <v>2.1804550382687897</v>
      </c>
      <c r="AH64" s="66">
        <f>+IF(F64=0,"",'Ark1'!AC120)</f>
        <v>76.200750700909978</v>
      </c>
      <c r="AI64" s="66">
        <f t="shared" si="16"/>
        <v>4.1208736904526626</v>
      </c>
      <c r="AJ64" s="135"/>
      <c r="AK64" s="25"/>
    </row>
    <row r="65" spans="1:62" s="3" customFormat="1" ht="15.6">
      <c r="A65" s="25"/>
      <c r="B65" s="64">
        <f>+'Ark1'!C121</f>
        <v>2023</v>
      </c>
      <c r="C65" s="65">
        <f>+'Ark1'!E121</f>
        <v>3</v>
      </c>
      <c r="D65" s="326">
        <f>+IF(F65=0,"",'Ark1'!Q121)</f>
        <v>31</v>
      </c>
      <c r="E65" s="404"/>
      <c r="F65" s="326">
        <f>+'Ark1'!R121</f>
        <v>148</v>
      </c>
      <c r="G65" s="404"/>
      <c r="H65" s="135">
        <f>+IF(F65=0,"",'Ark1'!AG121)</f>
        <v>0.1244397535670111</v>
      </c>
      <c r="I65" s="423"/>
      <c r="J65" s="135">
        <f>+IF(F65=0,"",'Ark1'!AH121)</f>
        <v>14.86486486486486</v>
      </c>
      <c r="K65" s="101"/>
      <c r="L65" s="375">
        <f>+'Ark1'!AI121</f>
        <v>70</v>
      </c>
      <c r="M65" s="375"/>
      <c r="N65" s="375"/>
      <c r="O65" s="101"/>
      <c r="P65" s="135">
        <f>+IF(F65=0,"",'Ark1'!U121)</f>
        <v>28.559459459459461</v>
      </c>
      <c r="Q65" s="423"/>
      <c r="R65" s="406"/>
      <c r="S65" s="148">
        <f>+IF(L65=0,"",'Ark1'!AJ121)</f>
        <v>115.77857142857133</v>
      </c>
      <c r="T65" s="416"/>
      <c r="U65" s="22">
        <f>+IF(L65=0,"",'Ark1'!AL121)</f>
        <v>20.030425608799366</v>
      </c>
      <c r="V65" s="406"/>
      <c r="W65" s="66">
        <f>+IF(F65=0,"",'Ark1'!S121)</f>
        <v>6.5743243243243237</v>
      </c>
      <c r="X65" s="25"/>
      <c r="Y65" s="416"/>
      <c r="Z65" s="66">
        <f>+IF(F65=0,"",'Ark1'!T121)</f>
        <v>7.1351351351351342</v>
      </c>
      <c r="AA65" s="424"/>
      <c r="AB65" s="66">
        <f>+IF(F65=0,"",'Ark1'!W121)</f>
        <v>22.972972972972968</v>
      </c>
      <c r="AC65" s="135">
        <f>+IF(F65=0,"",'Ark1'!X121)</f>
        <v>89.189189189189179</v>
      </c>
      <c r="AD65" s="135">
        <f>+IF(F65=0,"",'Ark1'!Y121)</f>
        <v>71.621621621621614</v>
      </c>
      <c r="AE65" s="135">
        <f>+IF(F65=0,"",'Ark1'!Z121)</f>
        <v>8.6039104704484082</v>
      </c>
      <c r="AF65" s="135">
        <f>+IF(F65=0,"",'Ark1'!AA121)</f>
        <v>1.97310023654714</v>
      </c>
      <c r="AG65" s="66">
        <f>+IF(F65=0,"",'Ark1'!AB121)</f>
        <v>2.0455906721420849</v>
      </c>
      <c r="AH65" s="66">
        <f>+IF(F65=0,"",'Ark1'!AC121)</f>
        <v>51.360952702612927</v>
      </c>
      <c r="AI65" s="66">
        <f t="shared" si="16"/>
        <v>4.3440904419321695</v>
      </c>
      <c r="AJ65" s="135"/>
      <c r="AK65" s="25"/>
    </row>
    <row r="66" spans="1:62" ht="15.6">
      <c r="A66" s="25"/>
      <c r="B66" s="64">
        <f>+'Ark1'!C122</f>
        <v>2023</v>
      </c>
      <c r="C66" s="65">
        <f>+'Ark1'!E122</f>
        <v>4</v>
      </c>
      <c r="D66" s="326">
        <f>+IF(F66=0,"",'Ark1'!Q122)</f>
        <v>101</v>
      </c>
      <c r="E66" s="404"/>
      <c r="F66" s="326">
        <f>+'Ark1'!R122</f>
        <v>380</v>
      </c>
      <c r="G66" s="404"/>
      <c r="H66" s="135">
        <f>+IF(F66=0,"",'Ark1'!AG122)</f>
        <v>0.38898757641229592</v>
      </c>
      <c r="I66" s="423"/>
      <c r="J66" s="135">
        <f>+IF(F66=0,"",'Ark1'!AH122)</f>
        <v>2.6315789473684221</v>
      </c>
      <c r="K66" s="101"/>
      <c r="L66" s="375">
        <f>+'Ark1'!AI122</f>
        <v>46</v>
      </c>
      <c r="M66" s="375"/>
      <c r="N66" s="375"/>
      <c r="O66" s="101"/>
      <c r="P66" s="135">
        <f>+IF(F66=0,"",'Ark1'!U122)</f>
        <v>34.77000000000001</v>
      </c>
      <c r="Q66" s="423"/>
      <c r="R66" s="406"/>
      <c r="S66" s="148">
        <f>+IF(L66=0,"",'Ark1'!AJ122)</f>
        <v>118.12173913043478</v>
      </c>
      <c r="T66" s="416"/>
      <c r="U66" s="22">
        <f>+IF(L66=0,"",'Ark1'!AL122)</f>
        <v>21.715214981609787</v>
      </c>
      <c r="V66" s="406"/>
      <c r="W66" s="66">
        <f>+IF(F66=0,"",'Ark1'!S122)</f>
        <v>7.7973684210526306</v>
      </c>
      <c r="X66" s="25"/>
      <c r="Y66" s="416"/>
      <c r="Z66" s="66">
        <f>+IF(F66=0,"",'Ark1'!T122)</f>
        <v>7.6789473684210492</v>
      </c>
      <c r="AA66" s="424"/>
      <c r="AB66" s="66">
        <f>+IF(F66=0,"",'Ark1'!W122)</f>
        <v>30.526315789473689</v>
      </c>
      <c r="AC66" s="135">
        <f>+IF(F66=0,"",'Ark1'!X122)</f>
        <v>98.421052631578945</v>
      </c>
      <c r="AD66" s="135">
        <f>+IF(F66=0,"",'Ark1'!Y122)</f>
        <v>90.789473684210492</v>
      </c>
      <c r="AE66" s="135">
        <f>+IF(F66=0,"",'Ark1'!Z122)</f>
        <v>8.59019300071148</v>
      </c>
      <c r="AF66" s="135">
        <f>+IF(F66=0,"",'Ark1'!AA122)</f>
        <v>1.5469812440779878</v>
      </c>
      <c r="AG66" s="66">
        <f>+IF(F66=0,"",'Ark1'!AB122)</f>
        <v>2.1477231389172213</v>
      </c>
      <c r="AH66" s="66">
        <f>+IF(F66=0,"",'Ark1'!AC122)</f>
        <v>75.672560884202099</v>
      </c>
      <c r="AI66" s="66">
        <f t="shared" si="16"/>
        <v>4.4591967600405011</v>
      </c>
      <c r="AJ66" s="135"/>
      <c r="AK66" s="25"/>
      <c r="AU66"/>
      <c r="AY66"/>
      <c r="AZ66"/>
      <c r="BA66"/>
      <c r="BB66"/>
      <c r="BC66"/>
      <c r="BD66"/>
      <c r="BH66"/>
      <c r="BI66"/>
      <c r="BJ66"/>
    </row>
    <row r="67" spans="1:62" ht="15.6">
      <c r="A67" s="25"/>
      <c r="B67" s="64">
        <f>+'Ark1'!C123</f>
        <v>2023</v>
      </c>
      <c r="C67" s="65">
        <f>+'Ark1'!E123</f>
        <v>5</v>
      </c>
      <c r="D67" s="326">
        <f>+IF(F67=0,"",'Ark1'!Q123)</f>
        <v>44</v>
      </c>
      <c r="E67" s="404"/>
      <c r="F67" s="326">
        <f>+'Ark1'!R123</f>
        <v>198</v>
      </c>
      <c r="G67" s="404"/>
      <c r="H67" s="135">
        <f>+IF(F67=0,"",'Ark1'!AG123)</f>
        <v>0.18915619775434056</v>
      </c>
      <c r="I67" s="423"/>
      <c r="J67" s="135">
        <f>+IF(F67=0,"",'Ark1'!AH123)</f>
        <v>0</v>
      </c>
      <c r="K67" s="101"/>
      <c r="L67" s="375">
        <f>+'Ark1'!AI123</f>
        <v>30</v>
      </c>
      <c r="M67" s="375"/>
      <c r="N67" s="375"/>
      <c r="O67" s="101"/>
      <c r="P67" s="135">
        <f>+IF(F67=0,"",'Ark1'!U123)</f>
        <v>32.449494949494955</v>
      </c>
      <c r="Q67" s="423"/>
      <c r="R67" s="406"/>
      <c r="S67" s="148">
        <f>+IF(L67=0,"",'Ark1'!AJ123)</f>
        <v>114.73666666666664</v>
      </c>
      <c r="T67" s="416"/>
      <c r="U67" s="22">
        <f>+IF(L67=0,"",'Ark1'!AL123)</f>
        <v>22.223637475553367</v>
      </c>
      <c r="V67" s="406"/>
      <c r="W67" s="66">
        <f>+IF(F67=0,"",'Ark1'!S123)</f>
        <v>7.5606060606060606</v>
      </c>
      <c r="X67" s="25"/>
      <c r="Y67" s="416"/>
      <c r="Z67" s="66">
        <f>+IF(F67=0,"",'Ark1'!T123)</f>
        <v>7.8434343434343452</v>
      </c>
      <c r="AA67" s="424"/>
      <c r="AB67" s="66">
        <f>+IF(F67=0,"",'Ark1'!W123)</f>
        <v>36.868686868686872</v>
      </c>
      <c r="AC67" s="135">
        <f>+IF(F67=0,"",'Ark1'!X123)</f>
        <v>90.909090909090892</v>
      </c>
      <c r="AD67" s="135">
        <f>+IF(F67=0,"",'Ark1'!Y123)</f>
        <v>82.828282828282809</v>
      </c>
      <c r="AE67" s="135">
        <f>+IF(F67=0,"",'Ark1'!Z123)</f>
        <v>10.271195122276344</v>
      </c>
      <c r="AF67" s="135">
        <f>+IF(F67=0,"",'Ark1'!AA123)</f>
        <v>1.8759142246235785</v>
      </c>
      <c r="AG67" s="66">
        <f>+IF(F67=0,"",'Ark1'!AB123)</f>
        <v>2.4537607341871595</v>
      </c>
      <c r="AH67" s="66">
        <f>+IF(F67=0,"",'Ark1'!AC123)</f>
        <v>76.028186402243492</v>
      </c>
      <c r="AI67" s="66">
        <f t="shared" si="16"/>
        <v>4.2919171676686716</v>
      </c>
      <c r="AJ67" s="135"/>
      <c r="AK67" s="25"/>
      <c r="AU67"/>
      <c r="AY67"/>
      <c r="AZ67"/>
      <c r="BA67"/>
      <c r="BB67"/>
      <c r="BC67"/>
      <c r="BD67"/>
      <c r="BH67"/>
      <c r="BI67"/>
      <c r="BJ67"/>
    </row>
    <row r="68" spans="1:62" ht="15.6">
      <c r="A68" s="25"/>
      <c r="B68" s="64">
        <f>+'Ark1'!C124</f>
        <v>2023</v>
      </c>
      <c r="C68" s="65">
        <f>+'Ark1'!E124</f>
        <v>6</v>
      </c>
      <c r="D68" s="326">
        <f>+IF(F68=0,"",'Ark1'!Q124)</f>
        <v>115</v>
      </c>
      <c r="E68" s="404"/>
      <c r="F68" s="326">
        <f>+'Ark1'!R124</f>
        <v>429</v>
      </c>
      <c r="G68" s="404"/>
      <c r="H68" s="135">
        <f>+IF(F68=0,"",'Ark1'!AG124)</f>
        <v>0.41514265284575158</v>
      </c>
      <c r="I68" s="423"/>
      <c r="J68" s="135">
        <f>+IF(F68=0,"",'Ark1'!AH124)</f>
        <v>0</v>
      </c>
      <c r="K68" s="101"/>
      <c r="L68" s="375">
        <f>+'Ark1'!AI124</f>
        <v>105</v>
      </c>
      <c r="M68" s="375"/>
      <c r="N68" s="375"/>
      <c r="O68" s="101"/>
      <c r="P68" s="135">
        <f>+IF(F68=0,"",'Ark1'!U124)</f>
        <v>32.869463869463857</v>
      </c>
      <c r="Q68" s="423"/>
      <c r="R68" s="406"/>
      <c r="S68" s="148">
        <f>+IF(L68=0,"",'Ark1'!AJ124)</f>
        <v>115.42857142857147</v>
      </c>
      <c r="T68" s="416"/>
      <c r="U68" s="22">
        <f>+IF(L68=0,"",'Ark1'!AL124)</f>
        <v>21.661251797440112</v>
      </c>
      <c r="V68" s="406"/>
      <c r="W68" s="66">
        <f>+IF(F68=0,"",'Ark1'!S124)</f>
        <v>7.5897435897435903</v>
      </c>
      <c r="X68" s="25"/>
      <c r="Y68" s="416"/>
      <c r="Z68" s="66">
        <f>+IF(F68=0,"",'Ark1'!T124)</f>
        <v>7.3076923076923102</v>
      </c>
      <c r="AA68" s="424"/>
      <c r="AB68" s="66">
        <f>+IF(F68=0,"",'Ark1'!W124)</f>
        <v>24.009324009324015</v>
      </c>
      <c r="AC68" s="135">
        <f>+IF(F68=0,"",'Ark1'!X124)</f>
        <v>94.638694638694645</v>
      </c>
      <c r="AD68" s="135">
        <f>+IF(F68=0,"",'Ark1'!Y124)</f>
        <v>86.480186480186475</v>
      </c>
      <c r="AE68" s="135">
        <f>+IF(F68=0,"",'Ark1'!Z124)</f>
        <v>9.261030715981617</v>
      </c>
      <c r="AF68" s="135">
        <f>+IF(F68=0,"",'Ark1'!AA124)</f>
        <v>1.6986178885954828</v>
      </c>
      <c r="AG68" s="66">
        <f>+IF(F68=0,"",'Ark1'!AB124)</f>
        <v>1.9914646631042812</v>
      </c>
      <c r="AH68" s="66">
        <f>+IF(F68=0,"",'Ark1'!AC124)</f>
        <v>78.283531338387547</v>
      </c>
      <c r="AI68" s="66">
        <f t="shared" si="16"/>
        <v>4.330773955773954</v>
      </c>
      <c r="AJ68" s="135"/>
      <c r="AK68" s="25"/>
      <c r="AU68"/>
      <c r="AY68"/>
      <c r="AZ68"/>
      <c r="BA68"/>
      <c r="BB68"/>
      <c r="BC68"/>
      <c r="BD68"/>
      <c r="BH68"/>
      <c r="BI68"/>
      <c r="BJ68"/>
    </row>
    <row r="69" spans="1:62" ht="15.6">
      <c r="A69" s="25"/>
      <c r="B69" s="64">
        <f>+'Ark1'!C125</f>
        <v>2023</v>
      </c>
      <c r="C69" s="65">
        <f>+'Ark1'!E125</f>
        <v>7</v>
      </c>
      <c r="D69" s="326">
        <f>+IF(F69=0,"",'Ark1'!Q125)</f>
        <v>64</v>
      </c>
      <c r="E69" s="404"/>
      <c r="F69" s="326">
        <f>+'Ark1'!R125</f>
        <v>188</v>
      </c>
      <c r="G69" s="404"/>
      <c r="H69" s="135">
        <f>+IF(F69=0,"",'Ark1'!AG125)</f>
        <v>0.18458995242022405</v>
      </c>
      <c r="I69" s="423"/>
      <c r="J69" s="135">
        <f>+IF(F69=0,"",'Ark1'!AH125)</f>
        <v>1.5957446808510645</v>
      </c>
      <c r="K69" s="101"/>
      <c r="L69" s="375">
        <f>+'Ark1'!AI125</f>
        <v>9</v>
      </c>
      <c r="M69" s="375"/>
      <c r="N69" s="375"/>
      <c r="O69" s="101"/>
      <c r="P69" s="135">
        <f>+IF(F69=0,"",'Ark1'!U125)</f>
        <v>33.350531914893629</v>
      </c>
      <c r="Q69" s="423"/>
      <c r="R69" s="406"/>
      <c r="S69" s="148">
        <f>+IF(L69=0,"",'Ark1'!AJ125)</f>
        <v>106.05555555555556</v>
      </c>
      <c r="T69" s="416"/>
      <c r="U69" s="22">
        <f>+IF(L69=0,"",'Ark1'!AL125)</f>
        <v>28.267911184877047</v>
      </c>
      <c r="V69" s="406"/>
      <c r="W69" s="66">
        <f>+IF(F69=0,"",'Ark1'!S125)</f>
        <v>7.8670212765957421</v>
      </c>
      <c r="X69" s="25"/>
      <c r="Y69" s="416"/>
      <c r="Z69" s="66">
        <f>+IF(F69=0,"",'Ark1'!T125)</f>
        <v>7.4042553191489358</v>
      </c>
      <c r="AA69" s="424"/>
      <c r="AB69" s="66">
        <f>+IF(F69=0,"",'Ark1'!W125)</f>
        <v>23.404255319148941</v>
      </c>
      <c r="AC69" s="135">
        <f>+IF(F69=0,"",'Ark1'!X125)</f>
        <v>91.489361702127681</v>
      </c>
      <c r="AD69" s="135">
        <f>+IF(F69=0,"",'Ark1'!Y125)</f>
        <v>85.106382978723417</v>
      </c>
      <c r="AE69" s="135">
        <f>+IF(F69=0,"",'Ark1'!Z125)</f>
        <v>9.3834819635154485</v>
      </c>
      <c r="AF69" s="135">
        <f>+IF(F69=0,"",'Ark1'!AA125)</f>
        <v>1.7620037130079163</v>
      </c>
      <c r="AG69" s="66">
        <f>+IF(F69=0,"",'Ark1'!AB125)</f>
        <v>2.1453519719962744</v>
      </c>
      <c r="AH69" s="66">
        <f>+IF(F69=0,"",'Ark1'!AC125)</f>
        <v>71.651183629426697</v>
      </c>
      <c r="AI69" s="66">
        <f t="shared" si="16"/>
        <v>4.2392832995267105</v>
      </c>
      <c r="AJ69" s="135"/>
      <c r="AK69" s="25"/>
      <c r="AU69"/>
      <c r="AY69"/>
      <c r="AZ69"/>
      <c r="BA69"/>
      <c r="BB69"/>
      <c r="BC69"/>
      <c r="BD69"/>
      <c r="BH69"/>
      <c r="BI69"/>
      <c r="BJ69"/>
    </row>
    <row r="70" spans="1:62" ht="15.6">
      <c r="A70" s="25"/>
      <c r="B70" s="64">
        <f>+'Ark1'!C126</f>
        <v>2023</v>
      </c>
      <c r="C70" s="65">
        <f>+'Ark1'!E126</f>
        <v>8</v>
      </c>
      <c r="D70" s="326">
        <f>+IF(F70=0,"",'Ark1'!Q126)</f>
        <v>138</v>
      </c>
      <c r="E70" s="404"/>
      <c r="F70" s="326">
        <f>+'Ark1'!R126</f>
        <v>605</v>
      </c>
      <c r="G70" s="404"/>
      <c r="H70" s="135">
        <f>+IF(F70=0,"",'Ark1'!AG126)</f>
        <v>0.6149033739356754</v>
      </c>
      <c r="I70" s="423"/>
      <c r="J70" s="135">
        <f>+IF(F70=0,"",'Ark1'!AH126)</f>
        <v>0.66115702479338867</v>
      </c>
      <c r="K70" s="101"/>
      <c r="L70" s="375">
        <f>+'Ark1'!AI126</f>
        <v>156</v>
      </c>
      <c r="M70" s="375"/>
      <c r="N70" s="375"/>
      <c r="O70" s="101"/>
      <c r="P70" s="135">
        <f>+IF(F70=0,"",'Ark1'!U126)</f>
        <v>34.522644628099222</v>
      </c>
      <c r="Q70" s="423"/>
      <c r="R70" s="406"/>
      <c r="S70" s="148">
        <f>+IF(L70=0,"",'Ark1'!AJ126)</f>
        <v>115.9955128205128</v>
      </c>
      <c r="T70" s="416"/>
      <c r="U70" s="22">
        <f>+IF(L70=0,"",'Ark1'!AL126)</f>
        <v>22.494046209516124</v>
      </c>
      <c r="V70" s="406"/>
      <c r="W70" s="66">
        <f>+IF(F70=0,"",'Ark1'!S126)</f>
        <v>7.8644628099173568</v>
      </c>
      <c r="X70" s="25"/>
      <c r="Y70" s="416"/>
      <c r="Z70" s="66">
        <f>+IF(F70=0,"",'Ark1'!T126)</f>
        <v>7.5388429752066113</v>
      </c>
      <c r="AA70" s="424"/>
      <c r="AB70" s="66">
        <f>+IF(F70=0,"",'Ark1'!W126)</f>
        <v>30.082644628099175</v>
      </c>
      <c r="AC70" s="135">
        <f>+IF(F70=0,"",'Ark1'!X126)</f>
        <v>96.198347107437996</v>
      </c>
      <c r="AD70" s="135">
        <f>+IF(F70=0,"",'Ark1'!Y126)</f>
        <v>90.413223140495859</v>
      </c>
      <c r="AE70" s="135">
        <f>+IF(F70=0,"",'Ark1'!Z126)</f>
        <v>8.4545161063608631</v>
      </c>
      <c r="AF70" s="135">
        <f>+IF(F70=0,"",'Ark1'!AA126)</f>
        <v>1.7367614729450211</v>
      </c>
      <c r="AG70" s="66">
        <f>+IF(F70=0,"",'Ark1'!AB126)</f>
        <v>2.1274814155922313</v>
      </c>
      <c r="AH70" s="66">
        <f>+IF(F70=0,"",'Ark1'!AC126)</f>
        <v>74.555679688414685</v>
      </c>
      <c r="AI70" s="66">
        <f t="shared" si="16"/>
        <v>4.3897015552753311</v>
      </c>
      <c r="AJ70" s="135"/>
      <c r="AK70" s="25"/>
      <c r="AU70"/>
      <c r="AY70"/>
      <c r="AZ70"/>
      <c r="BA70"/>
      <c r="BB70"/>
      <c r="BC70"/>
      <c r="BD70"/>
      <c r="BH70"/>
      <c r="BI70"/>
      <c r="BJ70"/>
    </row>
    <row r="71" spans="1:62" ht="15.6">
      <c r="A71" s="25"/>
      <c r="B71" s="64">
        <f>+'Ark1'!C127</f>
        <v>2023</v>
      </c>
      <c r="C71" s="65">
        <f>+'Ark1'!E127</f>
        <v>9</v>
      </c>
      <c r="D71" s="326">
        <f>+IF(F71=0,"",'Ark1'!Q127)</f>
        <v>156</v>
      </c>
      <c r="E71" s="404"/>
      <c r="F71" s="326">
        <f>+'Ark1'!R127</f>
        <v>869</v>
      </c>
      <c r="G71" s="404"/>
      <c r="H71" s="135">
        <f>+IF(F71=0,"",'Ark1'!AG127)</f>
        <v>0.86677405144974884</v>
      </c>
      <c r="I71" s="423"/>
      <c r="J71" s="135">
        <f>+IF(F71=0,"",'Ark1'!AH127)</f>
        <v>2.9919447640966625</v>
      </c>
      <c r="K71" s="101"/>
      <c r="L71" s="375">
        <f>+'Ark1'!AI127</f>
        <v>335</v>
      </c>
      <c r="M71" s="375"/>
      <c r="N71" s="375"/>
      <c r="O71" s="101"/>
      <c r="P71" s="135">
        <f>+IF(F71=0,"",'Ark1'!U127)</f>
        <v>33.879631760644394</v>
      </c>
      <c r="Q71" s="423"/>
      <c r="R71" s="406"/>
      <c r="S71" s="148">
        <f>+IF(L71=0,"",'Ark1'!AJ127)</f>
        <v>116.83761194029844</v>
      </c>
      <c r="T71" s="416"/>
      <c r="U71" s="22">
        <f>+IF(L71=0,"",'Ark1'!AL127)</f>
        <v>22.915198799252543</v>
      </c>
      <c r="V71" s="406"/>
      <c r="W71" s="66">
        <f>+IF(F71=0,"",'Ark1'!S127)</f>
        <v>7.8688147295742255</v>
      </c>
      <c r="X71" s="25"/>
      <c r="Y71" s="416"/>
      <c r="Z71" s="66">
        <f>+IF(F71=0,"",'Ark1'!T127)</f>
        <v>7.5420023014959696</v>
      </c>
      <c r="AA71" s="424"/>
      <c r="AB71" s="66">
        <f>+IF(F71=0,"",'Ark1'!W127)</f>
        <v>33.601841196777904</v>
      </c>
      <c r="AC71" s="135">
        <f>+IF(F71=0,"",'Ark1'!X127)</f>
        <v>97.928653624856182</v>
      </c>
      <c r="AD71" s="135">
        <f>+IF(F71=0,"",'Ark1'!Y127)</f>
        <v>92.520138089758319</v>
      </c>
      <c r="AE71" s="135">
        <f>+IF(F71=0,"",'Ark1'!Z127)</f>
        <v>8.0672154354313186</v>
      </c>
      <c r="AF71" s="135">
        <f>+IF(F71=0,"",'Ark1'!AA127)</f>
        <v>1.7564757315699828</v>
      </c>
      <c r="AG71" s="66">
        <f>+IF(F71=0,"",'Ark1'!AB127)</f>
        <v>2.2223151438046895</v>
      </c>
      <c r="AH71" s="66">
        <f>+IF(F71=0,"",'Ark1'!AC127)</f>
        <v>73.322722217906787</v>
      </c>
      <c r="AI71" s="66">
        <f t="shared" si="16"/>
        <v>4.3055571804621193</v>
      </c>
      <c r="AJ71" s="135"/>
      <c r="AK71" s="25"/>
      <c r="AU71"/>
      <c r="AY71"/>
      <c r="AZ71"/>
      <c r="BA71"/>
      <c r="BB71"/>
      <c r="BC71"/>
      <c r="BD71"/>
      <c r="BH71"/>
      <c r="BI71"/>
      <c r="BJ71"/>
    </row>
    <row r="72" spans="1:62" ht="15.6">
      <c r="A72" s="25"/>
      <c r="B72" s="64">
        <f>+'Ark1'!C128</f>
        <v>2023</v>
      </c>
      <c r="C72" s="65">
        <f>+'Ark1'!E128</f>
        <v>10</v>
      </c>
      <c r="D72" s="326">
        <f>+IF(F72=0,"",'Ark1'!Q128)</f>
        <v>1242</v>
      </c>
      <c r="E72" s="404"/>
      <c r="F72" s="326">
        <f>+'Ark1'!R128</f>
        <v>5412</v>
      </c>
      <c r="G72" s="404"/>
      <c r="H72" s="135">
        <f>+IF(F72=0,"",'Ark1'!AG128)</f>
        <v>5.5644056612904356</v>
      </c>
      <c r="I72" s="423"/>
      <c r="J72" s="135">
        <f>+IF(F72=0,"",'Ark1'!AH128)</f>
        <v>2.9379157427937912</v>
      </c>
      <c r="K72" s="101"/>
      <c r="L72" s="375">
        <f>+'Ark1'!AI128</f>
        <v>944</v>
      </c>
      <c r="M72" s="375"/>
      <c r="N72" s="375"/>
      <c r="O72" s="101"/>
      <c r="P72" s="135">
        <f>+IF(F72=0,"",'Ark1'!U128)</f>
        <v>34.923161492978572</v>
      </c>
      <c r="Q72" s="423"/>
      <c r="R72" s="406"/>
      <c r="S72" s="148">
        <f>+IF(L72=0,"",'Ark1'!AJ128)</f>
        <v>116.3931144067795</v>
      </c>
      <c r="T72" s="416"/>
      <c r="U72" s="22">
        <f>+IF(L72=0,"",'Ark1'!AL128)</f>
        <v>22.240393869914001</v>
      </c>
      <c r="V72" s="406"/>
      <c r="W72" s="66">
        <f>+IF(F72=0,"",'Ark1'!S128)</f>
        <v>7.8122690317812253</v>
      </c>
      <c r="X72" s="25"/>
      <c r="Y72" s="416"/>
      <c r="Z72" s="66">
        <f>+IF(F72=0,"",'Ark1'!T128)</f>
        <v>7.7187730968218755</v>
      </c>
      <c r="AA72" s="424"/>
      <c r="AB72" s="66">
        <f>+IF(F72=0,"",'Ark1'!W128)</f>
        <v>31.596452328159657</v>
      </c>
      <c r="AC72" s="135">
        <f>+IF(F72=0,"",'Ark1'!X128)</f>
        <v>98.281596452328145</v>
      </c>
      <c r="AD72" s="135">
        <f>+IF(F72=0,"",'Ark1'!Y128)</f>
        <v>91.167775314116795</v>
      </c>
      <c r="AE72" s="135">
        <f>+IF(F72=0,"",'Ark1'!Z128)</f>
        <v>8.5185490534561108</v>
      </c>
      <c r="AF72" s="135">
        <f>+IF(F72=0,"",'Ark1'!AA128)</f>
        <v>1.7682249888766497</v>
      </c>
      <c r="AG72" s="66">
        <f>+IF(F72=0,"",'Ark1'!AB128)</f>
        <v>2.1484096050330623</v>
      </c>
      <c r="AH72" s="66">
        <f>+IF(F72=0,"",'Ark1'!AC128)</f>
        <v>70.400464912139995</v>
      </c>
      <c r="AI72" s="66">
        <f t="shared" si="16"/>
        <v>4.4702968306527922</v>
      </c>
      <c r="AJ72" s="135"/>
      <c r="AK72" s="25"/>
      <c r="AU72"/>
      <c r="AY72"/>
      <c r="AZ72"/>
      <c r="BA72"/>
      <c r="BB72"/>
      <c r="BC72"/>
      <c r="BD72"/>
      <c r="BH72"/>
      <c r="BI72"/>
      <c r="BJ72"/>
    </row>
    <row r="73" spans="1:62" ht="15.6">
      <c r="A73" s="25"/>
      <c r="B73" s="64">
        <f>+'Ark1'!C129</f>
        <v>2023</v>
      </c>
      <c r="C73" s="65">
        <f>+'Ark1'!E129</f>
        <v>11</v>
      </c>
      <c r="D73" s="326">
        <f>+IF(F73=0,"",'Ark1'!Q129)</f>
        <v>684</v>
      </c>
      <c r="E73" s="404"/>
      <c r="F73" s="326">
        <f>+'Ark1'!R129</f>
        <v>3134</v>
      </c>
      <c r="G73" s="404"/>
      <c r="H73" s="135">
        <f>+IF(F73=0,"",'Ark1'!AG129)</f>
        <v>3.1353559798199115</v>
      </c>
      <c r="I73" s="423">
        <f t="shared" ref="I73:I114" si="17">+IF(F73=0,"",H73-H126)</f>
        <v>0.73096866766632695</v>
      </c>
      <c r="J73" s="135">
        <f>+IF(F73=0,"",'Ark1'!AH129)</f>
        <v>2.3931078493937457</v>
      </c>
      <c r="K73" s="101"/>
      <c r="L73" s="375">
        <f>+'Ark1'!AI129</f>
        <v>192</v>
      </c>
      <c r="M73" s="375"/>
      <c r="N73" s="375"/>
      <c r="O73" s="101"/>
      <c r="P73" s="135">
        <f>+IF(F73=0,"",'Ark1'!U129)</f>
        <v>33.981333758774824</v>
      </c>
      <c r="Q73" s="423"/>
      <c r="R73" s="406"/>
      <c r="S73" s="148">
        <f>+IF(L73=0,"",'Ark1'!AJ129)</f>
        <v>117.82708333333323</v>
      </c>
      <c r="T73" s="416"/>
      <c r="U73" s="22">
        <f>+IF(L73=0,"",'Ark1'!AL129)</f>
        <v>20.877809922983641</v>
      </c>
      <c r="V73" s="406"/>
      <c r="W73" s="66">
        <f>+IF(F73=0,"",'Ark1'!S129)</f>
        <v>7.6155073388640719</v>
      </c>
      <c r="X73" s="25"/>
      <c r="Y73" s="416"/>
      <c r="Z73" s="66">
        <f>+IF(F73=0,"",'Ark1'!T129)</f>
        <v>7.5280791320995553</v>
      </c>
      <c r="AA73" s="424">
        <f t="shared" ref="AA73:AA86" si="18">+IF(F73=0,"",Z73-Z126)</f>
        <v>-6.1950949550640289E-2</v>
      </c>
      <c r="AB73" s="66">
        <f>+IF(F73=0,"",'Ark1'!W129)</f>
        <v>30.599872367581369</v>
      </c>
      <c r="AC73" s="135">
        <f>+IF(F73=0,"",'Ark1'!X129)</f>
        <v>98.947032546266783</v>
      </c>
      <c r="AD73" s="135">
        <f>+IF(F73=0,"",'Ark1'!Y129)</f>
        <v>90.491384811742179</v>
      </c>
      <c r="AE73" s="135">
        <f>+IF(F73=0,"",'Ark1'!Z129)</f>
        <v>8.4415619088928135</v>
      </c>
      <c r="AF73" s="135">
        <f>+IF(F73=0,"",'Ark1'!AA129)</f>
        <v>1.8497905453559664</v>
      </c>
      <c r="AG73" s="66">
        <f>+IF(F73=0,"",'Ark1'!AB129)</f>
        <v>2.2938994756100297</v>
      </c>
      <c r="AH73" s="66">
        <f>+IF(F73=0,"",'Ark1'!AC129)</f>
        <v>75.580255685993606</v>
      </c>
      <c r="AI73" s="66">
        <f t="shared" si="16"/>
        <v>4.4621234340302633</v>
      </c>
      <c r="AJ73" s="135"/>
      <c r="AK73" s="25"/>
      <c r="AU73"/>
      <c r="AY73"/>
      <c r="AZ73"/>
      <c r="BA73"/>
      <c r="BB73"/>
      <c r="BC73"/>
      <c r="BD73"/>
      <c r="BH73"/>
      <c r="BI73"/>
      <c r="BJ73"/>
    </row>
    <row r="74" spans="1:62" ht="15.6">
      <c r="A74" s="25"/>
      <c r="B74" s="64">
        <f>+'Ark1'!C130</f>
        <v>2023</v>
      </c>
      <c r="C74" s="65">
        <f>+'Ark1'!E130</f>
        <v>12</v>
      </c>
      <c r="D74" s="326">
        <f>+IF(F74=0,"",'Ark1'!Q130)</f>
        <v>415</v>
      </c>
      <c r="E74" s="404"/>
      <c r="F74" s="326">
        <f>+'Ark1'!R130</f>
        <v>1789</v>
      </c>
      <c r="G74" s="404"/>
      <c r="H74" s="135">
        <f>+IF(F74=0,"",'Ark1'!AG130)</f>
        <v>1.6989847758701475</v>
      </c>
      <c r="I74" s="423">
        <f t="shared" si="17"/>
        <v>0.49745863759641584</v>
      </c>
      <c r="J74" s="135">
        <f>+IF(F74=0,"",'Ark1'!AH130)</f>
        <v>1.4533258803801004</v>
      </c>
      <c r="K74" s="101"/>
      <c r="L74" s="375">
        <f>+'Ark1'!AI130</f>
        <v>166</v>
      </c>
      <c r="M74" s="375"/>
      <c r="N74" s="375"/>
      <c r="O74" s="101"/>
      <c r="P74" s="135">
        <f>+IF(F74=0,"",'Ark1'!U130)</f>
        <v>32.257574063722778</v>
      </c>
      <c r="Q74" s="423"/>
      <c r="R74" s="406"/>
      <c r="S74" s="148">
        <f>+IF(L74=0,"",'Ark1'!AJ130)</f>
        <v>116.63855421686748</v>
      </c>
      <c r="T74" s="416"/>
      <c r="U74" s="22">
        <f>+IF(L74=0,"",'Ark1'!AL130)</f>
        <v>20.877257281871078</v>
      </c>
      <c r="V74" s="406"/>
      <c r="W74" s="66">
        <f>+IF(F74=0,"",'Ark1'!S130)</f>
        <v>7.5041922861934012</v>
      </c>
      <c r="X74" s="25"/>
      <c r="Y74" s="416"/>
      <c r="Z74" s="66">
        <f>+IF(F74=0,"",'Ark1'!T130)</f>
        <v>7.2833985466741202</v>
      </c>
      <c r="AA74" s="424">
        <f t="shared" si="18"/>
        <v>-0.32037503823154179</v>
      </c>
      <c r="AB74" s="66">
        <f>+IF(F74=0,"",'Ark1'!W130)</f>
        <v>28.004471771939642</v>
      </c>
      <c r="AC74" s="135">
        <f>+IF(F74=0,"",'Ark1'!X130)</f>
        <v>94.969256567915025</v>
      </c>
      <c r="AD74" s="135">
        <f>+IF(F74=0,"",'Ark1'!Y130)</f>
        <v>85.522638345444349</v>
      </c>
      <c r="AE74" s="135">
        <f>+IF(F74=0,"",'Ark1'!Z130)</f>
        <v>8.8998103204686405</v>
      </c>
      <c r="AF74" s="135">
        <f>+IF(F74=0,"",'Ark1'!AA130)</f>
        <v>1.8385382189332464</v>
      </c>
      <c r="AG74" s="66">
        <f>+IF(F74=0,"",'Ark1'!AB130)</f>
        <v>2.338024675524812</v>
      </c>
      <c r="AH74" s="66">
        <f>+IF(F74=0,"",'Ark1'!AC130)</f>
        <v>75.732401164538842</v>
      </c>
      <c r="AI74" s="66">
        <f t="shared" si="16"/>
        <v>4.2986070763500983</v>
      </c>
      <c r="AJ74" s="135"/>
      <c r="AK74" s="25"/>
      <c r="AU74"/>
      <c r="AY74"/>
      <c r="AZ74"/>
      <c r="BA74"/>
      <c r="BB74"/>
      <c r="BC74"/>
      <c r="BD74"/>
      <c r="BH74"/>
      <c r="BI74"/>
      <c r="BJ74"/>
    </row>
    <row r="75" spans="1:62" ht="15.6">
      <c r="A75" s="25"/>
      <c r="B75" s="64">
        <f>+'Ark1'!C131</f>
        <v>2023</v>
      </c>
      <c r="C75" s="65">
        <f>+'Ark1'!E131</f>
        <v>13</v>
      </c>
      <c r="D75" s="326">
        <f>+IF(F75=0,"",'Ark1'!Q131)</f>
        <v>301</v>
      </c>
      <c r="E75" s="404"/>
      <c r="F75" s="326">
        <f>+'Ark1'!R131</f>
        <v>1074</v>
      </c>
      <c r="G75" s="404"/>
      <c r="H75" s="135">
        <f>+IF(F75=0,"",'Ark1'!AG131)</f>
        <v>1.0381245420598357</v>
      </c>
      <c r="I75" s="423">
        <f t="shared" si="17"/>
        <v>0.45364477225163713</v>
      </c>
      <c r="J75" s="135">
        <f>+IF(F75=0,"",'Ark1'!AH131)</f>
        <v>2.1415270018621975</v>
      </c>
      <c r="K75" s="101"/>
      <c r="L75" s="375">
        <f>+'Ark1'!AI131</f>
        <v>292</v>
      </c>
      <c r="M75" s="375"/>
      <c r="N75" s="375"/>
      <c r="O75" s="101"/>
      <c r="P75" s="135">
        <f>+IF(F75=0,"",'Ark1'!U131)</f>
        <v>32.832029795158249</v>
      </c>
      <c r="Q75" s="423"/>
      <c r="R75" s="406"/>
      <c r="S75" s="148">
        <f>+IF(L75=0,"",'Ark1'!AJ131)</f>
        <v>114.6958904109589</v>
      </c>
      <c r="T75" s="416"/>
      <c r="U75" s="22">
        <f>+IF(L75=0,"",'Ark1'!AL131)</f>
        <v>21.38382422414961</v>
      </c>
      <c r="V75" s="406"/>
      <c r="W75" s="66">
        <f>+IF(F75=0,"",'Ark1'!S131)</f>
        <v>7.249534450651768</v>
      </c>
      <c r="X75" s="25"/>
      <c r="Y75" s="416"/>
      <c r="Z75" s="66">
        <f>+IF(F75=0,"",'Ark1'!T131)</f>
        <v>7.1322160148975788</v>
      </c>
      <c r="AA75" s="424">
        <f t="shared" si="18"/>
        <v>0.30085007897852378</v>
      </c>
      <c r="AB75" s="66">
        <f>+IF(F75=0,"",'Ark1'!W131)</f>
        <v>24.86033519553072</v>
      </c>
      <c r="AC75" s="135">
        <f>+IF(F75=0,"",'Ark1'!X131)</f>
        <v>99.348230912476723</v>
      </c>
      <c r="AD75" s="135">
        <f>+IF(F75=0,"",'Ark1'!Y131)</f>
        <v>90.689013035381777</v>
      </c>
      <c r="AE75" s="135">
        <f>+IF(F75=0,"",'Ark1'!Z131)</f>
        <v>7.5802987671653188</v>
      </c>
      <c r="AF75" s="135">
        <f>+IF(F75=0,"",'Ark1'!AA131)</f>
        <v>1.9531583473965857</v>
      </c>
      <c r="AG75" s="66">
        <f>+IF(F75=0,"",'Ark1'!AB131)</f>
        <v>2.4637455637447654</v>
      </c>
      <c r="AH75" s="66">
        <f>+IF(F75=0,"",'Ark1'!AC131)</f>
        <v>75.383410322254633</v>
      </c>
      <c r="AI75" s="66">
        <f t="shared" si="16"/>
        <v>4.5288466478294325</v>
      </c>
      <c r="AJ75" s="135"/>
      <c r="AK75" s="25"/>
      <c r="AU75"/>
      <c r="AY75"/>
      <c r="AZ75"/>
      <c r="BA75"/>
      <c r="BB75"/>
      <c r="BC75"/>
      <c r="BD75"/>
      <c r="BH75"/>
      <c r="BI75"/>
      <c r="BJ75"/>
    </row>
    <row r="76" spans="1:62" ht="15.6">
      <c r="A76" s="25"/>
      <c r="B76" s="64">
        <f>+'Ark1'!C132</f>
        <v>2023</v>
      </c>
      <c r="C76" s="65">
        <f>+'Ark1'!E132</f>
        <v>14</v>
      </c>
      <c r="D76" s="326">
        <f>+IF(F76=0,"",'Ark1'!Q132)</f>
        <v>1</v>
      </c>
      <c r="E76" s="404"/>
      <c r="F76" s="326">
        <f>+'Ark1'!R132</f>
        <v>1</v>
      </c>
      <c r="G76" s="404"/>
      <c r="H76" s="135">
        <f>+IF(F76=0,"",'Ark1'!AG132)</f>
        <v>8.3611455505420561E-4</v>
      </c>
      <c r="I76" s="423">
        <f t="shared" si="17"/>
        <v>-0.59381001046614568</v>
      </c>
      <c r="J76" s="135">
        <f>+IF(F76=0,"",'Ark1'!AH132)</f>
        <v>0</v>
      </c>
      <c r="K76" s="101"/>
      <c r="L76" s="375">
        <f>+'Ark1'!AI132</f>
        <v>0</v>
      </c>
      <c r="M76" s="375"/>
      <c r="N76" s="375"/>
      <c r="O76" s="101"/>
      <c r="P76" s="135">
        <f>+IF(F76=0,"",'Ark1'!U132)</f>
        <v>28.4</v>
      </c>
      <c r="Q76" s="423"/>
      <c r="R76" s="406"/>
      <c r="S76" s="148" t="str">
        <f>+IF(L76=0,"",'Ark1'!AJ132)</f>
        <v/>
      </c>
      <c r="T76" s="416"/>
      <c r="U76" s="22" t="str">
        <f>+IF(L76=0,"",'Ark1'!AL132)</f>
        <v/>
      </c>
      <c r="V76" s="406"/>
      <c r="W76" s="66">
        <f>+IF(F76=0,"",'Ark1'!S132)</f>
        <v>7</v>
      </c>
      <c r="X76" s="25"/>
      <c r="Y76" s="416"/>
      <c r="Z76" s="66">
        <f>+IF(F76=0,"",'Ark1'!T132)</f>
        <v>6</v>
      </c>
      <c r="AA76" s="424">
        <f t="shared" si="18"/>
        <v>-1.3044217687074848</v>
      </c>
      <c r="AB76" s="66">
        <f>+IF(F76=0,"",'Ark1'!W132)</f>
        <v>0</v>
      </c>
      <c r="AC76" s="135">
        <f>+IF(F76=0,"",'Ark1'!X132)</f>
        <v>100</v>
      </c>
      <c r="AD76" s="135">
        <f>+IF(F76=0,"",'Ark1'!Y132)</f>
        <v>100</v>
      </c>
      <c r="AE76" s="135">
        <f>+IF(F76=0,"",'Ark1'!Z132)</f>
        <v>0</v>
      </c>
      <c r="AF76" s="135">
        <f>+IF(F76=0,"",'Ark1'!AA132)</f>
        <v>0</v>
      </c>
      <c r="AG76" s="66">
        <f>+IF(F76=0,"",'Ark1'!AB132)</f>
        <v>0</v>
      </c>
      <c r="AH76" s="66">
        <f>+IF(F76=0,"",'Ark1'!AC132)</f>
        <v>0</v>
      </c>
      <c r="AI76" s="66">
        <f t="shared" si="16"/>
        <v>4.0571428571428569</v>
      </c>
      <c r="AJ76" s="135"/>
      <c r="AK76" s="25"/>
      <c r="AU76"/>
      <c r="AY76"/>
      <c r="AZ76"/>
      <c r="BA76"/>
      <c r="BB76"/>
      <c r="BC76"/>
      <c r="BD76"/>
      <c r="BH76"/>
      <c r="BI76"/>
      <c r="BJ76"/>
    </row>
    <row r="77" spans="1:62" ht="15.6">
      <c r="A77" s="25"/>
      <c r="B77" s="64">
        <f>+'Ark1'!C133</f>
        <v>2023</v>
      </c>
      <c r="C77" s="65">
        <f>+'Ark1'!E133</f>
        <v>15</v>
      </c>
      <c r="D77" s="326">
        <f>+IF(F77=0,"",'Ark1'!Q133)</f>
        <v>105</v>
      </c>
      <c r="E77" s="404"/>
      <c r="F77" s="326">
        <f>+'Ark1'!R133</f>
        <v>249</v>
      </c>
      <c r="G77" s="404"/>
      <c r="H77" s="135">
        <f>+IF(F77=0,"",'Ark1'!AG133)</f>
        <v>0.24203749929618421</v>
      </c>
      <c r="I77" s="423">
        <f t="shared" si="17"/>
        <v>0.24203749929618421</v>
      </c>
      <c r="J77" s="135">
        <f>+IF(F77=0,"",'Ark1'!AH133)</f>
        <v>2.0080321285140563</v>
      </c>
      <c r="K77" s="101"/>
      <c r="L77" s="375">
        <f>+'Ark1'!AI133</f>
        <v>25</v>
      </c>
      <c r="M77" s="375"/>
      <c r="N77" s="375"/>
      <c r="O77" s="101"/>
      <c r="P77" s="135">
        <f>+IF(F77=0,"",'Ark1'!U133)</f>
        <v>33.016867469879514</v>
      </c>
      <c r="Q77" s="423"/>
      <c r="R77" s="406"/>
      <c r="S77" s="148">
        <f>+IF(L77=0,"",'Ark1'!AJ133)</f>
        <v>113.26400000000002</v>
      </c>
      <c r="T77" s="416"/>
      <c r="U77" s="22">
        <f>+IF(L77=0,"",'Ark1'!AL133)</f>
        <v>21.022773171272423</v>
      </c>
      <c r="V77" s="406"/>
      <c r="W77" s="66">
        <f>+IF(F77=0,"",'Ark1'!S133)</f>
        <v>7.3654618473895619</v>
      </c>
      <c r="X77" s="25"/>
      <c r="Y77" s="416"/>
      <c r="Z77" s="66">
        <f>+IF(F77=0,"",'Ark1'!T133)</f>
        <v>7.236947791164658</v>
      </c>
      <c r="AA77" s="424">
        <f t="shared" si="18"/>
        <v>7.236947791164658</v>
      </c>
      <c r="AB77" s="66">
        <f>+IF(F77=0,"",'Ark1'!W133)</f>
        <v>27.710843373493983</v>
      </c>
      <c r="AC77" s="135">
        <f>+IF(F77=0,"",'Ark1'!X133)</f>
        <v>98.795180722891587</v>
      </c>
      <c r="AD77" s="135">
        <f>+IF(F77=0,"",'Ark1'!Y133)</f>
        <v>84.738955823293153</v>
      </c>
      <c r="AE77" s="135">
        <f>+IF(F77=0,"",'Ark1'!Z133)</f>
        <v>9.1427521180262534</v>
      </c>
      <c r="AF77" s="135">
        <f>+IF(F77=0,"",'Ark1'!AA133)</f>
        <v>1.9219122963991873</v>
      </c>
      <c r="AG77" s="66">
        <f>+IF(F77=0,"",'Ark1'!AB133)</f>
        <v>2.2787829489001217</v>
      </c>
      <c r="AH77" s="66">
        <f>+IF(F77=0,"",'Ark1'!AC133)</f>
        <v>77.636944937864399</v>
      </c>
      <c r="AI77" s="66">
        <f t="shared" si="16"/>
        <v>4.4826608505997791</v>
      </c>
      <c r="AJ77" s="135"/>
      <c r="AK77" s="25"/>
      <c r="AU77"/>
      <c r="AY77"/>
      <c r="AZ77"/>
      <c r="BA77"/>
      <c r="BB77"/>
      <c r="BC77"/>
      <c r="BD77"/>
      <c r="BH77"/>
      <c r="BI77"/>
      <c r="BJ77"/>
    </row>
    <row r="78" spans="1:62" ht="15.6">
      <c r="A78" s="25"/>
      <c r="B78" s="64">
        <f>+'Ark1'!C134</f>
        <v>2023</v>
      </c>
      <c r="C78" s="65">
        <f>+'Ark1'!E134</f>
        <v>16</v>
      </c>
      <c r="D78" s="326">
        <f>+IF(F78=0,"",'Ark1'!Q134)</f>
        <v>55</v>
      </c>
      <c r="E78" s="404"/>
      <c r="F78" s="326">
        <f>+'Ark1'!R134</f>
        <v>139</v>
      </c>
      <c r="G78" s="404"/>
      <c r="H78" s="135">
        <f>+IF(F78=0,"",'Ark1'!AG134)</f>
        <v>0.13967529167407283</v>
      </c>
      <c r="I78" s="423">
        <f t="shared" si="17"/>
        <v>6.299344564271922E-2</v>
      </c>
      <c r="J78" s="135">
        <f>+IF(F78=0,"",'Ark1'!AH134)</f>
        <v>1.4388489208633091</v>
      </c>
      <c r="K78" s="101"/>
      <c r="L78" s="375">
        <f>+'Ark1'!AI134</f>
        <v>30</v>
      </c>
      <c r="M78" s="375"/>
      <c r="N78" s="375"/>
      <c r="O78" s="101"/>
      <c r="P78" s="135">
        <f>+IF(F78=0,"",'Ark1'!U134)</f>
        <v>34.131654676258997</v>
      </c>
      <c r="Q78" s="423"/>
      <c r="R78" s="406"/>
      <c r="S78" s="148">
        <f>+IF(L78=0,"",'Ark1'!AJ134)</f>
        <v>118.30666666666664</v>
      </c>
      <c r="T78" s="416"/>
      <c r="U78" s="22">
        <f>+IF(L78=0,"",'Ark1'!AL134)</f>
        <v>21.841401610446074</v>
      </c>
      <c r="V78" s="406"/>
      <c r="W78" s="66">
        <f>+IF(F78=0,"",'Ark1'!S134)</f>
        <v>7.6043165467625888</v>
      </c>
      <c r="X78" s="25"/>
      <c r="Y78" s="416"/>
      <c r="Z78" s="66">
        <f>+IF(F78=0,"",'Ark1'!T134)</f>
        <v>7.7985611510791362</v>
      </c>
      <c r="AA78" s="424">
        <f t="shared" si="18"/>
        <v>-0.24429599177800831</v>
      </c>
      <c r="AB78" s="66">
        <f>+IF(F78=0,"",'Ark1'!W134)</f>
        <v>37.410071942446045</v>
      </c>
      <c r="AC78" s="135">
        <f>+IF(F78=0,"",'Ark1'!X134)</f>
        <v>100</v>
      </c>
      <c r="AD78" s="135">
        <f>+IF(F78=0,"",'Ark1'!Y134)</f>
        <v>92.08633093525178</v>
      </c>
      <c r="AE78" s="135">
        <f>+IF(F78=0,"",'Ark1'!Z134)</f>
        <v>7.9744379019448512</v>
      </c>
      <c r="AF78" s="135">
        <f>+IF(F78=0,"",'Ark1'!AA134)</f>
        <v>1.9178026433746609</v>
      </c>
      <c r="AG78" s="66">
        <f>+IF(F78=0,"",'Ark1'!AB134)</f>
        <v>2.2669976853215701</v>
      </c>
      <c r="AH78" s="66">
        <f>+IF(F78=0,"",'Ark1'!AC134)</f>
        <v>82.475095356045017</v>
      </c>
      <c r="AI78" s="66">
        <f t="shared" si="16"/>
        <v>4.4884578997161793</v>
      </c>
      <c r="AJ78" s="135"/>
      <c r="AK78" s="25"/>
      <c r="AU78"/>
      <c r="AY78"/>
      <c r="AZ78"/>
      <c r="BA78"/>
      <c r="BB78"/>
      <c r="BC78"/>
      <c r="BD78"/>
      <c r="BH78"/>
      <c r="BI78"/>
      <c r="BJ78"/>
    </row>
    <row r="79" spans="1:62" ht="15.6">
      <c r="A79" s="25"/>
      <c r="B79" s="64">
        <f>+'Ark1'!C135</f>
        <v>2023</v>
      </c>
      <c r="C79" s="65">
        <f>+'Ark1'!E135</f>
        <v>17</v>
      </c>
      <c r="D79" s="326">
        <f>+IF(F79=0,"",'Ark1'!Q135)</f>
        <v>70</v>
      </c>
      <c r="E79" s="404"/>
      <c r="F79" s="326">
        <f>+'Ark1'!R135</f>
        <v>185</v>
      </c>
      <c r="G79" s="404"/>
      <c r="H79" s="135">
        <f>+IF(F79=0,"",'Ark1'!AG135)</f>
        <v>0.1825703236006212</v>
      </c>
      <c r="I79" s="423">
        <f t="shared" si="17"/>
        <v>1.5752898825764666E-2</v>
      </c>
      <c r="J79" s="135">
        <f>+IF(F79=0,"",'Ark1'!AH135)</f>
        <v>4.8648648648648658</v>
      </c>
      <c r="K79" s="101"/>
      <c r="L79" s="375">
        <f>+'Ark1'!AI135</f>
        <v>13</v>
      </c>
      <c r="M79" s="375"/>
      <c r="N79" s="375"/>
      <c r="O79" s="101"/>
      <c r="P79" s="135">
        <f>+IF(F79=0,"",'Ark1'!U135)</f>
        <v>33.520540540540523</v>
      </c>
      <c r="Q79" s="423"/>
      <c r="R79" s="406"/>
      <c r="S79" s="148">
        <f>+IF(L79=0,"",'Ark1'!AJ135)</f>
        <v>113.3692307692308</v>
      </c>
      <c r="T79" s="416"/>
      <c r="U79" s="22">
        <f>+IF(L79=0,"",'Ark1'!AL135)</f>
        <v>20.349685122368403</v>
      </c>
      <c r="V79" s="406"/>
      <c r="W79" s="66">
        <f>+IF(F79=0,"",'Ark1'!S135)</f>
        <v>7.783783783783786</v>
      </c>
      <c r="X79" s="25"/>
      <c r="Y79" s="416"/>
      <c r="Z79" s="66">
        <f>+IF(F79=0,"",'Ark1'!T135)</f>
        <v>7.9027027027027055</v>
      </c>
      <c r="AA79" s="424">
        <f t="shared" si="18"/>
        <v>0.80514172709295018</v>
      </c>
      <c r="AB79" s="66">
        <f>+IF(F79=0,"",'Ark1'!W135)</f>
        <v>43.243243243243249</v>
      </c>
      <c r="AC79" s="135">
        <f>+IF(F79=0,"",'Ark1'!X135)</f>
        <v>98.918918918918948</v>
      </c>
      <c r="AD79" s="135">
        <f>+IF(F79=0,"",'Ark1'!Y135)</f>
        <v>82.162162162162147</v>
      </c>
      <c r="AE79" s="135">
        <f>+IF(F79=0,"",'Ark1'!Z135)</f>
        <v>9.4827758354637517</v>
      </c>
      <c r="AF79" s="135">
        <f>+IF(F79=0,"",'Ark1'!AA135)</f>
        <v>1.420603890150242</v>
      </c>
      <c r="AG79" s="66">
        <f>+IF(F79=0,"",'Ark1'!AB135)</f>
        <v>2.2278927732078166</v>
      </c>
      <c r="AH79" s="66">
        <f>+IF(F79=0,"",'Ark1'!AC135)</f>
        <v>57.187642020263986</v>
      </c>
      <c r="AI79" s="66">
        <f t="shared" si="16"/>
        <v>4.3064583333333299</v>
      </c>
      <c r="AJ79" s="135"/>
      <c r="AK79" s="25"/>
      <c r="AU79"/>
      <c r="AY79"/>
      <c r="AZ79"/>
      <c r="BA79"/>
      <c r="BB79"/>
      <c r="BC79"/>
      <c r="BD79"/>
      <c r="BH79"/>
      <c r="BI79"/>
      <c r="BJ79"/>
    </row>
    <row r="80" spans="1:62" ht="15.6">
      <c r="A80" s="25"/>
      <c r="B80" s="64">
        <f>+'Ark1'!C136</f>
        <v>2023</v>
      </c>
      <c r="C80" s="65">
        <f>+'Ark1'!E136</f>
        <v>18</v>
      </c>
      <c r="D80" s="326">
        <f>+IF(F80=0,"",'Ark1'!Q136)</f>
        <v>86</v>
      </c>
      <c r="E80" s="404"/>
      <c r="F80" s="326">
        <f>+'Ark1'!R136</f>
        <v>251</v>
      </c>
      <c r="G80" s="404"/>
      <c r="H80" s="135">
        <f>+IF(F80=0,"",'Ark1'!AG136)</f>
        <v>0.26428874509583111</v>
      </c>
      <c r="I80" s="423">
        <f t="shared" si="17"/>
        <v>-2.9906435319891012E-2</v>
      </c>
      <c r="J80" s="135">
        <f>+IF(F80=0,"",'Ark1'!AH136)</f>
        <v>0.3984063745019919</v>
      </c>
      <c r="K80" s="101"/>
      <c r="L80" s="375">
        <f>+'Ark1'!AI136</f>
        <v>35</v>
      </c>
      <c r="M80" s="375"/>
      <c r="N80" s="375"/>
      <c r="O80" s="101"/>
      <c r="P80" s="135">
        <f>+IF(F80=0,"",'Ark1'!U136)</f>
        <v>35.764940239043817</v>
      </c>
      <c r="Q80" s="423"/>
      <c r="R80" s="406"/>
      <c r="S80" s="148">
        <f>+IF(L80=0,"",'Ark1'!AJ136)</f>
        <v>117.4571428571428</v>
      </c>
      <c r="T80" s="416"/>
      <c r="U80" s="22">
        <f>+IF(L80=0,"",'Ark1'!AL136)</f>
        <v>22.476817433445795</v>
      </c>
      <c r="V80" s="406"/>
      <c r="W80" s="66">
        <f>+IF(F80=0,"",'Ark1'!S136)</f>
        <v>7.9123505976095618</v>
      </c>
      <c r="X80" s="25"/>
      <c r="Y80" s="416"/>
      <c r="Z80" s="66">
        <f>+IF(F80=0,"",'Ark1'!T136)</f>
        <v>7.8884462151394397</v>
      </c>
      <c r="AA80" s="424">
        <f t="shared" si="18"/>
        <v>-0.24118341449018832</v>
      </c>
      <c r="AB80" s="66">
        <f>+IF(F80=0,"",'Ark1'!W136)</f>
        <v>39.043824701195213</v>
      </c>
      <c r="AC80" s="135">
        <f>+IF(F80=0,"",'Ark1'!X136)</f>
        <v>96.41434262948205</v>
      </c>
      <c r="AD80" s="135">
        <f>+IF(F80=0,"",'Ark1'!Y136)</f>
        <v>92.031872509960181</v>
      </c>
      <c r="AE80" s="135">
        <f>+IF(F80=0,"",'Ark1'!Z136)</f>
        <v>9.2440594629737411</v>
      </c>
      <c r="AF80" s="135">
        <f>+IF(F80=0,"",'Ark1'!AA136)</f>
        <v>1.7124709124786035</v>
      </c>
      <c r="AG80" s="66">
        <f>+IF(F80=0,"",'Ark1'!AB136)</f>
        <v>2.3506178674257048</v>
      </c>
      <c r="AH80" s="66">
        <f>+IF(F80=0,"",'Ark1'!AC136)</f>
        <v>79.794329809818436</v>
      </c>
      <c r="AI80" s="66">
        <f t="shared" si="16"/>
        <v>4.5201409869083573</v>
      </c>
      <c r="AJ80" s="135"/>
      <c r="AK80" s="25"/>
      <c r="AU80"/>
      <c r="AY80"/>
      <c r="AZ80"/>
      <c r="BA80"/>
      <c r="BB80"/>
      <c r="BC80"/>
      <c r="BD80"/>
      <c r="BH80"/>
      <c r="BI80"/>
      <c r="BJ80"/>
    </row>
    <row r="81" spans="1:62" ht="15.6">
      <c r="A81" s="25"/>
      <c r="B81" s="64">
        <f>+'Ark1'!C137</f>
        <v>2023</v>
      </c>
      <c r="C81" s="65">
        <f>+'Ark1'!E137</f>
        <v>19</v>
      </c>
      <c r="D81" s="326">
        <f>+IF(F81=0,"",'Ark1'!Q137)</f>
        <v>156</v>
      </c>
      <c r="E81" s="404"/>
      <c r="F81" s="326">
        <f>+'Ark1'!R137</f>
        <v>368</v>
      </c>
      <c r="G81" s="404"/>
      <c r="H81" s="135">
        <f>+IF(F81=0,"",'Ark1'!AG137)</f>
        <v>0.38279915107876089</v>
      </c>
      <c r="I81" s="423">
        <f t="shared" si="17"/>
        <v>2.4220992472165637E-2</v>
      </c>
      <c r="J81" s="135">
        <f>+IF(F81=0,"",'Ark1'!AH137)</f>
        <v>0.81521739130434789</v>
      </c>
      <c r="K81" s="101"/>
      <c r="L81" s="375">
        <f>+'Ark1'!AI137</f>
        <v>96</v>
      </c>
      <c r="M81" s="375"/>
      <c r="N81" s="375"/>
      <c r="O81" s="101"/>
      <c r="P81" s="135">
        <f>+IF(F81=0,"",'Ark1'!U137)</f>
        <v>35.332608695652198</v>
      </c>
      <c r="Q81" s="423"/>
      <c r="R81" s="406"/>
      <c r="S81" s="148">
        <f>+IF(L81=0,"",'Ark1'!AJ137)</f>
        <v>116.49166666666662</v>
      </c>
      <c r="T81" s="416"/>
      <c r="U81" s="22">
        <f>+IF(L81=0,"",'Ark1'!AL137)</f>
        <v>23.569963790302246</v>
      </c>
      <c r="V81" s="406"/>
      <c r="W81" s="66">
        <f>+IF(F81=0,"",'Ark1'!S137)</f>
        <v>7.6711956521739122</v>
      </c>
      <c r="X81" s="25"/>
      <c r="Y81" s="416"/>
      <c r="Z81" s="66">
        <f>+IF(F81=0,"",'Ark1'!T137)</f>
        <v>7.1358695652173925</v>
      </c>
      <c r="AA81" s="424">
        <f t="shared" si="18"/>
        <v>-0.31894971189103938</v>
      </c>
      <c r="AB81" s="66">
        <f>+IF(F81=0,"",'Ark1'!W137)</f>
        <v>29.619565217391305</v>
      </c>
      <c r="AC81" s="135">
        <f>+IF(F81=0,"",'Ark1'!X137)</f>
        <v>98.641304347826093</v>
      </c>
      <c r="AD81" s="135">
        <f>+IF(F81=0,"",'Ark1'!Y137)</f>
        <v>91.847826086956516</v>
      </c>
      <c r="AE81" s="135">
        <f>+IF(F81=0,"",'Ark1'!Z137)</f>
        <v>8.8452100608630086</v>
      </c>
      <c r="AF81" s="135">
        <f>+IF(F81=0,"",'Ark1'!AA137)</f>
        <v>2.1220981938470529</v>
      </c>
      <c r="AG81" s="66">
        <f>+IF(F81=0,"",'Ark1'!AB137)</f>
        <v>2.5966149168609927</v>
      </c>
      <c r="AH81" s="66">
        <f>+IF(F81=0,"",'Ark1'!AC137)</f>
        <v>77.147142647928945</v>
      </c>
      <c r="AI81" s="66">
        <f t="shared" si="16"/>
        <v>4.6058802692171481</v>
      </c>
      <c r="AJ81" s="135"/>
      <c r="AK81" s="25"/>
      <c r="AU81"/>
      <c r="AY81"/>
      <c r="AZ81"/>
      <c r="BA81"/>
      <c r="BB81"/>
      <c r="BC81"/>
      <c r="BD81"/>
      <c r="BH81"/>
      <c r="BI81"/>
      <c r="BJ81"/>
    </row>
    <row r="82" spans="1:62" ht="15.6">
      <c r="A82" s="25"/>
      <c r="B82" s="64">
        <f>+'Ark1'!C138</f>
        <v>2023</v>
      </c>
      <c r="C82" s="65">
        <f>+'Ark1'!E138</f>
        <v>20</v>
      </c>
      <c r="D82" s="326">
        <f>+IF(F82=0,"",'Ark1'!Q138)</f>
        <v>6</v>
      </c>
      <c r="E82" s="404"/>
      <c r="F82" s="326">
        <f>+'Ark1'!R138</f>
        <v>16</v>
      </c>
      <c r="G82" s="404"/>
      <c r="H82" s="135">
        <f>+IF(F82=0,"",'Ark1'!AG138)</f>
        <v>1.419039491324391E-2</v>
      </c>
      <c r="I82" s="423">
        <f t="shared" si="17"/>
        <v>-0.18180287436888129</v>
      </c>
      <c r="J82" s="135">
        <f>+IF(F82=0,"",'Ark1'!AH138)</f>
        <v>0</v>
      </c>
      <c r="K82" s="101"/>
      <c r="L82" s="375">
        <f>+'Ark1'!AI138</f>
        <v>2</v>
      </c>
      <c r="M82" s="375"/>
      <c r="N82" s="375"/>
      <c r="O82" s="101"/>
      <c r="P82" s="135">
        <f>+IF(F82=0,"",'Ark1'!U138)</f>
        <v>30.125</v>
      </c>
      <c r="Q82" s="423"/>
      <c r="R82" s="406"/>
      <c r="S82" s="148">
        <f>+IF(L82=0,"",'Ark1'!AJ138)</f>
        <v>116.85</v>
      </c>
      <c r="T82" s="416"/>
      <c r="U82" s="22">
        <f>+IF(L82=0,"",'Ark1'!AL138)</f>
        <v>20.831364718043044</v>
      </c>
      <c r="V82" s="406"/>
      <c r="W82" s="66">
        <f>+IF(F82=0,"",'Ark1'!S138)</f>
        <v>6.8125</v>
      </c>
      <c r="X82" s="25"/>
      <c r="Y82" s="416"/>
      <c r="Z82" s="66">
        <f>+IF(F82=0,"",'Ark1'!T138)</f>
        <v>6.5</v>
      </c>
      <c r="AA82" s="424">
        <f t="shared" si="18"/>
        <v>-0.50995024875621908</v>
      </c>
      <c r="AB82" s="66">
        <f>+IF(F82=0,"",'Ark1'!W138)</f>
        <v>18.75</v>
      </c>
      <c r="AC82" s="135">
        <f>+IF(F82=0,"",'Ark1'!X138)</f>
        <v>93.75</v>
      </c>
      <c r="AD82" s="135">
        <f>+IF(F82=0,"",'Ark1'!Y138)</f>
        <v>75</v>
      </c>
      <c r="AE82" s="135">
        <f>+IF(F82=0,"",'Ark1'!Z138)</f>
        <v>10.230194279680145</v>
      </c>
      <c r="AF82" s="135">
        <f>+IF(F82=0,"",'Ark1'!AA138)</f>
        <v>1.3792547806696196</v>
      </c>
      <c r="AG82" s="66">
        <f>+IF(F82=0,"",'Ark1'!AB138)</f>
        <v>2.2912878474779204</v>
      </c>
      <c r="AH82" s="66">
        <f>+IF(F82=0,"",'Ark1'!AC138)</f>
        <v>70.0188266084171</v>
      </c>
      <c r="AI82" s="66">
        <f t="shared" si="16"/>
        <v>4.4220183486238529</v>
      </c>
      <c r="AJ82" s="135"/>
      <c r="AK82" s="25"/>
      <c r="AU82"/>
      <c r="AY82"/>
      <c r="AZ82"/>
      <c r="BA82"/>
      <c r="BB82"/>
      <c r="BC82"/>
      <c r="BD82"/>
      <c r="BH82"/>
      <c r="BI82"/>
      <c r="BJ82"/>
    </row>
    <row r="83" spans="1:62" ht="15.6">
      <c r="A83" s="25"/>
      <c r="B83" s="64">
        <f>+'Ark1'!C139</f>
        <v>2023</v>
      </c>
      <c r="C83" s="65">
        <f>+'Ark1'!E139</f>
        <v>21</v>
      </c>
      <c r="D83" s="326">
        <f>+IF(F83=0,"",'Ark1'!Q139)</f>
        <v>189</v>
      </c>
      <c r="E83" s="404"/>
      <c r="F83" s="326">
        <f>+'Ark1'!R139</f>
        <v>576</v>
      </c>
      <c r="G83" s="404"/>
      <c r="H83" s="135">
        <f>+IF(F83=0,"",'Ark1'!AG139)</f>
        <v>0.55475906321313007</v>
      </c>
      <c r="I83" s="423">
        <f t="shared" si="17"/>
        <v>0.34505805001946072</v>
      </c>
      <c r="J83" s="135">
        <f>+IF(F83=0,"",'Ark1'!AH139)</f>
        <v>2.6041666666666661</v>
      </c>
      <c r="K83" s="101"/>
      <c r="L83" s="375">
        <f>+'Ark1'!AI139</f>
        <v>186</v>
      </c>
      <c r="M83" s="375"/>
      <c r="N83" s="375"/>
      <c r="O83" s="101"/>
      <c r="P83" s="135">
        <f>+IF(F83=0,"",'Ark1'!U139)</f>
        <v>32.714062499999962</v>
      </c>
      <c r="Q83" s="423"/>
      <c r="R83" s="406"/>
      <c r="S83" s="148">
        <f>+IF(L83=0,"",'Ark1'!AJ139)</f>
        <v>115.53709677419356</v>
      </c>
      <c r="T83" s="416"/>
      <c r="U83" s="22">
        <f>+IF(L83=0,"",'Ark1'!AL139)</f>
        <v>23.138775534199979</v>
      </c>
      <c r="V83" s="406"/>
      <c r="W83" s="66">
        <f>+IF(F83=0,"",'Ark1'!S139)</f>
        <v>7.1927083333333313</v>
      </c>
      <c r="X83" s="25"/>
      <c r="Y83" s="416"/>
      <c r="Z83" s="66">
        <f>+IF(F83=0,"",'Ark1'!T139)</f>
        <v>7.0642361111111116</v>
      </c>
      <c r="AA83" s="424">
        <f t="shared" si="18"/>
        <v>-0.52967251833051421</v>
      </c>
      <c r="AB83" s="66">
        <f>+IF(F83=0,"",'Ark1'!W139)</f>
        <v>27.604166666666675</v>
      </c>
      <c r="AC83" s="135">
        <f>+IF(F83=0,"",'Ark1'!X139)</f>
        <v>94.097222222222229</v>
      </c>
      <c r="AD83" s="135">
        <f>+IF(F83=0,"",'Ark1'!Y139)</f>
        <v>84.375</v>
      </c>
      <c r="AE83" s="135">
        <f>+IF(F83=0,"",'Ark1'!Z139)</f>
        <v>9.8714318530510248</v>
      </c>
      <c r="AF83" s="135">
        <f>+IF(F83=0,"",'Ark1'!AA139)</f>
        <v>2.1366548747562049</v>
      </c>
      <c r="AG83" s="66">
        <f>+IF(F83=0,"",'Ark1'!AB139)</f>
        <v>2.5147561953456505</v>
      </c>
      <c r="AH83" s="66">
        <f>+IF(F83=0,"",'Ark1'!AC139)</f>
        <v>73.321353515085931</v>
      </c>
      <c r="AI83" s="66">
        <f t="shared" si="16"/>
        <v>4.5482259232440221</v>
      </c>
      <c r="AJ83" s="135"/>
      <c r="AK83" s="25"/>
      <c r="AU83"/>
      <c r="AY83"/>
      <c r="AZ83"/>
      <c r="BA83"/>
      <c r="BB83"/>
      <c r="BC83"/>
      <c r="BD83"/>
      <c r="BH83"/>
      <c r="BI83"/>
      <c r="BJ83"/>
    </row>
    <row r="84" spans="1:62" ht="15.6">
      <c r="A84" s="25"/>
      <c r="B84" s="64">
        <f>+'Ark1'!C140</f>
        <v>2023</v>
      </c>
      <c r="C84" s="65">
        <f>+'Ark1'!E140</f>
        <v>22</v>
      </c>
      <c r="D84" s="326">
        <f>+IF(F84=0,"",'Ark1'!Q140)</f>
        <v>83</v>
      </c>
      <c r="E84" s="404"/>
      <c r="F84" s="326">
        <f>+'Ark1'!R140</f>
        <v>232</v>
      </c>
      <c r="G84" s="404"/>
      <c r="H84" s="135">
        <f>+IF(F84=0,"",'Ark1'!AG140)</f>
        <v>0.23151246572463929</v>
      </c>
      <c r="I84" s="423">
        <f t="shared" si="17"/>
        <v>-0.52393751660666621</v>
      </c>
      <c r="J84" s="135">
        <f>+IF(F84=0,"",'Ark1'!AH140)</f>
        <v>0.43103448275862066</v>
      </c>
      <c r="K84" s="101"/>
      <c r="L84" s="375">
        <f>+'Ark1'!AI140</f>
        <v>15</v>
      </c>
      <c r="M84" s="375"/>
      <c r="N84" s="375"/>
      <c r="O84" s="101"/>
      <c r="P84" s="135">
        <f>+IF(F84=0,"",'Ark1'!U140)</f>
        <v>33.895258620689674</v>
      </c>
      <c r="Q84" s="423"/>
      <c r="R84" s="406"/>
      <c r="S84" s="148">
        <f>+IF(L84=0,"",'Ark1'!AJ140)</f>
        <v>117.0533333333333</v>
      </c>
      <c r="T84" s="416"/>
      <c r="U84" s="22">
        <f>+IF(L84=0,"",'Ark1'!AL140)</f>
        <v>25.23366015247964</v>
      </c>
      <c r="V84" s="406"/>
      <c r="W84" s="66">
        <f>+IF(F84=0,"",'Ark1'!S140)</f>
        <v>7.4482758620689635</v>
      </c>
      <c r="X84" s="25"/>
      <c r="Y84" s="416"/>
      <c r="Z84" s="66">
        <f>+IF(F84=0,"",'Ark1'!T140)</f>
        <v>7.2887931034482785</v>
      </c>
      <c r="AA84" s="424">
        <f t="shared" si="18"/>
        <v>-0.29848700480612322</v>
      </c>
      <c r="AB84" s="66">
        <f>+IF(F84=0,"",'Ark1'!W140)</f>
        <v>26.724137931034488</v>
      </c>
      <c r="AC84" s="135">
        <f>+IF(F84=0,"",'Ark1'!X140)</f>
        <v>98.706896551724128</v>
      </c>
      <c r="AD84" s="135">
        <f>+IF(F84=0,"",'Ark1'!Y140)</f>
        <v>91.810344827586178</v>
      </c>
      <c r="AE84" s="135">
        <f>+IF(F84=0,"",'Ark1'!Z140)</f>
        <v>8.4870247783476636</v>
      </c>
      <c r="AF84" s="135">
        <f>+IF(F84=0,"",'Ark1'!AA140)</f>
        <v>1.7036716313152596</v>
      </c>
      <c r="AG84" s="66">
        <f>+IF(F84=0,"",'Ark1'!AB140)</f>
        <v>3.1056475684247862</v>
      </c>
      <c r="AH84" s="66">
        <f>+IF(F84=0,"",'Ark1'!AC140)</f>
        <v>77.26885821900936</v>
      </c>
      <c r="AI84" s="66">
        <f t="shared" si="16"/>
        <v>4.5507523148148188</v>
      </c>
      <c r="AJ84" s="135"/>
      <c r="AK84" s="25"/>
      <c r="AU84"/>
      <c r="AY84"/>
      <c r="AZ84"/>
      <c r="BA84"/>
      <c r="BB84"/>
      <c r="BC84"/>
      <c r="BD84"/>
      <c r="BH84"/>
      <c r="BI84"/>
      <c r="BJ84"/>
    </row>
    <row r="85" spans="1:62" ht="15.6">
      <c r="A85" s="25"/>
      <c r="B85" s="64">
        <f>+'Ark1'!C141</f>
        <v>2023</v>
      </c>
      <c r="C85" s="65">
        <f>+'Ark1'!E141</f>
        <v>23</v>
      </c>
      <c r="D85" s="326">
        <f>+IF(F85=0,"",'Ark1'!Q141)</f>
        <v>161</v>
      </c>
      <c r="E85" s="404"/>
      <c r="F85" s="326">
        <f>+'Ark1'!R141</f>
        <v>501</v>
      </c>
      <c r="G85" s="404"/>
      <c r="H85" s="135">
        <f>+IF(F85=0,"",'Ark1'!AG141)</f>
        <v>0.50198669208867075</v>
      </c>
      <c r="I85" s="423">
        <f t="shared" si="17"/>
        <v>0.3390119251093151</v>
      </c>
      <c r="J85" s="135">
        <f>+IF(F85=0,"",'Ark1'!AH141)</f>
        <v>3.5928143712574849</v>
      </c>
      <c r="K85" s="101"/>
      <c r="L85" s="375">
        <f>+'Ark1'!AI141</f>
        <v>149</v>
      </c>
      <c r="M85" s="375"/>
      <c r="N85" s="375"/>
      <c r="O85" s="101"/>
      <c r="P85" s="135">
        <f>+IF(F85=0,"",'Ark1'!U141)</f>
        <v>34.033532934131721</v>
      </c>
      <c r="Q85" s="423"/>
      <c r="R85" s="406"/>
      <c r="S85" s="148">
        <f>+IF(L85=0,"",'Ark1'!AJ141)</f>
        <v>116.7946308724832</v>
      </c>
      <c r="T85" s="416"/>
      <c r="U85" s="22">
        <f>+IF(L85=0,"",'Ark1'!AL141)</f>
        <v>22.827460440313704</v>
      </c>
      <c r="V85" s="406"/>
      <c r="W85" s="66">
        <f>+IF(F85=0,"",'Ark1'!S141)</f>
        <v>7.1536926147704598</v>
      </c>
      <c r="X85" s="25"/>
      <c r="Y85" s="416"/>
      <c r="Z85" s="66">
        <f>+IF(F85=0,"",'Ark1'!T141)</f>
        <v>7.2495009980039908</v>
      </c>
      <c r="AA85" s="424">
        <f t="shared" si="18"/>
        <v>4.4678854212101271E-3</v>
      </c>
      <c r="AB85" s="66">
        <f>+IF(F85=0,"",'Ark1'!W141)</f>
        <v>30.738522954091799</v>
      </c>
      <c r="AC85" s="135">
        <f>+IF(F85=0,"",'Ark1'!X141)</f>
        <v>99.001996007984019</v>
      </c>
      <c r="AD85" s="135">
        <f>+IF(F85=0,"",'Ark1'!Y141)</f>
        <v>86.227544910179617</v>
      </c>
      <c r="AE85" s="135">
        <f>+IF(F85=0,"",'Ark1'!Z141)</f>
        <v>9.2116298798489993</v>
      </c>
      <c r="AF85" s="135">
        <f>+IF(F85=0,"",'Ark1'!AA141)</f>
        <v>2.0989331329825376</v>
      </c>
      <c r="AG85" s="66">
        <f>+IF(F85=0,"",'Ark1'!AB141)</f>
        <v>2.4355207303660795</v>
      </c>
      <c r="AH85" s="66">
        <f>+IF(F85=0,"",'Ark1'!AC141)</f>
        <v>70.882406172139696</v>
      </c>
      <c r="AI85" s="66">
        <f t="shared" si="16"/>
        <v>4.7574776785714255</v>
      </c>
      <c r="AJ85" s="135"/>
      <c r="AK85" s="25"/>
      <c r="AU85"/>
      <c r="AY85"/>
      <c r="AZ85"/>
      <c r="BA85"/>
      <c r="BB85"/>
      <c r="BC85"/>
      <c r="BD85"/>
      <c r="BH85"/>
      <c r="BI85"/>
      <c r="BJ85"/>
    </row>
    <row r="86" spans="1:62" ht="15.6">
      <c r="A86" s="25"/>
      <c r="B86" s="64">
        <f>+'Ark1'!C142</f>
        <v>2023</v>
      </c>
      <c r="C86" s="65">
        <f>+'Ark1'!E142</f>
        <v>24</v>
      </c>
      <c r="D86" s="326">
        <f>+IF(F86=0,"",'Ark1'!Q142)</f>
        <v>71</v>
      </c>
      <c r="E86" s="404"/>
      <c r="F86" s="326">
        <f>+'Ark1'!R142</f>
        <v>292</v>
      </c>
      <c r="G86" s="404"/>
      <c r="H86" s="135">
        <f>+IF(F86=0,"",'Ark1'!AG142)</f>
        <v>0.26043201950737688</v>
      </c>
      <c r="I86" s="423">
        <f t="shared" si="17"/>
        <v>9.2202765042859069E-2</v>
      </c>
      <c r="J86" s="135">
        <f>+IF(F86=0,"",'Ark1'!AH142)</f>
        <v>1.0273972602739727</v>
      </c>
      <c r="K86" s="101"/>
      <c r="L86" s="375">
        <f>+'Ark1'!AI142</f>
        <v>136</v>
      </c>
      <c r="M86" s="375"/>
      <c r="N86" s="375"/>
      <c r="O86" s="101"/>
      <c r="P86" s="135">
        <f>+IF(F86=0,"",'Ark1'!U142)</f>
        <v>30.294520547945204</v>
      </c>
      <c r="Q86" s="423"/>
      <c r="R86" s="406"/>
      <c r="S86" s="148">
        <f>+IF(L86=0,"",'Ark1'!AJ142)</f>
        <v>113.66470588235296</v>
      </c>
      <c r="T86" s="416"/>
      <c r="U86" s="22">
        <f>+IF(L86=0,"",'Ark1'!AL142)</f>
        <v>19.769172878554748</v>
      </c>
      <c r="V86" s="406"/>
      <c r="W86" s="66">
        <f>+IF(F86=0,"",'Ark1'!S142)</f>
        <v>7.0205479452054798</v>
      </c>
      <c r="X86" s="25"/>
      <c r="Y86" s="416"/>
      <c r="Z86" s="66">
        <f>+IF(F86=0,"",'Ark1'!T142)</f>
        <v>6.8869863013698627</v>
      </c>
      <c r="AA86" s="424">
        <f t="shared" si="18"/>
        <v>-1.3001104728236861</v>
      </c>
      <c r="AB86" s="66">
        <f>+IF(F86=0,"",'Ark1'!W142)</f>
        <v>21.232876712328764</v>
      </c>
      <c r="AC86" s="135">
        <f>+IF(F86=0,"",'Ark1'!X142)</f>
        <v>98.63013698630138</v>
      </c>
      <c r="AD86" s="135">
        <f>+IF(F86=0,"",'Ark1'!Y142)</f>
        <v>81.164383561643831</v>
      </c>
      <c r="AE86" s="135">
        <f>+IF(F86=0,"",'Ark1'!Z142)</f>
        <v>8.1264305869916971</v>
      </c>
      <c r="AF86" s="135">
        <f>+IF(F86=0,"",'Ark1'!AA142)</f>
        <v>1.8318684902332565</v>
      </c>
      <c r="AG86" s="66">
        <f>+IF(F86=0,"",'Ark1'!AB142)</f>
        <v>2.4321410517695625</v>
      </c>
      <c r="AH86" s="66">
        <f>+IF(F86=0,"",'Ark1'!AC142)</f>
        <v>73.032561902053459</v>
      </c>
      <c r="AI86" s="66">
        <f t="shared" si="16"/>
        <v>4.3151219512195116</v>
      </c>
      <c r="AJ86" s="135"/>
      <c r="AK86" s="25"/>
      <c r="AU86"/>
      <c r="AY86"/>
      <c r="AZ86"/>
      <c r="BA86"/>
      <c r="BB86"/>
      <c r="BC86"/>
      <c r="BD86"/>
      <c r="BH86"/>
      <c r="BI86"/>
      <c r="BJ86"/>
    </row>
    <row r="87" spans="1:62" ht="15.6">
      <c r="A87" s="25"/>
      <c r="B87" s="64">
        <f>+'Ark1'!C143</f>
        <v>2023</v>
      </c>
      <c r="C87" s="65">
        <f>+'Ark1'!E143</f>
        <v>25</v>
      </c>
      <c r="D87" s="326">
        <f>+IF(F87=0,"",'Ark1'!Q143)</f>
        <v>69</v>
      </c>
      <c r="E87" s="404"/>
      <c r="F87" s="326">
        <f>+'Ark1'!R143</f>
        <v>253</v>
      </c>
      <c r="G87" s="404"/>
      <c r="H87" s="135">
        <f>+IF(F87=0,"",'Ark1'!AG143)</f>
        <v>0.25255370067172528</v>
      </c>
      <c r="I87" s="423">
        <f t="shared" si="17"/>
        <v>-8.166005812312066E-2</v>
      </c>
      <c r="J87" s="135">
        <f>+IF(F87=0,"",'Ark1'!AH143)</f>
        <v>0</v>
      </c>
      <c r="K87" s="101"/>
      <c r="L87" s="375">
        <f>+'Ark1'!AI143</f>
        <v>131</v>
      </c>
      <c r="M87" s="375"/>
      <c r="N87" s="375"/>
      <c r="O87" s="101"/>
      <c r="P87" s="135">
        <f>+IF(F87=0,"",'Ark1'!U143)</f>
        <v>33.906719367588941</v>
      </c>
      <c r="Q87" s="423"/>
      <c r="R87" s="406"/>
      <c r="S87" s="148">
        <f>+IF(L87=0,"",'Ark1'!AJ143)</f>
        <v>115.79541984732822</v>
      </c>
      <c r="T87" s="416"/>
      <c r="U87" s="22">
        <f>+IF(L87=0,"",'Ark1'!AL143)</f>
        <v>23.052247567718357</v>
      </c>
      <c r="V87" s="406"/>
      <c r="W87" s="66">
        <f>+IF(F87=0,"",'Ark1'!S143)</f>
        <v>7.0474308300395245</v>
      </c>
      <c r="X87" s="25"/>
      <c r="Y87" s="416"/>
      <c r="Z87" s="66">
        <f>+IF(F87=0,"",'Ark1'!T143)</f>
        <v>7.5177865612648223</v>
      </c>
      <c r="AA87" s="424"/>
      <c r="AB87" s="66">
        <f>+IF(F87=0,"",'Ark1'!W143)</f>
        <v>36.363636363636367</v>
      </c>
      <c r="AC87" s="135">
        <f>+IF(F87=0,"",'Ark1'!X143)</f>
        <v>97.628458498023718</v>
      </c>
      <c r="AD87" s="135">
        <f>+IF(F87=0,"",'Ark1'!Y143)</f>
        <v>89.328063241106719</v>
      </c>
      <c r="AE87" s="135">
        <f>+IF(F87=0,"",'Ark1'!Z143)</f>
        <v>9.8701367325317886</v>
      </c>
      <c r="AF87" s="135">
        <f>+IF(F87=0,"",'Ark1'!AA143)</f>
        <v>1.9331013297663364</v>
      </c>
      <c r="AG87" s="66">
        <f>+IF(F87=0,"",'Ark1'!AB143)</f>
        <v>2.525107097070757</v>
      </c>
      <c r="AH87" s="66">
        <f>+IF(F87=0,"",'Ark1'!AC143)</f>
        <v>75.774651088166948</v>
      </c>
      <c r="AI87" s="66">
        <f t="shared" si="16"/>
        <v>4.8112170499158742</v>
      </c>
      <c r="AJ87" s="135"/>
      <c r="AK87" s="25"/>
      <c r="AU87"/>
      <c r="AY87"/>
      <c r="AZ87"/>
      <c r="BA87"/>
      <c r="BB87"/>
      <c r="BC87"/>
      <c r="BD87"/>
      <c r="BH87"/>
      <c r="BI87"/>
      <c r="BJ87"/>
    </row>
    <row r="88" spans="1:62" ht="15.6">
      <c r="A88" s="25"/>
      <c r="B88" s="64">
        <f>+'Ark1'!C144</f>
        <v>2023</v>
      </c>
      <c r="C88" s="65">
        <f>+'Ark1'!E144</f>
        <v>26</v>
      </c>
      <c r="D88" s="326">
        <f>+IF(F88=0,"",'Ark1'!Q144)</f>
        <v>63</v>
      </c>
      <c r="E88" s="404"/>
      <c r="F88" s="326">
        <f>+'Ark1'!R144</f>
        <v>179</v>
      </c>
      <c r="G88" s="404"/>
      <c r="H88" s="135">
        <f>+IF(F88=0,"",'Ark1'!AG144)</f>
        <v>0.1809805283198844</v>
      </c>
      <c r="I88" s="423">
        <f t="shared" si="17"/>
        <v>2.2217621460731696E-2</v>
      </c>
      <c r="J88" s="135">
        <f>+IF(F88=0,"",'Ark1'!AH144)</f>
        <v>2.7932960893854757</v>
      </c>
      <c r="K88" s="101"/>
      <c r="L88" s="375">
        <f>+'Ark1'!AI144</f>
        <v>85</v>
      </c>
      <c r="M88" s="375"/>
      <c r="N88" s="375"/>
      <c r="O88" s="101"/>
      <c r="P88" s="135">
        <f>+IF(F88=0,"",'Ark1'!U144)</f>
        <v>34.342458100558645</v>
      </c>
      <c r="Q88" s="423"/>
      <c r="R88" s="406"/>
      <c r="S88" s="148">
        <f>+IF(L88=0,"",'Ark1'!AJ144)</f>
        <v>113.92470588235297</v>
      </c>
      <c r="T88" s="416"/>
      <c r="U88" s="22">
        <f>+IF(L88=0,"",'Ark1'!AL144)</f>
        <v>22.936058279426245</v>
      </c>
      <c r="V88" s="406"/>
      <c r="W88" s="66">
        <f>+IF(F88=0,"",'Ark1'!S144)</f>
        <v>7.916201117318435</v>
      </c>
      <c r="X88" s="25"/>
      <c r="Y88" s="416"/>
      <c r="Z88" s="66">
        <f>+IF(F88=0,"",'Ark1'!T144)</f>
        <v>7.7541899441340769</v>
      </c>
      <c r="AA88" s="424"/>
      <c r="AB88" s="66">
        <f>+IF(F88=0,"",'Ark1'!W144)</f>
        <v>37.430167597765362</v>
      </c>
      <c r="AC88" s="135">
        <f>+IF(F88=0,"",'Ark1'!X144)</f>
        <v>97.206703910614564</v>
      </c>
      <c r="AD88" s="135">
        <f>+IF(F88=0,"",'Ark1'!Y144)</f>
        <v>89.944134078212286</v>
      </c>
      <c r="AE88" s="135">
        <f>+IF(F88=0,"",'Ark1'!Z144)</f>
        <v>8.7679766871720393</v>
      </c>
      <c r="AF88" s="135">
        <f>+IF(F88=0,"",'Ark1'!AA144)</f>
        <v>2.0052208626869938</v>
      </c>
      <c r="AG88" s="66">
        <f>+IF(F88=0,"",'Ark1'!AB144)</f>
        <v>2.6753419428938918</v>
      </c>
      <c r="AH88" s="66">
        <f>+IF(F88=0,"",'Ark1'!AC144)</f>
        <v>79.705546526509906</v>
      </c>
      <c r="AI88" s="66">
        <f t="shared" si="16"/>
        <v>4.3382498235709228</v>
      </c>
      <c r="AJ88" s="135"/>
      <c r="AK88" s="25"/>
      <c r="AU88"/>
      <c r="AY88"/>
      <c r="AZ88"/>
      <c r="BA88"/>
      <c r="BB88"/>
      <c r="BC88"/>
      <c r="BD88"/>
      <c r="BH88"/>
      <c r="BI88"/>
      <c r="BJ88"/>
    </row>
    <row r="89" spans="1:62" ht="15.6">
      <c r="A89" s="25"/>
      <c r="B89" s="64">
        <f>+'Ark1'!C145</f>
        <v>2023</v>
      </c>
      <c r="C89" s="65">
        <f>+'Ark1'!E145</f>
        <v>27</v>
      </c>
      <c r="D89" s="326">
        <f>+IF(F89=0,"",'Ark1'!Q145)</f>
        <v>24</v>
      </c>
      <c r="E89" s="404"/>
      <c r="F89" s="326">
        <f>+'Ark1'!R145</f>
        <v>68</v>
      </c>
      <c r="G89" s="404"/>
      <c r="H89" s="135">
        <f>+IF(F89=0,"",'Ark1'!AG145)</f>
        <v>6.2246373371517845E-2</v>
      </c>
      <c r="I89" s="423">
        <f t="shared" si="17"/>
        <v>4.0900571766533909E-2</v>
      </c>
      <c r="J89" s="135">
        <f>+IF(F89=0,"",'Ark1'!AH145)</f>
        <v>0</v>
      </c>
      <c r="K89" s="101"/>
      <c r="L89" s="375">
        <f>+'Ark1'!AI145</f>
        <v>46</v>
      </c>
      <c r="M89" s="375"/>
      <c r="N89" s="375"/>
      <c r="O89" s="101"/>
      <c r="P89" s="135">
        <f>+IF(F89=0,"",'Ark1'!U145)</f>
        <v>31.092647058823527</v>
      </c>
      <c r="Q89" s="423"/>
      <c r="R89" s="406"/>
      <c r="S89" s="148">
        <f>+IF(L89=0,"",'Ark1'!AJ145)</f>
        <v>117.7456521739131</v>
      </c>
      <c r="T89" s="416"/>
      <c r="U89" s="22">
        <f>+IF(L89=0,"",'Ark1'!AL145)</f>
        <v>20.886211515702225</v>
      </c>
      <c r="V89" s="406"/>
      <c r="W89" s="66">
        <f>+IF(F89=0,"",'Ark1'!S145)</f>
        <v>6.367647058823529</v>
      </c>
      <c r="X89" s="25"/>
      <c r="Y89" s="416"/>
      <c r="Z89" s="66">
        <f>+IF(F89=0,"",'Ark1'!T145)</f>
        <v>7.2205882352941186</v>
      </c>
      <c r="AA89" s="424"/>
      <c r="AB89" s="66">
        <f>+IF(F89=0,"",'Ark1'!W145)</f>
        <v>30.882352941176471</v>
      </c>
      <c r="AC89" s="135">
        <f>+IF(F89=0,"",'Ark1'!X145)</f>
        <v>92.647058823529406</v>
      </c>
      <c r="AD89" s="135">
        <f>+IF(F89=0,"",'Ark1'!Y145)</f>
        <v>64.705882352941188</v>
      </c>
      <c r="AE89" s="135">
        <f>+IF(F89=0,"",'Ark1'!Z145)</f>
        <v>12.374800250039351</v>
      </c>
      <c r="AF89" s="135">
        <f>+IF(F89=0,"",'Ark1'!AA145)</f>
        <v>2.3002839451627946</v>
      </c>
      <c r="AG89" s="66">
        <f>+IF(F89=0,"",'Ark1'!AB145)</f>
        <v>3.0910001628793906</v>
      </c>
      <c r="AH89" s="66">
        <f>+IF(F89=0,"",'Ark1'!AC145)</f>
        <v>85.065857857739346</v>
      </c>
      <c r="AI89" s="66">
        <f t="shared" si="16"/>
        <v>4.8829099307159352</v>
      </c>
      <c r="AJ89" s="135"/>
      <c r="AK89" s="25"/>
      <c r="AU89"/>
      <c r="AY89"/>
      <c r="AZ89"/>
      <c r="BA89"/>
      <c r="BB89"/>
      <c r="BC89"/>
      <c r="BD89"/>
      <c r="BH89"/>
      <c r="BI89"/>
      <c r="BJ89"/>
    </row>
    <row r="90" spans="1:62" ht="15.6">
      <c r="A90" s="25"/>
      <c r="B90" s="64">
        <f>+'Ark1'!C146</f>
        <v>2023</v>
      </c>
      <c r="C90" s="65">
        <f>+'Ark1'!E146</f>
        <v>28</v>
      </c>
      <c r="D90" s="326">
        <f>+IF(F90=0,"",'Ark1'!Q146)</f>
        <v>9</v>
      </c>
      <c r="E90" s="404"/>
      <c r="F90" s="326">
        <f>+'Ark1'!R146</f>
        <v>46</v>
      </c>
      <c r="G90" s="404"/>
      <c r="H90" s="135">
        <f>+IF(F90=0,"",'Ark1'!AG146)</f>
        <v>4.3371970510769561E-2</v>
      </c>
      <c r="I90" s="423">
        <f t="shared" si="17"/>
        <v>2.4031675933568128E-2</v>
      </c>
      <c r="J90" s="135">
        <f>+IF(F90=0,"",'Ark1'!AH146)</f>
        <v>0</v>
      </c>
      <c r="K90" s="101"/>
      <c r="L90" s="375">
        <f>+'Ark1'!AI146</f>
        <v>0</v>
      </c>
      <c r="M90" s="375"/>
      <c r="N90" s="375"/>
      <c r="O90" s="101"/>
      <c r="P90" s="135">
        <f>+IF(F90=0,"",'Ark1'!U146)</f>
        <v>32.026086956521738</v>
      </c>
      <c r="Q90" s="423"/>
      <c r="R90" s="406"/>
      <c r="S90" s="148" t="str">
        <f>+IF(L90=0,"",'Ark1'!AJ146)</f>
        <v/>
      </c>
      <c r="T90" s="416"/>
      <c r="U90" s="22" t="str">
        <f>+IF(L90=0,"",'Ark1'!AL146)</f>
        <v/>
      </c>
      <c r="V90" s="406"/>
      <c r="W90" s="66">
        <f>+IF(F90=0,"",'Ark1'!S146)</f>
        <v>8</v>
      </c>
      <c r="X90" s="25"/>
      <c r="Y90" s="416"/>
      <c r="Z90" s="66">
        <f>+IF(F90=0,"",'Ark1'!T146)</f>
        <v>7.2608695652173916</v>
      </c>
      <c r="AA90" s="424"/>
      <c r="AB90" s="66">
        <f>+IF(F90=0,"",'Ark1'!W146)</f>
        <v>17.391304347826086</v>
      </c>
      <c r="AC90" s="135">
        <f>+IF(F90=0,"",'Ark1'!X146)</f>
        <v>100</v>
      </c>
      <c r="AD90" s="135">
        <f>+IF(F90=0,"",'Ark1'!Y146)</f>
        <v>93.478260869565219</v>
      </c>
      <c r="AE90" s="135">
        <f>+IF(F90=0,"",'Ark1'!Z146)</f>
        <v>8.375986243879348</v>
      </c>
      <c r="AF90" s="135">
        <f>+IF(F90=0,"",'Ark1'!AA146)</f>
        <v>1.4446302370292303</v>
      </c>
      <c r="AG90" s="66">
        <f>+IF(F90=0,"",'Ark1'!AB146)</f>
        <v>1.5384179141699221</v>
      </c>
      <c r="AH90" s="66">
        <f>+IF(F90=0,"",'Ark1'!AC146)</f>
        <v>56.143506558397341</v>
      </c>
      <c r="AI90" s="66">
        <f t="shared" si="16"/>
        <v>4.0032608695652172</v>
      </c>
      <c r="AJ90" s="135"/>
      <c r="AK90" s="25"/>
      <c r="AU90"/>
      <c r="AY90"/>
      <c r="AZ90"/>
      <c r="BA90"/>
      <c r="BB90"/>
      <c r="BC90"/>
      <c r="BD90"/>
      <c r="BH90"/>
      <c r="BI90"/>
      <c r="BJ90"/>
    </row>
    <row r="91" spans="1:62" ht="15.6">
      <c r="A91" s="25"/>
      <c r="B91" s="64">
        <f>+'Ark1'!C147</f>
        <v>2023</v>
      </c>
      <c r="C91" s="65">
        <f>+'Ark1'!E147</f>
        <v>29</v>
      </c>
      <c r="D91" s="326">
        <f>+IF(F91=0,"",'Ark1'!Q147)</f>
        <v>8</v>
      </c>
      <c r="E91" s="404"/>
      <c r="F91" s="326">
        <f>+'Ark1'!R147</f>
        <v>23</v>
      </c>
      <c r="G91" s="404"/>
      <c r="H91" s="135">
        <f>+IF(F91=0,"",'Ark1'!AG147)</f>
        <v>2.1029458685747151E-2</v>
      </c>
      <c r="I91" s="423">
        <f t="shared" si="17"/>
        <v>7.2360598348719662E-3</v>
      </c>
      <c r="J91" s="135">
        <f>+IF(F91=0,"",'Ark1'!AH147)</f>
        <v>0</v>
      </c>
      <c r="K91" s="101"/>
      <c r="L91" s="375">
        <f>+'Ark1'!AI147</f>
        <v>23</v>
      </c>
      <c r="M91" s="375"/>
      <c r="N91" s="375"/>
      <c r="O91" s="101"/>
      <c r="P91" s="135">
        <f>+IF(F91=0,"",'Ark1'!U147)</f>
        <v>31.056521739130432</v>
      </c>
      <c r="Q91" s="423"/>
      <c r="R91" s="406"/>
      <c r="S91" s="148">
        <f>+IF(L91=0,"",'Ark1'!AJ147)</f>
        <v>110.35652173913044</v>
      </c>
      <c r="T91" s="416"/>
      <c r="U91" s="22">
        <f>+IF(L91=0,"",'Ark1'!AL147)</f>
        <v>22.911864863460448</v>
      </c>
      <c r="V91" s="406"/>
      <c r="W91" s="66">
        <f>+IF(F91=0,"",'Ark1'!S147)</f>
        <v>6.8260869565217392</v>
      </c>
      <c r="X91" s="25"/>
      <c r="Y91" s="416"/>
      <c r="Z91" s="66">
        <f>+IF(F91=0,"",'Ark1'!T147)</f>
        <v>7.3478260869565215</v>
      </c>
      <c r="AA91" s="424"/>
      <c r="AB91" s="66">
        <f>+IF(F91=0,"",'Ark1'!W147)</f>
        <v>34.782608695652172</v>
      </c>
      <c r="AC91" s="135">
        <f>+IF(F91=0,"",'Ark1'!X147)</f>
        <v>95.652173913043484</v>
      </c>
      <c r="AD91" s="135">
        <f>+IF(F91=0,"",'Ark1'!Y147)</f>
        <v>69.565217391304344</v>
      </c>
      <c r="AE91" s="135">
        <f>+IF(F91=0,"",'Ark1'!Z147)</f>
        <v>11.256991106475429</v>
      </c>
      <c r="AF91" s="135">
        <f>+IF(F91=0,"",'Ark1'!AA147)</f>
        <v>2.2583598109948793</v>
      </c>
      <c r="AG91" s="66">
        <f>+IF(F91=0,"",'Ark1'!AB147)</f>
        <v>3.016025251482545</v>
      </c>
      <c r="AH91" s="66">
        <f>+IF(F91=0,"",'Ark1'!AC147)</f>
        <v>82.660293056886118</v>
      </c>
      <c r="AI91" s="66">
        <f t="shared" si="16"/>
        <v>4.5496815286624201</v>
      </c>
      <c r="AJ91" s="135"/>
      <c r="AK91" s="25"/>
      <c r="AU91"/>
      <c r="AY91"/>
      <c r="AZ91"/>
      <c r="BA91"/>
      <c r="BB91"/>
      <c r="BC91"/>
      <c r="BD91"/>
      <c r="BH91"/>
      <c r="BI91"/>
      <c r="BJ91"/>
    </row>
    <row r="92" spans="1:62" ht="15.6">
      <c r="A92" s="25"/>
      <c r="B92" s="64">
        <f>+'Ark1'!C148</f>
        <v>2023</v>
      </c>
      <c r="C92" s="65">
        <f>+'Ark1'!E148</f>
        <v>30</v>
      </c>
      <c r="D92" s="326">
        <f>+IF(F92=0,"",'Ark1'!Q148)</f>
        <v>19</v>
      </c>
      <c r="E92" s="404"/>
      <c r="F92" s="326">
        <f>+'Ark1'!R148</f>
        <v>130</v>
      </c>
      <c r="G92" s="404"/>
      <c r="H92" s="135">
        <f>+IF(F92=0,"",'Ark1'!AG148)</f>
        <v>0.1292915732385933</v>
      </c>
      <c r="I92" s="423">
        <f t="shared" si="17"/>
        <v>4.9904212571821746E-2</v>
      </c>
      <c r="J92" s="135">
        <f>+IF(F92=0,"",'Ark1'!AH148)</f>
        <v>0</v>
      </c>
      <c r="K92" s="101"/>
      <c r="L92" s="375">
        <f>+'Ark1'!AI148</f>
        <v>2</v>
      </c>
      <c r="M92" s="375"/>
      <c r="N92" s="375"/>
      <c r="O92" s="101"/>
      <c r="P92" s="135">
        <f>+IF(F92=0,"",'Ark1'!U148)</f>
        <v>33.781538461538489</v>
      </c>
      <c r="Q92" s="423"/>
      <c r="R92" s="406"/>
      <c r="S92" s="148">
        <f>+IF(L92=0,"",'Ark1'!AJ148)</f>
        <v>116.1</v>
      </c>
      <c r="T92" s="416"/>
      <c r="U92" s="22">
        <f>+IF(L92=0,"",'Ark1'!AL148)</f>
        <v>19.347724910845752</v>
      </c>
      <c r="V92" s="406"/>
      <c r="W92" s="66">
        <f>+IF(F92=0,"",'Ark1'!S148)</f>
        <v>7.5076923076923103</v>
      </c>
      <c r="X92" s="25"/>
      <c r="Y92" s="416"/>
      <c r="Z92" s="66">
        <f>+IF(F92=0,"",'Ark1'!T148)</f>
        <v>7.3538461538461517</v>
      </c>
      <c r="AA92" s="424"/>
      <c r="AB92" s="66">
        <f>+IF(F92=0,"",'Ark1'!W148)</f>
        <v>32.307692307692299</v>
      </c>
      <c r="AC92" s="135">
        <f>+IF(F92=0,"",'Ark1'!X148)</f>
        <v>99.230769230769212</v>
      </c>
      <c r="AD92" s="135">
        <f>+IF(F92=0,"",'Ark1'!Y148)</f>
        <v>83.846153846153825</v>
      </c>
      <c r="AE92" s="135">
        <f>+IF(F92=0,"",'Ark1'!Z148)</f>
        <v>9.1559630390034012</v>
      </c>
      <c r="AF92" s="135">
        <f>+IF(F92=0,"",'Ark1'!AA148)</f>
        <v>2.2879152547718529</v>
      </c>
      <c r="AG92" s="66">
        <f>+IF(F92=0,"",'Ark1'!AB148)</f>
        <v>2.621982627594678</v>
      </c>
      <c r="AH92" s="66">
        <f>+IF(F92=0,"",'Ark1'!AC148)</f>
        <v>78.263817840745318</v>
      </c>
      <c r="AI92" s="66">
        <f t="shared" si="16"/>
        <v>4.4995901639344282</v>
      </c>
      <c r="AJ92" s="135"/>
      <c r="AK92" s="25"/>
      <c r="AU92"/>
      <c r="AY92"/>
      <c r="AZ92"/>
      <c r="BA92"/>
      <c r="BB92"/>
      <c r="BC92"/>
      <c r="BD92"/>
      <c r="BH92"/>
      <c r="BI92"/>
      <c r="BJ92"/>
    </row>
    <row r="93" spans="1:62" ht="15.6">
      <c r="A93" s="25"/>
      <c r="B93" s="64">
        <f>+'Ark1'!C149</f>
        <v>2023</v>
      </c>
      <c r="C93" s="65">
        <f>+'Ark1'!E149</f>
        <v>31</v>
      </c>
      <c r="D93" s="326">
        <f>+IF(F93=0,"",'Ark1'!Q149)</f>
        <v>49</v>
      </c>
      <c r="E93" s="404"/>
      <c r="F93" s="326">
        <f>+'Ark1'!R149</f>
        <v>255</v>
      </c>
      <c r="G93" s="404"/>
      <c r="H93" s="135">
        <f>+IF(F93=0,"",'Ark1'!AG149)</f>
        <v>0.24950364898497832</v>
      </c>
      <c r="I93" s="423">
        <f t="shared" si="17"/>
        <v>-0.14100608028046321</v>
      </c>
      <c r="J93" s="135">
        <f>+IF(F93=0,"",'Ark1'!AH149)</f>
        <v>3.1372549019607838</v>
      </c>
      <c r="K93" s="101"/>
      <c r="L93" s="375">
        <f>+'Ark1'!AI149</f>
        <v>170</v>
      </c>
      <c r="M93" s="375"/>
      <c r="N93" s="375"/>
      <c r="O93" s="101"/>
      <c r="P93" s="135">
        <f>+IF(F93=0,"",'Ark1'!U149)</f>
        <v>33.234509803921583</v>
      </c>
      <c r="Q93" s="423"/>
      <c r="R93" s="406"/>
      <c r="S93" s="148">
        <f>+IF(L93=0,"",'Ark1'!AJ149)</f>
        <v>116.72176470588244</v>
      </c>
      <c r="T93" s="416"/>
      <c r="U93" s="22">
        <f>+IF(L93=0,"",'Ark1'!AL149)</f>
        <v>21.944906890149504</v>
      </c>
      <c r="V93" s="406"/>
      <c r="W93" s="66">
        <f>+IF(F93=0,"",'Ark1'!S149)</f>
        <v>7.4039215686274513</v>
      </c>
      <c r="X93" s="25"/>
      <c r="Y93" s="416"/>
      <c r="Z93" s="66">
        <f>+IF(F93=0,"",'Ark1'!T149)</f>
        <v>6.0588235294117645</v>
      </c>
      <c r="AA93" s="424"/>
      <c r="AB93" s="66">
        <f>+IF(F93=0,"",'Ark1'!W149)</f>
        <v>18.431372549019603</v>
      </c>
      <c r="AC93" s="135">
        <f>+IF(F93=0,"",'Ark1'!X149)</f>
        <v>100</v>
      </c>
      <c r="AD93" s="135">
        <f>+IF(F93=0,"",'Ark1'!Y149)</f>
        <v>89.411764705882348</v>
      </c>
      <c r="AE93" s="135">
        <f>+IF(F93=0,"",'Ark1'!Z149)</f>
        <v>8.4409915581759485</v>
      </c>
      <c r="AF93" s="135">
        <f>+IF(F93=0,"",'Ark1'!AA149)</f>
        <v>1.748272063934784</v>
      </c>
      <c r="AG93" s="66">
        <f>+IF(F93=0,"",'Ark1'!AB149)</f>
        <v>2.4205959783546631</v>
      </c>
      <c r="AH93" s="66">
        <f>+IF(F93=0,"",'Ark1'!AC149)</f>
        <v>74.512116948950094</v>
      </c>
      <c r="AI93" s="66">
        <f t="shared" si="16"/>
        <v>4.4887711864406796</v>
      </c>
      <c r="AJ93" s="135"/>
      <c r="AK93" s="25"/>
      <c r="AU93"/>
      <c r="AY93"/>
      <c r="AZ93"/>
      <c r="BA93"/>
      <c r="BB93"/>
      <c r="BC93"/>
      <c r="BD93"/>
      <c r="BH93"/>
      <c r="BI93"/>
      <c r="BJ93"/>
    </row>
    <row r="94" spans="1:62" ht="15.6">
      <c r="A94" s="25"/>
      <c r="B94" s="64">
        <f>+'Ark1'!C150</f>
        <v>2023</v>
      </c>
      <c r="C94" s="65">
        <f>+'Ark1'!E150</f>
        <v>32</v>
      </c>
      <c r="D94" s="326">
        <f>+IF(F94=0,"",'Ark1'!Q150)</f>
        <v>113</v>
      </c>
      <c r="E94" s="404"/>
      <c r="F94" s="326">
        <f>+'Ark1'!R150</f>
        <v>649</v>
      </c>
      <c r="G94" s="404"/>
      <c r="H94" s="135">
        <f>+IF(F94=0,"",'Ark1'!AG150)</f>
        <v>0.63242645080779636</v>
      </c>
      <c r="I94" s="423">
        <f t="shared" si="17"/>
        <v>-0.15133101216307976</v>
      </c>
      <c r="J94" s="135">
        <f>+IF(F94=0,"",'Ark1'!AH150)</f>
        <v>2.773497688751926</v>
      </c>
      <c r="K94" s="101"/>
      <c r="L94" s="375">
        <f>+'Ark1'!AI150</f>
        <v>393</v>
      </c>
      <c r="M94" s="375"/>
      <c r="N94" s="375"/>
      <c r="O94" s="101"/>
      <c r="P94" s="135">
        <f>+IF(F94=0,"",'Ark1'!U150)</f>
        <v>33.099229583975351</v>
      </c>
      <c r="Q94" s="423"/>
      <c r="R94" s="406"/>
      <c r="S94" s="148">
        <f>+IF(L94=0,"",'Ark1'!AJ150)</f>
        <v>115.1732824427481</v>
      </c>
      <c r="T94" s="416"/>
      <c r="U94" s="22">
        <f>+IF(L94=0,"",'Ark1'!AL150)</f>
        <v>21.582332512469058</v>
      </c>
      <c r="V94" s="406"/>
      <c r="W94" s="66">
        <f>+IF(F94=0,"",'Ark1'!S150)</f>
        <v>6.7858243451463807</v>
      </c>
      <c r="X94" s="25"/>
      <c r="Y94" s="416"/>
      <c r="Z94" s="66">
        <f>+IF(F94=0,"",'Ark1'!T150)</f>
        <v>6.3266563944530025</v>
      </c>
      <c r="AA94" s="424"/>
      <c r="AB94" s="66">
        <f>+IF(F94=0,"",'Ark1'!W150)</f>
        <v>18.181818181818183</v>
      </c>
      <c r="AC94" s="135">
        <f>+IF(F94=0,"",'Ark1'!X150)</f>
        <v>98.305084745762727</v>
      </c>
      <c r="AD94" s="135">
        <f>+IF(F94=0,"",'Ark1'!Y150)</f>
        <v>86.902927580893675</v>
      </c>
      <c r="AE94" s="135">
        <f>+IF(F94=0,"",'Ark1'!Z150)</f>
        <v>9.0710811948942105</v>
      </c>
      <c r="AF94" s="135">
        <f>+IF(F94=0,"",'Ark1'!AA150)</f>
        <v>2.1859720801618381</v>
      </c>
      <c r="AG94" s="66">
        <f>+IF(F94=0,"",'Ark1'!AB150)</f>
        <v>2.4415348062504569</v>
      </c>
      <c r="AH94" s="66">
        <f>+IF(F94=0,"",'Ark1'!AC150)</f>
        <v>76.880191073859237</v>
      </c>
      <c r="AI94" s="66">
        <f t="shared" si="16"/>
        <v>4.8777020890099907</v>
      </c>
      <c r="AJ94" s="135"/>
      <c r="AK94" s="25"/>
      <c r="AU94"/>
      <c r="AY94"/>
      <c r="AZ94"/>
      <c r="BA94"/>
      <c r="BB94"/>
      <c r="BC94"/>
      <c r="BD94"/>
      <c r="BH94"/>
      <c r="BI94"/>
      <c r="BJ94"/>
    </row>
    <row r="95" spans="1:62" ht="15.6">
      <c r="A95" s="25"/>
      <c r="B95" s="64">
        <f>+'Ark1'!C151</f>
        <v>2023</v>
      </c>
      <c r="C95" s="65">
        <f>+'Ark1'!E151</f>
        <v>33</v>
      </c>
      <c r="D95" s="326">
        <f>+IF(F95=0,"",'Ark1'!Q151)</f>
        <v>382</v>
      </c>
      <c r="E95" s="404"/>
      <c r="F95" s="326">
        <f>+'Ark1'!R151</f>
        <v>2262</v>
      </c>
      <c r="G95" s="404"/>
      <c r="H95" s="135">
        <f>+IF(F95=0,"",'Ark1'!AG151)</f>
        <v>2.1398615038064897</v>
      </c>
      <c r="I95" s="423">
        <f t="shared" si="17"/>
        <v>-0.26244823302553222</v>
      </c>
      <c r="J95" s="135">
        <f>+IF(F95=0,"",'Ark1'!AH151)</f>
        <v>1.1052166224580018</v>
      </c>
      <c r="K95" s="101"/>
      <c r="L95" s="375">
        <f>+'Ark1'!AI151</f>
        <v>1099</v>
      </c>
      <c r="M95" s="375"/>
      <c r="N95" s="375"/>
      <c r="O95" s="101"/>
      <c r="P95" s="135">
        <f>+IF(F95=0,"",'Ark1'!U151)</f>
        <v>32.132581786030023</v>
      </c>
      <c r="Q95" s="423"/>
      <c r="R95" s="406"/>
      <c r="S95" s="148">
        <f>+IF(L95=0,"",'Ark1'!AJ151)</f>
        <v>115.18025477707002</v>
      </c>
      <c r="T95" s="416"/>
      <c r="U95" s="22">
        <f>+IF(L95=0,"",'Ark1'!AL151)</f>
        <v>21.347096278560123</v>
      </c>
      <c r="V95" s="406"/>
      <c r="W95" s="66">
        <f>+IF(F95=0,"",'Ark1'!S151)</f>
        <v>7.0893015030946067</v>
      </c>
      <c r="X95" s="25"/>
      <c r="Y95" s="416"/>
      <c r="Z95" s="66">
        <f>+IF(F95=0,"",'Ark1'!T151)</f>
        <v>6.6609195402298855</v>
      </c>
      <c r="AA95" s="424"/>
      <c r="AB95" s="66">
        <f>+IF(F95=0,"",'Ark1'!W151)</f>
        <v>20.910698496905393</v>
      </c>
      <c r="AC95" s="135">
        <f>+IF(F95=0,"",'Ark1'!X151)</f>
        <v>97.656940760389034</v>
      </c>
      <c r="AD95" s="135">
        <f>+IF(F95=0,"",'Ark1'!Y151)</f>
        <v>86.73740053050399</v>
      </c>
      <c r="AE95" s="135">
        <f>+IF(F95=0,"",'Ark1'!Z151)</f>
        <v>8.3782967889230022</v>
      </c>
      <c r="AF95" s="135">
        <f>+IF(F95=0,"",'Ark1'!AA151)</f>
        <v>1.9833481297743121</v>
      </c>
      <c r="AG95" s="66">
        <f>+IF(F95=0,"",'Ark1'!AB151)</f>
        <v>2.6553355598061041</v>
      </c>
      <c r="AH95" s="66">
        <f>+IF(F95=0,"",'Ark1'!AC151)</f>
        <v>77.576481317688661</v>
      </c>
      <c r="AI95" s="66">
        <f t="shared" ref="AI95:AI114" si="19">+IF(F95=0,"",P95/W95)</f>
        <v>4.5325455225742024</v>
      </c>
      <c r="AJ95" s="135"/>
      <c r="AK95" s="25"/>
      <c r="AU95"/>
      <c r="AY95"/>
      <c r="AZ95"/>
      <c r="BA95"/>
      <c r="BB95"/>
      <c r="BC95"/>
      <c r="BD95"/>
      <c r="BH95"/>
      <c r="BI95"/>
      <c r="BJ95"/>
    </row>
    <row r="96" spans="1:62" ht="15.6">
      <c r="A96" s="25"/>
      <c r="B96" s="64">
        <f>+'Ark1'!C152</f>
        <v>2023</v>
      </c>
      <c r="C96" s="65">
        <f>+'Ark1'!E152</f>
        <v>34</v>
      </c>
      <c r="D96" s="326">
        <f>+IF(F96=0,"",'Ark1'!Q152)</f>
        <v>646</v>
      </c>
      <c r="E96" s="404"/>
      <c r="F96" s="326">
        <f>+'Ark1'!R152</f>
        <v>3885</v>
      </c>
      <c r="G96" s="404"/>
      <c r="H96" s="135">
        <f>+IF(F96=0,"",'Ark1'!AG152)</f>
        <v>3.7111945508294704</v>
      </c>
      <c r="I96" s="423">
        <f t="shared" si="17"/>
        <v>-9.8356133810602486E-2</v>
      </c>
      <c r="J96" s="135">
        <f>+IF(F96=0,"",'Ark1'!AH152)</f>
        <v>2.6769626769626762</v>
      </c>
      <c r="K96" s="101"/>
      <c r="L96" s="375">
        <f>+'Ark1'!AI152</f>
        <v>1824</v>
      </c>
      <c r="M96" s="375"/>
      <c r="N96" s="375"/>
      <c r="O96" s="101"/>
      <c r="P96" s="135">
        <f>+IF(F96=0,"",'Ark1'!U152)</f>
        <v>32.447052767052774</v>
      </c>
      <c r="Q96" s="423"/>
      <c r="R96" s="406"/>
      <c r="S96" s="148">
        <f>+IF(L96=0,"",'Ark1'!AJ152)</f>
        <v>115.73481359649122</v>
      </c>
      <c r="T96" s="416"/>
      <c r="U96" s="22">
        <f>+IF(L96=0,"",'Ark1'!AL152)</f>
        <v>21.540277415193323</v>
      </c>
      <c r="V96" s="406"/>
      <c r="W96" s="66">
        <f>+IF(F96=0,"",'Ark1'!S152)</f>
        <v>7.0185328185328189</v>
      </c>
      <c r="X96" s="25"/>
      <c r="Y96" s="416"/>
      <c r="Z96" s="66">
        <f>+IF(F96=0,"",'Ark1'!T152)</f>
        <v>6.5781209781209755</v>
      </c>
      <c r="AA96" s="424"/>
      <c r="AB96" s="66">
        <f>+IF(F96=0,"",'Ark1'!W152)</f>
        <v>20.746460746460748</v>
      </c>
      <c r="AC96" s="135">
        <f>+IF(F96=0,"",'Ark1'!X152)</f>
        <v>96.422136422136404</v>
      </c>
      <c r="AD96" s="135">
        <f>+IF(F96=0,"",'Ark1'!Y152)</f>
        <v>87.181467181467184</v>
      </c>
      <c r="AE96" s="135">
        <f>+IF(F96=0,"",'Ark1'!Z152)</f>
        <v>8.7256293265262777</v>
      </c>
      <c r="AF96" s="135">
        <f>+IF(F96=0,"",'Ark1'!AA152)</f>
        <v>2.0099281018961013</v>
      </c>
      <c r="AG96" s="66">
        <f>+IF(F96=0,"",'Ark1'!AB152)</f>
        <v>2.4292056252858201</v>
      </c>
      <c r="AH96" s="66">
        <f>+IF(F96=0,"",'Ark1'!AC152)</f>
        <v>76.781313126272607</v>
      </c>
      <c r="AI96" s="66">
        <f t="shared" si="19"/>
        <v>4.623053507903327</v>
      </c>
      <c r="AJ96" s="135"/>
      <c r="AK96" s="25"/>
      <c r="AU96"/>
      <c r="AY96"/>
      <c r="AZ96"/>
      <c r="BA96"/>
      <c r="BB96"/>
      <c r="BC96"/>
      <c r="BD96"/>
      <c r="BH96"/>
      <c r="BI96"/>
      <c r="BJ96"/>
    </row>
    <row r="97" spans="1:62" ht="15.6">
      <c r="A97" s="25"/>
      <c r="B97" s="64">
        <f>+'Ark1'!C153</f>
        <v>2023</v>
      </c>
      <c r="C97" s="65">
        <f>+'Ark1'!E153</f>
        <v>35</v>
      </c>
      <c r="D97" s="326">
        <f>+IF(F97=0,"",'Ark1'!Q153)</f>
        <v>1023</v>
      </c>
      <c r="E97" s="404"/>
      <c r="F97" s="326">
        <f>+'Ark1'!R153</f>
        <v>5938</v>
      </c>
      <c r="G97" s="404"/>
      <c r="H97" s="135">
        <f>+IF(F97=0,"",'Ark1'!AG153)</f>
        <v>5.5482972078116397</v>
      </c>
      <c r="I97" s="423">
        <f t="shared" si="17"/>
        <v>-0.25286372910915844</v>
      </c>
      <c r="J97" s="135">
        <f>+IF(F97=0,"",'Ark1'!AH153)</f>
        <v>1.9535197036039065</v>
      </c>
      <c r="K97" s="101"/>
      <c r="L97" s="375">
        <f>+'Ark1'!AI153</f>
        <v>2647</v>
      </c>
      <c r="M97" s="375"/>
      <c r="N97" s="375"/>
      <c r="O97" s="101"/>
      <c r="P97" s="135">
        <f>+IF(F97=0,"",'Ark1'!U153)</f>
        <v>31.737453688110502</v>
      </c>
      <c r="Q97" s="423"/>
      <c r="R97" s="406"/>
      <c r="S97" s="148">
        <f>+IF(L97=0,"",'Ark1'!AJ153)</f>
        <v>115.3884775217232</v>
      </c>
      <c r="T97" s="416"/>
      <c r="U97" s="22">
        <f>+IF(L97=0,"",'Ark1'!AL153)</f>
        <v>21.158061351370037</v>
      </c>
      <c r="V97" s="406"/>
      <c r="W97" s="66">
        <f>+IF(F97=0,"",'Ark1'!S153)</f>
        <v>6.850454698551701</v>
      </c>
      <c r="X97" s="25"/>
      <c r="Y97" s="416"/>
      <c r="Z97" s="66">
        <f>+IF(F97=0,"",'Ark1'!T153)</f>
        <v>6.620916133378242</v>
      </c>
      <c r="AA97" s="424"/>
      <c r="AB97" s="66">
        <f>+IF(F97=0,"",'Ark1'!W153)</f>
        <v>20.040417649040076</v>
      </c>
      <c r="AC97" s="135">
        <f>+IF(F97=0,"",'Ark1'!X153)</f>
        <v>97.793869989895612</v>
      </c>
      <c r="AD97" s="135">
        <f>+IF(F97=0,"",'Ark1'!Y153)</f>
        <v>86.763219939373499</v>
      </c>
      <c r="AE97" s="135">
        <f>+IF(F97=0,"",'Ark1'!Z153)</f>
        <v>8.07337529993133</v>
      </c>
      <c r="AF97" s="135">
        <f>+IF(F97=0,"",'Ark1'!AA153)</f>
        <v>1.9474056189490581</v>
      </c>
      <c r="AG97" s="66">
        <f>+IF(F97=0,"",'Ark1'!AB153)</f>
        <v>2.4145791262789555</v>
      </c>
      <c r="AH97" s="66">
        <f>+IF(F97=0,"",'Ark1'!AC153)</f>
        <v>76.730674947888602</v>
      </c>
      <c r="AI97" s="66">
        <f t="shared" si="19"/>
        <v>4.6328973892521796</v>
      </c>
      <c r="AJ97" s="135"/>
      <c r="AK97" s="25"/>
      <c r="AU97"/>
      <c r="AY97"/>
      <c r="AZ97"/>
      <c r="BA97"/>
      <c r="BB97"/>
      <c r="BC97"/>
      <c r="BD97"/>
      <c r="BH97"/>
      <c r="BI97"/>
      <c r="BJ97"/>
    </row>
    <row r="98" spans="1:62" ht="15.6">
      <c r="A98" s="25"/>
      <c r="B98" s="64">
        <f>+'Ark1'!C154</f>
        <v>2023</v>
      </c>
      <c r="C98" s="65">
        <f>+'Ark1'!E154</f>
        <v>36</v>
      </c>
      <c r="D98" s="326">
        <f>+IF(F98=0,"",'Ark1'!Q154)</f>
        <v>661</v>
      </c>
      <c r="E98" s="404"/>
      <c r="F98" s="326">
        <f>+'Ark1'!R154</f>
        <v>3046</v>
      </c>
      <c r="G98" s="404"/>
      <c r="H98" s="135">
        <f>+IF(F98=0,"",'Ark1'!AG154)</f>
        <v>2.7676304432548022</v>
      </c>
      <c r="I98" s="423">
        <f t="shared" si="17"/>
        <v>-0.41181297148108165</v>
      </c>
      <c r="J98" s="135">
        <f>+IF(F98=0,"",'Ark1'!AH154)</f>
        <v>2.6592252133946159</v>
      </c>
      <c r="K98" s="101"/>
      <c r="L98" s="375">
        <f>+'Ark1'!AI154</f>
        <v>918</v>
      </c>
      <c r="M98" s="375"/>
      <c r="N98" s="375"/>
      <c r="O98" s="101"/>
      <c r="P98" s="135">
        <f>+IF(F98=0,"",'Ark1'!U154)</f>
        <v>30.862475377544374</v>
      </c>
      <c r="Q98" s="423"/>
      <c r="R98" s="406"/>
      <c r="S98" s="148">
        <f>+IF(L98=0,"",'Ark1'!AJ154)</f>
        <v>114.53257080610022</v>
      </c>
      <c r="T98" s="416"/>
      <c r="U98" s="22">
        <f>+IF(L98=0,"",'Ark1'!AL154)</f>
        <v>20.885998993739079</v>
      </c>
      <c r="V98" s="406"/>
      <c r="W98" s="66">
        <f>+IF(F98=0,"",'Ark1'!S154)</f>
        <v>6.7271831910702513</v>
      </c>
      <c r="X98" s="25"/>
      <c r="Y98" s="416"/>
      <c r="Z98" s="66">
        <f>+IF(F98=0,"",'Ark1'!T154)</f>
        <v>6.6582403151674319</v>
      </c>
      <c r="AA98" s="424"/>
      <c r="AB98" s="66">
        <f>+IF(F98=0,"",'Ark1'!W154)</f>
        <v>18.975705843729489</v>
      </c>
      <c r="AC98" s="135">
        <f>+IF(F98=0,"",'Ark1'!X154)</f>
        <v>96.848325673013775</v>
      </c>
      <c r="AD98" s="135">
        <f>+IF(F98=0,"",'Ark1'!Y154)</f>
        <v>84.898227183191054</v>
      </c>
      <c r="AE98" s="135">
        <f>+IF(F98=0,"",'Ark1'!Z154)</f>
        <v>7.9200411727768563</v>
      </c>
      <c r="AF98" s="135">
        <f>+IF(F98=0,"",'Ark1'!AA154)</f>
        <v>1.9602324449597657</v>
      </c>
      <c r="AG98" s="66">
        <f>+IF(F98=0,"",'Ark1'!AB154)</f>
        <v>2.4630711900974922</v>
      </c>
      <c r="AH98" s="66">
        <f>+IF(F98=0,"",'Ark1'!AC154)</f>
        <v>75.46876469776808</v>
      </c>
      <c r="AI98" s="66">
        <f t="shared" si="19"/>
        <v>4.5877263188717112</v>
      </c>
      <c r="AJ98" s="135"/>
      <c r="AK98" s="25"/>
      <c r="AU98"/>
      <c r="AY98"/>
      <c r="AZ98"/>
      <c r="BA98"/>
      <c r="BB98"/>
      <c r="BC98"/>
      <c r="BD98"/>
      <c r="BH98"/>
      <c r="BI98"/>
      <c r="BJ98"/>
    </row>
    <row r="99" spans="1:62" ht="15.6">
      <c r="A99" s="25"/>
      <c r="B99" s="64">
        <f>+'Ark1'!C155</f>
        <v>2023</v>
      </c>
      <c r="C99" s="65">
        <f>+'Ark1'!E155</f>
        <v>37</v>
      </c>
      <c r="D99" s="326">
        <f>+IF(F99=0,"",'Ark1'!Q155)</f>
        <v>695</v>
      </c>
      <c r="E99" s="404"/>
      <c r="F99" s="326">
        <f>+'Ark1'!R155</f>
        <v>3134</v>
      </c>
      <c r="G99" s="404"/>
      <c r="H99" s="135">
        <f>+IF(F99=0,"",'Ark1'!AG155)</f>
        <v>2.8004449954753343</v>
      </c>
      <c r="I99" s="423">
        <f t="shared" si="17"/>
        <v>0.16291675293738539</v>
      </c>
      <c r="J99" s="135">
        <f>+IF(F99=0,"",'Ark1'!AH155)</f>
        <v>3.7970644543714114</v>
      </c>
      <c r="K99" s="101"/>
      <c r="L99" s="375">
        <f>+'Ark1'!AI155</f>
        <v>920</v>
      </c>
      <c r="M99" s="375"/>
      <c r="N99" s="375"/>
      <c r="O99" s="101"/>
      <c r="P99" s="135">
        <f>+IF(F99=0,"",'Ark1'!U155)</f>
        <v>30.35153158902359</v>
      </c>
      <c r="Q99" s="423"/>
      <c r="R99" s="406"/>
      <c r="S99" s="148">
        <f>+IF(L99=0,"",'Ark1'!AJ155)</f>
        <v>114.32293478260868</v>
      </c>
      <c r="T99" s="416"/>
      <c r="U99" s="22">
        <f>+IF(L99=0,"",'Ark1'!AL155)</f>
        <v>20.386426491366027</v>
      </c>
      <c r="V99" s="406"/>
      <c r="W99" s="66">
        <f>+IF(F99=0,"",'Ark1'!S155)</f>
        <v>6.6981493299297998</v>
      </c>
      <c r="X99" s="25"/>
      <c r="Y99" s="416"/>
      <c r="Z99" s="66">
        <f>+IF(F99=0,"",'Ark1'!T155)</f>
        <v>6.7699425654116148</v>
      </c>
      <c r="AA99" s="424"/>
      <c r="AB99" s="66">
        <f>+IF(F99=0,"",'Ark1'!W155)</f>
        <v>21.314613911933627</v>
      </c>
      <c r="AC99" s="135">
        <f>+IF(F99=0,"",'Ark1'!X155)</f>
        <v>96.68155711550736</v>
      </c>
      <c r="AD99" s="135">
        <f>+IF(F99=0,"",'Ark1'!Y155)</f>
        <v>82.450542437779177</v>
      </c>
      <c r="AE99" s="135">
        <f>+IF(F99=0,"",'Ark1'!Z155)</f>
        <v>7.9826040851155806</v>
      </c>
      <c r="AF99" s="135">
        <f>+IF(F99=0,"",'Ark1'!AA155)</f>
        <v>1.8963614495459595</v>
      </c>
      <c r="AG99" s="66">
        <f>+IF(F99=0,"",'Ark1'!AB155)</f>
        <v>2.3038997895913758</v>
      </c>
      <c r="AH99" s="66">
        <f>+IF(F99=0,"",'Ark1'!AC155)</f>
        <v>73.498822775078608</v>
      </c>
      <c r="AI99" s="66">
        <f t="shared" si="19"/>
        <v>4.5313309832317055</v>
      </c>
      <c r="AJ99" s="135"/>
      <c r="AK99" s="25"/>
      <c r="AU99"/>
      <c r="AY99"/>
      <c r="AZ99"/>
      <c r="BA99"/>
      <c r="BB99"/>
      <c r="BC99"/>
      <c r="BD99"/>
      <c r="BH99"/>
      <c r="BI99"/>
      <c r="BJ99"/>
    </row>
    <row r="100" spans="1:62" ht="15.6">
      <c r="A100" s="25"/>
      <c r="B100" s="64">
        <f>+'Ark1'!C156</f>
        <v>2023</v>
      </c>
      <c r="C100" s="65">
        <f>+'Ark1'!E156</f>
        <v>38</v>
      </c>
      <c r="D100" s="326">
        <f>+IF(F100=0,"",'Ark1'!Q156)</f>
        <v>739</v>
      </c>
      <c r="E100" s="404"/>
      <c r="F100" s="326">
        <f>+'Ark1'!R156</f>
        <v>2976</v>
      </c>
      <c r="G100" s="404"/>
      <c r="H100" s="135">
        <f>+IF(F100=0,"",'Ark1'!AG156)</f>
        <v>2.5885341167491247</v>
      </c>
      <c r="I100" s="423">
        <f t="shared" si="17"/>
        <v>6.2298222969416006E-2</v>
      </c>
      <c r="J100" s="135">
        <f>+IF(F100=0,"",'Ark1'!AH156)</f>
        <v>3.897849462365591</v>
      </c>
      <c r="K100" s="101"/>
      <c r="L100" s="375">
        <f>+'Ark1'!AI156</f>
        <v>671</v>
      </c>
      <c r="M100" s="375"/>
      <c r="N100" s="375"/>
      <c r="O100" s="101"/>
      <c r="P100" s="135">
        <f>+IF(F100=0,"",'Ark1'!U156)</f>
        <v>29.544287634408693</v>
      </c>
      <c r="Q100" s="423"/>
      <c r="R100" s="406"/>
      <c r="S100" s="148">
        <f>+IF(L100=0,"",'Ark1'!AJ156)</f>
        <v>113.79180327868862</v>
      </c>
      <c r="T100" s="416"/>
      <c r="U100" s="22">
        <f>+IF(L100=0,"",'Ark1'!AL156)</f>
        <v>20.425771622712769</v>
      </c>
      <c r="V100" s="406"/>
      <c r="W100" s="66">
        <f>+IF(F100=0,"",'Ark1'!S156)</f>
        <v>6.7224462365591409</v>
      </c>
      <c r="X100" s="25"/>
      <c r="Y100" s="416"/>
      <c r="Z100" s="66">
        <f>+IF(F100=0,"",'Ark1'!T156)</f>
        <v>6.9341397849462387</v>
      </c>
      <c r="AA100" s="424"/>
      <c r="AB100" s="66">
        <f>+IF(F100=0,"",'Ark1'!W156)</f>
        <v>20.598118279569889</v>
      </c>
      <c r="AC100" s="135">
        <f>+IF(F100=0,"",'Ark1'!X156)</f>
        <v>94.321236559139777</v>
      </c>
      <c r="AD100" s="135">
        <f>+IF(F100=0,"",'Ark1'!Y156)</f>
        <v>77.822580645161281</v>
      </c>
      <c r="AE100" s="135">
        <f>+IF(F100=0,"",'Ark1'!Z156)</f>
        <v>8.3368264766760536</v>
      </c>
      <c r="AF100" s="135">
        <f>+IF(F100=0,"",'Ark1'!AA156)</f>
        <v>1.7978052434415814</v>
      </c>
      <c r="AG100" s="66">
        <f>+IF(F100=0,"",'Ark1'!AB156)</f>
        <v>2.368099156468912</v>
      </c>
      <c r="AH100" s="66">
        <f>+IF(F100=0,"",'Ark1'!AC156)</f>
        <v>74.185026523004382</v>
      </c>
      <c r="AI100" s="66">
        <f t="shared" si="19"/>
        <v>4.3948715385384514</v>
      </c>
      <c r="AJ100" s="135"/>
      <c r="AK100" s="25"/>
      <c r="AU100"/>
      <c r="AY100"/>
      <c r="AZ100"/>
      <c r="BA100"/>
      <c r="BB100"/>
      <c r="BC100"/>
      <c r="BD100"/>
      <c r="BH100"/>
      <c r="BI100"/>
      <c r="BJ100"/>
    </row>
    <row r="101" spans="1:62" ht="15.6">
      <c r="A101" s="25"/>
      <c r="B101" s="64">
        <f>+'Ark1'!C157</f>
        <v>2023</v>
      </c>
      <c r="C101" s="65">
        <f>+'Ark1'!E157</f>
        <v>39</v>
      </c>
      <c r="D101" s="326">
        <f>+IF(F101=0,"",'Ark1'!Q157)</f>
        <v>797</v>
      </c>
      <c r="E101" s="404"/>
      <c r="F101" s="326">
        <f>+'Ark1'!R157</f>
        <v>3380</v>
      </c>
      <c r="G101" s="404"/>
      <c r="H101" s="135">
        <f>+IF(F101=0,"",'Ark1'!AG157)</f>
        <v>2.7212820226906542</v>
      </c>
      <c r="I101" s="423">
        <f t="shared" si="17"/>
        <v>0.25585227498010399</v>
      </c>
      <c r="J101" s="135">
        <f>+IF(F101=0,"",'Ark1'!AH157)</f>
        <v>6.7455621301775155</v>
      </c>
      <c r="K101" s="101"/>
      <c r="L101" s="375">
        <f>+'Ark1'!AI157</f>
        <v>1005</v>
      </c>
      <c r="M101" s="375"/>
      <c r="N101" s="375"/>
      <c r="O101" s="101"/>
      <c r="P101" s="135">
        <f>+IF(F101=0,"",'Ark1'!U157)</f>
        <v>27.346982248520796</v>
      </c>
      <c r="Q101" s="423"/>
      <c r="R101" s="406"/>
      <c r="S101" s="148">
        <f>+IF(L101=0,"",'Ark1'!AJ157)</f>
        <v>111.51154228855704</v>
      </c>
      <c r="T101" s="416"/>
      <c r="U101" s="22">
        <f>+IF(L101=0,"",'Ark1'!AL157)</f>
        <v>19.705643531486235</v>
      </c>
      <c r="V101" s="406"/>
      <c r="W101" s="66">
        <f>+IF(F101=0,"",'Ark1'!S157)</f>
        <v>6.4988165680473369</v>
      </c>
      <c r="X101" s="25"/>
      <c r="Y101" s="416"/>
      <c r="Z101" s="66">
        <f>+IF(F101=0,"",'Ark1'!T157)</f>
        <v>6.9304733727810648</v>
      </c>
      <c r="AA101" s="424"/>
      <c r="AB101" s="66">
        <f>+IF(F101=0,"",'Ark1'!W157)</f>
        <v>21.479289940828401</v>
      </c>
      <c r="AC101" s="135">
        <f>+IF(F101=0,"",'Ark1'!X157)</f>
        <v>88.372781065088773</v>
      </c>
      <c r="AD101" s="135">
        <f>+IF(F101=0,"",'Ark1'!Y157)</f>
        <v>66.89349112426035</v>
      </c>
      <c r="AE101" s="135">
        <f>+IF(F101=0,"",'Ark1'!Z157)</f>
        <v>8.7743200350000343</v>
      </c>
      <c r="AF101" s="135">
        <f>+IF(F101=0,"",'Ark1'!AA157)</f>
        <v>1.9091027095737496</v>
      </c>
      <c r="AG101" s="66">
        <f>+IF(F101=0,"",'Ark1'!AB157)</f>
        <v>2.1901245028647094</v>
      </c>
      <c r="AH101" s="66">
        <f>+IF(F101=0,"",'Ark1'!AC157)</f>
        <v>71.598832030145999</v>
      </c>
      <c r="AI101" s="66">
        <f t="shared" si="19"/>
        <v>4.2079941728125423</v>
      </c>
      <c r="AJ101" s="135"/>
      <c r="AK101" s="25"/>
      <c r="AU101"/>
      <c r="AY101"/>
      <c r="AZ101"/>
      <c r="BA101"/>
      <c r="BB101"/>
      <c r="BC101"/>
      <c r="BD101"/>
      <c r="BH101"/>
      <c r="BI101"/>
      <c r="BJ101"/>
    </row>
    <row r="102" spans="1:62" ht="15.6">
      <c r="A102" s="25"/>
      <c r="B102" s="64">
        <f>+'Ark1'!C158</f>
        <v>2023</v>
      </c>
      <c r="C102" s="65">
        <f>+'Ark1'!E158</f>
        <v>40</v>
      </c>
      <c r="D102" s="326">
        <f>+IF(F102=0,"",'Ark1'!Q158)</f>
        <v>911</v>
      </c>
      <c r="E102" s="404"/>
      <c r="F102" s="326">
        <f>+'Ark1'!R158</f>
        <v>3952</v>
      </c>
      <c r="G102" s="404"/>
      <c r="H102" s="135">
        <f>+IF(F102=0,"",'Ark1'!AG158)</f>
        <v>3.2422579361881207</v>
      </c>
      <c r="I102" s="423">
        <f t="shared" si="17"/>
        <v>5.9610731359407865E-2</v>
      </c>
      <c r="J102" s="135">
        <f>+IF(F102=0,"",'Ark1'!AH158)</f>
        <v>7.667004048582994</v>
      </c>
      <c r="K102" s="101"/>
      <c r="L102" s="375">
        <f>+'Ark1'!AI158</f>
        <v>1115</v>
      </c>
      <c r="M102" s="375"/>
      <c r="N102" s="375"/>
      <c r="O102" s="101"/>
      <c r="P102" s="135">
        <f>+IF(F102=0,"",'Ark1'!U158)</f>
        <v>27.866548582995968</v>
      </c>
      <c r="Q102" s="423"/>
      <c r="R102" s="406"/>
      <c r="S102" s="148">
        <f>+IF(L102=0,"",'Ark1'!AJ158)</f>
        <v>113.3844843049327</v>
      </c>
      <c r="T102" s="416"/>
      <c r="U102" s="22">
        <f>+IF(L102=0,"",'Ark1'!AL158)</f>
        <v>20.147424672323943</v>
      </c>
      <c r="V102" s="406"/>
      <c r="W102" s="66">
        <f>+IF(F102=0,"",'Ark1'!S158)</f>
        <v>6.6895242914979756</v>
      </c>
      <c r="X102" s="25"/>
      <c r="Y102" s="416"/>
      <c r="Z102" s="66">
        <f>+IF(F102=0,"",'Ark1'!T158)</f>
        <v>7.192307692307689</v>
      </c>
      <c r="AA102" s="424">
        <f t="shared" ref="AA102:AA114" si="20">+IF(F102=0,"",Z102-Z155)</f>
        <v>-3.7752128230696513E-2</v>
      </c>
      <c r="AB102" s="66">
        <f>+IF(F102=0,"",'Ark1'!W158)</f>
        <v>23.633603238866403</v>
      </c>
      <c r="AC102" s="135">
        <f>+IF(F102=0,"",'Ark1'!X158)</f>
        <v>90.005060728744951</v>
      </c>
      <c r="AD102" s="135">
        <f>+IF(F102=0,"",'Ark1'!Y158)</f>
        <v>70.192307692307722</v>
      </c>
      <c r="AE102" s="135">
        <f>+IF(F102=0,"",'Ark1'!Z158)</f>
        <v>8.6481425090565693</v>
      </c>
      <c r="AF102" s="135">
        <f>+IF(F102=0,"",'Ark1'!AA158)</f>
        <v>1.8264840830637497</v>
      </c>
      <c r="AG102" s="66">
        <f>+IF(F102=0,"",'Ark1'!AB158)</f>
        <v>2.2838682511752402</v>
      </c>
      <c r="AH102" s="66">
        <f>+IF(F102=0,"",'Ark1'!AC158)</f>
        <v>74.648882241836191</v>
      </c>
      <c r="AI102" s="66">
        <f t="shared" si="19"/>
        <v>4.165699587699061</v>
      </c>
      <c r="AJ102" s="135"/>
      <c r="AK102" s="25"/>
      <c r="AU102"/>
      <c r="AY102"/>
      <c r="AZ102"/>
      <c r="BA102"/>
      <c r="BB102"/>
      <c r="BC102"/>
      <c r="BD102"/>
      <c r="BH102"/>
      <c r="BI102"/>
      <c r="BJ102"/>
    </row>
    <row r="103" spans="1:62" ht="15.6">
      <c r="A103" s="25"/>
      <c r="B103" s="64">
        <f>+'Ark1'!C159</f>
        <v>2023</v>
      </c>
      <c r="C103" s="65">
        <f>+'Ark1'!E159</f>
        <v>41</v>
      </c>
      <c r="D103" s="326">
        <f>+IF(F103=0,"",'Ark1'!Q159)</f>
        <v>1054</v>
      </c>
      <c r="E103" s="404"/>
      <c r="F103" s="326">
        <f>+'Ark1'!R159</f>
        <v>5579</v>
      </c>
      <c r="G103" s="404"/>
      <c r="H103" s="135">
        <f>+IF(F103=0,"",'Ark1'!AG159)</f>
        <v>4.7483976004395396</v>
      </c>
      <c r="I103" s="423">
        <f t="shared" si="17"/>
        <v>-0.33908638197605434</v>
      </c>
      <c r="J103" s="135">
        <f>+IF(F103=0,"",'Ark1'!AH159)</f>
        <v>6.2197526438429804</v>
      </c>
      <c r="K103" s="101"/>
      <c r="L103" s="375">
        <f>+'Ark1'!AI159</f>
        <v>1783</v>
      </c>
      <c r="M103" s="375"/>
      <c r="N103" s="375"/>
      <c r="O103" s="101"/>
      <c r="P103" s="135">
        <f>+IF(F103=0,"",'Ark1'!U159)</f>
        <v>28.909679153970195</v>
      </c>
      <c r="Q103" s="423"/>
      <c r="R103" s="406"/>
      <c r="S103" s="148">
        <f>+IF(L103=0,"",'Ark1'!AJ159)</f>
        <v>113.9704991587212</v>
      </c>
      <c r="T103" s="416"/>
      <c r="U103" s="22">
        <f>+IF(L103=0,"",'Ark1'!AL159)</f>
        <v>20.540928822694578</v>
      </c>
      <c r="V103" s="406"/>
      <c r="W103" s="66">
        <f>+IF(F103=0,"",'Ark1'!S159)</f>
        <v>6.872378562466392</v>
      </c>
      <c r="X103" s="25"/>
      <c r="Y103" s="416"/>
      <c r="Z103" s="66">
        <f>+IF(F103=0,"",'Ark1'!T159)</f>
        <v>7.1675927585588814</v>
      </c>
      <c r="AA103" s="424">
        <f t="shared" si="20"/>
        <v>-0.19489849406533288</v>
      </c>
      <c r="AB103" s="66">
        <f>+IF(F103=0,"",'Ark1'!W159)</f>
        <v>23.37336440222262</v>
      </c>
      <c r="AC103" s="135">
        <f>+IF(F103=0,"",'Ark1'!X159)</f>
        <v>91.539702455637197</v>
      </c>
      <c r="AD103" s="135">
        <f>+IF(F103=0,"",'Ark1'!Y159)</f>
        <v>74.511561211686697</v>
      </c>
      <c r="AE103" s="135">
        <f>+IF(F103=0,"",'Ark1'!Z159)</f>
        <v>8.6754725853353101</v>
      </c>
      <c r="AF103" s="135">
        <f>+IF(F103=0,"",'Ark1'!AA159)</f>
        <v>1.8499518475916097</v>
      </c>
      <c r="AG103" s="66">
        <f>+IF(F103=0,"",'Ark1'!AB159)</f>
        <v>2.2770274602261678</v>
      </c>
      <c r="AH103" s="66">
        <f>+IF(F103=0,"",'Ark1'!AC159)</f>
        <v>76.792635217116256</v>
      </c>
      <c r="AI103" s="66">
        <f t="shared" si="19"/>
        <v>4.2066482355702695</v>
      </c>
      <c r="AJ103" s="135"/>
      <c r="AK103" s="25"/>
      <c r="AU103"/>
      <c r="AY103"/>
      <c r="AZ103"/>
      <c r="BA103"/>
      <c r="BB103"/>
      <c r="BC103"/>
      <c r="BD103"/>
      <c r="BH103"/>
      <c r="BI103"/>
      <c r="BJ103"/>
    </row>
    <row r="104" spans="1:62" ht="15.6">
      <c r="A104" s="25"/>
      <c r="B104" s="64">
        <f>+'Ark1'!C160</f>
        <v>2023</v>
      </c>
      <c r="C104" s="65">
        <f>+'Ark1'!E160</f>
        <v>42</v>
      </c>
      <c r="D104" s="326">
        <f>+IF(F104=0,"",'Ark1'!Q160)</f>
        <v>1944</v>
      </c>
      <c r="E104" s="404"/>
      <c r="F104" s="326">
        <f>+'Ark1'!R160</f>
        <v>12970</v>
      </c>
      <c r="G104" s="404"/>
      <c r="H104" s="135">
        <f>+IF(F104=0,"",'Ark1'!AG160)</f>
        <v>11.87486397498127</v>
      </c>
      <c r="I104" s="423">
        <f t="shared" si="17"/>
        <v>-2.5750711250095843</v>
      </c>
      <c r="J104" s="135">
        <f>+IF(F104=0,"",'Ark1'!AH160)</f>
        <v>3.1380107941403246</v>
      </c>
      <c r="K104" s="101"/>
      <c r="L104" s="375">
        <f>+'Ark1'!AI160</f>
        <v>3840</v>
      </c>
      <c r="M104" s="375"/>
      <c r="N104" s="375"/>
      <c r="O104" s="101"/>
      <c r="P104" s="135">
        <f>+IF(F104=0,"",'Ark1'!U160)</f>
        <v>31.098627602158679</v>
      </c>
      <c r="Q104" s="423"/>
      <c r="R104" s="406"/>
      <c r="S104" s="148">
        <f>+IF(L104=0,"",'Ark1'!AJ160)</f>
        <v>115.27385416666679</v>
      </c>
      <c r="T104" s="416"/>
      <c r="U104" s="22">
        <f>+IF(L104=0,"",'Ark1'!AL160)</f>
        <v>20.696852281322329</v>
      </c>
      <c r="V104" s="406"/>
      <c r="W104" s="66">
        <f>+IF(F104=0,"",'Ark1'!S160)</f>
        <v>7.25497301464919</v>
      </c>
      <c r="X104" s="25"/>
      <c r="Y104" s="416"/>
      <c r="Z104" s="66">
        <f>+IF(F104=0,"",'Ark1'!T160)</f>
        <v>6.9445643793369323</v>
      </c>
      <c r="AA104" s="424">
        <f t="shared" si="20"/>
        <v>-7.0623678807909762E-2</v>
      </c>
      <c r="AB104" s="66">
        <f>+IF(F104=0,"",'Ark1'!W160)</f>
        <v>20.285273708558204</v>
      </c>
      <c r="AC104" s="135">
        <f>+IF(F104=0,"",'Ark1'!X160)</f>
        <v>95.744024672320762</v>
      </c>
      <c r="AD104" s="135">
        <f>+IF(F104=0,"",'Ark1'!Y160)</f>
        <v>85.26599845797999</v>
      </c>
      <c r="AE104" s="135">
        <f>+IF(F104=0,"",'Ark1'!Z160)</f>
        <v>8.0616502496213673</v>
      </c>
      <c r="AF104" s="135">
        <f>+IF(F104=0,"",'Ark1'!AA160)</f>
        <v>1.7883328780445402</v>
      </c>
      <c r="AG104" s="66">
        <f>+IF(F104=0,"",'Ark1'!AB160)</f>
        <v>2.1708651492972924</v>
      </c>
      <c r="AH104" s="66">
        <f>+IF(F104=0,"",'Ark1'!AC160)</f>
        <v>73.761095895386106</v>
      </c>
      <c r="AI104" s="66">
        <f t="shared" si="19"/>
        <v>4.2865256065549175</v>
      </c>
      <c r="AJ104" s="135"/>
      <c r="AK104" s="25"/>
      <c r="AU104"/>
      <c r="AY104"/>
      <c r="AZ104"/>
      <c r="BA104"/>
      <c r="BB104"/>
      <c r="BC104"/>
      <c r="BD104"/>
      <c r="BH104"/>
      <c r="BI104"/>
      <c r="BJ104"/>
    </row>
    <row r="105" spans="1:62" ht="15.6">
      <c r="A105" s="25"/>
      <c r="B105" s="64">
        <f>+'Ark1'!C161</f>
        <v>2023</v>
      </c>
      <c r="C105" s="65">
        <f>+'Ark1'!E161</f>
        <v>43</v>
      </c>
      <c r="D105" s="326">
        <f>+IF(F105=0,"",'Ark1'!Q161)</f>
        <v>2079</v>
      </c>
      <c r="E105" s="404"/>
      <c r="F105" s="326">
        <f>+'Ark1'!R161</f>
        <v>13571</v>
      </c>
      <c r="G105" s="404"/>
      <c r="H105" s="135">
        <f>+IF(F105=0,"",'Ark1'!AG161)</f>
        <v>12.59710502695477</v>
      </c>
      <c r="I105" s="423">
        <f t="shared" si="17"/>
        <v>-3.864830927385654E-3</v>
      </c>
      <c r="J105" s="135">
        <f>+IF(F105=0,"",'Ark1'!AH161)</f>
        <v>2.4095497752560604</v>
      </c>
      <c r="K105" s="101"/>
      <c r="L105" s="375">
        <f>+'Ark1'!AI161</f>
        <v>4617</v>
      </c>
      <c r="M105" s="375"/>
      <c r="N105" s="375"/>
      <c r="O105" s="101"/>
      <c r="P105" s="135">
        <f>+IF(F105=0,"",'Ark1'!U161)</f>
        <v>31.529091444993036</v>
      </c>
      <c r="Q105" s="423"/>
      <c r="R105" s="406"/>
      <c r="S105" s="148">
        <f>+IF(L105=0,"",'Ark1'!AJ161)</f>
        <v>115.42458306259476</v>
      </c>
      <c r="T105" s="416"/>
      <c r="U105" s="22">
        <f>+IF(L105=0,"",'Ark1'!AL161)</f>
        <v>20.88939520724978</v>
      </c>
      <c r="V105" s="406"/>
      <c r="W105" s="66">
        <f>+IF(F105=0,"",'Ark1'!S161)</f>
        <v>7.304693832436814</v>
      </c>
      <c r="X105" s="25"/>
      <c r="Y105" s="416"/>
      <c r="Z105" s="66">
        <f>+IF(F105=0,"",'Ark1'!T161)</f>
        <v>6.97958882912092</v>
      </c>
      <c r="AA105" s="424">
        <f t="shared" si="20"/>
        <v>5.2006452223475996E-2</v>
      </c>
      <c r="AB105" s="66">
        <f>+IF(F105=0,"",'Ark1'!W161)</f>
        <v>20.772234912681455</v>
      </c>
      <c r="AC105" s="135">
        <f>+IF(F105=0,"",'Ark1'!X161)</f>
        <v>96.013558322894397</v>
      </c>
      <c r="AD105" s="135">
        <f>+IF(F105=0,"",'Ark1'!Y161)</f>
        <v>84.98268366369463</v>
      </c>
      <c r="AE105" s="135">
        <f>+IF(F105=0,"",'Ark1'!Z161)</f>
        <v>8.282168878059549</v>
      </c>
      <c r="AF105" s="135">
        <f>+IF(F105=0,"",'Ark1'!AA161)</f>
        <v>1.8506440178317396</v>
      </c>
      <c r="AG105" s="66">
        <f>+IF(F105=0,"",'Ark1'!AB161)</f>
        <v>2.2490198965002972</v>
      </c>
      <c r="AH105" s="66">
        <f>+IF(F105=0,"",'Ark1'!AC161)</f>
        <v>76.049695509580701</v>
      </c>
      <c r="AI105" s="66">
        <f t="shared" si="19"/>
        <v>4.3162782956058638</v>
      </c>
      <c r="AJ105" s="135"/>
      <c r="AK105" s="25"/>
      <c r="AU105"/>
      <c r="AY105"/>
      <c r="AZ105"/>
      <c r="BA105"/>
      <c r="BB105"/>
      <c r="BC105"/>
      <c r="BD105"/>
      <c r="BH105"/>
      <c r="BI105"/>
      <c r="BJ105"/>
    </row>
    <row r="106" spans="1:62" ht="15.6">
      <c r="A106" s="25"/>
      <c r="B106" s="64">
        <f>+'Ark1'!C162</f>
        <v>2023</v>
      </c>
      <c r="C106" s="65">
        <f>+'Ark1'!E162</f>
        <v>44</v>
      </c>
      <c r="D106" s="326">
        <f>+IF(F106=0,"",'Ark1'!Q162)</f>
        <v>1738</v>
      </c>
      <c r="E106" s="404"/>
      <c r="F106" s="326">
        <f>+'Ark1'!R162</f>
        <v>12009</v>
      </c>
      <c r="G106" s="404"/>
      <c r="H106" s="135">
        <f>+IF(F106=0,"",'Ark1'!AG162)</f>
        <v>10.977615903252151</v>
      </c>
      <c r="I106" s="423">
        <f t="shared" si="17"/>
        <v>1.3863863499611728</v>
      </c>
      <c r="J106" s="135">
        <f>+IF(F106=0,"",'Ark1'!AH162)</f>
        <v>2.8978266300274802</v>
      </c>
      <c r="K106" s="101"/>
      <c r="L106" s="375">
        <f>+'Ark1'!AI162</f>
        <v>4278</v>
      </c>
      <c r="M106" s="375"/>
      <c r="N106" s="375"/>
      <c r="O106" s="101"/>
      <c r="P106" s="135">
        <f>+IF(F106=0,"",'Ark1'!U162)</f>
        <v>31.049437921558912</v>
      </c>
      <c r="Q106" s="423"/>
      <c r="R106" s="406"/>
      <c r="S106" s="148">
        <f>+IF(L106=0,"",'Ark1'!AJ162)</f>
        <v>115.53772791023862</v>
      </c>
      <c r="T106" s="416"/>
      <c r="U106" s="22">
        <f>+IF(L106=0,"",'Ark1'!AL162)</f>
        <v>0</v>
      </c>
      <c r="V106" s="406"/>
      <c r="W106" s="66">
        <f>+IF(F106=0,"",'Ark1'!S162)</f>
        <v>7.2038471146640015</v>
      </c>
      <c r="X106" s="25"/>
      <c r="Y106" s="416"/>
      <c r="Z106" s="66">
        <f>+IF(F106=0,"",'Ark1'!T162)</f>
        <v>6.8291281538845876</v>
      </c>
      <c r="AA106" s="424">
        <f t="shared" si="20"/>
        <v>-3.7926072742690664E-2</v>
      </c>
      <c r="AB106" s="66">
        <f>+IF(F106=0,"",'Ark1'!W162)</f>
        <v>18.894162711299863</v>
      </c>
      <c r="AC106" s="135">
        <f>+IF(F106=0,"",'Ark1'!X162)</f>
        <v>95.953035223582319</v>
      </c>
      <c r="AD106" s="135">
        <f>+IF(F106=0,"",'Ark1'!Y162)</f>
        <v>84.161878591056706</v>
      </c>
      <c r="AE106" s="135">
        <f>+IF(F106=0,"",'Ark1'!Z162)</f>
        <v>8.0355420335944387</v>
      </c>
      <c r="AF106" s="135">
        <f>+IF(F106=0,"",'Ark1'!AA162)</f>
        <v>1.8097767964315912</v>
      </c>
      <c r="AG106" s="66">
        <f>+IF(F106=0,"",'Ark1'!AB162)</f>
        <v>2.1663166631559503</v>
      </c>
      <c r="AH106" s="66">
        <f>+IF(F106=0,"",'Ark1'!AC162)</f>
        <v>76.208806718512704</v>
      </c>
      <c r="AI106" s="66">
        <f t="shared" si="19"/>
        <v>4.3101189444117045</v>
      </c>
      <c r="AJ106" s="135"/>
      <c r="AK106" s="25"/>
      <c r="AU106"/>
      <c r="AY106"/>
      <c r="AZ106"/>
      <c r="BA106"/>
      <c r="BB106"/>
      <c r="BC106"/>
      <c r="BD106"/>
      <c r="BH106"/>
      <c r="BI106"/>
      <c r="BJ106"/>
    </row>
    <row r="107" spans="1:62" ht="15.6">
      <c r="A107" s="25"/>
      <c r="B107" s="64">
        <f>+'Ark1'!C163</f>
        <v>2023</v>
      </c>
      <c r="C107" s="65">
        <f>+'Ark1'!E163</f>
        <v>45</v>
      </c>
      <c r="D107" s="326">
        <f>+IF(F107=0,"",'Ark1'!Q163)</f>
        <v>1321</v>
      </c>
      <c r="E107" s="404"/>
      <c r="F107" s="326">
        <f>+'Ark1'!R163</f>
        <v>7690</v>
      </c>
      <c r="G107" s="404"/>
      <c r="H107" s="135">
        <f>+IF(F107=0,"",'Ark1'!AG163)</f>
        <v>6.9728097165932414</v>
      </c>
      <c r="I107" s="423">
        <f t="shared" si="17"/>
        <v>1.7360912009144425</v>
      </c>
      <c r="J107" s="135">
        <f>+IF(F107=0,"",'Ark1'!AH163)</f>
        <v>2.4967490247074124</v>
      </c>
      <c r="K107" s="101"/>
      <c r="L107" s="375">
        <f>+'Ark1'!AI163</f>
        <v>2895</v>
      </c>
      <c r="M107" s="375"/>
      <c r="N107" s="375"/>
      <c r="O107" s="101"/>
      <c r="P107" s="135">
        <f>+IF(F107=0,"",'Ark1'!U163)</f>
        <v>30.798816644993558</v>
      </c>
      <c r="Q107" s="423"/>
      <c r="R107" s="406"/>
      <c r="S107" s="148">
        <f>+IF(L107=0,"",'Ark1'!AJ163)</f>
        <v>114.94072538860078</v>
      </c>
      <c r="T107" s="416"/>
      <c r="U107" s="22">
        <f>+IF(L107=0,"",'Ark1'!AL163)</f>
        <v>0</v>
      </c>
      <c r="V107" s="406"/>
      <c r="W107" s="66">
        <f>+IF(F107=0,"",'Ark1'!S163)</f>
        <v>7.2224967490247058</v>
      </c>
      <c r="X107" s="25"/>
      <c r="Y107" s="416"/>
      <c r="Z107" s="66">
        <f>+IF(F107=0,"",'Ark1'!T163)</f>
        <v>6.9598179453836142</v>
      </c>
      <c r="AA107" s="424">
        <f t="shared" si="20"/>
        <v>0.17733644478130817</v>
      </c>
      <c r="AB107" s="66">
        <f>+IF(F107=0,"",'Ark1'!W163)</f>
        <v>20.468140442132643</v>
      </c>
      <c r="AC107" s="135">
        <f>+IF(F107=0,"",'Ark1'!X163)</f>
        <v>96.020806241872563</v>
      </c>
      <c r="AD107" s="135">
        <f>+IF(F107=0,"",'Ark1'!Y163)</f>
        <v>83.875162548764635</v>
      </c>
      <c r="AE107" s="135">
        <f>+IF(F107=0,"",'Ark1'!Z163)</f>
        <v>8.0409947630328134</v>
      </c>
      <c r="AF107" s="135">
        <f>+IF(F107=0,"",'Ark1'!AA163)</f>
        <v>1.8164222705841155</v>
      </c>
      <c r="AG107" s="66">
        <f>+IF(F107=0,"",'Ark1'!AB163)</f>
        <v>2.1598831948720529</v>
      </c>
      <c r="AH107" s="66">
        <f>+IF(F107=0,"",'Ark1'!AC163)</f>
        <v>74.770858904975299</v>
      </c>
      <c r="AI107" s="66">
        <f t="shared" si="19"/>
        <v>4.2642894438342935</v>
      </c>
      <c r="AJ107" s="135"/>
      <c r="AK107" s="25"/>
      <c r="AU107"/>
      <c r="AY107"/>
      <c r="AZ107"/>
      <c r="BA107"/>
      <c r="BB107"/>
      <c r="BC107"/>
      <c r="BD107"/>
      <c r="BH107"/>
      <c r="BI107"/>
      <c r="BJ107"/>
    </row>
    <row r="108" spans="1:62" ht="15.6">
      <c r="A108" s="25"/>
      <c r="B108" s="64">
        <f>+'Ark1'!C164</f>
        <v>2023</v>
      </c>
      <c r="C108" s="65">
        <f>+'Ark1'!E164</f>
        <v>46</v>
      </c>
      <c r="D108" s="326">
        <f>+IF(F108=0,"",'Ark1'!Q164)</f>
        <v>708</v>
      </c>
      <c r="E108" s="404"/>
      <c r="F108" s="326">
        <f>+'Ark1'!R164</f>
        <v>3663</v>
      </c>
      <c r="G108" s="404"/>
      <c r="H108" s="135">
        <f>+IF(F108=0,"",'Ark1'!AG164)</f>
        <v>3.2646652174505002</v>
      </c>
      <c r="I108" s="423">
        <f t="shared" si="17"/>
        <v>0.19269807624474078</v>
      </c>
      <c r="J108" s="135">
        <f>+IF(F108=0,"",'Ark1'!AH164)</f>
        <v>2.5389025389025393</v>
      </c>
      <c r="K108" s="101"/>
      <c r="L108" s="375">
        <f>+'Ark1'!AI164</f>
        <v>1399</v>
      </c>
      <c r="M108" s="375"/>
      <c r="N108" s="375"/>
      <c r="O108" s="101"/>
      <c r="P108" s="135">
        <f>+IF(F108=0,"",'Ark1'!U164)</f>
        <v>30.272918372918323</v>
      </c>
      <c r="Q108" s="423"/>
      <c r="R108" s="406"/>
      <c r="S108" s="148">
        <f>+IF(L108=0,"",'Ark1'!AJ164)</f>
        <v>115.15689778413162</v>
      </c>
      <c r="T108" s="416"/>
      <c r="U108" s="22">
        <f>+IF(L108=0,"",'Ark1'!AL164)</f>
        <v>0</v>
      </c>
      <c r="V108" s="406"/>
      <c r="W108" s="66">
        <f>+IF(F108=0,"",'Ark1'!S164)</f>
        <v>7.1356811356811356</v>
      </c>
      <c r="X108" s="25"/>
      <c r="Y108" s="416"/>
      <c r="Z108" s="66">
        <f>+IF(F108=0,"",'Ark1'!T164)</f>
        <v>6.846846846846848</v>
      </c>
      <c r="AA108" s="424">
        <f t="shared" si="20"/>
        <v>6.0113069821836618E-3</v>
      </c>
      <c r="AB108" s="66">
        <f>+IF(F108=0,"",'Ark1'!W164)</f>
        <v>18.318318318318322</v>
      </c>
      <c r="AC108" s="135">
        <f>+IF(F108=0,"",'Ark1'!X164)</f>
        <v>95.440895440895488</v>
      </c>
      <c r="AD108" s="135">
        <f>+IF(F108=0,"",'Ark1'!Y164)</f>
        <v>82.992082992083013</v>
      </c>
      <c r="AE108" s="135">
        <f>+IF(F108=0,"",'Ark1'!Z164)</f>
        <v>7.6543178242606142</v>
      </c>
      <c r="AF108" s="135">
        <f>+IF(F108=0,"",'Ark1'!AA164)</f>
        <v>1.7470044933698221</v>
      </c>
      <c r="AG108" s="66">
        <f>+IF(F108=0,"",'Ark1'!AB164)</f>
        <v>2.0200389144004998</v>
      </c>
      <c r="AH108" s="66">
        <f>+IF(F108=0,"",'Ark1'!AC164)</f>
        <v>70.610196549921284</v>
      </c>
      <c r="AI108" s="66">
        <f t="shared" si="19"/>
        <v>4.24247073226719</v>
      </c>
      <c r="AJ108" s="135"/>
      <c r="AK108" s="25"/>
      <c r="AU108"/>
      <c r="AY108"/>
      <c r="AZ108"/>
      <c r="BA108"/>
      <c r="BB108"/>
      <c r="BC108"/>
      <c r="BD108"/>
      <c r="BH108"/>
      <c r="BI108"/>
      <c r="BJ108"/>
    </row>
    <row r="109" spans="1:62" ht="15.6">
      <c r="A109" s="25"/>
      <c r="B109" s="64">
        <f>+'Ark1'!C165</f>
        <v>2023</v>
      </c>
      <c r="C109" s="65">
        <f>+'Ark1'!E165</f>
        <v>47</v>
      </c>
      <c r="D109" s="326">
        <f>+IF(F109=0,"",'Ark1'!Q165)</f>
        <v>537</v>
      </c>
      <c r="E109" s="404"/>
      <c r="F109" s="326">
        <f>+'Ark1'!R165</f>
        <v>2396</v>
      </c>
      <c r="G109" s="404"/>
      <c r="H109" s="135">
        <f>+IF(F109=0,"",'Ark1'!AG165)</f>
        <v>2.1008173093377338</v>
      </c>
      <c r="I109" s="423">
        <f t="shared" si="17"/>
        <v>-0.58265447048616004</v>
      </c>
      <c r="J109" s="135">
        <f>+IF(F109=0,"",'Ark1'!AH165)</f>
        <v>2.5041736227045077</v>
      </c>
      <c r="K109" s="101"/>
      <c r="L109" s="375">
        <f>+'Ark1'!AI165</f>
        <v>851</v>
      </c>
      <c r="M109" s="375"/>
      <c r="N109" s="375"/>
      <c r="O109" s="101"/>
      <c r="P109" s="135">
        <f>+IF(F109=0,"",'Ark1'!U165)</f>
        <v>29.782011686143647</v>
      </c>
      <c r="Q109" s="423"/>
      <c r="R109" s="406"/>
      <c r="S109" s="148">
        <f>+IF(L109=0,"",'Ark1'!AJ165)</f>
        <v>112.43560517038775</v>
      </c>
      <c r="T109" s="416"/>
      <c r="U109" s="22">
        <f>+IF(L109=0,"",'Ark1'!AL165)</f>
        <v>0</v>
      </c>
      <c r="V109" s="406"/>
      <c r="W109" s="66">
        <f>+IF(F109=0,"",'Ark1'!S165)</f>
        <v>7.1777963272120191</v>
      </c>
      <c r="X109" s="25"/>
      <c r="Y109" s="416"/>
      <c r="Z109" s="66">
        <f>+IF(F109=0,"",'Ark1'!T165)</f>
        <v>7.0041736227045082</v>
      </c>
      <c r="AA109" s="424">
        <f t="shared" si="20"/>
        <v>0.23999156465701255</v>
      </c>
      <c r="AB109" s="66">
        <f>+IF(F109=0,"",'Ark1'!W165)</f>
        <v>19.323873121869781</v>
      </c>
      <c r="AC109" s="135">
        <f>+IF(F109=0,"",'Ark1'!X165)</f>
        <v>95.200333889816378</v>
      </c>
      <c r="AD109" s="135">
        <f>+IF(F109=0,"",'Ark1'!Y165)</f>
        <v>80.342237061769623</v>
      </c>
      <c r="AE109" s="135">
        <f>+IF(F109=0,"",'Ark1'!Z165)</f>
        <v>7.8598755630291235</v>
      </c>
      <c r="AF109" s="135">
        <f>+IF(F109=0,"",'Ark1'!AA165)</f>
        <v>1.7457626692696693</v>
      </c>
      <c r="AG109" s="66">
        <f>+IF(F109=0,"",'Ark1'!AB165)</f>
        <v>1.9667475952473124</v>
      </c>
      <c r="AH109" s="66">
        <f>+IF(F109=0,"",'Ark1'!AC165)</f>
        <v>73.472680107671025</v>
      </c>
      <c r="AI109" s="66">
        <f t="shared" si="19"/>
        <v>4.1491859518548777</v>
      </c>
      <c r="AJ109" s="135"/>
      <c r="AK109" s="25"/>
      <c r="AU109"/>
      <c r="AY109"/>
      <c r="AZ109"/>
      <c r="BA109"/>
      <c r="BB109"/>
      <c r="BC109"/>
      <c r="BD109"/>
      <c r="BH109"/>
      <c r="BI109"/>
      <c r="BJ109"/>
    </row>
    <row r="110" spans="1:62" ht="15.6">
      <c r="A110" s="25"/>
      <c r="B110" s="64">
        <f>+'Ark1'!C166</f>
        <v>2023</v>
      </c>
      <c r="C110" s="65">
        <f>+'Ark1'!E166</f>
        <v>48</v>
      </c>
      <c r="D110" s="326">
        <f>+IF(F110=0,"",'Ark1'!Q166)</f>
        <v>474</v>
      </c>
      <c r="E110" s="404"/>
      <c r="F110" s="326">
        <f>+'Ark1'!R166</f>
        <v>2000</v>
      </c>
      <c r="G110" s="404"/>
      <c r="H110" s="135">
        <f>+IF(F110=0,"",'Ark1'!AG166)</f>
        <v>1.7535029777380826</v>
      </c>
      <c r="I110" s="423">
        <f t="shared" si="17"/>
        <v>0.27461137781785494</v>
      </c>
      <c r="J110" s="135">
        <f>+IF(F110=0,"",'Ark1'!AH166)</f>
        <v>1.2</v>
      </c>
      <c r="K110" s="101"/>
      <c r="L110" s="375">
        <f>+'Ark1'!AI166</f>
        <v>685</v>
      </c>
      <c r="M110" s="375"/>
      <c r="N110" s="375"/>
      <c r="O110" s="101"/>
      <c r="P110" s="135">
        <f>+IF(F110=0,"",'Ark1'!U166)</f>
        <v>29.780300000000022</v>
      </c>
      <c r="Q110" s="423"/>
      <c r="R110" s="406"/>
      <c r="S110" s="148">
        <f>+IF(L110=0,"",'Ark1'!AJ166)</f>
        <v>114.82817518248176</v>
      </c>
      <c r="T110" s="416"/>
      <c r="U110" s="22">
        <f>+IF(L110=0,"",'Ark1'!AL166)</f>
        <v>0</v>
      </c>
      <c r="V110" s="406"/>
      <c r="W110" s="66">
        <f>+IF(F110=0,"",'Ark1'!S166)</f>
        <v>7.0830000000000002</v>
      </c>
      <c r="X110" s="25"/>
      <c r="Y110" s="416"/>
      <c r="Z110" s="66">
        <f>+IF(F110=0,"",'Ark1'!T166)</f>
        <v>7.0525000000000002</v>
      </c>
      <c r="AA110" s="424">
        <f t="shared" si="20"/>
        <v>1.5138645650905502E-2</v>
      </c>
      <c r="AB110" s="66">
        <f>+IF(F110=0,"",'Ark1'!W166)</f>
        <v>20.45</v>
      </c>
      <c r="AC110" s="135">
        <f>+IF(F110=0,"",'Ark1'!X166)</f>
        <v>93.5</v>
      </c>
      <c r="AD110" s="135">
        <f>+IF(F110=0,"",'Ark1'!Y166)</f>
        <v>80</v>
      </c>
      <c r="AE110" s="135">
        <f>+IF(F110=0,"",'Ark1'!Z166)</f>
        <v>8.3398490340054057</v>
      </c>
      <c r="AF110" s="135">
        <f>+IF(F110=0,"",'Ark1'!AA166)</f>
        <v>1.8458361249038324</v>
      </c>
      <c r="AG110" s="66">
        <f>+IF(F110=0,"",'Ark1'!AB166)</f>
        <v>2.1618843054150698</v>
      </c>
      <c r="AH110" s="66">
        <f>+IF(F110=0,"",'Ark1'!AC166)</f>
        <v>76.140633973761467</v>
      </c>
      <c r="AI110" s="66">
        <f t="shared" si="19"/>
        <v>4.2044755047296372</v>
      </c>
      <c r="AJ110" s="135"/>
      <c r="AK110" s="25"/>
      <c r="AU110"/>
      <c r="AY110"/>
      <c r="AZ110"/>
      <c r="BA110"/>
      <c r="BB110"/>
      <c r="BC110"/>
      <c r="BD110"/>
      <c r="BH110"/>
      <c r="BI110"/>
      <c r="BJ110"/>
    </row>
    <row r="111" spans="1:62" ht="15.6">
      <c r="A111" s="25"/>
      <c r="B111" s="64">
        <f>+'Ark1'!C167</f>
        <v>2023</v>
      </c>
      <c r="C111" s="65">
        <f>+'Ark1'!E167</f>
        <v>49</v>
      </c>
      <c r="D111" s="326">
        <f>+IF(F111=0,"",'Ark1'!Q167)</f>
        <v>229</v>
      </c>
      <c r="E111" s="404"/>
      <c r="F111" s="326">
        <f>+'Ark1'!R167</f>
        <v>878</v>
      </c>
      <c r="G111" s="404"/>
      <c r="H111" s="135">
        <f>+IF(F111=0,"",'Ark1'!AG167)</f>
        <v>0.7452165378454072</v>
      </c>
      <c r="I111" s="423">
        <f t="shared" si="17"/>
        <v>-0.52164364380762884</v>
      </c>
      <c r="J111" s="135">
        <f>+IF(F111=0,"",'Ark1'!AH167)</f>
        <v>1.1389521640091111</v>
      </c>
      <c r="K111" s="101"/>
      <c r="L111" s="375">
        <f>+'Ark1'!AI167</f>
        <v>326</v>
      </c>
      <c r="M111" s="375"/>
      <c r="N111" s="375"/>
      <c r="O111" s="101"/>
      <c r="P111" s="135">
        <f>+IF(F111=0,"",'Ark1'!U167)</f>
        <v>28.829726651480598</v>
      </c>
      <c r="Q111" s="423"/>
      <c r="R111" s="406"/>
      <c r="S111" s="148">
        <f>+IF(L111=0,"",'Ark1'!AJ167)</f>
        <v>113.85276073619644</v>
      </c>
      <c r="T111" s="416"/>
      <c r="U111" s="22">
        <f>+IF(L111=0,"",'Ark1'!AL167)</f>
        <v>0</v>
      </c>
      <c r="V111" s="406"/>
      <c r="W111" s="66">
        <f>+IF(F111=0,"",'Ark1'!S167)</f>
        <v>7.170842824601368</v>
      </c>
      <c r="X111" s="25"/>
      <c r="Y111" s="416"/>
      <c r="Z111" s="66">
        <f>+IF(F111=0,"",'Ark1'!T167)</f>
        <v>7.1423690205011372</v>
      </c>
      <c r="AA111" s="424">
        <f t="shared" si="20"/>
        <v>0.20321558134769901</v>
      </c>
      <c r="AB111" s="66">
        <f>+IF(F111=0,"",'Ark1'!W167)</f>
        <v>20.045558086560369</v>
      </c>
      <c r="AC111" s="135">
        <f>+IF(F111=0,"",'Ark1'!X167)</f>
        <v>91.116173120728902</v>
      </c>
      <c r="AD111" s="135">
        <f>+IF(F111=0,"",'Ark1'!Y167)</f>
        <v>72.551252847380383</v>
      </c>
      <c r="AE111" s="135">
        <f>+IF(F111=0,"",'Ark1'!Z167)</f>
        <v>8.81067341265741</v>
      </c>
      <c r="AF111" s="135">
        <f>+IF(F111=0,"",'Ark1'!AA167)</f>
        <v>1.7878269652726528</v>
      </c>
      <c r="AG111" s="66">
        <f>+IF(F111=0,"",'Ark1'!AB167)</f>
        <v>2.3179019734632198</v>
      </c>
      <c r="AH111" s="66">
        <f>+IF(F111=0,"",'Ark1'!AC167)</f>
        <v>72.735941116883055</v>
      </c>
      <c r="AI111" s="66">
        <f t="shared" si="19"/>
        <v>4.0204097839898285</v>
      </c>
      <c r="AJ111" s="135"/>
      <c r="AK111" s="25"/>
      <c r="AU111"/>
      <c r="AY111"/>
      <c r="AZ111"/>
      <c r="BA111"/>
      <c r="BB111"/>
      <c r="BC111"/>
      <c r="BD111"/>
      <c r="BH111"/>
      <c r="BI111"/>
      <c r="BJ111"/>
    </row>
    <row r="112" spans="1:62" ht="15.6">
      <c r="A112" s="25"/>
      <c r="B112" s="64">
        <f>+'Ark1'!C168</f>
        <v>2023</v>
      </c>
      <c r="C112" s="65">
        <f>+'Ark1'!E168</f>
        <v>50</v>
      </c>
      <c r="D112" s="326">
        <f>+IF(F112=0,"",'Ark1'!Q168)</f>
        <v>68</v>
      </c>
      <c r="E112" s="404"/>
      <c r="F112" s="326">
        <f>+'Ark1'!R168</f>
        <v>254</v>
      </c>
      <c r="G112" s="404"/>
      <c r="H112" s="135">
        <f>+IF(F112=0,"",'Ark1'!AG168)</f>
        <v>0.22833581922850019</v>
      </c>
      <c r="I112" s="423">
        <f t="shared" si="17"/>
        <v>-9.274319766273928E-2</v>
      </c>
      <c r="J112" s="135">
        <f>+IF(F112=0,"",'Ark1'!AH168)</f>
        <v>0.39370078740157488</v>
      </c>
      <c r="K112" s="101"/>
      <c r="L112" s="375">
        <f>+'Ark1'!AI168</f>
        <v>39</v>
      </c>
      <c r="M112" s="375"/>
      <c r="N112" s="375"/>
      <c r="O112" s="101"/>
      <c r="P112" s="135">
        <f>+IF(F112=0,"",'Ark1'!U168)</f>
        <v>30.534645669291319</v>
      </c>
      <c r="Q112" s="423"/>
      <c r="R112" s="406"/>
      <c r="S112" s="148">
        <f>+IF(L112=0,"",'Ark1'!AJ168)</f>
        <v>112.74871794871798</v>
      </c>
      <c r="T112" s="416"/>
      <c r="U112" s="22">
        <f>+IF(L112=0,"",'Ark1'!AL168)</f>
        <v>0</v>
      </c>
      <c r="V112" s="406"/>
      <c r="W112" s="66">
        <f>+IF(F112=0,"",'Ark1'!S168)</f>
        <v>7.3858267716535453</v>
      </c>
      <c r="X112" s="25"/>
      <c r="Y112" s="416"/>
      <c r="Z112" s="66">
        <f>+IF(F112=0,"",'Ark1'!T168)</f>
        <v>7.149606299212599</v>
      </c>
      <c r="AA112" s="424">
        <f t="shared" si="20"/>
        <v>0.39708104668734734</v>
      </c>
      <c r="AB112" s="66">
        <f>+IF(F112=0,"",'Ark1'!W168)</f>
        <v>21.259842519685037</v>
      </c>
      <c r="AC112" s="135">
        <f>+IF(F112=0,"",'Ark1'!X168)</f>
        <v>96.062992125984238</v>
      </c>
      <c r="AD112" s="135">
        <f>+IF(F112=0,"",'Ark1'!Y168)</f>
        <v>85.826771653543261</v>
      </c>
      <c r="AE112" s="135">
        <f>+IF(F112=0,"",'Ark1'!Z168)</f>
        <v>7.0354543972111596</v>
      </c>
      <c r="AF112" s="135">
        <f>+IF(F112=0,"",'Ark1'!AA168)</f>
        <v>1.7947747609192852</v>
      </c>
      <c r="AG112" s="66">
        <f>+IF(F112=0,"",'Ark1'!AB168)</f>
        <v>2.0546806183504276</v>
      </c>
      <c r="AH112" s="66">
        <f>+IF(F112=0,"",'Ark1'!AC168)</f>
        <v>70.109568825605749</v>
      </c>
      <c r="AI112" s="66">
        <f t="shared" si="19"/>
        <v>4.134221748400849</v>
      </c>
      <c r="AJ112" s="135"/>
      <c r="AK112" s="25"/>
      <c r="AU112"/>
      <c r="AY112"/>
      <c r="AZ112"/>
      <c r="BA112"/>
      <c r="BB112"/>
      <c r="BC112"/>
      <c r="BD112"/>
      <c r="BH112"/>
      <c r="BI112"/>
      <c r="BJ112"/>
    </row>
    <row r="113" spans="1:62" ht="15.6">
      <c r="A113" s="25"/>
      <c r="B113" s="64">
        <f>+'Ark1'!C169</f>
        <v>2023</v>
      </c>
      <c r="C113" s="65">
        <f>+'Ark1'!E169</f>
        <v>51</v>
      </c>
      <c r="D113" s="326">
        <f>+IF(F113=0,"",'Ark1'!Q169)</f>
        <v>8</v>
      </c>
      <c r="E113" s="404"/>
      <c r="F113" s="326">
        <f>+'Ark1'!R169</f>
        <v>36</v>
      </c>
      <c r="G113" s="404"/>
      <c r="H113" s="135">
        <f>+IF(F113=0,"",'Ark1'!AG169)</f>
        <v>3.0550565978160159E-2</v>
      </c>
      <c r="I113" s="423">
        <f t="shared" si="17"/>
        <v>1.4530138704681148E-2</v>
      </c>
      <c r="J113" s="135">
        <f>+IF(F113=0,"",'Ark1'!AH169)</f>
        <v>13.888888888888889</v>
      </c>
      <c r="K113" s="101"/>
      <c r="L113" s="375">
        <f>+'Ark1'!AI169</f>
        <v>36</v>
      </c>
      <c r="M113" s="375"/>
      <c r="N113" s="375"/>
      <c r="O113" s="101"/>
      <c r="P113" s="135">
        <f>+IF(F113=0,"",'Ark1'!U169)</f>
        <v>28.824999999999992</v>
      </c>
      <c r="Q113" s="423"/>
      <c r="R113" s="406"/>
      <c r="S113" s="148">
        <f>+IF(L113=0,"",'Ark1'!AJ169)</f>
        <v>114.27222222222223</v>
      </c>
      <c r="T113" s="416"/>
      <c r="U113" s="22">
        <f>+IF(L113=0,"",'Ark1'!AL169)</f>
        <v>0</v>
      </c>
      <c r="V113" s="406"/>
      <c r="W113" s="66">
        <f>+IF(F113=0,"",'Ark1'!S169)</f>
        <v>6.5</v>
      </c>
      <c r="X113" s="25"/>
      <c r="Y113" s="416"/>
      <c r="Z113" s="66">
        <f>+IF(F113=0,"",'Ark1'!T169)</f>
        <v>6.8888888888888884</v>
      </c>
      <c r="AA113" s="424">
        <f t="shared" si="20"/>
        <v>-0.77777777777778034</v>
      </c>
      <c r="AB113" s="66">
        <f>+IF(F113=0,"",'Ark1'!W169)</f>
        <v>8.3333333333333357</v>
      </c>
      <c r="AC113" s="135">
        <f>+IF(F113=0,"",'Ark1'!X169)</f>
        <v>100</v>
      </c>
      <c r="AD113" s="135">
        <f>+IF(F113=0,"",'Ark1'!Y169)</f>
        <v>91.666666666666686</v>
      </c>
      <c r="AE113" s="135">
        <f>+IF(F113=0,"",'Ark1'!Z169)</f>
        <v>4.4510532461430197</v>
      </c>
      <c r="AF113" s="135">
        <f>+IF(F113=0,"",'Ark1'!AA169)</f>
        <v>1.3437096247164249</v>
      </c>
      <c r="AG113" s="66">
        <f>+IF(F113=0,"",'Ark1'!AB169)</f>
        <v>1.2644229640823341</v>
      </c>
      <c r="AH113" s="66">
        <f>+IF(F113=0,"",'Ark1'!AC169)</f>
        <v>68.713845044709913</v>
      </c>
      <c r="AI113" s="66">
        <f t="shared" si="19"/>
        <v>4.4346153846153831</v>
      </c>
      <c r="AJ113" s="135"/>
      <c r="AK113" s="25"/>
      <c r="AU113"/>
      <c r="AY113"/>
      <c r="AZ113"/>
      <c r="BA113"/>
      <c r="BB113"/>
      <c r="BC113"/>
      <c r="BD113"/>
      <c r="BH113"/>
      <c r="BI113"/>
      <c r="BJ113"/>
    </row>
    <row r="114" spans="1:62" ht="15.6">
      <c r="A114" s="25"/>
      <c r="B114" s="64">
        <f>+'Ark1'!C170</f>
        <v>2023</v>
      </c>
      <c r="C114" s="65">
        <f>+'Ark1'!E170</f>
        <v>52</v>
      </c>
      <c r="D114" s="326" t="str">
        <f>+IF(F114=0,"",'Ark1'!Q170)</f>
        <v/>
      </c>
      <c r="E114" s="404"/>
      <c r="F114" s="326">
        <f>+'Ark1'!R170</f>
        <v>0</v>
      </c>
      <c r="G114" s="404"/>
      <c r="H114" s="135" t="str">
        <f>+IF(F114=0,"",'Ark1'!AG170)</f>
        <v/>
      </c>
      <c r="I114" s="423" t="str">
        <f t="shared" si="17"/>
        <v/>
      </c>
      <c r="J114" s="135" t="str">
        <f>+IF(F114=0,"",'Ark1'!AH170)</f>
        <v/>
      </c>
      <c r="K114" s="101"/>
      <c r="L114" s="375">
        <f>+'Ark1'!AI170</f>
        <v>0</v>
      </c>
      <c r="M114" s="375"/>
      <c r="N114" s="375"/>
      <c r="O114" s="101"/>
      <c r="P114" s="135" t="str">
        <f>+IF(F114=0,"",'Ark1'!U170)</f>
        <v/>
      </c>
      <c r="Q114" s="423"/>
      <c r="R114" s="406"/>
      <c r="S114" s="148" t="str">
        <f>+IF(L114=0,"",'Ark1'!AJ170)</f>
        <v/>
      </c>
      <c r="T114" s="416"/>
      <c r="U114" s="22" t="str">
        <f>+IF(L114=0,"",'Ark1'!AL170)</f>
        <v/>
      </c>
      <c r="V114" s="406"/>
      <c r="W114" s="66" t="str">
        <f>+IF(F114=0,"",'Ark1'!S170)</f>
        <v/>
      </c>
      <c r="X114" s="25"/>
      <c r="Y114" s="416"/>
      <c r="Z114" s="66" t="str">
        <f>+IF(F114=0,"",'Ark1'!T170)</f>
        <v/>
      </c>
      <c r="AA114" s="424" t="str">
        <f t="shared" si="20"/>
        <v/>
      </c>
      <c r="AB114" s="66" t="str">
        <f>+IF(F114=0,"",'Ark1'!W170)</f>
        <v/>
      </c>
      <c r="AC114" s="135" t="str">
        <f>+IF(F114=0,"",'Ark1'!X170)</f>
        <v/>
      </c>
      <c r="AD114" s="135" t="str">
        <f>+IF(F114=0,"",'Ark1'!Y170)</f>
        <v/>
      </c>
      <c r="AE114" s="135" t="str">
        <f>+IF(F114=0,"",'Ark1'!Z170)</f>
        <v/>
      </c>
      <c r="AF114" s="135" t="str">
        <f>+IF(F114=0,"",'Ark1'!AA170)</f>
        <v/>
      </c>
      <c r="AG114" s="66" t="str">
        <f>+IF(F114=0,"",'Ark1'!AB170)</f>
        <v/>
      </c>
      <c r="AH114" s="66" t="str">
        <f>+IF(F114=0,"",'Ark1'!AC170)</f>
        <v/>
      </c>
      <c r="AI114" s="66" t="str">
        <f t="shared" si="19"/>
        <v/>
      </c>
      <c r="AJ114" s="135"/>
      <c r="AK114" s="25"/>
      <c r="AU114"/>
      <c r="AY114"/>
      <c r="AZ114"/>
      <c r="BA114"/>
      <c r="BB114"/>
      <c r="BC114"/>
      <c r="BD114"/>
      <c r="BH114"/>
      <c r="BI114"/>
      <c r="BJ114"/>
    </row>
    <row r="115" spans="1:62" s="553" customFormat="1">
      <c r="A115" s="25"/>
      <c r="B115" s="404"/>
      <c r="C115" s="25"/>
      <c r="D115" s="308"/>
      <c r="E115" s="404"/>
      <c r="F115" s="308"/>
      <c r="G115" s="404"/>
      <c r="H115" s="25"/>
      <c r="I115" s="404"/>
      <c r="J115" s="25"/>
      <c r="K115" s="25"/>
      <c r="L115" s="474"/>
      <c r="M115" s="474"/>
      <c r="N115" s="474"/>
      <c r="O115" s="25"/>
      <c r="P115" s="100"/>
      <c r="Q115" s="404"/>
      <c r="R115" s="404"/>
      <c r="S115" s="411"/>
      <c r="T115" s="404"/>
      <c r="U115" s="404"/>
      <c r="V115" s="406"/>
      <c r="W115" s="25"/>
      <c r="X115" s="404"/>
      <c r="Y115" s="404"/>
      <c r="Z115" s="25"/>
      <c r="AA115" s="404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</row>
    <row r="116" spans="1:62" ht="15.6">
      <c r="A116" s="25"/>
      <c r="B116" s="420">
        <f>+'Ark1'!C171</f>
        <v>2022</v>
      </c>
      <c r="C116" s="45">
        <f>+'Ark1'!E171</f>
        <v>1</v>
      </c>
      <c r="D116" s="371">
        <f>+'Ark1'!Q171</f>
        <v>4</v>
      </c>
      <c r="E116" s="409"/>
      <c r="F116" s="371">
        <f>+'Ark1'!R171</f>
        <v>4</v>
      </c>
      <c r="G116" s="409"/>
      <c r="H116" s="102">
        <f>+'Ark1'!AG171</f>
        <v>3.1426501878653516E-3</v>
      </c>
      <c r="I116" s="414"/>
      <c r="J116" s="102">
        <f>+'Ark1'!AH171</f>
        <v>0</v>
      </c>
      <c r="K116" s="101"/>
      <c r="L116" s="375">
        <f>+'Ark1'!AI171</f>
        <v>0</v>
      </c>
      <c r="M116" s="375"/>
      <c r="N116" s="375"/>
      <c r="O116" s="101"/>
      <c r="P116" s="135">
        <f>+IF(F116=0,"",'Ark1'!U171)</f>
        <v>26.6</v>
      </c>
      <c r="Q116" s="404"/>
      <c r="R116" s="406"/>
      <c r="S116" s="148" t="str">
        <f>+IF(L116=0,"",'Ark1'!AJ171)</f>
        <v/>
      </c>
      <c r="T116" s="416"/>
      <c r="U116" s="22" t="str">
        <f>+IF(L116=0,"",'Ark1'!AL171)</f>
        <v/>
      </c>
      <c r="V116" s="406"/>
      <c r="W116" s="66">
        <f>+IF(F116=0,"",'Ark1'!S171)</f>
        <v>7.25</v>
      </c>
      <c r="X116" s="25"/>
      <c r="Y116" s="416"/>
      <c r="Z116" s="39">
        <f>+'Ark1'!T171</f>
        <v>6</v>
      </c>
      <c r="AA116" s="409"/>
      <c r="AB116" s="39">
        <f>+'Ark1'!W171</f>
        <v>0</v>
      </c>
      <c r="AC116" s="102">
        <f>+'Ark1'!X171</f>
        <v>50</v>
      </c>
      <c r="AD116" s="102">
        <f>+'Ark1'!Y171</f>
        <v>50</v>
      </c>
      <c r="AE116" s="102">
        <f>+'Ark1'!Z171</f>
        <v>13.00442232473246</v>
      </c>
      <c r="AF116" s="102">
        <f>+'Ark1'!AA171</f>
        <v>1.299038105676658</v>
      </c>
      <c r="AG116" s="39">
        <f>+'Ark1'!AB171</f>
        <v>1.2247448713915889</v>
      </c>
      <c r="AH116" s="39">
        <f>+'Ark1'!AC171</f>
        <v>92.34462938276863</v>
      </c>
      <c r="AI116" s="39">
        <f t="shared" ref="AI116:AI147" si="21">+P116/W116</f>
        <v>3.6689655172413795</v>
      </c>
      <c r="AJ116" s="102"/>
      <c r="AK116" s="25"/>
      <c r="AU116"/>
      <c r="AY116"/>
      <c r="AZ116"/>
      <c r="BA116"/>
      <c r="BB116"/>
      <c r="BC116"/>
      <c r="BD116"/>
      <c r="BH116"/>
      <c r="BI116"/>
      <c r="BJ116"/>
    </row>
    <row r="117" spans="1:62" ht="15.6">
      <c r="A117" s="25"/>
      <c r="B117" s="420">
        <f>+'Ark1'!C172</f>
        <v>2022</v>
      </c>
      <c r="C117" s="45">
        <f>+'Ark1'!E172</f>
        <v>2</v>
      </c>
      <c r="D117" s="371">
        <f>+'Ark1'!Q172</f>
        <v>134</v>
      </c>
      <c r="E117" s="409"/>
      <c r="F117" s="371">
        <f>+'Ark1'!R172</f>
        <v>585</v>
      </c>
      <c r="G117" s="409"/>
      <c r="H117" s="102">
        <f>+'Ark1'!AG172</f>
        <v>0.51812850018387313</v>
      </c>
      <c r="I117" s="414"/>
      <c r="J117" s="102">
        <f>+'Ark1'!AH172</f>
        <v>4.7863247863247853</v>
      </c>
      <c r="K117" s="101"/>
      <c r="L117" s="375">
        <f>+'Ark1'!AI172</f>
        <v>0</v>
      </c>
      <c r="M117" s="375"/>
      <c r="N117" s="375"/>
      <c r="O117" s="101"/>
      <c r="P117" s="135">
        <f>+IF(F117=0,"",'Ark1'!U172)</f>
        <v>29.986598290598295</v>
      </c>
      <c r="Q117" s="404"/>
      <c r="R117" s="406"/>
      <c r="S117" s="148" t="str">
        <f>+IF(L117=0,"",'Ark1'!AJ172)</f>
        <v/>
      </c>
      <c r="T117" s="416"/>
      <c r="U117" s="22" t="str">
        <f>+IF(L117=0,"",'Ark1'!AL172)</f>
        <v/>
      </c>
      <c r="V117" s="406"/>
      <c r="W117" s="66">
        <f>+IF(F117=0,"",'Ark1'!S172)</f>
        <v>7.2256410256410257</v>
      </c>
      <c r="X117" s="25"/>
      <c r="Y117" s="416"/>
      <c r="Z117" s="39">
        <f>+'Ark1'!T172</f>
        <v>7.3880341880341884</v>
      </c>
      <c r="AA117" s="409"/>
      <c r="AB117" s="39">
        <f>+'Ark1'!W172</f>
        <v>24.61538461538461</v>
      </c>
      <c r="AC117" s="102">
        <f>+'Ark1'!X172</f>
        <v>88.71794871794873</v>
      </c>
      <c r="AD117" s="102">
        <f>+'Ark1'!Y172</f>
        <v>75.897435897435898</v>
      </c>
      <c r="AE117" s="102">
        <f>+'Ark1'!Z172</f>
        <v>9.6852366045694431</v>
      </c>
      <c r="AF117" s="102">
        <f>+'Ark1'!AA172</f>
        <v>1.8070211520032011</v>
      </c>
      <c r="AG117" s="39">
        <f>+'Ark1'!AB172</f>
        <v>2.099619924627075</v>
      </c>
      <c r="AH117" s="39">
        <f>+'Ark1'!AC172</f>
        <v>77.003526455534185</v>
      </c>
      <c r="AI117" s="39">
        <f t="shared" si="21"/>
        <v>4.1500260231842923</v>
      </c>
      <c r="AJ117" s="102"/>
      <c r="AK117" s="25"/>
      <c r="AU117"/>
      <c r="AY117"/>
      <c r="AZ117"/>
      <c r="BA117"/>
      <c r="BB117"/>
      <c r="BC117"/>
      <c r="BD117"/>
      <c r="BH117"/>
      <c r="BI117"/>
      <c r="BJ117"/>
    </row>
    <row r="118" spans="1:62" ht="15.6">
      <c r="A118" s="25"/>
      <c r="B118" s="420">
        <f>+'Ark1'!C173</f>
        <v>2022</v>
      </c>
      <c r="C118" s="45">
        <f>+'Ark1'!E173</f>
        <v>3</v>
      </c>
      <c r="D118" s="371">
        <f>+'Ark1'!Q173</f>
        <v>53</v>
      </c>
      <c r="E118" s="409"/>
      <c r="F118" s="371">
        <f>+'Ark1'!R173</f>
        <v>195</v>
      </c>
      <c r="G118" s="409"/>
      <c r="H118" s="102">
        <f>+'Ark1'!AG173</f>
        <v>0.16643345435716603</v>
      </c>
      <c r="I118" s="414"/>
      <c r="J118" s="102">
        <f>+'Ark1'!AH173</f>
        <v>3.5897435897435903</v>
      </c>
      <c r="K118" s="101"/>
      <c r="L118" s="375">
        <f>+'Ark1'!AI173</f>
        <v>0</v>
      </c>
      <c r="M118" s="375"/>
      <c r="N118" s="375"/>
      <c r="O118" s="101"/>
      <c r="P118" s="135">
        <f>+IF(F118=0,"",'Ark1'!U173)</f>
        <v>28.896923076923073</v>
      </c>
      <c r="Q118" s="404"/>
      <c r="R118" s="406"/>
      <c r="S118" s="148" t="str">
        <f>+IF(L118=0,"",'Ark1'!AJ173)</f>
        <v/>
      </c>
      <c r="T118" s="416"/>
      <c r="U118" s="22" t="str">
        <f>+IF(L118=0,"",'Ark1'!AL173)</f>
        <v/>
      </c>
      <c r="V118" s="406"/>
      <c r="W118" s="66">
        <f>+IF(F118=0,"",'Ark1'!S173)</f>
        <v>6.6820512820512796</v>
      </c>
      <c r="X118" s="25"/>
      <c r="Y118" s="416"/>
      <c r="Z118" s="39">
        <f>+'Ark1'!T173</f>
        <v>6.8820512820512807</v>
      </c>
      <c r="AA118" s="409"/>
      <c r="AB118" s="39">
        <f>+'Ark1'!W173</f>
        <v>26.15384615384616</v>
      </c>
      <c r="AC118" s="102">
        <f>+'Ark1'!X173</f>
        <v>93.333333333333314</v>
      </c>
      <c r="AD118" s="102">
        <f>+'Ark1'!Y173</f>
        <v>70.769230769230745</v>
      </c>
      <c r="AE118" s="102">
        <f>+'Ark1'!Z173</f>
        <v>9.0454573253568835</v>
      </c>
      <c r="AF118" s="102">
        <f>+'Ark1'!AA173</f>
        <v>2.0003681449470405</v>
      </c>
      <c r="AG118" s="39">
        <f>+'Ark1'!AB173</f>
        <v>2.3732344903291995</v>
      </c>
      <c r="AH118" s="39">
        <f>+'Ark1'!AC173</f>
        <v>82.791851300482918</v>
      </c>
      <c r="AI118" s="39">
        <f t="shared" si="21"/>
        <v>4.3245587106676906</v>
      </c>
      <c r="AJ118" s="102"/>
      <c r="AK118" s="25"/>
      <c r="AU118"/>
      <c r="AY118"/>
      <c r="AZ118"/>
      <c r="BA118"/>
      <c r="BB118"/>
      <c r="BC118"/>
      <c r="BD118"/>
      <c r="BH118"/>
      <c r="BI118"/>
      <c r="BJ118"/>
    </row>
    <row r="119" spans="1:62" ht="15.6">
      <c r="A119" s="25"/>
      <c r="B119" s="420">
        <f>+'Ark1'!C174</f>
        <v>2022</v>
      </c>
      <c r="C119" s="45">
        <f>+'Ark1'!E174</f>
        <v>4</v>
      </c>
      <c r="D119" s="371">
        <f>+'Ark1'!Q174</f>
        <v>87</v>
      </c>
      <c r="E119" s="409"/>
      <c r="F119" s="371">
        <f>+'Ark1'!R174</f>
        <v>353</v>
      </c>
      <c r="G119" s="409"/>
      <c r="H119" s="102">
        <f>+'Ark1'!AG174</f>
        <v>0.38011594542042426</v>
      </c>
      <c r="I119" s="414"/>
      <c r="J119" s="102">
        <f>+'Ark1'!AH174</f>
        <v>0</v>
      </c>
      <c r="K119" s="101"/>
      <c r="L119" s="375">
        <f>+'Ark1'!AI174</f>
        <v>38</v>
      </c>
      <c r="M119" s="375"/>
      <c r="N119" s="375"/>
      <c r="O119" s="101"/>
      <c r="P119" s="135">
        <f>+IF(F119=0,"",'Ark1'!U174)</f>
        <v>36.457507082152958</v>
      </c>
      <c r="Q119" s="404"/>
      <c r="R119" s="406"/>
      <c r="S119" s="148">
        <f>+IF(L119=0,"",'Ark1'!AJ174)</f>
        <v>119.72631578947372</v>
      </c>
      <c r="T119" s="416"/>
      <c r="U119" s="22">
        <f>+IF(L119=0,"",'Ark1'!AL174)</f>
        <v>22.161165224723593</v>
      </c>
      <c r="V119" s="406"/>
      <c r="W119" s="66">
        <f>+IF(F119=0,"",'Ark1'!S174)</f>
        <v>8.1104815864022655</v>
      </c>
      <c r="X119" s="25"/>
      <c r="Y119" s="416"/>
      <c r="Z119" s="39">
        <f>+'Ark1'!T174</f>
        <v>7.8696883852691215</v>
      </c>
      <c r="AA119" s="409"/>
      <c r="AB119" s="39">
        <f>+'Ark1'!W174</f>
        <v>34.844192634560905</v>
      </c>
      <c r="AC119" s="102">
        <f>+'Ark1'!X174</f>
        <v>98.016997167138811</v>
      </c>
      <c r="AD119" s="102">
        <f>+'Ark1'!Y174</f>
        <v>94.617563739376806</v>
      </c>
      <c r="AE119" s="102">
        <f>+'Ark1'!Z174</f>
        <v>7.9431162147983105</v>
      </c>
      <c r="AF119" s="102">
        <f>+'Ark1'!AA174</f>
        <v>1.5468978535144762</v>
      </c>
      <c r="AG119" s="39">
        <f>+'Ark1'!AB174</f>
        <v>2.6580391000830823</v>
      </c>
      <c r="AH119" s="39">
        <f>+'Ark1'!AC174</f>
        <v>76.501456089239099</v>
      </c>
      <c r="AI119" s="39">
        <f t="shared" si="21"/>
        <v>4.4951100244498763</v>
      </c>
      <c r="AJ119" s="102"/>
      <c r="AK119" s="25"/>
      <c r="AU119"/>
      <c r="AY119"/>
      <c r="AZ119"/>
      <c r="BA119"/>
      <c r="BB119"/>
      <c r="BC119"/>
      <c r="BD119"/>
      <c r="BH119"/>
      <c r="BI119"/>
      <c r="BJ119"/>
    </row>
    <row r="120" spans="1:62" ht="15.6">
      <c r="A120" s="25"/>
      <c r="B120" s="420">
        <f>+'Ark1'!C175</f>
        <v>2022</v>
      </c>
      <c r="C120" s="45">
        <f>+'Ark1'!E175</f>
        <v>5</v>
      </c>
      <c r="D120" s="371">
        <f>+'Ark1'!Q175</f>
        <v>62</v>
      </c>
      <c r="E120" s="409"/>
      <c r="F120" s="371">
        <f>+'Ark1'!R175</f>
        <v>212</v>
      </c>
      <c r="G120" s="409"/>
      <c r="H120" s="102">
        <f>+'Ark1'!AG175</f>
        <v>0.22009775065728404</v>
      </c>
      <c r="I120" s="414"/>
      <c r="J120" s="102">
        <f>+'Ark1'!AH175</f>
        <v>2.8301886792452819</v>
      </c>
      <c r="K120" s="101"/>
      <c r="L120" s="375">
        <f>+'Ark1'!AI175</f>
        <v>0</v>
      </c>
      <c r="M120" s="375"/>
      <c r="N120" s="375"/>
      <c r="O120" s="101"/>
      <c r="P120" s="135">
        <f>+IF(F120=0,"",'Ark1'!U175)</f>
        <v>35.149999999999991</v>
      </c>
      <c r="Q120" s="404"/>
      <c r="R120" s="406"/>
      <c r="S120" s="148" t="str">
        <f>+IF(L120=0,"",'Ark1'!AJ175)</f>
        <v/>
      </c>
      <c r="T120" s="416"/>
      <c r="U120" s="22" t="str">
        <f>+IF(L120=0,"",'Ark1'!AL175)</f>
        <v/>
      </c>
      <c r="V120" s="406"/>
      <c r="W120" s="66">
        <f>+IF(F120=0,"",'Ark1'!S175)</f>
        <v>7.5801886792452819</v>
      </c>
      <c r="X120" s="25"/>
      <c r="Y120" s="416"/>
      <c r="Z120" s="39">
        <f>+'Ark1'!T175</f>
        <v>7.9292452830188669</v>
      </c>
      <c r="AA120" s="409"/>
      <c r="AB120" s="39">
        <f>+'Ark1'!W175</f>
        <v>33.490566037735846</v>
      </c>
      <c r="AC120" s="102">
        <f>+'Ark1'!X175</f>
        <v>99.528301886792477</v>
      </c>
      <c r="AD120" s="102">
        <f>+'Ark1'!Y175</f>
        <v>91.981132075471692</v>
      </c>
      <c r="AE120" s="102">
        <f>+'Ark1'!Z175</f>
        <v>7.5542721887609598</v>
      </c>
      <c r="AF120" s="102">
        <f>+'Ark1'!AA175</f>
        <v>1.7369958783432038</v>
      </c>
      <c r="AG120" s="39">
        <f>+'Ark1'!AB175</f>
        <v>1.9714216200466073</v>
      </c>
      <c r="AH120" s="39">
        <f>+'Ark1'!AC175</f>
        <v>70.006608473044011</v>
      </c>
      <c r="AI120" s="39">
        <f t="shared" si="21"/>
        <v>4.6370877411325448</v>
      </c>
      <c r="AJ120" s="102"/>
      <c r="AK120" s="25"/>
      <c r="AU120"/>
      <c r="AY120"/>
      <c r="AZ120"/>
      <c r="BA120"/>
      <c r="BB120"/>
      <c r="BC120"/>
      <c r="BD120"/>
      <c r="BH120"/>
      <c r="BI120"/>
      <c r="BJ120"/>
    </row>
    <row r="121" spans="1:62" ht="15.6">
      <c r="A121" s="25"/>
      <c r="B121" s="420">
        <f>+'Ark1'!C176</f>
        <v>2022</v>
      </c>
      <c r="C121" s="45">
        <f>+'Ark1'!E176</f>
        <v>6</v>
      </c>
      <c r="D121" s="371">
        <f>+'Ark1'!Q176</f>
        <v>146</v>
      </c>
      <c r="E121" s="409"/>
      <c r="F121" s="371">
        <f>+'Ark1'!R176</f>
        <v>510</v>
      </c>
      <c r="G121" s="409"/>
      <c r="H121" s="102">
        <f>+'Ark1'!AG176</f>
        <v>0.52074658770880156</v>
      </c>
      <c r="I121" s="414"/>
      <c r="J121" s="102">
        <f>+'Ark1'!AH176</f>
        <v>1.3725490196078436</v>
      </c>
      <c r="K121" s="101"/>
      <c r="L121" s="375">
        <f>+'Ark1'!AI176</f>
        <v>96</v>
      </c>
      <c r="M121" s="375"/>
      <c r="N121" s="375"/>
      <c r="O121" s="101"/>
      <c r="P121" s="135">
        <f>+IF(F121=0,"",'Ark1'!U176)</f>
        <v>34.570196078431394</v>
      </c>
      <c r="Q121" s="404"/>
      <c r="R121" s="406"/>
      <c r="S121" s="148">
        <f>+IF(L121=0,"",'Ark1'!AJ176)</f>
        <v>113.47187500000003</v>
      </c>
      <c r="T121" s="416"/>
      <c r="U121" s="22">
        <f>+IF(L121=0,"",'Ark1'!AL176)</f>
        <v>21.930256230632629</v>
      </c>
      <c r="V121" s="406"/>
      <c r="W121" s="66">
        <f>+IF(F121=0,"",'Ark1'!S176)</f>
        <v>7.7588235294117647</v>
      </c>
      <c r="X121" s="25"/>
      <c r="Y121" s="416"/>
      <c r="Z121" s="39">
        <f>+'Ark1'!T176</f>
        <v>7.9490196078431392</v>
      </c>
      <c r="AA121" s="409"/>
      <c r="AB121" s="39">
        <f>+'Ark1'!W176</f>
        <v>38.235294117647058</v>
      </c>
      <c r="AC121" s="102">
        <f>+'Ark1'!X176</f>
        <v>97.450980392156865</v>
      </c>
      <c r="AD121" s="102">
        <f>+'Ark1'!Y176</f>
        <v>86.666666666666686</v>
      </c>
      <c r="AE121" s="102">
        <f>+'Ark1'!Z176</f>
        <v>9.3395224906688448</v>
      </c>
      <c r="AF121" s="102">
        <f>+'Ark1'!AA176</f>
        <v>1.7519374676131463</v>
      </c>
      <c r="AG121" s="39">
        <f>+'Ark1'!AB176</f>
        <v>2.2866511646150003</v>
      </c>
      <c r="AH121" s="39">
        <f>+'Ark1'!AC176</f>
        <v>69.549507521664339</v>
      </c>
      <c r="AI121" s="39">
        <f t="shared" si="21"/>
        <v>4.4555976750063211</v>
      </c>
      <c r="AJ121" s="102"/>
      <c r="AK121" s="25"/>
      <c r="AU121"/>
      <c r="AY121"/>
      <c r="AZ121"/>
      <c r="BA121"/>
      <c r="BB121"/>
      <c r="BC121"/>
      <c r="BD121"/>
      <c r="BH121"/>
      <c r="BI121"/>
      <c r="BJ121"/>
    </row>
    <row r="122" spans="1:62" ht="15.6">
      <c r="A122" s="25"/>
      <c r="B122" s="420">
        <f>+'Ark1'!C177</f>
        <v>2022</v>
      </c>
      <c r="C122" s="45">
        <f>+'Ark1'!E177</f>
        <v>7</v>
      </c>
      <c r="D122" s="371">
        <f>+'Ark1'!Q177</f>
        <v>100</v>
      </c>
      <c r="E122" s="409"/>
      <c r="F122" s="371">
        <f>+'Ark1'!R177</f>
        <v>400</v>
      </c>
      <c r="G122" s="409"/>
      <c r="H122" s="102">
        <f>+'Ark1'!AG177</f>
        <v>0.40633817133007505</v>
      </c>
      <c r="I122" s="414"/>
      <c r="J122" s="102">
        <f>+'Ark1'!AH177</f>
        <v>0</v>
      </c>
      <c r="K122" s="101"/>
      <c r="L122" s="375">
        <f>+'Ark1'!AI177</f>
        <v>0</v>
      </c>
      <c r="M122" s="375"/>
      <c r="N122" s="375"/>
      <c r="O122" s="101"/>
      <c r="P122" s="135">
        <f>+IF(F122=0,"",'Ark1'!U177)</f>
        <v>34.393249999999966</v>
      </c>
      <c r="Q122" s="404"/>
      <c r="R122" s="406"/>
      <c r="S122" s="148" t="str">
        <f>+IF(L122=0,"",'Ark1'!AJ177)</f>
        <v/>
      </c>
      <c r="T122" s="416"/>
      <c r="U122" s="22" t="str">
        <f>+IF(L122=0,"",'Ark1'!AL177)</f>
        <v/>
      </c>
      <c r="V122" s="406"/>
      <c r="W122" s="66">
        <f>+IF(F122=0,"",'Ark1'!S177)</f>
        <v>7.6150000000000002</v>
      </c>
      <c r="X122" s="25"/>
      <c r="Y122" s="416"/>
      <c r="Z122" s="39">
        <f>+'Ark1'!T177</f>
        <v>7.0949999999999998</v>
      </c>
      <c r="AA122" s="409"/>
      <c r="AB122" s="39">
        <f>+'Ark1'!W177</f>
        <v>26.25</v>
      </c>
      <c r="AC122" s="102">
        <f>+'Ark1'!X177</f>
        <v>96.75</v>
      </c>
      <c r="AD122" s="102">
        <f>+'Ark1'!Y177</f>
        <v>89.25</v>
      </c>
      <c r="AE122" s="102">
        <f>+'Ark1'!Z177</f>
        <v>8.8967089104624009</v>
      </c>
      <c r="AF122" s="102">
        <f>+'Ark1'!AA177</f>
        <v>1.9083435225346603</v>
      </c>
      <c r="AG122" s="39">
        <f>+'Ark1'!AB177</f>
        <v>2.2552106331781956</v>
      </c>
      <c r="AH122" s="39">
        <f>+'Ark1'!AC177</f>
        <v>78.168331773559203</v>
      </c>
      <c r="AI122" s="39">
        <f t="shared" si="21"/>
        <v>4.5165134602757666</v>
      </c>
      <c r="AJ122" s="102"/>
      <c r="AK122" s="25"/>
      <c r="AU122"/>
      <c r="AY122"/>
      <c r="AZ122"/>
      <c r="BA122"/>
      <c r="BB122"/>
      <c r="BC122"/>
      <c r="BD122"/>
      <c r="BH122"/>
      <c r="BI122"/>
      <c r="BJ122"/>
    </row>
    <row r="123" spans="1:62" ht="15.6">
      <c r="A123" s="25"/>
      <c r="B123" s="420">
        <f>+'Ark1'!C178</f>
        <v>2022</v>
      </c>
      <c r="C123" s="45">
        <f>+'Ark1'!E178</f>
        <v>8</v>
      </c>
      <c r="D123" s="371">
        <f>+'Ark1'!Q178</f>
        <v>128</v>
      </c>
      <c r="E123" s="409"/>
      <c r="F123" s="371">
        <f>+'Ark1'!R178</f>
        <v>505</v>
      </c>
      <c r="G123" s="409"/>
      <c r="H123" s="102">
        <f>+'Ark1'!AG178</f>
        <v>0.51214860397113604</v>
      </c>
      <c r="I123" s="414"/>
      <c r="J123" s="102">
        <f>+'Ark1'!AH178</f>
        <v>0</v>
      </c>
      <c r="K123" s="101"/>
      <c r="L123" s="375">
        <f>+'Ark1'!AI178</f>
        <v>19</v>
      </c>
      <c r="M123" s="375"/>
      <c r="N123" s="375"/>
      <c r="O123" s="101"/>
      <c r="P123" s="135">
        <f>+IF(F123=0,"",'Ark1'!U178)</f>
        <v>34.336039603960423</v>
      </c>
      <c r="Q123" s="404"/>
      <c r="R123" s="406"/>
      <c r="S123" s="148">
        <f>+IF(L123=0,"",'Ark1'!AJ178)</f>
        <v>116.97368421052632</v>
      </c>
      <c r="T123" s="416"/>
      <c r="U123" s="22">
        <f>+IF(L123=0,"",'Ark1'!AL178)</f>
        <v>20.457175218696847</v>
      </c>
      <c r="V123" s="406"/>
      <c r="W123" s="66">
        <f>+IF(F123=0,"",'Ark1'!S178)</f>
        <v>7.6475247524752481</v>
      </c>
      <c r="X123" s="25"/>
      <c r="Y123" s="416"/>
      <c r="Z123" s="39">
        <f>+'Ark1'!T178</f>
        <v>7.6772277227722787</v>
      </c>
      <c r="AA123" s="409"/>
      <c r="AB123" s="39">
        <f>+'Ark1'!W178</f>
        <v>31.485148514851478</v>
      </c>
      <c r="AC123" s="102">
        <f>+'Ark1'!X178</f>
        <v>98.613861386138623</v>
      </c>
      <c r="AD123" s="102">
        <f>+'Ark1'!Y178</f>
        <v>89.306930693069319</v>
      </c>
      <c r="AE123" s="102">
        <f>+'Ark1'!Z178</f>
        <v>8.4021949135191463</v>
      </c>
      <c r="AF123" s="102">
        <f>+'Ark1'!AA178</f>
        <v>1.7549135579628907</v>
      </c>
      <c r="AG123" s="39">
        <f>+'Ark1'!AB178</f>
        <v>1.9642286767779848</v>
      </c>
      <c r="AH123" s="39">
        <f>+'Ark1'!AC178</f>
        <v>72.418830392287362</v>
      </c>
      <c r="AI123" s="39">
        <f t="shared" si="21"/>
        <v>4.4898239254272427</v>
      </c>
      <c r="AJ123" s="102"/>
      <c r="AK123" s="25"/>
      <c r="AU123"/>
      <c r="AY123"/>
      <c r="AZ123"/>
      <c r="BA123"/>
      <c r="BB123"/>
      <c r="BC123"/>
      <c r="BD123"/>
      <c r="BH123"/>
      <c r="BI123"/>
      <c r="BJ123"/>
    </row>
    <row r="124" spans="1:62" ht="15.6">
      <c r="A124" s="25"/>
      <c r="B124" s="420">
        <f>+'Ark1'!C179</f>
        <v>2022</v>
      </c>
      <c r="C124" s="45">
        <f>+'Ark1'!E179</f>
        <v>9</v>
      </c>
      <c r="D124" s="371">
        <f>+'Ark1'!Q179</f>
        <v>594</v>
      </c>
      <c r="E124" s="409"/>
      <c r="F124" s="371">
        <f>+'Ark1'!R179</f>
        <v>2620</v>
      </c>
      <c r="G124" s="409"/>
      <c r="H124" s="102">
        <f>+'Ark1'!AG179</f>
        <v>2.7121779989741408</v>
      </c>
      <c r="I124" s="414"/>
      <c r="J124" s="102">
        <f>+'Ark1'!AH179</f>
        <v>3.435114503816795</v>
      </c>
      <c r="K124" s="101"/>
      <c r="L124" s="375">
        <f>+'Ark1'!AI179</f>
        <v>0</v>
      </c>
      <c r="M124" s="375"/>
      <c r="N124" s="375"/>
      <c r="O124" s="101"/>
      <c r="P124" s="135">
        <f>+IF(F124=0,"",'Ark1'!U179)</f>
        <v>35.047938931297693</v>
      </c>
      <c r="Q124" s="404"/>
      <c r="R124" s="406"/>
      <c r="S124" s="148" t="str">
        <f>+IF(L124=0,"",'Ark1'!AJ179)</f>
        <v/>
      </c>
      <c r="T124" s="416"/>
      <c r="U124" s="22" t="str">
        <f>+IF(L124=0,"",'Ark1'!AL179)</f>
        <v/>
      </c>
      <c r="V124" s="406"/>
      <c r="W124" s="66">
        <f>+IF(F124=0,"",'Ark1'!S179)</f>
        <v>7.7477099236641216</v>
      </c>
      <c r="X124" s="25"/>
      <c r="Y124" s="416"/>
      <c r="Z124" s="39">
        <f>+'Ark1'!T179</f>
        <v>7.6614503816793889</v>
      </c>
      <c r="AA124" s="409"/>
      <c r="AB124" s="39">
        <f>+'Ark1'!W179</f>
        <v>33.053435114503834</v>
      </c>
      <c r="AC124" s="102">
        <f>+'Ark1'!X179</f>
        <v>98.244274809160302</v>
      </c>
      <c r="AD124" s="102">
        <f>+'Ark1'!Y179</f>
        <v>90.72519083969469</v>
      </c>
      <c r="AE124" s="102">
        <f>+'Ark1'!Z179</f>
        <v>8.7200361296924651</v>
      </c>
      <c r="AF124" s="102">
        <f>+'Ark1'!AA179</f>
        <v>1.7263379875196581</v>
      </c>
      <c r="AG124" s="39">
        <f>+'Ark1'!AB179</f>
        <v>2.1150773259780049</v>
      </c>
      <c r="AH124" s="39">
        <f>+'Ark1'!AC179</f>
        <v>77.050945990299979</v>
      </c>
      <c r="AI124" s="39">
        <f t="shared" si="21"/>
        <v>4.5236514113995749</v>
      </c>
      <c r="AJ124" s="102"/>
      <c r="AK124" s="25"/>
      <c r="AU124"/>
      <c r="AY124"/>
      <c r="AZ124"/>
      <c r="BA124"/>
      <c r="BB124"/>
      <c r="BC124"/>
      <c r="BD124"/>
      <c r="BH124"/>
      <c r="BI124"/>
      <c r="BJ124"/>
    </row>
    <row r="125" spans="1:62" ht="15.6">
      <c r="A125" s="25"/>
      <c r="B125" s="420">
        <f>+'Ark1'!C180</f>
        <v>2022</v>
      </c>
      <c r="C125" s="45">
        <f>+'Ark1'!E180</f>
        <v>10</v>
      </c>
      <c r="D125" s="371">
        <f>+'Ark1'!Q180</f>
        <v>851</v>
      </c>
      <c r="E125" s="409"/>
      <c r="F125" s="371">
        <f>+'Ark1'!R180</f>
        <v>3598</v>
      </c>
      <c r="G125" s="409"/>
      <c r="H125" s="102">
        <f>+'Ark1'!AG180</f>
        <v>3.7769663642711566</v>
      </c>
      <c r="I125" s="414"/>
      <c r="J125" s="102">
        <f>+'Ark1'!AH180</f>
        <v>1.8621456364647029</v>
      </c>
      <c r="K125" s="101"/>
      <c r="L125" s="375">
        <f>+'Ark1'!AI180</f>
        <v>303</v>
      </c>
      <c r="M125" s="375"/>
      <c r="N125" s="375"/>
      <c r="O125" s="101"/>
      <c r="P125" s="135">
        <f>+IF(F125=0,"",'Ark1'!U180)</f>
        <v>35.540828237909963</v>
      </c>
      <c r="Q125" s="404"/>
      <c r="R125" s="406"/>
      <c r="S125" s="148">
        <f>+IF(L125=0,"",'Ark1'!AJ180)</f>
        <v>116.9062706270627</v>
      </c>
      <c r="T125" s="416"/>
      <c r="U125" s="22">
        <f>+IF(L125=0,"",'Ark1'!AL180)</f>
        <v>22.231227275890003</v>
      </c>
      <c r="V125" s="406"/>
      <c r="W125" s="66">
        <f>+IF(F125=0,"",'Ark1'!S180)</f>
        <v>8.0052807115063942</v>
      </c>
      <c r="X125" s="25"/>
      <c r="Y125" s="416"/>
      <c r="Z125" s="39">
        <f>+'Ark1'!T180</f>
        <v>7.673707615341856</v>
      </c>
      <c r="AA125" s="409"/>
      <c r="AB125" s="39">
        <f>+'Ark1'!W180</f>
        <v>34.463590883824345</v>
      </c>
      <c r="AC125" s="102">
        <f>+'Ark1'!X180</f>
        <v>98.415786548082252</v>
      </c>
      <c r="AD125" s="102">
        <f>+'Ark1'!Y180</f>
        <v>92.634797109505286</v>
      </c>
      <c r="AE125" s="102">
        <f>+'Ark1'!Z180</f>
        <v>8.5180264061244504</v>
      </c>
      <c r="AF125" s="102">
        <f>+'Ark1'!AA180</f>
        <v>1.7968612361471172</v>
      </c>
      <c r="AG125" s="39">
        <f>+'Ark1'!AB180</f>
        <v>2.2977943807561179</v>
      </c>
      <c r="AH125" s="39">
        <f>+'Ark1'!AC180</f>
        <v>72.218377518322896</v>
      </c>
      <c r="AI125" s="39">
        <f t="shared" si="21"/>
        <v>4.4396729507342991</v>
      </c>
      <c r="AJ125" s="102"/>
      <c r="AK125" s="25"/>
      <c r="AU125"/>
      <c r="AY125"/>
      <c r="AZ125"/>
      <c r="BA125"/>
      <c r="BB125"/>
      <c r="BC125"/>
      <c r="BD125"/>
      <c r="BH125"/>
      <c r="BI125"/>
      <c r="BJ125"/>
    </row>
    <row r="126" spans="1:62" ht="15.6">
      <c r="A126" s="25"/>
      <c r="B126" s="420">
        <f>+'Ark1'!C181</f>
        <v>2022</v>
      </c>
      <c r="C126" s="45">
        <f>+'Ark1'!E181</f>
        <v>11</v>
      </c>
      <c r="D126" s="371">
        <f>+'Ark1'!Q181</f>
        <v>540</v>
      </c>
      <c r="E126" s="409"/>
      <c r="F126" s="371">
        <f>+'Ark1'!R181</f>
        <v>2327</v>
      </c>
      <c r="G126" s="409"/>
      <c r="H126" s="102">
        <f>+'Ark1'!AG181</f>
        <v>2.4043873121535846</v>
      </c>
      <c r="I126" s="414"/>
      <c r="J126" s="102">
        <f>+'Ark1'!AH181</f>
        <v>3.4808766652342071</v>
      </c>
      <c r="K126" s="101"/>
      <c r="L126" s="375">
        <f>+'Ark1'!AI181</f>
        <v>0</v>
      </c>
      <c r="M126" s="375"/>
      <c r="N126" s="375"/>
      <c r="O126" s="101"/>
      <c r="P126" s="135">
        <f>+IF(F126=0,"",'Ark1'!U181)</f>
        <v>34.982724538031803</v>
      </c>
      <c r="Q126" s="404"/>
      <c r="R126" s="406"/>
      <c r="S126" s="148" t="str">
        <f>+IF(L126=0,"",'Ark1'!AJ181)</f>
        <v/>
      </c>
      <c r="T126" s="416"/>
      <c r="U126" s="22" t="str">
        <f>+IF(L126=0,"",'Ark1'!AL181)</f>
        <v/>
      </c>
      <c r="V126" s="406"/>
      <c r="W126" s="66">
        <f>+IF(F126=0,"",'Ark1'!S181)</f>
        <v>7.8233777395788557</v>
      </c>
      <c r="X126" s="25"/>
      <c r="Y126" s="416"/>
      <c r="Z126" s="39">
        <f>+'Ark1'!T181</f>
        <v>7.5900300816501955</v>
      </c>
      <c r="AA126" s="409"/>
      <c r="AB126" s="39">
        <f>+'Ark1'!W181</f>
        <v>31.456811345079497</v>
      </c>
      <c r="AC126" s="102">
        <f>+'Ark1'!X181</f>
        <v>98.75376020627418</v>
      </c>
      <c r="AD126" s="102">
        <f>+'Ark1'!Y181</f>
        <v>92.049849591749037</v>
      </c>
      <c r="AE126" s="102">
        <f>+'Ark1'!Z181</f>
        <v>8.1143695596404672</v>
      </c>
      <c r="AF126" s="102">
        <f>+'Ark1'!AA181</f>
        <v>1.7252651560273364</v>
      </c>
      <c r="AG126" s="39">
        <f>+'Ark1'!AB181</f>
        <v>2.3021531650794405</v>
      </c>
      <c r="AH126" s="39">
        <f>+'Ark1'!AC181</f>
        <v>76.552271532273309</v>
      </c>
      <c r="AI126" s="39">
        <f t="shared" si="21"/>
        <v>4.4715627574842083</v>
      </c>
      <c r="AJ126" s="102"/>
      <c r="AK126" s="25"/>
      <c r="AU126"/>
      <c r="AY126"/>
      <c r="AZ126"/>
      <c r="BA126"/>
      <c r="BB126"/>
      <c r="BC126"/>
      <c r="BD126"/>
      <c r="BH126"/>
      <c r="BI126"/>
      <c r="BJ126"/>
    </row>
    <row r="127" spans="1:62" ht="15.6">
      <c r="A127" s="25"/>
      <c r="B127" s="420">
        <f>+'Ark1'!C182</f>
        <v>2022</v>
      </c>
      <c r="C127" s="45">
        <f>+'Ark1'!E182</f>
        <v>12</v>
      </c>
      <c r="D127" s="371">
        <f>+'Ark1'!Q182</f>
        <v>309</v>
      </c>
      <c r="E127" s="409"/>
      <c r="F127" s="371">
        <f>+'Ark1'!R182</f>
        <v>1166</v>
      </c>
      <c r="G127" s="409"/>
      <c r="H127" s="102">
        <f>+'Ark1'!AG182</f>
        <v>1.2015261382737317</v>
      </c>
      <c r="I127" s="414"/>
      <c r="J127" s="102">
        <f>+'Ark1'!AH182</f>
        <v>1.5437392795883365</v>
      </c>
      <c r="K127" s="101"/>
      <c r="L127" s="375">
        <f>+'Ark1'!AI182</f>
        <v>67</v>
      </c>
      <c r="M127" s="375"/>
      <c r="N127" s="375"/>
      <c r="O127" s="101"/>
      <c r="P127" s="135">
        <f>+IF(F127=0,"",'Ark1'!U182)</f>
        <v>34.888336192109811</v>
      </c>
      <c r="Q127" s="404"/>
      <c r="R127" s="406"/>
      <c r="S127" s="148">
        <f>+IF(L127=0,"",'Ark1'!AJ182)</f>
        <v>116.86567164179102</v>
      </c>
      <c r="T127" s="416"/>
      <c r="U127" s="22">
        <f>+IF(L127=0,"",'Ark1'!AL182)</f>
        <v>21.828432338892217</v>
      </c>
      <c r="V127" s="406"/>
      <c r="W127" s="66">
        <f>+IF(F127=0,"",'Ark1'!S182)</f>
        <v>8.0188679245283012</v>
      </c>
      <c r="X127" s="25"/>
      <c r="Y127" s="416"/>
      <c r="Z127" s="39">
        <f>+'Ark1'!T182</f>
        <v>7.603773584905662</v>
      </c>
      <c r="AA127" s="409"/>
      <c r="AB127" s="39">
        <f>+'Ark1'!W182</f>
        <v>31.389365351629497</v>
      </c>
      <c r="AC127" s="102">
        <f>+'Ark1'!X182</f>
        <v>98.027444253859358</v>
      </c>
      <c r="AD127" s="102">
        <f>+'Ark1'!Y182</f>
        <v>91.766723842195546</v>
      </c>
      <c r="AE127" s="102">
        <f>+'Ark1'!Z182</f>
        <v>8.5708749997243743</v>
      </c>
      <c r="AF127" s="102">
        <f>+'Ark1'!AA182</f>
        <v>1.6979416722967149</v>
      </c>
      <c r="AG127" s="39">
        <f>+'Ark1'!AB182</f>
        <v>2.3364043044709977</v>
      </c>
      <c r="AH127" s="39">
        <f>+'Ark1'!AC182</f>
        <v>75.599299978020781</v>
      </c>
      <c r="AI127" s="39">
        <f t="shared" si="21"/>
        <v>4.350780748663106</v>
      </c>
      <c r="AJ127" s="102"/>
      <c r="AK127" s="25"/>
      <c r="AU127"/>
      <c r="AY127"/>
      <c r="AZ127"/>
      <c r="BA127"/>
      <c r="BB127"/>
      <c r="BC127"/>
      <c r="BD127"/>
      <c r="BH127"/>
      <c r="BI127"/>
      <c r="BJ127"/>
    </row>
    <row r="128" spans="1:62" ht="15.6">
      <c r="A128" s="25"/>
      <c r="B128" s="420">
        <f>+'Ark1'!C183</f>
        <v>2022</v>
      </c>
      <c r="C128" s="45">
        <f>+'Ark1'!E183</f>
        <v>13</v>
      </c>
      <c r="D128" s="371">
        <f>+'Ark1'!Q183</f>
        <v>164</v>
      </c>
      <c r="E128" s="409"/>
      <c r="F128" s="371">
        <f>+'Ark1'!R183</f>
        <v>593</v>
      </c>
      <c r="G128" s="409"/>
      <c r="H128" s="102">
        <f>+'Ark1'!AG183</f>
        <v>0.5844797698081986</v>
      </c>
      <c r="I128" s="414"/>
      <c r="J128" s="102">
        <f>+'Ark1'!AH183</f>
        <v>0</v>
      </c>
      <c r="K128" s="101"/>
      <c r="L128" s="375">
        <f>+'Ark1'!AI183</f>
        <v>0</v>
      </c>
      <c r="M128" s="375"/>
      <c r="N128" s="375"/>
      <c r="O128" s="101"/>
      <c r="P128" s="135">
        <f>+IF(F128=0,"",'Ark1'!U183)</f>
        <v>33.370320404721781</v>
      </c>
      <c r="Q128" s="404"/>
      <c r="R128" s="406"/>
      <c r="S128" s="148" t="str">
        <f>+IF(L128=0,"",'Ark1'!AJ183)</f>
        <v/>
      </c>
      <c r="T128" s="416"/>
      <c r="U128" s="22" t="str">
        <f>+IF(L128=0,"",'Ark1'!AL183)</f>
        <v/>
      </c>
      <c r="V128" s="406"/>
      <c r="W128" s="66">
        <f>+IF(F128=0,"",'Ark1'!S183)</f>
        <v>7.4586846543001695</v>
      </c>
      <c r="X128" s="25"/>
      <c r="Y128" s="416"/>
      <c r="Z128" s="39">
        <f>+'Ark1'!T183</f>
        <v>6.8313659359190551</v>
      </c>
      <c r="AA128" s="409"/>
      <c r="AB128" s="39">
        <f>+'Ark1'!W183</f>
        <v>23.946037099494095</v>
      </c>
      <c r="AC128" s="102">
        <f>+'Ark1'!X183</f>
        <v>98.313659359190567</v>
      </c>
      <c r="AD128" s="102">
        <f>+'Ark1'!Y183</f>
        <v>86.172006745362566</v>
      </c>
      <c r="AE128" s="102">
        <f>+'Ark1'!Z183</f>
        <v>8.8476821822735321</v>
      </c>
      <c r="AF128" s="102">
        <f>+'Ark1'!AA183</f>
        <v>2.3956247971427538</v>
      </c>
      <c r="AG128" s="39">
        <f>+'Ark1'!AB183</f>
        <v>2.657242669835489</v>
      </c>
      <c r="AH128" s="39">
        <f>+'Ark1'!AC183</f>
        <v>80.20383408180102</v>
      </c>
      <c r="AI128" s="39">
        <f t="shared" si="21"/>
        <v>4.4740221569070799</v>
      </c>
      <c r="AJ128" s="102"/>
      <c r="AK128" s="25"/>
      <c r="AU128"/>
      <c r="AY128"/>
      <c r="AZ128"/>
      <c r="BA128"/>
      <c r="BB128"/>
      <c r="BC128"/>
      <c r="BD128"/>
      <c r="BH128"/>
      <c r="BI128"/>
      <c r="BJ128"/>
    </row>
    <row r="129" spans="1:62" ht="15.6">
      <c r="A129" s="25"/>
      <c r="B129" s="420">
        <f>+'Ark1'!C184</f>
        <v>2022</v>
      </c>
      <c r="C129" s="45">
        <f>+'Ark1'!E184</f>
        <v>14</v>
      </c>
      <c r="D129" s="371">
        <f>+'Ark1'!Q184</f>
        <v>213</v>
      </c>
      <c r="E129" s="409"/>
      <c r="F129" s="371">
        <f>+'Ark1'!R184</f>
        <v>588</v>
      </c>
      <c r="G129" s="409"/>
      <c r="H129" s="102">
        <f>+'Ark1'!AG184</f>
        <v>0.59464612502119985</v>
      </c>
      <c r="I129" s="414"/>
      <c r="J129" s="102">
        <f>+'Ark1'!AH184</f>
        <v>1.0204081632653061</v>
      </c>
      <c r="K129" s="101"/>
      <c r="L129" s="375">
        <f>+'Ark1'!AI184</f>
        <v>35</v>
      </c>
      <c r="M129" s="375"/>
      <c r="N129" s="375"/>
      <c r="O129" s="101"/>
      <c r="P129" s="135">
        <f>+IF(F129=0,"",'Ark1'!U184)</f>
        <v>34.239455782312959</v>
      </c>
      <c r="Q129" s="404"/>
      <c r="R129" s="406"/>
      <c r="S129" s="148">
        <f>+IF(L129=0,"",'Ark1'!AJ184)</f>
        <v>119.21142857142856</v>
      </c>
      <c r="T129" s="416"/>
      <c r="U129" s="22">
        <f>+IF(L129=0,"",'Ark1'!AL184)</f>
        <v>22.514129232165399</v>
      </c>
      <c r="V129" s="406"/>
      <c r="W129" s="66">
        <f>+IF(F129=0,"",'Ark1'!S184)</f>
        <v>7.5850340136054433</v>
      </c>
      <c r="X129" s="25"/>
      <c r="Y129" s="416"/>
      <c r="Z129" s="39">
        <f>+'Ark1'!T184</f>
        <v>7.3044217687074848</v>
      </c>
      <c r="AA129" s="409"/>
      <c r="AB129" s="39">
        <f>+'Ark1'!W184</f>
        <v>29.761904761904777</v>
      </c>
      <c r="AC129" s="102">
        <f>+'Ark1'!X184</f>
        <v>99.149659863945573</v>
      </c>
      <c r="AD129" s="102">
        <f>+'Ark1'!Y184</f>
        <v>90.136054421768677</v>
      </c>
      <c r="AE129" s="102">
        <f>+'Ark1'!Z184</f>
        <v>8.6958689685845467</v>
      </c>
      <c r="AF129" s="102">
        <f>+'Ark1'!AA184</f>
        <v>2.0407199523729713</v>
      </c>
      <c r="AG129" s="39">
        <f>+'Ark1'!AB184</f>
        <v>2.3927713216313324</v>
      </c>
      <c r="AH129" s="39">
        <f>+'Ark1'!AC184</f>
        <v>76.894808330061679</v>
      </c>
      <c r="AI129" s="39">
        <f t="shared" si="21"/>
        <v>4.5140807174887927</v>
      </c>
      <c r="AJ129" s="102"/>
      <c r="AK129" s="25"/>
      <c r="AU129"/>
      <c r="AY129"/>
      <c r="AZ129"/>
      <c r="BA129"/>
      <c r="BB129"/>
      <c r="BC129"/>
      <c r="BD129"/>
      <c r="BH129"/>
      <c r="BI129"/>
      <c r="BJ129"/>
    </row>
    <row r="130" spans="1:62" ht="15.6">
      <c r="A130" s="25"/>
      <c r="B130" s="420">
        <f>+'Ark1'!C185</f>
        <v>2022</v>
      </c>
      <c r="C130" s="45">
        <f>+'Ark1'!E185</f>
        <v>15</v>
      </c>
      <c r="D130" s="371">
        <f>+'Ark1'!Q185</f>
        <v>0</v>
      </c>
      <c r="E130" s="409"/>
      <c r="F130" s="371">
        <f>+'Ark1'!R185</f>
        <v>0</v>
      </c>
      <c r="G130" s="409"/>
      <c r="H130" s="102">
        <f>+'Ark1'!AG185</f>
        <v>0</v>
      </c>
      <c r="I130" s="414"/>
      <c r="J130" s="102">
        <f>+'Ark1'!AH185</f>
        <v>0</v>
      </c>
      <c r="K130" s="101"/>
      <c r="L130" s="375">
        <f>+'Ark1'!AI185</f>
        <v>0</v>
      </c>
      <c r="M130" s="375"/>
      <c r="N130" s="375"/>
      <c r="O130" s="101"/>
      <c r="P130" s="135" t="str">
        <f>+IF(F130=0,"",'Ark1'!U185)</f>
        <v/>
      </c>
      <c r="Q130" s="404"/>
      <c r="R130" s="406"/>
      <c r="S130" s="148" t="str">
        <f>+IF(L130=0,"",'Ark1'!AJ185)</f>
        <v/>
      </c>
      <c r="T130" s="416"/>
      <c r="U130" s="22" t="str">
        <f>+IF(L130=0,"",'Ark1'!AL185)</f>
        <v/>
      </c>
      <c r="V130" s="406"/>
      <c r="W130" s="66" t="str">
        <f>+IF(F130=0,"",'Ark1'!S185)</f>
        <v/>
      </c>
      <c r="X130" s="25"/>
      <c r="Y130" s="416"/>
      <c r="Z130" s="39">
        <f>+'Ark1'!T185</f>
        <v>0</v>
      </c>
      <c r="AA130" s="409"/>
      <c r="AB130" s="39">
        <f>+'Ark1'!W185</f>
        <v>0</v>
      </c>
      <c r="AC130" s="102">
        <f>+'Ark1'!X185</f>
        <v>0</v>
      </c>
      <c r="AD130" s="102">
        <f>+'Ark1'!Y185</f>
        <v>0</v>
      </c>
      <c r="AE130" s="102">
        <f>+'Ark1'!Z185</f>
        <v>0</v>
      </c>
      <c r="AF130" s="102">
        <f>+'Ark1'!AA185</f>
        <v>0</v>
      </c>
      <c r="AG130" s="39">
        <f>+'Ark1'!AB185</f>
        <v>0</v>
      </c>
      <c r="AH130" s="39">
        <f>+'Ark1'!AC185</f>
        <v>0</v>
      </c>
      <c r="AI130" s="39" t="e">
        <f t="shared" si="21"/>
        <v>#DIV/0!</v>
      </c>
      <c r="AJ130" s="102"/>
      <c r="AK130" s="25"/>
      <c r="AU130"/>
      <c r="AY130"/>
      <c r="AZ130"/>
      <c r="BA130"/>
      <c r="BB130"/>
      <c r="BC130"/>
      <c r="BD130"/>
      <c r="BH130"/>
      <c r="BI130"/>
      <c r="BJ130"/>
    </row>
    <row r="131" spans="1:62" ht="15.6">
      <c r="A131" s="25"/>
      <c r="B131" s="420">
        <f>+'Ark1'!C186</f>
        <v>2022</v>
      </c>
      <c r="C131" s="45">
        <f>+'Ark1'!E186</f>
        <v>16</v>
      </c>
      <c r="D131" s="371">
        <f>+'Ark1'!Q186</f>
        <v>32</v>
      </c>
      <c r="E131" s="409"/>
      <c r="F131" s="371">
        <f>+'Ark1'!R186</f>
        <v>70</v>
      </c>
      <c r="G131" s="409"/>
      <c r="H131" s="102">
        <f>+'Ark1'!AG186</f>
        <v>7.6681846031353612E-2</v>
      </c>
      <c r="I131" s="414"/>
      <c r="J131" s="102">
        <f>+'Ark1'!AH186</f>
        <v>0</v>
      </c>
      <c r="K131" s="101"/>
      <c r="L131" s="375">
        <f>+'Ark1'!AI186</f>
        <v>40</v>
      </c>
      <c r="M131" s="375"/>
      <c r="N131" s="375"/>
      <c r="O131" s="101"/>
      <c r="P131" s="135">
        <f>+IF(F131=0,"",'Ark1'!U186)</f>
        <v>37.088571428571456</v>
      </c>
      <c r="Q131" s="404"/>
      <c r="R131" s="406"/>
      <c r="S131" s="148">
        <f>+IF(L131=0,"",'Ark1'!AJ186)</f>
        <v>117.91749999999998</v>
      </c>
      <c r="T131" s="416"/>
      <c r="U131" s="22">
        <f>+IF(L131=0,"",'Ark1'!AL186)</f>
        <v>22.454964601530119</v>
      </c>
      <c r="V131" s="406"/>
      <c r="W131" s="66">
        <f>+IF(F131=0,"",'Ark1'!S186)</f>
        <v>8.3142857142857185</v>
      </c>
      <c r="X131" s="25"/>
      <c r="Y131" s="416"/>
      <c r="Z131" s="39">
        <f>+'Ark1'!T186</f>
        <v>8.0428571428571445</v>
      </c>
      <c r="AA131" s="409"/>
      <c r="AB131" s="39">
        <f>+'Ark1'!W186</f>
        <v>42.857142857142847</v>
      </c>
      <c r="AC131" s="102">
        <f>+'Ark1'!X186</f>
        <v>100</v>
      </c>
      <c r="AD131" s="102">
        <f>+'Ark1'!Y186</f>
        <v>97.142857142857125</v>
      </c>
      <c r="AE131" s="102">
        <f>+'Ark1'!Z186</f>
        <v>8.1734158422663938</v>
      </c>
      <c r="AF131" s="102">
        <f>+'Ark1'!AA186</f>
        <v>1.8325848812370935</v>
      </c>
      <c r="AG131" s="39">
        <f>+'Ark1'!AB186</f>
        <v>2.1343163126511926</v>
      </c>
      <c r="AH131" s="39">
        <f>+'Ark1'!AC186</f>
        <v>80.663489460215459</v>
      </c>
      <c r="AI131" s="39">
        <f t="shared" si="21"/>
        <v>4.4608247422680423</v>
      </c>
      <c r="AJ131" s="102"/>
      <c r="AK131" s="25"/>
      <c r="AU131"/>
      <c r="AY131"/>
      <c r="AZ131"/>
      <c r="BA131"/>
      <c r="BB131"/>
      <c r="BC131"/>
      <c r="BD131"/>
      <c r="BH131"/>
      <c r="BI131"/>
      <c r="BJ131"/>
    </row>
    <row r="132" spans="1:62" ht="15.6">
      <c r="A132" s="25"/>
      <c r="B132" s="420">
        <f>+'Ark1'!C187</f>
        <v>2022</v>
      </c>
      <c r="C132" s="45">
        <f>+'Ark1'!E187</f>
        <v>17</v>
      </c>
      <c r="D132" s="371">
        <f>+'Ark1'!Q187</f>
        <v>63</v>
      </c>
      <c r="E132" s="409"/>
      <c r="F132" s="371">
        <f>+'Ark1'!R187</f>
        <v>164</v>
      </c>
      <c r="G132" s="409"/>
      <c r="H132" s="102">
        <f>+'Ark1'!AG187</f>
        <v>0.16681742477485653</v>
      </c>
      <c r="I132" s="414"/>
      <c r="J132" s="102">
        <f>+'Ark1'!AH187</f>
        <v>0.6097560975609756</v>
      </c>
      <c r="K132" s="101"/>
      <c r="L132" s="375">
        <f>+'Ark1'!AI187</f>
        <v>0</v>
      </c>
      <c r="M132" s="375"/>
      <c r="N132" s="375"/>
      <c r="O132" s="101"/>
      <c r="P132" s="135">
        <f>+IF(F132=0,"",'Ark1'!U187)</f>
        <v>34.438414634146355</v>
      </c>
      <c r="Q132" s="404"/>
      <c r="R132" s="406"/>
      <c r="S132" s="148" t="str">
        <f>+IF(L132=0,"",'Ark1'!AJ187)</f>
        <v/>
      </c>
      <c r="T132" s="416"/>
      <c r="U132" s="22" t="str">
        <f>+IF(L132=0,"",'Ark1'!AL187)</f>
        <v/>
      </c>
      <c r="V132" s="406"/>
      <c r="W132" s="66">
        <f>+IF(F132=0,"",'Ark1'!S187)</f>
        <v>7.5975609756097553</v>
      </c>
      <c r="X132" s="25"/>
      <c r="Y132" s="416"/>
      <c r="Z132" s="39">
        <f>+'Ark1'!T187</f>
        <v>7.0975609756097553</v>
      </c>
      <c r="AA132" s="409"/>
      <c r="AB132" s="39">
        <f>+'Ark1'!W187</f>
        <v>25</v>
      </c>
      <c r="AC132" s="102">
        <f>+'Ark1'!X187</f>
        <v>100</v>
      </c>
      <c r="AD132" s="102">
        <f>+'Ark1'!Y187</f>
        <v>94.512195121951237</v>
      </c>
      <c r="AE132" s="102">
        <f>+'Ark1'!Z187</f>
        <v>7.5788891601110224</v>
      </c>
      <c r="AF132" s="102">
        <f>+'Ark1'!AA187</f>
        <v>1.6701084826570236</v>
      </c>
      <c r="AG132" s="39">
        <f>+'Ark1'!AB187</f>
        <v>2.2339386419591003</v>
      </c>
      <c r="AH132" s="39">
        <f>+'Ark1'!AC187</f>
        <v>75.783037601349363</v>
      </c>
      <c r="AI132" s="39">
        <f t="shared" si="21"/>
        <v>4.5328250401284134</v>
      </c>
      <c r="AJ132" s="102"/>
      <c r="AK132" s="25"/>
      <c r="AU132"/>
      <c r="AY132"/>
      <c r="AZ132"/>
      <c r="BA132"/>
      <c r="BB132"/>
      <c r="BC132"/>
      <c r="BD132"/>
      <c r="BH132"/>
      <c r="BI132"/>
      <c r="BJ132"/>
    </row>
    <row r="133" spans="1:62" ht="15.6">
      <c r="A133" s="25"/>
      <c r="B133" s="420">
        <f>+'Ark1'!C188</f>
        <v>2022</v>
      </c>
      <c r="C133" s="45">
        <f>+'Ark1'!E188</f>
        <v>18</v>
      </c>
      <c r="D133" s="371">
        <f>+'Ark1'!Q188</f>
        <v>106</v>
      </c>
      <c r="E133" s="409"/>
      <c r="F133" s="371">
        <f>+'Ark1'!R188</f>
        <v>270</v>
      </c>
      <c r="G133" s="409"/>
      <c r="H133" s="102">
        <f>+'Ark1'!AG188</f>
        <v>0.29419518041572212</v>
      </c>
      <c r="I133" s="414"/>
      <c r="J133" s="102">
        <f>+'Ark1'!AH188</f>
        <v>0</v>
      </c>
      <c r="K133" s="101"/>
      <c r="L133" s="375">
        <f>+'Ark1'!AI188</f>
        <v>67</v>
      </c>
      <c r="M133" s="375"/>
      <c r="N133" s="375"/>
      <c r="O133" s="101"/>
      <c r="P133" s="135">
        <f>+IF(F133=0,"",'Ark1'!U188)</f>
        <v>36.890740740740725</v>
      </c>
      <c r="Q133" s="404"/>
      <c r="R133" s="406"/>
      <c r="S133" s="148">
        <f>+IF(L133=0,"",'Ark1'!AJ188)</f>
        <v>117.86716417910451</v>
      </c>
      <c r="T133" s="416"/>
      <c r="U133" s="22">
        <f>+IF(L133=0,"",'Ark1'!AL188)</f>
        <v>24.094748293546598</v>
      </c>
      <c r="V133" s="406"/>
      <c r="W133" s="66">
        <f>+IF(F133=0,"",'Ark1'!S188)</f>
        <v>8.3222222222222229</v>
      </c>
      <c r="X133" s="25"/>
      <c r="Y133" s="416"/>
      <c r="Z133" s="39">
        <f>+'Ark1'!T188</f>
        <v>8.129629629629628</v>
      </c>
      <c r="AA133" s="409"/>
      <c r="AB133" s="39">
        <f>+'Ark1'!W188</f>
        <v>44.814814814814824</v>
      </c>
      <c r="AC133" s="102">
        <f>+'Ark1'!X188</f>
        <v>99.259259259259238</v>
      </c>
      <c r="AD133" s="102">
        <f>+'Ark1'!Y188</f>
        <v>95.555555555555557</v>
      </c>
      <c r="AE133" s="102">
        <f>+'Ark1'!Z188</f>
        <v>8.2508062124260011</v>
      </c>
      <c r="AF133" s="102">
        <f>+'Ark1'!AA188</f>
        <v>1.7202138827684004</v>
      </c>
      <c r="AG133" s="39">
        <f>+'Ark1'!AB188</f>
        <v>2.3065630700588104</v>
      </c>
      <c r="AH133" s="39">
        <f>+'Ark1'!AC188</f>
        <v>74.840622114085249</v>
      </c>
      <c r="AI133" s="39">
        <f t="shared" si="21"/>
        <v>4.4327992879394724</v>
      </c>
      <c r="AJ133" s="102"/>
      <c r="AK133" s="25"/>
      <c r="AU133"/>
      <c r="AY133"/>
      <c r="AZ133"/>
      <c r="BA133"/>
      <c r="BB133"/>
      <c r="BC133"/>
      <c r="BD133"/>
      <c r="BH133"/>
      <c r="BI133"/>
      <c r="BJ133"/>
    </row>
    <row r="134" spans="1:62" ht="15.6">
      <c r="A134" s="25"/>
      <c r="B134" s="420">
        <f>+'Ark1'!C189</f>
        <v>2022</v>
      </c>
      <c r="C134" s="45">
        <f>+'Ark1'!E189</f>
        <v>19</v>
      </c>
      <c r="D134" s="371">
        <f>+'Ark1'!Q189</f>
        <v>157</v>
      </c>
      <c r="E134" s="409"/>
      <c r="F134" s="371">
        <f>+'Ark1'!R189</f>
        <v>332</v>
      </c>
      <c r="G134" s="409"/>
      <c r="H134" s="102">
        <f>+'Ark1'!AG189</f>
        <v>0.35857815860659525</v>
      </c>
      <c r="I134" s="414"/>
      <c r="J134" s="102">
        <f>+'Ark1'!AH189</f>
        <v>0.3012048192771084</v>
      </c>
      <c r="K134" s="101"/>
      <c r="L134" s="375">
        <f>+'Ark1'!AI189</f>
        <v>0</v>
      </c>
      <c r="M134" s="375"/>
      <c r="N134" s="375"/>
      <c r="O134" s="101"/>
      <c r="P134" s="135">
        <f>+IF(F134=0,"",'Ark1'!U189)</f>
        <v>36.567168674698792</v>
      </c>
      <c r="Q134" s="404"/>
      <c r="R134" s="406"/>
      <c r="S134" s="148" t="str">
        <f>+IF(L134=0,"",'Ark1'!AJ189)</f>
        <v/>
      </c>
      <c r="T134" s="416"/>
      <c r="U134" s="22" t="str">
        <f>+IF(L134=0,"",'Ark1'!AL189)</f>
        <v/>
      </c>
      <c r="V134" s="406"/>
      <c r="W134" s="66">
        <f>+IF(F134=0,"",'Ark1'!S189)</f>
        <v>7.8855421686747009</v>
      </c>
      <c r="X134" s="25"/>
      <c r="Y134" s="416"/>
      <c r="Z134" s="39">
        <f>+'Ark1'!T189</f>
        <v>7.4548192771084318</v>
      </c>
      <c r="AA134" s="409"/>
      <c r="AB134" s="39">
        <f>+'Ark1'!W189</f>
        <v>34.939759036144579</v>
      </c>
      <c r="AC134" s="102">
        <f>+'Ark1'!X189</f>
        <v>97.289156626506013</v>
      </c>
      <c r="AD134" s="102">
        <f>+'Ark1'!Y189</f>
        <v>91.265060240963876</v>
      </c>
      <c r="AE134" s="102">
        <f>+'Ark1'!Z189</f>
        <v>9.7621151388209526</v>
      </c>
      <c r="AF134" s="102">
        <f>+'Ark1'!AA189</f>
        <v>2.0311212720356653</v>
      </c>
      <c r="AG134" s="39">
        <f>+'Ark1'!AB189</f>
        <v>2.544970405511545</v>
      </c>
      <c r="AH134" s="39">
        <f>+'Ark1'!AC189</f>
        <v>73.352863799267311</v>
      </c>
      <c r="AI134" s="39">
        <f t="shared" si="21"/>
        <v>4.6372421695951092</v>
      </c>
      <c r="AJ134" s="102"/>
      <c r="AK134" s="25"/>
      <c r="AU134"/>
      <c r="AY134"/>
      <c r="AZ134"/>
      <c r="BA134"/>
      <c r="BB134"/>
      <c r="BC134"/>
      <c r="BD134"/>
      <c r="BH134"/>
      <c r="BI134"/>
      <c r="BJ134"/>
    </row>
    <row r="135" spans="1:62" ht="15.6">
      <c r="A135" s="25"/>
      <c r="B135" s="420">
        <f>+'Ark1'!C190</f>
        <v>2022</v>
      </c>
      <c r="C135" s="45">
        <f>+'Ark1'!E190</f>
        <v>20</v>
      </c>
      <c r="D135" s="371">
        <f>+'Ark1'!Q190</f>
        <v>73</v>
      </c>
      <c r="E135" s="409"/>
      <c r="F135" s="371">
        <f>+'Ark1'!R190</f>
        <v>201</v>
      </c>
      <c r="G135" s="409"/>
      <c r="H135" s="102">
        <f>+'Ark1'!AG190</f>
        <v>0.19599326928212521</v>
      </c>
      <c r="I135" s="414"/>
      <c r="J135" s="102">
        <f>+'Ark1'!AH190</f>
        <v>0.49751243781094517</v>
      </c>
      <c r="K135" s="101"/>
      <c r="L135" s="375">
        <f>+'Ark1'!AI190</f>
        <v>65</v>
      </c>
      <c r="M135" s="375"/>
      <c r="N135" s="375"/>
      <c r="O135" s="101"/>
      <c r="P135" s="135">
        <f>+IF(F135=0,"",'Ark1'!U190)</f>
        <v>33.013432835820886</v>
      </c>
      <c r="Q135" s="404"/>
      <c r="R135" s="406"/>
      <c r="S135" s="148">
        <f>+IF(L135=0,"",'Ark1'!AJ190)</f>
        <v>116.4846153846154</v>
      </c>
      <c r="T135" s="416"/>
      <c r="U135" s="22">
        <f>+IF(L135=0,"",'Ark1'!AL190)</f>
        <v>22.167534371804848</v>
      </c>
      <c r="V135" s="406"/>
      <c r="W135" s="66">
        <f>+IF(F135=0,"",'Ark1'!S190)</f>
        <v>7.218905472636818</v>
      </c>
      <c r="X135" s="25"/>
      <c r="Y135" s="416"/>
      <c r="Z135" s="39">
        <f>+'Ark1'!T190</f>
        <v>7.0099502487562191</v>
      </c>
      <c r="AA135" s="409"/>
      <c r="AB135" s="39">
        <f>+'Ark1'!W190</f>
        <v>26.368159203980099</v>
      </c>
      <c r="AC135" s="102">
        <f>+'Ark1'!X190</f>
        <v>98.507462686567166</v>
      </c>
      <c r="AD135" s="102">
        <f>+'Ark1'!Y190</f>
        <v>82.08955223880595</v>
      </c>
      <c r="AE135" s="102">
        <f>+'Ark1'!Z190</f>
        <v>9.4350077794206726</v>
      </c>
      <c r="AF135" s="102">
        <f>+'Ark1'!AA190</f>
        <v>2.5396048574257755</v>
      </c>
      <c r="AG135" s="39">
        <f>+'Ark1'!AB190</f>
        <v>2.5606864163536205</v>
      </c>
      <c r="AH135" s="39">
        <f>+'Ark1'!AC190</f>
        <v>77.648547331331102</v>
      </c>
      <c r="AI135" s="39">
        <f t="shared" si="21"/>
        <v>4.573190902825635</v>
      </c>
      <c r="AJ135" s="102"/>
      <c r="AK135" s="25"/>
      <c r="AU135"/>
      <c r="AY135"/>
      <c r="AZ135"/>
      <c r="BA135"/>
      <c r="BB135"/>
      <c r="BC135"/>
      <c r="BD135"/>
      <c r="BH135"/>
      <c r="BI135"/>
      <c r="BJ135"/>
    </row>
    <row r="136" spans="1:62" ht="15.6">
      <c r="A136" s="25"/>
      <c r="B136" s="420">
        <f>+'Ark1'!C191</f>
        <v>2022</v>
      </c>
      <c r="C136" s="45">
        <f>+'Ark1'!E191</f>
        <v>21</v>
      </c>
      <c r="D136" s="371">
        <f>+'Ark1'!Q191</f>
        <v>80</v>
      </c>
      <c r="E136" s="409"/>
      <c r="F136" s="371">
        <f>+'Ark1'!R191</f>
        <v>197</v>
      </c>
      <c r="G136" s="409"/>
      <c r="H136" s="102">
        <f>+'Ark1'!AG191</f>
        <v>0.20970101319366935</v>
      </c>
      <c r="I136" s="414"/>
      <c r="J136" s="102">
        <f>+'Ark1'!AH191</f>
        <v>2.5380710659898478</v>
      </c>
      <c r="K136" s="101"/>
      <c r="L136" s="375">
        <f>+'Ark1'!AI191</f>
        <v>0</v>
      </c>
      <c r="M136" s="375"/>
      <c r="N136" s="375"/>
      <c r="O136" s="101"/>
      <c r="P136" s="135">
        <f>+IF(F136=0,"",'Ark1'!U191)</f>
        <v>36.039593908629421</v>
      </c>
      <c r="Q136" s="404"/>
      <c r="R136" s="406"/>
      <c r="S136" s="148" t="str">
        <f>+IF(L136=0,"",'Ark1'!AJ191)</f>
        <v/>
      </c>
      <c r="T136" s="416"/>
      <c r="U136" s="22" t="str">
        <f>+IF(L136=0,"",'Ark1'!AL191)</f>
        <v/>
      </c>
      <c r="V136" s="406"/>
      <c r="W136" s="66">
        <f>+IF(F136=0,"",'Ark1'!S191)</f>
        <v>7.7360406091370564</v>
      </c>
      <c r="X136" s="25"/>
      <c r="Y136" s="416"/>
      <c r="Z136" s="39">
        <f>+'Ark1'!T191</f>
        <v>7.5939086294416258</v>
      </c>
      <c r="AA136" s="409"/>
      <c r="AB136" s="39">
        <f>+'Ark1'!W191</f>
        <v>31.47208121827412</v>
      </c>
      <c r="AC136" s="102">
        <f>+'Ark1'!X191</f>
        <v>98.477157360406096</v>
      </c>
      <c r="AD136" s="102">
        <f>+'Ark1'!Y191</f>
        <v>91.878172588832513</v>
      </c>
      <c r="AE136" s="102">
        <f>+'Ark1'!Z191</f>
        <v>8.9699926057818367</v>
      </c>
      <c r="AF136" s="102">
        <f>+'Ark1'!AA191</f>
        <v>1.9094662816044703</v>
      </c>
      <c r="AG136" s="39">
        <f>+'Ark1'!AB191</f>
        <v>2.6596369073542845</v>
      </c>
      <c r="AH136" s="39">
        <f>+'Ark1'!AC191</f>
        <v>74.949970027148353</v>
      </c>
      <c r="AI136" s="39">
        <f t="shared" si="21"/>
        <v>4.6586614173228318</v>
      </c>
      <c r="AJ136" s="102"/>
      <c r="AK136" s="25"/>
      <c r="AU136"/>
      <c r="AY136"/>
      <c r="AZ136"/>
      <c r="BA136"/>
      <c r="BB136"/>
      <c r="BC136"/>
      <c r="BD136"/>
      <c r="BH136"/>
      <c r="BI136"/>
      <c r="BJ136"/>
    </row>
    <row r="137" spans="1:62" ht="15.6">
      <c r="A137" s="25"/>
      <c r="B137" s="420">
        <f>+'Ark1'!C192</f>
        <v>2022</v>
      </c>
      <c r="C137" s="45">
        <f>+'Ark1'!E192</f>
        <v>22</v>
      </c>
      <c r="D137" s="371">
        <f>+'Ark1'!Q192</f>
        <v>243</v>
      </c>
      <c r="E137" s="409"/>
      <c r="F137" s="371">
        <f>+'Ark1'!R192</f>
        <v>739</v>
      </c>
      <c r="G137" s="409"/>
      <c r="H137" s="102">
        <f>+'Ark1'!AG192</f>
        <v>0.75544998233130556</v>
      </c>
      <c r="I137" s="414"/>
      <c r="J137" s="102">
        <f>+'Ark1'!AH192</f>
        <v>1.7591339648173212</v>
      </c>
      <c r="K137" s="101"/>
      <c r="L137" s="375">
        <f>+'Ark1'!AI192</f>
        <v>48</v>
      </c>
      <c r="M137" s="375"/>
      <c r="N137" s="375"/>
      <c r="O137" s="101"/>
      <c r="P137" s="135">
        <f>+IF(F137=0,"",'Ark1'!U192)</f>
        <v>34.610419485791624</v>
      </c>
      <c r="Q137" s="404"/>
      <c r="R137" s="406"/>
      <c r="S137" s="148">
        <f>+IF(L137=0,"",'Ark1'!AJ192)</f>
        <v>111.59791666666662</v>
      </c>
      <c r="T137" s="416"/>
      <c r="U137" s="22">
        <f>+IF(L137=0,"",'Ark1'!AL192)</f>
        <v>19.060733432762174</v>
      </c>
      <c r="V137" s="406"/>
      <c r="W137" s="66">
        <f>+IF(F137=0,"",'Ark1'!S192)</f>
        <v>7.6021650879567009</v>
      </c>
      <c r="X137" s="25"/>
      <c r="Y137" s="416"/>
      <c r="Z137" s="39">
        <f>+'Ark1'!T192</f>
        <v>7.5872801082544017</v>
      </c>
      <c r="AA137" s="409"/>
      <c r="AB137" s="39">
        <f>+'Ark1'!W192</f>
        <v>35.047361299052774</v>
      </c>
      <c r="AC137" s="102">
        <f>+'Ark1'!X192</f>
        <v>96.346414073071713</v>
      </c>
      <c r="AD137" s="102">
        <f>+'Ark1'!Y192</f>
        <v>89.174560216508823</v>
      </c>
      <c r="AE137" s="102">
        <f>+'Ark1'!Z192</f>
        <v>9.512613218433593</v>
      </c>
      <c r="AF137" s="102">
        <f>+'Ark1'!AA192</f>
        <v>2.0158494235237598</v>
      </c>
      <c r="AG137" s="39">
        <f>+'Ark1'!AB192</f>
        <v>2.7935554176482178</v>
      </c>
      <c r="AH137" s="39">
        <f>+'Ark1'!AC192</f>
        <v>77.574031808445895</v>
      </c>
      <c r="AI137" s="39">
        <f t="shared" si="21"/>
        <v>4.5527055891776431</v>
      </c>
      <c r="AJ137" s="102"/>
      <c r="AK137" s="25"/>
      <c r="AU137"/>
      <c r="AY137"/>
      <c r="AZ137"/>
      <c r="BA137"/>
      <c r="BB137"/>
      <c r="BC137"/>
      <c r="BD137"/>
      <c r="BH137"/>
      <c r="BI137"/>
      <c r="BJ137"/>
    </row>
    <row r="138" spans="1:62" ht="15.6">
      <c r="A138" s="25"/>
      <c r="B138" s="420">
        <f>+'Ark1'!C193</f>
        <v>2022</v>
      </c>
      <c r="C138" s="45">
        <f>+'Ark1'!E193</f>
        <v>23</v>
      </c>
      <c r="D138" s="371">
        <f>+'Ark1'!Q193</f>
        <v>54</v>
      </c>
      <c r="E138" s="409"/>
      <c r="F138" s="371">
        <f>+'Ark1'!R193</f>
        <v>151</v>
      </c>
      <c r="G138" s="409"/>
      <c r="H138" s="102">
        <f>+'Ark1'!AG193</f>
        <v>0.16297476697935562</v>
      </c>
      <c r="I138" s="414"/>
      <c r="J138" s="102">
        <f>+'Ark1'!AH193</f>
        <v>1.9867549668874172</v>
      </c>
      <c r="K138" s="101"/>
      <c r="L138" s="375">
        <f>+'Ark1'!AI193</f>
        <v>0</v>
      </c>
      <c r="M138" s="375"/>
      <c r="N138" s="375"/>
      <c r="O138" s="101"/>
      <c r="P138" s="135">
        <f>+IF(F138=0,"",'Ark1'!U193)</f>
        <v>36.54172185430464</v>
      </c>
      <c r="Q138" s="404"/>
      <c r="R138" s="406"/>
      <c r="S138" s="148" t="str">
        <f>+IF(L138=0,"",'Ark1'!AJ193)</f>
        <v/>
      </c>
      <c r="T138" s="416"/>
      <c r="U138" s="22" t="str">
        <f>+IF(L138=0,"",'Ark1'!AL193)</f>
        <v/>
      </c>
      <c r="V138" s="406"/>
      <c r="W138" s="66">
        <f>+IF(F138=0,"",'Ark1'!S193)</f>
        <v>7.7682119205297999</v>
      </c>
      <c r="X138" s="25"/>
      <c r="Y138" s="416"/>
      <c r="Z138" s="39">
        <f>+'Ark1'!T193</f>
        <v>7.2450331125827807</v>
      </c>
      <c r="AA138" s="409"/>
      <c r="AB138" s="39">
        <f>+'Ark1'!W193</f>
        <v>29.801324503311257</v>
      </c>
      <c r="AC138" s="102">
        <f>+'Ark1'!X193</f>
        <v>99.337748344370866</v>
      </c>
      <c r="AD138" s="102">
        <f>+'Ark1'!Y193</f>
        <v>96.026490066225151</v>
      </c>
      <c r="AE138" s="102">
        <f>+'Ark1'!Z193</f>
        <v>8.1357469535483276</v>
      </c>
      <c r="AF138" s="102">
        <f>+'Ark1'!AA193</f>
        <v>1.9409962233852096</v>
      </c>
      <c r="AG138" s="39">
        <f>+'Ark1'!AB193</f>
        <v>2.4331237584777954</v>
      </c>
      <c r="AH138" s="39">
        <f>+'Ark1'!AC193</f>
        <v>72.07185435302911</v>
      </c>
      <c r="AI138" s="39">
        <f t="shared" si="21"/>
        <v>4.7040068201193534</v>
      </c>
      <c r="AJ138" s="102"/>
      <c r="AK138" s="25"/>
      <c r="AU138"/>
      <c r="AY138"/>
      <c r="AZ138"/>
      <c r="BA138"/>
      <c r="BB138"/>
      <c r="BC138"/>
      <c r="BD138"/>
      <c r="BH138"/>
      <c r="BI138"/>
      <c r="BJ138"/>
    </row>
    <row r="139" spans="1:62" ht="15.6">
      <c r="A139" s="25"/>
      <c r="B139" s="420">
        <f>+'Ark1'!C194</f>
        <v>2022</v>
      </c>
      <c r="C139" s="45">
        <f>+'Ark1'!E194</f>
        <v>24</v>
      </c>
      <c r="D139" s="371">
        <f>+'Ark1'!Q194</f>
        <v>39</v>
      </c>
      <c r="E139" s="409"/>
      <c r="F139" s="371">
        <f>+'Ark1'!R194</f>
        <v>155</v>
      </c>
      <c r="G139" s="409"/>
      <c r="H139" s="102">
        <f>+'Ark1'!AG194</f>
        <v>0.16822925446451781</v>
      </c>
      <c r="I139" s="414"/>
      <c r="J139" s="102">
        <f>+'Ark1'!AH194</f>
        <v>0</v>
      </c>
      <c r="K139" s="101"/>
      <c r="L139" s="375">
        <f>+'Ark1'!AI194</f>
        <v>22</v>
      </c>
      <c r="M139" s="375"/>
      <c r="N139" s="375"/>
      <c r="O139" s="101"/>
      <c r="P139" s="135">
        <f>+IF(F139=0,"",'Ark1'!U194)</f>
        <v>36.746451612903215</v>
      </c>
      <c r="Q139" s="404"/>
      <c r="R139" s="406"/>
      <c r="S139" s="148">
        <f>+IF(L139=0,"",'Ark1'!AJ194)</f>
        <v>117.82727272727276</v>
      </c>
      <c r="T139" s="416"/>
      <c r="U139" s="22">
        <f>+IF(L139=0,"",'Ark1'!AL194)</f>
        <v>24.810091221795879</v>
      </c>
      <c r="V139" s="406"/>
      <c r="W139" s="66">
        <f>+IF(F139=0,"",'Ark1'!S194)</f>
        <v>8.1741935483870982</v>
      </c>
      <c r="X139" s="25"/>
      <c r="Y139" s="416"/>
      <c r="Z139" s="39">
        <f>+'Ark1'!T194</f>
        <v>8.1870967741935488</v>
      </c>
      <c r="AA139" s="409"/>
      <c r="AB139" s="39">
        <f>+'Ark1'!W194</f>
        <v>46.451612903225801</v>
      </c>
      <c r="AC139" s="102">
        <f>+'Ark1'!X194</f>
        <v>100</v>
      </c>
      <c r="AD139" s="102">
        <f>+'Ark1'!Y194</f>
        <v>95.48387096774195</v>
      </c>
      <c r="AE139" s="102">
        <f>+'Ark1'!Z194</f>
        <v>7.9552561437187501</v>
      </c>
      <c r="AF139" s="102">
        <f>+'Ark1'!AA194</f>
        <v>1.8001734221001622</v>
      </c>
      <c r="AG139" s="39">
        <f>+'Ark1'!AB194</f>
        <v>2.656184740888992</v>
      </c>
      <c r="AH139" s="39">
        <f>+'Ark1'!AC194</f>
        <v>67.816608315804785</v>
      </c>
      <c r="AI139" s="39">
        <f t="shared" si="21"/>
        <v>4.4954222573007083</v>
      </c>
      <c r="AJ139" s="102"/>
      <c r="AK139" s="25"/>
      <c r="AU139"/>
      <c r="AY139"/>
      <c r="AZ139"/>
      <c r="BA139"/>
      <c r="BB139"/>
      <c r="BC139"/>
      <c r="BD139"/>
      <c r="BH139"/>
      <c r="BI139"/>
      <c r="BJ139"/>
    </row>
    <row r="140" spans="1:62" ht="15.6">
      <c r="A140" s="25"/>
      <c r="B140" s="420">
        <f>+'Ark1'!C195</f>
        <v>2022</v>
      </c>
      <c r="C140" s="45">
        <f>+'Ark1'!E195</f>
        <v>25</v>
      </c>
      <c r="D140" s="371">
        <f>+'Ark1'!Q195</f>
        <v>98</v>
      </c>
      <c r="E140" s="409"/>
      <c r="F140" s="371">
        <f>+'Ark1'!R195</f>
        <v>311</v>
      </c>
      <c r="G140" s="409"/>
      <c r="H140" s="102">
        <f>+'Ark1'!AG195</f>
        <v>0.33421375879484594</v>
      </c>
      <c r="I140" s="414"/>
      <c r="J140" s="102">
        <f>+'Ark1'!AH195</f>
        <v>2.2508038585209005</v>
      </c>
      <c r="K140" s="101"/>
      <c r="L140" s="375">
        <f>+'Ark1'!AI195</f>
        <v>0</v>
      </c>
      <c r="M140" s="375"/>
      <c r="N140" s="375"/>
      <c r="O140" s="101"/>
      <c r="P140" s="135">
        <f>+IF(F140=0,"",'Ark1'!U195)</f>
        <v>36.383922829581991</v>
      </c>
      <c r="Q140" s="404"/>
      <c r="R140" s="406"/>
      <c r="S140" s="148" t="str">
        <f>+IF(L140=0,"",'Ark1'!AJ195)</f>
        <v/>
      </c>
      <c r="T140" s="416"/>
      <c r="U140" s="22" t="str">
        <f>+IF(L140=0,"",'Ark1'!AL195)</f>
        <v/>
      </c>
      <c r="V140" s="406"/>
      <c r="W140" s="66">
        <f>+IF(F140=0,"",'Ark1'!S195)</f>
        <v>7.9099678456591649</v>
      </c>
      <c r="X140" s="25"/>
      <c r="Y140" s="416"/>
      <c r="Z140" s="39">
        <f>+'Ark1'!T195</f>
        <v>7.3472668810289408</v>
      </c>
      <c r="AA140" s="409"/>
      <c r="AB140" s="39">
        <f>+'Ark1'!W195</f>
        <v>30.868167202572341</v>
      </c>
      <c r="AC140" s="102">
        <f>+'Ark1'!X195</f>
        <v>99.678456591639872</v>
      </c>
      <c r="AD140" s="102">
        <f>+'Ark1'!Y195</f>
        <v>95.498392282958207</v>
      </c>
      <c r="AE140" s="102">
        <f>+'Ark1'!Z195</f>
        <v>8.4401695351353059</v>
      </c>
      <c r="AF140" s="102">
        <f>+'Ark1'!AA195</f>
        <v>1.7119582248397092</v>
      </c>
      <c r="AG140" s="39">
        <f>+'Ark1'!AB195</f>
        <v>2.3913665568374025</v>
      </c>
      <c r="AH140" s="39">
        <f>+'Ark1'!AC195</f>
        <v>74.411840145475921</v>
      </c>
      <c r="AI140" s="39">
        <f t="shared" si="21"/>
        <v>4.5997560975609746</v>
      </c>
      <c r="AJ140" s="102"/>
      <c r="AK140" s="25"/>
      <c r="AU140"/>
      <c r="AY140"/>
      <c r="AZ140"/>
      <c r="BA140"/>
      <c r="BB140"/>
      <c r="BC140"/>
      <c r="BD140"/>
      <c r="BH140"/>
      <c r="BI140"/>
      <c r="BJ140"/>
    </row>
    <row r="141" spans="1:62" ht="15.6">
      <c r="A141" s="25"/>
      <c r="B141" s="420">
        <f>+'Ark1'!C196</f>
        <v>2022</v>
      </c>
      <c r="C141" s="45">
        <f>+'Ark1'!E196</f>
        <v>26</v>
      </c>
      <c r="D141" s="371">
        <f>+'Ark1'!Q196</f>
        <v>39</v>
      </c>
      <c r="E141" s="409"/>
      <c r="F141" s="371">
        <f>+'Ark1'!R196</f>
        <v>160</v>
      </c>
      <c r="G141" s="409"/>
      <c r="H141" s="102">
        <f>+'Ark1'!AG196</f>
        <v>0.1587629068591527</v>
      </c>
      <c r="I141" s="414"/>
      <c r="J141" s="102">
        <f>+'Ark1'!AH196</f>
        <v>3.75</v>
      </c>
      <c r="K141" s="101"/>
      <c r="L141" s="375">
        <f>+'Ark1'!AI196</f>
        <v>24</v>
      </c>
      <c r="M141" s="375"/>
      <c r="N141" s="375"/>
      <c r="O141" s="101"/>
      <c r="P141" s="135">
        <f>+IF(F141=0,"",'Ark1'!U196)</f>
        <v>33.594999999999999</v>
      </c>
      <c r="Q141" s="404"/>
      <c r="R141" s="406"/>
      <c r="S141" s="148">
        <f>+IF(L141=0,"",'Ark1'!AJ196)</f>
        <v>113.57916666666664</v>
      </c>
      <c r="T141" s="416"/>
      <c r="U141" s="22">
        <f>+IF(L141=0,"",'Ark1'!AL196)</f>
        <v>22.307519230336663</v>
      </c>
      <c r="V141" s="406"/>
      <c r="W141" s="66">
        <f>+IF(F141=0,"",'Ark1'!S196)</f>
        <v>7.6812500000000004</v>
      </c>
      <c r="X141" s="25"/>
      <c r="Y141" s="416"/>
      <c r="Z141" s="39">
        <f>+'Ark1'!T196</f>
        <v>7.7125000000000004</v>
      </c>
      <c r="AA141" s="409"/>
      <c r="AB141" s="39">
        <f>+'Ark1'!W196</f>
        <v>38.125</v>
      </c>
      <c r="AC141" s="102">
        <f>+'Ark1'!X196</f>
        <v>98.125</v>
      </c>
      <c r="AD141" s="102">
        <f>+'Ark1'!Y196</f>
        <v>83.75</v>
      </c>
      <c r="AE141" s="102">
        <f>+'Ark1'!Z196</f>
        <v>9.8644868087498629</v>
      </c>
      <c r="AF141" s="102">
        <f>+'Ark1'!AA196</f>
        <v>2.2146440882227556</v>
      </c>
      <c r="AG141" s="39">
        <f>+'Ark1'!AB196</f>
        <v>2.6888368767926405</v>
      </c>
      <c r="AH141" s="39">
        <f>+'Ark1'!AC196</f>
        <v>71.686677432339991</v>
      </c>
      <c r="AI141" s="39">
        <f t="shared" si="21"/>
        <v>4.3736371033360451</v>
      </c>
      <c r="AJ141" s="102"/>
      <c r="AK141" s="25"/>
      <c r="AU141"/>
      <c r="AY141"/>
      <c r="AZ141"/>
      <c r="BA141"/>
      <c r="BB141"/>
      <c r="BC141"/>
      <c r="BD141"/>
      <c r="BH141"/>
      <c r="BI141"/>
      <c r="BJ141"/>
    </row>
    <row r="142" spans="1:62" ht="15.6">
      <c r="A142" s="25"/>
      <c r="B142" s="420">
        <f>+'Ark1'!C197</f>
        <v>2022</v>
      </c>
      <c r="C142" s="45">
        <f>+'Ark1'!E197</f>
        <v>27</v>
      </c>
      <c r="D142" s="371">
        <f>+'Ark1'!Q197</f>
        <v>11</v>
      </c>
      <c r="E142" s="409"/>
      <c r="F142" s="371">
        <f>+'Ark1'!R197</f>
        <v>19</v>
      </c>
      <c r="G142" s="409"/>
      <c r="H142" s="102">
        <f>+'Ark1'!AG197</f>
        <v>2.1345801604983936E-2</v>
      </c>
      <c r="I142" s="414"/>
      <c r="J142" s="102">
        <f>+'Ark1'!AH197</f>
        <v>0</v>
      </c>
      <c r="K142" s="101"/>
      <c r="L142" s="375">
        <f>+'Ark1'!AI197</f>
        <v>0</v>
      </c>
      <c r="M142" s="375"/>
      <c r="N142" s="375"/>
      <c r="O142" s="101"/>
      <c r="P142" s="135">
        <f>+IF(F142=0,"",'Ark1'!U197)</f>
        <v>38.036842105263155</v>
      </c>
      <c r="Q142" s="404"/>
      <c r="R142" s="406"/>
      <c r="S142" s="148" t="str">
        <f>+IF(L142=0,"",'Ark1'!AJ197)</f>
        <v/>
      </c>
      <c r="T142" s="416"/>
      <c r="U142" s="22" t="str">
        <f>+IF(L142=0,"",'Ark1'!AL197)</f>
        <v/>
      </c>
      <c r="V142" s="406"/>
      <c r="W142" s="66">
        <f>+IF(F142=0,"",'Ark1'!S197)</f>
        <v>7.1578947368421044</v>
      </c>
      <c r="X142" s="25"/>
      <c r="Y142" s="416"/>
      <c r="Z142" s="39">
        <f>+'Ark1'!T197</f>
        <v>8.0526315789473699</v>
      </c>
      <c r="AA142" s="409"/>
      <c r="AB142" s="39">
        <f>+'Ark1'!W197</f>
        <v>42.105263157894754</v>
      </c>
      <c r="AC142" s="102">
        <f>+'Ark1'!X197</f>
        <v>100</v>
      </c>
      <c r="AD142" s="102">
        <f>+'Ark1'!Y197</f>
        <v>94.736842105263179</v>
      </c>
      <c r="AE142" s="102">
        <f>+'Ark1'!Z197</f>
        <v>8.4254133446200132</v>
      </c>
      <c r="AF142" s="102">
        <f>+'Ark1'!AA197</f>
        <v>2.4976443195167737</v>
      </c>
      <c r="AG142" s="39">
        <f>+'Ark1'!AB197</f>
        <v>2.6051302464767545</v>
      </c>
      <c r="AH142" s="39">
        <f>+'Ark1'!AC197</f>
        <v>79.406110098983007</v>
      </c>
      <c r="AI142" s="39">
        <f t="shared" si="21"/>
        <v>5.3139705882352946</v>
      </c>
      <c r="AJ142" s="102"/>
      <c r="AK142" s="25"/>
      <c r="AU142"/>
      <c r="AY142"/>
      <c r="AZ142"/>
      <c r="BA142"/>
      <c r="BB142"/>
      <c r="BC142"/>
      <c r="BD142"/>
      <c r="BH142"/>
      <c r="BI142"/>
      <c r="BJ142"/>
    </row>
    <row r="143" spans="1:62" ht="15.6">
      <c r="A143" s="25"/>
      <c r="B143" s="420">
        <f>+'Ark1'!C198</f>
        <v>2022</v>
      </c>
      <c r="C143" s="45">
        <f>+'Ark1'!E198</f>
        <v>28</v>
      </c>
      <c r="D143" s="371">
        <f>+'Ark1'!Q198</f>
        <v>6</v>
      </c>
      <c r="E143" s="409"/>
      <c r="F143" s="371">
        <f>+'Ark1'!R198</f>
        <v>22</v>
      </c>
      <c r="G143" s="409"/>
      <c r="H143" s="102">
        <f>+'Ark1'!AG198</f>
        <v>1.9340294577201433E-2</v>
      </c>
      <c r="I143" s="414"/>
      <c r="J143" s="102">
        <f>+'Ark1'!AH198</f>
        <v>4.5454545454545459</v>
      </c>
      <c r="K143" s="101"/>
      <c r="L143" s="375">
        <f>+'Ark1'!AI198</f>
        <v>0</v>
      </c>
      <c r="M143" s="375"/>
      <c r="N143" s="375"/>
      <c r="O143" s="101"/>
      <c r="P143" s="135">
        <f>+IF(F143=0,"",'Ark1'!U198)</f>
        <v>29.763636363636376</v>
      </c>
      <c r="Q143" s="404"/>
      <c r="R143" s="406"/>
      <c r="S143" s="148" t="str">
        <f>+IF(L143=0,"",'Ark1'!AJ198)</f>
        <v/>
      </c>
      <c r="T143" s="416"/>
      <c r="U143" s="22" t="str">
        <f>+IF(L143=0,"",'Ark1'!AL198)</f>
        <v/>
      </c>
      <c r="V143" s="406"/>
      <c r="W143" s="66">
        <f>+IF(F143=0,"",'Ark1'!S198)</f>
        <v>6</v>
      </c>
      <c r="X143" s="25"/>
      <c r="Y143" s="416"/>
      <c r="Z143" s="39">
        <f>+'Ark1'!T198</f>
        <v>7.6818181818181808</v>
      </c>
      <c r="AA143" s="409"/>
      <c r="AB143" s="39">
        <f>+'Ark1'!W198</f>
        <v>40.909090909090907</v>
      </c>
      <c r="AC143" s="102">
        <f>+'Ark1'!X198</f>
        <v>100</v>
      </c>
      <c r="AD143" s="102">
        <f>+'Ark1'!Y198</f>
        <v>68.181818181818187</v>
      </c>
      <c r="AE143" s="102">
        <f>+'Ark1'!Z198</f>
        <v>8.5204857658440023</v>
      </c>
      <c r="AF143" s="102">
        <f>+'Ark1'!AA198</f>
        <v>2.4308621740219878</v>
      </c>
      <c r="AG143" s="39">
        <f>+'Ark1'!AB198</f>
        <v>3.1963951803180297</v>
      </c>
      <c r="AH143" s="39">
        <f>+'Ark1'!AC198</f>
        <v>45.647391302811442</v>
      </c>
      <c r="AI143" s="39">
        <f t="shared" si="21"/>
        <v>4.9606060606060627</v>
      </c>
      <c r="AJ143" s="102"/>
      <c r="AK143" s="25"/>
      <c r="AU143"/>
      <c r="AY143"/>
      <c r="AZ143"/>
      <c r="BA143"/>
      <c r="BB143"/>
      <c r="BC143"/>
      <c r="BD143"/>
      <c r="BH143"/>
      <c r="BI143"/>
      <c r="BJ143"/>
    </row>
    <row r="144" spans="1:62" ht="15.6">
      <c r="A144" s="25"/>
      <c r="B144" s="420">
        <f>+'Ark1'!C199</f>
        <v>2022</v>
      </c>
      <c r="C144" s="45">
        <f>+'Ark1'!E199</f>
        <v>29</v>
      </c>
      <c r="D144" s="371">
        <f>+'Ark1'!Q199</f>
        <v>7</v>
      </c>
      <c r="E144" s="409"/>
      <c r="F144" s="371">
        <f>+'Ark1'!R199</f>
        <v>15</v>
      </c>
      <c r="G144" s="409"/>
      <c r="H144" s="102">
        <f>+'Ark1'!AG199</f>
        <v>1.3793398850875185E-2</v>
      </c>
      <c r="I144" s="414"/>
      <c r="J144" s="102">
        <f>+'Ark1'!AH199</f>
        <v>0</v>
      </c>
      <c r="K144" s="101"/>
      <c r="L144" s="375">
        <f>+'Ark1'!AI199</f>
        <v>0</v>
      </c>
      <c r="M144" s="375"/>
      <c r="N144" s="375"/>
      <c r="O144" s="101"/>
      <c r="P144" s="135">
        <f>+IF(F144=0,"",'Ark1'!U199)</f>
        <v>31.133333333333326</v>
      </c>
      <c r="Q144" s="404"/>
      <c r="R144" s="406"/>
      <c r="S144" s="148" t="str">
        <f>+IF(L144=0,"",'Ark1'!AJ199)</f>
        <v/>
      </c>
      <c r="T144" s="416"/>
      <c r="U144" s="22" t="str">
        <f>+IF(L144=0,"",'Ark1'!AL199)</f>
        <v/>
      </c>
      <c r="V144" s="406"/>
      <c r="W144" s="66">
        <f>+IF(F144=0,"",'Ark1'!S199)</f>
        <v>6.2</v>
      </c>
      <c r="X144" s="25"/>
      <c r="Y144" s="416"/>
      <c r="Z144" s="39">
        <f>+'Ark1'!T199</f>
        <v>7.4</v>
      </c>
      <c r="AA144" s="409"/>
      <c r="AB144" s="39">
        <f>+'Ark1'!W199</f>
        <v>33.333333333333343</v>
      </c>
      <c r="AC144" s="102">
        <f>+'Ark1'!X199</f>
        <v>100</v>
      </c>
      <c r="AD144" s="102">
        <f>+'Ark1'!Y199</f>
        <v>80</v>
      </c>
      <c r="AE144" s="102">
        <f>+'Ark1'!Z199</f>
        <v>8.7086674577049443</v>
      </c>
      <c r="AF144" s="102">
        <f>+'Ark1'!AA199</f>
        <v>2.256841450641434</v>
      </c>
      <c r="AG144" s="39">
        <f>+'Ark1'!AB199</f>
        <v>3.5552777669262348</v>
      </c>
      <c r="AH144" s="39">
        <f>+'Ark1'!AC199</f>
        <v>77.269784972464223</v>
      </c>
      <c r="AI144" s="39">
        <f t="shared" si="21"/>
        <v>5.0215053763440842</v>
      </c>
      <c r="AJ144" s="102"/>
      <c r="AK144" s="25"/>
      <c r="AU144"/>
      <c r="AY144"/>
      <c r="AZ144"/>
      <c r="BA144"/>
      <c r="BB144"/>
      <c r="BC144"/>
      <c r="BD144"/>
      <c r="BH144"/>
      <c r="BI144"/>
      <c r="BJ144"/>
    </row>
    <row r="145" spans="1:62" ht="15.6">
      <c r="A145" s="25"/>
      <c r="B145" s="420">
        <f>+'Ark1'!C200</f>
        <v>2022</v>
      </c>
      <c r="C145" s="45">
        <f>+'Ark1'!E200</f>
        <v>30</v>
      </c>
      <c r="D145" s="371">
        <f>+'Ark1'!Q200</f>
        <v>18</v>
      </c>
      <c r="E145" s="409"/>
      <c r="F145" s="371">
        <f>+'Ark1'!R200</f>
        <v>77</v>
      </c>
      <c r="G145" s="409"/>
      <c r="H145" s="102">
        <f>+'Ark1'!AG200</f>
        <v>7.9387360666771559E-2</v>
      </c>
      <c r="I145" s="414"/>
      <c r="J145" s="102">
        <f>+'Ark1'!AH200</f>
        <v>0</v>
      </c>
      <c r="K145" s="101"/>
      <c r="L145" s="375">
        <f>+'Ark1'!AI200</f>
        <v>0</v>
      </c>
      <c r="M145" s="375"/>
      <c r="N145" s="375"/>
      <c r="O145" s="101"/>
      <c r="P145" s="135">
        <f>+IF(F145=0,"",'Ark1'!U200)</f>
        <v>34.906493506493511</v>
      </c>
      <c r="Q145" s="404"/>
      <c r="R145" s="406"/>
      <c r="S145" s="148" t="str">
        <f>+IF(L145=0,"",'Ark1'!AJ200)</f>
        <v/>
      </c>
      <c r="T145" s="416"/>
      <c r="U145" s="22" t="str">
        <f>+IF(L145=0,"",'Ark1'!AL200)</f>
        <v/>
      </c>
      <c r="V145" s="406"/>
      <c r="W145" s="66">
        <f>+IF(F145=0,"",'Ark1'!S200)</f>
        <v>7.5844155844155852</v>
      </c>
      <c r="X145" s="25"/>
      <c r="Y145" s="416"/>
      <c r="Z145" s="39">
        <f>+'Ark1'!T200</f>
        <v>7.6883116883116882</v>
      </c>
      <c r="AA145" s="409"/>
      <c r="AB145" s="39">
        <f>+'Ark1'!W200</f>
        <v>37.662337662337656</v>
      </c>
      <c r="AC145" s="102">
        <f>+'Ark1'!X200</f>
        <v>93.506493506493527</v>
      </c>
      <c r="AD145" s="102">
        <f>+'Ark1'!Y200</f>
        <v>77.922077922077904</v>
      </c>
      <c r="AE145" s="102">
        <f>+'Ark1'!Z200</f>
        <v>12.17995305966619</v>
      </c>
      <c r="AF145" s="102">
        <f>+'Ark1'!AA200</f>
        <v>2.6054421034754003</v>
      </c>
      <c r="AG145" s="39">
        <f>+'Ark1'!AB200</f>
        <v>2.759915960793482</v>
      </c>
      <c r="AH145" s="39">
        <f>+'Ark1'!AC200</f>
        <v>82.213329469982781</v>
      </c>
      <c r="AI145" s="39">
        <f t="shared" si="21"/>
        <v>4.6023972602739729</v>
      </c>
      <c r="AJ145" s="102"/>
      <c r="AK145" s="25"/>
      <c r="AU145"/>
      <c r="AY145"/>
      <c r="AZ145"/>
      <c r="BA145"/>
      <c r="BB145"/>
      <c r="BC145"/>
      <c r="BD145"/>
      <c r="BH145"/>
      <c r="BI145"/>
      <c r="BJ145"/>
    </row>
    <row r="146" spans="1:62" ht="15.6">
      <c r="A146" s="25"/>
      <c r="B146" s="420">
        <f>+'Ark1'!C201</f>
        <v>2022</v>
      </c>
      <c r="C146" s="45">
        <f>+'Ark1'!E201</f>
        <v>31</v>
      </c>
      <c r="D146" s="371">
        <f>+'Ark1'!Q201</f>
        <v>92</v>
      </c>
      <c r="E146" s="409"/>
      <c r="F146" s="371">
        <f>+'Ark1'!R201</f>
        <v>419</v>
      </c>
      <c r="G146" s="409"/>
      <c r="H146" s="102">
        <f>+'Ark1'!AG201</f>
        <v>0.39050972926544153</v>
      </c>
      <c r="I146" s="414"/>
      <c r="J146" s="102">
        <f>+'Ark1'!AH201</f>
        <v>6.4439140811455848</v>
      </c>
      <c r="K146" s="101"/>
      <c r="L146" s="375">
        <f>+'Ark1'!AI201</f>
        <v>0</v>
      </c>
      <c r="M146" s="375"/>
      <c r="N146" s="375"/>
      <c r="O146" s="101"/>
      <c r="P146" s="135">
        <f>+IF(F146=0,"",'Ark1'!U201)</f>
        <v>31.554653937947499</v>
      </c>
      <c r="Q146" s="404"/>
      <c r="R146" s="406"/>
      <c r="S146" s="148" t="str">
        <f>+IF(L146=0,"",'Ark1'!AJ201)</f>
        <v/>
      </c>
      <c r="T146" s="416"/>
      <c r="U146" s="22" t="str">
        <f>+IF(L146=0,"",'Ark1'!AL201)</f>
        <v/>
      </c>
      <c r="V146" s="406"/>
      <c r="W146" s="66">
        <f>+IF(F146=0,"",'Ark1'!S201)</f>
        <v>6.8639618138424812</v>
      </c>
      <c r="X146" s="25"/>
      <c r="Y146" s="416"/>
      <c r="Z146" s="39">
        <f>+'Ark1'!T201</f>
        <v>6.3914081145584722</v>
      </c>
      <c r="AA146" s="409"/>
      <c r="AB146" s="39">
        <f>+'Ark1'!W201</f>
        <v>19.331742243436754</v>
      </c>
      <c r="AC146" s="102">
        <f>+'Ark1'!X201</f>
        <v>97.613365155131234</v>
      </c>
      <c r="AD146" s="102">
        <f>+'Ark1'!Y201</f>
        <v>82.338902147971382</v>
      </c>
      <c r="AE146" s="102">
        <f>+'Ark1'!Z201</f>
        <v>8.7848804840421515</v>
      </c>
      <c r="AF146" s="102">
        <f>+'Ark1'!AA201</f>
        <v>1.9524452714279319</v>
      </c>
      <c r="AG146" s="39">
        <f>+'Ark1'!AB201</f>
        <v>2.4630002220027718</v>
      </c>
      <c r="AH146" s="39">
        <f>+'Ark1'!AC201</f>
        <v>74.860850902712812</v>
      </c>
      <c r="AI146" s="39">
        <f t="shared" si="21"/>
        <v>4.5971488178025046</v>
      </c>
      <c r="AJ146" s="102"/>
      <c r="AK146" s="25"/>
      <c r="AU146"/>
      <c r="AY146"/>
      <c r="AZ146"/>
      <c r="BA146"/>
      <c r="BB146"/>
      <c r="BC146"/>
      <c r="BD146"/>
      <c r="BH146"/>
      <c r="BI146"/>
      <c r="BJ146"/>
    </row>
    <row r="147" spans="1:62" ht="15.6">
      <c r="A147" s="25"/>
      <c r="B147" s="420">
        <f>+'Ark1'!C202</f>
        <v>2022</v>
      </c>
      <c r="C147" s="45">
        <f>+'Ark1'!E202</f>
        <v>32</v>
      </c>
      <c r="D147" s="371">
        <f>+'Ark1'!Q202</f>
        <v>127</v>
      </c>
      <c r="E147" s="409"/>
      <c r="F147" s="371">
        <f>+'Ark1'!R202</f>
        <v>798</v>
      </c>
      <c r="G147" s="409"/>
      <c r="H147" s="102">
        <f>+'Ark1'!AG202</f>
        <v>0.78375746297087612</v>
      </c>
      <c r="I147" s="414"/>
      <c r="J147" s="102">
        <f>+'Ark1'!AH202</f>
        <v>1.6290726817042605</v>
      </c>
      <c r="K147" s="101"/>
      <c r="L147" s="375">
        <f>+'Ark1'!AI202</f>
        <v>50</v>
      </c>
      <c r="M147" s="375"/>
      <c r="N147" s="375"/>
      <c r="O147" s="101"/>
      <c r="P147" s="135">
        <f>+IF(F147=0,"",'Ark1'!U202)</f>
        <v>33.252506265664245</v>
      </c>
      <c r="Q147" s="404"/>
      <c r="R147" s="406"/>
      <c r="S147" s="148">
        <f>+IF(L147=0,"",'Ark1'!AJ202)</f>
        <v>117.83999999999997</v>
      </c>
      <c r="T147" s="416"/>
      <c r="U147" s="22">
        <f>+IF(L147=0,"",'Ark1'!AL202)</f>
        <v>23.574927509461645</v>
      </c>
      <c r="V147" s="406"/>
      <c r="W147" s="66">
        <f>+IF(F147=0,"",'Ark1'!S202)</f>
        <v>7.1152882205513777</v>
      </c>
      <c r="X147" s="25"/>
      <c r="Y147" s="416"/>
      <c r="Z147" s="39">
        <f>+'Ark1'!T202</f>
        <v>6.735588972431076</v>
      </c>
      <c r="AA147" s="409"/>
      <c r="AB147" s="39">
        <f>+'Ark1'!W202</f>
        <v>23.308270676691741</v>
      </c>
      <c r="AC147" s="102">
        <f>+'Ark1'!X202</f>
        <v>97.86967418546368</v>
      </c>
      <c r="AD147" s="102">
        <f>+'Ark1'!Y202</f>
        <v>87.969924812030058</v>
      </c>
      <c r="AE147" s="102">
        <f>+'Ark1'!Z202</f>
        <v>8.9312375960347143</v>
      </c>
      <c r="AF147" s="102">
        <f>+'Ark1'!AA202</f>
        <v>2.1402554961051061</v>
      </c>
      <c r="AG147" s="39">
        <f>+'Ark1'!AB202</f>
        <v>2.7184529714294072</v>
      </c>
      <c r="AH147" s="39">
        <f>+'Ark1'!AC202</f>
        <v>78.117659863169308</v>
      </c>
      <c r="AI147" s="39">
        <f t="shared" si="21"/>
        <v>4.6733885170834926</v>
      </c>
      <c r="AJ147" s="102"/>
      <c r="AK147" s="25"/>
      <c r="AU147"/>
      <c r="AY147"/>
      <c r="AZ147"/>
      <c r="BA147"/>
      <c r="BB147"/>
      <c r="BC147"/>
      <c r="BD147"/>
      <c r="BH147"/>
      <c r="BI147"/>
      <c r="BJ147"/>
    </row>
    <row r="148" spans="1:62" ht="15.6">
      <c r="A148" s="25"/>
      <c r="B148" s="420">
        <f>+'Ark1'!C203</f>
        <v>2022</v>
      </c>
      <c r="C148" s="45">
        <f>+'Ark1'!E203</f>
        <v>33</v>
      </c>
      <c r="D148" s="371">
        <f>+'Ark1'!Q203</f>
        <v>425</v>
      </c>
      <c r="E148" s="409"/>
      <c r="F148" s="371">
        <f>+'Ark1'!R203</f>
        <v>2447</v>
      </c>
      <c r="G148" s="409"/>
      <c r="H148" s="102">
        <f>+'Ark1'!AG203</f>
        <v>2.4023097368320219</v>
      </c>
      <c r="I148" s="414"/>
      <c r="J148" s="102">
        <f>+'Ark1'!AH203</f>
        <v>1.0216591744993873</v>
      </c>
      <c r="K148" s="101"/>
      <c r="L148" s="375">
        <f>+'Ark1'!AI203</f>
        <v>314</v>
      </c>
      <c r="M148" s="375"/>
      <c r="N148" s="375"/>
      <c r="O148" s="101"/>
      <c r="P148" s="135">
        <f>+IF(F148=0,"",'Ark1'!U203)</f>
        <v>33.23843890478139</v>
      </c>
      <c r="Q148" s="404"/>
      <c r="R148" s="406"/>
      <c r="S148" s="148">
        <f>+IF(L148=0,"",'Ark1'!AJ203)</f>
        <v>114.76050955414016</v>
      </c>
      <c r="T148" s="416"/>
      <c r="U148" s="22">
        <f>+IF(L148=0,"",'Ark1'!AL203)</f>
        <v>22.064748405604764</v>
      </c>
      <c r="V148" s="406"/>
      <c r="W148" s="66">
        <f>+IF(F148=0,"",'Ark1'!S203)</f>
        <v>7.1716387413158973</v>
      </c>
      <c r="X148" s="25"/>
      <c r="Y148" s="416"/>
      <c r="Z148" s="39">
        <f>+'Ark1'!T203</f>
        <v>6.9023293829178574</v>
      </c>
      <c r="AA148" s="409"/>
      <c r="AB148" s="39">
        <f>+'Ark1'!W203</f>
        <v>25.132815692684922</v>
      </c>
      <c r="AC148" s="102">
        <f>+'Ark1'!X203</f>
        <v>96.240294237842249</v>
      </c>
      <c r="AD148" s="102">
        <f>+'Ark1'!Y203</f>
        <v>88.067020841847153</v>
      </c>
      <c r="AE148" s="102">
        <f>+'Ark1'!Z203</f>
        <v>9.0421771565553524</v>
      </c>
      <c r="AF148" s="102">
        <f>+'Ark1'!AA203</f>
        <v>2.0599823965038464</v>
      </c>
      <c r="AG148" s="39">
        <f>+'Ark1'!AB203</f>
        <v>2.4194127637044249</v>
      </c>
      <c r="AH148" s="39">
        <f>+'Ark1'!AC203</f>
        <v>77.72498496898551</v>
      </c>
      <c r="AI148" s="39">
        <f t="shared" ref="AI148:AI167" si="22">+P148/W148</f>
        <v>4.6347062510684403</v>
      </c>
      <c r="AJ148" s="102"/>
      <c r="AK148" s="25"/>
      <c r="AU148"/>
      <c r="AY148"/>
      <c r="AZ148"/>
      <c r="BA148"/>
      <c r="BB148"/>
      <c r="BC148"/>
      <c r="BD148"/>
      <c r="BH148"/>
      <c r="BI148"/>
      <c r="BJ148"/>
    </row>
    <row r="149" spans="1:62" ht="15.6">
      <c r="A149" s="25"/>
      <c r="B149" s="420">
        <f>+'Ark1'!C204</f>
        <v>2022</v>
      </c>
      <c r="C149" s="45">
        <f>+'Ark1'!E204</f>
        <v>34</v>
      </c>
      <c r="D149" s="371">
        <f>+'Ark1'!Q204</f>
        <v>637</v>
      </c>
      <c r="E149" s="409"/>
      <c r="F149" s="371">
        <f>+'Ark1'!R204</f>
        <v>3876</v>
      </c>
      <c r="G149" s="409"/>
      <c r="H149" s="102">
        <f>+'Ark1'!AG204</f>
        <v>3.8095506846400728</v>
      </c>
      <c r="I149" s="414"/>
      <c r="J149" s="102">
        <f>+'Ark1'!AH204</f>
        <v>2.2961816305469558</v>
      </c>
      <c r="K149" s="101"/>
      <c r="L149" s="375">
        <f>+'Ark1'!AI204</f>
        <v>514</v>
      </c>
      <c r="M149" s="375"/>
      <c r="N149" s="375"/>
      <c r="O149" s="101"/>
      <c r="P149" s="135">
        <f>+IF(F149=0,"",'Ark1'!U204)</f>
        <v>33.276341589267247</v>
      </c>
      <c r="Q149" s="404"/>
      <c r="R149" s="406"/>
      <c r="S149" s="148">
        <f>+IF(L149=0,"",'Ark1'!AJ204)</f>
        <v>117.0392996108949</v>
      </c>
      <c r="T149" s="416"/>
      <c r="U149" s="22">
        <f>+IF(L149=0,"",'Ark1'!AL204)</f>
        <v>21.293261891956636</v>
      </c>
      <c r="V149" s="406"/>
      <c r="W149" s="66">
        <f>+IF(F149=0,"",'Ark1'!S204)</f>
        <v>7.1736326109391122</v>
      </c>
      <c r="X149" s="25"/>
      <c r="Y149" s="416"/>
      <c r="Z149" s="39">
        <f>+'Ark1'!T204</f>
        <v>7.0046439628482959</v>
      </c>
      <c r="AA149" s="409"/>
      <c r="AB149" s="39">
        <f>+'Ark1'!W204</f>
        <v>26.728586171310624</v>
      </c>
      <c r="AC149" s="102">
        <f>+'Ark1'!X204</f>
        <v>98.658410732714103</v>
      </c>
      <c r="AD149" s="102">
        <f>+'Ark1'!Y204</f>
        <v>90.479876160990713</v>
      </c>
      <c r="AE149" s="102">
        <f>+'Ark1'!Z204</f>
        <v>8.3582443020735955</v>
      </c>
      <c r="AF149" s="102">
        <f>+'Ark1'!AA204</f>
        <v>2.0117139705453679</v>
      </c>
      <c r="AG149" s="39">
        <f>+'Ark1'!AB204</f>
        <v>2.5076722525233497</v>
      </c>
      <c r="AH149" s="39">
        <f>+'Ark1'!AC204</f>
        <v>74.455861101403599</v>
      </c>
      <c r="AI149" s="39">
        <f t="shared" si="22"/>
        <v>4.6387016723610808</v>
      </c>
      <c r="AJ149" s="102"/>
      <c r="AK149" s="25"/>
      <c r="AU149"/>
      <c r="AY149"/>
      <c r="AZ149"/>
      <c r="BA149"/>
      <c r="BB149"/>
      <c r="BC149"/>
      <c r="BD149"/>
      <c r="BH149"/>
      <c r="BI149"/>
      <c r="BJ149"/>
    </row>
    <row r="150" spans="1:62" ht="15.6">
      <c r="A150" s="25"/>
      <c r="B150" s="420">
        <f>+'Ark1'!C205</f>
        <v>2022</v>
      </c>
      <c r="C150" s="45">
        <f>+'Ark1'!E205</f>
        <v>35</v>
      </c>
      <c r="D150" s="371">
        <f>+'Ark1'!Q205</f>
        <v>1142</v>
      </c>
      <c r="E150" s="409"/>
      <c r="F150" s="371">
        <f>+'Ark1'!R205</f>
        <v>6137</v>
      </c>
      <c r="G150" s="409"/>
      <c r="H150" s="102">
        <f>+'Ark1'!AG205</f>
        <v>5.8011609369207982</v>
      </c>
      <c r="I150" s="414"/>
      <c r="J150" s="102">
        <f>+'Ark1'!AH205</f>
        <v>2.2812449079354735</v>
      </c>
      <c r="K150" s="101"/>
      <c r="L150" s="375">
        <f>+'Ark1'!AI205</f>
        <v>597</v>
      </c>
      <c r="M150" s="375"/>
      <c r="N150" s="375"/>
      <c r="O150" s="101"/>
      <c r="P150" s="135">
        <f>+IF(F150=0,"",'Ark1'!U205)</f>
        <v>32.004008473195491</v>
      </c>
      <c r="Q150" s="404"/>
      <c r="R150" s="406"/>
      <c r="S150" s="148">
        <f>+IF(L150=0,"",'Ark1'!AJ205)</f>
        <v>119.5762144053606</v>
      </c>
      <c r="T150" s="416"/>
      <c r="U150" s="22">
        <f>+IF(L150=0,"",'Ark1'!AL205)</f>
        <v>19.825948377083225</v>
      </c>
      <c r="V150" s="406"/>
      <c r="W150" s="66">
        <f>+IF(F150=0,"",'Ark1'!S205)</f>
        <v>6.9843571777741555</v>
      </c>
      <c r="X150" s="25"/>
      <c r="Y150" s="416"/>
      <c r="Z150" s="39">
        <f>+'Ark1'!T205</f>
        <v>6.673293139970669</v>
      </c>
      <c r="AA150" s="409"/>
      <c r="AB150" s="39">
        <f>+'Ark1'!W205</f>
        <v>20.759328662212816</v>
      </c>
      <c r="AC150" s="102">
        <f>+'Ark1'!X205</f>
        <v>97.458041388300487</v>
      </c>
      <c r="AD150" s="102">
        <f>+'Ark1'!Y205</f>
        <v>87.436858399869649</v>
      </c>
      <c r="AE150" s="102">
        <f>+'Ark1'!Z205</f>
        <v>8.1639316661492103</v>
      </c>
      <c r="AF150" s="102">
        <f>+'Ark1'!AA205</f>
        <v>2.017622310143433</v>
      </c>
      <c r="AG150" s="39">
        <f>+'Ark1'!AB205</f>
        <v>2.4455601944003722</v>
      </c>
      <c r="AH150" s="39">
        <f>+'Ark1'!AC205</f>
        <v>74.181919110934302</v>
      </c>
      <c r="AI150" s="39">
        <f t="shared" si="22"/>
        <v>4.5822410937172098</v>
      </c>
      <c r="AJ150" s="102"/>
      <c r="AK150" s="25"/>
      <c r="AU150"/>
      <c r="AY150"/>
      <c r="AZ150"/>
      <c r="BA150"/>
      <c r="BB150"/>
      <c r="BC150"/>
      <c r="BD150"/>
      <c r="BH150"/>
      <c r="BI150"/>
      <c r="BJ150"/>
    </row>
    <row r="151" spans="1:62" ht="15.6">
      <c r="A151" s="25"/>
      <c r="B151" s="420">
        <f>+'Ark1'!C206</f>
        <v>2022</v>
      </c>
      <c r="C151" s="45">
        <f>+'Ark1'!E206</f>
        <v>36</v>
      </c>
      <c r="D151" s="371">
        <f>+'Ark1'!Q206</f>
        <v>709</v>
      </c>
      <c r="E151" s="409"/>
      <c r="F151" s="371">
        <f>+'Ark1'!R206</f>
        <v>3409</v>
      </c>
      <c r="G151" s="409"/>
      <c r="H151" s="102">
        <f>+'Ark1'!AG206</f>
        <v>3.1794434147358839</v>
      </c>
      <c r="I151" s="414"/>
      <c r="J151" s="102">
        <f>+'Ark1'!AH206</f>
        <v>1.9653857436198297</v>
      </c>
      <c r="K151" s="101"/>
      <c r="L151" s="375">
        <f>+'Ark1'!AI206</f>
        <v>224</v>
      </c>
      <c r="M151" s="375"/>
      <c r="N151" s="375"/>
      <c r="O151" s="101"/>
      <c r="P151" s="135">
        <f>+IF(F151=0,"",'Ark1'!U206)</f>
        <v>31.57691405104141</v>
      </c>
      <c r="Q151" s="404"/>
      <c r="R151" s="406"/>
      <c r="S151" s="148">
        <f>+IF(L151=0,"",'Ark1'!AJ206)</f>
        <v>116.37098214285712</v>
      </c>
      <c r="T151" s="416"/>
      <c r="U151" s="22">
        <f>+IF(L151=0,"",'Ark1'!AL206)</f>
        <v>20.53684106021505</v>
      </c>
      <c r="V151" s="406"/>
      <c r="W151" s="66">
        <f>+IF(F151=0,"",'Ark1'!S206)</f>
        <v>6.7618069815195092</v>
      </c>
      <c r="X151" s="25"/>
      <c r="Y151" s="416"/>
      <c r="Z151" s="39">
        <f>+'Ark1'!T206</f>
        <v>6.7333528894103827</v>
      </c>
      <c r="AA151" s="409"/>
      <c r="AB151" s="39">
        <f>+'Ark1'!W206</f>
        <v>20.416544441185103</v>
      </c>
      <c r="AC151" s="102">
        <f>+'Ark1'!X206</f>
        <v>98.885303608096237</v>
      </c>
      <c r="AD151" s="102">
        <f>+'Ark1'!Y206</f>
        <v>88.559694925197988</v>
      </c>
      <c r="AE151" s="102">
        <f>+'Ark1'!Z206</f>
        <v>7.5042347120941617</v>
      </c>
      <c r="AF151" s="102">
        <f>+'Ark1'!AA206</f>
        <v>1.979995827217206</v>
      </c>
      <c r="AG151" s="39">
        <f>+'Ark1'!AB206</f>
        <v>2.4392061291480593</v>
      </c>
      <c r="AH151" s="39">
        <f>+'Ark1'!AC206</f>
        <v>73.523377130925724</v>
      </c>
      <c r="AI151" s="39">
        <f t="shared" si="22"/>
        <v>4.6698928462973468</v>
      </c>
      <c r="AJ151" s="102"/>
      <c r="AK151" s="25"/>
      <c r="AU151"/>
      <c r="AY151"/>
      <c r="AZ151"/>
      <c r="BA151"/>
      <c r="BB151"/>
      <c r="BC151"/>
      <c r="BD151"/>
      <c r="BH151"/>
      <c r="BI151"/>
      <c r="BJ151"/>
    </row>
    <row r="152" spans="1:62" ht="15.6">
      <c r="A152" s="25"/>
      <c r="B152" s="420">
        <f>+'Ark1'!C207</f>
        <v>2022</v>
      </c>
      <c r="C152" s="45">
        <f>+'Ark1'!E207</f>
        <v>37</v>
      </c>
      <c r="D152" s="371">
        <f>+'Ark1'!Q207</f>
        <v>678</v>
      </c>
      <c r="E152" s="409"/>
      <c r="F152" s="371">
        <f>+'Ark1'!R207</f>
        <v>2885</v>
      </c>
      <c r="G152" s="409"/>
      <c r="H152" s="102">
        <f>+'Ark1'!AG207</f>
        <v>2.6375282425379489</v>
      </c>
      <c r="I152" s="414"/>
      <c r="J152" s="102">
        <f>+'Ark1'!AH207</f>
        <v>3.6395147313691503</v>
      </c>
      <c r="K152" s="101"/>
      <c r="L152" s="375">
        <f>+'Ark1'!AI207</f>
        <v>253</v>
      </c>
      <c r="M152" s="375"/>
      <c r="N152" s="375"/>
      <c r="O152" s="101"/>
      <c r="P152" s="135">
        <f>+IF(F152=0,"",'Ark1'!U207)</f>
        <v>30.952582322356999</v>
      </c>
      <c r="Q152" s="404"/>
      <c r="R152" s="406"/>
      <c r="S152" s="148">
        <f>+IF(L152=0,"",'Ark1'!AJ207)</f>
        <v>112.89209486166008</v>
      </c>
      <c r="T152" s="416"/>
      <c r="U152" s="22">
        <f>+IF(L152=0,"",'Ark1'!AL207)</f>
        <v>19.924540443226579</v>
      </c>
      <c r="V152" s="406"/>
      <c r="W152" s="66">
        <f>+IF(F152=0,"",'Ark1'!S207)</f>
        <v>6.8263431542461008</v>
      </c>
      <c r="X152" s="25"/>
      <c r="Y152" s="416"/>
      <c r="Z152" s="39">
        <f>+'Ark1'!T207</f>
        <v>7.0370883882149018</v>
      </c>
      <c r="AA152" s="409"/>
      <c r="AB152" s="39">
        <f>+'Ark1'!W207</f>
        <v>22.634315424610044</v>
      </c>
      <c r="AC152" s="102">
        <f>+'Ark1'!X207</f>
        <v>95.424610051993056</v>
      </c>
      <c r="AD152" s="102">
        <f>+'Ark1'!Y207</f>
        <v>83.015597920277301</v>
      </c>
      <c r="AE152" s="102">
        <f>+'Ark1'!Z207</f>
        <v>8.481211230608185</v>
      </c>
      <c r="AF152" s="102">
        <f>+'Ark1'!AA207</f>
        <v>1.9198857129725224</v>
      </c>
      <c r="AG152" s="39">
        <f>+'Ark1'!AB207</f>
        <v>2.3490129600468981</v>
      </c>
      <c r="AH152" s="39">
        <f>+'Ark1'!AC207</f>
        <v>75.171356756748892</v>
      </c>
      <c r="AI152" s="39">
        <f t="shared" si="22"/>
        <v>4.5342845536711662</v>
      </c>
      <c r="AJ152" s="102"/>
      <c r="AK152" s="25"/>
      <c r="AU152"/>
      <c r="AY152"/>
      <c r="AZ152"/>
      <c r="BA152"/>
      <c r="BB152"/>
      <c r="BC152"/>
      <c r="BD152"/>
      <c r="BH152"/>
      <c r="BI152"/>
      <c r="BJ152"/>
    </row>
    <row r="153" spans="1:62" ht="15.6">
      <c r="A153" s="25"/>
      <c r="B153" s="420">
        <f>+'Ark1'!C208</f>
        <v>2022</v>
      </c>
      <c r="C153" s="45">
        <f>+'Ark1'!E208</f>
        <v>38</v>
      </c>
      <c r="D153" s="371">
        <f>+'Ark1'!Q208</f>
        <v>715</v>
      </c>
      <c r="E153" s="409"/>
      <c r="F153" s="371">
        <f>+'Ark1'!R208</f>
        <v>2845</v>
      </c>
      <c r="G153" s="409"/>
      <c r="H153" s="102">
        <f>+'Ark1'!AG208</f>
        <v>2.5262358937797087</v>
      </c>
      <c r="I153" s="414"/>
      <c r="J153" s="102">
        <f>+'Ark1'!AH208</f>
        <v>4.0773286467486827</v>
      </c>
      <c r="K153" s="101"/>
      <c r="L153" s="375">
        <f>+'Ark1'!AI208</f>
        <v>225</v>
      </c>
      <c r="M153" s="375"/>
      <c r="N153" s="375"/>
      <c r="O153" s="101"/>
      <c r="P153" s="135">
        <f>+IF(F153=0,"",'Ark1'!U208)</f>
        <v>30.06333919156414</v>
      </c>
      <c r="Q153" s="404"/>
      <c r="R153" s="406"/>
      <c r="S153" s="148">
        <f>+IF(L153=0,"",'Ark1'!AJ208)</f>
        <v>113.17511111111102</v>
      </c>
      <c r="T153" s="416"/>
      <c r="U153" s="22">
        <f>+IF(L153=0,"",'Ark1'!AL208)</f>
        <v>19.234511835479129</v>
      </c>
      <c r="V153" s="406"/>
      <c r="W153" s="66">
        <f>+IF(F153=0,"",'Ark1'!S208)</f>
        <v>6.8270650263620372</v>
      </c>
      <c r="X153" s="25"/>
      <c r="Y153" s="416"/>
      <c r="Z153" s="39">
        <f>+'Ark1'!T208</f>
        <v>6.9862917398945523</v>
      </c>
      <c r="AA153" s="409"/>
      <c r="AB153" s="39">
        <f>+'Ark1'!W208</f>
        <v>22.249560632688922</v>
      </c>
      <c r="AC153" s="102">
        <f>+'Ark1'!X208</f>
        <v>95.219683655536016</v>
      </c>
      <c r="AD153" s="102">
        <f>+'Ark1'!Y208</f>
        <v>79.613356766256615</v>
      </c>
      <c r="AE153" s="102">
        <f>+'Ark1'!Z208</f>
        <v>8.4584942649039814</v>
      </c>
      <c r="AF153" s="102">
        <f>+'Ark1'!AA208</f>
        <v>1.9651548003769777</v>
      </c>
      <c r="AG153" s="39">
        <f>+'Ark1'!AB208</f>
        <v>2.3728447164649236</v>
      </c>
      <c r="AH153" s="39">
        <f>+'Ark1'!AC208</f>
        <v>74.354277019440019</v>
      </c>
      <c r="AI153" s="39">
        <f t="shared" si="22"/>
        <v>4.4035524893167892</v>
      </c>
      <c r="AJ153" s="102"/>
      <c r="AK153" s="25"/>
      <c r="AU153"/>
      <c r="AY153"/>
      <c r="AZ153"/>
      <c r="BA153"/>
      <c r="BB153"/>
      <c r="BC153"/>
      <c r="BD153"/>
      <c r="BH153"/>
      <c r="BI153"/>
      <c r="BJ153"/>
    </row>
    <row r="154" spans="1:62" ht="15.6">
      <c r="A154" s="25"/>
      <c r="B154" s="420">
        <f>+'Ark1'!C209</f>
        <v>2022</v>
      </c>
      <c r="C154" s="45">
        <f>+'Ark1'!E209</f>
        <v>39</v>
      </c>
      <c r="D154" s="371">
        <f>+'Ark1'!Q209</f>
        <v>759</v>
      </c>
      <c r="E154" s="409"/>
      <c r="F154" s="371">
        <f>+'Ark1'!R209</f>
        <v>2908</v>
      </c>
      <c r="G154" s="409"/>
      <c r="H154" s="102">
        <f>+'Ark1'!AG209</f>
        <v>2.4654297477105502</v>
      </c>
      <c r="I154" s="414"/>
      <c r="J154" s="102">
        <f>+'Ark1'!AH209</f>
        <v>4.0233837689133436</v>
      </c>
      <c r="K154" s="101"/>
      <c r="L154" s="375">
        <f>+'Ark1'!AI209</f>
        <v>261</v>
      </c>
      <c r="M154" s="375"/>
      <c r="N154" s="375"/>
      <c r="O154" s="101"/>
      <c r="P154" s="135">
        <f>+IF(F154=0,"",'Ark1'!U209)</f>
        <v>28.704092159559806</v>
      </c>
      <c r="Q154" s="404"/>
      <c r="R154" s="406"/>
      <c r="S154" s="148">
        <f>+IF(L154=0,"",'Ark1'!AJ209)</f>
        <v>113.18965517241378</v>
      </c>
      <c r="T154" s="416"/>
      <c r="U154" s="22">
        <f>+IF(L154=0,"",'Ark1'!AL209)</f>
        <v>18.81343027707182</v>
      </c>
      <c r="V154" s="406"/>
      <c r="W154" s="66">
        <f>+IF(F154=0,"",'Ark1'!S209)</f>
        <v>6.687070151306739</v>
      </c>
      <c r="X154" s="25"/>
      <c r="Y154" s="416"/>
      <c r="Z154" s="39">
        <f>+'Ark1'!T209</f>
        <v>7.1743466299862444</v>
      </c>
      <c r="AA154" s="409"/>
      <c r="AB154" s="39">
        <f>+'Ark1'!W209</f>
        <v>23.933975240715263</v>
      </c>
      <c r="AC154" s="102">
        <f>+'Ark1'!X209</f>
        <v>92.88170563961485</v>
      </c>
      <c r="AD154" s="102">
        <f>+'Ark1'!Y209</f>
        <v>73.727647867950495</v>
      </c>
      <c r="AE154" s="102">
        <f>+'Ark1'!Z209</f>
        <v>8.4789642062438588</v>
      </c>
      <c r="AF154" s="102">
        <f>+'Ark1'!AA209</f>
        <v>1.9267209779449672</v>
      </c>
      <c r="AG154" s="39">
        <f>+'Ark1'!AB209</f>
        <v>2.2350378462585443</v>
      </c>
      <c r="AH154" s="39">
        <f>+'Ark1'!AC209</f>
        <v>71.692482102098154</v>
      </c>
      <c r="AI154" s="39">
        <f t="shared" si="22"/>
        <v>4.2924766018718463</v>
      </c>
      <c r="AJ154" s="102"/>
      <c r="AK154" s="25"/>
      <c r="AU154"/>
      <c r="AY154"/>
      <c r="AZ154"/>
      <c r="BA154"/>
      <c r="BB154"/>
      <c r="BC154"/>
      <c r="BD154"/>
      <c r="BH154"/>
      <c r="BI154"/>
      <c r="BJ154"/>
    </row>
    <row r="155" spans="1:62" ht="15.6">
      <c r="A155" s="25"/>
      <c r="B155" s="420">
        <f>+'Ark1'!C210</f>
        <v>2022</v>
      </c>
      <c r="C155" s="45">
        <f>+'Ark1'!E210</f>
        <v>40</v>
      </c>
      <c r="D155" s="371">
        <f>+'Ark1'!Q210</f>
        <v>893</v>
      </c>
      <c r="E155" s="409"/>
      <c r="F155" s="371">
        <f>+'Ark1'!R210</f>
        <v>4012</v>
      </c>
      <c r="G155" s="409"/>
      <c r="H155" s="102">
        <f>+'Ark1'!AG210</f>
        <v>3.1826472048287129</v>
      </c>
      <c r="I155" s="414"/>
      <c r="J155" s="102">
        <f>+'Ark1'!AH210</f>
        <v>7.7018943170488514</v>
      </c>
      <c r="K155" s="101"/>
      <c r="L155" s="375">
        <f>+'Ark1'!AI210</f>
        <v>339</v>
      </c>
      <c r="M155" s="375"/>
      <c r="N155" s="375"/>
      <c r="O155" s="101"/>
      <c r="P155" s="135">
        <f>+IF(F155=0,"",'Ark1'!U210)</f>
        <v>26.857968594217343</v>
      </c>
      <c r="Q155" s="404"/>
      <c r="R155" s="406"/>
      <c r="S155" s="148">
        <f>+IF(L155=0,"",'Ark1'!AJ210)</f>
        <v>111.01209439528031</v>
      </c>
      <c r="T155" s="416"/>
      <c r="U155" s="22">
        <f>+IF(L155=0,"",'Ark1'!AL210)</f>
        <v>19.367783014792536</v>
      </c>
      <c r="V155" s="406"/>
      <c r="W155" s="66">
        <f>+IF(F155=0,"",'Ark1'!S210)</f>
        <v>6.4641076769690917</v>
      </c>
      <c r="X155" s="25"/>
      <c r="Y155" s="416"/>
      <c r="Z155" s="39">
        <f>+'Ark1'!T210</f>
        <v>7.2300598205383855</v>
      </c>
      <c r="AA155" s="409"/>
      <c r="AB155" s="39">
        <f>+'Ark1'!W210</f>
        <v>26.49551345962114</v>
      </c>
      <c r="AC155" s="102">
        <f>+'Ark1'!X210</f>
        <v>86.440677966101674</v>
      </c>
      <c r="AD155" s="102">
        <f>+'Ark1'!Y210</f>
        <v>63.858424725822545</v>
      </c>
      <c r="AE155" s="102">
        <f>+'Ark1'!Z210</f>
        <v>8.9916193275525274</v>
      </c>
      <c r="AF155" s="102">
        <f>+'Ark1'!AA210</f>
        <v>1.9878639458397005</v>
      </c>
      <c r="AG155" s="39">
        <f>+'Ark1'!AB210</f>
        <v>2.2774116634364781</v>
      </c>
      <c r="AH155" s="39">
        <f>+'Ark1'!AC210</f>
        <v>73.30476078741026</v>
      </c>
      <c r="AI155" s="39">
        <f t="shared" si="22"/>
        <v>4.1549383049278941</v>
      </c>
      <c r="AJ155" s="102"/>
      <c r="AK155" s="25"/>
      <c r="AU155"/>
      <c r="AY155"/>
      <c r="AZ155"/>
      <c r="BA155"/>
      <c r="BB155"/>
      <c r="BC155"/>
      <c r="BD155"/>
      <c r="BH155"/>
      <c r="BI155"/>
      <c r="BJ155"/>
    </row>
    <row r="156" spans="1:62" ht="15.6">
      <c r="A156" s="25"/>
      <c r="B156" s="420">
        <f>+'Ark1'!C211</f>
        <v>2022</v>
      </c>
      <c r="C156" s="45">
        <f>+'Ark1'!E211</f>
        <v>41</v>
      </c>
      <c r="D156" s="371">
        <f>+'Ark1'!Q211</f>
        <v>1072</v>
      </c>
      <c r="E156" s="409"/>
      <c r="F156" s="371">
        <f>+'Ark1'!R211</f>
        <v>5716</v>
      </c>
      <c r="G156" s="409"/>
      <c r="H156" s="102">
        <f>+'Ark1'!AG211</f>
        <v>5.087483982415594</v>
      </c>
      <c r="I156" s="414"/>
      <c r="J156" s="102">
        <f>+'Ark1'!AH211</f>
        <v>4.3561931420573821</v>
      </c>
      <c r="K156" s="101"/>
      <c r="L156" s="375">
        <f>+'Ark1'!AI211</f>
        <v>551</v>
      </c>
      <c r="M156" s="375"/>
      <c r="N156" s="375"/>
      <c r="O156" s="101"/>
      <c r="P156" s="135">
        <f>+IF(F156=0,"",'Ark1'!U211)</f>
        <v>30.133974807557799</v>
      </c>
      <c r="Q156" s="404"/>
      <c r="R156" s="406"/>
      <c r="S156" s="148">
        <f>+IF(L156=0,"",'Ark1'!AJ211)</f>
        <v>113.68820326678762</v>
      </c>
      <c r="T156" s="416"/>
      <c r="U156" s="22">
        <f>+IF(L156=0,"",'Ark1'!AL211)</f>
        <v>19.424155361564864</v>
      </c>
      <c r="V156" s="406"/>
      <c r="W156" s="66">
        <f>+IF(F156=0,"",'Ark1'!S211)</f>
        <v>6.9044786564030787</v>
      </c>
      <c r="X156" s="25"/>
      <c r="Y156" s="416"/>
      <c r="Z156" s="39">
        <f>+'Ark1'!T211</f>
        <v>7.3624912526242143</v>
      </c>
      <c r="AA156" s="409"/>
      <c r="AB156" s="39">
        <f>+'Ark1'!W211</f>
        <v>26.487053883834847</v>
      </c>
      <c r="AC156" s="102">
        <f>+'Ark1'!X211</f>
        <v>94.716585024492645</v>
      </c>
      <c r="AD156" s="102">
        <f>+'Ark1'!Y211</f>
        <v>78.411476557032898</v>
      </c>
      <c r="AE156" s="102">
        <f>+'Ark1'!Z211</f>
        <v>8.6980076031976346</v>
      </c>
      <c r="AF156" s="102">
        <f>+'Ark1'!AA211</f>
        <v>1.9122567604388181</v>
      </c>
      <c r="AG156" s="39">
        <f>+'Ark1'!AB211</f>
        <v>2.2487426750770871</v>
      </c>
      <c r="AH156" s="39">
        <f>+'Ark1'!AC211</f>
        <v>71.943760260877525</v>
      </c>
      <c r="AI156" s="39">
        <f t="shared" si="22"/>
        <v>4.3644098717883848</v>
      </c>
      <c r="AJ156" s="102"/>
      <c r="AK156" s="25"/>
      <c r="AU156"/>
      <c r="AY156"/>
      <c r="AZ156"/>
      <c r="BA156"/>
      <c r="BB156"/>
      <c r="BC156"/>
      <c r="BD156"/>
      <c r="BH156"/>
      <c r="BI156"/>
      <c r="BJ156"/>
    </row>
    <row r="157" spans="1:62" ht="15.6">
      <c r="A157" s="25"/>
      <c r="B157" s="420">
        <f>+'Ark1'!C212</f>
        <v>2022</v>
      </c>
      <c r="C157" s="45">
        <f>+'Ark1'!E212</f>
        <v>42</v>
      </c>
      <c r="D157" s="371">
        <f>+'Ark1'!Q212</f>
        <v>2264</v>
      </c>
      <c r="E157" s="409"/>
      <c r="F157" s="371">
        <f>+'Ark1'!R212</f>
        <v>15341</v>
      </c>
      <c r="G157" s="409"/>
      <c r="H157" s="102">
        <f>+'Ark1'!AG212</f>
        <v>14.449935099990855</v>
      </c>
      <c r="I157" s="414"/>
      <c r="J157" s="102">
        <f>+'Ark1'!AH212</f>
        <v>2.7312430741151168</v>
      </c>
      <c r="K157" s="101"/>
      <c r="L157" s="375">
        <f>+'Ark1'!AI212</f>
        <v>940</v>
      </c>
      <c r="M157" s="375"/>
      <c r="N157" s="375"/>
      <c r="O157" s="101"/>
      <c r="P157" s="135">
        <f>+IF(F157=0,"",'Ark1'!U212)</f>
        <v>31.890241835603913</v>
      </c>
      <c r="Q157" s="404"/>
      <c r="R157" s="406"/>
      <c r="S157" s="148">
        <f>+IF(L157=0,"",'Ark1'!AJ212)</f>
        <v>115.39372340425538</v>
      </c>
      <c r="T157" s="416"/>
      <c r="U157" s="22">
        <f>+IF(L157=0,"",'Ark1'!AL212)</f>
        <v>20.022233947242121</v>
      </c>
      <c r="V157" s="406"/>
      <c r="W157" s="66">
        <f>+IF(F157=0,"",'Ark1'!S212)</f>
        <v>7.1859722312756649</v>
      </c>
      <c r="X157" s="25"/>
      <c r="Y157" s="416"/>
      <c r="Z157" s="39">
        <f>+'Ark1'!T212</f>
        <v>7.015188058144842</v>
      </c>
      <c r="AA157" s="409"/>
      <c r="AB157" s="39">
        <f>+'Ark1'!W212</f>
        <v>21.530539078286939</v>
      </c>
      <c r="AC157" s="102">
        <f>+'Ark1'!X212</f>
        <v>96.910240531907988</v>
      </c>
      <c r="AD157" s="102">
        <f>+'Ark1'!Y212</f>
        <v>87.399778371683738</v>
      </c>
      <c r="AE157" s="102">
        <f>+'Ark1'!Z212</f>
        <v>7.9570774631746692</v>
      </c>
      <c r="AF157" s="102">
        <f>+'Ark1'!AA212</f>
        <v>1.8450931589000901</v>
      </c>
      <c r="AG157" s="39">
        <f>+'Ark1'!AB212</f>
        <v>2.2612077532563206</v>
      </c>
      <c r="AH157" s="39">
        <f>+'Ark1'!AC212</f>
        <v>73.056563756529997</v>
      </c>
      <c r="AI157" s="39">
        <f t="shared" si="22"/>
        <v>4.4378465166908541</v>
      </c>
      <c r="AJ157" s="102"/>
      <c r="AK157" s="25"/>
      <c r="AU157"/>
      <c r="AY157"/>
      <c r="AZ157"/>
      <c r="BA157"/>
      <c r="BB157"/>
      <c r="BC157"/>
      <c r="BD157"/>
      <c r="BH157"/>
      <c r="BI157"/>
      <c r="BJ157"/>
    </row>
    <row r="158" spans="1:62" ht="15.6">
      <c r="A158" s="25"/>
      <c r="B158" s="420">
        <f>+'Ark1'!C213</f>
        <v>2022</v>
      </c>
      <c r="C158" s="45">
        <f>+'Ark1'!E213</f>
        <v>43</v>
      </c>
      <c r="D158" s="371">
        <f>+'Ark1'!Q213</f>
        <v>2074</v>
      </c>
      <c r="E158" s="409"/>
      <c r="F158" s="371">
        <f>+'Ark1'!R213</f>
        <v>13505</v>
      </c>
      <c r="G158" s="409"/>
      <c r="H158" s="102">
        <f>+'Ark1'!AG213</f>
        <v>12.600969857882156</v>
      </c>
      <c r="I158" s="414"/>
      <c r="J158" s="102">
        <f>+'Ark1'!AH213</f>
        <v>2.8433913365420218</v>
      </c>
      <c r="K158" s="101"/>
      <c r="L158" s="375">
        <f>+'Ark1'!AI213</f>
        <v>1241</v>
      </c>
      <c r="M158" s="375"/>
      <c r="N158" s="375"/>
      <c r="O158" s="101"/>
      <c r="P158" s="135">
        <f>+IF(F158=0,"",'Ark1'!U213)</f>
        <v>31.590388744909397</v>
      </c>
      <c r="Q158" s="404"/>
      <c r="R158" s="406"/>
      <c r="S158" s="148">
        <f>+IF(L158=0,"",'Ark1'!AJ213)</f>
        <v>115.58791297340856</v>
      </c>
      <c r="T158" s="416"/>
      <c r="U158" s="22">
        <f>+IF(L158=0,"",'Ark1'!AL213)</f>
        <v>19.847070471620999</v>
      </c>
      <c r="V158" s="406"/>
      <c r="W158" s="66">
        <f>+IF(F158=0,"",'Ark1'!S213)</f>
        <v>7.1940022213994856</v>
      </c>
      <c r="X158" s="25"/>
      <c r="Y158" s="416"/>
      <c r="Z158" s="39">
        <f>+'Ark1'!T213</f>
        <v>6.927582376897444</v>
      </c>
      <c r="AA158" s="409"/>
      <c r="AB158" s="39">
        <f>+'Ark1'!W213</f>
        <v>19.644576082932247</v>
      </c>
      <c r="AC158" s="102">
        <f>+'Ark1'!X213</f>
        <v>96.956682710107387</v>
      </c>
      <c r="AD158" s="102">
        <f>+'Ark1'!Y213</f>
        <v>86.856719733432016</v>
      </c>
      <c r="AE158" s="102">
        <f>+'Ark1'!Z213</f>
        <v>7.8300134189766943</v>
      </c>
      <c r="AF158" s="102">
        <f>+'Ark1'!AA213</f>
        <v>1.8228813109930295</v>
      </c>
      <c r="AG158" s="39">
        <f>+'Ark1'!AB213</f>
        <v>2.1853264406769486</v>
      </c>
      <c r="AH158" s="39">
        <f>+'Ark1'!AC213</f>
        <v>72.39974119749651</v>
      </c>
      <c r="AI158" s="39">
        <f t="shared" si="22"/>
        <v>4.3912119808553465</v>
      </c>
      <c r="AJ158" s="102"/>
      <c r="AK158" s="25"/>
      <c r="AU158"/>
      <c r="AY158"/>
      <c r="AZ158"/>
      <c r="BA158"/>
      <c r="BB158"/>
      <c r="BC158"/>
      <c r="BD158"/>
      <c r="BH158"/>
      <c r="BI158"/>
      <c r="BJ158"/>
    </row>
    <row r="159" spans="1:62" ht="15.6">
      <c r="A159" s="25"/>
      <c r="B159" s="420">
        <f>+'Ark1'!C214</f>
        <v>2022</v>
      </c>
      <c r="C159" s="45">
        <f>+'Ark1'!E214</f>
        <v>44</v>
      </c>
      <c r="D159" s="371">
        <f>+'Ark1'!Q214</f>
        <v>1594</v>
      </c>
      <c r="E159" s="409"/>
      <c r="F159" s="371">
        <f>+'Ark1'!R214</f>
        <v>10493</v>
      </c>
      <c r="G159" s="409"/>
      <c r="H159" s="102">
        <f>+'Ark1'!AG214</f>
        <v>9.5912295532909777</v>
      </c>
      <c r="I159" s="414"/>
      <c r="J159" s="102">
        <f>+'Ark1'!AH214</f>
        <v>2.8685790527018007</v>
      </c>
      <c r="K159" s="101"/>
      <c r="L159" s="375">
        <f>+'Ark1'!AI214</f>
        <v>1426</v>
      </c>
      <c r="M159" s="375"/>
      <c r="N159" s="375"/>
      <c r="O159" s="101"/>
      <c r="P159" s="135">
        <f>+IF(F159=0,"",'Ark1'!U214)</f>
        <v>30.947117125702881</v>
      </c>
      <c r="Q159" s="404"/>
      <c r="R159" s="406"/>
      <c r="S159" s="148">
        <f>+IF(L159=0,"",'Ark1'!AJ214)</f>
        <v>115.36374474053282</v>
      </c>
      <c r="T159" s="416"/>
      <c r="U159" s="22">
        <f>+IF(L159=0,"",'Ark1'!AL214)</f>
        <v>0</v>
      </c>
      <c r="V159" s="406"/>
      <c r="W159" s="66">
        <f>+IF(F159=0,"",'Ark1'!S214)</f>
        <v>7.0135328314114203</v>
      </c>
      <c r="X159" s="25"/>
      <c r="Y159" s="416"/>
      <c r="Z159" s="39">
        <f>+'Ark1'!T214</f>
        <v>6.8670542266272783</v>
      </c>
      <c r="AA159" s="409"/>
      <c r="AB159" s="39">
        <f>+'Ark1'!W214</f>
        <v>18.888782998189271</v>
      </c>
      <c r="AC159" s="102">
        <f>+'Ark1'!X214</f>
        <v>95.644715524635487</v>
      </c>
      <c r="AD159" s="102">
        <f>+'Ark1'!Y214</f>
        <v>83.979796054512548</v>
      </c>
      <c r="AE159" s="102">
        <f>+'Ark1'!Z214</f>
        <v>8.1542113187789411</v>
      </c>
      <c r="AF159" s="102">
        <f>+'Ark1'!AA214</f>
        <v>1.8419924225720112</v>
      </c>
      <c r="AG159" s="39">
        <f>+'Ark1'!AB214</f>
        <v>2.0657158547074403</v>
      </c>
      <c r="AH159" s="39">
        <f>+'Ark1'!AC214</f>
        <v>72.151102275808</v>
      </c>
      <c r="AI159" s="39">
        <f t="shared" si="22"/>
        <v>4.4124862418980095</v>
      </c>
      <c r="AJ159" s="102"/>
      <c r="AK159" s="25"/>
      <c r="AU159"/>
      <c r="AY159"/>
      <c r="AZ159"/>
      <c r="BA159"/>
      <c r="BB159"/>
      <c r="BC159"/>
      <c r="BD159"/>
      <c r="BH159"/>
      <c r="BI159"/>
      <c r="BJ159"/>
    </row>
    <row r="160" spans="1:62" ht="15.6">
      <c r="A160" s="25"/>
      <c r="B160" s="420">
        <f>+'Ark1'!C215</f>
        <v>2022</v>
      </c>
      <c r="C160" s="45">
        <f>+'Ark1'!E215</f>
        <v>45</v>
      </c>
      <c r="D160" s="371">
        <f>+'Ark1'!Q215</f>
        <v>1031</v>
      </c>
      <c r="E160" s="409"/>
      <c r="F160" s="371">
        <f>+'Ark1'!R215</f>
        <v>5811</v>
      </c>
      <c r="G160" s="409"/>
      <c r="H160" s="102">
        <f>+'Ark1'!AG215</f>
        <v>5.236718515678799</v>
      </c>
      <c r="I160" s="414"/>
      <c r="J160" s="102">
        <f>+'Ark1'!AH215</f>
        <v>3.3212872139046645</v>
      </c>
      <c r="K160" s="101"/>
      <c r="L160" s="375">
        <f>+'Ark1'!AI215</f>
        <v>847</v>
      </c>
      <c r="M160" s="375"/>
      <c r="N160" s="375"/>
      <c r="O160" s="101"/>
      <c r="P160" s="135">
        <f>+IF(F160=0,"",'Ark1'!U215)</f>
        <v>30.51082429874365</v>
      </c>
      <c r="Q160" s="404"/>
      <c r="R160" s="406"/>
      <c r="S160" s="148">
        <f>+IF(L160=0,"",'Ark1'!AJ215)</f>
        <v>114.75974025974028</v>
      </c>
      <c r="T160" s="416"/>
      <c r="U160" s="22">
        <f>+IF(L160=0,"",'Ark1'!AL215)</f>
        <v>0</v>
      </c>
      <c r="V160" s="406"/>
      <c r="W160" s="66">
        <f>+IF(F160=0,"",'Ark1'!S215)</f>
        <v>6.8674926862846313</v>
      </c>
      <c r="X160" s="25"/>
      <c r="Y160" s="416"/>
      <c r="Z160" s="39">
        <f>+'Ark1'!T215</f>
        <v>6.782481500602306</v>
      </c>
      <c r="AA160" s="409"/>
      <c r="AB160" s="39">
        <f>+'Ark1'!W215</f>
        <v>18.000344174840819</v>
      </c>
      <c r="AC160" s="102">
        <f>+'Ark1'!X215</f>
        <v>95.955945620375132</v>
      </c>
      <c r="AD160" s="102">
        <f>+'Ark1'!Y215</f>
        <v>83.978661159869219</v>
      </c>
      <c r="AE160" s="102">
        <f>+'Ark1'!Z215</f>
        <v>7.7834097771932722</v>
      </c>
      <c r="AF160" s="102">
        <f>+'Ark1'!AA215</f>
        <v>1.9024556117680536</v>
      </c>
      <c r="AG160" s="39">
        <f>+'Ark1'!AB215</f>
        <v>2.1978015257316965</v>
      </c>
      <c r="AH160" s="39">
        <f>+'Ark1'!AC215</f>
        <v>73.059835818263252</v>
      </c>
      <c r="AI160" s="39">
        <f t="shared" si="22"/>
        <v>4.442789485553897</v>
      </c>
      <c r="AJ160" s="102"/>
      <c r="AK160" s="25"/>
      <c r="AU160"/>
      <c r="AY160"/>
      <c r="AZ160"/>
      <c r="BA160"/>
      <c r="BB160"/>
      <c r="BC160"/>
      <c r="BD160"/>
      <c r="BH160"/>
      <c r="BI160"/>
      <c r="BJ160"/>
    </row>
    <row r="161" spans="1:62" ht="15.6">
      <c r="A161" s="25"/>
      <c r="B161" s="420">
        <f>+'Ark1'!C216</f>
        <v>2022</v>
      </c>
      <c r="C161" s="45">
        <f>+'Ark1'!E216</f>
        <v>46</v>
      </c>
      <c r="D161" s="371">
        <f>+'Ark1'!Q216</f>
        <v>707</v>
      </c>
      <c r="E161" s="409"/>
      <c r="F161" s="371">
        <f>+'Ark1'!R216</f>
        <v>3399</v>
      </c>
      <c r="G161" s="409"/>
      <c r="H161" s="102">
        <f>+'Ark1'!AG216</f>
        <v>3.0719671412057594</v>
      </c>
      <c r="I161" s="414"/>
      <c r="J161" s="102">
        <f>+'Ark1'!AH216</f>
        <v>3.9129155634010009</v>
      </c>
      <c r="K161" s="101"/>
      <c r="L161" s="375">
        <f>+'Ark1'!AI216</f>
        <v>495</v>
      </c>
      <c r="M161" s="375"/>
      <c r="N161" s="375"/>
      <c r="O161" s="101"/>
      <c r="P161" s="135">
        <f>+IF(F161=0,"",'Ark1'!U216)</f>
        <v>30.599264489555736</v>
      </c>
      <c r="Q161" s="404"/>
      <c r="R161" s="406"/>
      <c r="S161" s="148">
        <f>+IF(L161=0,"",'Ark1'!AJ216)</f>
        <v>115.5222222222223</v>
      </c>
      <c r="T161" s="416"/>
      <c r="U161" s="22">
        <f>+IF(L161=0,"",'Ark1'!AL216)</f>
        <v>0</v>
      </c>
      <c r="V161" s="406"/>
      <c r="W161" s="66">
        <f>+IF(F161=0,"",'Ark1'!S216)</f>
        <v>6.9861724036481316</v>
      </c>
      <c r="X161" s="25"/>
      <c r="Y161" s="416"/>
      <c r="Z161" s="39">
        <f>+'Ark1'!T216</f>
        <v>6.8408355398646643</v>
      </c>
      <c r="AA161" s="409"/>
      <c r="AB161" s="39">
        <f>+'Ark1'!W216</f>
        <v>18.122977346278319</v>
      </c>
      <c r="AC161" s="102">
        <f>+'Ark1'!X216</f>
        <v>95.734039423359818</v>
      </c>
      <c r="AD161" s="102">
        <f>+'Ark1'!Y216</f>
        <v>82.906737275669343</v>
      </c>
      <c r="AE161" s="102">
        <f>+'Ark1'!Z216</f>
        <v>7.9914055070064878</v>
      </c>
      <c r="AF161" s="102">
        <f>+'Ark1'!AA216</f>
        <v>1.8678265821310631</v>
      </c>
      <c r="AG161" s="39">
        <f>+'Ark1'!AB216</f>
        <v>2.1463716948622098</v>
      </c>
      <c r="AH161" s="39">
        <f>+'Ark1'!AC216</f>
        <v>74.049841050647956</v>
      </c>
      <c r="AI161" s="39">
        <f t="shared" si="22"/>
        <v>4.3799755748336544</v>
      </c>
      <c r="AJ161" s="102"/>
      <c r="AK161" s="25"/>
      <c r="AU161"/>
      <c r="AY161"/>
      <c r="AZ161"/>
      <c r="BA161"/>
      <c r="BB161"/>
      <c r="BC161"/>
      <c r="BD161"/>
      <c r="BH161"/>
      <c r="BI161"/>
      <c r="BJ161"/>
    </row>
    <row r="162" spans="1:62" ht="15.6">
      <c r="A162" s="25"/>
      <c r="B162" s="420">
        <f>+'Ark1'!C217</f>
        <v>2022</v>
      </c>
      <c r="C162" s="45">
        <f>+'Ark1'!E217</f>
        <v>47</v>
      </c>
      <c r="D162" s="371">
        <f>+'Ark1'!Q217</f>
        <v>670</v>
      </c>
      <c r="E162" s="409"/>
      <c r="F162" s="371">
        <f>+'Ark1'!R217</f>
        <v>3032</v>
      </c>
      <c r="G162" s="409"/>
      <c r="H162" s="102">
        <f>+'Ark1'!AG217</f>
        <v>2.6834717798238938</v>
      </c>
      <c r="I162" s="414"/>
      <c r="J162" s="102">
        <f>+'Ark1'!AH217</f>
        <v>1.9129287598944595</v>
      </c>
      <c r="K162" s="101"/>
      <c r="L162" s="375">
        <f>+'Ark1'!AI217</f>
        <v>450</v>
      </c>
      <c r="M162" s="375"/>
      <c r="N162" s="375"/>
      <c r="O162" s="101"/>
      <c r="P162" s="135">
        <f>+IF(F162=0,"",'Ark1'!U217)</f>
        <v>29.964940633245362</v>
      </c>
      <c r="Q162" s="404"/>
      <c r="R162" s="406"/>
      <c r="S162" s="148">
        <f>+IF(L162=0,"",'Ark1'!AJ217)</f>
        <v>114.2166666666666</v>
      </c>
      <c r="T162" s="416"/>
      <c r="U162" s="22">
        <f>+IF(L162=0,"",'Ark1'!AL217)</f>
        <v>0</v>
      </c>
      <c r="V162" s="406"/>
      <c r="W162" s="66">
        <f>+IF(F162=0,"",'Ark1'!S217)</f>
        <v>6.9043535620052801</v>
      </c>
      <c r="X162" s="25"/>
      <c r="Y162" s="416"/>
      <c r="Z162" s="39">
        <f>+'Ark1'!T217</f>
        <v>6.7641820580474956</v>
      </c>
      <c r="AA162" s="409"/>
      <c r="AB162" s="39">
        <f>+'Ark1'!W217</f>
        <v>16.391820580474931</v>
      </c>
      <c r="AC162" s="102">
        <f>+'Ark1'!X217</f>
        <v>95.217678100263839</v>
      </c>
      <c r="AD162" s="102">
        <f>+'Ark1'!Y217</f>
        <v>80.375989445910307</v>
      </c>
      <c r="AE162" s="102">
        <f>+'Ark1'!Z217</f>
        <v>8.0540870987244393</v>
      </c>
      <c r="AF162" s="102">
        <f>+'Ark1'!AA217</f>
        <v>1.8991963420632176</v>
      </c>
      <c r="AG162" s="39">
        <f>+'Ark1'!AB217</f>
        <v>2.0599835869405272</v>
      </c>
      <c r="AH162" s="39">
        <f>+'Ark1'!AC217</f>
        <v>74.004197327434682</v>
      </c>
      <c r="AI162" s="39">
        <f t="shared" si="22"/>
        <v>4.3400066876851007</v>
      </c>
      <c r="AJ162" s="102"/>
      <c r="AK162" s="25"/>
      <c r="AU162"/>
      <c r="AY162"/>
      <c r="AZ162"/>
      <c r="BA162"/>
      <c r="BB162"/>
      <c r="BC162"/>
      <c r="BD162"/>
      <c r="BH162"/>
      <c r="BI162"/>
      <c r="BJ162"/>
    </row>
    <row r="163" spans="1:62" ht="15.6">
      <c r="A163" s="25"/>
      <c r="B163" s="420">
        <f>+'Ark1'!C218</f>
        <v>2022</v>
      </c>
      <c r="C163" s="45">
        <f>+'Ark1'!E218</f>
        <v>48</v>
      </c>
      <c r="D163" s="371">
        <f>+'Ark1'!Q218</f>
        <v>376</v>
      </c>
      <c r="E163" s="409"/>
      <c r="F163" s="371">
        <f>+'Ark1'!R218</f>
        <v>1713</v>
      </c>
      <c r="G163" s="409"/>
      <c r="H163" s="102">
        <f>+'Ark1'!AG218</f>
        <v>1.4788915999202277</v>
      </c>
      <c r="I163" s="414"/>
      <c r="J163" s="102">
        <f>+'Ark1'!AH218</f>
        <v>2.1015761821366028</v>
      </c>
      <c r="K163" s="101"/>
      <c r="L163" s="375">
        <f>+'Ark1'!AI218</f>
        <v>111</v>
      </c>
      <c r="M163" s="375"/>
      <c r="N163" s="375"/>
      <c r="O163" s="101"/>
      <c r="P163" s="135">
        <f>+IF(F163=0,"",'Ark1'!U218)</f>
        <v>29.22971395213079</v>
      </c>
      <c r="Q163" s="404"/>
      <c r="R163" s="406"/>
      <c r="S163" s="148">
        <f>+IF(L163=0,"",'Ark1'!AJ218)</f>
        <v>114.15495495495487</v>
      </c>
      <c r="T163" s="416"/>
      <c r="U163" s="22">
        <f>+IF(L163=0,"",'Ark1'!AL218)</f>
        <v>0</v>
      </c>
      <c r="V163" s="406"/>
      <c r="W163" s="66">
        <f>+IF(F163=0,"",'Ark1'!S218)</f>
        <v>6.862230005837711</v>
      </c>
      <c r="X163" s="25"/>
      <c r="Y163" s="416"/>
      <c r="Z163" s="39">
        <f>+'Ark1'!T218</f>
        <v>7.0373613543490947</v>
      </c>
      <c r="AA163" s="409"/>
      <c r="AB163" s="39">
        <f>+'Ark1'!W218</f>
        <v>22.416812609457089</v>
      </c>
      <c r="AC163" s="102">
        <f>+'Ark1'!X218</f>
        <v>91.00992410974898</v>
      </c>
      <c r="AD163" s="102">
        <f>+'Ark1'!Y218</f>
        <v>75.598365440747244</v>
      </c>
      <c r="AE163" s="102">
        <f>+'Ark1'!Z218</f>
        <v>8.5826260362915328</v>
      </c>
      <c r="AF163" s="102">
        <f>+'Ark1'!AA218</f>
        <v>1.9173656099708027</v>
      </c>
      <c r="AG163" s="39">
        <f>+'Ark1'!AB218</f>
        <v>2.0932171438432849</v>
      </c>
      <c r="AH163" s="39">
        <f>+'Ark1'!AC218</f>
        <v>74.481096607449814</v>
      </c>
      <c r="AI163" s="39">
        <f t="shared" si="22"/>
        <v>4.2595065929391787</v>
      </c>
      <c r="AJ163" s="102"/>
      <c r="AK163" s="25"/>
      <c r="AU163"/>
      <c r="AY163"/>
      <c r="AZ163"/>
      <c r="BA163"/>
      <c r="BB163"/>
      <c r="BC163"/>
      <c r="BD163"/>
      <c r="BH163"/>
      <c r="BI163"/>
      <c r="BJ163"/>
    </row>
    <row r="164" spans="1:62" ht="15.6">
      <c r="A164" s="25"/>
      <c r="B164" s="420">
        <f>+'Ark1'!C219</f>
        <v>2022</v>
      </c>
      <c r="C164" s="45">
        <f>+'Ark1'!E219</f>
        <v>49</v>
      </c>
      <c r="D164" s="371">
        <f>+'Ark1'!Q219</f>
        <v>415</v>
      </c>
      <c r="E164" s="409"/>
      <c r="F164" s="371">
        <f>+'Ark1'!R219</f>
        <v>1512</v>
      </c>
      <c r="G164" s="409"/>
      <c r="H164" s="102">
        <f>+'Ark1'!AG219</f>
        <v>1.266860181653036</v>
      </c>
      <c r="I164" s="414"/>
      <c r="J164" s="102">
        <f>+'Ark1'!AH219</f>
        <v>3.3730158730158721</v>
      </c>
      <c r="K164" s="101"/>
      <c r="L164" s="375">
        <f>+'Ark1'!AI219</f>
        <v>103</v>
      </c>
      <c r="M164" s="375"/>
      <c r="N164" s="375"/>
      <c r="O164" s="101"/>
      <c r="P164" s="135">
        <f>+IF(F164=0,"",'Ark1'!U219)</f>
        <v>28.367592592592569</v>
      </c>
      <c r="Q164" s="404"/>
      <c r="R164" s="406"/>
      <c r="S164" s="148">
        <f>+IF(L164=0,"",'Ark1'!AJ219)</f>
        <v>109.55631067961168</v>
      </c>
      <c r="T164" s="416"/>
      <c r="U164" s="22">
        <f>+IF(L164=0,"",'Ark1'!AL219)</f>
        <v>0</v>
      </c>
      <c r="V164" s="406"/>
      <c r="W164" s="66">
        <f>+IF(F164=0,"",'Ark1'!S219)</f>
        <v>6.7222222222222223</v>
      </c>
      <c r="X164" s="25"/>
      <c r="Y164" s="416"/>
      <c r="Z164" s="39">
        <f>+'Ark1'!T219</f>
        <v>6.9391534391534382</v>
      </c>
      <c r="AA164" s="409"/>
      <c r="AB164" s="39">
        <f>+'Ark1'!W219</f>
        <v>18.849206349206348</v>
      </c>
      <c r="AC164" s="102">
        <f>+'Ark1'!X219</f>
        <v>89.021164021164054</v>
      </c>
      <c r="AD164" s="102">
        <f>+'Ark1'!Y219</f>
        <v>71.560846560846571</v>
      </c>
      <c r="AE164" s="102">
        <f>+'Ark1'!Z219</f>
        <v>8.7223050763317733</v>
      </c>
      <c r="AF164" s="102">
        <f>+'Ark1'!AA219</f>
        <v>1.7303953529761356</v>
      </c>
      <c r="AG164" s="39">
        <f>+'Ark1'!AB219</f>
        <v>2.1955345066992744</v>
      </c>
      <c r="AH164" s="39">
        <f>+'Ark1'!AC219</f>
        <v>70.960617714206791</v>
      </c>
      <c r="AI164" s="39">
        <f t="shared" si="22"/>
        <v>4.2199724517906301</v>
      </c>
      <c r="AJ164" s="102"/>
      <c r="AK164" s="25"/>
      <c r="AU164"/>
      <c r="AY164"/>
      <c r="AZ164"/>
      <c r="BA164"/>
      <c r="BB164"/>
      <c r="BC164"/>
      <c r="BD164"/>
      <c r="BH164"/>
      <c r="BI164"/>
      <c r="BJ164"/>
    </row>
    <row r="165" spans="1:62" ht="15.6">
      <c r="A165" s="25"/>
      <c r="B165" s="420">
        <f>+'Ark1'!C220</f>
        <v>2022</v>
      </c>
      <c r="C165" s="45">
        <f>+'Ark1'!E220</f>
        <v>50</v>
      </c>
      <c r="D165" s="371">
        <f>+'Ark1'!Q220</f>
        <v>75</v>
      </c>
      <c r="E165" s="409"/>
      <c r="F165" s="371">
        <f>+'Ark1'!R220</f>
        <v>396</v>
      </c>
      <c r="G165" s="409"/>
      <c r="H165" s="102">
        <f>+'Ark1'!AG220</f>
        <v>0.32107901689123947</v>
      </c>
      <c r="I165" s="414"/>
      <c r="J165" s="102">
        <f>+'Ark1'!AH220</f>
        <v>1.7676767676767675</v>
      </c>
      <c r="K165" s="101"/>
      <c r="L165" s="375">
        <f>+'Ark1'!AI220</f>
        <v>121</v>
      </c>
      <c r="M165" s="375"/>
      <c r="N165" s="375"/>
      <c r="O165" s="101"/>
      <c r="P165" s="135">
        <f>+IF(F165=0,"",'Ark1'!U220)</f>
        <v>27.451262626262618</v>
      </c>
      <c r="Q165" s="404"/>
      <c r="R165" s="406"/>
      <c r="S165" s="148">
        <f>+IF(L165=0,"",'Ark1'!AJ220)</f>
        <v>111.22975206611564</v>
      </c>
      <c r="T165" s="416"/>
      <c r="U165" s="22">
        <f>+IF(L165=0,"",'Ark1'!AL220)</f>
        <v>0</v>
      </c>
      <c r="V165" s="406"/>
      <c r="W165" s="66">
        <f>+IF(F165=0,"",'Ark1'!S220)</f>
        <v>6.9419191919191912</v>
      </c>
      <c r="X165" s="25"/>
      <c r="Y165" s="416"/>
      <c r="Z165" s="39">
        <f>+'Ark1'!T220</f>
        <v>6.7525252525252517</v>
      </c>
      <c r="AA165" s="409"/>
      <c r="AB165" s="39">
        <f>+'Ark1'!W220</f>
        <v>14.393939393939396</v>
      </c>
      <c r="AC165" s="102">
        <f>+'Ark1'!X220</f>
        <v>91.919191919191903</v>
      </c>
      <c r="AD165" s="102">
        <f>+'Ark1'!Y220</f>
        <v>72.222222222222229</v>
      </c>
      <c r="AE165" s="102">
        <f>+'Ark1'!Z220</f>
        <v>7.8022350735638</v>
      </c>
      <c r="AF165" s="102">
        <f>+'Ark1'!AA220</f>
        <v>1.661859842129954</v>
      </c>
      <c r="AG165" s="39">
        <f>+'Ark1'!AB220</f>
        <v>1.797688944809863</v>
      </c>
      <c r="AH165" s="39">
        <f>+'Ark1'!AC220</f>
        <v>65.116341868527513</v>
      </c>
      <c r="AI165" s="39">
        <f t="shared" si="22"/>
        <v>3.9544197890141861</v>
      </c>
      <c r="AJ165" s="102"/>
      <c r="AK165" s="25"/>
      <c r="AU165"/>
      <c r="AY165"/>
      <c r="AZ165"/>
      <c r="BA165"/>
      <c r="BB165"/>
      <c r="BC165"/>
      <c r="BD165"/>
      <c r="BH165"/>
      <c r="BI165"/>
      <c r="BJ165"/>
    </row>
    <row r="166" spans="1:62" ht="15.6">
      <c r="A166" s="25"/>
      <c r="B166" s="420">
        <f>+'Ark1'!C221</f>
        <v>2022</v>
      </c>
      <c r="C166" s="45">
        <f>+'Ark1'!E221</f>
        <v>51</v>
      </c>
      <c r="D166" s="371">
        <f>+'Ark1'!Q221</f>
        <v>3</v>
      </c>
      <c r="E166" s="409"/>
      <c r="F166" s="371">
        <f>+'Ark1'!R221</f>
        <v>15</v>
      </c>
      <c r="G166" s="409"/>
      <c r="H166" s="102">
        <f>+'Ark1'!AG221</f>
        <v>1.6020427273479011E-2</v>
      </c>
      <c r="I166" s="414"/>
      <c r="J166" s="102">
        <f>+'Ark1'!AH221</f>
        <v>0</v>
      </c>
      <c r="K166" s="101"/>
      <c r="L166" s="375">
        <f>+'Ark1'!AI221</f>
        <v>0</v>
      </c>
      <c r="M166" s="375"/>
      <c r="N166" s="375"/>
      <c r="O166" s="101"/>
      <c r="P166" s="135">
        <f>+IF(F166=0,"",'Ark1'!U221)</f>
        <v>36.159999999999997</v>
      </c>
      <c r="Q166" s="404"/>
      <c r="R166" s="406"/>
      <c r="S166" s="148" t="str">
        <f>+IF(L166=0,"",'Ark1'!AJ221)</f>
        <v/>
      </c>
      <c r="T166" s="416"/>
      <c r="U166" s="22" t="str">
        <f>+IF(L166=0,"",'Ark1'!AL221)</f>
        <v/>
      </c>
      <c r="V166" s="406"/>
      <c r="W166" s="66">
        <f>+IF(F166=0,"",'Ark1'!S221)</f>
        <v>8.5333333333333314</v>
      </c>
      <c r="X166" s="25"/>
      <c r="Y166" s="416"/>
      <c r="Z166" s="39">
        <f>+'Ark1'!T221</f>
        <v>7.6666666666666687</v>
      </c>
      <c r="AA166" s="409"/>
      <c r="AB166" s="39">
        <f>+'Ark1'!W221</f>
        <v>33.333333333333343</v>
      </c>
      <c r="AC166" s="102">
        <f>+'Ark1'!X221</f>
        <v>100</v>
      </c>
      <c r="AD166" s="102">
        <f>+'Ark1'!Y221</f>
        <v>100</v>
      </c>
      <c r="AE166" s="102">
        <f>+'Ark1'!Z221</f>
        <v>7.5732687790675923</v>
      </c>
      <c r="AF166" s="102">
        <f>+'Ark1'!AA221</f>
        <v>1.4079141387961915</v>
      </c>
      <c r="AG166" s="39">
        <f>+'Ark1'!AB221</f>
        <v>1.445298892578585</v>
      </c>
      <c r="AH166" s="39">
        <f>+'Ark1'!AC221</f>
        <v>54.908886028137296</v>
      </c>
      <c r="AI166" s="39">
        <f t="shared" si="22"/>
        <v>4.2375000000000007</v>
      </c>
      <c r="AJ166" s="102"/>
      <c r="AK166" s="25"/>
      <c r="AU166"/>
      <c r="AY166"/>
      <c r="AZ166"/>
      <c r="BA166"/>
      <c r="BB166"/>
      <c r="BC166"/>
      <c r="BD166"/>
      <c r="BH166"/>
      <c r="BI166"/>
      <c r="BJ166"/>
    </row>
    <row r="167" spans="1:62" ht="15.6">
      <c r="A167" s="25"/>
      <c r="B167" s="420">
        <f>+'Ark1'!C222</f>
        <v>2022</v>
      </c>
      <c r="C167" s="45">
        <f>+'Ark1'!E222</f>
        <v>52</v>
      </c>
      <c r="D167" s="371">
        <f>+'Ark1'!Q222</f>
        <v>0</v>
      </c>
      <c r="E167" s="409"/>
      <c r="F167" s="371">
        <f>+'Ark1'!R222</f>
        <v>0</v>
      </c>
      <c r="G167" s="409"/>
      <c r="H167" s="102">
        <f>+'Ark1'!AG222</f>
        <v>0</v>
      </c>
      <c r="I167" s="414"/>
      <c r="J167" s="102">
        <f>+'Ark1'!AH222</f>
        <v>0</v>
      </c>
      <c r="K167" s="101"/>
      <c r="L167" s="375">
        <f>+'Ark1'!AI222</f>
        <v>0</v>
      </c>
      <c r="M167" s="375"/>
      <c r="N167" s="375"/>
      <c r="O167" s="101"/>
      <c r="P167" s="135" t="str">
        <f>+IF(F167=0,"",'Ark1'!U222)</f>
        <v/>
      </c>
      <c r="Q167" s="404"/>
      <c r="R167" s="406"/>
      <c r="S167" s="148" t="str">
        <f>+IF(L167=0,"",'Ark1'!AJ222)</f>
        <v/>
      </c>
      <c r="T167" s="416"/>
      <c r="U167" s="22" t="str">
        <f>+IF(L167=0,"",'Ark1'!AL222)</f>
        <v/>
      </c>
      <c r="V167" s="406"/>
      <c r="W167" s="66" t="str">
        <f>+IF(F167=0,"",'Ark1'!S222)</f>
        <v/>
      </c>
      <c r="X167" s="25"/>
      <c r="Y167" s="416"/>
      <c r="Z167" s="39">
        <f>+'Ark1'!T222</f>
        <v>0</v>
      </c>
      <c r="AA167" s="409"/>
      <c r="AB167" s="39">
        <f>+'Ark1'!W222</f>
        <v>0</v>
      </c>
      <c r="AC167" s="102">
        <f>+'Ark1'!X222</f>
        <v>0</v>
      </c>
      <c r="AD167" s="102">
        <f>+'Ark1'!Y222</f>
        <v>0</v>
      </c>
      <c r="AE167" s="102">
        <f>+'Ark1'!Z222</f>
        <v>0</v>
      </c>
      <c r="AF167" s="102">
        <f>+'Ark1'!AA222</f>
        <v>0</v>
      </c>
      <c r="AG167" s="39">
        <f>+'Ark1'!AB222</f>
        <v>0</v>
      </c>
      <c r="AH167" s="39">
        <f>+'Ark1'!AC222</f>
        <v>0</v>
      </c>
      <c r="AI167" s="39" t="e">
        <f t="shared" si="22"/>
        <v>#DIV/0!</v>
      </c>
      <c r="AJ167" s="102"/>
      <c r="AK167" s="25"/>
      <c r="AU167"/>
      <c r="AY167"/>
      <c r="AZ167"/>
      <c r="BA167"/>
      <c r="BB167"/>
      <c r="BC167"/>
      <c r="BD167"/>
      <c r="BH167"/>
      <c r="BI167"/>
      <c r="BJ167"/>
    </row>
    <row r="168" spans="1:62">
      <c r="A168" s="25"/>
      <c r="B168" s="404"/>
      <c r="C168" s="25"/>
      <c r="D168" s="308"/>
      <c r="E168" s="404"/>
      <c r="F168" s="308"/>
      <c r="G168" s="404"/>
      <c r="H168" s="25"/>
      <c r="I168" s="404"/>
      <c r="J168" s="25"/>
      <c r="K168" s="25"/>
      <c r="L168" s="474"/>
      <c r="M168" s="474"/>
      <c r="N168" s="474"/>
      <c r="O168" s="25"/>
      <c r="P168" s="100"/>
      <c r="Q168" s="404"/>
      <c r="R168" s="404"/>
      <c r="S168" s="411"/>
      <c r="T168" s="404"/>
      <c r="U168" s="404"/>
      <c r="V168" s="406"/>
      <c r="W168" s="25"/>
      <c r="X168" s="404"/>
      <c r="Y168" s="404"/>
      <c r="Z168" s="25"/>
      <c r="AA168" s="404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U168"/>
      <c r="AY168"/>
      <c r="AZ168"/>
      <c r="BA168"/>
      <c r="BB168"/>
      <c r="BC168"/>
      <c r="BD168"/>
      <c r="BH168"/>
      <c r="BI168"/>
      <c r="BJ168"/>
    </row>
    <row r="169" spans="1:62">
      <c r="A169" s="25"/>
      <c r="B169" s="404"/>
      <c r="C169" s="25"/>
      <c r="D169" s="308"/>
      <c r="E169" s="404"/>
      <c r="F169" s="308"/>
      <c r="G169" s="404"/>
      <c r="H169" s="25"/>
      <c r="I169" s="404"/>
      <c r="J169" s="25"/>
      <c r="K169" s="25"/>
      <c r="L169" s="474"/>
      <c r="M169" s="474"/>
      <c r="N169" s="474"/>
      <c r="O169" s="25"/>
      <c r="P169" s="100"/>
      <c r="Q169" s="404"/>
      <c r="R169" s="404"/>
      <c r="S169" s="411"/>
      <c r="T169" s="404"/>
      <c r="U169" s="404"/>
      <c r="V169" s="404"/>
      <c r="W169" s="25"/>
      <c r="X169" s="404"/>
      <c r="Y169" s="404"/>
      <c r="Z169" s="25"/>
      <c r="AA169" s="404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U169"/>
      <c r="AY169"/>
      <c r="AZ169"/>
      <c r="BA169"/>
      <c r="BB169"/>
      <c r="BC169"/>
      <c r="BD169"/>
      <c r="BH169"/>
      <c r="BI169"/>
      <c r="BJ169"/>
    </row>
    <row r="170" spans="1:62">
      <c r="H170"/>
      <c r="J170"/>
      <c r="K170"/>
      <c r="O170"/>
      <c r="AF170"/>
      <c r="AU170"/>
      <c r="AY170"/>
      <c r="AZ170"/>
      <c r="BA170"/>
      <c r="BB170"/>
      <c r="BC170"/>
      <c r="BD170"/>
      <c r="BH170"/>
      <c r="BI170"/>
      <c r="BJ170"/>
    </row>
    <row r="171" spans="1:62">
      <c r="H171"/>
      <c r="J171"/>
      <c r="K171"/>
      <c r="O171"/>
      <c r="AF171"/>
      <c r="AU171"/>
      <c r="AY171"/>
      <c r="AZ171"/>
      <c r="BA171"/>
      <c r="BB171"/>
      <c r="BC171"/>
      <c r="BD171"/>
      <c r="BH171"/>
      <c r="BI171"/>
      <c r="BJ171"/>
    </row>
    <row r="172" spans="1:62">
      <c r="H172"/>
      <c r="J172"/>
      <c r="K172"/>
      <c r="O172"/>
      <c r="AF172"/>
      <c r="AU172"/>
      <c r="AY172"/>
      <c r="AZ172"/>
      <c r="BA172"/>
      <c r="BB172"/>
      <c r="BC172"/>
      <c r="BD172"/>
      <c r="BH172"/>
      <c r="BI172"/>
      <c r="BJ172"/>
    </row>
    <row r="173" spans="1:62">
      <c r="H173"/>
      <c r="J173"/>
      <c r="K173"/>
      <c r="O173"/>
      <c r="AF173"/>
      <c r="AU173"/>
      <c r="AY173"/>
      <c r="AZ173"/>
      <c r="BA173"/>
      <c r="BB173"/>
      <c r="BC173"/>
      <c r="BD173"/>
      <c r="BH173"/>
      <c r="BI173"/>
      <c r="BJ173"/>
    </row>
    <row r="174" spans="1:62">
      <c r="H174"/>
      <c r="J174"/>
      <c r="K174"/>
      <c r="O174"/>
      <c r="AF174"/>
      <c r="AU174"/>
      <c r="AY174"/>
      <c r="AZ174"/>
      <c r="BA174"/>
      <c r="BB174"/>
      <c r="BC174"/>
      <c r="BD174"/>
      <c r="BH174"/>
      <c r="BI174"/>
      <c r="BJ174"/>
    </row>
    <row r="175" spans="1:62">
      <c r="H175"/>
      <c r="J175"/>
      <c r="K175"/>
      <c r="O175"/>
      <c r="AF175"/>
      <c r="AU175"/>
      <c r="AY175"/>
      <c r="AZ175"/>
      <c r="BA175"/>
      <c r="BB175"/>
      <c r="BC175"/>
      <c r="BD175"/>
      <c r="BH175"/>
      <c r="BI175"/>
      <c r="BJ175"/>
    </row>
    <row r="176" spans="1:62">
      <c r="H176"/>
      <c r="J176"/>
      <c r="K176"/>
      <c r="O176"/>
      <c r="AF176"/>
      <c r="AU176"/>
      <c r="AY176"/>
      <c r="AZ176"/>
      <c r="BA176"/>
      <c r="BB176"/>
      <c r="BC176"/>
      <c r="BD176"/>
      <c r="BH176"/>
      <c r="BI176"/>
      <c r="BJ176"/>
    </row>
    <row r="177" spans="8:62">
      <c r="H177"/>
      <c r="J177"/>
      <c r="K177"/>
      <c r="O177"/>
      <c r="AF177"/>
      <c r="AU177"/>
      <c r="AY177"/>
      <c r="AZ177"/>
      <c r="BA177"/>
      <c r="BB177"/>
      <c r="BC177"/>
      <c r="BD177"/>
      <c r="BH177"/>
      <c r="BI177"/>
      <c r="BJ177"/>
    </row>
    <row r="178" spans="8:62">
      <c r="H178"/>
      <c r="J178"/>
      <c r="K178"/>
      <c r="O178"/>
      <c r="AF178"/>
      <c r="AU178"/>
      <c r="AY178"/>
      <c r="AZ178"/>
      <c r="BA178"/>
      <c r="BB178"/>
      <c r="BC178"/>
      <c r="BD178"/>
      <c r="BH178"/>
      <c r="BI178"/>
      <c r="BJ178"/>
    </row>
    <row r="179" spans="8:62">
      <c r="H179"/>
      <c r="J179"/>
      <c r="K179"/>
      <c r="O179"/>
      <c r="AF179"/>
      <c r="AU179"/>
      <c r="AY179"/>
      <c r="AZ179"/>
      <c r="BA179"/>
      <c r="BB179"/>
      <c r="BC179"/>
      <c r="BD179"/>
      <c r="BH179"/>
      <c r="BI179"/>
      <c r="BJ179"/>
    </row>
    <row r="180" spans="8:62">
      <c r="H180"/>
      <c r="J180"/>
      <c r="K180"/>
      <c r="O180"/>
      <c r="AF180"/>
      <c r="AU180"/>
      <c r="AY180"/>
      <c r="AZ180"/>
      <c r="BA180"/>
      <c r="BB180"/>
      <c r="BC180"/>
      <c r="BD180"/>
      <c r="BH180"/>
      <c r="BI180"/>
      <c r="BJ180"/>
    </row>
    <row r="181" spans="8:62">
      <c r="H181"/>
      <c r="J181"/>
      <c r="K181"/>
      <c r="O181"/>
      <c r="AF181"/>
      <c r="AU181"/>
      <c r="AY181"/>
      <c r="AZ181"/>
      <c r="BA181"/>
      <c r="BB181"/>
      <c r="BC181"/>
      <c r="BD181"/>
      <c r="BH181"/>
      <c r="BI181"/>
      <c r="BJ181"/>
    </row>
    <row r="182" spans="8:62">
      <c r="H182"/>
      <c r="J182"/>
      <c r="K182"/>
      <c r="O182"/>
      <c r="AF182"/>
      <c r="AU182"/>
      <c r="AY182"/>
      <c r="AZ182"/>
      <c r="BA182"/>
      <c r="BB182"/>
      <c r="BC182"/>
      <c r="BD182"/>
      <c r="BH182"/>
      <c r="BI182"/>
      <c r="BJ182"/>
    </row>
    <row r="183" spans="8:62">
      <c r="H183"/>
      <c r="J183"/>
      <c r="K183"/>
      <c r="O183"/>
      <c r="AF183"/>
      <c r="AU183"/>
      <c r="AY183"/>
      <c r="AZ183"/>
      <c r="BA183"/>
      <c r="BB183"/>
      <c r="BC183"/>
      <c r="BD183"/>
      <c r="BH183"/>
      <c r="BI183"/>
      <c r="BJ183"/>
    </row>
    <row r="184" spans="8:62">
      <c r="H184"/>
      <c r="J184"/>
      <c r="K184"/>
      <c r="O184"/>
      <c r="AF184"/>
      <c r="AU184"/>
      <c r="AY184"/>
      <c r="AZ184"/>
      <c r="BA184"/>
      <c r="BB184"/>
      <c r="BC184"/>
      <c r="BD184"/>
      <c r="BH184"/>
      <c r="BI184"/>
      <c r="BJ184"/>
    </row>
    <row r="185" spans="8:62">
      <c r="H185"/>
      <c r="J185"/>
      <c r="K185"/>
      <c r="O185"/>
      <c r="AF185"/>
      <c r="AU185"/>
      <c r="AY185"/>
      <c r="AZ185"/>
      <c r="BA185"/>
      <c r="BB185"/>
      <c r="BC185"/>
      <c r="BD185"/>
      <c r="BH185"/>
      <c r="BI185"/>
      <c r="BJ185"/>
    </row>
    <row r="186" spans="8:62">
      <c r="H186"/>
      <c r="J186"/>
      <c r="K186"/>
      <c r="O186"/>
      <c r="AF186"/>
      <c r="AU186"/>
      <c r="AY186"/>
      <c r="AZ186"/>
      <c r="BA186"/>
      <c r="BB186"/>
      <c r="BC186"/>
      <c r="BD186"/>
      <c r="BH186"/>
      <c r="BI186"/>
      <c r="BJ186"/>
    </row>
    <row r="187" spans="8:62">
      <c r="H187"/>
      <c r="J187"/>
      <c r="K187"/>
      <c r="O187"/>
      <c r="AF187"/>
      <c r="AU187"/>
      <c r="AY187"/>
      <c r="AZ187"/>
      <c r="BA187"/>
      <c r="BB187"/>
      <c r="BC187"/>
      <c r="BD187"/>
      <c r="BH187"/>
      <c r="BI187"/>
      <c r="BJ187"/>
    </row>
    <row r="188" spans="8:62">
      <c r="H188"/>
      <c r="J188"/>
      <c r="K188"/>
      <c r="O188"/>
      <c r="AF188"/>
      <c r="AU188"/>
      <c r="AY188"/>
      <c r="AZ188"/>
      <c r="BA188"/>
      <c r="BB188"/>
      <c r="BC188"/>
      <c r="BD188"/>
      <c r="BH188"/>
      <c r="BI188"/>
      <c r="BJ188"/>
    </row>
    <row r="189" spans="8:62">
      <c r="H189"/>
      <c r="J189"/>
      <c r="K189"/>
      <c r="O189"/>
      <c r="AF189"/>
      <c r="AU189"/>
      <c r="AY189"/>
      <c r="AZ189"/>
      <c r="BA189"/>
      <c r="BB189"/>
      <c r="BC189"/>
      <c r="BD189"/>
      <c r="BH189"/>
      <c r="BI189"/>
      <c r="BJ189"/>
    </row>
    <row r="190" spans="8:62">
      <c r="H190"/>
      <c r="J190"/>
      <c r="K190"/>
      <c r="O190"/>
      <c r="AF190"/>
      <c r="AU190"/>
      <c r="AY190"/>
      <c r="AZ190"/>
      <c r="BA190"/>
      <c r="BB190"/>
      <c r="BC190"/>
      <c r="BD190"/>
      <c r="BH190"/>
      <c r="BI190"/>
      <c r="BJ190"/>
    </row>
    <row r="191" spans="8:62">
      <c r="H191"/>
      <c r="J191"/>
      <c r="K191"/>
      <c r="O191"/>
      <c r="AF191"/>
      <c r="AU191"/>
      <c r="AY191"/>
      <c r="AZ191"/>
      <c r="BA191"/>
      <c r="BB191"/>
      <c r="BC191"/>
      <c r="BD191"/>
      <c r="BH191"/>
      <c r="BI191"/>
      <c r="BJ191"/>
    </row>
    <row r="192" spans="8:62">
      <c r="H192"/>
      <c r="J192"/>
      <c r="K192"/>
      <c r="O192"/>
      <c r="AF192"/>
      <c r="AU192"/>
      <c r="AY192"/>
      <c r="AZ192"/>
      <c r="BA192"/>
      <c r="BB192"/>
      <c r="BC192"/>
      <c r="BD192"/>
      <c r="BH192"/>
      <c r="BI192"/>
      <c r="BJ192"/>
    </row>
    <row r="193" spans="8:62">
      <c r="H193"/>
      <c r="J193"/>
      <c r="K193"/>
      <c r="O193"/>
      <c r="AF193"/>
      <c r="AU193"/>
      <c r="AY193"/>
      <c r="AZ193"/>
      <c r="BA193"/>
      <c r="BB193"/>
      <c r="BC193"/>
      <c r="BD193"/>
      <c r="BH193"/>
      <c r="BI193"/>
      <c r="BJ193"/>
    </row>
    <row r="194" spans="8:62">
      <c r="H194"/>
      <c r="J194"/>
      <c r="K194"/>
      <c r="O194"/>
      <c r="AF194"/>
      <c r="AU194"/>
      <c r="AY194"/>
      <c r="AZ194"/>
      <c r="BA194"/>
      <c r="BB194"/>
      <c r="BC194"/>
      <c r="BD194"/>
      <c r="BH194"/>
      <c r="BI194"/>
      <c r="BJ194"/>
    </row>
    <row r="195" spans="8:62">
      <c r="H195"/>
      <c r="J195"/>
      <c r="K195"/>
      <c r="O195"/>
      <c r="AF195"/>
      <c r="AU195"/>
      <c r="AY195"/>
      <c r="AZ195"/>
      <c r="BA195"/>
      <c r="BB195"/>
      <c r="BC195"/>
      <c r="BD195"/>
      <c r="BH195"/>
      <c r="BI195"/>
      <c r="BJ195"/>
    </row>
    <row r="196" spans="8:62">
      <c r="H196"/>
      <c r="J196"/>
      <c r="K196"/>
      <c r="O196"/>
      <c r="AF196"/>
      <c r="AU196"/>
      <c r="AY196"/>
      <c r="AZ196"/>
      <c r="BA196"/>
      <c r="BB196"/>
      <c r="BC196"/>
      <c r="BD196"/>
      <c r="BH196"/>
      <c r="BI196"/>
      <c r="BJ196"/>
    </row>
    <row r="197" spans="8:62">
      <c r="H197"/>
      <c r="J197"/>
      <c r="K197"/>
      <c r="O197"/>
      <c r="AF197"/>
      <c r="AU197"/>
      <c r="AY197"/>
      <c r="AZ197"/>
      <c r="BA197"/>
      <c r="BB197"/>
      <c r="BC197"/>
      <c r="BD197"/>
      <c r="BH197"/>
      <c r="BI197"/>
      <c r="BJ197"/>
    </row>
    <row r="198" spans="8:62">
      <c r="H198"/>
      <c r="J198"/>
      <c r="K198"/>
      <c r="O198"/>
      <c r="AF198"/>
      <c r="AU198"/>
      <c r="AY198"/>
      <c r="AZ198"/>
      <c r="BA198"/>
      <c r="BB198"/>
      <c r="BC198"/>
      <c r="BD198"/>
      <c r="BH198"/>
      <c r="BI198"/>
      <c r="BJ198"/>
    </row>
    <row r="199" spans="8:62">
      <c r="H199"/>
      <c r="J199"/>
      <c r="K199"/>
      <c r="O199"/>
      <c r="AF199"/>
      <c r="AU199"/>
      <c r="AY199"/>
      <c r="AZ199"/>
      <c r="BA199"/>
      <c r="BB199"/>
      <c r="BC199"/>
      <c r="BD199"/>
      <c r="BH199"/>
      <c r="BI199"/>
      <c r="BJ199"/>
    </row>
    <row r="200" spans="8:62">
      <c r="H200"/>
      <c r="J200"/>
      <c r="K200"/>
      <c r="O200"/>
      <c r="AF200"/>
      <c r="AU200"/>
      <c r="AY200"/>
      <c r="AZ200"/>
      <c r="BA200"/>
      <c r="BB200"/>
      <c r="BC200"/>
      <c r="BD200"/>
      <c r="BH200"/>
      <c r="BI200"/>
      <c r="BJ200"/>
    </row>
    <row r="201" spans="8:62">
      <c r="H201"/>
      <c r="J201"/>
      <c r="K201"/>
      <c r="O201"/>
      <c r="AF201"/>
      <c r="AU201"/>
      <c r="AY201"/>
      <c r="AZ201"/>
      <c r="BA201"/>
      <c r="BB201"/>
      <c r="BC201"/>
      <c r="BD201"/>
      <c r="BH201"/>
      <c r="BI201"/>
      <c r="BJ201"/>
    </row>
    <row r="202" spans="8:62">
      <c r="H202"/>
      <c r="J202"/>
      <c r="K202"/>
      <c r="O202"/>
      <c r="AF202"/>
      <c r="AU202"/>
      <c r="AY202"/>
      <c r="AZ202"/>
      <c r="BA202"/>
      <c r="BB202"/>
      <c r="BC202"/>
      <c r="BD202"/>
      <c r="BH202"/>
      <c r="BI202"/>
      <c r="BJ202"/>
    </row>
    <row r="203" spans="8:62">
      <c r="H203"/>
      <c r="J203"/>
      <c r="K203"/>
      <c r="O203"/>
      <c r="AF203"/>
      <c r="AU203"/>
      <c r="AY203"/>
      <c r="AZ203"/>
      <c r="BA203"/>
      <c r="BB203"/>
      <c r="BC203"/>
      <c r="BD203"/>
      <c r="BH203"/>
      <c r="BI203"/>
      <c r="BJ203"/>
    </row>
    <row r="204" spans="8:62">
      <c r="H204"/>
      <c r="J204"/>
      <c r="K204"/>
      <c r="O204"/>
      <c r="AF204"/>
      <c r="AU204"/>
      <c r="AY204"/>
      <c r="AZ204"/>
      <c r="BA204"/>
      <c r="BB204"/>
      <c r="BC204"/>
      <c r="BD204"/>
      <c r="BH204"/>
      <c r="BI204"/>
      <c r="BJ204"/>
    </row>
    <row r="205" spans="8:62">
      <c r="H205"/>
      <c r="J205"/>
      <c r="K205"/>
      <c r="O205"/>
      <c r="AF205"/>
      <c r="AU205"/>
      <c r="AY205"/>
      <c r="AZ205"/>
      <c r="BA205"/>
      <c r="BB205"/>
      <c r="BC205"/>
      <c r="BD205"/>
      <c r="BH205"/>
      <c r="BI205"/>
      <c r="BJ205"/>
    </row>
    <row r="206" spans="8:62">
      <c r="H206"/>
      <c r="J206"/>
      <c r="K206"/>
      <c r="O206"/>
      <c r="AF206"/>
      <c r="AU206"/>
      <c r="AY206"/>
      <c r="AZ206"/>
      <c r="BA206"/>
      <c r="BB206"/>
      <c r="BC206"/>
      <c r="BD206"/>
      <c r="BH206"/>
      <c r="BI206"/>
      <c r="BJ206"/>
    </row>
    <row r="207" spans="8:62">
      <c r="H207"/>
      <c r="J207"/>
      <c r="K207"/>
      <c r="O207"/>
      <c r="AF207"/>
      <c r="AU207"/>
      <c r="AY207"/>
      <c r="AZ207"/>
      <c r="BA207"/>
      <c r="BB207"/>
      <c r="BC207"/>
      <c r="BD207"/>
      <c r="BH207"/>
      <c r="BI207"/>
      <c r="BJ207"/>
    </row>
    <row r="208" spans="8:62">
      <c r="H208"/>
      <c r="J208"/>
      <c r="K208"/>
      <c r="O208"/>
      <c r="AF208"/>
      <c r="AU208"/>
      <c r="AY208"/>
      <c r="AZ208"/>
      <c r="BA208"/>
      <c r="BB208"/>
      <c r="BC208"/>
      <c r="BD208"/>
      <c r="BH208"/>
      <c r="BI208"/>
      <c r="BJ208"/>
    </row>
    <row r="209" spans="8:62">
      <c r="H209"/>
      <c r="J209"/>
      <c r="K209"/>
      <c r="O209"/>
      <c r="AF209"/>
      <c r="AU209"/>
      <c r="AY209"/>
      <c r="AZ209"/>
      <c r="BA209"/>
      <c r="BB209"/>
      <c r="BC209"/>
      <c r="BD209"/>
      <c r="BH209"/>
      <c r="BI209"/>
      <c r="BJ209"/>
    </row>
    <row r="210" spans="8:62">
      <c r="H210"/>
      <c r="J210"/>
      <c r="K210"/>
      <c r="O210"/>
      <c r="AF210"/>
      <c r="AU210"/>
      <c r="AY210"/>
      <c r="AZ210"/>
      <c r="BA210"/>
      <c r="BB210"/>
      <c r="BC210"/>
      <c r="BD210"/>
      <c r="BH210"/>
      <c r="BI210"/>
      <c r="BJ210"/>
    </row>
    <row r="211" spans="8:62">
      <c r="H211"/>
      <c r="J211"/>
      <c r="K211"/>
      <c r="O211"/>
      <c r="AF211"/>
      <c r="AU211"/>
      <c r="AY211"/>
      <c r="AZ211"/>
      <c r="BA211"/>
      <c r="BB211"/>
      <c r="BC211"/>
      <c r="BD211"/>
      <c r="BH211"/>
      <c r="BI211"/>
      <c r="BJ211"/>
    </row>
    <row r="212" spans="8:62">
      <c r="H212"/>
      <c r="J212"/>
      <c r="K212"/>
      <c r="O212"/>
      <c r="AF212"/>
      <c r="AU212"/>
      <c r="AY212"/>
      <c r="AZ212"/>
      <c r="BA212"/>
      <c r="BB212"/>
      <c r="BC212"/>
      <c r="BD212"/>
      <c r="BH212"/>
      <c r="BI212"/>
      <c r="BJ212"/>
    </row>
    <row r="213" spans="8:62">
      <c r="H213"/>
      <c r="J213"/>
      <c r="K213"/>
      <c r="O213"/>
      <c r="AF213"/>
      <c r="AU213"/>
      <c r="AY213"/>
      <c r="AZ213"/>
      <c r="BA213"/>
      <c r="BB213"/>
      <c r="BC213"/>
      <c r="BD213"/>
      <c r="BH213"/>
      <c r="BI213"/>
      <c r="BJ213"/>
    </row>
    <row r="214" spans="8:62">
      <c r="H214"/>
      <c r="J214"/>
      <c r="K214"/>
      <c r="O214"/>
      <c r="AF214"/>
      <c r="AU214"/>
      <c r="AY214"/>
      <c r="AZ214"/>
      <c r="BA214"/>
      <c r="BB214"/>
      <c r="BC214"/>
      <c r="BD214"/>
      <c r="BH214"/>
      <c r="BI214"/>
      <c r="BJ214"/>
    </row>
    <row r="215" spans="8:62">
      <c r="H215"/>
      <c r="J215"/>
      <c r="K215"/>
      <c r="O215"/>
      <c r="AF215"/>
      <c r="AU215"/>
      <c r="AY215"/>
      <c r="AZ215"/>
      <c r="BA215"/>
      <c r="BB215"/>
      <c r="BC215"/>
      <c r="BD215"/>
      <c r="BH215"/>
      <c r="BI215"/>
      <c r="BJ215"/>
    </row>
    <row r="216" spans="8:62">
      <c r="H216"/>
      <c r="J216"/>
      <c r="K216"/>
      <c r="O216"/>
      <c r="AF216"/>
      <c r="AU216"/>
      <c r="AY216"/>
      <c r="AZ216"/>
      <c r="BA216"/>
      <c r="BB216"/>
      <c r="BC216"/>
      <c r="BD216"/>
      <c r="BH216"/>
      <c r="BI216"/>
      <c r="BJ216"/>
    </row>
    <row r="217" spans="8:62">
      <c r="H217"/>
      <c r="J217"/>
      <c r="K217"/>
      <c r="O217"/>
      <c r="AF217"/>
      <c r="AU217"/>
      <c r="AY217"/>
      <c r="AZ217"/>
      <c r="BA217"/>
      <c r="BB217"/>
      <c r="BC217"/>
      <c r="BD217"/>
      <c r="BH217"/>
      <c r="BI217"/>
      <c r="BJ217"/>
    </row>
    <row r="218" spans="8:62">
      <c r="H218"/>
      <c r="J218"/>
      <c r="K218"/>
      <c r="O218"/>
      <c r="AF218"/>
      <c r="AU218"/>
      <c r="AY218"/>
      <c r="AZ218"/>
      <c r="BA218"/>
      <c r="BB218"/>
      <c r="BC218"/>
      <c r="BD218"/>
      <c r="BH218"/>
      <c r="BI218"/>
      <c r="BJ218"/>
    </row>
    <row r="219" spans="8:62">
      <c r="H219"/>
      <c r="J219"/>
      <c r="K219"/>
      <c r="O219"/>
      <c r="AF219"/>
      <c r="AU219"/>
      <c r="AY219"/>
      <c r="AZ219"/>
      <c r="BA219"/>
      <c r="BB219"/>
      <c r="BC219"/>
      <c r="BD219"/>
      <c r="BH219"/>
      <c r="BI219"/>
      <c r="BJ219"/>
    </row>
    <row r="220" spans="8:62">
      <c r="H220"/>
      <c r="J220"/>
      <c r="K220"/>
      <c r="O220"/>
      <c r="AF220"/>
      <c r="AU220"/>
      <c r="AY220"/>
      <c r="AZ220"/>
      <c r="BA220"/>
      <c r="BB220"/>
      <c r="BC220"/>
      <c r="BD220"/>
      <c r="BH220"/>
      <c r="BI220"/>
      <c r="BJ220"/>
    </row>
    <row r="221" spans="8:62">
      <c r="H221"/>
      <c r="J221"/>
      <c r="K221"/>
      <c r="O221"/>
      <c r="AF221"/>
      <c r="AU221"/>
      <c r="AY221"/>
      <c r="AZ221"/>
      <c r="BA221"/>
      <c r="BB221"/>
      <c r="BC221"/>
      <c r="BD221"/>
      <c r="BH221"/>
      <c r="BI221"/>
      <c r="BJ221"/>
    </row>
    <row r="222" spans="8:62">
      <c r="H222"/>
      <c r="J222"/>
      <c r="K222"/>
      <c r="O222"/>
      <c r="AF222"/>
      <c r="AU222"/>
      <c r="AY222"/>
      <c r="AZ222"/>
      <c r="BA222"/>
      <c r="BB222"/>
      <c r="BC222"/>
      <c r="BD222"/>
      <c r="BH222"/>
      <c r="BI222"/>
      <c r="BJ222"/>
    </row>
    <row r="223" spans="8:62">
      <c r="H223"/>
      <c r="J223"/>
      <c r="K223"/>
      <c r="O223"/>
      <c r="AF223"/>
      <c r="AU223"/>
      <c r="AY223"/>
      <c r="AZ223"/>
      <c r="BA223"/>
      <c r="BB223"/>
      <c r="BC223"/>
      <c r="BD223"/>
      <c r="BH223"/>
      <c r="BI223"/>
      <c r="BJ223"/>
    </row>
    <row r="224" spans="8:62">
      <c r="H224"/>
      <c r="J224"/>
      <c r="K224"/>
      <c r="O224"/>
      <c r="AF224"/>
      <c r="AU224"/>
      <c r="AY224"/>
      <c r="AZ224"/>
      <c r="BA224"/>
      <c r="BB224"/>
      <c r="BC224"/>
      <c r="BD224"/>
      <c r="BH224"/>
      <c r="BI224"/>
      <c r="BJ224"/>
    </row>
    <row r="225" spans="8:62">
      <c r="H225"/>
      <c r="J225"/>
      <c r="K225"/>
      <c r="O225"/>
      <c r="AF225"/>
      <c r="AU225"/>
      <c r="AY225"/>
      <c r="AZ225"/>
      <c r="BA225"/>
      <c r="BB225"/>
      <c r="BC225"/>
      <c r="BD225"/>
      <c r="BH225"/>
      <c r="BI225"/>
      <c r="BJ225"/>
    </row>
    <row r="226" spans="8:62">
      <c r="H226"/>
      <c r="J226"/>
      <c r="K226"/>
      <c r="O226"/>
      <c r="AF226"/>
      <c r="AU226"/>
      <c r="AY226"/>
      <c r="AZ226"/>
      <c r="BA226"/>
      <c r="BB226"/>
      <c r="BC226"/>
      <c r="BD226"/>
      <c r="BH226"/>
      <c r="BI226"/>
      <c r="BJ226"/>
    </row>
    <row r="227" spans="8:62">
      <c r="H227"/>
      <c r="J227"/>
      <c r="K227"/>
      <c r="O227"/>
      <c r="AF227"/>
      <c r="AU227"/>
      <c r="AY227"/>
      <c r="AZ227"/>
      <c r="BA227"/>
      <c r="BB227"/>
      <c r="BC227"/>
      <c r="BD227"/>
      <c r="BH227"/>
      <c r="BI227"/>
      <c r="BJ227"/>
    </row>
    <row r="228" spans="8:62">
      <c r="H228"/>
      <c r="J228"/>
      <c r="K228"/>
      <c r="O228"/>
      <c r="AF228"/>
      <c r="AU228"/>
      <c r="AY228"/>
      <c r="AZ228"/>
      <c r="BA228"/>
      <c r="BB228"/>
      <c r="BC228"/>
      <c r="BD228"/>
      <c r="BH228"/>
      <c r="BI228"/>
      <c r="BJ228"/>
    </row>
    <row r="229" spans="8:62">
      <c r="H229"/>
      <c r="J229"/>
      <c r="K229"/>
      <c r="O229"/>
      <c r="AF229"/>
      <c r="AU229"/>
      <c r="AY229"/>
      <c r="AZ229"/>
      <c r="BA229"/>
      <c r="BB229"/>
      <c r="BC229"/>
      <c r="BD229"/>
      <c r="BH229"/>
      <c r="BI229"/>
      <c r="BJ229"/>
    </row>
    <row r="230" spans="8:62">
      <c r="H230"/>
      <c r="J230"/>
      <c r="K230"/>
      <c r="O230"/>
      <c r="AF230"/>
      <c r="AU230"/>
      <c r="AY230"/>
      <c r="AZ230"/>
      <c r="BA230"/>
      <c r="BB230"/>
      <c r="BC230"/>
      <c r="BD230"/>
      <c r="BH230"/>
      <c r="BI230"/>
      <c r="BJ230"/>
    </row>
    <row r="231" spans="8:62">
      <c r="H231"/>
      <c r="J231"/>
      <c r="K231"/>
      <c r="O231"/>
      <c r="AF231"/>
      <c r="AU231"/>
      <c r="AY231"/>
      <c r="AZ231"/>
      <c r="BA231"/>
      <c r="BB231"/>
      <c r="BC231"/>
      <c r="BD231"/>
      <c r="BH231"/>
      <c r="BI231"/>
      <c r="BJ231"/>
    </row>
    <row r="232" spans="8:62">
      <c r="H232"/>
      <c r="J232"/>
      <c r="K232"/>
      <c r="O232"/>
      <c r="AF232"/>
      <c r="AU232"/>
      <c r="AY232"/>
      <c r="AZ232"/>
      <c r="BA232"/>
      <c r="BB232"/>
      <c r="BC232"/>
      <c r="BD232"/>
      <c r="BH232"/>
      <c r="BI232"/>
      <c r="BJ232"/>
    </row>
    <row r="233" spans="8:62">
      <c r="H233"/>
      <c r="J233"/>
      <c r="K233"/>
      <c r="O233"/>
      <c r="AF233"/>
      <c r="AU233"/>
      <c r="AY233"/>
      <c r="AZ233"/>
      <c r="BA233"/>
      <c r="BB233"/>
      <c r="BC233"/>
      <c r="BD233"/>
      <c r="BH233"/>
      <c r="BI233"/>
      <c r="BJ233"/>
    </row>
    <row r="234" spans="8:62">
      <c r="H234"/>
      <c r="J234"/>
      <c r="K234"/>
      <c r="O234"/>
      <c r="AF234"/>
      <c r="AU234"/>
      <c r="AY234"/>
      <c r="AZ234"/>
      <c r="BA234"/>
      <c r="BB234"/>
      <c r="BC234"/>
      <c r="BD234"/>
      <c r="BH234"/>
      <c r="BI234"/>
      <c r="BJ234"/>
    </row>
    <row r="235" spans="8:62">
      <c r="H235"/>
      <c r="J235"/>
      <c r="K235"/>
      <c r="O235"/>
      <c r="AF235"/>
      <c r="AU235"/>
      <c r="AY235"/>
      <c r="AZ235"/>
      <c r="BA235"/>
      <c r="BB235"/>
      <c r="BC235"/>
      <c r="BD235"/>
      <c r="BH235"/>
      <c r="BI235"/>
      <c r="BJ235"/>
    </row>
    <row r="236" spans="8:62">
      <c r="H236"/>
      <c r="J236"/>
      <c r="K236"/>
      <c r="O236"/>
      <c r="AF236"/>
      <c r="AU236"/>
      <c r="AY236"/>
      <c r="AZ236"/>
      <c r="BA236"/>
      <c r="BB236"/>
      <c r="BC236"/>
      <c r="BD236"/>
      <c r="BH236"/>
      <c r="BI236"/>
      <c r="BJ236"/>
    </row>
    <row r="237" spans="8:62">
      <c r="H237"/>
      <c r="J237"/>
      <c r="K237"/>
      <c r="O237"/>
      <c r="AF237"/>
      <c r="AU237"/>
      <c r="AY237"/>
      <c r="AZ237"/>
      <c r="BA237"/>
      <c r="BB237"/>
      <c r="BC237"/>
      <c r="BD237"/>
      <c r="BH237"/>
      <c r="BI237"/>
      <c r="BJ237"/>
    </row>
    <row r="238" spans="8:62">
      <c r="H238"/>
      <c r="J238"/>
      <c r="K238"/>
      <c r="O238"/>
      <c r="AF238"/>
      <c r="AU238"/>
      <c r="AY238"/>
      <c r="AZ238"/>
      <c r="BA238"/>
      <c r="BB238"/>
      <c r="BC238"/>
      <c r="BD238"/>
      <c r="BH238"/>
      <c r="BI238"/>
      <c r="BJ238"/>
    </row>
    <row r="239" spans="8:62">
      <c r="H239"/>
      <c r="J239"/>
      <c r="K239"/>
      <c r="O239"/>
      <c r="AF239"/>
      <c r="AU239"/>
      <c r="AY239"/>
      <c r="AZ239"/>
      <c r="BA239"/>
      <c r="BB239"/>
      <c r="BC239"/>
      <c r="BD239"/>
      <c r="BH239"/>
      <c r="BI239"/>
      <c r="BJ239"/>
    </row>
    <row r="240" spans="8:62">
      <c r="H240"/>
      <c r="J240"/>
      <c r="K240"/>
      <c r="O240"/>
      <c r="AF240"/>
      <c r="AU240"/>
      <c r="AY240"/>
      <c r="AZ240"/>
      <c r="BA240"/>
      <c r="BB240"/>
      <c r="BC240"/>
      <c r="BD240"/>
      <c r="BH240"/>
      <c r="BI240"/>
      <c r="BJ240"/>
    </row>
    <row r="241" spans="8:62">
      <c r="H241"/>
      <c r="J241"/>
      <c r="K241"/>
      <c r="O241"/>
      <c r="AF241"/>
      <c r="AU241"/>
      <c r="AY241"/>
      <c r="AZ241"/>
      <c r="BA241"/>
      <c r="BB241"/>
      <c r="BC241"/>
      <c r="BD241"/>
      <c r="BH241"/>
      <c r="BI241"/>
      <c r="BJ241"/>
    </row>
    <row r="242" spans="8:62">
      <c r="H242"/>
      <c r="J242"/>
      <c r="K242"/>
      <c r="O242"/>
      <c r="AF242"/>
      <c r="AU242"/>
      <c r="AY242"/>
      <c r="AZ242"/>
      <c r="BA242"/>
      <c r="BB242"/>
      <c r="BC242"/>
      <c r="BD242"/>
      <c r="BH242"/>
      <c r="BI242"/>
      <c r="BJ242"/>
    </row>
    <row r="243" spans="8:62">
      <c r="H243"/>
      <c r="J243"/>
      <c r="K243"/>
      <c r="O243"/>
      <c r="AF243"/>
      <c r="AU243"/>
      <c r="AY243"/>
      <c r="AZ243"/>
      <c r="BA243"/>
      <c r="BB243"/>
      <c r="BC243"/>
      <c r="BD243"/>
      <c r="BH243"/>
      <c r="BI243"/>
      <c r="BJ243"/>
    </row>
    <row r="244" spans="8:62">
      <c r="H244"/>
      <c r="J244"/>
      <c r="K244"/>
      <c r="O244"/>
      <c r="AF244"/>
      <c r="AU244"/>
      <c r="AY244"/>
      <c r="AZ244"/>
      <c r="BA244"/>
      <c r="BB244"/>
      <c r="BC244"/>
      <c r="BD244"/>
      <c r="BH244"/>
      <c r="BI244"/>
      <c r="BJ244"/>
    </row>
    <row r="245" spans="8:62">
      <c r="H245"/>
      <c r="J245"/>
      <c r="K245"/>
      <c r="O245"/>
      <c r="AF245"/>
      <c r="AU245"/>
      <c r="AY245"/>
      <c r="AZ245"/>
      <c r="BA245"/>
      <c r="BB245"/>
      <c r="BC245"/>
      <c r="BD245"/>
      <c r="BH245"/>
      <c r="BI245"/>
      <c r="BJ245"/>
    </row>
    <row r="246" spans="8:62">
      <c r="H246"/>
      <c r="J246"/>
      <c r="K246"/>
      <c r="O246"/>
      <c r="AF246"/>
      <c r="AU246"/>
      <c r="AY246"/>
      <c r="AZ246"/>
      <c r="BA246"/>
      <c r="BB246"/>
      <c r="BC246"/>
      <c r="BD246"/>
      <c r="BH246"/>
      <c r="BI246"/>
      <c r="BJ246"/>
    </row>
    <row r="247" spans="8:62">
      <c r="H247"/>
      <c r="J247"/>
      <c r="K247"/>
      <c r="O247"/>
      <c r="AF247"/>
      <c r="AU247"/>
      <c r="AY247"/>
      <c r="AZ247"/>
      <c r="BA247"/>
      <c r="BB247"/>
      <c r="BC247"/>
      <c r="BD247"/>
      <c r="BH247"/>
      <c r="BI247"/>
      <c r="BJ247"/>
    </row>
    <row r="248" spans="8:62">
      <c r="H248"/>
      <c r="J248"/>
      <c r="K248"/>
      <c r="O248"/>
      <c r="AF248"/>
      <c r="AU248"/>
      <c r="AY248"/>
      <c r="AZ248"/>
      <c r="BA248"/>
      <c r="BB248"/>
      <c r="BC248"/>
      <c r="BD248"/>
      <c r="BH248"/>
      <c r="BI248"/>
      <c r="BJ248"/>
    </row>
    <row r="249" spans="8:62">
      <c r="H249"/>
      <c r="J249"/>
      <c r="K249"/>
      <c r="O249"/>
      <c r="AF249"/>
      <c r="AU249"/>
      <c r="AY249"/>
      <c r="AZ249"/>
      <c r="BA249"/>
      <c r="BB249"/>
      <c r="BC249"/>
      <c r="BD249"/>
      <c r="BH249"/>
      <c r="BI249"/>
      <c r="BJ249"/>
    </row>
    <row r="250" spans="8:62">
      <c r="H250"/>
      <c r="J250"/>
      <c r="K250"/>
      <c r="O250"/>
      <c r="AF250"/>
      <c r="AU250"/>
      <c r="AY250"/>
      <c r="AZ250"/>
      <c r="BA250"/>
      <c r="BB250"/>
      <c r="BC250"/>
      <c r="BD250"/>
      <c r="BH250"/>
      <c r="BI250"/>
      <c r="BJ250"/>
    </row>
    <row r="251" spans="8:62">
      <c r="H251"/>
      <c r="J251"/>
      <c r="K251"/>
      <c r="O251"/>
      <c r="AF251"/>
      <c r="AU251"/>
      <c r="AY251"/>
      <c r="AZ251"/>
      <c r="BA251"/>
      <c r="BB251"/>
      <c r="BC251"/>
      <c r="BD251"/>
      <c r="BH251"/>
      <c r="BI251"/>
      <c r="BJ251"/>
    </row>
    <row r="252" spans="8:62">
      <c r="H252"/>
      <c r="J252"/>
      <c r="K252"/>
      <c r="O252"/>
      <c r="AF252"/>
      <c r="AU252"/>
      <c r="AY252"/>
      <c r="AZ252"/>
      <c r="BA252"/>
      <c r="BB252"/>
      <c r="BC252"/>
      <c r="BD252"/>
      <c r="BH252"/>
      <c r="BI252"/>
      <c r="BJ252"/>
    </row>
    <row r="253" spans="8:62">
      <c r="H253"/>
      <c r="J253"/>
      <c r="K253"/>
      <c r="O253"/>
      <c r="AF253"/>
      <c r="AU253"/>
      <c r="AY253"/>
      <c r="AZ253"/>
      <c r="BA253"/>
      <c r="BB253"/>
      <c r="BC253"/>
      <c r="BD253"/>
      <c r="BH253"/>
      <c r="BI253"/>
      <c r="BJ253"/>
    </row>
    <row r="254" spans="8:62">
      <c r="H254"/>
      <c r="J254"/>
      <c r="K254"/>
      <c r="O254"/>
      <c r="AF254"/>
      <c r="AU254"/>
      <c r="AY254"/>
      <c r="AZ254"/>
      <c r="BA254"/>
      <c r="BB254"/>
      <c r="BC254"/>
      <c r="BD254"/>
      <c r="BH254"/>
      <c r="BI254"/>
      <c r="BJ254"/>
    </row>
    <row r="255" spans="8:62">
      <c r="H255"/>
      <c r="J255"/>
      <c r="K255"/>
      <c r="O255"/>
      <c r="AF255"/>
      <c r="AU255"/>
      <c r="AY255"/>
      <c r="AZ255"/>
      <c r="BA255"/>
      <c r="BB255"/>
      <c r="BC255"/>
      <c r="BD255"/>
      <c r="BH255"/>
      <c r="BI255"/>
      <c r="BJ255"/>
    </row>
    <row r="256" spans="8:62">
      <c r="H256"/>
      <c r="J256"/>
      <c r="K256"/>
      <c r="O256"/>
      <c r="AF256"/>
      <c r="AU256"/>
      <c r="AY256"/>
      <c r="AZ256"/>
      <c r="BA256"/>
      <c r="BB256"/>
      <c r="BC256"/>
      <c r="BD256"/>
      <c r="BH256"/>
      <c r="BI256"/>
      <c r="BJ256"/>
    </row>
    <row r="257" spans="8:62">
      <c r="H257"/>
      <c r="J257"/>
      <c r="K257"/>
      <c r="O257"/>
      <c r="AF257"/>
      <c r="AU257"/>
      <c r="AY257"/>
      <c r="AZ257"/>
      <c r="BA257"/>
      <c r="BB257"/>
      <c r="BC257"/>
      <c r="BD257"/>
      <c r="BH257"/>
      <c r="BI257"/>
      <c r="BJ257"/>
    </row>
    <row r="258" spans="8:62">
      <c r="H258"/>
      <c r="J258"/>
      <c r="K258"/>
      <c r="O258"/>
      <c r="AF258"/>
      <c r="AU258"/>
      <c r="AY258"/>
      <c r="AZ258"/>
      <c r="BA258"/>
      <c r="BB258"/>
      <c r="BC258"/>
      <c r="BD258"/>
      <c r="BH258"/>
      <c r="BI258"/>
      <c r="BJ258"/>
    </row>
    <row r="259" spans="8:62">
      <c r="H259"/>
      <c r="J259"/>
      <c r="K259"/>
      <c r="O259"/>
      <c r="AF259"/>
      <c r="AU259"/>
      <c r="AY259"/>
      <c r="AZ259"/>
      <c r="BA259"/>
      <c r="BB259"/>
      <c r="BC259"/>
      <c r="BD259"/>
      <c r="BH259"/>
      <c r="BI259"/>
      <c r="BJ259"/>
    </row>
    <row r="260" spans="8:62">
      <c r="H260"/>
      <c r="J260"/>
      <c r="K260"/>
      <c r="O260"/>
      <c r="AF260"/>
      <c r="AU260"/>
      <c r="AY260"/>
      <c r="AZ260"/>
      <c r="BA260"/>
      <c r="BB260"/>
      <c r="BC260"/>
      <c r="BD260"/>
      <c r="BH260"/>
      <c r="BI260"/>
      <c r="BJ260"/>
    </row>
    <row r="261" spans="8:62">
      <c r="H261"/>
      <c r="J261"/>
      <c r="K261"/>
      <c r="O261"/>
      <c r="AF261"/>
      <c r="AU261"/>
      <c r="AY261"/>
      <c r="AZ261"/>
      <c r="BA261"/>
      <c r="BB261"/>
      <c r="BC261"/>
      <c r="BD261"/>
      <c r="BH261"/>
      <c r="BI261"/>
      <c r="BJ261"/>
    </row>
    <row r="262" spans="8:62">
      <c r="H262"/>
      <c r="J262"/>
      <c r="K262"/>
      <c r="O262"/>
      <c r="AF262"/>
      <c r="AU262"/>
      <c r="AY262"/>
      <c r="AZ262"/>
      <c r="BA262"/>
      <c r="BB262"/>
      <c r="BC262"/>
      <c r="BD262"/>
      <c r="BH262"/>
      <c r="BI262"/>
      <c r="BJ262"/>
    </row>
    <row r="263" spans="8:62">
      <c r="H263"/>
      <c r="J263"/>
      <c r="K263"/>
      <c r="O263"/>
      <c r="AF263"/>
      <c r="AU263"/>
      <c r="AY263"/>
      <c r="AZ263"/>
      <c r="BA263"/>
      <c r="BB263"/>
      <c r="BC263"/>
      <c r="BD263"/>
      <c r="BH263"/>
      <c r="BI263"/>
      <c r="BJ263"/>
    </row>
    <row r="264" spans="8:62">
      <c r="H264"/>
      <c r="J264"/>
      <c r="K264"/>
      <c r="O264"/>
      <c r="AF264"/>
      <c r="AU264"/>
      <c r="AY264"/>
      <c r="AZ264"/>
      <c r="BA264"/>
      <c r="BB264"/>
      <c r="BC264"/>
      <c r="BD264"/>
      <c r="BH264"/>
      <c r="BI264"/>
      <c r="BJ264"/>
    </row>
    <row r="265" spans="8:62">
      <c r="H265"/>
      <c r="J265"/>
      <c r="K265"/>
      <c r="O265"/>
      <c r="AF265"/>
      <c r="AU265"/>
      <c r="AY265"/>
      <c r="AZ265"/>
      <c r="BA265"/>
      <c r="BB265"/>
      <c r="BC265"/>
      <c r="BD265"/>
      <c r="BH265"/>
      <c r="BI265"/>
      <c r="BJ265"/>
    </row>
    <row r="266" spans="8:62">
      <c r="H266"/>
      <c r="J266"/>
      <c r="K266"/>
      <c r="O266"/>
      <c r="AF266"/>
      <c r="AU266"/>
      <c r="AY266"/>
      <c r="AZ266"/>
      <c r="BA266"/>
      <c r="BB266"/>
      <c r="BC266"/>
      <c r="BD266"/>
      <c r="BH266"/>
      <c r="BI266"/>
      <c r="BJ266"/>
    </row>
    <row r="267" spans="8:62">
      <c r="H267"/>
      <c r="J267"/>
      <c r="K267"/>
      <c r="O267"/>
      <c r="AF267"/>
      <c r="AU267"/>
      <c r="AY267"/>
      <c r="AZ267"/>
      <c r="BA267"/>
      <c r="BB267"/>
      <c r="BC267"/>
      <c r="BD267"/>
      <c r="BH267"/>
      <c r="BI267"/>
      <c r="BJ267"/>
    </row>
    <row r="268" spans="8:62">
      <c r="H268"/>
      <c r="J268"/>
      <c r="K268"/>
      <c r="O268"/>
      <c r="AF268"/>
      <c r="AU268"/>
      <c r="AY268"/>
      <c r="AZ268"/>
      <c r="BA268"/>
      <c r="BB268"/>
      <c r="BC268"/>
      <c r="BD268"/>
      <c r="BH268"/>
      <c r="BI268"/>
      <c r="BJ268"/>
    </row>
    <row r="269" spans="8:62">
      <c r="H269"/>
      <c r="J269"/>
      <c r="K269"/>
      <c r="O269"/>
      <c r="AF269"/>
      <c r="AU269"/>
      <c r="AY269"/>
      <c r="AZ269"/>
      <c r="BA269"/>
      <c r="BB269"/>
      <c r="BC269"/>
      <c r="BD269"/>
      <c r="BH269"/>
      <c r="BI269"/>
      <c r="BJ269"/>
    </row>
    <row r="270" spans="8:62">
      <c r="H270"/>
      <c r="J270"/>
      <c r="K270"/>
      <c r="O270"/>
      <c r="AF270"/>
      <c r="AU270"/>
      <c r="AY270"/>
      <c r="AZ270"/>
      <c r="BA270"/>
      <c r="BB270"/>
      <c r="BC270"/>
      <c r="BD270"/>
      <c r="BH270"/>
      <c r="BI270"/>
      <c r="BJ270"/>
    </row>
    <row r="271" spans="8:62">
      <c r="H271"/>
      <c r="J271"/>
      <c r="K271"/>
      <c r="O271"/>
      <c r="AF271"/>
      <c r="AU271"/>
      <c r="AY271"/>
      <c r="AZ271"/>
      <c r="BA271"/>
      <c r="BB271"/>
      <c r="BC271"/>
      <c r="BD271"/>
      <c r="BH271"/>
      <c r="BI271"/>
      <c r="BJ271"/>
    </row>
    <row r="272" spans="8:62">
      <c r="H272"/>
      <c r="J272"/>
      <c r="K272"/>
      <c r="O272"/>
      <c r="AF272"/>
      <c r="AU272"/>
      <c r="AY272"/>
      <c r="AZ272"/>
      <c r="BA272"/>
      <c r="BB272"/>
      <c r="BC272"/>
      <c r="BD272"/>
      <c r="BH272"/>
      <c r="BI272"/>
      <c r="BJ272"/>
    </row>
    <row r="273" spans="8:62">
      <c r="H273"/>
      <c r="J273"/>
      <c r="K273"/>
      <c r="O273"/>
      <c r="AF273"/>
      <c r="AU273"/>
      <c r="AY273"/>
      <c r="AZ273"/>
      <c r="BA273"/>
      <c r="BB273"/>
      <c r="BC273"/>
      <c r="BD273"/>
      <c r="BH273"/>
      <c r="BI273"/>
      <c r="BJ273"/>
    </row>
    <row r="274" spans="8:62">
      <c r="H274"/>
      <c r="J274"/>
      <c r="K274"/>
      <c r="O274"/>
      <c r="AF274"/>
      <c r="AU274"/>
      <c r="AY274"/>
      <c r="AZ274"/>
      <c r="BA274"/>
      <c r="BB274"/>
      <c r="BC274"/>
      <c r="BD274"/>
      <c r="BH274"/>
      <c r="BI274"/>
      <c r="BJ274"/>
    </row>
    <row r="275" spans="8:62">
      <c r="H275"/>
      <c r="J275"/>
      <c r="K275"/>
      <c r="O275"/>
      <c r="AF275"/>
      <c r="AU275"/>
      <c r="AY275"/>
      <c r="AZ275"/>
      <c r="BA275"/>
      <c r="BB275"/>
      <c r="BC275"/>
      <c r="BD275"/>
      <c r="BH275"/>
      <c r="BI275"/>
      <c r="BJ275"/>
    </row>
    <row r="276" spans="8:62">
      <c r="H276"/>
      <c r="J276"/>
      <c r="K276"/>
      <c r="O276"/>
      <c r="AF276"/>
      <c r="AU276"/>
      <c r="AY276"/>
      <c r="AZ276"/>
      <c r="BA276"/>
      <c r="BB276"/>
      <c r="BC276"/>
      <c r="BD276"/>
      <c r="BH276"/>
      <c r="BI276"/>
      <c r="BJ276"/>
    </row>
    <row r="277" spans="8:62">
      <c r="H277"/>
      <c r="J277"/>
      <c r="K277"/>
      <c r="O277"/>
      <c r="AF277"/>
      <c r="AU277"/>
      <c r="AY277"/>
      <c r="AZ277"/>
      <c r="BA277"/>
      <c r="BB277"/>
      <c r="BC277"/>
      <c r="BD277"/>
      <c r="BH277"/>
      <c r="BI277"/>
      <c r="BJ277"/>
    </row>
    <row r="278" spans="8:62">
      <c r="H278"/>
      <c r="J278"/>
      <c r="K278"/>
      <c r="O278"/>
      <c r="AF278"/>
      <c r="AU278"/>
      <c r="AY278"/>
      <c r="AZ278"/>
      <c r="BA278"/>
      <c r="BB278"/>
      <c r="BC278"/>
      <c r="BD278"/>
      <c r="BH278"/>
      <c r="BI278"/>
      <c r="BJ278"/>
    </row>
    <row r="279" spans="8:62">
      <c r="H279"/>
      <c r="J279"/>
      <c r="K279"/>
      <c r="O279"/>
      <c r="AF279"/>
      <c r="AU279"/>
      <c r="AY279"/>
      <c r="AZ279"/>
      <c r="BA279"/>
      <c r="BB279"/>
      <c r="BC279"/>
      <c r="BD279"/>
      <c r="BH279"/>
      <c r="BI279"/>
      <c r="BJ279"/>
    </row>
    <row r="280" spans="8:62">
      <c r="H280"/>
      <c r="J280"/>
      <c r="K280"/>
      <c r="O280"/>
      <c r="AF280"/>
      <c r="AU280"/>
      <c r="AY280"/>
      <c r="AZ280"/>
      <c r="BA280"/>
      <c r="BB280"/>
      <c r="BC280"/>
      <c r="BD280"/>
      <c r="BH280"/>
      <c r="BI280"/>
      <c r="BJ280"/>
    </row>
    <row r="281" spans="8:62">
      <c r="H281"/>
      <c r="J281"/>
      <c r="K281"/>
      <c r="O281"/>
      <c r="AF281"/>
      <c r="AU281"/>
      <c r="AY281"/>
      <c r="AZ281"/>
      <c r="BA281"/>
      <c r="BB281"/>
      <c r="BC281"/>
      <c r="BD281"/>
      <c r="BH281"/>
      <c r="BI281"/>
      <c r="BJ281"/>
    </row>
    <row r="282" spans="8:62">
      <c r="H282"/>
      <c r="J282"/>
      <c r="K282"/>
      <c r="O282"/>
      <c r="AF282"/>
      <c r="AU282"/>
      <c r="AY282"/>
      <c r="AZ282"/>
      <c r="BA282"/>
      <c r="BB282"/>
      <c r="BC282"/>
      <c r="BD282"/>
      <c r="BH282"/>
      <c r="BI282"/>
      <c r="BJ282"/>
    </row>
    <row r="283" spans="8:62">
      <c r="H283"/>
      <c r="J283"/>
      <c r="K283"/>
      <c r="O283"/>
      <c r="AF283"/>
      <c r="AU283"/>
      <c r="AY283"/>
      <c r="AZ283"/>
      <c r="BA283"/>
      <c r="BB283"/>
      <c r="BC283"/>
      <c r="BD283"/>
      <c r="BH283"/>
      <c r="BI283"/>
      <c r="BJ283"/>
    </row>
    <row r="284" spans="8:62">
      <c r="H284"/>
      <c r="J284"/>
      <c r="K284"/>
      <c r="O284"/>
      <c r="AF284"/>
      <c r="AU284"/>
      <c r="AY284"/>
      <c r="AZ284"/>
      <c r="BA284"/>
      <c r="BB284"/>
      <c r="BC284"/>
      <c r="BD284"/>
      <c r="BH284"/>
      <c r="BI284"/>
      <c r="BJ284"/>
    </row>
    <row r="285" spans="8:62">
      <c r="H285"/>
      <c r="J285"/>
      <c r="K285"/>
      <c r="O285"/>
      <c r="AF285"/>
      <c r="AU285"/>
      <c r="AY285"/>
      <c r="AZ285"/>
      <c r="BA285"/>
      <c r="BB285"/>
      <c r="BC285"/>
      <c r="BD285"/>
      <c r="BH285"/>
      <c r="BI285"/>
      <c r="BJ285"/>
    </row>
    <row r="286" spans="8:62">
      <c r="H286"/>
      <c r="J286"/>
      <c r="K286"/>
      <c r="O286"/>
      <c r="AF286"/>
      <c r="AU286"/>
      <c r="AY286"/>
      <c r="AZ286"/>
      <c r="BA286"/>
      <c r="BB286"/>
      <c r="BC286"/>
      <c r="BD286"/>
      <c r="BH286"/>
      <c r="BI286"/>
      <c r="BJ286"/>
    </row>
    <row r="287" spans="8:62">
      <c r="H287"/>
      <c r="J287"/>
      <c r="K287"/>
      <c r="O287"/>
      <c r="AF287"/>
      <c r="AU287"/>
      <c r="AY287"/>
      <c r="AZ287"/>
      <c r="BA287"/>
      <c r="BB287"/>
      <c r="BC287"/>
      <c r="BD287"/>
      <c r="BH287"/>
      <c r="BI287"/>
      <c r="BJ287"/>
    </row>
    <row r="288" spans="8:62">
      <c r="H288"/>
      <c r="J288"/>
      <c r="K288"/>
      <c r="O288"/>
      <c r="AF288"/>
      <c r="AU288"/>
      <c r="AY288"/>
      <c r="AZ288"/>
      <c r="BA288"/>
      <c r="BB288"/>
      <c r="BC288"/>
      <c r="BD288"/>
      <c r="BH288"/>
      <c r="BI288"/>
      <c r="BJ288"/>
    </row>
    <row r="289" spans="8:62">
      <c r="H289"/>
      <c r="J289"/>
      <c r="K289"/>
      <c r="O289"/>
      <c r="AF289"/>
      <c r="AU289"/>
      <c r="AY289"/>
      <c r="AZ289"/>
      <c r="BA289"/>
      <c r="BB289"/>
      <c r="BC289"/>
      <c r="BD289"/>
      <c r="BH289"/>
      <c r="BI289"/>
      <c r="BJ289"/>
    </row>
    <row r="290" spans="8:62">
      <c r="H290"/>
      <c r="J290"/>
      <c r="K290"/>
      <c r="O290"/>
      <c r="AF290"/>
      <c r="AU290"/>
      <c r="AY290"/>
      <c r="AZ290"/>
      <c r="BA290"/>
      <c r="BB290"/>
      <c r="BC290"/>
      <c r="BD290"/>
      <c r="BH290"/>
      <c r="BI290"/>
      <c r="BJ290"/>
    </row>
    <row r="291" spans="8:62">
      <c r="H291"/>
      <c r="J291"/>
      <c r="K291"/>
      <c r="O291"/>
      <c r="AF291"/>
      <c r="AU291"/>
      <c r="AY291"/>
      <c r="AZ291"/>
      <c r="BA291"/>
      <c r="BB291"/>
      <c r="BC291"/>
      <c r="BD291"/>
      <c r="BH291"/>
      <c r="BI291"/>
      <c r="BJ291"/>
    </row>
    <row r="292" spans="8:62">
      <c r="H292"/>
      <c r="J292"/>
      <c r="K292"/>
      <c r="O292"/>
      <c r="AF292"/>
      <c r="AU292"/>
      <c r="AY292"/>
      <c r="AZ292"/>
      <c r="BA292"/>
      <c r="BB292"/>
      <c r="BC292"/>
      <c r="BD292"/>
      <c r="BH292"/>
      <c r="BI292"/>
      <c r="BJ292"/>
    </row>
    <row r="293" spans="8:62">
      <c r="H293"/>
      <c r="J293"/>
      <c r="K293"/>
      <c r="O293"/>
      <c r="AF293"/>
      <c r="AU293"/>
      <c r="AY293"/>
      <c r="AZ293"/>
      <c r="BA293"/>
      <c r="BB293"/>
      <c r="BC293"/>
      <c r="BD293"/>
      <c r="BH293"/>
      <c r="BI293"/>
      <c r="BJ293"/>
    </row>
    <row r="294" spans="8:62">
      <c r="H294"/>
      <c r="J294"/>
      <c r="K294"/>
      <c r="O294"/>
      <c r="AF294"/>
      <c r="AU294"/>
      <c r="AY294"/>
      <c r="AZ294"/>
      <c r="BA294"/>
      <c r="BB294"/>
      <c r="BC294"/>
      <c r="BD294"/>
      <c r="BH294"/>
      <c r="BI294"/>
      <c r="BJ294"/>
    </row>
    <row r="295" spans="8:62">
      <c r="H295"/>
      <c r="J295"/>
      <c r="K295"/>
      <c r="O295"/>
      <c r="AF295"/>
      <c r="AU295"/>
      <c r="AY295"/>
      <c r="AZ295"/>
      <c r="BA295"/>
      <c r="BB295"/>
      <c r="BC295"/>
      <c r="BD295"/>
      <c r="BH295"/>
      <c r="BI295"/>
      <c r="BJ295"/>
    </row>
    <row r="296" spans="8:62">
      <c r="H296"/>
      <c r="J296"/>
      <c r="K296"/>
      <c r="O296"/>
      <c r="AF296"/>
      <c r="AU296"/>
      <c r="AY296"/>
      <c r="AZ296"/>
      <c r="BA296"/>
      <c r="BB296"/>
      <c r="BC296"/>
      <c r="BD296"/>
      <c r="BH296"/>
      <c r="BI296"/>
      <c r="BJ296"/>
    </row>
    <row r="297" spans="8:62">
      <c r="H297"/>
      <c r="J297"/>
      <c r="K297"/>
      <c r="O297"/>
      <c r="AF297"/>
      <c r="AU297"/>
      <c r="AY297"/>
      <c r="AZ297"/>
      <c r="BA297"/>
      <c r="BB297"/>
      <c r="BC297"/>
      <c r="BD297"/>
      <c r="BH297"/>
      <c r="BI297"/>
      <c r="BJ297"/>
    </row>
    <row r="298" spans="8:62">
      <c r="H298"/>
      <c r="J298"/>
      <c r="K298"/>
      <c r="O298"/>
      <c r="AF298"/>
      <c r="AU298"/>
      <c r="AY298"/>
      <c r="AZ298"/>
      <c r="BA298"/>
      <c r="BB298"/>
      <c r="BC298"/>
      <c r="BD298"/>
      <c r="BH298"/>
      <c r="BI298"/>
      <c r="BJ298"/>
    </row>
    <row r="299" spans="8:62">
      <c r="H299"/>
      <c r="J299"/>
      <c r="K299"/>
      <c r="O299"/>
      <c r="AF299"/>
      <c r="AU299"/>
      <c r="AY299"/>
      <c r="AZ299"/>
      <c r="BA299"/>
      <c r="BB299"/>
      <c r="BC299"/>
      <c r="BD299"/>
      <c r="BH299"/>
      <c r="BI299"/>
      <c r="BJ299"/>
    </row>
    <row r="300" spans="8:62">
      <c r="H300"/>
      <c r="J300"/>
      <c r="K300"/>
      <c r="O300"/>
      <c r="AF300"/>
      <c r="AU300"/>
      <c r="AY300"/>
      <c r="AZ300"/>
      <c r="BA300"/>
      <c r="BB300"/>
      <c r="BC300"/>
      <c r="BD300"/>
      <c r="BH300"/>
      <c r="BI300"/>
      <c r="BJ300"/>
    </row>
    <row r="301" spans="8:62">
      <c r="H301"/>
      <c r="J301"/>
      <c r="K301"/>
      <c r="O301"/>
      <c r="AF301"/>
      <c r="AU301"/>
      <c r="AY301"/>
      <c r="AZ301"/>
      <c r="BA301"/>
      <c r="BB301"/>
      <c r="BC301"/>
      <c r="BD301"/>
      <c r="BH301"/>
      <c r="BI301"/>
      <c r="BJ301"/>
    </row>
    <row r="302" spans="8:62">
      <c r="H302"/>
      <c r="J302"/>
      <c r="K302"/>
      <c r="O302"/>
      <c r="AF302"/>
      <c r="AU302"/>
      <c r="AY302"/>
      <c r="AZ302"/>
      <c r="BA302"/>
      <c r="BB302"/>
      <c r="BC302"/>
      <c r="BD302"/>
      <c r="BH302"/>
      <c r="BI302"/>
      <c r="BJ302"/>
    </row>
    <row r="303" spans="8:62">
      <c r="H303"/>
      <c r="J303"/>
      <c r="K303"/>
      <c r="O303"/>
      <c r="AF303"/>
      <c r="AU303"/>
      <c r="AY303"/>
      <c r="AZ303"/>
      <c r="BA303"/>
      <c r="BB303"/>
      <c r="BC303"/>
      <c r="BD303"/>
      <c r="BH303"/>
      <c r="BI303"/>
      <c r="BJ303"/>
    </row>
    <row r="304" spans="8:62">
      <c r="H304"/>
      <c r="J304"/>
      <c r="K304"/>
      <c r="O304"/>
      <c r="AF304"/>
      <c r="AU304"/>
      <c r="AY304"/>
      <c r="AZ304"/>
      <c r="BA304"/>
      <c r="BB304"/>
      <c r="BC304"/>
      <c r="BD304"/>
      <c r="BH304"/>
      <c r="BI304"/>
      <c r="BJ304"/>
    </row>
    <row r="305" spans="8:62">
      <c r="H305"/>
      <c r="J305"/>
      <c r="K305"/>
      <c r="O305"/>
      <c r="AF305"/>
      <c r="AU305"/>
      <c r="AY305"/>
      <c r="AZ305"/>
      <c r="BA305"/>
      <c r="BB305"/>
      <c r="BC305"/>
      <c r="BD305"/>
      <c r="BH305"/>
      <c r="BI305"/>
      <c r="BJ305"/>
    </row>
    <row r="306" spans="8:62">
      <c r="H306"/>
      <c r="J306"/>
      <c r="K306"/>
      <c r="O306"/>
      <c r="AF306"/>
      <c r="AU306"/>
      <c r="AY306"/>
      <c r="AZ306"/>
      <c r="BA306"/>
      <c r="BB306"/>
      <c r="BC306"/>
      <c r="BD306"/>
      <c r="BH306"/>
      <c r="BI306"/>
      <c r="BJ306"/>
    </row>
    <row r="307" spans="8:62">
      <c r="H307"/>
      <c r="J307"/>
      <c r="K307"/>
      <c r="O307"/>
      <c r="AF307"/>
      <c r="AU307"/>
      <c r="AY307"/>
      <c r="AZ307"/>
      <c r="BA307"/>
      <c r="BB307"/>
      <c r="BC307"/>
      <c r="BD307"/>
      <c r="BH307"/>
      <c r="BI307"/>
      <c r="BJ307"/>
    </row>
    <row r="308" spans="8:62">
      <c r="H308"/>
      <c r="J308"/>
      <c r="K308"/>
      <c r="O308"/>
      <c r="AF308"/>
      <c r="AU308"/>
      <c r="AY308"/>
      <c r="AZ308"/>
      <c r="BA308"/>
      <c r="BB308"/>
      <c r="BC308"/>
      <c r="BD308"/>
      <c r="BH308"/>
      <c r="BI308"/>
      <c r="BJ308"/>
    </row>
    <row r="309" spans="8:62">
      <c r="H309"/>
      <c r="J309"/>
      <c r="K309"/>
      <c r="O309"/>
      <c r="AF309"/>
      <c r="AU309"/>
      <c r="AY309"/>
      <c r="AZ309"/>
      <c r="BA309"/>
      <c r="BB309"/>
      <c r="BC309"/>
      <c r="BD309"/>
      <c r="BH309"/>
      <c r="BI309"/>
      <c r="BJ309"/>
    </row>
    <row r="310" spans="8:62">
      <c r="H310"/>
      <c r="J310"/>
      <c r="K310"/>
      <c r="O310"/>
      <c r="AF310"/>
      <c r="AU310"/>
      <c r="AY310"/>
      <c r="AZ310"/>
      <c r="BA310"/>
      <c r="BB310"/>
      <c r="BC310"/>
      <c r="BD310"/>
      <c r="BH310"/>
      <c r="BI310"/>
      <c r="BJ310"/>
    </row>
    <row r="311" spans="8:62">
      <c r="H311"/>
      <c r="J311"/>
      <c r="K311"/>
      <c r="O311"/>
      <c r="AF311"/>
      <c r="AU311"/>
      <c r="AY311"/>
      <c r="AZ311"/>
      <c r="BA311"/>
      <c r="BB311"/>
      <c r="BC311"/>
      <c r="BD311"/>
      <c r="BH311"/>
      <c r="BI311"/>
      <c r="BJ311"/>
    </row>
    <row r="312" spans="8:62">
      <c r="H312"/>
      <c r="J312"/>
      <c r="K312"/>
      <c r="O312"/>
      <c r="AF312"/>
      <c r="AU312"/>
      <c r="AY312"/>
      <c r="AZ312"/>
      <c r="BA312"/>
      <c r="BB312"/>
      <c r="BC312"/>
      <c r="BD312"/>
      <c r="BH312"/>
      <c r="BI312"/>
      <c r="BJ312"/>
    </row>
    <row r="313" spans="8:62">
      <c r="H313"/>
      <c r="J313"/>
      <c r="K313"/>
      <c r="O313"/>
      <c r="AF313"/>
      <c r="AU313"/>
      <c r="AY313"/>
      <c r="AZ313"/>
      <c r="BA313"/>
      <c r="BB313"/>
      <c r="BC313"/>
      <c r="BD313"/>
      <c r="BH313"/>
      <c r="BI313"/>
      <c r="BJ313"/>
    </row>
    <row r="314" spans="8:62">
      <c r="H314"/>
      <c r="J314"/>
      <c r="K314"/>
      <c r="O314"/>
      <c r="AF314"/>
      <c r="AU314"/>
      <c r="AY314"/>
      <c r="AZ314"/>
      <c r="BA314"/>
      <c r="BB314"/>
      <c r="BC314"/>
      <c r="BD314"/>
      <c r="BH314"/>
      <c r="BI314"/>
      <c r="BJ314"/>
    </row>
    <row r="315" spans="8:62">
      <c r="H315"/>
      <c r="J315"/>
      <c r="K315"/>
      <c r="O315"/>
      <c r="AF315"/>
      <c r="AU315"/>
      <c r="AY315"/>
      <c r="AZ315"/>
      <c r="BA315"/>
      <c r="BB315"/>
      <c r="BC315"/>
      <c r="BD315"/>
      <c r="BH315"/>
      <c r="BI315"/>
      <c r="BJ315"/>
    </row>
    <row r="316" spans="8:62">
      <c r="H316"/>
      <c r="J316"/>
      <c r="K316"/>
      <c r="O316"/>
      <c r="AF316"/>
      <c r="AU316"/>
      <c r="AY316"/>
      <c r="AZ316"/>
      <c r="BA316"/>
      <c r="BB316"/>
      <c r="BC316"/>
      <c r="BD316"/>
      <c r="BH316"/>
      <c r="BI316"/>
      <c r="BJ316"/>
    </row>
    <row r="317" spans="8:62">
      <c r="H317"/>
      <c r="J317"/>
      <c r="K317"/>
      <c r="O317"/>
      <c r="AF317"/>
      <c r="AU317"/>
      <c r="AY317"/>
      <c r="AZ317"/>
      <c r="BA317"/>
      <c r="BB317"/>
      <c r="BC317"/>
      <c r="BD317"/>
      <c r="BH317"/>
      <c r="BI317"/>
      <c r="BJ317"/>
    </row>
    <row r="318" spans="8:62">
      <c r="H318"/>
      <c r="J318"/>
      <c r="K318"/>
      <c r="O318"/>
      <c r="AF318"/>
      <c r="AU318"/>
      <c r="AY318"/>
      <c r="AZ318"/>
      <c r="BA318"/>
      <c r="BB318"/>
      <c r="BC318"/>
      <c r="BD318"/>
      <c r="BH318"/>
      <c r="BI318"/>
      <c r="BJ318"/>
    </row>
    <row r="319" spans="8:62">
      <c r="H319"/>
      <c r="J319"/>
      <c r="K319"/>
      <c r="O319"/>
      <c r="AF319"/>
      <c r="AU319"/>
      <c r="AY319"/>
      <c r="AZ319"/>
      <c r="BA319"/>
      <c r="BB319"/>
      <c r="BC319"/>
      <c r="BD319"/>
      <c r="BH319"/>
      <c r="BI319"/>
      <c r="BJ319"/>
    </row>
    <row r="320" spans="8:62">
      <c r="H320"/>
      <c r="J320"/>
      <c r="K320"/>
      <c r="O320"/>
      <c r="AF320"/>
      <c r="AU320"/>
      <c r="AY320"/>
      <c r="AZ320"/>
      <c r="BA320"/>
      <c r="BB320"/>
      <c r="BC320"/>
      <c r="BD320"/>
      <c r="BH320"/>
      <c r="BI320"/>
      <c r="BJ320"/>
    </row>
    <row r="321" spans="1:65">
      <c r="H321"/>
      <c r="J321"/>
      <c r="K321"/>
      <c r="O321"/>
      <c r="AF321"/>
      <c r="AU321"/>
      <c r="AY321"/>
      <c r="AZ321"/>
      <c r="BA321"/>
      <c r="BB321"/>
      <c r="BC321"/>
      <c r="BD321"/>
      <c r="BH321"/>
      <c r="BI321"/>
      <c r="BJ321"/>
    </row>
    <row r="322" spans="1:65">
      <c r="H322"/>
      <c r="J322"/>
      <c r="K322"/>
      <c r="O322"/>
      <c r="AF322"/>
      <c r="AU322"/>
      <c r="AY322"/>
      <c r="AZ322"/>
      <c r="BA322"/>
      <c r="BB322"/>
      <c r="BC322"/>
      <c r="BD322"/>
      <c r="BH322"/>
      <c r="BI322"/>
      <c r="BJ322"/>
    </row>
    <row r="323" spans="1:65">
      <c r="A323" s="25"/>
      <c r="B323" s="404"/>
      <c r="C323" s="25"/>
      <c r="D323" s="308"/>
      <c r="E323" s="404"/>
      <c r="F323" s="308"/>
      <c r="G323" s="404"/>
      <c r="H323" s="100"/>
      <c r="I323" s="411"/>
      <c r="J323" s="100"/>
      <c r="K323" s="100"/>
      <c r="L323" s="474"/>
      <c r="M323" s="474"/>
      <c r="N323" s="474"/>
      <c r="O323" s="100"/>
      <c r="P323" s="100"/>
      <c r="Q323" s="411"/>
      <c r="R323" s="404"/>
      <c r="S323" s="411"/>
      <c r="T323" s="404"/>
      <c r="U323" s="404"/>
      <c r="V323" s="404"/>
      <c r="W323" s="25"/>
      <c r="X323" s="404"/>
      <c r="Y323" s="404"/>
      <c r="Z323" s="25"/>
      <c r="AA323" s="404"/>
      <c r="AB323" s="25"/>
      <c r="AC323" s="100"/>
      <c r="AD323" s="100"/>
      <c r="AE323" s="100"/>
      <c r="AF323" s="100"/>
      <c r="AG323" s="25"/>
      <c r="AH323" s="25"/>
      <c r="AI323" s="25"/>
      <c r="AJ323" s="100"/>
      <c r="AK323" s="25"/>
      <c r="AU323"/>
      <c r="AY323"/>
      <c r="AZ323"/>
      <c r="BA323"/>
      <c r="BB323"/>
      <c r="BC323"/>
      <c r="BD323"/>
      <c r="BH323"/>
      <c r="BI323"/>
      <c r="BJ323"/>
    </row>
    <row r="324" spans="1:65">
      <c r="A324" s="25"/>
      <c r="B324" s="404"/>
      <c r="C324" s="25"/>
      <c r="D324" s="308"/>
      <c r="E324" s="404"/>
      <c r="F324" s="308"/>
      <c r="G324" s="404"/>
      <c r="H324" s="100"/>
      <c r="I324" s="411"/>
      <c r="J324" s="100"/>
      <c r="K324" s="100"/>
      <c r="L324" s="474"/>
      <c r="M324" s="474"/>
      <c r="N324" s="474"/>
      <c r="O324" s="100"/>
      <c r="P324" s="100"/>
      <c r="Q324" s="411"/>
      <c r="R324" s="404"/>
      <c r="S324" s="411"/>
      <c r="T324" s="404"/>
      <c r="U324" s="404"/>
      <c r="V324" s="404"/>
      <c r="W324" s="25"/>
      <c r="X324" s="404"/>
      <c r="Y324" s="404"/>
      <c r="Z324" s="25"/>
      <c r="AA324" s="404"/>
      <c r="AB324" s="25"/>
      <c r="AC324" s="100"/>
      <c r="AD324" s="100"/>
      <c r="AE324" s="100"/>
      <c r="AF324" s="100"/>
      <c r="AG324" s="25"/>
      <c r="AH324" s="25"/>
      <c r="AI324" s="25"/>
      <c r="AJ324" s="100"/>
      <c r="AK324" s="25"/>
      <c r="AU324"/>
      <c r="AY324"/>
      <c r="AZ324"/>
      <c r="BA324"/>
      <c r="BB324"/>
      <c r="BC324"/>
      <c r="BD324"/>
      <c r="BH324"/>
      <c r="BI324"/>
      <c r="BJ324"/>
    </row>
    <row r="325" spans="1:65">
      <c r="AO325" s="1"/>
      <c r="AP325" s="1"/>
      <c r="AQ325" s="1"/>
      <c r="AR325" s="1"/>
      <c r="AS325" s="1"/>
      <c r="AT325" s="1"/>
      <c r="AV325" s="1"/>
      <c r="AW325" s="1"/>
      <c r="AX325" s="1"/>
      <c r="BE325" s="1"/>
      <c r="BF325" s="1"/>
      <c r="BG325" s="1"/>
      <c r="BK325" s="1"/>
      <c r="BL325" s="1"/>
      <c r="BM325" s="1"/>
    </row>
    <row r="326" spans="1:65">
      <c r="AO326" s="1"/>
      <c r="AP326" s="1"/>
      <c r="AQ326" s="1"/>
      <c r="AR326" s="1"/>
      <c r="AS326" s="1"/>
      <c r="AT326" s="1"/>
      <c r="AV326" s="1"/>
      <c r="AW326" s="1"/>
      <c r="AX326" s="1"/>
      <c r="BE326" s="1"/>
      <c r="BF326" s="1"/>
      <c r="BG326" s="1"/>
      <c r="BK326" s="1"/>
      <c r="BL326" s="1"/>
      <c r="BM326" s="1"/>
    </row>
    <row r="327" spans="1:65">
      <c r="AO327" s="1"/>
      <c r="AP327" s="1"/>
      <c r="AQ327" s="1"/>
      <c r="AR327" s="1"/>
      <c r="AS327" s="1"/>
      <c r="AT327" s="1"/>
      <c r="AV327" s="1"/>
      <c r="AW327" s="1"/>
      <c r="AX327" s="1"/>
      <c r="BE327" s="1"/>
      <c r="BF327" s="1"/>
      <c r="BG327" s="1"/>
      <c r="BK327" s="1"/>
      <c r="BL327" s="1"/>
      <c r="BM327" s="1"/>
    </row>
    <row r="328" spans="1:65">
      <c r="AO328" s="1"/>
      <c r="AP328" s="1"/>
      <c r="AQ328" s="1"/>
      <c r="AR328" s="1"/>
      <c r="AS328" s="1"/>
      <c r="AT328" s="1"/>
      <c r="AV328" s="1"/>
      <c r="AW328" s="1"/>
      <c r="AX328" s="1"/>
      <c r="BE328" s="1"/>
      <c r="BF328" s="1"/>
      <c r="BG328" s="1"/>
      <c r="BK328" s="1"/>
      <c r="BL328" s="1"/>
      <c r="BM328" s="1"/>
    </row>
    <row r="329" spans="1:65">
      <c r="AO329" s="1"/>
      <c r="AP329" s="1"/>
      <c r="AQ329" s="1"/>
      <c r="AR329" s="1"/>
      <c r="AS329" s="1"/>
      <c r="AT329" s="1"/>
      <c r="AV329" s="1"/>
      <c r="AW329" s="1"/>
      <c r="AX329" s="1"/>
      <c r="BE329" s="1"/>
      <c r="BF329" s="1"/>
      <c r="BG329" s="1"/>
      <c r="BK329" s="1"/>
      <c r="BL329" s="1"/>
      <c r="BM329" s="1"/>
    </row>
    <row r="330" spans="1:65">
      <c r="AO330" s="1"/>
      <c r="AP330" s="1"/>
      <c r="AQ330" s="1"/>
      <c r="AR330" s="1"/>
      <c r="AS330" s="1"/>
      <c r="AT330" s="1"/>
      <c r="AV330" s="1"/>
      <c r="AW330" s="1"/>
      <c r="AX330" s="1"/>
      <c r="BE330" s="1"/>
      <c r="BF330" s="1"/>
      <c r="BG330" s="1"/>
      <c r="BK330" s="1"/>
      <c r="BL330" s="1"/>
      <c r="BM330" s="1"/>
    </row>
    <row r="331" spans="1:65">
      <c r="AO331" s="1"/>
      <c r="AP331" s="1"/>
      <c r="AQ331" s="1"/>
      <c r="AR331" s="1"/>
      <c r="AS331" s="1"/>
      <c r="AT331" s="1"/>
      <c r="AV331" s="1"/>
      <c r="AW331" s="1"/>
      <c r="AX331" s="1"/>
      <c r="BE331" s="1"/>
      <c r="BF331" s="1"/>
      <c r="BG331" s="1"/>
      <c r="BK331" s="1"/>
      <c r="BL331" s="1"/>
      <c r="BM331" s="1"/>
    </row>
    <row r="332" spans="1:65">
      <c r="AO332" s="1"/>
      <c r="AP332" s="1"/>
      <c r="AQ332" s="1"/>
      <c r="AR332" s="1"/>
      <c r="AS332" s="1"/>
      <c r="AT332" s="1"/>
      <c r="AV332" s="1"/>
      <c r="AW332" s="1"/>
      <c r="AX332" s="1"/>
      <c r="BE332" s="1"/>
      <c r="BF332" s="1"/>
      <c r="BG332" s="1"/>
      <c r="BK332" s="1"/>
      <c r="BL332" s="1"/>
      <c r="BM332" s="1"/>
    </row>
    <row r="333" spans="1:65">
      <c r="AO333" s="1"/>
      <c r="AP333" s="1"/>
      <c r="AQ333" s="1"/>
      <c r="AR333" s="1"/>
      <c r="AS333" s="1"/>
      <c r="AT333" s="1"/>
      <c r="AV333" s="1"/>
      <c r="AW333" s="1"/>
      <c r="AX333" s="1"/>
      <c r="BE333" s="1"/>
      <c r="BF333" s="1"/>
      <c r="BG333" s="1"/>
      <c r="BK333" s="1"/>
      <c r="BL333" s="1"/>
      <c r="BM333" s="1"/>
    </row>
    <row r="334" spans="1:65">
      <c r="AO334" s="1"/>
      <c r="AP334" s="1"/>
      <c r="AQ334" s="1"/>
      <c r="AR334" s="1"/>
      <c r="AS334" s="1"/>
      <c r="AT334" s="1"/>
      <c r="AV334" s="1"/>
      <c r="AW334" s="1"/>
      <c r="AX334" s="1"/>
      <c r="BE334" s="1"/>
      <c r="BF334" s="1"/>
      <c r="BG334" s="1"/>
      <c r="BK334" s="1"/>
      <c r="BL334" s="1"/>
      <c r="BM334" s="1"/>
    </row>
    <row r="335" spans="1:65">
      <c r="AO335" s="1"/>
      <c r="AP335" s="1"/>
      <c r="AQ335" s="1"/>
      <c r="AR335" s="1"/>
      <c r="AS335" s="1"/>
      <c r="AT335" s="1"/>
      <c r="AV335" s="1"/>
      <c r="AW335" s="1"/>
      <c r="AX335" s="1"/>
      <c r="BE335" s="1"/>
      <c r="BF335" s="1"/>
      <c r="BG335" s="1"/>
      <c r="BK335" s="1"/>
      <c r="BL335" s="1"/>
      <c r="BM335" s="1"/>
    </row>
    <row r="336" spans="1:65">
      <c r="AO336" s="1"/>
      <c r="AP336" s="1"/>
      <c r="AQ336" s="1"/>
      <c r="AR336" s="1"/>
      <c r="AS336" s="1"/>
      <c r="AT336" s="1"/>
      <c r="AV336" s="1"/>
      <c r="AW336" s="1"/>
      <c r="AX336" s="1"/>
      <c r="BE336" s="1"/>
      <c r="BF336" s="1"/>
      <c r="BG336" s="1"/>
      <c r="BK336" s="1"/>
      <c r="BL336" s="1"/>
      <c r="BM336" s="1"/>
    </row>
    <row r="337" spans="41:65">
      <c r="AO337" s="1"/>
      <c r="AP337" s="1"/>
      <c r="AQ337" s="1"/>
      <c r="AR337" s="1"/>
      <c r="AS337" s="1"/>
      <c r="AT337" s="1"/>
      <c r="AV337" s="1"/>
      <c r="AW337" s="1"/>
      <c r="AX337" s="1"/>
      <c r="BE337" s="1"/>
      <c r="BF337" s="1"/>
      <c r="BG337" s="1"/>
      <c r="BK337" s="1"/>
      <c r="BL337" s="1"/>
      <c r="BM337" s="1"/>
    </row>
    <row r="338" spans="41:65">
      <c r="AO338" s="1"/>
      <c r="AP338" s="1"/>
      <c r="AQ338" s="1"/>
      <c r="AR338" s="1"/>
      <c r="AS338" s="1"/>
      <c r="AT338" s="1"/>
      <c r="AV338" s="1"/>
      <c r="AW338" s="1"/>
      <c r="AX338" s="1"/>
      <c r="BE338" s="1"/>
      <c r="BF338" s="1"/>
      <c r="BG338" s="1"/>
      <c r="BK338" s="1"/>
      <c r="BL338" s="1"/>
      <c r="BM338" s="1"/>
    </row>
    <row r="339" spans="41:65">
      <c r="AO339" s="1"/>
      <c r="AP339" s="1"/>
      <c r="AQ339" s="1"/>
      <c r="AR339" s="1"/>
      <c r="AS339" s="1"/>
      <c r="AT339" s="1"/>
      <c r="AV339" s="1"/>
      <c r="AW339" s="1"/>
      <c r="AX339" s="1"/>
      <c r="BE339" s="1"/>
      <c r="BF339" s="1"/>
      <c r="BG339" s="1"/>
      <c r="BK339" s="1"/>
      <c r="BL339" s="1"/>
      <c r="BM339" s="1"/>
    </row>
    <row r="340" spans="41:65">
      <c r="AO340" s="1"/>
      <c r="AP340" s="1"/>
      <c r="AQ340" s="1"/>
      <c r="AR340" s="1"/>
      <c r="AS340" s="1"/>
      <c r="AT340" s="1"/>
      <c r="AV340" s="1"/>
      <c r="AW340" s="1"/>
      <c r="AX340" s="1"/>
      <c r="BE340" s="1"/>
      <c r="BF340" s="1"/>
      <c r="BG340" s="1"/>
      <c r="BK340" s="1"/>
      <c r="BL340" s="1"/>
      <c r="BM340" s="1"/>
    </row>
    <row r="341" spans="41:65">
      <c r="AO341" s="1"/>
      <c r="AP341" s="1"/>
      <c r="AQ341" s="1"/>
      <c r="AR341" s="1"/>
      <c r="AS341" s="1"/>
      <c r="AT341" s="1"/>
      <c r="AV341" s="1"/>
      <c r="AW341" s="1"/>
      <c r="AX341" s="1"/>
      <c r="BE341" s="1"/>
      <c r="BF341" s="1"/>
      <c r="BG341" s="1"/>
      <c r="BK341" s="1"/>
      <c r="BL341" s="1"/>
      <c r="BM341" s="1"/>
    </row>
    <row r="342" spans="41:65">
      <c r="AO342" s="1"/>
      <c r="AP342" s="1"/>
      <c r="AQ342" s="1"/>
      <c r="AR342" s="1"/>
      <c r="AS342" s="1"/>
      <c r="AT342" s="1"/>
      <c r="AV342" s="1"/>
      <c r="AW342" s="1"/>
      <c r="AX342" s="1"/>
      <c r="BE342" s="1"/>
      <c r="BF342" s="1"/>
      <c r="BG342" s="1"/>
      <c r="BK342" s="1"/>
      <c r="BL342" s="1"/>
      <c r="BM342" s="1"/>
    </row>
    <row r="343" spans="41:65">
      <c r="AO343" s="1"/>
      <c r="AP343" s="1"/>
      <c r="AQ343" s="1"/>
      <c r="AR343" s="1"/>
      <c r="AS343" s="1"/>
      <c r="AT343" s="1"/>
      <c r="AV343" s="1"/>
      <c r="AW343" s="1"/>
      <c r="AX343" s="1"/>
      <c r="BE343" s="1"/>
      <c r="BF343" s="1"/>
      <c r="BG343" s="1"/>
      <c r="BK343" s="1"/>
      <c r="BL343" s="1"/>
      <c r="BM343" s="1"/>
    </row>
    <row r="344" spans="41:65">
      <c r="AO344" s="1"/>
      <c r="AP344" s="1"/>
      <c r="AQ344" s="1"/>
      <c r="AR344" s="1"/>
      <c r="AS344" s="1"/>
      <c r="AT344" s="1"/>
      <c r="AV344" s="1"/>
      <c r="AW344" s="1"/>
      <c r="AX344" s="1"/>
      <c r="BE344" s="1"/>
      <c r="BF344" s="1"/>
      <c r="BG344" s="1"/>
      <c r="BK344" s="1"/>
      <c r="BL344" s="1"/>
      <c r="BM344" s="1"/>
    </row>
    <row r="345" spans="41:65">
      <c r="AO345" s="1"/>
      <c r="AP345" s="1"/>
      <c r="AQ345" s="1"/>
      <c r="AR345" s="1"/>
      <c r="AS345" s="1"/>
      <c r="AT345" s="1"/>
      <c r="AV345" s="1"/>
      <c r="AW345" s="1"/>
      <c r="AX345" s="1"/>
      <c r="BE345" s="1"/>
      <c r="BF345" s="1"/>
      <c r="BG345" s="1"/>
      <c r="BK345" s="1"/>
      <c r="BL345" s="1"/>
      <c r="BM345" s="1"/>
    </row>
    <row r="346" spans="41:65">
      <c r="AO346" s="1"/>
      <c r="AP346" s="1"/>
      <c r="AQ346" s="1"/>
      <c r="AR346" s="1"/>
      <c r="AS346" s="1"/>
      <c r="AT346" s="1"/>
      <c r="AV346" s="1"/>
      <c r="AW346" s="1"/>
      <c r="AX346" s="1"/>
      <c r="BE346" s="1"/>
      <c r="BF346" s="1"/>
      <c r="BG346" s="1"/>
      <c r="BK346" s="1"/>
      <c r="BL346" s="1"/>
      <c r="BM346" s="1"/>
    </row>
    <row r="347" spans="41:65">
      <c r="AO347" s="1"/>
      <c r="AP347" s="1"/>
      <c r="AQ347" s="1"/>
      <c r="AR347" s="1"/>
      <c r="AS347" s="1"/>
      <c r="AT347" s="1"/>
      <c r="AV347" s="1"/>
      <c r="AW347" s="1"/>
      <c r="AX347" s="1"/>
      <c r="BE347" s="1"/>
      <c r="BF347" s="1"/>
      <c r="BG347" s="1"/>
      <c r="BK347" s="1"/>
      <c r="BL347" s="1"/>
      <c r="BM347" s="1"/>
    </row>
    <row r="348" spans="41:65">
      <c r="AO348" s="1"/>
      <c r="AP348" s="1"/>
      <c r="AQ348" s="1"/>
      <c r="AR348" s="1"/>
      <c r="AS348" s="1"/>
      <c r="AT348" s="1"/>
      <c r="AV348" s="1"/>
      <c r="AW348" s="1"/>
      <c r="AX348" s="1"/>
      <c r="BE348" s="1"/>
      <c r="BF348" s="1"/>
      <c r="BG348" s="1"/>
      <c r="BK348" s="1"/>
      <c r="BL348" s="1"/>
      <c r="BM348" s="1"/>
    </row>
    <row r="349" spans="41:65">
      <c r="AO349" s="1"/>
      <c r="AP349" s="1"/>
      <c r="AQ349" s="1"/>
      <c r="AR349" s="1"/>
      <c r="AS349" s="1"/>
      <c r="AT349" s="1"/>
      <c r="AV349" s="1"/>
      <c r="AW349" s="1"/>
      <c r="AX349" s="1"/>
      <c r="BE349" s="1"/>
      <c r="BF349" s="1"/>
      <c r="BG349" s="1"/>
      <c r="BK349" s="1"/>
      <c r="BL349" s="1"/>
      <c r="BM349" s="1"/>
    </row>
    <row r="350" spans="41:65">
      <c r="AO350" s="1"/>
      <c r="AP350" s="1"/>
      <c r="AQ350" s="1"/>
      <c r="AR350" s="1"/>
      <c r="AS350" s="1"/>
      <c r="AT350" s="1"/>
      <c r="AV350" s="1"/>
      <c r="AW350" s="1"/>
      <c r="AX350" s="1"/>
      <c r="BE350" s="1"/>
      <c r="BF350" s="1"/>
      <c r="BG350" s="1"/>
      <c r="BK350" s="1"/>
      <c r="BL350" s="1"/>
      <c r="BM350" s="1"/>
    </row>
    <row r="351" spans="41:65">
      <c r="AO351" s="1"/>
      <c r="AP351" s="1"/>
      <c r="AQ351" s="1"/>
      <c r="AR351" s="1"/>
      <c r="AS351" s="1"/>
      <c r="AT351" s="1"/>
      <c r="AV351" s="1"/>
      <c r="AW351" s="1"/>
      <c r="AX351" s="1"/>
      <c r="BE351" s="1"/>
      <c r="BF351" s="1"/>
      <c r="BG351" s="1"/>
      <c r="BK351" s="1"/>
      <c r="BL351" s="1"/>
      <c r="BM351" s="1"/>
    </row>
    <row r="352" spans="41:65">
      <c r="AO352" s="1"/>
      <c r="AP352" s="1"/>
      <c r="AQ352" s="1"/>
      <c r="AR352" s="1"/>
      <c r="AS352" s="1"/>
      <c r="AT352" s="1"/>
      <c r="AV352" s="1"/>
      <c r="AW352" s="1"/>
      <c r="AX352" s="1"/>
      <c r="BE352" s="1"/>
      <c r="BF352" s="1"/>
      <c r="BG352" s="1"/>
      <c r="BK352" s="1"/>
      <c r="BL352" s="1"/>
      <c r="BM352" s="1"/>
    </row>
    <row r="353" spans="41:65">
      <c r="AO353" s="1"/>
      <c r="AP353" s="1"/>
      <c r="AQ353" s="1"/>
      <c r="AR353" s="1"/>
      <c r="AS353" s="1"/>
      <c r="AT353" s="1"/>
      <c r="AV353" s="1"/>
      <c r="AW353" s="1"/>
      <c r="AX353" s="1"/>
      <c r="BE353" s="1"/>
      <c r="BF353" s="1"/>
      <c r="BG353" s="1"/>
      <c r="BK353" s="1"/>
      <c r="BL353" s="1"/>
      <c r="BM353" s="1"/>
    </row>
    <row r="354" spans="41:65">
      <c r="AO354" s="1"/>
      <c r="AP354" s="1"/>
      <c r="AQ354" s="1"/>
      <c r="AR354" s="1"/>
      <c r="AS354" s="1"/>
      <c r="AT354" s="1"/>
      <c r="AV354" s="1"/>
      <c r="AW354" s="1"/>
      <c r="AX354" s="1"/>
      <c r="BE354" s="1"/>
      <c r="BF354" s="1"/>
      <c r="BG354" s="1"/>
      <c r="BK354" s="1"/>
      <c r="BL354" s="1"/>
      <c r="BM354" s="1"/>
    </row>
    <row r="355" spans="41:65">
      <c r="AO355" s="1"/>
      <c r="AP355" s="1"/>
      <c r="AQ355" s="1"/>
      <c r="AR355" s="1"/>
      <c r="AS355" s="1"/>
      <c r="AT355" s="1"/>
      <c r="AV355" s="1"/>
      <c r="AW355" s="1"/>
      <c r="AX355" s="1"/>
      <c r="BE355" s="1"/>
      <c r="BF355" s="1"/>
      <c r="BG355" s="1"/>
      <c r="BK355" s="1"/>
      <c r="BL355" s="1"/>
      <c r="BM355" s="1"/>
    </row>
    <row r="356" spans="41:65">
      <c r="AO356" s="1"/>
      <c r="AP356" s="1"/>
      <c r="AQ356" s="1"/>
      <c r="AR356" s="1"/>
      <c r="AS356" s="1"/>
      <c r="AT356" s="1"/>
      <c r="AV356" s="1"/>
      <c r="AW356" s="1"/>
      <c r="AX356" s="1"/>
      <c r="BE356" s="1"/>
      <c r="BF356" s="1"/>
      <c r="BG356" s="1"/>
      <c r="BK356" s="1"/>
      <c r="BL356" s="1"/>
      <c r="BM356" s="1"/>
    </row>
    <row r="357" spans="41:65">
      <c r="AO357" s="1"/>
      <c r="AP357" s="1"/>
      <c r="AQ357" s="1"/>
      <c r="AR357" s="1"/>
      <c r="AS357" s="1"/>
      <c r="AT357" s="1"/>
      <c r="AV357" s="1"/>
      <c r="AW357" s="1"/>
      <c r="AX357" s="1"/>
      <c r="BE357" s="1"/>
      <c r="BF357" s="1"/>
      <c r="BG357" s="1"/>
      <c r="BK357" s="1"/>
      <c r="BL357" s="1"/>
      <c r="BM357" s="1"/>
    </row>
    <row r="358" spans="41:65">
      <c r="AO358" s="1"/>
      <c r="AP358" s="1"/>
      <c r="AQ358" s="1"/>
      <c r="AR358" s="1"/>
      <c r="AS358" s="1"/>
      <c r="AT358" s="1"/>
      <c r="AV358" s="1"/>
      <c r="AW358" s="1"/>
      <c r="AX358" s="1"/>
      <c r="BE358" s="1"/>
      <c r="BF358" s="1"/>
      <c r="BG358" s="1"/>
      <c r="BK358" s="1"/>
      <c r="BL358" s="1"/>
      <c r="BM358" s="1"/>
    </row>
    <row r="359" spans="41:65">
      <c r="AO359" s="1"/>
      <c r="AP359" s="1"/>
      <c r="AQ359" s="1"/>
      <c r="AR359" s="1"/>
      <c r="AS359" s="1"/>
      <c r="AT359" s="1"/>
      <c r="AV359" s="1"/>
      <c r="AW359" s="1"/>
      <c r="AX359" s="1"/>
      <c r="BE359" s="1"/>
      <c r="BF359" s="1"/>
      <c r="BG359" s="1"/>
      <c r="BK359" s="1"/>
      <c r="BL359" s="1"/>
      <c r="BM359" s="1"/>
    </row>
    <row r="360" spans="41:65">
      <c r="AO360" s="1"/>
      <c r="AP360" s="1"/>
      <c r="AQ360" s="1"/>
      <c r="AR360" s="1"/>
      <c r="AS360" s="1"/>
      <c r="AT360" s="1"/>
      <c r="AV360" s="1"/>
      <c r="AW360" s="1"/>
      <c r="AX360" s="1"/>
      <c r="BE360" s="1"/>
      <c r="BF360" s="1"/>
      <c r="BG360" s="1"/>
      <c r="BK360" s="1"/>
      <c r="BL360" s="1"/>
      <c r="BM360" s="1"/>
    </row>
    <row r="361" spans="41:65">
      <c r="AO361" s="1"/>
      <c r="AP361" s="1"/>
      <c r="AQ361" s="1"/>
      <c r="AR361" s="1"/>
      <c r="AS361" s="1"/>
      <c r="AT361" s="1"/>
      <c r="AV361" s="1"/>
      <c r="AW361" s="1"/>
      <c r="AX361" s="1"/>
      <c r="BE361" s="1"/>
      <c r="BF361" s="1"/>
      <c r="BG361" s="1"/>
      <c r="BK361" s="1"/>
      <c r="BL361" s="1"/>
      <c r="BM361" s="1"/>
    </row>
    <row r="362" spans="41:65">
      <c r="AO362" s="1"/>
      <c r="AP362" s="1"/>
      <c r="AQ362" s="1"/>
      <c r="AR362" s="1"/>
      <c r="AS362" s="1"/>
      <c r="AT362" s="1"/>
      <c r="AV362" s="1"/>
      <c r="AW362" s="1"/>
      <c r="AX362" s="1"/>
      <c r="BE362" s="1"/>
      <c r="BF362" s="1"/>
      <c r="BG362" s="1"/>
      <c r="BK362" s="1"/>
      <c r="BL362" s="1"/>
      <c r="BM362" s="1"/>
    </row>
    <row r="363" spans="41:65">
      <c r="AO363" s="1"/>
      <c r="AP363" s="1"/>
      <c r="AQ363" s="1"/>
      <c r="AR363" s="1"/>
      <c r="AS363" s="1"/>
      <c r="AT363" s="1"/>
      <c r="AV363" s="1"/>
      <c r="AW363" s="1"/>
      <c r="AX363" s="1"/>
      <c r="BE363" s="1"/>
      <c r="BF363" s="1"/>
      <c r="BG363" s="1"/>
      <c r="BK363" s="1"/>
      <c r="BL363" s="1"/>
      <c r="BM363" s="1"/>
    </row>
    <row r="364" spans="41:65">
      <c r="AO364" s="1"/>
      <c r="AP364" s="1"/>
      <c r="AQ364" s="1"/>
      <c r="AR364" s="1"/>
      <c r="AS364" s="1"/>
      <c r="AT364" s="1"/>
      <c r="AV364" s="1"/>
      <c r="AW364" s="1"/>
      <c r="AX364" s="1"/>
      <c r="BE364" s="1"/>
      <c r="BF364" s="1"/>
      <c r="BG364" s="1"/>
      <c r="BK364" s="1"/>
      <c r="BL364" s="1"/>
      <c r="BM364" s="1"/>
    </row>
    <row r="365" spans="41:65">
      <c r="AO365" s="1"/>
      <c r="AP365" s="1"/>
      <c r="AQ365" s="1"/>
      <c r="AR365" s="1"/>
      <c r="AS365" s="1"/>
      <c r="AT365" s="1"/>
      <c r="AV365" s="1"/>
      <c r="AW365" s="1"/>
      <c r="AX365" s="1"/>
      <c r="BE365" s="1"/>
      <c r="BF365" s="1"/>
      <c r="BG365" s="1"/>
      <c r="BK365" s="1"/>
      <c r="BL365" s="1"/>
      <c r="BM365" s="1"/>
    </row>
    <row r="366" spans="41:65">
      <c r="AO366" s="1"/>
      <c r="AP366" s="1"/>
      <c r="AQ366" s="1"/>
      <c r="AR366" s="1"/>
      <c r="AS366" s="1"/>
      <c r="AT366" s="1"/>
      <c r="AV366" s="1"/>
      <c r="AW366" s="1"/>
      <c r="AX366" s="1"/>
      <c r="BE366" s="1"/>
      <c r="BF366" s="1"/>
      <c r="BG366" s="1"/>
      <c r="BK366" s="1"/>
      <c r="BL366" s="1"/>
      <c r="BM366" s="1"/>
    </row>
    <row r="367" spans="41:65">
      <c r="AO367" s="1"/>
      <c r="AP367" s="1"/>
      <c r="AQ367" s="1"/>
      <c r="AR367" s="1"/>
      <c r="AS367" s="1"/>
      <c r="AT367" s="1"/>
      <c r="AV367" s="1"/>
      <c r="AW367" s="1"/>
      <c r="AX367" s="1"/>
      <c r="BE367" s="1"/>
      <c r="BF367" s="1"/>
      <c r="BG367" s="1"/>
      <c r="BK367" s="1"/>
      <c r="BL367" s="1"/>
      <c r="BM367" s="1"/>
    </row>
    <row r="368" spans="41:65">
      <c r="AO368" s="1"/>
      <c r="AP368" s="1"/>
      <c r="AQ368" s="1"/>
      <c r="AR368" s="1"/>
      <c r="AS368" s="1"/>
      <c r="AT368" s="1"/>
      <c r="AV368" s="1"/>
      <c r="AW368" s="1"/>
      <c r="AX368" s="1"/>
      <c r="BE368" s="1"/>
      <c r="BF368" s="1"/>
      <c r="BG368" s="1"/>
      <c r="BK368" s="1"/>
      <c r="BL368" s="1"/>
      <c r="BM368" s="1"/>
    </row>
    <row r="369" spans="41:65">
      <c r="AO369" s="1"/>
      <c r="AP369" s="1"/>
      <c r="AQ369" s="1"/>
      <c r="AR369" s="1"/>
      <c r="AS369" s="1"/>
      <c r="AT369" s="1"/>
      <c r="AV369" s="1"/>
      <c r="AW369" s="1"/>
      <c r="AX369" s="1"/>
      <c r="BE369" s="1"/>
      <c r="BF369" s="1"/>
      <c r="BG369" s="1"/>
      <c r="BK369" s="1"/>
      <c r="BL369" s="1"/>
      <c r="BM369" s="1"/>
    </row>
    <row r="370" spans="41:65">
      <c r="AO370" s="1"/>
      <c r="AP370" s="1"/>
      <c r="AQ370" s="1"/>
      <c r="AR370" s="1"/>
      <c r="AS370" s="1"/>
      <c r="AT370" s="1"/>
      <c r="AV370" s="1"/>
      <c r="AW370" s="1"/>
      <c r="AX370" s="1"/>
      <c r="BE370" s="1"/>
      <c r="BF370" s="1"/>
      <c r="BG370" s="1"/>
      <c r="BK370" s="1"/>
      <c r="BL370" s="1"/>
      <c r="BM370" s="1"/>
    </row>
    <row r="371" spans="41:65">
      <c r="AO371" s="1"/>
      <c r="AP371" s="1"/>
      <c r="AQ371" s="1"/>
      <c r="AR371" s="1"/>
      <c r="AS371" s="1"/>
      <c r="AT371" s="1"/>
      <c r="AV371" s="1"/>
      <c r="AW371" s="1"/>
      <c r="AX371" s="1"/>
      <c r="BE371" s="1"/>
      <c r="BF371" s="1"/>
      <c r="BG371" s="1"/>
      <c r="BK371" s="1"/>
      <c r="BL371" s="1"/>
      <c r="BM371" s="1"/>
    </row>
    <row r="372" spans="41:65">
      <c r="AO372" s="1"/>
      <c r="AP372" s="1"/>
      <c r="AQ372" s="1"/>
      <c r="AR372" s="1"/>
      <c r="AS372" s="1"/>
      <c r="AT372" s="1"/>
      <c r="AV372" s="1"/>
      <c r="AW372" s="1"/>
      <c r="AX372" s="1"/>
      <c r="BE372" s="1"/>
      <c r="BF372" s="1"/>
      <c r="BG372" s="1"/>
      <c r="BK372" s="1"/>
      <c r="BL372" s="1"/>
      <c r="BM372" s="1"/>
    </row>
    <row r="373" spans="41:65">
      <c r="AO373" s="1"/>
      <c r="AP373" s="1"/>
      <c r="AQ373" s="1"/>
      <c r="AR373" s="1"/>
      <c r="AS373" s="1"/>
      <c r="AT373" s="1"/>
      <c r="AV373" s="1"/>
      <c r="AW373" s="1"/>
      <c r="AX373" s="1"/>
      <c r="BE373" s="1"/>
      <c r="BF373" s="1"/>
      <c r="BG373" s="1"/>
      <c r="BK373" s="1"/>
      <c r="BL373" s="1"/>
      <c r="BM373" s="1"/>
    </row>
    <row r="374" spans="41:65">
      <c r="AO374" s="1"/>
      <c r="AP374" s="1"/>
      <c r="AQ374" s="1"/>
      <c r="AR374" s="1"/>
      <c r="AS374" s="1"/>
      <c r="AT374" s="1"/>
      <c r="AV374" s="1"/>
      <c r="AW374" s="1"/>
      <c r="AX374" s="1"/>
      <c r="BE374" s="1"/>
      <c r="BF374" s="1"/>
      <c r="BG374" s="1"/>
      <c r="BK374" s="1"/>
      <c r="BL374" s="1"/>
      <c r="BM374" s="1"/>
    </row>
    <row r="375" spans="41:65">
      <c r="AO375" s="1"/>
      <c r="AP375" s="1"/>
      <c r="AQ375" s="1"/>
      <c r="AR375" s="1"/>
      <c r="AS375" s="1"/>
      <c r="AT375" s="1"/>
      <c r="AV375" s="1"/>
      <c r="AW375" s="1"/>
      <c r="AX375" s="1"/>
      <c r="BE375" s="1"/>
      <c r="BF375" s="1"/>
      <c r="BG375" s="1"/>
      <c r="BK375" s="1"/>
      <c r="BL375" s="1"/>
      <c r="BM375" s="1"/>
    </row>
    <row r="376" spans="41:65">
      <c r="AO376" s="1"/>
      <c r="AP376" s="1"/>
      <c r="AQ376" s="1"/>
      <c r="AR376" s="1"/>
      <c r="AS376" s="1"/>
      <c r="AT376" s="1"/>
      <c r="AV376" s="1"/>
      <c r="AW376" s="1"/>
      <c r="AX376" s="1"/>
      <c r="BE376" s="1"/>
      <c r="BF376" s="1"/>
      <c r="BG376" s="1"/>
      <c r="BK376" s="1"/>
      <c r="BL376" s="1"/>
      <c r="BM376" s="1"/>
    </row>
    <row r="377" spans="41:65">
      <c r="AO377" s="1"/>
      <c r="AP377" s="1"/>
      <c r="AQ377" s="1"/>
      <c r="AR377" s="1"/>
      <c r="AS377" s="1"/>
      <c r="AT377" s="1"/>
      <c r="AV377" s="1"/>
      <c r="AW377" s="1"/>
      <c r="AX377" s="1"/>
      <c r="BE377" s="1"/>
      <c r="BF377" s="1"/>
      <c r="BG377" s="1"/>
      <c r="BK377" s="1"/>
      <c r="BL377" s="1"/>
      <c r="BM377" s="1"/>
    </row>
    <row r="378" spans="41:65">
      <c r="AO378" s="1"/>
      <c r="AP378" s="1"/>
      <c r="AQ378" s="1"/>
      <c r="AR378" s="1"/>
      <c r="AS378" s="1"/>
      <c r="AT378" s="1"/>
      <c r="AV378" s="1"/>
      <c r="AW378" s="1"/>
      <c r="AX378" s="1"/>
      <c r="BE378" s="1"/>
      <c r="BF378" s="1"/>
      <c r="BG378" s="1"/>
      <c r="BK378" s="1"/>
      <c r="BL378" s="1"/>
      <c r="BM378" s="1"/>
    </row>
    <row r="379" spans="41:65">
      <c r="AO379" s="1"/>
      <c r="AP379" s="1"/>
      <c r="AQ379" s="1"/>
      <c r="AR379" s="1"/>
      <c r="AS379" s="1"/>
      <c r="AT379" s="1"/>
      <c r="AV379" s="1"/>
      <c r="AW379" s="1"/>
      <c r="AX379" s="1"/>
      <c r="BE379" s="1"/>
      <c r="BF379" s="1"/>
      <c r="BG379" s="1"/>
      <c r="BK379" s="1"/>
      <c r="BL379" s="1"/>
      <c r="BM379" s="1"/>
    </row>
    <row r="380" spans="41:65">
      <c r="AO380" s="1"/>
      <c r="AP380" s="1"/>
      <c r="AQ380" s="1"/>
      <c r="AR380" s="1"/>
      <c r="AS380" s="1"/>
      <c r="AT380" s="1"/>
      <c r="AV380" s="1"/>
      <c r="AW380" s="1"/>
      <c r="AX380" s="1"/>
      <c r="BE380" s="1"/>
      <c r="BF380" s="1"/>
      <c r="BG380" s="1"/>
      <c r="BK380" s="1"/>
      <c r="BL380" s="1"/>
      <c r="BM380" s="1"/>
    </row>
    <row r="381" spans="41:65">
      <c r="AO381" s="1"/>
      <c r="AP381" s="1"/>
      <c r="AQ381" s="1"/>
      <c r="AR381" s="1"/>
      <c r="AS381" s="1"/>
      <c r="AT381" s="1"/>
      <c r="AV381" s="1"/>
      <c r="AW381" s="1"/>
      <c r="AX381" s="1"/>
      <c r="BE381" s="1"/>
      <c r="BF381" s="1"/>
      <c r="BG381" s="1"/>
      <c r="BK381" s="1"/>
      <c r="BL381" s="1"/>
      <c r="BM381" s="1"/>
    </row>
    <row r="382" spans="41:65">
      <c r="AO382" s="1"/>
      <c r="AP382" s="1"/>
      <c r="AQ382" s="1"/>
      <c r="AR382" s="1"/>
      <c r="AS382" s="1"/>
      <c r="AT382" s="1"/>
      <c r="AV382" s="1"/>
      <c r="AW382" s="1"/>
      <c r="AX382" s="1"/>
      <c r="BE382" s="1"/>
      <c r="BF382" s="1"/>
      <c r="BG382" s="1"/>
      <c r="BK382" s="1"/>
      <c r="BL382" s="1"/>
      <c r="BM382" s="1"/>
    </row>
    <row r="383" spans="41:65">
      <c r="AO383" s="1"/>
      <c r="AP383" s="1"/>
      <c r="AQ383" s="1"/>
      <c r="AR383" s="1"/>
      <c r="AS383" s="1"/>
      <c r="AT383" s="1"/>
      <c r="AV383" s="1"/>
      <c r="AW383" s="1"/>
      <c r="AX383" s="1"/>
      <c r="BE383" s="1"/>
      <c r="BF383" s="1"/>
      <c r="BG383" s="1"/>
      <c r="BK383" s="1"/>
      <c r="BL383" s="1"/>
      <c r="BM383" s="1"/>
    </row>
    <row r="384" spans="41:65">
      <c r="AO384" s="1"/>
      <c r="AP384" s="1"/>
      <c r="AQ384" s="1"/>
      <c r="AR384" s="1"/>
      <c r="AS384" s="1"/>
      <c r="AT384" s="1"/>
      <c r="AV384" s="1"/>
      <c r="AW384" s="1"/>
      <c r="AX384" s="1"/>
      <c r="BE384" s="1"/>
      <c r="BF384" s="1"/>
      <c r="BG384" s="1"/>
      <c r="BK384" s="1"/>
      <c r="BL384" s="1"/>
      <c r="BM384" s="1"/>
    </row>
    <row r="385" spans="41:65">
      <c r="AO385" s="1"/>
      <c r="AP385" s="1"/>
      <c r="AQ385" s="1"/>
      <c r="AR385" s="1"/>
      <c r="AS385" s="1"/>
      <c r="AT385" s="1"/>
      <c r="AV385" s="1"/>
      <c r="AW385" s="1"/>
      <c r="AX385" s="1"/>
      <c r="BE385" s="1"/>
      <c r="BF385" s="1"/>
      <c r="BG385" s="1"/>
      <c r="BK385" s="1"/>
      <c r="BL385" s="1"/>
      <c r="BM385" s="1"/>
    </row>
    <row r="386" spans="41:65">
      <c r="AO386" s="1"/>
      <c r="AP386" s="1"/>
      <c r="AQ386" s="1"/>
      <c r="AR386" s="1"/>
      <c r="AS386" s="1"/>
      <c r="AT386" s="1"/>
      <c r="AV386" s="1"/>
      <c r="AW386" s="1"/>
      <c r="AX386" s="1"/>
      <c r="BE386" s="1"/>
      <c r="BF386" s="1"/>
      <c r="BG386" s="1"/>
      <c r="BK386" s="1"/>
      <c r="BL386" s="1"/>
      <c r="BM386" s="1"/>
    </row>
    <row r="387" spans="41:65">
      <c r="AO387" s="1"/>
      <c r="AP387" s="1"/>
      <c r="AQ387" s="1"/>
      <c r="AR387" s="1"/>
      <c r="AS387" s="1"/>
      <c r="AT387" s="1"/>
      <c r="AV387" s="1"/>
      <c r="AW387" s="1"/>
      <c r="AX387" s="1"/>
      <c r="BE387" s="1"/>
      <c r="BF387" s="1"/>
      <c r="BG387" s="1"/>
      <c r="BK387" s="1"/>
      <c r="BL387" s="1"/>
      <c r="BM387" s="1"/>
    </row>
    <row r="388" spans="41:65">
      <c r="AO388" s="1"/>
      <c r="AP388" s="1"/>
      <c r="AQ388" s="1"/>
      <c r="AR388" s="1"/>
      <c r="AS388" s="1"/>
      <c r="AT388" s="1"/>
      <c r="AV388" s="1"/>
      <c r="AW388" s="1"/>
      <c r="AX388" s="1"/>
      <c r="BE388" s="1"/>
      <c r="BF388" s="1"/>
      <c r="BG388" s="1"/>
      <c r="BK388" s="1"/>
      <c r="BL388" s="1"/>
      <c r="BM388" s="1"/>
    </row>
    <row r="389" spans="41:65">
      <c r="AO389" s="1"/>
      <c r="AP389" s="1"/>
      <c r="AQ389" s="1"/>
      <c r="AR389" s="1"/>
      <c r="AS389" s="1"/>
      <c r="AT389" s="1"/>
      <c r="AV389" s="1"/>
      <c r="AW389" s="1"/>
      <c r="AX389" s="1"/>
      <c r="BE389" s="1"/>
      <c r="BF389" s="1"/>
      <c r="BG389" s="1"/>
      <c r="BK389" s="1"/>
      <c r="BL389" s="1"/>
      <c r="BM389" s="1"/>
    </row>
    <row r="390" spans="41:65">
      <c r="AO390" s="1"/>
      <c r="AP390" s="1"/>
      <c r="AQ390" s="1"/>
      <c r="AR390" s="1"/>
      <c r="AS390" s="1"/>
      <c r="AT390" s="1"/>
      <c r="AV390" s="1"/>
      <c r="AW390" s="1"/>
      <c r="AX390" s="1"/>
      <c r="BE390" s="1"/>
      <c r="BF390" s="1"/>
      <c r="BG390" s="1"/>
      <c r="BK390" s="1"/>
      <c r="BL390" s="1"/>
      <c r="BM390" s="1"/>
    </row>
    <row r="391" spans="41:65">
      <c r="AO391" s="1"/>
      <c r="AP391" s="1"/>
      <c r="AQ391" s="1"/>
      <c r="AR391" s="1"/>
      <c r="AS391" s="1"/>
      <c r="AT391" s="1"/>
      <c r="AV391" s="1"/>
      <c r="AW391" s="1"/>
      <c r="AX391" s="1"/>
      <c r="BE391" s="1"/>
      <c r="BF391" s="1"/>
      <c r="BG391" s="1"/>
      <c r="BK391" s="1"/>
      <c r="BL391" s="1"/>
      <c r="BM391" s="1"/>
    </row>
    <row r="392" spans="41:65">
      <c r="AO392" s="1"/>
      <c r="AP392" s="1"/>
      <c r="AQ392" s="1"/>
      <c r="AR392" s="1"/>
      <c r="AS392" s="1"/>
      <c r="AT392" s="1"/>
      <c r="AV392" s="1"/>
      <c r="AW392" s="1"/>
      <c r="AX392" s="1"/>
      <c r="BE392" s="1"/>
      <c r="BF392" s="1"/>
      <c r="BG392" s="1"/>
      <c r="BK392" s="1"/>
      <c r="BL392" s="1"/>
      <c r="BM392" s="1"/>
    </row>
    <row r="393" spans="41:65">
      <c r="AO393" s="1"/>
      <c r="AP393" s="1"/>
      <c r="AQ393" s="1"/>
      <c r="AR393" s="1"/>
      <c r="AS393" s="1"/>
      <c r="AT393" s="1"/>
      <c r="AV393" s="1"/>
      <c r="AW393" s="1"/>
      <c r="AX393" s="1"/>
      <c r="BE393" s="1"/>
      <c r="BF393" s="1"/>
      <c r="BG393" s="1"/>
      <c r="BK393" s="1"/>
      <c r="BL393" s="1"/>
      <c r="BM393" s="1"/>
    </row>
    <row r="394" spans="41:65">
      <c r="AO394" s="1"/>
      <c r="AP394" s="1"/>
      <c r="AQ394" s="1"/>
      <c r="AR394" s="1"/>
      <c r="AS394" s="1"/>
      <c r="AT394" s="1"/>
      <c r="AV394" s="1"/>
      <c r="AW394" s="1"/>
      <c r="AX394" s="1"/>
      <c r="BE394" s="1"/>
      <c r="BF394" s="1"/>
      <c r="BG394" s="1"/>
      <c r="BK394" s="1"/>
      <c r="BL394" s="1"/>
      <c r="BM394" s="1"/>
    </row>
    <row r="395" spans="41:65">
      <c r="AO395" s="1"/>
      <c r="AP395" s="1"/>
      <c r="AQ395" s="1"/>
      <c r="AR395" s="1"/>
      <c r="AS395" s="1"/>
      <c r="AT395" s="1"/>
      <c r="AV395" s="1"/>
      <c r="AW395" s="1"/>
      <c r="AX395" s="1"/>
      <c r="BE395" s="1"/>
      <c r="BF395" s="1"/>
      <c r="BG395" s="1"/>
      <c r="BK395" s="1"/>
      <c r="BL395" s="1"/>
      <c r="BM395" s="1"/>
    </row>
    <row r="396" spans="41:65">
      <c r="AO396" s="1"/>
      <c r="AP396" s="1"/>
      <c r="AQ396" s="1"/>
      <c r="AR396" s="1"/>
      <c r="AS396" s="1"/>
      <c r="AT396" s="1"/>
      <c r="AV396" s="1"/>
      <c r="AW396" s="1"/>
      <c r="AX396" s="1"/>
      <c r="BE396" s="1"/>
      <c r="BF396" s="1"/>
      <c r="BG396" s="1"/>
      <c r="BK396" s="1"/>
      <c r="BL396" s="1"/>
      <c r="BM396" s="1"/>
    </row>
    <row r="397" spans="41:65">
      <c r="AO397" s="1"/>
      <c r="AP397" s="1"/>
      <c r="AQ397" s="1"/>
      <c r="AR397" s="1"/>
      <c r="AS397" s="1"/>
      <c r="AT397" s="1"/>
      <c r="AV397" s="1"/>
      <c r="AW397" s="1"/>
      <c r="AX397" s="1"/>
      <c r="BE397" s="1"/>
      <c r="BF397" s="1"/>
      <c r="BG397" s="1"/>
      <c r="BK397" s="1"/>
      <c r="BL397" s="1"/>
      <c r="BM397" s="1"/>
    </row>
    <row r="398" spans="41:65">
      <c r="AO398" s="1"/>
      <c r="AP398" s="1"/>
      <c r="AQ398" s="1"/>
      <c r="AR398" s="1"/>
      <c r="AS398" s="1"/>
      <c r="AT398" s="1"/>
      <c r="AV398" s="1"/>
      <c r="AW398" s="1"/>
      <c r="AX398" s="1"/>
      <c r="BE398" s="1"/>
      <c r="BF398" s="1"/>
      <c r="BG398" s="1"/>
      <c r="BK398" s="1"/>
      <c r="BL398" s="1"/>
      <c r="BM398" s="1"/>
    </row>
    <row r="399" spans="41:65">
      <c r="AO399" s="1"/>
      <c r="AP399" s="1"/>
      <c r="AQ399" s="1"/>
      <c r="AR399" s="1"/>
      <c r="AS399" s="1"/>
      <c r="AT399" s="1"/>
      <c r="AV399" s="1"/>
      <c r="AW399" s="1"/>
      <c r="AX399" s="1"/>
      <c r="BE399" s="1"/>
      <c r="BF399" s="1"/>
      <c r="BG399" s="1"/>
      <c r="BK399" s="1"/>
      <c r="BL399" s="1"/>
      <c r="BM399" s="1"/>
    </row>
    <row r="400" spans="41:65">
      <c r="AO400" s="1"/>
      <c r="AP400" s="1"/>
      <c r="AQ400" s="1"/>
      <c r="AR400" s="1"/>
      <c r="AS400" s="1"/>
      <c r="AT400" s="1"/>
      <c r="AV400" s="1"/>
      <c r="AW400" s="1"/>
      <c r="AX400" s="1"/>
      <c r="BE400" s="1"/>
      <c r="BF400" s="1"/>
      <c r="BG400" s="1"/>
      <c r="BK400" s="1"/>
      <c r="BL400" s="1"/>
      <c r="BM400" s="1"/>
    </row>
    <row r="401" spans="41:65">
      <c r="AO401" s="1"/>
      <c r="AP401" s="1"/>
      <c r="AQ401" s="1"/>
      <c r="AR401" s="1"/>
      <c r="AS401" s="1"/>
      <c r="AT401" s="1"/>
      <c r="AV401" s="1"/>
      <c r="AW401" s="1"/>
      <c r="AX401" s="1"/>
      <c r="BE401" s="1"/>
      <c r="BF401" s="1"/>
      <c r="BG401" s="1"/>
      <c r="BK401" s="1"/>
      <c r="BL401" s="1"/>
      <c r="BM401" s="1"/>
    </row>
    <row r="402" spans="41:65">
      <c r="AO402" s="1"/>
      <c r="AP402" s="1"/>
      <c r="AQ402" s="1"/>
      <c r="AR402" s="1"/>
      <c r="AS402" s="1"/>
      <c r="AT402" s="1"/>
      <c r="AV402" s="1"/>
      <c r="AW402" s="1"/>
      <c r="AX402" s="1"/>
      <c r="BE402" s="1"/>
      <c r="BF402" s="1"/>
      <c r="BG402" s="1"/>
      <c r="BK402" s="1"/>
      <c r="BL402" s="1"/>
      <c r="BM402" s="1"/>
    </row>
    <row r="403" spans="41:65">
      <c r="AO403" s="1"/>
      <c r="AP403" s="1"/>
      <c r="AQ403" s="1"/>
      <c r="AR403" s="1"/>
      <c r="AS403" s="1"/>
      <c r="AT403" s="1"/>
      <c r="AV403" s="1"/>
      <c r="AW403" s="1"/>
      <c r="AX403" s="1"/>
      <c r="BE403" s="1"/>
      <c r="BF403" s="1"/>
      <c r="BG403" s="1"/>
      <c r="BK403" s="1"/>
      <c r="BL403" s="1"/>
      <c r="BM403" s="1"/>
    </row>
    <row r="404" spans="41:65">
      <c r="AO404" s="1"/>
      <c r="AP404" s="1"/>
      <c r="AQ404" s="1"/>
      <c r="AR404" s="1"/>
      <c r="AS404" s="1"/>
      <c r="AT404" s="1"/>
      <c r="AV404" s="1"/>
      <c r="AW404" s="1"/>
      <c r="AX404" s="1"/>
      <c r="BE404" s="1"/>
      <c r="BF404" s="1"/>
      <c r="BG404" s="1"/>
      <c r="BK404" s="1"/>
      <c r="BL404" s="1"/>
      <c r="BM404" s="1"/>
    </row>
    <row r="405" spans="41:65">
      <c r="AO405" s="1"/>
      <c r="AP405" s="1"/>
      <c r="AQ405" s="1"/>
      <c r="AR405" s="1"/>
      <c r="AS405" s="1"/>
      <c r="AT405" s="1"/>
      <c r="AV405" s="1"/>
      <c r="AW405" s="1"/>
      <c r="AX405" s="1"/>
      <c r="BE405" s="1"/>
      <c r="BF405" s="1"/>
      <c r="BG405" s="1"/>
      <c r="BK405" s="1"/>
      <c r="BL405" s="1"/>
      <c r="BM405" s="1"/>
    </row>
    <row r="406" spans="41:65">
      <c r="AO406" s="1"/>
      <c r="AP406" s="1"/>
      <c r="AQ406" s="1"/>
      <c r="AR406" s="1"/>
      <c r="AS406" s="1"/>
      <c r="AT406" s="1"/>
      <c r="AV406" s="1"/>
      <c r="AW406" s="1"/>
      <c r="AX406" s="1"/>
      <c r="BE406" s="1"/>
      <c r="BF406" s="1"/>
      <c r="BG406" s="1"/>
      <c r="BK406" s="1"/>
      <c r="BL406" s="1"/>
      <c r="BM406" s="1"/>
    </row>
    <row r="407" spans="41:65">
      <c r="AO407" s="1"/>
      <c r="AP407" s="1"/>
      <c r="AQ407" s="1"/>
      <c r="AR407" s="1"/>
      <c r="AS407" s="1"/>
      <c r="AT407" s="1"/>
      <c r="AV407" s="1"/>
      <c r="AW407" s="1"/>
      <c r="AX407" s="1"/>
      <c r="BE407" s="1"/>
      <c r="BF407" s="1"/>
      <c r="BG407" s="1"/>
      <c r="BK407" s="1"/>
      <c r="BL407" s="1"/>
      <c r="BM407" s="1"/>
    </row>
    <row r="408" spans="41:65">
      <c r="AO408" s="1"/>
      <c r="AP408" s="1"/>
      <c r="AQ408" s="1"/>
      <c r="AR408" s="1"/>
      <c r="AS408" s="1"/>
      <c r="AT408" s="1"/>
      <c r="AV408" s="1"/>
      <c r="AW408" s="1"/>
      <c r="AX408" s="1"/>
      <c r="BE408" s="1"/>
      <c r="BF408" s="1"/>
      <c r="BG408" s="1"/>
      <c r="BK408" s="1"/>
      <c r="BL408" s="1"/>
      <c r="BM408" s="1"/>
    </row>
    <row r="409" spans="41:65">
      <c r="AO409" s="1"/>
      <c r="AP409" s="1"/>
      <c r="AQ409" s="1"/>
      <c r="AR409" s="1"/>
      <c r="AS409" s="1"/>
      <c r="AT409" s="1"/>
      <c r="AV409" s="1"/>
      <c r="AW409" s="1"/>
      <c r="AX409" s="1"/>
      <c r="BE409" s="1"/>
      <c r="BF409" s="1"/>
      <c r="BG409" s="1"/>
      <c r="BK409" s="1"/>
      <c r="BL409" s="1"/>
      <c r="BM409" s="1"/>
    </row>
    <row r="410" spans="41:65">
      <c r="AO410" s="1"/>
      <c r="AP410" s="1"/>
      <c r="AQ410" s="1"/>
      <c r="AR410" s="1"/>
      <c r="AS410" s="1"/>
      <c r="AT410" s="1"/>
      <c r="AV410" s="1"/>
      <c r="AW410" s="1"/>
      <c r="AX410" s="1"/>
      <c r="BE410" s="1"/>
      <c r="BF410" s="1"/>
      <c r="BG410" s="1"/>
      <c r="BK410" s="1"/>
      <c r="BL410" s="1"/>
      <c r="BM410" s="1"/>
    </row>
    <row r="411" spans="41:65">
      <c r="AO411" s="1"/>
      <c r="AP411" s="1"/>
      <c r="AQ411" s="1"/>
      <c r="AR411" s="1"/>
      <c r="AS411" s="1"/>
      <c r="AT411" s="1"/>
      <c r="AV411" s="1"/>
      <c r="AW411" s="1"/>
      <c r="AX411" s="1"/>
      <c r="BE411" s="1"/>
      <c r="BF411" s="1"/>
      <c r="BG411" s="1"/>
      <c r="BK411" s="1"/>
      <c r="BL411" s="1"/>
      <c r="BM411" s="1"/>
    </row>
    <row r="412" spans="41:65">
      <c r="AO412" s="1"/>
      <c r="AP412" s="1"/>
      <c r="AQ412" s="1"/>
      <c r="AR412" s="1"/>
      <c r="AS412" s="1"/>
      <c r="AT412" s="1"/>
      <c r="AV412" s="1"/>
      <c r="AW412" s="1"/>
      <c r="AX412" s="1"/>
      <c r="BE412" s="1"/>
      <c r="BF412" s="1"/>
      <c r="BG412" s="1"/>
      <c r="BK412" s="1"/>
      <c r="BL412" s="1"/>
      <c r="BM412" s="1"/>
    </row>
    <row r="413" spans="41:65">
      <c r="AO413" s="1"/>
      <c r="AP413" s="1"/>
      <c r="AQ413" s="1"/>
      <c r="AR413" s="1"/>
      <c r="AS413" s="1"/>
      <c r="AT413" s="1"/>
      <c r="AV413" s="1"/>
      <c r="AW413" s="1"/>
      <c r="AX413" s="1"/>
      <c r="BE413" s="1"/>
      <c r="BF413" s="1"/>
      <c r="BG413" s="1"/>
      <c r="BK413" s="1"/>
      <c r="BL413" s="1"/>
      <c r="BM413" s="1"/>
    </row>
    <row r="414" spans="41:65">
      <c r="AO414" s="1"/>
      <c r="AP414" s="1"/>
      <c r="AQ414" s="1"/>
      <c r="AR414" s="1"/>
      <c r="AS414" s="1"/>
      <c r="AT414" s="1"/>
      <c r="AV414" s="1"/>
      <c r="AW414" s="1"/>
      <c r="AX414" s="1"/>
      <c r="BE414" s="1"/>
      <c r="BF414" s="1"/>
      <c r="BG414" s="1"/>
      <c r="BK414" s="1"/>
      <c r="BL414" s="1"/>
      <c r="BM414" s="1"/>
    </row>
    <row r="415" spans="41:65">
      <c r="AO415" s="1"/>
      <c r="AP415" s="1"/>
      <c r="AQ415" s="1"/>
      <c r="AR415" s="1"/>
      <c r="AS415" s="1"/>
      <c r="AT415" s="1"/>
      <c r="AV415" s="1"/>
      <c r="AW415" s="1"/>
      <c r="AX415" s="1"/>
      <c r="BE415" s="1"/>
      <c r="BF415" s="1"/>
      <c r="BG415" s="1"/>
      <c r="BK415" s="1"/>
      <c r="BL415" s="1"/>
      <c r="BM415" s="1"/>
    </row>
    <row r="416" spans="41:65">
      <c r="AO416" s="1"/>
      <c r="AP416" s="1"/>
      <c r="AQ416" s="1"/>
      <c r="AR416" s="1"/>
      <c r="AS416" s="1"/>
      <c r="AT416" s="1"/>
      <c r="AV416" s="1"/>
      <c r="AW416" s="1"/>
      <c r="AX416" s="1"/>
      <c r="BE416" s="1"/>
      <c r="BF416" s="1"/>
      <c r="BG416" s="1"/>
      <c r="BK416" s="1"/>
      <c r="BL416" s="1"/>
      <c r="BM416" s="1"/>
    </row>
    <row r="417" spans="41:65">
      <c r="AO417" s="1"/>
      <c r="AP417" s="1"/>
      <c r="AQ417" s="1"/>
      <c r="AR417" s="1"/>
      <c r="AS417" s="1"/>
      <c r="AT417" s="1"/>
      <c r="AV417" s="1"/>
      <c r="AW417" s="1"/>
      <c r="AX417" s="1"/>
      <c r="BE417" s="1"/>
      <c r="BF417" s="1"/>
      <c r="BG417" s="1"/>
      <c r="BK417" s="1"/>
      <c r="BL417" s="1"/>
      <c r="BM417" s="1"/>
    </row>
    <row r="418" spans="41:65">
      <c r="AO418" s="1"/>
      <c r="AP418" s="1"/>
      <c r="AQ418" s="1"/>
      <c r="AR418" s="1"/>
      <c r="AS418" s="1"/>
      <c r="AT418" s="1"/>
      <c r="AV418" s="1"/>
      <c r="AW418" s="1"/>
      <c r="AX418" s="1"/>
      <c r="BE418" s="1"/>
      <c r="BF418" s="1"/>
      <c r="BG418" s="1"/>
      <c r="BK418" s="1"/>
      <c r="BL418" s="1"/>
      <c r="BM418" s="1"/>
    </row>
    <row r="419" spans="41:65">
      <c r="AO419" s="1"/>
      <c r="AP419" s="1"/>
      <c r="AQ419" s="1"/>
      <c r="AR419" s="1"/>
      <c r="AS419" s="1"/>
      <c r="AT419" s="1"/>
      <c r="AV419" s="1"/>
      <c r="AW419" s="1"/>
      <c r="AX419" s="1"/>
      <c r="BE419" s="1"/>
      <c r="BF419" s="1"/>
      <c r="BG419" s="1"/>
      <c r="BK419" s="1"/>
      <c r="BL419" s="1"/>
      <c r="BM419" s="1"/>
    </row>
    <row r="420" spans="41:65">
      <c r="AO420" s="1"/>
      <c r="AP420" s="1"/>
      <c r="AQ420" s="1"/>
      <c r="AR420" s="1"/>
      <c r="AS420" s="1"/>
      <c r="AT420" s="1"/>
      <c r="AV420" s="1"/>
      <c r="AW420" s="1"/>
      <c r="AX420" s="1"/>
      <c r="BE420" s="1"/>
      <c r="BF420" s="1"/>
      <c r="BG420" s="1"/>
      <c r="BK420" s="1"/>
      <c r="BL420" s="1"/>
      <c r="BM420" s="1"/>
    </row>
    <row r="421" spans="41:65">
      <c r="AO421" s="1"/>
      <c r="AP421" s="1"/>
      <c r="AQ421" s="1"/>
      <c r="AR421" s="1"/>
      <c r="AS421" s="1"/>
      <c r="AT421" s="1"/>
      <c r="AV421" s="1"/>
      <c r="AW421" s="1"/>
      <c r="AX421" s="1"/>
      <c r="BE421" s="1"/>
      <c r="BF421" s="1"/>
      <c r="BG421" s="1"/>
      <c r="BK421" s="1"/>
      <c r="BL421" s="1"/>
      <c r="BM421" s="1"/>
    </row>
    <row r="422" spans="41:65">
      <c r="AO422" s="1"/>
      <c r="AP422" s="1"/>
      <c r="AQ422" s="1"/>
      <c r="AR422" s="1"/>
      <c r="AS422" s="1"/>
      <c r="AT422" s="1"/>
      <c r="AV422" s="1"/>
      <c r="AW422" s="1"/>
      <c r="AX422" s="1"/>
      <c r="BE422" s="1"/>
      <c r="BF422" s="1"/>
      <c r="BG422" s="1"/>
      <c r="BK422" s="1"/>
      <c r="BL422" s="1"/>
      <c r="BM422" s="1"/>
    </row>
    <row r="423" spans="41:65">
      <c r="AO423" s="1"/>
      <c r="AP423" s="1"/>
      <c r="AQ423" s="1"/>
      <c r="AR423" s="1"/>
      <c r="AS423" s="1"/>
      <c r="AT423" s="1"/>
      <c r="AV423" s="1"/>
      <c r="AW423" s="1"/>
      <c r="AX423" s="1"/>
      <c r="BE423" s="1"/>
      <c r="BF423" s="1"/>
      <c r="BG423" s="1"/>
      <c r="BK423" s="1"/>
      <c r="BL423" s="1"/>
      <c r="BM423" s="1"/>
    </row>
    <row r="424" spans="41:65">
      <c r="AO424" s="1"/>
      <c r="AP424" s="1"/>
      <c r="AQ424" s="1"/>
      <c r="AR424" s="1"/>
      <c r="AS424" s="1"/>
      <c r="AT424" s="1"/>
      <c r="AV424" s="1"/>
      <c r="AW424" s="1"/>
      <c r="AX424" s="1"/>
      <c r="BE424" s="1"/>
      <c r="BF424" s="1"/>
      <c r="BG424" s="1"/>
      <c r="BK424" s="1"/>
      <c r="BL424" s="1"/>
      <c r="BM424" s="1"/>
    </row>
    <row r="425" spans="41:65">
      <c r="AO425" s="1"/>
      <c r="AP425" s="1"/>
      <c r="AQ425" s="1"/>
      <c r="AR425" s="1"/>
      <c r="AS425" s="1"/>
      <c r="AT425" s="1"/>
      <c r="AV425" s="1"/>
      <c r="AW425" s="1"/>
      <c r="AX425" s="1"/>
      <c r="BE425" s="1"/>
      <c r="BF425" s="1"/>
      <c r="BG425" s="1"/>
      <c r="BK425" s="1"/>
      <c r="BL425" s="1"/>
      <c r="BM425" s="1"/>
    </row>
    <row r="426" spans="41:65">
      <c r="AO426" s="1"/>
      <c r="AP426" s="1"/>
      <c r="AQ426" s="1"/>
      <c r="AR426" s="1"/>
      <c r="AS426" s="1"/>
      <c r="AT426" s="1"/>
      <c r="AV426" s="1"/>
      <c r="AW426" s="1"/>
      <c r="AX426" s="1"/>
      <c r="BE426" s="1"/>
      <c r="BF426" s="1"/>
      <c r="BG426" s="1"/>
      <c r="BK426" s="1"/>
      <c r="BL426" s="1"/>
      <c r="BM426" s="1"/>
    </row>
    <row r="427" spans="41:65">
      <c r="AO427" s="1"/>
      <c r="AP427" s="1"/>
      <c r="AQ427" s="1"/>
      <c r="AR427" s="1"/>
      <c r="AS427" s="1"/>
      <c r="AT427" s="1"/>
      <c r="AV427" s="1"/>
      <c r="AW427" s="1"/>
      <c r="AX427" s="1"/>
      <c r="BE427" s="1"/>
      <c r="BF427" s="1"/>
      <c r="BG427" s="1"/>
      <c r="BK427" s="1"/>
      <c r="BL427" s="1"/>
      <c r="BM427" s="1"/>
    </row>
    <row r="428" spans="41:65">
      <c r="AO428" s="1"/>
      <c r="AP428" s="1"/>
      <c r="AQ428" s="1"/>
      <c r="AR428" s="1"/>
      <c r="AS428" s="1"/>
      <c r="AT428" s="1"/>
      <c r="AV428" s="1"/>
      <c r="AW428" s="1"/>
      <c r="AX428" s="1"/>
      <c r="BE428" s="1"/>
      <c r="BF428" s="1"/>
      <c r="BG428" s="1"/>
      <c r="BK428" s="1"/>
      <c r="BL428" s="1"/>
      <c r="BM428" s="1"/>
    </row>
    <row r="429" spans="41:65">
      <c r="AO429" s="1"/>
      <c r="AP429" s="1"/>
      <c r="AQ429" s="1"/>
      <c r="AR429" s="1"/>
      <c r="AS429" s="1"/>
      <c r="AT429" s="1"/>
      <c r="AV429" s="1"/>
      <c r="AW429" s="1"/>
      <c r="AX429" s="1"/>
      <c r="BE429" s="1"/>
      <c r="BF429" s="1"/>
      <c r="BG429" s="1"/>
      <c r="BK429" s="1"/>
      <c r="BL429" s="1"/>
      <c r="BM429" s="1"/>
    </row>
    <row r="430" spans="41:65">
      <c r="AO430" s="1"/>
      <c r="AP430" s="1"/>
      <c r="AQ430" s="1"/>
      <c r="AR430" s="1"/>
      <c r="AS430" s="1"/>
      <c r="AT430" s="1"/>
      <c r="AV430" s="1"/>
      <c r="AW430" s="1"/>
      <c r="AX430" s="1"/>
      <c r="BE430" s="1"/>
      <c r="BF430" s="1"/>
      <c r="BG430" s="1"/>
      <c r="BK430" s="1"/>
      <c r="BL430" s="1"/>
      <c r="BM430" s="1"/>
    </row>
    <row r="431" spans="41:65">
      <c r="AO431" s="1"/>
      <c r="AP431" s="1"/>
      <c r="AQ431" s="1"/>
      <c r="AR431" s="1"/>
      <c r="AS431" s="1"/>
      <c r="AT431" s="1"/>
      <c r="AV431" s="1"/>
      <c r="AW431" s="1"/>
      <c r="AX431" s="1"/>
      <c r="BE431" s="1"/>
      <c r="BF431" s="1"/>
      <c r="BG431" s="1"/>
      <c r="BK431" s="1"/>
      <c r="BL431" s="1"/>
      <c r="BM431" s="1"/>
    </row>
    <row r="432" spans="41:65">
      <c r="AO432" s="1"/>
      <c r="AP432" s="1"/>
      <c r="AQ432" s="1"/>
      <c r="AR432" s="1"/>
      <c r="AS432" s="1"/>
      <c r="AT432" s="1"/>
      <c r="AV432" s="1"/>
      <c r="AW432" s="1"/>
      <c r="AX432" s="1"/>
      <c r="BE432" s="1"/>
      <c r="BF432" s="1"/>
      <c r="BG432" s="1"/>
      <c r="BK432" s="1"/>
      <c r="BL432" s="1"/>
      <c r="BM432" s="1"/>
    </row>
    <row r="433" spans="41:65">
      <c r="AO433" s="1"/>
      <c r="AP433" s="1"/>
      <c r="AQ433" s="1"/>
      <c r="AR433" s="1"/>
      <c r="AS433" s="1"/>
      <c r="AT433" s="1"/>
      <c r="AV433" s="1"/>
      <c r="AW433" s="1"/>
      <c r="AX433" s="1"/>
      <c r="BE433" s="1"/>
      <c r="BF433" s="1"/>
      <c r="BG433" s="1"/>
      <c r="BK433" s="1"/>
      <c r="BL433" s="1"/>
      <c r="BM433" s="1"/>
    </row>
    <row r="434" spans="41:65">
      <c r="AO434" s="1"/>
      <c r="AP434" s="1"/>
      <c r="AQ434" s="1"/>
      <c r="AR434" s="1"/>
      <c r="AS434" s="1"/>
      <c r="AT434" s="1"/>
      <c r="AV434" s="1"/>
      <c r="AW434" s="1"/>
      <c r="AX434" s="1"/>
      <c r="BE434" s="1"/>
      <c r="BF434" s="1"/>
      <c r="BG434" s="1"/>
      <c r="BK434" s="1"/>
      <c r="BL434" s="1"/>
      <c r="BM434" s="1"/>
    </row>
    <row r="435" spans="41:65">
      <c r="AO435" s="1"/>
      <c r="AP435" s="1"/>
      <c r="AQ435" s="1"/>
      <c r="AR435" s="1"/>
      <c r="AS435" s="1"/>
      <c r="AT435" s="1"/>
      <c r="AV435" s="1"/>
      <c r="AW435" s="1"/>
      <c r="AX435" s="1"/>
      <c r="BE435" s="1"/>
      <c r="BF435" s="1"/>
      <c r="BG435" s="1"/>
      <c r="BK435" s="1"/>
      <c r="BL435" s="1"/>
      <c r="BM435" s="1"/>
    </row>
    <row r="436" spans="41:65">
      <c r="AO436" s="1"/>
      <c r="AP436" s="1"/>
      <c r="AQ436" s="1"/>
      <c r="AR436" s="1"/>
      <c r="AS436" s="1"/>
      <c r="AT436" s="1"/>
      <c r="AV436" s="1"/>
      <c r="AW436" s="1"/>
      <c r="AX436" s="1"/>
      <c r="BE436" s="1"/>
      <c r="BF436" s="1"/>
      <c r="BG436" s="1"/>
      <c r="BK436" s="1"/>
      <c r="BL436" s="1"/>
      <c r="BM436" s="1"/>
    </row>
    <row r="437" spans="41:65">
      <c r="AO437" s="1"/>
      <c r="AP437" s="1"/>
      <c r="AQ437" s="1"/>
      <c r="AR437" s="1"/>
      <c r="AS437" s="1"/>
      <c r="AT437" s="1"/>
      <c r="AV437" s="1"/>
      <c r="AW437" s="1"/>
      <c r="AX437" s="1"/>
      <c r="BE437" s="1"/>
      <c r="BF437" s="1"/>
      <c r="BG437" s="1"/>
      <c r="BK437" s="1"/>
      <c r="BL437" s="1"/>
      <c r="BM437" s="1"/>
    </row>
    <row r="438" spans="41:65">
      <c r="AO438" s="1"/>
      <c r="AP438" s="1"/>
      <c r="AQ438" s="1"/>
      <c r="AR438" s="1"/>
      <c r="AS438" s="1"/>
      <c r="AT438" s="1"/>
      <c r="AV438" s="1"/>
      <c r="AW438" s="1"/>
      <c r="AX438" s="1"/>
      <c r="BE438" s="1"/>
      <c r="BF438" s="1"/>
      <c r="BG438" s="1"/>
      <c r="BK438" s="1"/>
      <c r="BL438" s="1"/>
      <c r="BM438" s="1"/>
    </row>
    <row r="439" spans="41:65">
      <c r="AO439" s="1"/>
      <c r="AP439" s="1"/>
      <c r="AQ439" s="1"/>
      <c r="AR439" s="1"/>
      <c r="AS439" s="1"/>
      <c r="AT439" s="1"/>
      <c r="AV439" s="1"/>
      <c r="AW439" s="1"/>
      <c r="AX439" s="1"/>
      <c r="BE439" s="1"/>
      <c r="BF439" s="1"/>
      <c r="BG439" s="1"/>
      <c r="BK439" s="1"/>
      <c r="BL439" s="1"/>
      <c r="BM439" s="1"/>
    </row>
    <row r="440" spans="41:65">
      <c r="AO440" s="1"/>
      <c r="AP440" s="1"/>
      <c r="AQ440" s="1"/>
      <c r="AR440" s="1"/>
      <c r="AS440" s="1"/>
      <c r="AT440" s="1"/>
      <c r="AV440" s="1"/>
      <c r="AW440" s="1"/>
      <c r="AX440" s="1"/>
      <c r="BE440" s="1"/>
      <c r="BF440" s="1"/>
      <c r="BG440" s="1"/>
      <c r="BK440" s="1"/>
      <c r="BL440" s="1"/>
      <c r="BM440" s="1"/>
    </row>
    <row r="441" spans="41:65">
      <c r="AO441" s="1"/>
      <c r="AP441" s="1"/>
      <c r="AQ441" s="1"/>
      <c r="AR441" s="1"/>
      <c r="AS441" s="1"/>
      <c r="AT441" s="1"/>
      <c r="AV441" s="1"/>
      <c r="AW441" s="1"/>
      <c r="AX441" s="1"/>
      <c r="BE441" s="1"/>
      <c r="BF441" s="1"/>
      <c r="BG441" s="1"/>
      <c r="BK441" s="1"/>
      <c r="BL441" s="1"/>
      <c r="BM441" s="1"/>
    </row>
    <row r="442" spans="41:65">
      <c r="AO442" s="1"/>
      <c r="AP442" s="1"/>
      <c r="AQ442" s="1"/>
      <c r="AR442" s="1"/>
      <c r="AS442" s="1"/>
      <c r="AT442" s="1"/>
      <c r="AV442" s="1"/>
      <c r="AW442" s="1"/>
      <c r="AX442" s="1"/>
      <c r="BE442" s="1"/>
      <c r="BF442" s="1"/>
      <c r="BG442" s="1"/>
      <c r="BK442" s="1"/>
      <c r="BL442" s="1"/>
      <c r="BM442" s="1"/>
    </row>
    <row r="443" spans="41:65">
      <c r="AO443" s="1"/>
      <c r="AP443" s="1"/>
      <c r="AQ443" s="1"/>
      <c r="AR443" s="1"/>
      <c r="AS443" s="1"/>
      <c r="AT443" s="1"/>
      <c r="AV443" s="1"/>
      <c r="AW443" s="1"/>
      <c r="AX443" s="1"/>
      <c r="BE443" s="1"/>
      <c r="BF443" s="1"/>
      <c r="BG443" s="1"/>
      <c r="BK443" s="1"/>
      <c r="BL443" s="1"/>
      <c r="BM443" s="1"/>
    </row>
    <row r="444" spans="41:65">
      <c r="AO444" s="1"/>
      <c r="AP444" s="1"/>
      <c r="AQ444" s="1"/>
      <c r="AR444" s="1"/>
      <c r="AS444" s="1"/>
      <c r="AT444" s="1"/>
      <c r="AV444" s="1"/>
      <c r="AW444" s="1"/>
      <c r="AX444" s="1"/>
      <c r="BE444" s="1"/>
      <c r="BF444" s="1"/>
      <c r="BG444" s="1"/>
      <c r="BK444" s="1"/>
      <c r="BL444" s="1"/>
      <c r="BM444" s="1"/>
    </row>
    <row r="445" spans="41:65">
      <c r="AO445" s="1"/>
      <c r="AP445" s="1"/>
      <c r="AQ445" s="1"/>
      <c r="AR445" s="1"/>
      <c r="AS445" s="1"/>
      <c r="AT445" s="1"/>
      <c r="AV445" s="1"/>
      <c r="AW445" s="1"/>
      <c r="AX445" s="1"/>
      <c r="BE445" s="1"/>
      <c r="BF445" s="1"/>
      <c r="BG445" s="1"/>
      <c r="BK445" s="1"/>
      <c r="BL445" s="1"/>
      <c r="BM445" s="1"/>
    </row>
    <row r="446" spans="41:65">
      <c r="AO446" s="1"/>
      <c r="AP446" s="1"/>
      <c r="AQ446" s="1"/>
      <c r="AR446" s="1"/>
      <c r="AS446" s="1"/>
      <c r="AT446" s="1"/>
      <c r="AV446" s="1"/>
      <c r="AW446" s="1"/>
      <c r="AX446" s="1"/>
      <c r="BE446" s="1"/>
      <c r="BF446" s="1"/>
      <c r="BG446" s="1"/>
      <c r="BK446" s="1"/>
      <c r="BL446" s="1"/>
      <c r="BM446" s="1"/>
    </row>
    <row r="447" spans="41:65">
      <c r="AO447" s="1"/>
      <c r="AP447" s="1"/>
      <c r="AQ447" s="1"/>
      <c r="AR447" s="1"/>
      <c r="AS447" s="1"/>
      <c r="AT447" s="1"/>
      <c r="AV447" s="1"/>
      <c r="AW447" s="1"/>
      <c r="AX447" s="1"/>
      <c r="BE447" s="1"/>
      <c r="BF447" s="1"/>
      <c r="BG447" s="1"/>
      <c r="BK447" s="1"/>
      <c r="BL447" s="1"/>
      <c r="BM447" s="1"/>
    </row>
    <row r="448" spans="41:65">
      <c r="AO448" s="1"/>
      <c r="AP448" s="1"/>
      <c r="AQ448" s="1"/>
      <c r="AR448" s="1"/>
      <c r="AS448" s="1"/>
      <c r="AT448" s="1"/>
      <c r="AV448" s="1"/>
      <c r="AW448" s="1"/>
      <c r="AX448" s="1"/>
      <c r="BE448" s="1"/>
      <c r="BF448" s="1"/>
      <c r="BG448" s="1"/>
      <c r="BK448" s="1"/>
      <c r="BL448" s="1"/>
      <c r="BM448" s="1"/>
    </row>
    <row r="449" spans="41:65">
      <c r="AO449" s="1"/>
      <c r="AP449" s="1"/>
      <c r="AQ449" s="1"/>
      <c r="AR449" s="1"/>
      <c r="AS449" s="1"/>
      <c r="AT449" s="1"/>
      <c r="AV449" s="1"/>
      <c r="AW449" s="1"/>
      <c r="AX449" s="1"/>
      <c r="BE449" s="1"/>
      <c r="BF449" s="1"/>
      <c r="BG449" s="1"/>
      <c r="BK449" s="1"/>
      <c r="BL449" s="1"/>
      <c r="BM449" s="1"/>
    </row>
    <row r="450" spans="41:65">
      <c r="AO450" s="1"/>
      <c r="AP450" s="1"/>
      <c r="AQ450" s="1"/>
      <c r="AR450" s="1"/>
      <c r="AS450" s="1"/>
      <c r="AT450" s="1"/>
      <c r="AV450" s="1"/>
      <c r="AW450" s="1"/>
      <c r="AX450" s="1"/>
      <c r="BE450" s="1"/>
      <c r="BF450" s="1"/>
      <c r="BG450" s="1"/>
      <c r="BK450" s="1"/>
      <c r="BL450" s="1"/>
      <c r="BM450" s="1"/>
    </row>
    <row r="451" spans="41:65">
      <c r="AO451" s="1"/>
      <c r="AP451" s="1"/>
      <c r="AQ451" s="1"/>
      <c r="AR451" s="1"/>
      <c r="AS451" s="1"/>
      <c r="AT451" s="1"/>
      <c r="AV451" s="1"/>
      <c r="AW451" s="1"/>
      <c r="AX451" s="1"/>
      <c r="BE451" s="1"/>
      <c r="BF451" s="1"/>
      <c r="BG451" s="1"/>
      <c r="BK451" s="1"/>
      <c r="BL451" s="1"/>
      <c r="BM451" s="1"/>
    </row>
    <row r="452" spans="41:65">
      <c r="AO452" s="1"/>
      <c r="AP452" s="1"/>
      <c r="AQ452" s="1"/>
      <c r="AR452" s="1"/>
      <c r="AS452" s="1"/>
      <c r="AT452" s="1"/>
      <c r="AV452" s="1"/>
      <c r="AW452" s="1"/>
      <c r="AX452" s="1"/>
      <c r="BE452" s="1"/>
      <c r="BF452" s="1"/>
      <c r="BG452" s="1"/>
      <c r="BK452" s="1"/>
      <c r="BL452" s="1"/>
      <c r="BM452" s="1"/>
    </row>
    <row r="453" spans="41:65">
      <c r="AO453" s="1"/>
      <c r="AP453" s="1"/>
      <c r="AQ453" s="1"/>
      <c r="AR453" s="1"/>
      <c r="AS453" s="1"/>
      <c r="AT453" s="1"/>
      <c r="AV453" s="1"/>
      <c r="AW453" s="1"/>
      <c r="AX453" s="1"/>
      <c r="BE453" s="1"/>
      <c r="BF453" s="1"/>
      <c r="BG453" s="1"/>
      <c r="BK453" s="1"/>
      <c r="BL453" s="1"/>
      <c r="BM453" s="1"/>
    </row>
    <row r="454" spans="41:65">
      <c r="AO454" s="1"/>
      <c r="AP454" s="1"/>
      <c r="AQ454" s="1"/>
      <c r="AR454" s="1"/>
      <c r="AS454" s="1"/>
      <c r="AT454" s="1"/>
      <c r="AV454" s="1"/>
      <c r="AW454" s="1"/>
      <c r="AX454" s="1"/>
      <c r="BE454" s="1"/>
      <c r="BF454" s="1"/>
      <c r="BG454" s="1"/>
      <c r="BK454" s="1"/>
      <c r="BL454" s="1"/>
      <c r="BM454" s="1"/>
    </row>
    <row r="455" spans="41:65">
      <c r="AO455" s="1"/>
      <c r="AP455" s="1"/>
      <c r="AQ455" s="1"/>
      <c r="AR455" s="1"/>
      <c r="AS455" s="1"/>
      <c r="AT455" s="1"/>
      <c r="AV455" s="1"/>
      <c r="AW455" s="1"/>
      <c r="AX455" s="1"/>
      <c r="BE455" s="1"/>
      <c r="BF455" s="1"/>
      <c r="BG455" s="1"/>
      <c r="BK455" s="1"/>
      <c r="BL455" s="1"/>
      <c r="BM455" s="1"/>
    </row>
    <row r="456" spans="41:65">
      <c r="AO456" s="1"/>
      <c r="AP456" s="1"/>
      <c r="AQ456" s="1"/>
      <c r="AR456" s="1"/>
      <c r="AS456" s="1"/>
      <c r="AT456" s="1"/>
      <c r="AV456" s="1"/>
      <c r="AW456" s="1"/>
      <c r="AX456" s="1"/>
      <c r="BE456" s="1"/>
      <c r="BF456" s="1"/>
      <c r="BG456" s="1"/>
      <c r="BK456" s="1"/>
      <c r="BL456" s="1"/>
      <c r="BM456" s="1"/>
    </row>
    <row r="457" spans="41:65">
      <c r="AO457" s="1"/>
      <c r="AP457" s="1"/>
      <c r="AQ457" s="1"/>
      <c r="AR457" s="1"/>
      <c r="AS457" s="1"/>
      <c r="AT457" s="1"/>
      <c r="AV457" s="1"/>
      <c r="AW457" s="1"/>
      <c r="AX457" s="1"/>
      <c r="BE457" s="1"/>
      <c r="BF457" s="1"/>
      <c r="BG457" s="1"/>
      <c r="BK457" s="1"/>
      <c r="BL457" s="1"/>
      <c r="BM457" s="1"/>
    </row>
    <row r="458" spans="41:65">
      <c r="AO458" s="1"/>
      <c r="AP458" s="1"/>
      <c r="AQ458" s="1"/>
      <c r="AR458" s="1"/>
      <c r="AS458" s="1"/>
      <c r="AT458" s="1"/>
      <c r="AV458" s="1"/>
      <c r="AW458" s="1"/>
      <c r="AX458" s="1"/>
      <c r="BE458" s="1"/>
      <c r="BF458" s="1"/>
      <c r="BG458" s="1"/>
      <c r="BK458" s="1"/>
      <c r="BL458" s="1"/>
      <c r="BM458" s="1"/>
    </row>
    <row r="459" spans="41:65">
      <c r="AO459" s="1"/>
      <c r="AP459" s="1"/>
      <c r="AQ459" s="1"/>
      <c r="AR459" s="1"/>
      <c r="AS459" s="1"/>
      <c r="AT459" s="1"/>
      <c r="AV459" s="1"/>
      <c r="AW459" s="1"/>
      <c r="AX459" s="1"/>
      <c r="BE459" s="1"/>
      <c r="BF459" s="1"/>
      <c r="BG459" s="1"/>
      <c r="BK459" s="1"/>
      <c r="BL459" s="1"/>
      <c r="BM459" s="1"/>
    </row>
    <row r="460" spans="41:65">
      <c r="AO460" s="1"/>
      <c r="AP460" s="1"/>
      <c r="AQ460" s="1"/>
      <c r="AR460" s="1"/>
      <c r="AS460" s="1"/>
      <c r="AT460" s="1"/>
      <c r="AV460" s="1"/>
      <c r="AW460" s="1"/>
      <c r="AX460" s="1"/>
      <c r="BE460" s="1"/>
      <c r="BF460" s="1"/>
      <c r="BG460" s="1"/>
      <c r="BK460" s="1"/>
      <c r="BL460" s="1"/>
      <c r="BM460" s="1"/>
    </row>
    <row r="461" spans="41:65">
      <c r="AO461" s="1"/>
      <c r="AP461" s="1"/>
      <c r="AQ461" s="1"/>
      <c r="AR461" s="1"/>
      <c r="AS461" s="1"/>
      <c r="AT461" s="1"/>
      <c r="AV461" s="1"/>
      <c r="AW461" s="1"/>
      <c r="AX461" s="1"/>
      <c r="BE461" s="1"/>
      <c r="BF461" s="1"/>
      <c r="BG461" s="1"/>
      <c r="BK461" s="1"/>
      <c r="BL461" s="1"/>
      <c r="BM461" s="1"/>
    </row>
    <row r="462" spans="41:65">
      <c r="AO462" s="1"/>
      <c r="AP462" s="1"/>
      <c r="AQ462" s="1"/>
      <c r="AR462" s="1"/>
      <c r="AS462" s="1"/>
      <c r="AT462" s="1"/>
      <c r="AV462" s="1"/>
      <c r="AW462" s="1"/>
      <c r="AX462" s="1"/>
      <c r="BE462" s="1"/>
      <c r="BF462" s="1"/>
      <c r="BG462" s="1"/>
      <c r="BK462" s="1"/>
      <c r="BL462" s="1"/>
      <c r="BM462" s="1"/>
    </row>
    <row r="463" spans="41:65">
      <c r="AO463" s="1"/>
      <c r="AP463" s="1"/>
      <c r="AQ463" s="1"/>
      <c r="AR463" s="1"/>
      <c r="AS463" s="1"/>
      <c r="AT463" s="1"/>
      <c r="AV463" s="1"/>
      <c r="AW463" s="1"/>
      <c r="AX463" s="1"/>
      <c r="BE463" s="1"/>
      <c r="BF463" s="1"/>
      <c r="BG463" s="1"/>
      <c r="BK463" s="1"/>
      <c r="BL463" s="1"/>
      <c r="BM463" s="1"/>
    </row>
    <row r="464" spans="41:65">
      <c r="AO464" s="1"/>
      <c r="AP464" s="1"/>
      <c r="AQ464" s="1"/>
      <c r="AR464" s="1"/>
      <c r="AS464" s="1"/>
      <c r="AT464" s="1"/>
      <c r="AV464" s="1"/>
      <c r="AW464" s="1"/>
      <c r="AX464" s="1"/>
      <c r="BE464" s="1"/>
      <c r="BF464" s="1"/>
      <c r="BG464" s="1"/>
      <c r="BK464" s="1"/>
      <c r="BL464" s="1"/>
      <c r="BM464" s="1"/>
    </row>
    <row r="465" spans="41:65">
      <c r="AO465" s="1"/>
      <c r="AP465" s="1"/>
      <c r="AQ465" s="1"/>
      <c r="AR465" s="1"/>
      <c r="AS465" s="1"/>
      <c r="AT465" s="1"/>
      <c r="AV465" s="1"/>
      <c r="AW465" s="1"/>
      <c r="AX465" s="1"/>
      <c r="BE465" s="1"/>
      <c r="BF465" s="1"/>
      <c r="BG465" s="1"/>
      <c r="BK465" s="1"/>
      <c r="BL465" s="1"/>
      <c r="BM465" s="1"/>
    </row>
    <row r="466" spans="41:65">
      <c r="AO466" s="1"/>
      <c r="AP466" s="1"/>
      <c r="AQ466" s="1"/>
      <c r="AR466" s="1"/>
      <c r="AS466" s="1"/>
      <c r="AT466" s="1"/>
      <c r="AV466" s="1"/>
      <c r="AW466" s="1"/>
      <c r="AX466" s="1"/>
      <c r="BE466" s="1"/>
      <c r="BF466" s="1"/>
      <c r="BG466" s="1"/>
      <c r="BK466" s="1"/>
      <c r="BL466" s="1"/>
      <c r="BM466" s="1"/>
    </row>
    <row r="467" spans="41:65">
      <c r="AO467" s="1"/>
      <c r="AP467" s="1"/>
      <c r="AQ467" s="1"/>
      <c r="AR467" s="1"/>
      <c r="AS467" s="1"/>
      <c r="AT467" s="1"/>
      <c r="AV467" s="1"/>
      <c r="AW467" s="1"/>
      <c r="AX467" s="1"/>
      <c r="BE467" s="1"/>
      <c r="BF467" s="1"/>
      <c r="BG467" s="1"/>
      <c r="BK467" s="1"/>
      <c r="BL467" s="1"/>
      <c r="BM467" s="1"/>
    </row>
    <row r="468" spans="41:65">
      <c r="AO468" s="1"/>
      <c r="AP468" s="1"/>
      <c r="AQ468" s="1"/>
      <c r="AR468" s="1"/>
      <c r="AS468" s="1"/>
      <c r="AT468" s="1"/>
      <c r="AV468" s="1"/>
      <c r="AW468" s="1"/>
      <c r="AX468" s="1"/>
      <c r="BE468" s="1"/>
      <c r="BF468" s="1"/>
      <c r="BG468" s="1"/>
      <c r="BK468" s="1"/>
      <c r="BL468" s="1"/>
      <c r="BM468" s="1"/>
    </row>
    <row r="469" spans="41:65">
      <c r="AO469" s="1"/>
      <c r="AP469" s="1"/>
      <c r="AQ469" s="1"/>
      <c r="AR469" s="1"/>
      <c r="AS469" s="1"/>
      <c r="AT469" s="1"/>
      <c r="AV469" s="1"/>
      <c r="AW469" s="1"/>
      <c r="AX469" s="1"/>
      <c r="BE469" s="1"/>
      <c r="BF469" s="1"/>
      <c r="BG469" s="1"/>
      <c r="BK469" s="1"/>
      <c r="BL469" s="1"/>
      <c r="BM469" s="1"/>
    </row>
    <row r="470" spans="41:65">
      <c r="AO470" s="1"/>
      <c r="AP470" s="1"/>
      <c r="AQ470" s="1"/>
      <c r="AR470" s="1"/>
      <c r="AS470" s="1"/>
      <c r="AT470" s="1"/>
      <c r="AV470" s="1"/>
      <c r="AW470" s="1"/>
      <c r="AX470" s="1"/>
      <c r="BE470" s="1"/>
      <c r="BF470" s="1"/>
      <c r="BG470" s="1"/>
      <c r="BK470" s="1"/>
      <c r="BL470" s="1"/>
      <c r="BM470" s="1"/>
    </row>
    <row r="471" spans="41:65">
      <c r="AO471" s="1"/>
      <c r="AP471" s="1"/>
      <c r="AQ471" s="1"/>
      <c r="AR471" s="1"/>
      <c r="AS471" s="1"/>
      <c r="AT471" s="1"/>
      <c r="AV471" s="1"/>
      <c r="AW471" s="1"/>
      <c r="AX471" s="1"/>
      <c r="BE471" s="1"/>
      <c r="BF471" s="1"/>
      <c r="BG471" s="1"/>
      <c r="BK471" s="1"/>
      <c r="BL471" s="1"/>
      <c r="BM471" s="1"/>
    </row>
    <row r="472" spans="41:65">
      <c r="AO472" s="1"/>
      <c r="AP472" s="1"/>
      <c r="AQ472" s="1"/>
      <c r="AR472" s="1"/>
      <c r="AS472" s="1"/>
      <c r="AT472" s="1"/>
      <c r="AV472" s="1"/>
      <c r="AW472" s="1"/>
      <c r="AX472" s="1"/>
      <c r="BE472" s="1"/>
      <c r="BF472" s="1"/>
      <c r="BG472" s="1"/>
      <c r="BK472" s="1"/>
      <c r="BL472" s="1"/>
      <c r="BM472" s="1"/>
    </row>
    <row r="473" spans="41:65">
      <c r="AO473" s="1"/>
      <c r="AP473" s="1"/>
      <c r="AQ473" s="1"/>
      <c r="AR473" s="1"/>
      <c r="AS473" s="1"/>
      <c r="AT473" s="1"/>
      <c r="AV473" s="1"/>
      <c r="AW473" s="1"/>
      <c r="AX473" s="1"/>
      <c r="BE473" s="1"/>
      <c r="BF473" s="1"/>
      <c r="BG473" s="1"/>
      <c r="BK473" s="1"/>
      <c r="BL473" s="1"/>
      <c r="BM473" s="1"/>
    </row>
    <row r="474" spans="41:65">
      <c r="AO474" s="1"/>
      <c r="AP474" s="1"/>
      <c r="AQ474" s="1"/>
      <c r="AR474" s="1"/>
      <c r="AS474" s="1"/>
      <c r="AT474" s="1"/>
      <c r="AV474" s="1"/>
      <c r="AW474" s="1"/>
      <c r="AX474" s="1"/>
      <c r="BE474" s="1"/>
      <c r="BF474" s="1"/>
      <c r="BG474" s="1"/>
      <c r="BK474" s="1"/>
      <c r="BL474" s="1"/>
      <c r="BM474" s="1"/>
    </row>
    <row r="475" spans="41:65">
      <c r="AO475" s="1"/>
      <c r="AP475" s="1"/>
      <c r="AQ475" s="1"/>
      <c r="AR475" s="1"/>
      <c r="AS475" s="1"/>
      <c r="AT475" s="1"/>
      <c r="AV475" s="1"/>
      <c r="AW475" s="1"/>
      <c r="AX475" s="1"/>
      <c r="BE475" s="1"/>
      <c r="BF475" s="1"/>
      <c r="BG475" s="1"/>
      <c r="BK475" s="1"/>
      <c r="BL475" s="1"/>
      <c r="BM475" s="1"/>
    </row>
    <row r="476" spans="41:65">
      <c r="AO476" s="1"/>
      <c r="AP476" s="1"/>
      <c r="AQ476" s="1"/>
      <c r="AR476" s="1"/>
      <c r="AS476" s="1"/>
      <c r="AT476" s="1"/>
      <c r="AV476" s="1"/>
      <c r="AW476" s="1"/>
      <c r="AX476" s="1"/>
      <c r="BE476" s="1"/>
      <c r="BF476" s="1"/>
      <c r="BG476" s="1"/>
      <c r="BK476" s="1"/>
      <c r="BL476" s="1"/>
      <c r="BM476" s="1"/>
    </row>
    <row r="477" spans="41:65">
      <c r="AO477" s="1"/>
      <c r="AP477" s="1"/>
      <c r="AQ477" s="1"/>
      <c r="AR477" s="1"/>
      <c r="AS477" s="1"/>
      <c r="AT477" s="1"/>
      <c r="AV477" s="1"/>
      <c r="AW477" s="1"/>
      <c r="AX477" s="1"/>
      <c r="BE477" s="1"/>
      <c r="BF477" s="1"/>
      <c r="BG477" s="1"/>
      <c r="BK477" s="1"/>
      <c r="BL477" s="1"/>
      <c r="BM477" s="1"/>
    </row>
    <row r="478" spans="41:65">
      <c r="AO478" s="1"/>
      <c r="AP478" s="1"/>
      <c r="AQ478" s="1"/>
      <c r="AR478" s="1"/>
      <c r="AS478" s="1"/>
      <c r="AT478" s="1"/>
      <c r="AV478" s="1"/>
      <c r="AW478" s="1"/>
      <c r="AX478" s="1"/>
      <c r="BE478" s="1"/>
      <c r="BF478" s="1"/>
      <c r="BG478" s="1"/>
      <c r="BK478" s="1"/>
      <c r="BL478" s="1"/>
      <c r="BM478" s="1"/>
    </row>
    <row r="479" spans="41:65">
      <c r="AO479" s="1"/>
      <c r="AP479" s="1"/>
      <c r="AQ479" s="1"/>
      <c r="AR479" s="1"/>
      <c r="AS479" s="1"/>
      <c r="AT479" s="1"/>
      <c r="AV479" s="1"/>
      <c r="AW479" s="1"/>
      <c r="AX479" s="1"/>
      <c r="BE479" s="1"/>
      <c r="BF479" s="1"/>
      <c r="BG479" s="1"/>
      <c r="BK479" s="1"/>
      <c r="BL479" s="1"/>
      <c r="BM479" s="1"/>
    </row>
    <row r="480" spans="41:65">
      <c r="AO480" s="1"/>
      <c r="AP480" s="1"/>
      <c r="AQ480" s="1"/>
      <c r="AR480" s="1"/>
      <c r="AS480" s="1"/>
      <c r="AT480" s="1"/>
      <c r="AV480" s="1"/>
      <c r="AW480" s="1"/>
      <c r="AX480" s="1"/>
      <c r="BE480" s="1"/>
      <c r="BF480" s="1"/>
      <c r="BG480" s="1"/>
      <c r="BK480" s="1"/>
      <c r="BL480" s="1"/>
      <c r="BM480" s="1"/>
    </row>
    <row r="481" spans="41:65">
      <c r="AO481" s="1"/>
      <c r="AP481" s="1"/>
      <c r="AQ481" s="1"/>
      <c r="AR481" s="1"/>
      <c r="AS481" s="1"/>
      <c r="AT481" s="1"/>
      <c r="AV481" s="1"/>
      <c r="AW481" s="1"/>
      <c r="AX481" s="1"/>
      <c r="BE481" s="1"/>
      <c r="BF481" s="1"/>
      <c r="BG481" s="1"/>
      <c r="BK481" s="1"/>
      <c r="BL481" s="1"/>
      <c r="BM481" s="1"/>
    </row>
    <row r="482" spans="41:65">
      <c r="AO482" s="1"/>
      <c r="AP482" s="1"/>
      <c r="AQ482" s="1"/>
      <c r="AR482" s="1"/>
      <c r="AS482" s="1"/>
      <c r="AT482" s="1"/>
      <c r="AV482" s="1"/>
      <c r="AW482" s="1"/>
      <c r="AX482" s="1"/>
      <c r="BE482" s="1"/>
      <c r="BF482" s="1"/>
      <c r="BG482" s="1"/>
      <c r="BK482" s="1"/>
      <c r="BL482" s="1"/>
      <c r="BM482" s="1"/>
    </row>
    <row r="483" spans="41:65">
      <c r="AO483" s="1"/>
      <c r="AP483" s="1"/>
      <c r="AQ483" s="1"/>
      <c r="AR483" s="1"/>
      <c r="AS483" s="1"/>
      <c r="AT483" s="1"/>
      <c r="AV483" s="1"/>
      <c r="AW483" s="1"/>
      <c r="AX483" s="1"/>
      <c r="BE483" s="1"/>
      <c r="BF483" s="1"/>
      <c r="BG483" s="1"/>
      <c r="BK483" s="1"/>
      <c r="BL483" s="1"/>
      <c r="BM483" s="1"/>
    </row>
    <row r="484" spans="41:65">
      <c r="AO484" s="1"/>
      <c r="AP484" s="1"/>
      <c r="AQ484" s="1"/>
      <c r="AR484" s="1"/>
      <c r="AS484" s="1"/>
      <c r="AT484" s="1"/>
      <c r="AV484" s="1"/>
      <c r="AW484" s="1"/>
      <c r="AX484" s="1"/>
      <c r="BE484" s="1"/>
      <c r="BF484" s="1"/>
      <c r="BG484" s="1"/>
      <c r="BK484" s="1"/>
      <c r="BL484" s="1"/>
      <c r="BM484" s="1"/>
    </row>
    <row r="485" spans="41:65">
      <c r="AO485" s="1"/>
      <c r="AP485" s="1"/>
      <c r="AQ485" s="1"/>
      <c r="AR485" s="1"/>
      <c r="AS485" s="1"/>
      <c r="AT485" s="1"/>
      <c r="AV485" s="1"/>
      <c r="AW485" s="1"/>
      <c r="AX485" s="1"/>
      <c r="BE485" s="1"/>
      <c r="BF485" s="1"/>
      <c r="BG485" s="1"/>
      <c r="BK485" s="1"/>
      <c r="BL485" s="1"/>
      <c r="BM485" s="1"/>
    </row>
    <row r="486" spans="41:65">
      <c r="AO486" s="1"/>
      <c r="AP486" s="1"/>
      <c r="AQ486" s="1"/>
      <c r="AR486" s="1"/>
      <c r="AS486" s="1"/>
      <c r="AT486" s="1"/>
      <c r="AV486" s="1"/>
      <c r="AW486" s="1"/>
      <c r="AX486" s="1"/>
      <c r="BE486" s="1"/>
      <c r="BF486" s="1"/>
      <c r="BG486" s="1"/>
      <c r="BK486" s="1"/>
      <c r="BL486" s="1"/>
      <c r="BM486" s="1"/>
    </row>
    <row r="487" spans="41:65">
      <c r="AO487" s="1"/>
      <c r="AP487" s="1"/>
      <c r="AQ487" s="1"/>
      <c r="AR487" s="1"/>
      <c r="AS487" s="1"/>
      <c r="AT487" s="1"/>
      <c r="AV487" s="1"/>
      <c r="AW487" s="1"/>
      <c r="AX487" s="1"/>
      <c r="BE487" s="1"/>
      <c r="BF487" s="1"/>
      <c r="BG487" s="1"/>
      <c r="BK487" s="1"/>
      <c r="BL487" s="1"/>
      <c r="BM487" s="1"/>
    </row>
    <row r="488" spans="41:65">
      <c r="AO488" s="1"/>
      <c r="AP488" s="1"/>
      <c r="AQ488" s="1"/>
      <c r="AR488" s="1"/>
      <c r="AS488" s="1"/>
      <c r="AT488" s="1"/>
      <c r="AV488" s="1"/>
      <c r="AW488" s="1"/>
      <c r="AX488" s="1"/>
      <c r="BE488" s="1"/>
      <c r="BF488" s="1"/>
      <c r="BG488" s="1"/>
      <c r="BK488" s="1"/>
      <c r="BL488" s="1"/>
      <c r="BM488" s="1"/>
    </row>
    <row r="489" spans="41:65">
      <c r="AO489" s="1"/>
      <c r="AP489" s="1"/>
      <c r="AQ489" s="1"/>
      <c r="AR489" s="1"/>
      <c r="AS489" s="1"/>
      <c r="AT489" s="1"/>
      <c r="AV489" s="1"/>
      <c r="AW489" s="1"/>
      <c r="AX489" s="1"/>
      <c r="BE489" s="1"/>
      <c r="BF489" s="1"/>
      <c r="BG489" s="1"/>
      <c r="BK489" s="1"/>
      <c r="BL489" s="1"/>
      <c r="BM489" s="1"/>
    </row>
    <row r="490" spans="41:65">
      <c r="AO490" s="1"/>
      <c r="AP490" s="1"/>
      <c r="AQ490" s="1"/>
      <c r="AR490" s="1"/>
      <c r="AS490" s="1"/>
      <c r="AT490" s="1"/>
      <c r="AV490" s="1"/>
      <c r="AW490" s="1"/>
      <c r="AX490" s="1"/>
      <c r="BE490" s="1"/>
      <c r="BF490" s="1"/>
      <c r="BG490" s="1"/>
      <c r="BK490" s="1"/>
      <c r="BL490" s="1"/>
      <c r="BM490" s="1"/>
    </row>
    <row r="491" spans="41:65">
      <c r="AO491" s="1"/>
      <c r="AP491" s="1"/>
      <c r="AQ491" s="1"/>
      <c r="AR491" s="1"/>
      <c r="AS491" s="1"/>
      <c r="AT491" s="1"/>
      <c r="AV491" s="1"/>
      <c r="AW491" s="1"/>
      <c r="AX491" s="1"/>
      <c r="BE491" s="1"/>
      <c r="BF491" s="1"/>
      <c r="BG491" s="1"/>
      <c r="BK491" s="1"/>
      <c r="BL491" s="1"/>
      <c r="BM491" s="1"/>
    </row>
    <row r="492" spans="41:65">
      <c r="AO492" s="1"/>
      <c r="AP492" s="1"/>
      <c r="AQ492" s="1"/>
      <c r="AR492" s="1"/>
      <c r="AS492" s="1"/>
      <c r="AT492" s="1"/>
      <c r="AV492" s="1"/>
      <c r="AW492" s="1"/>
      <c r="AX492" s="1"/>
      <c r="BE492" s="1"/>
      <c r="BF492" s="1"/>
      <c r="BG492" s="1"/>
      <c r="BK492" s="1"/>
      <c r="BL492" s="1"/>
      <c r="BM492" s="1"/>
    </row>
    <row r="493" spans="41:65">
      <c r="AO493" s="1"/>
      <c r="AP493" s="1"/>
      <c r="AQ493" s="1"/>
      <c r="AR493" s="1"/>
      <c r="AS493" s="1"/>
      <c r="AT493" s="1"/>
      <c r="AV493" s="1"/>
      <c r="AW493" s="1"/>
      <c r="AX493" s="1"/>
      <c r="BE493" s="1"/>
      <c r="BF493" s="1"/>
      <c r="BG493" s="1"/>
      <c r="BK493" s="1"/>
      <c r="BL493" s="1"/>
      <c r="BM493" s="1"/>
    </row>
    <row r="494" spans="41:65">
      <c r="AO494" s="1"/>
      <c r="AP494" s="1"/>
      <c r="AQ494" s="1"/>
      <c r="AR494" s="1"/>
      <c r="AS494" s="1"/>
      <c r="AT494" s="1"/>
      <c r="AV494" s="1"/>
      <c r="AW494" s="1"/>
      <c r="AX494" s="1"/>
      <c r="BE494" s="1"/>
      <c r="BF494" s="1"/>
      <c r="BG494" s="1"/>
      <c r="BK494" s="1"/>
      <c r="BL494" s="1"/>
      <c r="BM494" s="1"/>
    </row>
    <row r="495" spans="41:65">
      <c r="AO495" s="1"/>
      <c r="AP495" s="1"/>
      <c r="AQ495" s="1"/>
      <c r="AR495" s="1"/>
      <c r="AS495" s="1"/>
      <c r="AT495" s="1"/>
      <c r="AV495" s="1"/>
      <c r="AW495" s="1"/>
      <c r="AX495" s="1"/>
      <c r="BE495" s="1"/>
      <c r="BF495" s="1"/>
      <c r="BG495" s="1"/>
      <c r="BK495" s="1"/>
      <c r="BL495" s="1"/>
      <c r="BM495" s="1"/>
    </row>
    <row r="496" spans="41:65">
      <c r="AO496" s="1"/>
      <c r="AP496" s="1"/>
      <c r="AQ496" s="1"/>
      <c r="AR496" s="1"/>
      <c r="AS496" s="1"/>
      <c r="AT496" s="1"/>
      <c r="AV496" s="1"/>
      <c r="AW496" s="1"/>
      <c r="AX496" s="1"/>
      <c r="BE496" s="1"/>
      <c r="BF496" s="1"/>
      <c r="BG496" s="1"/>
      <c r="BK496" s="1"/>
      <c r="BL496" s="1"/>
      <c r="BM496" s="1"/>
    </row>
    <row r="497" spans="41:65">
      <c r="AO497" s="1"/>
      <c r="AP497" s="1"/>
      <c r="AQ497" s="1"/>
      <c r="AR497" s="1"/>
      <c r="AS497" s="1"/>
      <c r="AT497" s="1"/>
      <c r="AV497" s="1"/>
      <c r="AW497" s="1"/>
      <c r="AX497" s="1"/>
      <c r="BE497" s="1"/>
      <c r="BF497" s="1"/>
      <c r="BG497" s="1"/>
      <c r="BK497" s="1"/>
      <c r="BL497" s="1"/>
      <c r="BM497" s="1"/>
    </row>
    <row r="498" spans="41:65">
      <c r="AO498" s="1"/>
      <c r="AP498" s="1"/>
      <c r="AQ498" s="1"/>
      <c r="AR498" s="1"/>
      <c r="AS498" s="1"/>
      <c r="AT498" s="1"/>
      <c r="AV498" s="1"/>
      <c r="AW498" s="1"/>
      <c r="AX498" s="1"/>
      <c r="BE498" s="1"/>
      <c r="BF498" s="1"/>
      <c r="BG498" s="1"/>
      <c r="BK498" s="1"/>
      <c r="BL498" s="1"/>
      <c r="BM498" s="1"/>
    </row>
    <row r="499" spans="41:65">
      <c r="AO499" s="1"/>
      <c r="AP499" s="1"/>
      <c r="AQ499" s="1"/>
      <c r="AR499" s="1"/>
      <c r="AS499" s="1"/>
      <c r="AT499" s="1"/>
      <c r="AV499" s="1"/>
      <c r="AW499" s="1"/>
      <c r="AX499" s="1"/>
      <c r="BE499" s="1"/>
      <c r="BF499" s="1"/>
      <c r="BG499" s="1"/>
      <c r="BK499" s="1"/>
      <c r="BL499" s="1"/>
      <c r="BM499" s="1"/>
    </row>
    <row r="500" spans="41:65">
      <c r="AO500" s="1"/>
      <c r="AP500" s="1"/>
      <c r="AQ500" s="1"/>
      <c r="AR500" s="1"/>
      <c r="AS500" s="1"/>
      <c r="AT500" s="1"/>
      <c r="AV500" s="1"/>
      <c r="AW500" s="1"/>
      <c r="AX500" s="1"/>
      <c r="BE500" s="1"/>
      <c r="BF500" s="1"/>
      <c r="BG500" s="1"/>
      <c r="BK500" s="1"/>
      <c r="BL500" s="1"/>
      <c r="BM500" s="1"/>
    </row>
    <row r="501" spans="41:65">
      <c r="AO501" s="1"/>
      <c r="AP501" s="1"/>
      <c r="AQ501" s="1"/>
      <c r="AR501" s="1"/>
      <c r="AS501" s="1"/>
      <c r="AT501" s="1"/>
      <c r="AV501" s="1"/>
      <c r="AW501" s="1"/>
      <c r="AX501" s="1"/>
      <c r="BE501" s="1"/>
      <c r="BF501" s="1"/>
      <c r="BG501" s="1"/>
      <c r="BK501" s="1"/>
      <c r="BL501" s="1"/>
      <c r="BM501" s="1"/>
    </row>
    <row r="502" spans="41:65">
      <c r="AO502" s="1"/>
      <c r="AP502" s="1"/>
      <c r="AQ502" s="1"/>
      <c r="AR502" s="1"/>
      <c r="AS502" s="1"/>
      <c r="AT502" s="1"/>
      <c r="AV502" s="1"/>
      <c r="AW502" s="1"/>
      <c r="AX502" s="1"/>
      <c r="BE502" s="1"/>
      <c r="BF502" s="1"/>
      <c r="BG502" s="1"/>
      <c r="BK502" s="1"/>
      <c r="BL502" s="1"/>
      <c r="BM502" s="1"/>
    </row>
    <row r="503" spans="41:65">
      <c r="AO503" s="1"/>
      <c r="AP503" s="1"/>
      <c r="AQ503" s="1"/>
      <c r="AR503" s="1"/>
      <c r="AS503" s="1"/>
      <c r="AT503" s="1"/>
      <c r="AV503" s="1"/>
      <c r="AW503" s="1"/>
      <c r="AX503" s="1"/>
      <c r="BE503" s="1"/>
      <c r="BF503" s="1"/>
      <c r="BG503" s="1"/>
      <c r="BK503" s="1"/>
      <c r="BL503" s="1"/>
      <c r="BM503" s="1"/>
    </row>
    <row r="504" spans="41:65">
      <c r="AO504" s="1"/>
      <c r="AP504" s="1"/>
      <c r="AQ504" s="1"/>
      <c r="AR504" s="1"/>
      <c r="AS504" s="1"/>
      <c r="AT504" s="1"/>
      <c r="AV504" s="1"/>
      <c r="AW504" s="1"/>
      <c r="AX504" s="1"/>
      <c r="BE504" s="1"/>
      <c r="BF504" s="1"/>
      <c r="BG504" s="1"/>
      <c r="BK504" s="1"/>
      <c r="BL504" s="1"/>
      <c r="BM504" s="1"/>
    </row>
    <row r="505" spans="41:65">
      <c r="AO505" s="1"/>
      <c r="AP505" s="1"/>
      <c r="AQ505" s="1"/>
      <c r="AR505" s="1"/>
      <c r="AS505" s="1"/>
      <c r="AT505" s="1"/>
      <c r="AV505" s="1"/>
      <c r="AW505" s="1"/>
      <c r="AX505" s="1"/>
      <c r="BE505" s="1"/>
      <c r="BF505" s="1"/>
      <c r="BG505" s="1"/>
      <c r="BK505" s="1"/>
      <c r="BL505" s="1"/>
      <c r="BM505" s="1"/>
    </row>
    <row r="506" spans="41:65">
      <c r="AO506" s="1"/>
      <c r="AP506" s="1"/>
      <c r="AQ506" s="1"/>
      <c r="AR506" s="1"/>
      <c r="AS506" s="1"/>
      <c r="AT506" s="1"/>
      <c r="AV506" s="1"/>
      <c r="AW506" s="1"/>
      <c r="AX506" s="1"/>
      <c r="BE506" s="1"/>
      <c r="BF506" s="1"/>
      <c r="BG506" s="1"/>
      <c r="BK506" s="1"/>
      <c r="BL506" s="1"/>
      <c r="BM506" s="1"/>
    </row>
    <row r="507" spans="41:65">
      <c r="AO507" s="1"/>
      <c r="AP507" s="1"/>
      <c r="AQ507" s="1"/>
      <c r="AR507" s="1"/>
      <c r="AS507" s="1"/>
      <c r="AT507" s="1"/>
      <c r="AV507" s="1"/>
      <c r="AW507" s="1"/>
      <c r="AX507" s="1"/>
      <c r="BE507" s="1"/>
      <c r="BF507" s="1"/>
      <c r="BG507" s="1"/>
      <c r="BK507" s="1"/>
      <c r="BL507" s="1"/>
      <c r="BM507" s="1"/>
    </row>
    <row r="508" spans="41:65">
      <c r="AO508" s="1"/>
      <c r="AP508" s="1"/>
      <c r="AQ508" s="1"/>
      <c r="AR508" s="1"/>
      <c r="AS508" s="1"/>
      <c r="AT508" s="1"/>
      <c r="AV508" s="1"/>
      <c r="AW508" s="1"/>
      <c r="AX508" s="1"/>
      <c r="BE508" s="1"/>
      <c r="BF508" s="1"/>
      <c r="BG508" s="1"/>
      <c r="BK508" s="1"/>
      <c r="BL508" s="1"/>
      <c r="BM508" s="1"/>
    </row>
    <row r="509" spans="41:65">
      <c r="AO509" s="1"/>
      <c r="AP509" s="1"/>
      <c r="AQ509" s="1"/>
      <c r="AR509" s="1"/>
      <c r="AS509" s="1"/>
      <c r="AT509" s="1"/>
      <c r="AV509" s="1"/>
      <c r="AW509" s="1"/>
      <c r="AX509" s="1"/>
      <c r="BE509" s="1"/>
      <c r="BF509" s="1"/>
      <c r="BG509" s="1"/>
      <c r="BK509" s="1"/>
      <c r="BL509" s="1"/>
      <c r="BM509" s="1"/>
    </row>
    <row r="510" spans="41:65">
      <c r="AO510" s="1"/>
      <c r="AP510" s="1"/>
      <c r="AQ510" s="1"/>
      <c r="AR510" s="1"/>
      <c r="AS510" s="1"/>
      <c r="AT510" s="1"/>
      <c r="AV510" s="1"/>
      <c r="AW510" s="1"/>
      <c r="AX510" s="1"/>
      <c r="BE510" s="1"/>
      <c r="BF510" s="1"/>
      <c r="BG510" s="1"/>
      <c r="BK510" s="1"/>
      <c r="BL510" s="1"/>
      <c r="BM510" s="1"/>
    </row>
    <row r="511" spans="41:65">
      <c r="AO511" s="1"/>
      <c r="AP511" s="1"/>
      <c r="AQ511" s="1"/>
      <c r="AR511" s="1"/>
      <c r="AS511" s="1"/>
      <c r="AT511" s="1"/>
      <c r="AV511" s="1"/>
      <c r="AW511" s="1"/>
      <c r="AX511" s="1"/>
      <c r="BE511" s="1"/>
      <c r="BF511" s="1"/>
      <c r="BG511" s="1"/>
      <c r="BK511" s="1"/>
      <c r="BL511" s="1"/>
      <c r="BM511" s="1"/>
    </row>
    <row r="512" spans="41:65">
      <c r="AO512" s="1"/>
      <c r="AP512" s="1"/>
      <c r="AQ512" s="1"/>
      <c r="AR512" s="1"/>
      <c r="AS512" s="1"/>
      <c r="AT512" s="1"/>
      <c r="AV512" s="1"/>
      <c r="AW512" s="1"/>
      <c r="AX512" s="1"/>
      <c r="BE512" s="1"/>
      <c r="BF512" s="1"/>
      <c r="BG512" s="1"/>
      <c r="BK512" s="1"/>
      <c r="BL512" s="1"/>
      <c r="BM512" s="1"/>
    </row>
    <row r="513" spans="41:65">
      <c r="AO513" s="1"/>
      <c r="AP513" s="1"/>
      <c r="AQ513" s="1"/>
      <c r="AR513" s="1"/>
      <c r="AS513" s="1"/>
      <c r="AT513" s="1"/>
      <c r="AV513" s="1"/>
      <c r="AW513" s="1"/>
      <c r="AX513" s="1"/>
      <c r="BE513" s="1"/>
      <c r="BF513" s="1"/>
      <c r="BG513" s="1"/>
      <c r="BK513" s="1"/>
      <c r="BL513" s="1"/>
      <c r="BM513" s="1"/>
    </row>
    <row r="514" spans="41:65">
      <c r="AO514" s="1"/>
      <c r="AP514" s="1"/>
      <c r="AQ514" s="1"/>
      <c r="AR514" s="1"/>
      <c r="AS514" s="1"/>
      <c r="AT514" s="1"/>
      <c r="AV514" s="1"/>
      <c r="AW514" s="1"/>
      <c r="AX514" s="1"/>
      <c r="BE514" s="1"/>
      <c r="BF514" s="1"/>
      <c r="BG514" s="1"/>
      <c r="BK514" s="1"/>
      <c r="BL514" s="1"/>
      <c r="BM514" s="1"/>
    </row>
    <row r="515" spans="41:65">
      <c r="AO515" s="1"/>
      <c r="AP515" s="1"/>
      <c r="AQ515" s="1"/>
      <c r="AR515" s="1"/>
      <c r="AS515" s="1"/>
      <c r="AT515" s="1"/>
      <c r="AV515" s="1"/>
      <c r="AW515" s="1"/>
      <c r="AX515" s="1"/>
      <c r="BE515" s="1"/>
      <c r="BF515" s="1"/>
      <c r="BG515" s="1"/>
      <c r="BK515" s="1"/>
      <c r="BL515" s="1"/>
      <c r="BM515" s="1"/>
    </row>
    <row r="516" spans="41:65">
      <c r="AO516" s="1"/>
      <c r="AP516" s="1"/>
      <c r="AQ516" s="1"/>
      <c r="AR516" s="1"/>
      <c r="AS516" s="1"/>
      <c r="AT516" s="1"/>
      <c r="AV516" s="1"/>
      <c r="AW516" s="1"/>
      <c r="AX516" s="1"/>
      <c r="BE516" s="1"/>
      <c r="BF516" s="1"/>
      <c r="BG516" s="1"/>
      <c r="BK516" s="1"/>
      <c r="BL516" s="1"/>
      <c r="BM516" s="1"/>
    </row>
    <row r="517" spans="41:65">
      <c r="AO517" s="1"/>
      <c r="AP517" s="1"/>
      <c r="AQ517" s="1"/>
      <c r="AR517" s="1"/>
      <c r="AS517" s="1"/>
      <c r="AT517" s="1"/>
      <c r="AV517" s="1"/>
      <c r="AW517" s="1"/>
      <c r="AX517" s="1"/>
      <c r="BE517" s="1"/>
      <c r="BF517" s="1"/>
      <c r="BG517" s="1"/>
      <c r="BK517" s="1"/>
      <c r="BL517" s="1"/>
      <c r="BM517" s="1"/>
    </row>
    <row r="518" spans="41:65">
      <c r="AO518" s="1"/>
      <c r="AP518" s="1"/>
      <c r="AQ518" s="1"/>
      <c r="AR518" s="1"/>
      <c r="AS518" s="1"/>
      <c r="AT518" s="1"/>
      <c r="AV518" s="1"/>
      <c r="AW518" s="1"/>
      <c r="AX518" s="1"/>
      <c r="BE518" s="1"/>
      <c r="BF518" s="1"/>
      <c r="BG518" s="1"/>
      <c r="BK518" s="1"/>
      <c r="BL518" s="1"/>
      <c r="BM518" s="1"/>
    </row>
    <row r="519" spans="41:65">
      <c r="AO519" s="1"/>
      <c r="AP519" s="1"/>
      <c r="AQ519" s="1"/>
      <c r="AR519" s="1"/>
      <c r="AS519" s="1"/>
      <c r="AT519" s="1"/>
      <c r="AV519" s="1"/>
      <c r="AW519" s="1"/>
      <c r="AX519" s="1"/>
      <c r="BE519" s="1"/>
      <c r="BF519" s="1"/>
      <c r="BG519" s="1"/>
      <c r="BK519" s="1"/>
      <c r="BL519" s="1"/>
      <c r="BM519" s="1"/>
    </row>
    <row r="520" spans="41:65">
      <c r="AO520" s="1"/>
      <c r="AP520" s="1"/>
      <c r="AQ520" s="1"/>
      <c r="AR520" s="1"/>
      <c r="AS520" s="1"/>
      <c r="AT520" s="1"/>
      <c r="AV520" s="1"/>
      <c r="AW520" s="1"/>
      <c r="AX520" s="1"/>
      <c r="BE520" s="1"/>
      <c r="BF520" s="1"/>
      <c r="BG520" s="1"/>
      <c r="BK520" s="1"/>
      <c r="BL520" s="1"/>
      <c r="BM520" s="1"/>
    </row>
    <row r="521" spans="41:65">
      <c r="AO521" s="1"/>
      <c r="AP521" s="1"/>
      <c r="AQ521" s="1"/>
      <c r="AR521" s="1"/>
      <c r="AS521" s="1"/>
      <c r="AT521" s="1"/>
      <c r="AV521" s="1"/>
      <c r="AW521" s="1"/>
      <c r="AX521" s="1"/>
      <c r="BE521" s="1"/>
      <c r="BF521" s="1"/>
      <c r="BG521" s="1"/>
      <c r="BK521" s="1"/>
      <c r="BL521" s="1"/>
      <c r="BM521" s="1"/>
    </row>
    <row r="522" spans="41:65">
      <c r="AO522" s="1"/>
      <c r="AP522" s="1"/>
      <c r="AQ522" s="1"/>
      <c r="AR522" s="1"/>
      <c r="AS522" s="1"/>
      <c r="AT522" s="1"/>
      <c r="AV522" s="1"/>
      <c r="AW522" s="1"/>
      <c r="AX522" s="1"/>
      <c r="BE522" s="1"/>
      <c r="BF522" s="1"/>
      <c r="BG522" s="1"/>
      <c r="BK522" s="1"/>
      <c r="BL522" s="1"/>
      <c r="BM522" s="1"/>
    </row>
    <row r="523" spans="41:65">
      <c r="AO523" s="1"/>
      <c r="AP523" s="1"/>
      <c r="AQ523" s="1"/>
      <c r="AR523" s="1"/>
      <c r="AS523" s="1"/>
      <c r="AT523" s="1"/>
      <c r="AV523" s="1"/>
      <c r="AW523" s="1"/>
      <c r="AX523" s="1"/>
      <c r="BE523" s="1"/>
      <c r="BF523" s="1"/>
      <c r="BG523" s="1"/>
      <c r="BK523" s="1"/>
      <c r="BL523" s="1"/>
      <c r="BM523" s="1"/>
    </row>
    <row r="524" spans="41:65">
      <c r="AO524" s="1"/>
      <c r="AP524" s="1"/>
      <c r="AQ524" s="1"/>
      <c r="AR524" s="1"/>
      <c r="AS524" s="1"/>
      <c r="AT524" s="1"/>
      <c r="AV524" s="1"/>
      <c r="AW524" s="1"/>
      <c r="AX524" s="1"/>
      <c r="BE524" s="1"/>
      <c r="BF524" s="1"/>
      <c r="BG524" s="1"/>
      <c r="BK524" s="1"/>
      <c r="BL524" s="1"/>
      <c r="BM524" s="1"/>
    </row>
    <row r="525" spans="41:65">
      <c r="AO525" s="1"/>
      <c r="AP525" s="1"/>
      <c r="AQ525" s="1"/>
      <c r="AR525" s="1"/>
      <c r="AS525" s="1"/>
      <c r="AT525" s="1"/>
      <c r="AV525" s="1"/>
      <c r="AW525" s="1"/>
      <c r="AX525" s="1"/>
      <c r="BE525" s="1"/>
      <c r="BF525" s="1"/>
      <c r="BG525" s="1"/>
      <c r="BK525" s="1"/>
      <c r="BL525" s="1"/>
      <c r="BM525" s="1"/>
    </row>
    <row r="526" spans="41:65">
      <c r="AO526" s="1"/>
      <c r="AP526" s="1"/>
      <c r="AQ526" s="1"/>
      <c r="AR526" s="1"/>
      <c r="AS526" s="1"/>
      <c r="AT526" s="1"/>
      <c r="AV526" s="1"/>
      <c r="AW526" s="1"/>
      <c r="AX526" s="1"/>
      <c r="BE526" s="1"/>
      <c r="BF526" s="1"/>
      <c r="BG526" s="1"/>
      <c r="BK526" s="1"/>
      <c r="BL526" s="1"/>
      <c r="BM526" s="1"/>
    </row>
    <row r="527" spans="41:65">
      <c r="AO527" s="1"/>
      <c r="AP527" s="1"/>
      <c r="AQ527" s="1"/>
      <c r="AR527" s="1"/>
      <c r="AS527" s="1"/>
      <c r="AT527" s="1"/>
      <c r="AV527" s="1"/>
      <c r="AW527" s="1"/>
      <c r="AX527" s="1"/>
      <c r="BE527" s="1"/>
      <c r="BF527" s="1"/>
      <c r="BG527" s="1"/>
      <c r="BK527" s="1"/>
      <c r="BL527" s="1"/>
      <c r="BM527" s="1"/>
    </row>
    <row r="528" spans="41:65">
      <c r="AO528" s="1"/>
      <c r="AP528" s="1"/>
      <c r="AQ528" s="1"/>
      <c r="AR528" s="1"/>
      <c r="AS528" s="1"/>
      <c r="AT528" s="1"/>
      <c r="AV528" s="1"/>
      <c r="AW528" s="1"/>
      <c r="AX528" s="1"/>
      <c r="BE528" s="1"/>
      <c r="BF528" s="1"/>
      <c r="BG528" s="1"/>
      <c r="BK528" s="1"/>
      <c r="BL528" s="1"/>
      <c r="BM528" s="1"/>
    </row>
    <row r="529" spans="41:65">
      <c r="AO529" s="1"/>
      <c r="AP529" s="1"/>
      <c r="AQ529" s="1"/>
      <c r="AR529" s="1"/>
      <c r="AS529" s="1"/>
      <c r="AT529" s="1"/>
      <c r="AV529" s="1"/>
      <c r="AW529" s="1"/>
      <c r="AX529" s="1"/>
      <c r="BE529" s="1"/>
      <c r="BF529" s="1"/>
      <c r="BG529" s="1"/>
      <c r="BK529" s="1"/>
      <c r="BL529" s="1"/>
      <c r="BM529" s="1"/>
    </row>
    <row r="530" spans="41:65">
      <c r="AO530" s="1"/>
      <c r="AP530" s="1"/>
      <c r="AQ530" s="1"/>
      <c r="AR530" s="1"/>
      <c r="AS530" s="1"/>
      <c r="AT530" s="1"/>
      <c r="AV530" s="1"/>
      <c r="AW530" s="1"/>
      <c r="AX530" s="1"/>
      <c r="BE530" s="1"/>
      <c r="BF530" s="1"/>
      <c r="BG530" s="1"/>
      <c r="BK530" s="1"/>
      <c r="BL530" s="1"/>
      <c r="BM530" s="1"/>
    </row>
    <row r="531" spans="41:65">
      <c r="AO531" s="1"/>
      <c r="AP531" s="1"/>
      <c r="AQ531" s="1"/>
      <c r="AR531" s="1"/>
      <c r="AS531" s="1"/>
      <c r="AT531" s="1"/>
      <c r="AV531" s="1"/>
      <c r="AW531" s="1"/>
      <c r="AX531" s="1"/>
      <c r="BE531" s="1"/>
      <c r="BF531" s="1"/>
      <c r="BG531" s="1"/>
      <c r="BK531" s="1"/>
      <c r="BL531" s="1"/>
      <c r="BM531" s="1"/>
    </row>
    <row r="532" spans="41:65">
      <c r="AO532" s="1"/>
      <c r="AP532" s="1"/>
      <c r="AQ532" s="1"/>
      <c r="AR532" s="1"/>
      <c r="AS532" s="1"/>
      <c r="AT532" s="1"/>
      <c r="AV532" s="1"/>
      <c r="AW532" s="1"/>
      <c r="AX532" s="1"/>
      <c r="BE532" s="1"/>
      <c r="BF532" s="1"/>
      <c r="BG532" s="1"/>
      <c r="BK532" s="1"/>
      <c r="BL532" s="1"/>
      <c r="BM532" s="1"/>
    </row>
    <row r="533" spans="41:65">
      <c r="AO533" s="1"/>
      <c r="AP533" s="1"/>
      <c r="AQ533" s="1"/>
      <c r="AR533" s="1"/>
      <c r="AS533" s="1"/>
      <c r="AT533" s="1"/>
      <c r="AV533" s="1"/>
      <c r="AW533" s="1"/>
      <c r="AX533" s="1"/>
      <c r="BE533" s="1"/>
      <c r="BF533" s="1"/>
      <c r="BG533" s="1"/>
      <c r="BK533" s="1"/>
      <c r="BL533" s="1"/>
      <c r="BM533" s="1"/>
    </row>
    <row r="534" spans="41:65">
      <c r="AO534" s="1"/>
      <c r="AP534" s="1"/>
      <c r="AQ534" s="1"/>
      <c r="AR534" s="1"/>
      <c r="AS534" s="1"/>
      <c r="AT534" s="1"/>
      <c r="AV534" s="1"/>
      <c r="AW534" s="1"/>
      <c r="AX534" s="1"/>
      <c r="BE534" s="1"/>
      <c r="BF534" s="1"/>
      <c r="BG534" s="1"/>
      <c r="BK534" s="1"/>
      <c r="BL534" s="1"/>
      <c r="BM534" s="1"/>
    </row>
    <row r="535" spans="41:65">
      <c r="AO535" s="1"/>
      <c r="AP535" s="1"/>
      <c r="AQ535" s="1"/>
      <c r="AR535" s="1"/>
      <c r="AS535" s="1"/>
      <c r="AT535" s="1"/>
      <c r="AV535" s="1"/>
      <c r="AW535" s="1"/>
      <c r="AX535" s="1"/>
      <c r="BE535" s="1"/>
      <c r="BF535" s="1"/>
      <c r="BG535" s="1"/>
      <c r="BK535" s="1"/>
      <c r="BL535" s="1"/>
      <c r="BM535" s="1"/>
    </row>
    <row r="536" spans="41:65">
      <c r="AO536" s="1"/>
      <c r="AP536" s="1"/>
      <c r="AQ536" s="1"/>
      <c r="AR536" s="1"/>
      <c r="AS536" s="1"/>
      <c r="AT536" s="1"/>
      <c r="AV536" s="1"/>
      <c r="AW536" s="1"/>
      <c r="AX536" s="1"/>
      <c r="BE536" s="1"/>
      <c r="BF536" s="1"/>
      <c r="BG536" s="1"/>
      <c r="BK536" s="1"/>
      <c r="BL536" s="1"/>
      <c r="BM536" s="1"/>
    </row>
    <row r="537" spans="41:65">
      <c r="AO537" s="1"/>
      <c r="AP537" s="1"/>
      <c r="AQ537" s="1"/>
      <c r="AR537" s="1"/>
      <c r="AS537" s="1"/>
      <c r="AT537" s="1"/>
      <c r="AV537" s="1"/>
      <c r="AW537" s="1"/>
      <c r="AX537" s="1"/>
      <c r="BE537" s="1"/>
      <c r="BF537" s="1"/>
      <c r="BG537" s="1"/>
      <c r="BK537" s="1"/>
      <c r="BL537" s="1"/>
      <c r="BM537" s="1"/>
    </row>
    <row r="538" spans="41:65">
      <c r="AO538" s="1"/>
      <c r="AP538" s="1"/>
      <c r="AQ538" s="1"/>
      <c r="AR538" s="1"/>
      <c r="AS538" s="1"/>
      <c r="AT538" s="1"/>
      <c r="AV538" s="1"/>
      <c r="AW538" s="1"/>
      <c r="AX538" s="1"/>
      <c r="BE538" s="1"/>
      <c r="BF538" s="1"/>
      <c r="BG538" s="1"/>
      <c r="BK538" s="1"/>
      <c r="BL538" s="1"/>
      <c r="BM538" s="1"/>
    </row>
    <row r="539" spans="41:65">
      <c r="AO539" s="1"/>
      <c r="AP539" s="1"/>
      <c r="AQ539" s="1"/>
      <c r="AR539" s="1"/>
      <c r="AS539" s="1"/>
      <c r="AT539" s="1"/>
      <c r="AV539" s="1"/>
      <c r="AW539" s="1"/>
      <c r="AX539" s="1"/>
      <c r="BE539" s="1"/>
      <c r="BF539" s="1"/>
      <c r="BG539" s="1"/>
      <c r="BK539" s="1"/>
      <c r="BL539" s="1"/>
      <c r="BM539" s="1"/>
    </row>
    <row r="540" spans="41:65">
      <c r="AO540" s="1"/>
      <c r="AP540" s="1"/>
      <c r="AQ540" s="1"/>
      <c r="AR540" s="1"/>
      <c r="AS540" s="1"/>
      <c r="AT540" s="1"/>
      <c r="AV540" s="1"/>
      <c r="AW540" s="1"/>
      <c r="AX540" s="1"/>
      <c r="BE540" s="1"/>
      <c r="BF540" s="1"/>
      <c r="BG540" s="1"/>
      <c r="BK540" s="1"/>
      <c r="BL540" s="1"/>
      <c r="BM540" s="1"/>
    </row>
    <row r="541" spans="41:65">
      <c r="AO541" s="1"/>
      <c r="AP541" s="1"/>
      <c r="AQ541" s="1"/>
      <c r="AR541" s="1"/>
      <c r="AS541" s="1"/>
      <c r="AT541" s="1"/>
      <c r="AV541" s="1"/>
      <c r="AW541" s="1"/>
      <c r="AX541" s="1"/>
      <c r="BE541" s="1"/>
      <c r="BF541" s="1"/>
      <c r="BG541" s="1"/>
      <c r="BK541" s="1"/>
      <c r="BL541" s="1"/>
      <c r="BM541" s="1"/>
    </row>
    <row r="542" spans="41:65">
      <c r="AO542" s="1"/>
      <c r="AP542" s="1"/>
      <c r="AQ542" s="1"/>
      <c r="AR542" s="1"/>
      <c r="AS542" s="1"/>
      <c r="AT542" s="1"/>
      <c r="AV542" s="1"/>
      <c r="AW542" s="1"/>
      <c r="AX542" s="1"/>
      <c r="BE542" s="1"/>
      <c r="BF542" s="1"/>
      <c r="BG542" s="1"/>
      <c r="BK542" s="1"/>
      <c r="BL542" s="1"/>
      <c r="BM542" s="1"/>
    </row>
    <row r="543" spans="41:65">
      <c r="AO543" s="1"/>
      <c r="AP543" s="1"/>
      <c r="AQ543" s="1"/>
      <c r="AR543" s="1"/>
      <c r="AS543" s="1"/>
      <c r="AT543" s="1"/>
      <c r="AV543" s="1"/>
      <c r="AW543" s="1"/>
      <c r="AX543" s="1"/>
      <c r="BE543" s="1"/>
      <c r="BF543" s="1"/>
      <c r="BG543" s="1"/>
      <c r="BK543" s="1"/>
      <c r="BL543" s="1"/>
      <c r="BM543" s="1"/>
    </row>
    <row r="544" spans="41:65">
      <c r="AO544" s="1"/>
      <c r="AP544" s="1"/>
      <c r="AQ544" s="1"/>
      <c r="AR544" s="1"/>
      <c r="AS544" s="1"/>
      <c r="AT544" s="1"/>
      <c r="AV544" s="1"/>
      <c r="AW544" s="1"/>
      <c r="AX544" s="1"/>
      <c r="BE544" s="1"/>
      <c r="BF544" s="1"/>
      <c r="BG544" s="1"/>
      <c r="BK544" s="1"/>
      <c r="BL544" s="1"/>
      <c r="BM544" s="1"/>
    </row>
    <row r="545" spans="41:65">
      <c r="AO545" s="1"/>
      <c r="AP545" s="1"/>
      <c r="AQ545" s="1"/>
      <c r="AR545" s="1"/>
      <c r="AS545" s="1"/>
      <c r="AT545" s="1"/>
      <c r="AV545" s="1"/>
      <c r="AW545" s="1"/>
      <c r="AX545" s="1"/>
      <c r="BE545" s="1"/>
      <c r="BF545" s="1"/>
      <c r="BG545" s="1"/>
      <c r="BK545" s="1"/>
      <c r="BL545" s="1"/>
      <c r="BM545" s="1"/>
    </row>
    <row r="546" spans="41:65">
      <c r="AO546" s="1"/>
      <c r="AP546" s="1"/>
      <c r="AQ546" s="1"/>
      <c r="AR546" s="1"/>
      <c r="AS546" s="1"/>
      <c r="AT546" s="1"/>
      <c r="AV546" s="1"/>
      <c r="AW546" s="1"/>
      <c r="AX546" s="1"/>
      <c r="BE546" s="1"/>
      <c r="BF546" s="1"/>
      <c r="BG546" s="1"/>
      <c r="BK546" s="1"/>
      <c r="BL546" s="1"/>
      <c r="BM546" s="1"/>
    </row>
    <row r="547" spans="41:65">
      <c r="AO547" s="1"/>
      <c r="AP547" s="1"/>
      <c r="AQ547" s="1"/>
      <c r="AR547" s="1"/>
      <c r="AS547" s="1"/>
      <c r="AT547" s="1"/>
      <c r="AV547" s="1"/>
      <c r="AW547" s="1"/>
      <c r="AX547" s="1"/>
      <c r="BE547" s="1"/>
      <c r="BF547" s="1"/>
      <c r="BG547" s="1"/>
      <c r="BK547" s="1"/>
      <c r="BL547" s="1"/>
      <c r="BM547" s="1"/>
    </row>
    <row r="548" spans="41:65">
      <c r="AO548" s="1"/>
      <c r="AP548" s="1"/>
      <c r="AQ548" s="1"/>
      <c r="AR548" s="1"/>
      <c r="AS548" s="1"/>
      <c r="AT548" s="1"/>
      <c r="AV548" s="1"/>
      <c r="AW548" s="1"/>
      <c r="AX548" s="1"/>
      <c r="BE548" s="1"/>
      <c r="BF548" s="1"/>
      <c r="BG548" s="1"/>
      <c r="BK548" s="1"/>
      <c r="BL548" s="1"/>
      <c r="BM548" s="1"/>
    </row>
    <row r="549" spans="41:65">
      <c r="AO549" s="1"/>
      <c r="AP549" s="1"/>
      <c r="AQ549" s="1"/>
      <c r="AR549" s="1"/>
      <c r="AS549" s="1"/>
      <c r="AT549" s="1"/>
      <c r="AV549" s="1"/>
      <c r="AW549" s="1"/>
      <c r="AX549" s="1"/>
      <c r="BE549" s="1"/>
      <c r="BF549" s="1"/>
      <c r="BG549" s="1"/>
      <c r="BK549" s="1"/>
      <c r="BL549" s="1"/>
      <c r="BM549" s="1"/>
    </row>
    <row r="550" spans="41:65">
      <c r="AO550" s="1"/>
      <c r="AP550" s="1"/>
      <c r="AQ550" s="1"/>
      <c r="AR550" s="1"/>
      <c r="AS550" s="1"/>
      <c r="AT550" s="1"/>
      <c r="AV550" s="1"/>
      <c r="AW550" s="1"/>
      <c r="AX550" s="1"/>
      <c r="BE550" s="1"/>
      <c r="BF550" s="1"/>
      <c r="BG550" s="1"/>
      <c r="BK550" s="1"/>
      <c r="BL550" s="1"/>
      <c r="BM550" s="1"/>
    </row>
    <row r="551" spans="41:65">
      <c r="AO551" s="1"/>
      <c r="AP551" s="1"/>
      <c r="AQ551" s="1"/>
      <c r="AR551" s="1"/>
      <c r="AS551" s="1"/>
      <c r="AT551" s="1"/>
      <c r="AV551" s="1"/>
      <c r="AW551" s="1"/>
      <c r="AX551" s="1"/>
      <c r="BE551" s="1"/>
      <c r="BF551" s="1"/>
      <c r="BG551" s="1"/>
      <c r="BK551" s="1"/>
      <c r="BL551" s="1"/>
      <c r="BM551" s="1"/>
    </row>
    <row r="552" spans="41:65">
      <c r="AO552" s="1"/>
      <c r="AP552" s="1"/>
      <c r="AQ552" s="1"/>
      <c r="AR552" s="1"/>
      <c r="AS552" s="1"/>
      <c r="AT552" s="1"/>
      <c r="AV552" s="1"/>
      <c r="AW552" s="1"/>
      <c r="AX552" s="1"/>
      <c r="BE552" s="1"/>
      <c r="BF552" s="1"/>
      <c r="BG552" s="1"/>
      <c r="BK552" s="1"/>
      <c r="BL552" s="1"/>
      <c r="BM552" s="1"/>
    </row>
    <row r="553" spans="41:65">
      <c r="AO553" s="1"/>
      <c r="AP553" s="1"/>
      <c r="AQ553" s="1"/>
      <c r="AR553" s="1"/>
      <c r="AS553" s="1"/>
      <c r="AT553" s="1"/>
      <c r="AV553" s="1"/>
      <c r="AW553" s="1"/>
      <c r="AX553" s="1"/>
      <c r="BE553" s="1"/>
      <c r="BF553" s="1"/>
      <c r="BG553" s="1"/>
      <c r="BK553" s="1"/>
      <c r="BL553" s="1"/>
      <c r="BM553" s="1"/>
    </row>
    <row r="554" spans="41:65">
      <c r="AO554" s="1"/>
      <c r="AP554" s="1"/>
      <c r="AQ554" s="1"/>
      <c r="AR554" s="1"/>
      <c r="AS554" s="1"/>
      <c r="AT554" s="1"/>
      <c r="AV554" s="1"/>
      <c r="AW554" s="1"/>
      <c r="AX554" s="1"/>
      <c r="BE554" s="1"/>
      <c r="BF554" s="1"/>
      <c r="BG554" s="1"/>
      <c r="BK554" s="1"/>
      <c r="BL554" s="1"/>
      <c r="BM554" s="1"/>
    </row>
    <row r="555" spans="41:65">
      <c r="AO555" s="1"/>
      <c r="AP555" s="1"/>
      <c r="AQ555" s="1"/>
      <c r="AR555" s="1"/>
      <c r="AS555" s="1"/>
      <c r="AT555" s="1"/>
      <c r="AV555" s="1"/>
      <c r="AW555" s="1"/>
      <c r="AX555" s="1"/>
      <c r="BE555" s="1"/>
      <c r="BF555" s="1"/>
      <c r="BG555" s="1"/>
      <c r="BK555" s="1"/>
      <c r="BL555" s="1"/>
      <c r="BM555" s="1"/>
    </row>
    <row r="556" spans="41:65">
      <c r="AO556" s="1"/>
      <c r="AP556" s="1"/>
      <c r="AQ556" s="1"/>
      <c r="AR556" s="1"/>
      <c r="AS556" s="1"/>
      <c r="AT556" s="1"/>
      <c r="AV556" s="1"/>
      <c r="AW556" s="1"/>
      <c r="AX556" s="1"/>
      <c r="BE556" s="1"/>
      <c r="BF556" s="1"/>
      <c r="BG556" s="1"/>
      <c r="BK556" s="1"/>
      <c r="BL556" s="1"/>
      <c r="BM556" s="1"/>
    </row>
    <row r="557" spans="41:65">
      <c r="AO557" s="1"/>
      <c r="AP557" s="1"/>
      <c r="AQ557" s="1"/>
      <c r="AR557" s="1"/>
      <c r="AS557" s="1"/>
      <c r="AT557" s="1"/>
      <c r="AV557" s="1"/>
      <c r="AW557" s="1"/>
      <c r="AX557" s="1"/>
      <c r="BE557" s="1"/>
      <c r="BF557" s="1"/>
      <c r="BG557" s="1"/>
      <c r="BK557" s="1"/>
      <c r="BL557" s="1"/>
      <c r="BM557" s="1"/>
    </row>
    <row r="558" spans="41:65">
      <c r="AO558" s="1"/>
      <c r="AP558" s="1"/>
      <c r="AQ558" s="1"/>
      <c r="AR558" s="1"/>
      <c r="AS558" s="1"/>
      <c r="AT558" s="1"/>
      <c r="AV558" s="1"/>
      <c r="AW558" s="1"/>
      <c r="AX558" s="1"/>
      <c r="BE558" s="1"/>
      <c r="BF558" s="1"/>
      <c r="BG558" s="1"/>
      <c r="BK558" s="1"/>
      <c r="BL558" s="1"/>
      <c r="BM558" s="1"/>
    </row>
    <row r="559" spans="41:65">
      <c r="AO559" s="1"/>
      <c r="AP559" s="1"/>
      <c r="AQ559" s="1"/>
      <c r="AR559" s="1"/>
      <c r="AS559" s="1"/>
      <c r="AT559" s="1"/>
      <c r="AV559" s="1"/>
      <c r="AW559" s="1"/>
      <c r="AX559" s="1"/>
      <c r="BE559" s="1"/>
      <c r="BF559" s="1"/>
      <c r="BG559" s="1"/>
      <c r="BK559" s="1"/>
      <c r="BL559" s="1"/>
      <c r="BM559" s="1"/>
    </row>
    <row r="560" spans="41:65">
      <c r="AO560" s="1"/>
      <c r="AP560" s="1"/>
      <c r="AQ560" s="1"/>
      <c r="AR560" s="1"/>
      <c r="AS560" s="1"/>
      <c r="AT560" s="1"/>
      <c r="AV560" s="1"/>
      <c r="AW560" s="1"/>
      <c r="AX560" s="1"/>
      <c r="BE560" s="1"/>
      <c r="BF560" s="1"/>
      <c r="BG560" s="1"/>
      <c r="BK560" s="1"/>
      <c r="BL560" s="1"/>
      <c r="BM560" s="1"/>
    </row>
    <row r="561" spans="41:65">
      <c r="AO561" s="1"/>
      <c r="AP561" s="1"/>
      <c r="AQ561" s="1"/>
      <c r="AR561" s="1"/>
      <c r="AS561" s="1"/>
      <c r="AT561" s="1"/>
      <c r="AV561" s="1"/>
      <c r="AW561" s="1"/>
      <c r="AX561" s="1"/>
      <c r="BE561" s="1"/>
      <c r="BF561" s="1"/>
      <c r="BG561" s="1"/>
      <c r="BK561" s="1"/>
      <c r="BL561" s="1"/>
      <c r="BM561" s="1"/>
    </row>
    <row r="562" spans="41:65">
      <c r="AO562" s="1"/>
      <c r="AP562" s="1"/>
      <c r="AQ562" s="1"/>
      <c r="AR562" s="1"/>
      <c r="AS562" s="1"/>
      <c r="AT562" s="1"/>
      <c r="AV562" s="1"/>
      <c r="AW562" s="1"/>
      <c r="AX562" s="1"/>
      <c r="BE562" s="1"/>
      <c r="BF562" s="1"/>
      <c r="BG562" s="1"/>
      <c r="BK562" s="1"/>
      <c r="BL562" s="1"/>
      <c r="BM562" s="1"/>
    </row>
    <row r="563" spans="41:65">
      <c r="AO563" s="1"/>
      <c r="AP563" s="1"/>
      <c r="AQ563" s="1"/>
      <c r="AR563" s="1"/>
      <c r="AS563" s="1"/>
      <c r="AT563" s="1"/>
      <c r="AV563" s="1"/>
      <c r="AW563" s="1"/>
      <c r="AX563" s="1"/>
      <c r="BE563" s="1"/>
      <c r="BF563" s="1"/>
      <c r="BG563" s="1"/>
      <c r="BK563" s="1"/>
      <c r="BL563" s="1"/>
      <c r="BM563" s="1"/>
    </row>
    <row r="564" spans="41:65">
      <c r="AO564" s="1"/>
      <c r="AP564" s="1"/>
      <c r="AQ564" s="1"/>
      <c r="AR564" s="1"/>
      <c r="AS564" s="1"/>
      <c r="AT564" s="1"/>
      <c r="AV564" s="1"/>
      <c r="AW564" s="1"/>
      <c r="AX564" s="1"/>
      <c r="BE564" s="1"/>
      <c r="BF564" s="1"/>
      <c r="BG564" s="1"/>
      <c r="BK564" s="1"/>
      <c r="BL564" s="1"/>
      <c r="BM564" s="1"/>
    </row>
    <row r="565" spans="41:65">
      <c r="AO565" s="1"/>
      <c r="AP565" s="1"/>
      <c r="AQ565" s="1"/>
      <c r="AR565" s="1"/>
      <c r="AS565" s="1"/>
      <c r="AT565" s="1"/>
      <c r="AV565" s="1"/>
      <c r="AW565" s="1"/>
      <c r="AX565" s="1"/>
      <c r="BE565" s="1"/>
      <c r="BF565" s="1"/>
      <c r="BG565" s="1"/>
      <c r="BK565" s="1"/>
      <c r="BL565" s="1"/>
      <c r="BM565" s="1"/>
    </row>
    <row r="566" spans="41:65">
      <c r="AO566" s="1"/>
      <c r="AP566" s="1"/>
      <c r="AQ566" s="1"/>
      <c r="AR566" s="1"/>
      <c r="AS566" s="1"/>
      <c r="AT566" s="1"/>
      <c r="AV566" s="1"/>
      <c r="AW566" s="1"/>
      <c r="AX566" s="1"/>
      <c r="BE566" s="1"/>
      <c r="BF566" s="1"/>
      <c r="BG566" s="1"/>
      <c r="BK566" s="1"/>
      <c r="BL566" s="1"/>
      <c r="BM566" s="1"/>
    </row>
    <row r="567" spans="41:65">
      <c r="AO567" s="1"/>
      <c r="AP567" s="1"/>
      <c r="AQ567" s="1"/>
      <c r="AR567" s="1"/>
      <c r="AS567" s="1"/>
      <c r="AT567" s="1"/>
      <c r="AV567" s="1"/>
      <c r="AW567" s="1"/>
      <c r="AX567" s="1"/>
      <c r="BE567" s="1"/>
      <c r="BF567" s="1"/>
      <c r="BG567" s="1"/>
      <c r="BK567" s="1"/>
      <c r="BL567" s="1"/>
      <c r="BM567" s="1"/>
    </row>
    <row r="568" spans="41:65">
      <c r="AO568" s="1"/>
      <c r="AP568" s="1"/>
      <c r="AQ568" s="1"/>
      <c r="AR568" s="1"/>
      <c r="AS568" s="1"/>
      <c r="AT568" s="1"/>
      <c r="AV568" s="1"/>
      <c r="AW568" s="1"/>
      <c r="AX568" s="1"/>
      <c r="BE568" s="1"/>
      <c r="BF568" s="1"/>
      <c r="BG568" s="1"/>
      <c r="BK568" s="1"/>
      <c r="BL568" s="1"/>
      <c r="BM568" s="1"/>
    </row>
    <row r="569" spans="41:65">
      <c r="AO569" s="1"/>
      <c r="AP569" s="1"/>
      <c r="AQ569" s="1"/>
      <c r="AR569" s="1"/>
      <c r="AS569" s="1"/>
      <c r="AT569" s="1"/>
      <c r="AV569" s="1"/>
      <c r="AW569" s="1"/>
      <c r="AX569" s="1"/>
      <c r="BE569" s="1"/>
      <c r="BF569" s="1"/>
      <c r="BG569" s="1"/>
      <c r="BK569" s="1"/>
      <c r="BL569" s="1"/>
      <c r="BM569" s="1"/>
    </row>
    <row r="570" spans="41:65">
      <c r="AO570" s="1"/>
      <c r="AP570" s="1"/>
      <c r="AQ570" s="1"/>
      <c r="AR570" s="1"/>
      <c r="AS570" s="1"/>
      <c r="AT570" s="1"/>
      <c r="AV570" s="1"/>
      <c r="AW570" s="1"/>
      <c r="AX570" s="1"/>
      <c r="BE570" s="1"/>
      <c r="BF570" s="1"/>
      <c r="BG570" s="1"/>
      <c r="BK570" s="1"/>
      <c r="BL570" s="1"/>
      <c r="BM570" s="1"/>
    </row>
    <row r="571" spans="41:65">
      <c r="AO571" s="1"/>
      <c r="AP571" s="1"/>
      <c r="AQ571" s="1"/>
      <c r="AR571" s="1"/>
      <c r="AS571" s="1"/>
      <c r="AT571" s="1"/>
      <c r="AV571" s="1"/>
      <c r="AW571" s="1"/>
      <c r="AX571" s="1"/>
      <c r="BE571" s="1"/>
      <c r="BF571" s="1"/>
      <c r="BG571" s="1"/>
      <c r="BK571" s="1"/>
      <c r="BL571" s="1"/>
      <c r="BM571" s="1"/>
    </row>
    <row r="572" spans="41:65">
      <c r="AO572" s="1"/>
      <c r="AP572" s="1"/>
      <c r="AQ572" s="1"/>
      <c r="AR572" s="1"/>
      <c r="AS572" s="1"/>
      <c r="AT572" s="1"/>
      <c r="AV572" s="1"/>
      <c r="AW572" s="1"/>
      <c r="AX572" s="1"/>
      <c r="BE572" s="1"/>
      <c r="BF572" s="1"/>
      <c r="BG572" s="1"/>
      <c r="BK572" s="1"/>
      <c r="BL572" s="1"/>
      <c r="BM572" s="1"/>
    </row>
    <row r="573" spans="41:65">
      <c r="AO573" s="1"/>
      <c r="AP573" s="1"/>
      <c r="AQ573" s="1"/>
      <c r="AR573" s="1"/>
      <c r="AS573" s="1"/>
      <c r="AT573" s="1"/>
      <c r="AV573" s="1"/>
      <c r="AW573" s="1"/>
      <c r="AX573" s="1"/>
      <c r="BE573" s="1"/>
      <c r="BF573" s="1"/>
      <c r="BG573" s="1"/>
      <c r="BK573" s="1"/>
      <c r="BL573" s="1"/>
      <c r="BM573" s="1"/>
    </row>
    <row r="574" spans="41:65">
      <c r="AO574" s="1"/>
      <c r="AP574" s="1"/>
      <c r="AQ574" s="1"/>
      <c r="AR574" s="1"/>
      <c r="AS574" s="1"/>
      <c r="AT574" s="1"/>
      <c r="AV574" s="1"/>
      <c r="AW574" s="1"/>
      <c r="AX574" s="1"/>
      <c r="BE574" s="1"/>
      <c r="BF574" s="1"/>
      <c r="BG574" s="1"/>
      <c r="BK574" s="1"/>
      <c r="BL574" s="1"/>
      <c r="BM574" s="1"/>
    </row>
    <row r="575" spans="41:65">
      <c r="AO575" s="1"/>
      <c r="AP575" s="1"/>
      <c r="AQ575" s="1"/>
      <c r="AR575" s="1"/>
      <c r="AS575" s="1"/>
      <c r="AT575" s="1"/>
      <c r="AV575" s="1"/>
      <c r="AW575" s="1"/>
      <c r="AX575" s="1"/>
      <c r="BE575" s="1"/>
      <c r="BF575" s="1"/>
      <c r="BG575" s="1"/>
      <c r="BK575" s="1"/>
      <c r="BL575" s="1"/>
      <c r="BM575" s="1"/>
    </row>
    <row r="576" spans="41:65">
      <c r="AO576" s="1"/>
      <c r="AP576" s="1"/>
      <c r="AQ576" s="1"/>
      <c r="AR576" s="1"/>
      <c r="AS576" s="1"/>
      <c r="AT576" s="1"/>
      <c r="AV576" s="1"/>
      <c r="AW576" s="1"/>
      <c r="AX576" s="1"/>
      <c r="BE576" s="1"/>
      <c r="BF576" s="1"/>
      <c r="BG576" s="1"/>
      <c r="BK576" s="1"/>
      <c r="BL576" s="1"/>
      <c r="BM576" s="1"/>
    </row>
    <row r="577" spans="41:65">
      <c r="AO577" s="1"/>
      <c r="AP577" s="1"/>
      <c r="AQ577" s="1"/>
      <c r="AR577" s="1"/>
      <c r="AS577" s="1"/>
      <c r="AT577" s="1"/>
      <c r="AV577" s="1"/>
      <c r="AW577" s="1"/>
      <c r="AX577" s="1"/>
      <c r="BE577" s="1"/>
      <c r="BF577" s="1"/>
      <c r="BG577" s="1"/>
      <c r="BK577" s="1"/>
      <c r="BL577" s="1"/>
      <c r="BM577" s="1"/>
    </row>
    <row r="578" spans="41:65">
      <c r="AO578" s="1"/>
      <c r="AP578" s="1"/>
      <c r="AQ578" s="1"/>
      <c r="AR578" s="1"/>
      <c r="AS578" s="1"/>
      <c r="AT578" s="1"/>
      <c r="AV578" s="1"/>
      <c r="AW578" s="1"/>
      <c r="AX578" s="1"/>
      <c r="BE578" s="1"/>
      <c r="BF578" s="1"/>
      <c r="BG578" s="1"/>
      <c r="BK578" s="1"/>
      <c r="BL578" s="1"/>
      <c r="BM578" s="1"/>
    </row>
    <row r="579" spans="41:65">
      <c r="AO579" s="1"/>
      <c r="AP579" s="1"/>
      <c r="AQ579" s="1"/>
      <c r="AR579" s="1"/>
      <c r="AS579" s="1"/>
      <c r="AT579" s="1"/>
      <c r="AV579" s="1"/>
      <c r="AW579" s="1"/>
      <c r="AX579" s="1"/>
      <c r="BE579" s="1"/>
      <c r="BF579" s="1"/>
      <c r="BG579" s="1"/>
      <c r="BK579" s="1"/>
      <c r="BL579" s="1"/>
      <c r="BM579" s="1"/>
    </row>
    <row r="580" spans="41:65">
      <c r="AO580" s="1"/>
      <c r="AP580" s="1"/>
      <c r="AQ580" s="1"/>
      <c r="AR580" s="1"/>
      <c r="AS580" s="1"/>
      <c r="AT580" s="1"/>
      <c r="AV580" s="1"/>
      <c r="AW580" s="1"/>
      <c r="AX580" s="1"/>
      <c r="BE580" s="1"/>
      <c r="BF580" s="1"/>
      <c r="BG580" s="1"/>
      <c r="BK580" s="1"/>
      <c r="BL580" s="1"/>
      <c r="BM580" s="1"/>
    </row>
    <row r="581" spans="41:65">
      <c r="AO581" s="1"/>
      <c r="AP581" s="1"/>
      <c r="AQ581" s="1"/>
      <c r="AR581" s="1"/>
      <c r="AS581" s="1"/>
      <c r="AT581" s="1"/>
      <c r="AV581" s="1"/>
      <c r="AW581" s="1"/>
      <c r="AX581" s="1"/>
      <c r="BE581" s="1"/>
      <c r="BF581" s="1"/>
      <c r="BG581" s="1"/>
      <c r="BK581" s="1"/>
      <c r="BL581" s="1"/>
      <c r="BM581" s="1"/>
    </row>
    <row r="582" spans="41:65">
      <c r="AO582" s="1"/>
      <c r="AP582" s="1"/>
      <c r="AQ582" s="1"/>
      <c r="AR582" s="1"/>
      <c r="AS582" s="1"/>
      <c r="AT582" s="1"/>
      <c r="AV582" s="1"/>
      <c r="AW582" s="1"/>
      <c r="AX582" s="1"/>
      <c r="BE582" s="1"/>
      <c r="BF582" s="1"/>
      <c r="BG582" s="1"/>
      <c r="BK582" s="1"/>
      <c r="BL582" s="1"/>
      <c r="BM582" s="1"/>
    </row>
    <row r="583" spans="41:65">
      <c r="AO583" s="1"/>
      <c r="AP583" s="1"/>
      <c r="AQ583" s="1"/>
      <c r="AR583" s="1"/>
      <c r="AS583" s="1"/>
      <c r="AT583" s="1"/>
      <c r="AV583" s="1"/>
      <c r="AW583" s="1"/>
      <c r="AX583" s="1"/>
      <c r="BE583" s="1"/>
      <c r="BF583" s="1"/>
      <c r="BG583" s="1"/>
      <c r="BK583" s="1"/>
      <c r="BL583" s="1"/>
      <c r="BM583" s="1"/>
    </row>
    <row r="584" spans="41:65">
      <c r="AO584" s="1"/>
      <c r="AP584" s="1"/>
      <c r="AQ584" s="1"/>
      <c r="AR584" s="1"/>
      <c r="AS584" s="1"/>
      <c r="AT584" s="1"/>
      <c r="AV584" s="1"/>
      <c r="AW584" s="1"/>
      <c r="AX584" s="1"/>
      <c r="BE584" s="1"/>
      <c r="BF584" s="1"/>
      <c r="BG584" s="1"/>
      <c r="BK584" s="1"/>
      <c r="BL584" s="1"/>
      <c r="BM584" s="1"/>
    </row>
    <row r="585" spans="41:65">
      <c r="AO585" s="1"/>
      <c r="AP585" s="1"/>
      <c r="AQ585" s="1"/>
      <c r="AR585" s="1"/>
      <c r="AS585" s="1"/>
      <c r="AT585" s="1"/>
      <c r="AV585" s="1"/>
      <c r="AW585" s="1"/>
      <c r="AX585" s="1"/>
      <c r="BE585" s="1"/>
      <c r="BF585" s="1"/>
      <c r="BG585" s="1"/>
      <c r="BK585" s="1"/>
      <c r="BL585" s="1"/>
      <c r="BM585" s="1"/>
    </row>
    <row r="586" spans="41:65">
      <c r="AO586" s="1"/>
      <c r="AP586" s="1"/>
      <c r="AQ586" s="1"/>
      <c r="AR586" s="1"/>
      <c r="AS586" s="1"/>
      <c r="AT586" s="1"/>
      <c r="AV586" s="1"/>
      <c r="AW586" s="1"/>
      <c r="AX586" s="1"/>
      <c r="BE586" s="1"/>
      <c r="BF586" s="1"/>
      <c r="BG586" s="1"/>
      <c r="BK586" s="1"/>
      <c r="BL586" s="1"/>
      <c r="BM586" s="1"/>
    </row>
    <row r="587" spans="41:65">
      <c r="AO587" s="1"/>
      <c r="AP587" s="1"/>
      <c r="AQ587" s="1"/>
      <c r="AR587" s="1"/>
      <c r="AS587" s="1"/>
      <c r="AT587" s="1"/>
      <c r="AV587" s="1"/>
      <c r="AW587" s="1"/>
      <c r="AX587" s="1"/>
      <c r="BE587" s="1"/>
      <c r="BF587" s="1"/>
      <c r="BG587" s="1"/>
      <c r="BK587" s="1"/>
      <c r="BL587" s="1"/>
      <c r="BM587" s="1"/>
    </row>
    <row r="588" spans="41:65">
      <c r="AO588" s="1"/>
      <c r="AP588" s="1"/>
      <c r="AQ588" s="1"/>
      <c r="AR588" s="1"/>
      <c r="AS588" s="1"/>
      <c r="AT588" s="1"/>
      <c r="AV588" s="1"/>
      <c r="AW588" s="1"/>
      <c r="AX588" s="1"/>
      <c r="BE588" s="1"/>
      <c r="BF588" s="1"/>
      <c r="BG588" s="1"/>
      <c r="BK588" s="1"/>
      <c r="BL588" s="1"/>
      <c r="BM588" s="1"/>
    </row>
    <row r="589" spans="41:65">
      <c r="AO589" s="1"/>
      <c r="AP589" s="1"/>
      <c r="AQ589" s="1"/>
      <c r="AR589" s="1"/>
      <c r="AS589" s="1"/>
      <c r="AT589" s="1"/>
      <c r="AV589" s="1"/>
      <c r="AW589" s="1"/>
      <c r="AX589" s="1"/>
      <c r="BE589" s="1"/>
      <c r="BF589" s="1"/>
      <c r="BG589" s="1"/>
      <c r="BK589" s="1"/>
      <c r="BL589" s="1"/>
      <c r="BM589" s="1"/>
    </row>
    <row r="590" spans="41:65">
      <c r="AO590" s="1"/>
      <c r="AP590" s="1"/>
      <c r="AQ590" s="1"/>
      <c r="AR590" s="1"/>
      <c r="AS590" s="1"/>
      <c r="AT590" s="1"/>
      <c r="AV590" s="1"/>
      <c r="AW590" s="1"/>
      <c r="AX590" s="1"/>
      <c r="BE590" s="1"/>
      <c r="BF590" s="1"/>
      <c r="BG590" s="1"/>
      <c r="BK590" s="1"/>
      <c r="BL590" s="1"/>
      <c r="BM590" s="1"/>
    </row>
    <row r="591" spans="41:65">
      <c r="AO591" s="1"/>
      <c r="AP591" s="1"/>
      <c r="AQ591" s="1"/>
      <c r="AR591" s="1"/>
      <c r="AS591" s="1"/>
      <c r="AT591" s="1"/>
      <c r="AV591" s="1"/>
      <c r="AW591" s="1"/>
      <c r="AX591" s="1"/>
      <c r="BE591" s="1"/>
      <c r="BF591" s="1"/>
      <c r="BG591" s="1"/>
      <c r="BK591" s="1"/>
      <c r="BL591" s="1"/>
      <c r="BM591" s="1"/>
    </row>
    <row r="592" spans="41:65">
      <c r="AO592" s="1"/>
      <c r="AP592" s="1"/>
      <c r="AQ592" s="1"/>
      <c r="AR592" s="1"/>
      <c r="AS592" s="1"/>
      <c r="AT592" s="1"/>
      <c r="AV592" s="1"/>
      <c r="AW592" s="1"/>
      <c r="AX592" s="1"/>
      <c r="BE592" s="1"/>
      <c r="BF592" s="1"/>
      <c r="BG592" s="1"/>
      <c r="BK592" s="1"/>
      <c r="BL592" s="1"/>
      <c r="BM592" s="1"/>
    </row>
    <row r="593" spans="41:65">
      <c r="AO593" s="1"/>
      <c r="AP593" s="1"/>
      <c r="AQ593" s="1"/>
      <c r="AR593" s="1"/>
      <c r="AS593" s="1"/>
      <c r="AT593" s="1"/>
      <c r="AV593" s="1"/>
      <c r="AW593" s="1"/>
      <c r="AX593" s="1"/>
      <c r="BE593" s="1"/>
      <c r="BF593" s="1"/>
      <c r="BG593" s="1"/>
      <c r="BK593" s="1"/>
      <c r="BL593" s="1"/>
      <c r="BM593" s="1"/>
    </row>
    <row r="594" spans="41:65">
      <c r="AO594" s="1"/>
      <c r="AP594" s="1"/>
      <c r="AQ594" s="1"/>
      <c r="AR594" s="1"/>
      <c r="AS594" s="1"/>
      <c r="AT594" s="1"/>
      <c r="AV594" s="1"/>
      <c r="AW594" s="1"/>
      <c r="AX594" s="1"/>
      <c r="BE594" s="1"/>
      <c r="BF594" s="1"/>
      <c r="BG594" s="1"/>
      <c r="BK594" s="1"/>
      <c r="BL594" s="1"/>
      <c r="BM594" s="1"/>
    </row>
    <row r="595" spans="41:65">
      <c r="AO595" s="1"/>
      <c r="AP595" s="1"/>
      <c r="AQ595" s="1"/>
      <c r="AR595" s="1"/>
      <c r="AS595" s="1"/>
      <c r="AT595" s="1"/>
      <c r="AV595" s="1"/>
      <c r="AW595" s="1"/>
      <c r="AX595" s="1"/>
      <c r="BE595" s="1"/>
      <c r="BF595" s="1"/>
      <c r="BG595" s="1"/>
      <c r="BK595" s="1"/>
      <c r="BL595" s="1"/>
      <c r="BM595" s="1"/>
    </row>
    <row r="596" spans="41:65">
      <c r="AO596" s="1"/>
      <c r="AP596" s="1"/>
      <c r="AQ596" s="1"/>
      <c r="AR596" s="1"/>
      <c r="AS596" s="1"/>
      <c r="AT596" s="1"/>
      <c r="AV596" s="1"/>
      <c r="AW596" s="1"/>
      <c r="AX596" s="1"/>
      <c r="BE596" s="1"/>
      <c r="BF596" s="1"/>
      <c r="BG596" s="1"/>
      <c r="BK596" s="1"/>
      <c r="BL596" s="1"/>
      <c r="BM596" s="1"/>
    </row>
    <row r="597" spans="41:65">
      <c r="AO597" s="1"/>
      <c r="AP597" s="1"/>
      <c r="AQ597" s="1"/>
      <c r="AR597" s="1"/>
      <c r="AS597" s="1"/>
      <c r="AT597" s="1"/>
      <c r="AV597" s="1"/>
      <c r="AW597" s="1"/>
      <c r="AX597" s="1"/>
      <c r="BE597" s="1"/>
      <c r="BF597" s="1"/>
      <c r="BG597" s="1"/>
      <c r="BK597" s="1"/>
      <c r="BL597" s="1"/>
      <c r="BM597" s="1"/>
    </row>
    <row r="598" spans="41:65">
      <c r="AO598" s="1"/>
      <c r="AP598" s="1"/>
      <c r="AQ598" s="1"/>
      <c r="AR598" s="1"/>
      <c r="AS598" s="1"/>
      <c r="AT598" s="1"/>
      <c r="AV598" s="1"/>
      <c r="AW598" s="1"/>
      <c r="AX598" s="1"/>
      <c r="BE598" s="1"/>
      <c r="BF598" s="1"/>
      <c r="BG598" s="1"/>
      <c r="BK598" s="1"/>
      <c r="BL598" s="1"/>
      <c r="BM598" s="1"/>
    </row>
    <row r="599" spans="41:65">
      <c r="AO599" s="1"/>
      <c r="AP599" s="1"/>
      <c r="AQ599" s="1"/>
      <c r="AR599" s="1"/>
      <c r="AS599" s="1"/>
      <c r="AT599" s="1"/>
      <c r="AV599" s="1"/>
      <c r="AW599" s="1"/>
      <c r="AX599" s="1"/>
      <c r="BE599" s="1"/>
      <c r="BF599" s="1"/>
      <c r="BG599" s="1"/>
      <c r="BK599" s="1"/>
      <c r="BL599" s="1"/>
      <c r="BM599" s="1"/>
    </row>
    <row r="600" spans="41:65">
      <c r="AO600" s="1"/>
      <c r="AP600" s="1"/>
      <c r="AQ600" s="1"/>
      <c r="AR600" s="1"/>
      <c r="AS600" s="1"/>
      <c r="AT600" s="1"/>
      <c r="AV600" s="1"/>
      <c r="AW600" s="1"/>
      <c r="AX600" s="1"/>
      <c r="BE600" s="1"/>
      <c r="BF600" s="1"/>
      <c r="BG600" s="1"/>
      <c r="BK600" s="1"/>
      <c r="BL600" s="1"/>
      <c r="BM600" s="1"/>
    </row>
    <row r="601" spans="41:65">
      <c r="AO601" s="1"/>
      <c r="AP601" s="1"/>
      <c r="AQ601" s="1"/>
      <c r="AR601" s="1"/>
      <c r="AS601" s="1"/>
      <c r="AT601" s="1"/>
      <c r="AV601" s="1"/>
      <c r="AW601" s="1"/>
      <c r="AX601" s="1"/>
      <c r="BE601" s="1"/>
      <c r="BF601" s="1"/>
      <c r="BG601" s="1"/>
      <c r="BK601" s="1"/>
      <c r="BL601" s="1"/>
      <c r="BM601" s="1"/>
    </row>
    <row r="602" spans="41:65">
      <c r="AO602" s="1"/>
      <c r="AP602" s="1"/>
      <c r="AQ602" s="1"/>
      <c r="AR602" s="1"/>
      <c r="AS602" s="1"/>
      <c r="AT602" s="1"/>
      <c r="AV602" s="1"/>
      <c r="AW602" s="1"/>
      <c r="AX602" s="1"/>
      <c r="BE602" s="1"/>
      <c r="BF602" s="1"/>
      <c r="BG602" s="1"/>
      <c r="BK602" s="1"/>
      <c r="BL602" s="1"/>
      <c r="BM602" s="1"/>
    </row>
    <row r="603" spans="41:65">
      <c r="AO603" s="1"/>
      <c r="AP603" s="1"/>
      <c r="AQ603" s="1"/>
      <c r="AR603" s="1"/>
      <c r="AS603" s="1"/>
      <c r="AT603" s="1"/>
      <c r="AV603" s="1"/>
      <c r="AW603" s="1"/>
      <c r="AX603" s="1"/>
      <c r="BE603" s="1"/>
      <c r="BF603" s="1"/>
      <c r="BG603" s="1"/>
      <c r="BK603" s="1"/>
      <c r="BL603" s="1"/>
      <c r="BM603" s="1"/>
    </row>
    <row r="604" spans="41:65">
      <c r="AO604" s="1"/>
      <c r="AP604" s="1"/>
      <c r="AQ604" s="1"/>
      <c r="AR604" s="1"/>
      <c r="AS604" s="1"/>
      <c r="AT604" s="1"/>
      <c r="AV604" s="1"/>
      <c r="AW604" s="1"/>
      <c r="AX604" s="1"/>
      <c r="BE604" s="1"/>
      <c r="BF604" s="1"/>
      <c r="BG604" s="1"/>
      <c r="BK604" s="1"/>
      <c r="BL604" s="1"/>
      <c r="BM604" s="1"/>
    </row>
    <row r="605" spans="41:65">
      <c r="AO605" s="1"/>
      <c r="AP605" s="1"/>
      <c r="AQ605" s="1"/>
      <c r="AR605" s="1"/>
      <c r="AS605" s="1"/>
      <c r="AT605" s="1"/>
      <c r="AV605" s="1"/>
      <c r="AW605" s="1"/>
      <c r="AX605" s="1"/>
      <c r="BE605" s="1"/>
      <c r="BF605" s="1"/>
      <c r="BG605" s="1"/>
      <c r="BK605" s="1"/>
      <c r="BL605" s="1"/>
      <c r="BM605" s="1"/>
    </row>
    <row r="606" spans="41:65">
      <c r="AO606" s="1"/>
      <c r="AP606" s="1"/>
      <c r="AQ606" s="1"/>
      <c r="AR606" s="1"/>
      <c r="AS606" s="1"/>
      <c r="AT606" s="1"/>
      <c r="AV606" s="1"/>
      <c r="AW606" s="1"/>
      <c r="AX606" s="1"/>
      <c r="BE606" s="1"/>
      <c r="BF606" s="1"/>
      <c r="BG606" s="1"/>
      <c r="BK606" s="1"/>
      <c r="BL606" s="1"/>
      <c r="BM606" s="1"/>
    </row>
    <row r="607" spans="41:65">
      <c r="AO607" s="1"/>
      <c r="AP607" s="1"/>
      <c r="AQ607" s="1"/>
      <c r="AR607" s="1"/>
      <c r="AS607" s="1"/>
      <c r="AT607" s="1"/>
      <c r="AV607" s="1"/>
      <c r="AW607" s="1"/>
      <c r="AX607" s="1"/>
      <c r="BE607" s="1"/>
      <c r="BF607" s="1"/>
      <c r="BG607" s="1"/>
      <c r="BK607" s="1"/>
      <c r="BL607" s="1"/>
      <c r="BM607" s="1"/>
    </row>
    <row r="608" spans="41:65">
      <c r="AO608" s="1"/>
      <c r="AP608" s="1"/>
      <c r="AQ608" s="1"/>
      <c r="AR608" s="1"/>
      <c r="AS608" s="1"/>
      <c r="AT608" s="1"/>
      <c r="AV608" s="1"/>
      <c r="AW608" s="1"/>
      <c r="AX608" s="1"/>
      <c r="BE608" s="1"/>
      <c r="BF608" s="1"/>
      <c r="BG608" s="1"/>
      <c r="BK608" s="1"/>
      <c r="BL608" s="1"/>
      <c r="BM608" s="1"/>
    </row>
    <row r="609" spans="41:65">
      <c r="AO609" s="1"/>
      <c r="AP609" s="1"/>
      <c r="AQ609" s="1"/>
      <c r="AR609" s="1"/>
      <c r="AS609" s="1"/>
      <c r="AT609" s="1"/>
      <c r="AV609" s="1"/>
      <c r="AW609" s="1"/>
      <c r="AX609" s="1"/>
      <c r="BE609" s="1"/>
      <c r="BF609" s="1"/>
      <c r="BG609" s="1"/>
      <c r="BK609" s="1"/>
      <c r="BL609" s="1"/>
      <c r="BM609" s="1"/>
    </row>
    <row r="610" spans="41:65">
      <c r="AO610" s="1"/>
      <c r="AP610" s="1"/>
      <c r="AQ610" s="1"/>
      <c r="AR610" s="1"/>
      <c r="AS610" s="1"/>
      <c r="AT610" s="1"/>
      <c r="AV610" s="1"/>
      <c r="AW610" s="1"/>
      <c r="AX610" s="1"/>
      <c r="BE610" s="1"/>
      <c r="BF610" s="1"/>
      <c r="BG610" s="1"/>
      <c r="BK610" s="1"/>
      <c r="BL610" s="1"/>
      <c r="BM610" s="1"/>
    </row>
    <row r="611" spans="41:65">
      <c r="AO611" s="1"/>
      <c r="AP611" s="1"/>
      <c r="AQ611" s="1"/>
      <c r="AR611" s="1"/>
      <c r="AS611" s="1"/>
      <c r="AT611" s="1"/>
      <c r="AV611" s="1"/>
      <c r="AW611" s="1"/>
      <c r="AX611" s="1"/>
      <c r="BE611" s="1"/>
      <c r="BF611" s="1"/>
      <c r="BG611" s="1"/>
      <c r="BK611" s="1"/>
      <c r="BL611" s="1"/>
      <c r="BM611" s="1"/>
    </row>
    <row r="612" spans="41:65">
      <c r="AO612" s="1"/>
      <c r="AP612" s="1"/>
      <c r="AQ612" s="1"/>
      <c r="AR612" s="1"/>
      <c r="AS612" s="1"/>
      <c r="AT612" s="1"/>
      <c r="AV612" s="1"/>
      <c r="AW612" s="1"/>
      <c r="AX612" s="1"/>
      <c r="BE612" s="1"/>
      <c r="BF612" s="1"/>
      <c r="BG612" s="1"/>
      <c r="BK612" s="1"/>
      <c r="BL612" s="1"/>
      <c r="BM612" s="1"/>
    </row>
    <row r="613" spans="41:65">
      <c r="AO613" s="1"/>
      <c r="AP613" s="1"/>
      <c r="AQ613" s="1"/>
      <c r="AR613" s="1"/>
      <c r="AS613" s="1"/>
      <c r="AT613" s="1"/>
      <c r="AV613" s="1"/>
      <c r="AW613" s="1"/>
      <c r="AX613" s="1"/>
      <c r="BE613" s="1"/>
      <c r="BF613" s="1"/>
      <c r="BG613" s="1"/>
      <c r="BK613" s="1"/>
      <c r="BL613" s="1"/>
      <c r="BM613" s="1"/>
    </row>
    <row r="614" spans="41:65">
      <c r="AO614" s="1"/>
      <c r="AP614" s="1"/>
      <c r="AQ614" s="1"/>
      <c r="AR614" s="1"/>
      <c r="AS614" s="1"/>
      <c r="AT614" s="1"/>
      <c r="AV614" s="1"/>
      <c r="AW614" s="1"/>
      <c r="AX614" s="1"/>
      <c r="BE614" s="1"/>
      <c r="BF614" s="1"/>
      <c r="BG614" s="1"/>
      <c r="BK614" s="1"/>
      <c r="BL614" s="1"/>
      <c r="BM614" s="1"/>
    </row>
    <row r="615" spans="41:65">
      <c r="AO615" s="1"/>
      <c r="AP615" s="1"/>
      <c r="AQ615" s="1"/>
      <c r="AR615" s="1"/>
      <c r="AS615" s="1"/>
      <c r="AT615" s="1"/>
      <c r="AV615" s="1"/>
      <c r="AW615" s="1"/>
      <c r="AX615" s="1"/>
      <c r="BE615" s="1"/>
      <c r="BF615" s="1"/>
      <c r="BG615" s="1"/>
      <c r="BK615" s="1"/>
      <c r="BL615" s="1"/>
      <c r="BM615" s="1"/>
    </row>
    <row r="616" spans="41:65">
      <c r="AO616" s="1"/>
      <c r="AP616" s="1"/>
      <c r="AQ616" s="1"/>
      <c r="AR616" s="1"/>
      <c r="AS616" s="1"/>
      <c r="AT616" s="1"/>
      <c r="AV616" s="1"/>
      <c r="AW616" s="1"/>
      <c r="AX616" s="1"/>
      <c r="BE616" s="1"/>
      <c r="BF616" s="1"/>
      <c r="BG616" s="1"/>
      <c r="BK616" s="1"/>
      <c r="BL616" s="1"/>
      <c r="BM616" s="1"/>
    </row>
    <row r="617" spans="41:65">
      <c r="AO617" s="1"/>
      <c r="AP617" s="1"/>
      <c r="AQ617" s="1"/>
      <c r="AR617" s="1"/>
      <c r="AS617" s="1"/>
      <c r="AT617" s="1"/>
      <c r="AV617" s="1"/>
      <c r="AW617" s="1"/>
      <c r="AX617" s="1"/>
      <c r="BE617" s="1"/>
      <c r="BF617" s="1"/>
      <c r="BG617" s="1"/>
      <c r="BK617" s="1"/>
      <c r="BL617" s="1"/>
      <c r="BM617" s="1"/>
    </row>
    <row r="618" spans="41:65">
      <c r="AO618" s="1"/>
      <c r="AP618" s="1"/>
      <c r="AQ618" s="1"/>
      <c r="AR618" s="1"/>
      <c r="AS618" s="1"/>
      <c r="AT618" s="1"/>
      <c r="AV618" s="1"/>
      <c r="AW618" s="1"/>
      <c r="AX618" s="1"/>
      <c r="BE618" s="1"/>
      <c r="BF618" s="1"/>
      <c r="BG618" s="1"/>
      <c r="BK618" s="1"/>
      <c r="BL618" s="1"/>
      <c r="BM618" s="1"/>
    </row>
    <row r="619" spans="41:65">
      <c r="AO619" s="1"/>
      <c r="AP619" s="1"/>
      <c r="AQ619" s="1"/>
      <c r="AR619" s="1"/>
      <c r="AS619" s="1"/>
      <c r="AT619" s="1"/>
      <c r="AV619" s="1"/>
      <c r="AW619" s="1"/>
      <c r="AX619" s="1"/>
      <c r="BE619" s="1"/>
      <c r="BF619" s="1"/>
      <c r="BG619" s="1"/>
      <c r="BK619" s="1"/>
      <c r="BL619" s="1"/>
      <c r="BM619" s="1"/>
    </row>
    <row r="620" spans="41:65">
      <c r="AO620" s="1"/>
      <c r="AP620" s="1"/>
      <c r="AQ620" s="1"/>
      <c r="AR620" s="1"/>
      <c r="AS620" s="1"/>
      <c r="AT620" s="1"/>
      <c r="AV620" s="1"/>
      <c r="AW620" s="1"/>
      <c r="AX620" s="1"/>
      <c r="BE620" s="1"/>
      <c r="BF620" s="1"/>
      <c r="BG620" s="1"/>
      <c r="BK620" s="1"/>
      <c r="BL620" s="1"/>
      <c r="BM620" s="1"/>
    </row>
    <row r="621" spans="41:65">
      <c r="AO621" s="1"/>
      <c r="AP621" s="1"/>
      <c r="AQ621" s="1"/>
      <c r="AR621" s="1"/>
      <c r="AS621" s="1"/>
      <c r="AT621" s="1"/>
      <c r="AV621" s="1"/>
      <c r="AW621" s="1"/>
      <c r="AX621" s="1"/>
      <c r="BE621" s="1"/>
      <c r="BF621" s="1"/>
      <c r="BG621" s="1"/>
      <c r="BK621" s="1"/>
      <c r="BL621" s="1"/>
      <c r="BM621" s="1"/>
    </row>
    <row r="622" spans="41:65">
      <c r="AO622" s="1"/>
      <c r="AP622" s="1"/>
      <c r="AQ622" s="1"/>
      <c r="AR622" s="1"/>
      <c r="AS622" s="1"/>
      <c r="AT622" s="1"/>
      <c r="AV622" s="1"/>
      <c r="AW622" s="1"/>
      <c r="AX622" s="1"/>
      <c r="BE622" s="1"/>
      <c r="BF622" s="1"/>
      <c r="BG622" s="1"/>
      <c r="BK622" s="1"/>
      <c r="BL622" s="1"/>
      <c r="BM622" s="1"/>
    </row>
    <row r="623" spans="41:65">
      <c r="AO623" s="1"/>
      <c r="AP623" s="1"/>
      <c r="AQ623" s="1"/>
      <c r="AR623" s="1"/>
      <c r="AS623" s="1"/>
      <c r="AT623" s="1"/>
      <c r="AV623" s="1"/>
      <c r="AW623" s="1"/>
      <c r="AX623" s="1"/>
      <c r="BE623" s="1"/>
      <c r="BF623" s="1"/>
      <c r="BG623" s="1"/>
      <c r="BK623" s="1"/>
      <c r="BL623" s="1"/>
      <c r="BM623" s="1"/>
    </row>
    <row r="624" spans="41:65">
      <c r="AO624" s="1"/>
      <c r="AP624" s="1"/>
      <c r="AQ624" s="1"/>
      <c r="AR624" s="1"/>
      <c r="AS624" s="1"/>
      <c r="AT624" s="1"/>
      <c r="AV624" s="1"/>
      <c r="AW624" s="1"/>
      <c r="AX624" s="1"/>
      <c r="BE624" s="1"/>
      <c r="BF624" s="1"/>
      <c r="BG624" s="1"/>
      <c r="BK624" s="1"/>
      <c r="BL624" s="1"/>
      <c r="BM624" s="1"/>
    </row>
    <row r="625" spans="41:65">
      <c r="AO625" s="1"/>
      <c r="AP625" s="1"/>
      <c r="AQ625" s="1"/>
      <c r="AR625" s="1"/>
      <c r="AS625" s="1"/>
      <c r="AT625" s="1"/>
      <c r="AV625" s="1"/>
      <c r="AW625" s="1"/>
      <c r="AX625" s="1"/>
      <c r="BE625" s="1"/>
      <c r="BF625" s="1"/>
      <c r="BG625" s="1"/>
      <c r="BK625" s="1"/>
      <c r="BL625" s="1"/>
      <c r="BM625" s="1"/>
    </row>
    <row r="626" spans="41:65">
      <c r="AO626" s="1"/>
      <c r="AP626" s="1"/>
      <c r="AQ626" s="1"/>
      <c r="AR626" s="1"/>
      <c r="AS626" s="1"/>
      <c r="AT626" s="1"/>
      <c r="AV626" s="1"/>
      <c r="AW626" s="1"/>
      <c r="AX626" s="1"/>
      <c r="BE626" s="1"/>
      <c r="BF626" s="1"/>
      <c r="BG626" s="1"/>
      <c r="BK626" s="1"/>
      <c r="BL626" s="1"/>
      <c r="BM626" s="1"/>
    </row>
    <row r="627" spans="41:65">
      <c r="AO627" s="1"/>
      <c r="AP627" s="1"/>
      <c r="AQ627" s="1"/>
      <c r="AR627" s="1"/>
      <c r="AS627" s="1"/>
      <c r="AT627" s="1"/>
      <c r="AV627" s="1"/>
      <c r="AW627" s="1"/>
      <c r="AX627" s="1"/>
      <c r="BE627" s="1"/>
      <c r="BF627" s="1"/>
      <c r="BG627" s="1"/>
      <c r="BK627" s="1"/>
      <c r="BL627" s="1"/>
      <c r="BM627" s="1"/>
    </row>
    <row r="628" spans="41:65">
      <c r="AO628" s="1"/>
      <c r="AP628" s="1"/>
      <c r="AQ628" s="1"/>
      <c r="AR628" s="1"/>
      <c r="AS628" s="1"/>
      <c r="AT628" s="1"/>
      <c r="AV628" s="1"/>
      <c r="AW628" s="1"/>
      <c r="AX628" s="1"/>
      <c r="BE628" s="1"/>
      <c r="BF628" s="1"/>
      <c r="BG628" s="1"/>
      <c r="BK628" s="1"/>
      <c r="BL628" s="1"/>
      <c r="BM628" s="1"/>
    </row>
    <row r="629" spans="41:65">
      <c r="AO629" s="1"/>
      <c r="AP629" s="1"/>
      <c r="AQ629" s="1"/>
      <c r="AR629" s="1"/>
      <c r="AS629" s="1"/>
      <c r="AT629" s="1"/>
      <c r="AV629" s="1"/>
      <c r="AW629" s="1"/>
      <c r="AX629" s="1"/>
      <c r="BE629" s="1"/>
      <c r="BF629" s="1"/>
      <c r="BG629" s="1"/>
      <c r="BK629" s="1"/>
      <c r="BL629" s="1"/>
      <c r="BM629" s="1"/>
    </row>
    <row r="630" spans="41:65">
      <c r="AO630" s="1"/>
      <c r="AP630" s="1"/>
      <c r="AQ630" s="1"/>
      <c r="AR630" s="1"/>
      <c r="AS630" s="1"/>
      <c r="AT630" s="1"/>
      <c r="AV630" s="1"/>
      <c r="AW630" s="1"/>
      <c r="AX630" s="1"/>
      <c r="BE630" s="1"/>
      <c r="BF630" s="1"/>
      <c r="BG630" s="1"/>
      <c r="BK630" s="1"/>
      <c r="BL630" s="1"/>
      <c r="BM630" s="1"/>
    </row>
    <row r="631" spans="41:65">
      <c r="AO631" s="1"/>
      <c r="AP631" s="1"/>
      <c r="AQ631" s="1"/>
      <c r="AR631" s="1"/>
      <c r="AS631" s="1"/>
      <c r="AT631" s="1"/>
      <c r="AV631" s="1"/>
      <c r="AW631" s="1"/>
      <c r="AX631" s="1"/>
      <c r="BE631" s="1"/>
      <c r="BF631" s="1"/>
      <c r="BG631" s="1"/>
      <c r="BK631" s="1"/>
      <c r="BL631" s="1"/>
      <c r="BM631" s="1"/>
    </row>
    <row r="632" spans="41:65">
      <c r="AO632" s="1"/>
      <c r="AP632" s="1"/>
      <c r="AQ632" s="1"/>
      <c r="AR632" s="1"/>
      <c r="AS632" s="1"/>
      <c r="AT632" s="1"/>
      <c r="AV632" s="1"/>
      <c r="AW632" s="1"/>
      <c r="AX632" s="1"/>
      <c r="BE632" s="1"/>
      <c r="BF632" s="1"/>
      <c r="BG632" s="1"/>
      <c r="BK632" s="1"/>
      <c r="BL632" s="1"/>
      <c r="BM632" s="1"/>
    </row>
    <row r="633" spans="41:65">
      <c r="AO633" s="1"/>
      <c r="AP633" s="1"/>
      <c r="AQ633" s="1"/>
      <c r="AR633" s="1"/>
      <c r="AS633" s="1"/>
      <c r="AT633" s="1"/>
      <c r="AV633" s="1"/>
      <c r="AW633" s="1"/>
      <c r="AX633" s="1"/>
      <c r="BE633" s="1"/>
      <c r="BF633" s="1"/>
      <c r="BG633" s="1"/>
      <c r="BK633" s="1"/>
      <c r="BL633" s="1"/>
      <c r="BM633" s="1"/>
    </row>
    <row r="634" spans="41:65">
      <c r="AO634" s="1"/>
      <c r="AP634" s="1"/>
      <c r="AQ634" s="1"/>
      <c r="AR634" s="1"/>
      <c r="AS634" s="1"/>
      <c r="AT634" s="1"/>
      <c r="AV634" s="1"/>
      <c r="AW634" s="1"/>
      <c r="AX634" s="1"/>
      <c r="BE634" s="1"/>
      <c r="BF634" s="1"/>
      <c r="BG634" s="1"/>
      <c r="BK634" s="1"/>
      <c r="BL634" s="1"/>
      <c r="BM634" s="1"/>
    </row>
    <row r="635" spans="41:65">
      <c r="AO635" s="1"/>
      <c r="AP635" s="1"/>
      <c r="AQ635" s="1"/>
      <c r="AR635" s="1"/>
      <c r="AS635" s="1"/>
      <c r="AT635" s="1"/>
      <c r="AV635" s="1"/>
      <c r="AW635" s="1"/>
      <c r="AX635" s="1"/>
      <c r="BE635" s="1"/>
      <c r="BF635" s="1"/>
      <c r="BG635" s="1"/>
      <c r="BK635" s="1"/>
      <c r="BL635" s="1"/>
      <c r="BM635" s="1"/>
    </row>
    <row r="636" spans="41:65">
      <c r="AO636" s="1"/>
      <c r="AP636" s="1"/>
      <c r="AQ636" s="1"/>
      <c r="AR636" s="1"/>
      <c r="AS636" s="1"/>
      <c r="AT636" s="1"/>
      <c r="AV636" s="1"/>
      <c r="AW636" s="1"/>
      <c r="AX636" s="1"/>
      <c r="BE636" s="1"/>
      <c r="BF636" s="1"/>
      <c r="BG636" s="1"/>
      <c r="BK636" s="1"/>
      <c r="BL636" s="1"/>
      <c r="BM636" s="1"/>
    </row>
    <row r="637" spans="41:65">
      <c r="AO637" s="1"/>
      <c r="AP637" s="1"/>
      <c r="AQ637" s="1"/>
      <c r="AR637" s="1"/>
      <c r="AS637" s="1"/>
      <c r="AT637" s="1"/>
      <c r="AV637" s="1"/>
      <c r="AW637" s="1"/>
      <c r="AX637" s="1"/>
      <c r="BE637" s="1"/>
      <c r="BF637" s="1"/>
      <c r="BG637" s="1"/>
      <c r="BK637" s="1"/>
      <c r="BL637" s="1"/>
      <c r="BM637" s="1"/>
    </row>
    <row r="638" spans="41:65">
      <c r="AO638" s="1"/>
      <c r="AP638" s="1"/>
      <c r="AQ638" s="1"/>
      <c r="AR638" s="1"/>
      <c r="AS638" s="1"/>
      <c r="AT638" s="1"/>
      <c r="AV638" s="1"/>
      <c r="AW638" s="1"/>
      <c r="AX638" s="1"/>
      <c r="BE638" s="1"/>
      <c r="BF638" s="1"/>
      <c r="BG638" s="1"/>
      <c r="BK638" s="1"/>
      <c r="BL638" s="1"/>
      <c r="BM638" s="1"/>
    </row>
    <row r="639" spans="41:65">
      <c r="AO639" s="1"/>
      <c r="AP639" s="1"/>
      <c r="AQ639" s="1"/>
      <c r="AR639" s="1"/>
      <c r="AS639" s="1"/>
      <c r="AT639" s="1"/>
      <c r="AV639" s="1"/>
      <c r="AW639" s="1"/>
      <c r="AX639" s="1"/>
      <c r="BE639" s="1"/>
      <c r="BF639" s="1"/>
      <c r="BG639" s="1"/>
      <c r="BK639" s="1"/>
      <c r="BL639" s="1"/>
      <c r="BM639" s="1"/>
    </row>
    <row r="640" spans="41:65">
      <c r="AO640" s="1"/>
      <c r="AP640" s="1"/>
      <c r="AQ640" s="1"/>
      <c r="AR640" s="1"/>
      <c r="AS640" s="1"/>
      <c r="AT640" s="1"/>
      <c r="AV640" s="1"/>
      <c r="AW640" s="1"/>
      <c r="AX640" s="1"/>
      <c r="BE640" s="1"/>
      <c r="BF640" s="1"/>
      <c r="BG640" s="1"/>
      <c r="BK640" s="1"/>
      <c r="BL640" s="1"/>
      <c r="BM640" s="1"/>
    </row>
    <row r="641" spans="41:65">
      <c r="AO641" s="1"/>
      <c r="AP641" s="1"/>
      <c r="AQ641" s="1"/>
      <c r="AR641" s="1"/>
      <c r="AS641" s="1"/>
      <c r="AT641" s="1"/>
      <c r="AV641" s="1"/>
      <c r="AW641" s="1"/>
      <c r="AX641" s="1"/>
      <c r="BE641" s="1"/>
      <c r="BF641" s="1"/>
      <c r="BG641" s="1"/>
      <c r="BK641" s="1"/>
      <c r="BL641" s="1"/>
      <c r="BM641" s="1"/>
    </row>
    <row r="642" spans="41:65">
      <c r="AO642" s="1"/>
      <c r="AP642" s="1"/>
      <c r="AQ642" s="1"/>
      <c r="AR642" s="1"/>
      <c r="AS642" s="1"/>
      <c r="AT642" s="1"/>
      <c r="AV642" s="1"/>
      <c r="AW642" s="1"/>
      <c r="AX642" s="1"/>
      <c r="BE642" s="1"/>
      <c r="BF642" s="1"/>
      <c r="BG642" s="1"/>
      <c r="BK642" s="1"/>
      <c r="BL642" s="1"/>
      <c r="BM642" s="1"/>
    </row>
    <row r="643" spans="41:65">
      <c r="AO643" s="1"/>
      <c r="AP643" s="1"/>
      <c r="AQ643" s="1"/>
      <c r="AR643" s="1"/>
      <c r="AS643" s="1"/>
      <c r="AT643" s="1"/>
      <c r="AV643" s="1"/>
      <c r="AW643" s="1"/>
      <c r="AX643" s="1"/>
      <c r="BE643" s="1"/>
      <c r="BF643" s="1"/>
      <c r="BG643" s="1"/>
      <c r="BK643" s="1"/>
      <c r="BL643" s="1"/>
      <c r="BM643" s="1"/>
    </row>
    <row r="644" spans="41:65">
      <c r="AO644" s="1"/>
      <c r="AP644" s="1"/>
      <c r="AQ644" s="1"/>
      <c r="AR644" s="1"/>
      <c r="AS644" s="1"/>
      <c r="AT644" s="1"/>
      <c r="AV644" s="1"/>
      <c r="AW644" s="1"/>
      <c r="AX644" s="1"/>
      <c r="BE644" s="1"/>
      <c r="BF644" s="1"/>
      <c r="BG644" s="1"/>
      <c r="BK644" s="1"/>
      <c r="BL644" s="1"/>
      <c r="BM644" s="1"/>
    </row>
    <row r="645" spans="41:65">
      <c r="AO645" s="1"/>
      <c r="AP645" s="1"/>
      <c r="AQ645" s="1"/>
      <c r="AR645" s="1"/>
      <c r="AS645" s="1"/>
      <c r="AT645" s="1"/>
      <c r="AV645" s="1"/>
      <c r="AW645" s="1"/>
      <c r="AX645" s="1"/>
      <c r="BE645" s="1"/>
      <c r="BF645" s="1"/>
      <c r="BG645" s="1"/>
      <c r="BK645" s="1"/>
      <c r="BL645" s="1"/>
      <c r="BM645" s="1"/>
    </row>
    <row r="646" spans="41:65">
      <c r="AO646" s="1"/>
      <c r="AP646" s="1"/>
      <c r="AQ646" s="1"/>
      <c r="AR646" s="1"/>
      <c r="AS646" s="1"/>
      <c r="AT646" s="1"/>
      <c r="AV646" s="1"/>
      <c r="AW646" s="1"/>
      <c r="AX646" s="1"/>
      <c r="BE646" s="1"/>
      <c r="BF646" s="1"/>
      <c r="BG646" s="1"/>
      <c r="BK646" s="1"/>
      <c r="BL646" s="1"/>
      <c r="BM646" s="1"/>
    </row>
    <row r="647" spans="41:65">
      <c r="AO647" s="1"/>
      <c r="AP647" s="1"/>
      <c r="AQ647" s="1"/>
      <c r="AR647" s="1"/>
      <c r="AS647" s="1"/>
      <c r="AT647" s="1"/>
      <c r="AV647" s="1"/>
      <c r="AW647" s="1"/>
      <c r="AX647" s="1"/>
      <c r="BE647" s="1"/>
      <c r="BF647" s="1"/>
      <c r="BG647" s="1"/>
      <c r="BK647" s="1"/>
      <c r="BL647" s="1"/>
      <c r="BM647" s="1"/>
    </row>
    <row r="648" spans="41:65">
      <c r="AO648" s="1"/>
      <c r="AP648" s="1"/>
      <c r="AQ648" s="1"/>
      <c r="AR648" s="1"/>
      <c r="AS648" s="1"/>
      <c r="AT648" s="1"/>
      <c r="AV648" s="1"/>
      <c r="AW648" s="1"/>
      <c r="AX648" s="1"/>
      <c r="BE648" s="1"/>
      <c r="BF648" s="1"/>
      <c r="BG648" s="1"/>
      <c r="BK648" s="1"/>
      <c r="BL648" s="1"/>
      <c r="BM648" s="1"/>
    </row>
    <row r="649" spans="41:65">
      <c r="AO649" s="1"/>
      <c r="AP649" s="1"/>
      <c r="AQ649" s="1"/>
      <c r="AR649" s="1"/>
      <c r="AS649" s="1"/>
      <c r="AT649" s="1"/>
      <c r="AV649" s="1"/>
      <c r="AW649" s="1"/>
      <c r="AX649" s="1"/>
      <c r="BE649" s="1"/>
      <c r="BF649" s="1"/>
      <c r="BG649" s="1"/>
      <c r="BK649" s="1"/>
      <c r="BL649" s="1"/>
      <c r="BM649" s="1"/>
    </row>
    <row r="650" spans="41:65">
      <c r="AO650" s="1"/>
      <c r="AP650" s="1"/>
      <c r="AQ650" s="1"/>
      <c r="AR650" s="1"/>
      <c r="AS650" s="1"/>
      <c r="AT650" s="1"/>
      <c r="AV650" s="1"/>
      <c r="AW650" s="1"/>
      <c r="AX650" s="1"/>
      <c r="BE650" s="1"/>
      <c r="BF650" s="1"/>
      <c r="BG650" s="1"/>
      <c r="BK650" s="1"/>
      <c r="BL650" s="1"/>
      <c r="BM650" s="1"/>
    </row>
    <row r="651" spans="41:65">
      <c r="AO651" s="1"/>
      <c r="AP651" s="1"/>
      <c r="AQ651" s="1"/>
      <c r="AR651" s="1"/>
      <c r="AS651" s="1"/>
      <c r="AT651" s="1"/>
      <c r="AV651" s="1"/>
      <c r="AW651" s="1"/>
      <c r="AX651" s="1"/>
      <c r="BE651" s="1"/>
      <c r="BF651" s="1"/>
      <c r="BG651" s="1"/>
      <c r="BK651" s="1"/>
      <c r="BL651" s="1"/>
      <c r="BM651" s="1"/>
    </row>
    <row r="652" spans="41:65">
      <c r="AO652" s="1"/>
      <c r="AP652" s="1"/>
      <c r="AQ652" s="1"/>
      <c r="AR652" s="1"/>
      <c r="AS652" s="1"/>
      <c r="AT652" s="1"/>
      <c r="AV652" s="1"/>
      <c r="AW652" s="1"/>
      <c r="AX652" s="1"/>
      <c r="BE652" s="1"/>
      <c r="BF652" s="1"/>
      <c r="BG652" s="1"/>
      <c r="BK652" s="1"/>
      <c r="BL652" s="1"/>
      <c r="BM652" s="1"/>
    </row>
    <row r="653" spans="41:65">
      <c r="AO653" s="1"/>
      <c r="AP653" s="1"/>
      <c r="AQ653" s="1"/>
      <c r="AR653" s="1"/>
      <c r="AS653" s="1"/>
      <c r="AT653" s="1"/>
      <c r="AV653" s="1"/>
      <c r="AW653" s="1"/>
      <c r="AX653" s="1"/>
      <c r="BE653" s="1"/>
      <c r="BF653" s="1"/>
      <c r="BG653" s="1"/>
      <c r="BK653" s="1"/>
      <c r="BL653" s="1"/>
      <c r="BM653" s="1"/>
    </row>
    <row r="654" spans="41:65">
      <c r="AO654" s="1"/>
      <c r="AP654" s="1"/>
      <c r="AQ654" s="1"/>
      <c r="AR654" s="1"/>
      <c r="AS654" s="1"/>
      <c r="AT654" s="1"/>
      <c r="AV654" s="1"/>
      <c r="AW654" s="1"/>
      <c r="AX654" s="1"/>
      <c r="BE654" s="1"/>
      <c r="BF654" s="1"/>
      <c r="BG654" s="1"/>
      <c r="BK654" s="1"/>
      <c r="BL654" s="1"/>
      <c r="BM654" s="1"/>
    </row>
    <row r="655" spans="41:65">
      <c r="AO655" s="1"/>
      <c r="AP655" s="1"/>
      <c r="AQ655" s="1"/>
      <c r="AR655" s="1"/>
      <c r="AS655" s="1"/>
      <c r="AT655" s="1"/>
      <c r="AV655" s="1"/>
      <c r="AW655" s="1"/>
      <c r="AX655" s="1"/>
      <c r="BE655" s="1"/>
      <c r="BF655" s="1"/>
      <c r="BG655" s="1"/>
      <c r="BK655" s="1"/>
      <c r="BL655" s="1"/>
      <c r="BM655" s="1"/>
    </row>
    <row r="656" spans="41:65">
      <c r="AO656" s="1"/>
      <c r="AP656" s="1"/>
      <c r="AQ656" s="1"/>
      <c r="AR656" s="1"/>
      <c r="AS656" s="1"/>
      <c r="AT656" s="1"/>
      <c r="AV656" s="1"/>
      <c r="AW656" s="1"/>
      <c r="AX656" s="1"/>
      <c r="BE656" s="1"/>
      <c r="BF656" s="1"/>
      <c r="BG656" s="1"/>
      <c r="BK656" s="1"/>
      <c r="BL656" s="1"/>
      <c r="BM656" s="1"/>
    </row>
    <row r="657" spans="41:65">
      <c r="AO657" s="1"/>
      <c r="AP657" s="1"/>
      <c r="AQ657" s="1"/>
      <c r="AR657" s="1"/>
      <c r="AS657" s="1"/>
      <c r="AT657" s="1"/>
      <c r="AV657" s="1"/>
      <c r="AW657" s="1"/>
      <c r="AX657" s="1"/>
      <c r="BE657" s="1"/>
      <c r="BF657" s="1"/>
      <c r="BG657" s="1"/>
      <c r="BK657" s="1"/>
      <c r="BL657" s="1"/>
      <c r="BM657" s="1"/>
    </row>
    <row r="658" spans="41:65">
      <c r="AO658" s="1"/>
      <c r="AP658" s="1"/>
      <c r="AQ658" s="1"/>
      <c r="AR658" s="1"/>
      <c r="AS658" s="1"/>
      <c r="AT658" s="1"/>
      <c r="AV658" s="1"/>
      <c r="AW658" s="1"/>
      <c r="AX658" s="1"/>
      <c r="BE658" s="1"/>
      <c r="BF658" s="1"/>
      <c r="BG658" s="1"/>
      <c r="BK658" s="1"/>
      <c r="BL658" s="1"/>
      <c r="BM658" s="1"/>
    </row>
    <row r="659" spans="41:65">
      <c r="AO659" s="1"/>
      <c r="AP659" s="1"/>
      <c r="AQ659" s="1"/>
      <c r="AR659" s="1"/>
      <c r="AS659" s="1"/>
      <c r="AT659" s="1"/>
      <c r="AV659" s="1"/>
      <c r="AW659" s="1"/>
      <c r="AX659" s="1"/>
      <c r="BE659" s="1"/>
      <c r="BF659" s="1"/>
      <c r="BG659" s="1"/>
      <c r="BK659" s="1"/>
      <c r="BL659" s="1"/>
      <c r="BM659" s="1"/>
    </row>
    <row r="660" spans="41:65">
      <c r="AO660" s="1"/>
      <c r="AP660" s="1"/>
      <c r="AQ660" s="1"/>
      <c r="AR660" s="1"/>
      <c r="AS660" s="1"/>
      <c r="AT660" s="1"/>
      <c r="AV660" s="1"/>
      <c r="AW660" s="1"/>
      <c r="AX660" s="1"/>
      <c r="BE660" s="1"/>
      <c r="BF660" s="1"/>
      <c r="BG660" s="1"/>
      <c r="BK660" s="1"/>
      <c r="BL660" s="1"/>
      <c r="BM660" s="1"/>
    </row>
    <row r="661" spans="41:65">
      <c r="AO661" s="1"/>
      <c r="AP661" s="1"/>
      <c r="AQ661" s="1"/>
      <c r="AR661" s="1"/>
      <c r="AS661" s="1"/>
      <c r="AT661" s="1"/>
      <c r="AV661" s="1"/>
      <c r="AW661" s="1"/>
      <c r="AX661" s="1"/>
      <c r="BE661" s="1"/>
      <c r="BF661" s="1"/>
      <c r="BG661" s="1"/>
      <c r="BK661" s="1"/>
      <c r="BL661" s="1"/>
      <c r="BM661" s="1"/>
    </row>
    <row r="662" spans="41:65">
      <c r="AO662" s="1"/>
      <c r="AP662" s="1"/>
      <c r="AQ662" s="1"/>
      <c r="AR662" s="1"/>
      <c r="AS662" s="1"/>
      <c r="AT662" s="1"/>
      <c r="AV662" s="1"/>
      <c r="AW662" s="1"/>
      <c r="AX662" s="1"/>
      <c r="BE662" s="1"/>
      <c r="BF662" s="1"/>
      <c r="BG662" s="1"/>
      <c r="BK662" s="1"/>
      <c r="BL662" s="1"/>
      <c r="BM662" s="1"/>
    </row>
    <row r="663" spans="41:65">
      <c r="AO663" s="1"/>
      <c r="AP663" s="1"/>
      <c r="AQ663" s="1"/>
      <c r="AR663" s="1"/>
      <c r="AS663" s="1"/>
      <c r="AT663" s="1"/>
      <c r="AV663" s="1"/>
      <c r="AW663" s="1"/>
      <c r="AX663" s="1"/>
      <c r="BE663" s="1"/>
      <c r="BF663" s="1"/>
      <c r="BG663" s="1"/>
      <c r="BK663" s="1"/>
      <c r="BL663" s="1"/>
      <c r="BM663" s="1"/>
    </row>
    <row r="664" spans="41:65">
      <c r="AO664" s="1"/>
      <c r="AP664" s="1"/>
      <c r="AQ664" s="1"/>
      <c r="AR664" s="1"/>
      <c r="AS664" s="1"/>
      <c r="AT664" s="1"/>
      <c r="AV664" s="1"/>
      <c r="AW664" s="1"/>
      <c r="AX664" s="1"/>
      <c r="BE664" s="1"/>
      <c r="BF664" s="1"/>
      <c r="BG664" s="1"/>
      <c r="BK664" s="1"/>
      <c r="BL664" s="1"/>
      <c r="BM664" s="1"/>
    </row>
    <row r="665" spans="41:65">
      <c r="AO665" s="1"/>
      <c r="AP665" s="1"/>
      <c r="AQ665" s="1"/>
      <c r="AR665" s="1"/>
      <c r="AS665" s="1"/>
      <c r="AT665" s="1"/>
      <c r="AV665" s="1"/>
      <c r="AW665" s="1"/>
      <c r="AX665" s="1"/>
      <c r="BE665" s="1"/>
      <c r="BF665" s="1"/>
      <c r="BG665" s="1"/>
      <c r="BK665" s="1"/>
      <c r="BL665" s="1"/>
      <c r="BM665" s="1"/>
    </row>
    <row r="666" spans="41:65">
      <c r="AO666" s="1"/>
      <c r="AP666" s="1"/>
      <c r="AQ666" s="1"/>
      <c r="AR666" s="1"/>
      <c r="AS666" s="1"/>
      <c r="AT666" s="1"/>
      <c r="AV666" s="1"/>
      <c r="AW666" s="1"/>
      <c r="AX666" s="1"/>
      <c r="BE666" s="1"/>
      <c r="BF666" s="1"/>
      <c r="BG666" s="1"/>
      <c r="BK666" s="1"/>
      <c r="BL666" s="1"/>
      <c r="BM666" s="1"/>
    </row>
    <row r="667" spans="41:65">
      <c r="AO667" s="1"/>
      <c r="AP667" s="1"/>
      <c r="AQ667" s="1"/>
      <c r="AR667" s="1"/>
      <c r="AS667" s="1"/>
      <c r="AT667" s="1"/>
      <c r="AV667" s="1"/>
      <c r="AW667" s="1"/>
      <c r="AX667" s="1"/>
      <c r="BE667" s="1"/>
      <c r="BF667" s="1"/>
      <c r="BG667" s="1"/>
      <c r="BK667" s="1"/>
      <c r="BL667" s="1"/>
      <c r="BM667" s="1"/>
    </row>
    <row r="668" spans="41:65">
      <c r="AO668" s="1"/>
      <c r="AP668" s="1"/>
      <c r="AQ668" s="1"/>
      <c r="AR668" s="1"/>
      <c r="AS668" s="1"/>
      <c r="AT668" s="1"/>
      <c r="AV668" s="1"/>
      <c r="AW668" s="1"/>
      <c r="AX668" s="1"/>
      <c r="BE668" s="1"/>
      <c r="BF668" s="1"/>
      <c r="BG668" s="1"/>
      <c r="BK668" s="1"/>
      <c r="BL668" s="1"/>
      <c r="BM668" s="1"/>
    </row>
    <row r="669" spans="41:65">
      <c r="AO669" s="1"/>
      <c r="AP669" s="1"/>
      <c r="AQ669" s="1"/>
      <c r="AR669" s="1"/>
      <c r="AS669" s="1"/>
      <c r="AT669" s="1"/>
      <c r="AV669" s="1"/>
      <c r="AW669" s="1"/>
      <c r="AX669" s="1"/>
      <c r="BE669" s="1"/>
      <c r="BF669" s="1"/>
      <c r="BG669" s="1"/>
      <c r="BK669" s="1"/>
      <c r="BL669" s="1"/>
      <c r="BM669" s="1"/>
    </row>
    <row r="670" spans="41:65">
      <c r="AO670" s="1"/>
      <c r="AP670" s="1"/>
      <c r="AQ670" s="1"/>
      <c r="AR670" s="1"/>
      <c r="AS670" s="1"/>
      <c r="AT670" s="1"/>
      <c r="AV670" s="1"/>
      <c r="AW670" s="1"/>
      <c r="AX670" s="1"/>
      <c r="BE670" s="1"/>
      <c r="BF670" s="1"/>
      <c r="BG670" s="1"/>
      <c r="BK670" s="1"/>
      <c r="BL670" s="1"/>
      <c r="BM670" s="1"/>
    </row>
    <row r="671" spans="41:65">
      <c r="AO671" s="1"/>
      <c r="AP671" s="1"/>
      <c r="AQ671" s="1"/>
      <c r="AR671" s="1"/>
      <c r="AS671" s="1"/>
      <c r="AT671" s="1"/>
      <c r="AV671" s="1"/>
      <c r="AW671" s="1"/>
      <c r="AX671" s="1"/>
      <c r="BE671" s="1"/>
      <c r="BF671" s="1"/>
      <c r="BG671" s="1"/>
      <c r="BK671" s="1"/>
      <c r="BL671" s="1"/>
      <c r="BM671" s="1"/>
    </row>
    <row r="672" spans="41:65">
      <c r="AO672" s="1"/>
      <c r="AP672" s="1"/>
      <c r="AQ672" s="1"/>
      <c r="AR672" s="1"/>
      <c r="AS672" s="1"/>
      <c r="AT672" s="1"/>
      <c r="AV672" s="1"/>
      <c r="AW672" s="1"/>
      <c r="AX672" s="1"/>
      <c r="BE672" s="1"/>
      <c r="BF672" s="1"/>
      <c r="BG672" s="1"/>
      <c r="BK672" s="1"/>
      <c r="BL672" s="1"/>
      <c r="BM672" s="1"/>
    </row>
    <row r="673" spans="41:65">
      <c r="AO673" s="1"/>
      <c r="AP673" s="1"/>
      <c r="AQ673" s="1"/>
      <c r="AR673" s="1"/>
      <c r="AS673" s="1"/>
      <c r="AT673" s="1"/>
      <c r="AV673" s="1"/>
      <c r="AW673" s="1"/>
      <c r="AX673" s="1"/>
      <c r="BE673" s="1"/>
      <c r="BF673" s="1"/>
      <c r="BG673" s="1"/>
      <c r="BK673" s="1"/>
      <c r="BL673" s="1"/>
      <c r="BM673" s="1"/>
    </row>
    <row r="674" spans="41:65">
      <c r="AO674" s="1"/>
      <c r="AP674" s="1"/>
      <c r="AQ674" s="1"/>
      <c r="AR674" s="1"/>
      <c r="AS674" s="1"/>
      <c r="AT674" s="1"/>
      <c r="AV674" s="1"/>
      <c r="AW674" s="1"/>
      <c r="AX674" s="1"/>
      <c r="BE674" s="1"/>
      <c r="BF674" s="1"/>
      <c r="BG674" s="1"/>
      <c r="BK674" s="1"/>
      <c r="BL674" s="1"/>
      <c r="BM674" s="1"/>
    </row>
    <row r="675" spans="41:65">
      <c r="AO675" s="1"/>
      <c r="AP675" s="1"/>
      <c r="AQ675" s="1"/>
      <c r="AR675" s="1"/>
      <c r="AS675" s="1"/>
      <c r="AT675" s="1"/>
      <c r="AV675" s="1"/>
      <c r="AW675" s="1"/>
      <c r="AX675" s="1"/>
      <c r="BE675" s="1"/>
      <c r="BF675" s="1"/>
      <c r="BG675" s="1"/>
      <c r="BK675" s="1"/>
      <c r="BL675" s="1"/>
      <c r="BM675" s="1"/>
    </row>
    <row r="676" spans="41:65">
      <c r="AO676" s="1"/>
      <c r="AP676" s="1"/>
      <c r="AQ676" s="1"/>
      <c r="AR676" s="1"/>
      <c r="AS676" s="1"/>
      <c r="AT676" s="1"/>
      <c r="AV676" s="1"/>
      <c r="AW676" s="1"/>
      <c r="AX676" s="1"/>
      <c r="BE676" s="1"/>
      <c r="BF676" s="1"/>
      <c r="BG676" s="1"/>
      <c r="BK676" s="1"/>
      <c r="BL676" s="1"/>
      <c r="BM676" s="1"/>
    </row>
    <row r="677" spans="41:65">
      <c r="AO677" s="1"/>
      <c r="AP677" s="1"/>
      <c r="AQ677" s="1"/>
      <c r="AR677" s="1"/>
      <c r="AS677" s="1"/>
      <c r="AT677" s="1"/>
      <c r="AV677" s="1"/>
      <c r="AW677" s="1"/>
      <c r="AX677" s="1"/>
      <c r="BE677" s="1"/>
      <c r="BF677" s="1"/>
      <c r="BG677" s="1"/>
      <c r="BK677" s="1"/>
      <c r="BL677" s="1"/>
      <c r="BM677" s="1"/>
    </row>
    <row r="678" spans="41:65">
      <c r="AO678" s="1"/>
      <c r="AP678" s="1"/>
      <c r="AQ678" s="1"/>
      <c r="AR678" s="1"/>
      <c r="AS678" s="1"/>
      <c r="AT678" s="1"/>
      <c r="AV678" s="1"/>
      <c r="AW678" s="1"/>
      <c r="AX678" s="1"/>
      <c r="BE678" s="1"/>
      <c r="BF678" s="1"/>
      <c r="BG678" s="1"/>
      <c r="BK678" s="1"/>
      <c r="BL678" s="1"/>
      <c r="BM678" s="1"/>
    </row>
    <row r="679" spans="41:65">
      <c r="AO679" s="1"/>
      <c r="AP679" s="1"/>
      <c r="AQ679" s="1"/>
      <c r="AR679" s="1"/>
      <c r="AS679" s="1"/>
      <c r="AT679" s="1"/>
      <c r="AV679" s="1"/>
      <c r="AW679" s="1"/>
      <c r="AX679" s="1"/>
      <c r="BE679" s="1"/>
      <c r="BF679" s="1"/>
      <c r="BG679" s="1"/>
      <c r="BK679" s="1"/>
      <c r="BL679" s="1"/>
      <c r="BM679" s="1"/>
    </row>
    <row r="680" spans="41:65">
      <c r="AO680" s="1"/>
      <c r="AP680" s="1"/>
      <c r="AQ680" s="1"/>
      <c r="AR680" s="1"/>
      <c r="AS680" s="1"/>
      <c r="AT680" s="1"/>
      <c r="AV680" s="1"/>
      <c r="AW680" s="1"/>
      <c r="AX680" s="1"/>
      <c r="BE680" s="1"/>
      <c r="BF680" s="1"/>
      <c r="BG680" s="1"/>
      <c r="BK680" s="1"/>
      <c r="BL680" s="1"/>
      <c r="BM680" s="1"/>
    </row>
    <row r="681" spans="41:65">
      <c r="AO681" s="1"/>
      <c r="AP681" s="1"/>
      <c r="AQ681" s="1"/>
      <c r="AR681" s="1"/>
      <c r="AS681" s="1"/>
      <c r="AT681" s="1"/>
      <c r="AV681" s="1"/>
      <c r="AW681" s="1"/>
      <c r="AX681" s="1"/>
      <c r="BE681" s="1"/>
      <c r="BF681" s="1"/>
      <c r="BG681" s="1"/>
      <c r="BK681" s="1"/>
      <c r="BL681" s="1"/>
      <c r="BM681" s="1"/>
    </row>
    <row r="682" spans="41:65">
      <c r="AO682" s="1"/>
      <c r="AP682" s="1"/>
      <c r="AQ682" s="1"/>
      <c r="AR682" s="1"/>
      <c r="AS682" s="1"/>
      <c r="AT682" s="1"/>
      <c r="AV682" s="1"/>
      <c r="AW682" s="1"/>
      <c r="AX682" s="1"/>
      <c r="BE682" s="1"/>
      <c r="BF682" s="1"/>
      <c r="BG682" s="1"/>
      <c r="BK682" s="1"/>
      <c r="BL682" s="1"/>
      <c r="BM682" s="1"/>
    </row>
    <row r="683" spans="41:65">
      <c r="AO683" s="1"/>
      <c r="AP683" s="1"/>
      <c r="AQ683" s="1"/>
      <c r="AR683" s="1"/>
      <c r="AS683" s="1"/>
      <c r="AT683" s="1"/>
      <c r="AV683" s="1"/>
      <c r="AW683" s="1"/>
      <c r="AX683" s="1"/>
      <c r="BE683" s="1"/>
      <c r="BF683" s="1"/>
      <c r="BG683" s="1"/>
      <c r="BK683" s="1"/>
      <c r="BL683" s="1"/>
      <c r="BM683" s="1"/>
    </row>
    <row r="684" spans="41:65">
      <c r="AO684" s="1"/>
      <c r="AP684" s="1"/>
      <c r="AQ684" s="1"/>
      <c r="AR684" s="1"/>
      <c r="AS684" s="1"/>
      <c r="AT684" s="1"/>
      <c r="AV684" s="1"/>
      <c r="AW684" s="1"/>
      <c r="AX684" s="1"/>
      <c r="BE684" s="1"/>
      <c r="BF684" s="1"/>
      <c r="BG684" s="1"/>
      <c r="BK684" s="1"/>
      <c r="BL684" s="1"/>
      <c r="BM684" s="1"/>
    </row>
    <row r="685" spans="41:65">
      <c r="AO685" s="1"/>
      <c r="AP685" s="1"/>
      <c r="AQ685" s="1"/>
      <c r="AR685" s="1"/>
      <c r="AS685" s="1"/>
      <c r="AT685" s="1"/>
      <c r="AV685" s="1"/>
      <c r="AW685" s="1"/>
      <c r="AX685" s="1"/>
      <c r="BE685" s="1"/>
      <c r="BF685" s="1"/>
      <c r="BG685" s="1"/>
      <c r="BK685" s="1"/>
      <c r="BL685" s="1"/>
      <c r="BM685" s="1"/>
    </row>
    <row r="686" spans="41:65">
      <c r="AO686" s="1"/>
      <c r="AP686" s="1"/>
      <c r="AQ686" s="1"/>
      <c r="AR686" s="1"/>
      <c r="AS686" s="1"/>
      <c r="AT686" s="1"/>
      <c r="AV686" s="1"/>
      <c r="AW686" s="1"/>
      <c r="AX686" s="1"/>
      <c r="BE686" s="1"/>
      <c r="BF686" s="1"/>
      <c r="BG686" s="1"/>
      <c r="BK686" s="1"/>
      <c r="BL686" s="1"/>
      <c r="BM686" s="1"/>
    </row>
    <row r="687" spans="41:65">
      <c r="AO687" s="1"/>
      <c r="AP687" s="1"/>
      <c r="AQ687" s="1"/>
      <c r="AR687" s="1"/>
      <c r="AS687" s="1"/>
      <c r="AT687" s="1"/>
      <c r="AV687" s="1"/>
      <c r="AW687" s="1"/>
      <c r="AX687" s="1"/>
      <c r="BE687" s="1"/>
      <c r="BF687" s="1"/>
      <c r="BG687" s="1"/>
      <c r="BK687" s="1"/>
      <c r="BL687" s="1"/>
      <c r="BM687" s="1"/>
    </row>
    <row r="688" spans="41:65">
      <c r="AO688" s="1"/>
      <c r="AP688" s="1"/>
      <c r="AQ688" s="1"/>
      <c r="AR688" s="1"/>
      <c r="AS688" s="1"/>
      <c r="AT688" s="1"/>
      <c r="AV688" s="1"/>
      <c r="AW688" s="1"/>
      <c r="AX688" s="1"/>
      <c r="BE688" s="1"/>
      <c r="BF688" s="1"/>
      <c r="BG688" s="1"/>
      <c r="BK688" s="1"/>
      <c r="BL688" s="1"/>
      <c r="BM688" s="1"/>
    </row>
    <row r="689" spans="41:65">
      <c r="AO689" s="1"/>
      <c r="AP689" s="1"/>
      <c r="AQ689" s="1"/>
      <c r="AR689" s="1"/>
      <c r="AS689" s="1"/>
      <c r="AT689" s="1"/>
      <c r="AV689" s="1"/>
      <c r="AW689" s="1"/>
      <c r="AX689" s="1"/>
      <c r="BE689" s="1"/>
      <c r="BF689" s="1"/>
      <c r="BG689" s="1"/>
      <c r="BK689" s="1"/>
      <c r="BL689" s="1"/>
      <c r="BM689" s="1"/>
    </row>
    <row r="690" spans="41:65">
      <c r="AO690" s="1"/>
      <c r="AP690" s="1"/>
      <c r="AQ690" s="1"/>
      <c r="AR690" s="1"/>
      <c r="AS690" s="1"/>
      <c r="AT690" s="1"/>
      <c r="AV690" s="1"/>
      <c r="AW690" s="1"/>
      <c r="AX690" s="1"/>
      <c r="BE690" s="1"/>
      <c r="BF690" s="1"/>
      <c r="BG690" s="1"/>
      <c r="BK690" s="1"/>
      <c r="BL690" s="1"/>
      <c r="BM690" s="1"/>
    </row>
    <row r="691" spans="41:65">
      <c r="AO691" s="1"/>
      <c r="AP691" s="1"/>
      <c r="AQ691" s="1"/>
      <c r="AR691" s="1"/>
      <c r="AS691" s="1"/>
      <c r="AT691" s="1"/>
      <c r="AV691" s="1"/>
      <c r="AW691" s="1"/>
      <c r="AX691" s="1"/>
      <c r="BE691" s="1"/>
      <c r="BF691" s="1"/>
      <c r="BG691" s="1"/>
      <c r="BK691" s="1"/>
      <c r="BL691" s="1"/>
      <c r="BM691" s="1"/>
    </row>
    <row r="692" spans="41:65">
      <c r="AO692" s="1"/>
      <c r="AP692" s="1"/>
      <c r="AQ692" s="1"/>
      <c r="AR692" s="1"/>
      <c r="AS692" s="1"/>
      <c r="AT692" s="1"/>
      <c r="AV692" s="1"/>
      <c r="AW692" s="1"/>
      <c r="AX692" s="1"/>
      <c r="BE692" s="1"/>
      <c r="BF692" s="1"/>
      <c r="BG692" s="1"/>
      <c r="BK692" s="1"/>
      <c r="BL692" s="1"/>
      <c r="BM692" s="1"/>
    </row>
    <row r="693" spans="41:65">
      <c r="AO693" s="1"/>
      <c r="AP693" s="1"/>
      <c r="AQ693" s="1"/>
      <c r="AR693" s="1"/>
      <c r="AS693" s="1"/>
      <c r="AT693" s="1"/>
      <c r="AV693" s="1"/>
      <c r="AW693" s="1"/>
      <c r="AX693" s="1"/>
      <c r="BE693" s="1"/>
      <c r="BF693" s="1"/>
      <c r="BG693" s="1"/>
      <c r="BK693" s="1"/>
      <c r="BL693" s="1"/>
      <c r="BM693" s="1"/>
    </row>
    <row r="694" spans="41:65">
      <c r="AO694" s="1"/>
      <c r="AP694" s="1"/>
      <c r="AQ694" s="1"/>
      <c r="AR694" s="1"/>
      <c r="AS694" s="1"/>
      <c r="AT694" s="1"/>
      <c r="AV694" s="1"/>
      <c r="AW694" s="1"/>
      <c r="AX694" s="1"/>
      <c r="BE694" s="1"/>
      <c r="BF694" s="1"/>
      <c r="BG694" s="1"/>
      <c r="BK694" s="1"/>
      <c r="BL694" s="1"/>
      <c r="BM694" s="1"/>
    </row>
    <row r="695" spans="41:65">
      <c r="AO695" s="1"/>
      <c r="AP695" s="1"/>
      <c r="AQ695" s="1"/>
      <c r="AR695" s="1"/>
      <c r="AS695" s="1"/>
      <c r="AT695" s="1"/>
      <c r="AV695" s="1"/>
      <c r="AW695" s="1"/>
      <c r="AX695" s="1"/>
      <c r="BE695" s="1"/>
      <c r="BF695" s="1"/>
      <c r="BG695" s="1"/>
      <c r="BK695" s="1"/>
      <c r="BL695" s="1"/>
      <c r="BM695" s="1"/>
    </row>
    <row r="696" spans="41:65">
      <c r="AO696" s="1"/>
      <c r="AP696" s="1"/>
      <c r="AQ696" s="1"/>
      <c r="AR696" s="1"/>
      <c r="AS696" s="1"/>
      <c r="AT696" s="1"/>
      <c r="AV696" s="1"/>
      <c r="AW696" s="1"/>
      <c r="AX696" s="1"/>
      <c r="BE696" s="1"/>
      <c r="BF696" s="1"/>
      <c r="BG696" s="1"/>
      <c r="BK696" s="1"/>
      <c r="BL696" s="1"/>
      <c r="BM696" s="1"/>
    </row>
    <row r="697" spans="41:65">
      <c r="AO697" s="1"/>
      <c r="AP697" s="1"/>
      <c r="AQ697" s="1"/>
      <c r="AR697" s="1"/>
      <c r="AS697" s="1"/>
      <c r="AT697" s="1"/>
      <c r="AV697" s="1"/>
      <c r="AW697" s="1"/>
      <c r="AX697" s="1"/>
      <c r="BE697" s="1"/>
      <c r="BF697" s="1"/>
      <c r="BG697" s="1"/>
      <c r="BK697" s="1"/>
      <c r="BL697" s="1"/>
      <c r="BM697" s="1"/>
    </row>
    <row r="698" spans="41:65">
      <c r="AO698" s="1"/>
      <c r="AP698" s="1"/>
      <c r="AQ698" s="1"/>
      <c r="AR698" s="1"/>
      <c r="AS698" s="1"/>
      <c r="AT698" s="1"/>
      <c r="AV698" s="1"/>
      <c r="AW698" s="1"/>
      <c r="AX698" s="1"/>
      <c r="BE698" s="1"/>
      <c r="BF698" s="1"/>
      <c r="BG698" s="1"/>
      <c r="BK698" s="1"/>
      <c r="BL698" s="1"/>
      <c r="BM698" s="1"/>
    </row>
    <row r="699" spans="41:65">
      <c r="AO699" s="1"/>
      <c r="AP699" s="1"/>
      <c r="AQ699" s="1"/>
      <c r="AR699" s="1"/>
      <c r="AS699" s="1"/>
      <c r="AT699" s="1"/>
      <c r="AV699" s="1"/>
      <c r="AW699" s="1"/>
      <c r="AX699" s="1"/>
      <c r="BE699" s="1"/>
      <c r="BF699" s="1"/>
      <c r="BG699" s="1"/>
      <c r="BK699" s="1"/>
      <c r="BL699" s="1"/>
      <c r="BM699" s="1"/>
    </row>
    <row r="700" spans="41:65">
      <c r="AO700" s="1"/>
      <c r="AP700" s="1"/>
      <c r="AQ700" s="1"/>
      <c r="AR700" s="1"/>
      <c r="AS700" s="1"/>
      <c r="AT700" s="1"/>
      <c r="AV700" s="1"/>
      <c r="AW700" s="1"/>
      <c r="AX700" s="1"/>
      <c r="BE700" s="1"/>
      <c r="BF700" s="1"/>
      <c r="BG700" s="1"/>
      <c r="BK700" s="1"/>
      <c r="BL700" s="1"/>
      <c r="BM700" s="1"/>
    </row>
    <row r="701" spans="41:65">
      <c r="AO701" s="1"/>
      <c r="AP701" s="1"/>
      <c r="AQ701" s="1"/>
      <c r="AR701" s="1"/>
      <c r="AS701" s="1"/>
      <c r="AT701" s="1"/>
      <c r="AV701" s="1"/>
      <c r="AW701" s="1"/>
      <c r="AX701" s="1"/>
      <c r="BE701" s="1"/>
      <c r="BF701" s="1"/>
      <c r="BG701" s="1"/>
      <c r="BK701" s="1"/>
      <c r="BL701" s="1"/>
      <c r="BM701" s="1"/>
    </row>
    <row r="702" spans="41:65">
      <c r="AO702" s="1"/>
      <c r="AP702" s="1"/>
      <c r="AQ702" s="1"/>
      <c r="AR702" s="1"/>
      <c r="AS702" s="1"/>
      <c r="AT702" s="1"/>
      <c r="AV702" s="1"/>
      <c r="AW702" s="1"/>
      <c r="AX702" s="1"/>
      <c r="BE702" s="1"/>
      <c r="BF702" s="1"/>
      <c r="BG702" s="1"/>
      <c r="BK702" s="1"/>
      <c r="BL702" s="1"/>
      <c r="BM702" s="1"/>
    </row>
    <row r="703" spans="41:65">
      <c r="AO703" s="1"/>
      <c r="AP703" s="1"/>
      <c r="AQ703" s="1"/>
      <c r="AR703" s="1"/>
      <c r="AS703" s="1"/>
      <c r="AT703" s="1"/>
      <c r="AV703" s="1"/>
      <c r="AW703" s="1"/>
      <c r="AX703" s="1"/>
      <c r="BE703" s="1"/>
      <c r="BF703" s="1"/>
      <c r="BG703" s="1"/>
      <c r="BK703" s="1"/>
      <c r="BL703" s="1"/>
      <c r="BM703" s="1"/>
    </row>
    <row r="704" spans="41:65">
      <c r="AO704" s="1"/>
      <c r="AP704" s="1"/>
      <c r="AQ704" s="1"/>
      <c r="AR704" s="1"/>
      <c r="AS704" s="1"/>
      <c r="AT704" s="1"/>
      <c r="AV704" s="1"/>
      <c r="AW704" s="1"/>
      <c r="AX704" s="1"/>
      <c r="BE704" s="1"/>
      <c r="BF704" s="1"/>
      <c r="BG704" s="1"/>
      <c r="BK704" s="1"/>
      <c r="BL704" s="1"/>
      <c r="BM704" s="1"/>
    </row>
    <row r="705" spans="41:65">
      <c r="AO705" s="1"/>
      <c r="AP705" s="1"/>
      <c r="AQ705" s="1"/>
      <c r="AR705" s="1"/>
      <c r="AS705" s="1"/>
      <c r="AT705" s="1"/>
      <c r="AV705" s="1"/>
      <c r="AW705" s="1"/>
      <c r="AX705" s="1"/>
      <c r="BE705" s="1"/>
      <c r="BF705" s="1"/>
      <c r="BG705" s="1"/>
      <c r="BK705" s="1"/>
      <c r="BL705" s="1"/>
      <c r="BM705" s="1"/>
    </row>
    <row r="706" spans="41:65">
      <c r="AO706" s="1"/>
      <c r="AP706" s="1"/>
      <c r="AQ706" s="1"/>
      <c r="AR706" s="1"/>
      <c r="AS706" s="1"/>
      <c r="AT706" s="1"/>
      <c r="AV706" s="1"/>
      <c r="AW706" s="1"/>
      <c r="AX706" s="1"/>
      <c r="BE706" s="1"/>
      <c r="BF706" s="1"/>
      <c r="BG706" s="1"/>
      <c r="BK706" s="1"/>
      <c r="BL706" s="1"/>
      <c r="BM706" s="1"/>
    </row>
    <row r="707" spans="41:65">
      <c r="AO707" s="1"/>
      <c r="AP707" s="1"/>
      <c r="AQ707" s="1"/>
      <c r="AR707" s="1"/>
      <c r="AS707" s="1"/>
      <c r="AT707" s="1"/>
      <c r="AV707" s="1"/>
      <c r="AW707" s="1"/>
      <c r="AX707" s="1"/>
      <c r="BE707" s="1"/>
      <c r="BF707" s="1"/>
      <c r="BG707" s="1"/>
      <c r="BK707" s="1"/>
      <c r="BL707" s="1"/>
      <c r="BM707" s="1"/>
    </row>
    <row r="708" spans="41:65">
      <c r="AO708" s="1"/>
      <c r="AP708" s="1"/>
      <c r="AQ708" s="1"/>
      <c r="AR708" s="1"/>
      <c r="AS708" s="1"/>
      <c r="AT708" s="1"/>
      <c r="AV708" s="1"/>
      <c r="AW708" s="1"/>
      <c r="AX708" s="1"/>
      <c r="BE708" s="1"/>
      <c r="BF708" s="1"/>
      <c r="BG708" s="1"/>
      <c r="BK708" s="1"/>
      <c r="BL708" s="1"/>
      <c r="BM708" s="1"/>
    </row>
    <row r="709" spans="41:65">
      <c r="AO709" s="1"/>
      <c r="AP709" s="1"/>
      <c r="AQ709" s="1"/>
      <c r="AR709" s="1"/>
      <c r="AS709" s="1"/>
      <c r="AT709" s="1"/>
      <c r="AV709" s="1"/>
      <c r="AW709" s="1"/>
      <c r="AX709" s="1"/>
      <c r="BE709" s="1"/>
      <c r="BF709" s="1"/>
      <c r="BG709" s="1"/>
      <c r="BK709" s="1"/>
      <c r="BL709" s="1"/>
      <c r="BM709" s="1"/>
    </row>
    <row r="710" spans="41:65">
      <c r="AO710" s="1"/>
      <c r="AP710" s="1"/>
      <c r="AQ710" s="1"/>
      <c r="AR710" s="1"/>
      <c r="AS710" s="1"/>
      <c r="AT710" s="1"/>
      <c r="AV710" s="1"/>
      <c r="AW710" s="1"/>
      <c r="AX710" s="1"/>
      <c r="BE710" s="1"/>
      <c r="BF710" s="1"/>
      <c r="BG710" s="1"/>
      <c r="BK710" s="1"/>
      <c r="BL710" s="1"/>
      <c r="BM710" s="1"/>
    </row>
    <row r="711" spans="41:65">
      <c r="AO711" s="1"/>
      <c r="AP711" s="1"/>
      <c r="AQ711" s="1"/>
      <c r="AR711" s="1"/>
      <c r="AS711" s="1"/>
      <c r="AT711" s="1"/>
      <c r="AV711" s="1"/>
      <c r="AW711" s="1"/>
      <c r="AX711" s="1"/>
      <c r="BE711" s="1"/>
      <c r="BF711" s="1"/>
      <c r="BG711" s="1"/>
      <c r="BK711" s="1"/>
      <c r="BL711" s="1"/>
      <c r="BM711" s="1"/>
    </row>
    <row r="712" spans="41:65">
      <c r="AO712" s="1"/>
      <c r="AP712" s="1"/>
      <c r="AQ712" s="1"/>
      <c r="AR712" s="1"/>
      <c r="AS712" s="1"/>
      <c r="AT712" s="1"/>
      <c r="AV712" s="1"/>
      <c r="AW712" s="1"/>
      <c r="AX712" s="1"/>
      <c r="BE712" s="1"/>
      <c r="BF712" s="1"/>
      <c r="BG712" s="1"/>
      <c r="BK712" s="1"/>
      <c r="BL712" s="1"/>
      <c r="BM712" s="1"/>
    </row>
    <row r="713" spans="41:65">
      <c r="AO713" s="1"/>
      <c r="AP713" s="1"/>
      <c r="AQ713" s="1"/>
      <c r="AR713" s="1"/>
      <c r="AS713" s="1"/>
      <c r="AT713" s="1"/>
      <c r="AV713" s="1"/>
      <c r="AW713" s="1"/>
      <c r="AX713" s="1"/>
      <c r="BE713" s="1"/>
      <c r="BF713" s="1"/>
      <c r="BG713" s="1"/>
      <c r="BK713" s="1"/>
      <c r="BL713" s="1"/>
      <c r="BM713" s="1"/>
    </row>
    <row r="714" spans="41:65">
      <c r="AO714" s="1"/>
      <c r="AP714" s="1"/>
      <c r="AQ714" s="1"/>
      <c r="AR714" s="1"/>
      <c r="AS714" s="1"/>
      <c r="AT714" s="1"/>
      <c r="AV714" s="1"/>
      <c r="AW714" s="1"/>
      <c r="AX714" s="1"/>
      <c r="BE714" s="1"/>
      <c r="BF714" s="1"/>
      <c r="BG714" s="1"/>
      <c r="BK714" s="1"/>
      <c r="BL714" s="1"/>
      <c r="BM714" s="1"/>
    </row>
    <row r="715" spans="41:65">
      <c r="AO715" s="1"/>
      <c r="AP715" s="1"/>
      <c r="AQ715" s="1"/>
      <c r="AR715" s="1"/>
      <c r="AS715" s="1"/>
      <c r="AT715" s="1"/>
      <c r="AV715" s="1"/>
      <c r="AW715" s="1"/>
      <c r="AX715" s="1"/>
      <c r="BE715" s="1"/>
      <c r="BF715" s="1"/>
      <c r="BG715" s="1"/>
      <c r="BK715" s="1"/>
      <c r="BL715" s="1"/>
      <c r="BM715" s="1"/>
    </row>
    <row r="716" spans="41:65">
      <c r="AO716" s="1"/>
      <c r="AP716" s="1"/>
      <c r="AQ716" s="1"/>
      <c r="AR716" s="1"/>
      <c r="AS716" s="1"/>
      <c r="AT716" s="1"/>
      <c r="AV716" s="1"/>
      <c r="AW716" s="1"/>
      <c r="AX716" s="1"/>
      <c r="BE716" s="1"/>
      <c r="BF716" s="1"/>
      <c r="BG716" s="1"/>
      <c r="BK716" s="1"/>
      <c r="BL716" s="1"/>
      <c r="BM716" s="1"/>
    </row>
    <row r="717" spans="41:65">
      <c r="AO717" s="1"/>
      <c r="AP717" s="1"/>
      <c r="AQ717" s="1"/>
      <c r="AR717" s="1"/>
      <c r="AS717" s="1"/>
      <c r="AT717" s="1"/>
      <c r="AV717" s="1"/>
      <c r="AW717" s="1"/>
      <c r="AX717" s="1"/>
      <c r="BE717" s="1"/>
      <c r="BF717" s="1"/>
      <c r="BG717" s="1"/>
      <c r="BK717" s="1"/>
      <c r="BL717" s="1"/>
      <c r="BM717" s="1"/>
    </row>
    <row r="718" spans="41:65">
      <c r="AO718" s="1"/>
      <c r="AP718" s="1"/>
      <c r="AQ718" s="1"/>
      <c r="AR718" s="1"/>
      <c r="AS718" s="1"/>
      <c r="AT718" s="1"/>
      <c r="AV718" s="1"/>
      <c r="AW718" s="1"/>
      <c r="AX718" s="1"/>
      <c r="BE718" s="1"/>
      <c r="BF718" s="1"/>
      <c r="BG718" s="1"/>
      <c r="BK718" s="1"/>
      <c r="BL718" s="1"/>
      <c r="BM718" s="1"/>
    </row>
    <row r="719" spans="41:65">
      <c r="AO719" s="1"/>
      <c r="AP719" s="1"/>
      <c r="AQ719" s="1"/>
      <c r="AR719" s="1"/>
      <c r="AS719" s="1"/>
      <c r="AT719" s="1"/>
      <c r="AV719" s="1"/>
      <c r="AW719" s="1"/>
      <c r="AX719" s="1"/>
      <c r="BE719" s="1"/>
      <c r="BF719" s="1"/>
      <c r="BG719" s="1"/>
      <c r="BK719" s="1"/>
      <c r="BL719" s="1"/>
      <c r="BM719" s="1"/>
    </row>
    <row r="720" spans="41:65">
      <c r="AO720" s="1"/>
      <c r="AP720" s="1"/>
      <c r="AQ720" s="1"/>
      <c r="AR720" s="1"/>
      <c r="AS720" s="1"/>
      <c r="AT720" s="1"/>
      <c r="AV720" s="1"/>
      <c r="AW720" s="1"/>
      <c r="AX720" s="1"/>
      <c r="BE720" s="1"/>
      <c r="BF720" s="1"/>
      <c r="BG720" s="1"/>
      <c r="BK720" s="1"/>
      <c r="BL720" s="1"/>
      <c r="BM720" s="1"/>
    </row>
    <row r="721" spans="41:65">
      <c r="AO721" s="1"/>
      <c r="AP721" s="1"/>
      <c r="AQ721" s="1"/>
      <c r="AR721" s="1"/>
      <c r="AS721" s="1"/>
      <c r="AT721" s="1"/>
      <c r="AV721" s="1"/>
      <c r="AW721" s="1"/>
      <c r="AX721" s="1"/>
      <c r="BE721" s="1"/>
      <c r="BF721" s="1"/>
      <c r="BG721" s="1"/>
      <c r="BK721" s="1"/>
      <c r="BL721" s="1"/>
      <c r="BM721" s="1"/>
    </row>
    <row r="722" spans="41:65">
      <c r="AO722" s="1"/>
      <c r="AP722" s="1"/>
      <c r="AQ722" s="1"/>
      <c r="AR722" s="1"/>
      <c r="AS722" s="1"/>
      <c r="AT722" s="1"/>
      <c r="AV722" s="1"/>
      <c r="AW722" s="1"/>
      <c r="AX722" s="1"/>
      <c r="BE722" s="1"/>
      <c r="BF722" s="1"/>
      <c r="BG722" s="1"/>
      <c r="BK722" s="1"/>
      <c r="BL722" s="1"/>
      <c r="BM722" s="1"/>
    </row>
    <row r="723" spans="41:65">
      <c r="AO723" s="1"/>
      <c r="AP723" s="1"/>
      <c r="AQ723" s="1"/>
      <c r="AR723" s="1"/>
      <c r="AS723" s="1"/>
      <c r="AT723" s="1"/>
      <c r="AV723" s="1"/>
      <c r="AW723" s="1"/>
      <c r="AX723" s="1"/>
      <c r="BE723" s="1"/>
      <c r="BF723" s="1"/>
      <c r="BG723" s="1"/>
      <c r="BK723" s="1"/>
      <c r="BL723" s="1"/>
      <c r="BM723" s="1"/>
    </row>
    <row r="724" spans="41:65">
      <c r="AO724" s="1"/>
      <c r="AP724" s="1"/>
      <c r="AQ724" s="1"/>
      <c r="AR724" s="1"/>
      <c r="AS724" s="1"/>
      <c r="AT724" s="1"/>
      <c r="AV724" s="1"/>
      <c r="AW724" s="1"/>
      <c r="AX724" s="1"/>
      <c r="BE724" s="1"/>
      <c r="BF724" s="1"/>
      <c r="BG724" s="1"/>
      <c r="BK724" s="1"/>
      <c r="BL724" s="1"/>
      <c r="BM724" s="1"/>
    </row>
    <row r="725" spans="41:65">
      <c r="AO725" s="1"/>
      <c r="AP725" s="1"/>
      <c r="AQ725" s="1"/>
      <c r="AR725" s="1"/>
      <c r="AS725" s="1"/>
      <c r="AT725" s="1"/>
      <c r="AV725" s="1"/>
      <c r="AW725" s="1"/>
      <c r="AX725" s="1"/>
      <c r="BE725" s="1"/>
      <c r="BF725" s="1"/>
      <c r="BG725" s="1"/>
      <c r="BK725" s="1"/>
      <c r="BL725" s="1"/>
      <c r="BM725" s="1"/>
    </row>
    <row r="726" spans="41:65">
      <c r="AO726" s="1"/>
      <c r="AP726" s="1"/>
      <c r="AQ726" s="1"/>
      <c r="AR726" s="1"/>
      <c r="AS726" s="1"/>
      <c r="AT726" s="1"/>
      <c r="AV726" s="1"/>
      <c r="AW726" s="1"/>
      <c r="AX726" s="1"/>
      <c r="BE726" s="1"/>
      <c r="BF726" s="1"/>
      <c r="BG726" s="1"/>
      <c r="BK726" s="1"/>
      <c r="BL726" s="1"/>
      <c r="BM726" s="1"/>
    </row>
    <row r="727" spans="41:65">
      <c r="AO727" s="1"/>
      <c r="AP727" s="1"/>
      <c r="AQ727" s="1"/>
      <c r="AR727" s="1"/>
      <c r="AS727" s="1"/>
      <c r="AT727" s="1"/>
      <c r="AV727" s="1"/>
      <c r="AW727" s="1"/>
      <c r="AX727" s="1"/>
      <c r="BE727" s="1"/>
      <c r="BF727" s="1"/>
      <c r="BG727" s="1"/>
      <c r="BK727" s="1"/>
      <c r="BL727" s="1"/>
      <c r="BM727" s="1"/>
    </row>
    <row r="728" spans="41:65">
      <c r="AO728" s="1"/>
      <c r="AP728" s="1"/>
      <c r="AQ728" s="1"/>
      <c r="AR728" s="1"/>
      <c r="AS728" s="1"/>
      <c r="AT728" s="1"/>
      <c r="AV728" s="1"/>
      <c r="AW728" s="1"/>
      <c r="AX728" s="1"/>
      <c r="BE728" s="1"/>
      <c r="BF728" s="1"/>
      <c r="BG728" s="1"/>
      <c r="BK728" s="1"/>
      <c r="BL728" s="1"/>
      <c r="BM728" s="1"/>
    </row>
    <row r="729" spans="41:65">
      <c r="AO729" s="1"/>
      <c r="AP729" s="1"/>
      <c r="AQ729" s="1"/>
      <c r="AR729" s="1"/>
      <c r="AS729" s="1"/>
      <c r="AT729" s="1"/>
      <c r="AV729" s="1"/>
      <c r="AW729" s="1"/>
      <c r="AX729" s="1"/>
      <c r="BE729" s="1"/>
      <c r="BF729" s="1"/>
      <c r="BG729" s="1"/>
      <c r="BK729" s="1"/>
      <c r="BL729" s="1"/>
      <c r="BM729" s="1"/>
    </row>
    <row r="730" spans="41:65">
      <c r="AO730" s="1"/>
      <c r="AP730" s="1"/>
      <c r="AQ730" s="1"/>
      <c r="AR730" s="1"/>
      <c r="AS730" s="1"/>
      <c r="AT730" s="1"/>
      <c r="AV730" s="1"/>
      <c r="AW730" s="1"/>
      <c r="AX730" s="1"/>
      <c r="BE730" s="1"/>
      <c r="BF730" s="1"/>
      <c r="BG730" s="1"/>
      <c r="BK730" s="1"/>
      <c r="BL730" s="1"/>
      <c r="BM730" s="1"/>
    </row>
    <row r="731" spans="41:65">
      <c r="AO731" s="1"/>
      <c r="AP731" s="1"/>
      <c r="AQ731" s="1"/>
      <c r="AR731" s="1"/>
      <c r="AS731" s="1"/>
      <c r="AT731" s="1"/>
      <c r="AV731" s="1"/>
      <c r="AW731" s="1"/>
      <c r="AX731" s="1"/>
      <c r="BE731" s="1"/>
      <c r="BF731" s="1"/>
      <c r="BG731" s="1"/>
      <c r="BK731" s="1"/>
      <c r="BL731" s="1"/>
      <c r="BM731" s="1"/>
    </row>
    <row r="732" spans="41:65">
      <c r="AO732" s="1"/>
      <c r="AP732" s="1"/>
      <c r="AQ732" s="1"/>
      <c r="AR732" s="1"/>
      <c r="AS732" s="1"/>
      <c r="AT732" s="1"/>
      <c r="AV732" s="1"/>
      <c r="AW732" s="1"/>
      <c r="AX732" s="1"/>
      <c r="BE732" s="1"/>
      <c r="BF732" s="1"/>
      <c r="BG732" s="1"/>
      <c r="BK732" s="1"/>
      <c r="BL732" s="1"/>
      <c r="BM732" s="1"/>
    </row>
    <row r="733" spans="41:65">
      <c r="AO733" s="1"/>
      <c r="AP733" s="1"/>
      <c r="AQ733" s="1"/>
      <c r="AR733" s="1"/>
      <c r="AS733" s="1"/>
      <c r="AT733" s="1"/>
      <c r="AV733" s="1"/>
      <c r="AW733" s="1"/>
      <c r="AX733" s="1"/>
      <c r="BE733" s="1"/>
      <c r="BF733" s="1"/>
      <c r="BG733" s="1"/>
      <c r="BK733" s="1"/>
      <c r="BL733" s="1"/>
      <c r="BM733" s="1"/>
    </row>
    <row r="734" spans="41:65">
      <c r="AO734" s="1"/>
      <c r="AP734" s="1"/>
      <c r="AQ734" s="1"/>
      <c r="AR734" s="1"/>
      <c r="AS734" s="1"/>
      <c r="AT734" s="1"/>
      <c r="AV734" s="1"/>
      <c r="AW734" s="1"/>
      <c r="AX734" s="1"/>
      <c r="BE734" s="1"/>
      <c r="BF734" s="1"/>
      <c r="BG734" s="1"/>
      <c r="BK734" s="1"/>
      <c r="BL734" s="1"/>
      <c r="BM734" s="1"/>
    </row>
    <row r="735" spans="41:65">
      <c r="AO735" s="1"/>
      <c r="AP735" s="1"/>
      <c r="AQ735" s="1"/>
      <c r="AR735" s="1"/>
      <c r="AS735" s="1"/>
      <c r="AT735" s="1"/>
      <c r="AV735" s="1"/>
      <c r="AW735" s="1"/>
      <c r="AX735" s="1"/>
      <c r="BE735" s="1"/>
      <c r="BF735" s="1"/>
      <c r="BG735" s="1"/>
      <c r="BK735" s="1"/>
      <c r="BL735" s="1"/>
      <c r="BM735" s="1"/>
    </row>
    <row r="736" spans="41:65">
      <c r="AO736" s="1"/>
      <c r="AP736" s="1"/>
      <c r="AQ736" s="1"/>
      <c r="AR736" s="1"/>
      <c r="AS736" s="1"/>
      <c r="AT736" s="1"/>
      <c r="AV736" s="1"/>
      <c r="AW736" s="1"/>
      <c r="AX736" s="1"/>
      <c r="BE736" s="1"/>
      <c r="BF736" s="1"/>
      <c r="BG736" s="1"/>
      <c r="BK736" s="1"/>
      <c r="BL736" s="1"/>
      <c r="BM736" s="1"/>
    </row>
    <row r="737" spans="41:65">
      <c r="AO737" s="1"/>
      <c r="AP737" s="1"/>
      <c r="AQ737" s="1"/>
      <c r="AR737" s="1"/>
      <c r="AS737" s="1"/>
      <c r="AT737" s="1"/>
      <c r="AV737" s="1"/>
      <c r="AW737" s="1"/>
      <c r="AX737" s="1"/>
      <c r="BE737" s="1"/>
      <c r="BF737" s="1"/>
      <c r="BG737" s="1"/>
      <c r="BK737" s="1"/>
      <c r="BL737" s="1"/>
      <c r="BM737" s="1"/>
    </row>
    <row r="738" spans="41:65">
      <c r="AO738" s="1"/>
      <c r="AP738" s="1"/>
      <c r="AQ738" s="1"/>
      <c r="AR738" s="1"/>
      <c r="AS738" s="1"/>
      <c r="AT738" s="1"/>
      <c r="AV738" s="1"/>
      <c r="AW738" s="1"/>
      <c r="AX738" s="1"/>
      <c r="BE738" s="1"/>
      <c r="BF738" s="1"/>
      <c r="BG738" s="1"/>
      <c r="BK738" s="1"/>
      <c r="BL738" s="1"/>
      <c r="BM738" s="1"/>
    </row>
    <row r="739" spans="41:65">
      <c r="AO739" s="1"/>
      <c r="AP739" s="1"/>
      <c r="AQ739" s="1"/>
      <c r="AR739" s="1"/>
      <c r="AS739" s="1"/>
      <c r="AT739" s="1"/>
      <c r="AV739" s="1"/>
      <c r="AW739" s="1"/>
      <c r="AX739" s="1"/>
      <c r="BE739" s="1"/>
      <c r="BF739" s="1"/>
      <c r="BG739" s="1"/>
      <c r="BK739" s="1"/>
      <c r="BL739" s="1"/>
      <c r="BM739" s="1"/>
    </row>
    <row r="740" spans="41:65">
      <c r="AO740" s="1"/>
      <c r="AP740" s="1"/>
      <c r="AQ740" s="1"/>
      <c r="AR740" s="1"/>
      <c r="AS740" s="1"/>
      <c r="AT740" s="1"/>
      <c r="AV740" s="1"/>
      <c r="AW740" s="1"/>
      <c r="AX740" s="1"/>
      <c r="BE740" s="1"/>
      <c r="BF740" s="1"/>
      <c r="BG740" s="1"/>
      <c r="BK740" s="1"/>
      <c r="BL740" s="1"/>
      <c r="BM740" s="1"/>
    </row>
    <row r="741" spans="41:65">
      <c r="AO741" s="1"/>
      <c r="AP741" s="1"/>
      <c r="AQ741" s="1"/>
      <c r="AR741" s="1"/>
      <c r="AS741" s="1"/>
      <c r="AT741" s="1"/>
      <c r="AV741" s="1"/>
      <c r="AW741" s="1"/>
      <c r="AX741" s="1"/>
      <c r="BE741" s="1"/>
      <c r="BF741" s="1"/>
      <c r="BG741" s="1"/>
      <c r="BK741" s="1"/>
      <c r="BL741" s="1"/>
      <c r="BM741" s="1"/>
    </row>
    <row r="742" spans="41:65">
      <c r="AO742" s="1"/>
      <c r="AP742" s="1"/>
      <c r="AQ742" s="1"/>
      <c r="AR742" s="1"/>
      <c r="AS742" s="1"/>
      <c r="AT742" s="1"/>
      <c r="AV742" s="1"/>
      <c r="AW742" s="1"/>
      <c r="AX742" s="1"/>
      <c r="BE742" s="1"/>
      <c r="BF742" s="1"/>
      <c r="BG742" s="1"/>
      <c r="BK742" s="1"/>
      <c r="BL742" s="1"/>
      <c r="BM742" s="1"/>
    </row>
    <row r="743" spans="41:65">
      <c r="AO743" s="1"/>
      <c r="AP743" s="1"/>
      <c r="AQ743" s="1"/>
      <c r="AR743" s="1"/>
      <c r="AS743" s="1"/>
      <c r="AT743" s="1"/>
      <c r="AV743" s="1"/>
      <c r="AW743" s="1"/>
      <c r="AX743" s="1"/>
      <c r="BE743" s="1"/>
      <c r="BF743" s="1"/>
      <c r="BG743" s="1"/>
      <c r="BK743" s="1"/>
      <c r="BL743" s="1"/>
      <c r="BM743" s="1"/>
    </row>
    <row r="744" spans="41:65">
      <c r="AO744" s="1"/>
      <c r="AP744" s="1"/>
      <c r="AQ744" s="1"/>
      <c r="AR744" s="1"/>
      <c r="AS744" s="1"/>
      <c r="AT744" s="1"/>
      <c r="AV744" s="1"/>
      <c r="AW744" s="1"/>
      <c r="AX744" s="1"/>
      <c r="BE744" s="1"/>
      <c r="BF744" s="1"/>
      <c r="BG744" s="1"/>
      <c r="BK744" s="1"/>
      <c r="BL744" s="1"/>
      <c r="BM744" s="1"/>
    </row>
    <row r="745" spans="41:65">
      <c r="AO745" s="1"/>
      <c r="AP745" s="1"/>
      <c r="AQ745" s="1"/>
      <c r="AR745" s="1"/>
      <c r="AS745" s="1"/>
      <c r="AT745" s="1"/>
      <c r="AV745" s="1"/>
      <c r="AW745" s="1"/>
      <c r="AX745" s="1"/>
      <c r="BE745" s="1"/>
      <c r="BF745" s="1"/>
      <c r="BG745" s="1"/>
      <c r="BK745" s="1"/>
      <c r="BL745" s="1"/>
      <c r="BM745" s="1"/>
    </row>
    <row r="746" spans="41:65">
      <c r="AO746" s="1"/>
      <c r="AP746" s="1"/>
      <c r="AQ746" s="1"/>
      <c r="AR746" s="1"/>
      <c r="AS746" s="1"/>
      <c r="AT746" s="1"/>
      <c r="AV746" s="1"/>
      <c r="AW746" s="1"/>
      <c r="AX746" s="1"/>
      <c r="BE746" s="1"/>
      <c r="BF746" s="1"/>
      <c r="BG746" s="1"/>
      <c r="BK746" s="1"/>
      <c r="BL746" s="1"/>
      <c r="BM746" s="1"/>
    </row>
    <row r="747" spans="41:65">
      <c r="AO747" s="1"/>
      <c r="AP747" s="1"/>
      <c r="AQ747" s="1"/>
      <c r="AR747" s="1"/>
      <c r="AS747" s="1"/>
      <c r="AT747" s="1"/>
      <c r="AV747" s="1"/>
      <c r="AW747" s="1"/>
      <c r="AX747" s="1"/>
      <c r="BE747" s="1"/>
      <c r="BF747" s="1"/>
      <c r="BG747" s="1"/>
      <c r="BK747" s="1"/>
      <c r="BL747" s="1"/>
      <c r="BM747" s="1"/>
    </row>
    <row r="748" spans="41:65">
      <c r="AO748" s="1"/>
      <c r="AP748" s="1"/>
      <c r="AQ748" s="1"/>
      <c r="AR748" s="1"/>
      <c r="AS748" s="1"/>
      <c r="AT748" s="1"/>
      <c r="AV748" s="1"/>
      <c r="AW748" s="1"/>
      <c r="AX748" s="1"/>
      <c r="BE748" s="1"/>
      <c r="BF748" s="1"/>
      <c r="BG748" s="1"/>
      <c r="BK748" s="1"/>
      <c r="BL748" s="1"/>
      <c r="BM748" s="1"/>
    </row>
    <row r="749" spans="41:65">
      <c r="AO749" s="1"/>
      <c r="AP749" s="1"/>
      <c r="AQ749" s="1"/>
      <c r="AR749" s="1"/>
      <c r="AS749" s="1"/>
      <c r="AT749" s="1"/>
      <c r="AV749" s="1"/>
      <c r="AW749" s="1"/>
      <c r="AX749" s="1"/>
      <c r="BE749" s="1"/>
      <c r="BF749" s="1"/>
      <c r="BG749" s="1"/>
      <c r="BK749" s="1"/>
      <c r="BL749" s="1"/>
      <c r="BM749" s="1"/>
    </row>
    <row r="750" spans="41:65">
      <c r="AO750" s="1"/>
      <c r="AP750" s="1"/>
      <c r="AQ750" s="1"/>
      <c r="AR750" s="1"/>
      <c r="AS750" s="1"/>
      <c r="AT750" s="1"/>
      <c r="AV750" s="1"/>
      <c r="AW750" s="1"/>
      <c r="AX750" s="1"/>
      <c r="BE750" s="1"/>
      <c r="BF750" s="1"/>
      <c r="BG750" s="1"/>
      <c r="BK750" s="1"/>
      <c r="BL750" s="1"/>
      <c r="BM750" s="1"/>
    </row>
    <row r="751" spans="41:65">
      <c r="AO751" s="1"/>
      <c r="AP751" s="1"/>
      <c r="AQ751" s="1"/>
      <c r="AR751" s="1"/>
      <c r="AS751" s="1"/>
      <c r="AT751" s="1"/>
      <c r="AV751" s="1"/>
      <c r="AW751" s="1"/>
      <c r="AX751" s="1"/>
      <c r="BE751" s="1"/>
      <c r="BF751" s="1"/>
      <c r="BG751" s="1"/>
      <c r="BK751" s="1"/>
      <c r="BL751" s="1"/>
      <c r="BM751" s="1"/>
    </row>
    <row r="752" spans="41:65">
      <c r="AO752" s="1"/>
      <c r="AP752" s="1"/>
      <c r="AQ752" s="1"/>
      <c r="AR752" s="1"/>
      <c r="AS752" s="1"/>
      <c r="AT752" s="1"/>
      <c r="AV752" s="1"/>
      <c r="AW752" s="1"/>
      <c r="AX752" s="1"/>
      <c r="BE752" s="1"/>
      <c r="BF752" s="1"/>
      <c r="BG752" s="1"/>
      <c r="BK752" s="1"/>
      <c r="BL752" s="1"/>
      <c r="BM752" s="1"/>
    </row>
    <row r="753" spans="41:65">
      <c r="AO753" s="1"/>
      <c r="AP753" s="1"/>
      <c r="AQ753" s="1"/>
      <c r="AR753" s="1"/>
      <c r="AS753" s="1"/>
      <c r="AT753" s="1"/>
      <c r="AV753" s="1"/>
      <c r="AW753" s="1"/>
      <c r="AX753" s="1"/>
      <c r="BE753" s="1"/>
      <c r="BF753" s="1"/>
      <c r="BG753" s="1"/>
      <c r="BK753" s="1"/>
      <c r="BL753" s="1"/>
      <c r="BM753" s="1"/>
    </row>
    <row r="754" spans="41:65">
      <c r="AO754" s="1"/>
      <c r="AP754" s="1"/>
      <c r="AQ754" s="1"/>
      <c r="AR754" s="1"/>
      <c r="AS754" s="1"/>
      <c r="AT754" s="1"/>
      <c r="AV754" s="1"/>
      <c r="AW754" s="1"/>
      <c r="AX754" s="1"/>
      <c r="BE754" s="1"/>
      <c r="BF754" s="1"/>
      <c r="BG754" s="1"/>
      <c r="BK754" s="1"/>
      <c r="BL754" s="1"/>
      <c r="BM754" s="1"/>
    </row>
    <row r="755" spans="41:65">
      <c r="AO755" s="1"/>
      <c r="AP755" s="1"/>
      <c r="AQ755" s="1"/>
      <c r="AR755" s="1"/>
      <c r="AS755" s="1"/>
      <c r="AT755" s="1"/>
      <c r="AV755" s="1"/>
      <c r="AW755" s="1"/>
      <c r="AX755" s="1"/>
      <c r="BE755" s="1"/>
      <c r="BF755" s="1"/>
      <c r="BG755" s="1"/>
      <c r="BK755" s="1"/>
      <c r="BL755" s="1"/>
      <c r="BM755" s="1"/>
    </row>
    <row r="756" spans="41:65">
      <c r="AO756" s="1"/>
      <c r="AP756" s="1"/>
      <c r="AQ756" s="1"/>
      <c r="AR756" s="1"/>
      <c r="AS756" s="1"/>
      <c r="AT756" s="1"/>
      <c r="AV756" s="1"/>
      <c r="AW756" s="1"/>
      <c r="AX756" s="1"/>
      <c r="BE756" s="1"/>
      <c r="BF756" s="1"/>
      <c r="BG756" s="1"/>
      <c r="BK756" s="1"/>
      <c r="BL756" s="1"/>
      <c r="BM756" s="1"/>
    </row>
    <row r="757" spans="41:65">
      <c r="AO757" s="1"/>
      <c r="AP757" s="1"/>
      <c r="AQ757" s="1"/>
      <c r="AR757" s="1"/>
      <c r="AS757" s="1"/>
      <c r="AT757" s="1"/>
      <c r="AV757" s="1"/>
      <c r="AW757" s="1"/>
      <c r="AX757" s="1"/>
      <c r="BE757" s="1"/>
      <c r="BF757" s="1"/>
      <c r="BG757" s="1"/>
      <c r="BK757" s="1"/>
      <c r="BL757" s="1"/>
      <c r="BM757" s="1"/>
    </row>
    <row r="758" spans="41:65">
      <c r="AO758" s="1"/>
      <c r="AP758" s="1"/>
      <c r="AQ758" s="1"/>
      <c r="AR758" s="1"/>
      <c r="AS758" s="1"/>
      <c r="AT758" s="1"/>
      <c r="AV758" s="1"/>
      <c r="AW758" s="1"/>
      <c r="AX758" s="1"/>
      <c r="BE758" s="1"/>
      <c r="BF758" s="1"/>
      <c r="BG758" s="1"/>
      <c r="BK758" s="1"/>
      <c r="BL758" s="1"/>
      <c r="BM758" s="1"/>
    </row>
    <row r="759" spans="41:65">
      <c r="AO759" s="1"/>
      <c r="AP759" s="1"/>
      <c r="AQ759" s="1"/>
      <c r="AR759" s="1"/>
      <c r="AS759" s="1"/>
      <c r="AT759" s="1"/>
      <c r="AV759" s="1"/>
      <c r="AW759" s="1"/>
      <c r="AX759" s="1"/>
      <c r="BE759" s="1"/>
      <c r="BF759" s="1"/>
      <c r="BG759" s="1"/>
      <c r="BK759" s="1"/>
      <c r="BL759" s="1"/>
      <c r="BM759" s="1"/>
    </row>
    <row r="760" spans="41:65">
      <c r="AO760" s="1"/>
      <c r="AP760" s="1"/>
      <c r="AQ760" s="1"/>
      <c r="AR760" s="1"/>
      <c r="AS760" s="1"/>
      <c r="AT760" s="1"/>
      <c r="AV760" s="1"/>
      <c r="AW760" s="1"/>
      <c r="AX760" s="1"/>
      <c r="BE760" s="1"/>
      <c r="BF760" s="1"/>
      <c r="BG760" s="1"/>
      <c r="BK760" s="1"/>
      <c r="BL760" s="1"/>
      <c r="BM760" s="1"/>
    </row>
    <row r="761" spans="41:65">
      <c r="AO761" s="1"/>
      <c r="AP761" s="1"/>
      <c r="AQ761" s="1"/>
      <c r="AR761" s="1"/>
      <c r="AS761" s="1"/>
      <c r="AT761" s="1"/>
      <c r="AV761" s="1"/>
      <c r="AW761" s="1"/>
      <c r="AX761" s="1"/>
      <c r="BE761" s="1"/>
      <c r="BF761" s="1"/>
      <c r="BG761" s="1"/>
      <c r="BK761" s="1"/>
      <c r="BL761" s="1"/>
      <c r="BM761" s="1"/>
    </row>
    <row r="762" spans="41:65">
      <c r="AO762" s="1"/>
      <c r="AP762" s="1"/>
      <c r="AQ762" s="1"/>
      <c r="AR762" s="1"/>
      <c r="AS762" s="1"/>
      <c r="AT762" s="1"/>
      <c r="AV762" s="1"/>
      <c r="AW762" s="1"/>
      <c r="AX762" s="1"/>
      <c r="BE762" s="1"/>
      <c r="BF762" s="1"/>
      <c r="BG762" s="1"/>
      <c r="BK762" s="1"/>
      <c r="BL762" s="1"/>
      <c r="BM762" s="1"/>
    </row>
    <row r="763" spans="41:65">
      <c r="AO763" s="1"/>
      <c r="AP763" s="1"/>
      <c r="AQ763" s="1"/>
      <c r="AR763" s="1"/>
      <c r="AS763" s="1"/>
      <c r="AT763" s="1"/>
      <c r="AV763" s="1"/>
      <c r="AW763" s="1"/>
      <c r="AX763" s="1"/>
      <c r="BE763" s="1"/>
      <c r="BF763" s="1"/>
      <c r="BG763" s="1"/>
      <c r="BK763" s="1"/>
      <c r="BL763" s="1"/>
      <c r="BM763" s="1"/>
    </row>
    <row r="764" spans="41:65">
      <c r="AO764" s="1"/>
      <c r="AP764" s="1"/>
      <c r="AQ764" s="1"/>
      <c r="AR764" s="1"/>
      <c r="AS764" s="1"/>
      <c r="AT764" s="1"/>
      <c r="AV764" s="1"/>
      <c r="AW764" s="1"/>
      <c r="AX764" s="1"/>
      <c r="BE764" s="1"/>
      <c r="BF764" s="1"/>
      <c r="BG764" s="1"/>
      <c r="BK764" s="1"/>
      <c r="BL764" s="1"/>
      <c r="BM764" s="1"/>
    </row>
    <row r="765" spans="41:65">
      <c r="AO765" s="1"/>
      <c r="AP765" s="1"/>
      <c r="AQ765" s="1"/>
      <c r="AR765" s="1"/>
      <c r="AS765" s="1"/>
      <c r="AT765" s="1"/>
      <c r="AV765" s="1"/>
      <c r="AW765" s="1"/>
      <c r="AX765" s="1"/>
      <c r="BE765" s="1"/>
      <c r="BF765" s="1"/>
      <c r="BG765" s="1"/>
      <c r="BK765" s="1"/>
      <c r="BL765" s="1"/>
      <c r="BM765" s="1"/>
    </row>
    <row r="766" spans="41:65">
      <c r="AO766" s="1"/>
      <c r="AP766" s="1"/>
      <c r="AQ766" s="1"/>
      <c r="AR766" s="1"/>
      <c r="AS766" s="1"/>
      <c r="AT766" s="1"/>
      <c r="AV766" s="1"/>
      <c r="AW766" s="1"/>
      <c r="AX766" s="1"/>
      <c r="BE766" s="1"/>
      <c r="BF766" s="1"/>
      <c r="BG766" s="1"/>
      <c r="BK766" s="1"/>
      <c r="BL766" s="1"/>
      <c r="BM766" s="1"/>
    </row>
    <row r="767" spans="41:65">
      <c r="AO767" s="1"/>
      <c r="AP767" s="1"/>
      <c r="AQ767" s="1"/>
      <c r="AR767" s="1"/>
      <c r="AS767" s="1"/>
      <c r="AT767" s="1"/>
      <c r="AV767" s="1"/>
      <c r="AW767" s="1"/>
      <c r="AX767" s="1"/>
      <c r="BE767" s="1"/>
      <c r="BF767" s="1"/>
      <c r="BG767" s="1"/>
      <c r="BK767" s="1"/>
      <c r="BL767" s="1"/>
      <c r="BM767" s="1"/>
    </row>
    <row r="768" spans="41:65">
      <c r="AO768" s="1"/>
      <c r="AP768" s="1"/>
      <c r="AQ768" s="1"/>
      <c r="AR768" s="1"/>
      <c r="AS768" s="1"/>
      <c r="AT768" s="1"/>
      <c r="AV768" s="1"/>
      <c r="AW768" s="1"/>
      <c r="AX768" s="1"/>
      <c r="BE768" s="1"/>
      <c r="BF768" s="1"/>
      <c r="BG768" s="1"/>
      <c r="BK768" s="1"/>
      <c r="BL768" s="1"/>
      <c r="BM768" s="1"/>
    </row>
    <row r="769" spans="41:65">
      <c r="AO769" s="1"/>
      <c r="AP769" s="1"/>
      <c r="AQ769" s="1"/>
      <c r="AR769" s="1"/>
      <c r="AS769" s="1"/>
      <c r="AT769" s="1"/>
      <c r="AV769" s="1"/>
      <c r="AW769" s="1"/>
      <c r="AX769" s="1"/>
      <c r="BE769" s="1"/>
      <c r="BF769" s="1"/>
      <c r="BG769" s="1"/>
      <c r="BK769" s="1"/>
      <c r="BL769" s="1"/>
      <c r="BM769" s="1"/>
    </row>
    <row r="770" spans="41:65">
      <c r="AO770" s="1"/>
      <c r="AP770" s="1"/>
      <c r="AQ770" s="1"/>
      <c r="AR770" s="1"/>
      <c r="AS770" s="1"/>
      <c r="AT770" s="1"/>
      <c r="AV770" s="1"/>
      <c r="AW770" s="1"/>
      <c r="AX770" s="1"/>
      <c r="BE770" s="1"/>
      <c r="BF770" s="1"/>
      <c r="BG770" s="1"/>
      <c r="BK770" s="1"/>
      <c r="BL770" s="1"/>
      <c r="BM770" s="1"/>
    </row>
    <row r="771" spans="41:65">
      <c r="AO771" s="1"/>
      <c r="AP771" s="1"/>
      <c r="AQ771" s="1"/>
      <c r="AR771" s="1"/>
      <c r="AS771" s="1"/>
      <c r="AT771" s="1"/>
      <c r="AV771" s="1"/>
      <c r="AW771" s="1"/>
      <c r="AX771" s="1"/>
      <c r="BE771" s="1"/>
      <c r="BF771" s="1"/>
      <c r="BG771" s="1"/>
      <c r="BK771" s="1"/>
      <c r="BL771" s="1"/>
      <c r="BM771" s="1"/>
    </row>
    <row r="772" spans="41:65">
      <c r="AO772" s="1"/>
      <c r="AP772" s="1"/>
      <c r="AQ772" s="1"/>
      <c r="AR772" s="1"/>
      <c r="AS772" s="1"/>
      <c r="AT772" s="1"/>
      <c r="AV772" s="1"/>
      <c r="AW772" s="1"/>
      <c r="AX772" s="1"/>
      <c r="BE772" s="1"/>
      <c r="BF772" s="1"/>
      <c r="BG772" s="1"/>
      <c r="BK772" s="1"/>
      <c r="BL772" s="1"/>
      <c r="BM772" s="1"/>
    </row>
    <row r="773" spans="41:65">
      <c r="AO773" s="1"/>
      <c r="AP773" s="1"/>
      <c r="AQ773" s="1"/>
      <c r="AR773" s="1"/>
      <c r="AS773" s="1"/>
      <c r="AT773" s="1"/>
      <c r="AV773" s="1"/>
      <c r="AW773" s="1"/>
      <c r="AX773" s="1"/>
      <c r="BE773" s="1"/>
      <c r="BF773" s="1"/>
      <c r="BG773" s="1"/>
      <c r="BK773" s="1"/>
      <c r="BL773" s="1"/>
      <c r="BM773" s="1"/>
    </row>
    <row r="774" spans="41:65">
      <c r="AO774" s="1"/>
      <c r="AP774" s="1"/>
      <c r="AQ774" s="1"/>
      <c r="AR774" s="1"/>
      <c r="AS774" s="1"/>
      <c r="AT774" s="1"/>
      <c r="AV774" s="1"/>
      <c r="AW774" s="1"/>
      <c r="AX774" s="1"/>
      <c r="BE774" s="1"/>
      <c r="BF774" s="1"/>
      <c r="BG774" s="1"/>
      <c r="BK774" s="1"/>
      <c r="BL774" s="1"/>
      <c r="BM774" s="1"/>
    </row>
    <row r="775" spans="41:65">
      <c r="AO775" s="1"/>
      <c r="AP775" s="1"/>
      <c r="AQ775" s="1"/>
      <c r="AR775" s="1"/>
      <c r="AS775" s="1"/>
      <c r="AT775" s="1"/>
      <c r="AV775" s="1"/>
      <c r="AW775" s="1"/>
      <c r="AX775" s="1"/>
      <c r="BE775" s="1"/>
      <c r="BF775" s="1"/>
      <c r="BG775" s="1"/>
      <c r="BK775" s="1"/>
      <c r="BL775" s="1"/>
      <c r="BM775" s="1"/>
    </row>
    <row r="776" spans="41:65">
      <c r="AO776" s="1"/>
      <c r="AP776" s="1"/>
      <c r="AQ776" s="1"/>
      <c r="AR776" s="1"/>
      <c r="AS776" s="1"/>
      <c r="AT776" s="1"/>
      <c r="AV776" s="1"/>
      <c r="AW776" s="1"/>
      <c r="AX776" s="1"/>
      <c r="BE776" s="1"/>
      <c r="BF776" s="1"/>
      <c r="BG776" s="1"/>
      <c r="BK776" s="1"/>
      <c r="BL776" s="1"/>
      <c r="BM776" s="1"/>
    </row>
    <row r="777" spans="41:65">
      <c r="AO777" s="1"/>
      <c r="AP777" s="1"/>
      <c r="AQ777" s="1"/>
      <c r="AR777" s="1"/>
      <c r="AS777" s="1"/>
      <c r="AT777" s="1"/>
      <c r="AV777" s="1"/>
      <c r="AW777" s="1"/>
      <c r="AX777" s="1"/>
      <c r="BE777" s="1"/>
      <c r="BF777" s="1"/>
      <c r="BG777" s="1"/>
      <c r="BK777" s="1"/>
      <c r="BL777" s="1"/>
      <c r="BM777" s="1"/>
    </row>
    <row r="778" spans="41:65">
      <c r="AO778" s="1"/>
      <c r="AP778" s="1"/>
      <c r="AQ778" s="1"/>
      <c r="AR778" s="1"/>
      <c r="AS778" s="1"/>
      <c r="AT778" s="1"/>
      <c r="AV778" s="1"/>
      <c r="AW778" s="1"/>
      <c r="AX778" s="1"/>
      <c r="BE778" s="1"/>
      <c r="BF778" s="1"/>
      <c r="BG778" s="1"/>
      <c r="BK778" s="1"/>
      <c r="BL778" s="1"/>
      <c r="BM778" s="1"/>
    </row>
    <row r="779" spans="41:65">
      <c r="AO779" s="1"/>
      <c r="AP779" s="1"/>
      <c r="AQ779" s="1"/>
      <c r="AR779" s="1"/>
      <c r="AS779" s="1"/>
      <c r="AT779" s="1"/>
      <c r="AV779" s="1"/>
      <c r="AW779" s="1"/>
      <c r="AX779" s="1"/>
      <c r="BE779" s="1"/>
      <c r="BF779" s="1"/>
      <c r="BG779" s="1"/>
      <c r="BK779" s="1"/>
      <c r="BL779" s="1"/>
      <c r="BM779" s="1"/>
    </row>
    <row r="780" spans="41:65">
      <c r="AO780" s="1"/>
      <c r="AP780" s="1"/>
      <c r="AQ780" s="1"/>
      <c r="AR780" s="1"/>
      <c r="AS780" s="1"/>
      <c r="AT780" s="1"/>
      <c r="AV780" s="1"/>
      <c r="AW780" s="1"/>
      <c r="AX780" s="1"/>
      <c r="BE780" s="1"/>
      <c r="BF780" s="1"/>
      <c r="BG780" s="1"/>
      <c r="BK780" s="1"/>
      <c r="BL780" s="1"/>
      <c r="BM780" s="1"/>
    </row>
    <row r="781" spans="41:65">
      <c r="AO781" s="1"/>
      <c r="AP781" s="1"/>
      <c r="AQ781" s="1"/>
      <c r="AR781" s="1"/>
      <c r="AS781" s="1"/>
      <c r="AT781" s="1"/>
      <c r="AV781" s="1"/>
      <c r="AW781" s="1"/>
      <c r="AX781" s="1"/>
      <c r="BE781" s="1"/>
      <c r="BF781" s="1"/>
      <c r="BG781" s="1"/>
      <c r="BK781" s="1"/>
      <c r="BL781" s="1"/>
      <c r="BM781" s="1"/>
    </row>
    <row r="782" spans="41:65">
      <c r="AO782" s="1"/>
      <c r="AP782" s="1"/>
      <c r="AQ782" s="1"/>
      <c r="AR782" s="1"/>
      <c r="AS782" s="1"/>
      <c r="AT782" s="1"/>
      <c r="AV782" s="1"/>
      <c r="AW782" s="1"/>
      <c r="AX782" s="1"/>
      <c r="BE782" s="1"/>
      <c r="BF782" s="1"/>
      <c r="BG782" s="1"/>
      <c r="BK782" s="1"/>
      <c r="BL782" s="1"/>
      <c r="BM782" s="1"/>
    </row>
    <row r="783" spans="41:65">
      <c r="AO783" s="1"/>
      <c r="AP783" s="1"/>
      <c r="AQ783" s="1"/>
      <c r="AR783" s="1"/>
      <c r="AS783" s="1"/>
      <c r="AT783" s="1"/>
      <c r="AV783" s="1"/>
      <c r="AW783" s="1"/>
      <c r="AX783" s="1"/>
      <c r="BE783" s="1"/>
      <c r="BF783" s="1"/>
      <c r="BG783" s="1"/>
      <c r="BK783" s="1"/>
      <c r="BL783" s="1"/>
      <c r="BM783" s="1"/>
    </row>
    <row r="784" spans="41:65">
      <c r="AO784" s="1"/>
      <c r="AP784" s="1"/>
      <c r="AQ784" s="1"/>
      <c r="AR784" s="1"/>
      <c r="AS784" s="1"/>
      <c r="AT784" s="1"/>
      <c r="AV784" s="1"/>
      <c r="AW784" s="1"/>
      <c r="AX784" s="1"/>
      <c r="BE784" s="1"/>
      <c r="BF784" s="1"/>
      <c r="BG784" s="1"/>
      <c r="BK784" s="1"/>
      <c r="BL784" s="1"/>
      <c r="BM784" s="1"/>
    </row>
    <row r="785" spans="41:65">
      <c r="AO785" s="1"/>
      <c r="AP785" s="1"/>
      <c r="AQ785" s="1"/>
      <c r="AR785" s="1"/>
      <c r="AS785" s="1"/>
      <c r="AT785" s="1"/>
      <c r="AV785" s="1"/>
      <c r="AW785" s="1"/>
      <c r="AX785" s="1"/>
      <c r="BE785" s="1"/>
      <c r="BF785" s="1"/>
      <c r="BG785" s="1"/>
      <c r="BK785" s="1"/>
      <c r="BL785" s="1"/>
      <c r="BM785" s="1"/>
    </row>
    <row r="786" spans="41:65">
      <c r="AO786" s="1"/>
      <c r="AP786" s="1"/>
      <c r="AQ786" s="1"/>
      <c r="AR786" s="1"/>
      <c r="AS786" s="1"/>
      <c r="AT786" s="1"/>
      <c r="AV786" s="1"/>
      <c r="AW786" s="1"/>
      <c r="AX786" s="1"/>
      <c r="BE786" s="1"/>
      <c r="BF786" s="1"/>
      <c r="BG786" s="1"/>
      <c r="BK786" s="1"/>
      <c r="BL786" s="1"/>
      <c r="BM786" s="1"/>
    </row>
    <row r="787" spans="41:65">
      <c r="AO787" s="1"/>
      <c r="AP787" s="1"/>
      <c r="AQ787" s="1"/>
      <c r="AR787" s="1"/>
      <c r="AS787" s="1"/>
      <c r="AT787" s="1"/>
      <c r="AV787" s="1"/>
      <c r="AW787" s="1"/>
      <c r="AX787" s="1"/>
      <c r="BE787" s="1"/>
      <c r="BF787" s="1"/>
      <c r="BG787" s="1"/>
      <c r="BK787" s="1"/>
      <c r="BL787" s="1"/>
      <c r="BM787" s="1"/>
    </row>
    <row r="788" spans="41:65">
      <c r="AO788" s="1"/>
      <c r="AP788" s="1"/>
      <c r="AQ788" s="1"/>
      <c r="AR788" s="1"/>
      <c r="AS788" s="1"/>
      <c r="AT788" s="1"/>
      <c r="AV788" s="1"/>
      <c r="AW788" s="1"/>
      <c r="AX788" s="1"/>
      <c r="BE788" s="1"/>
      <c r="BF788" s="1"/>
      <c r="BG788" s="1"/>
      <c r="BK788" s="1"/>
      <c r="BL788" s="1"/>
      <c r="BM788" s="1"/>
    </row>
    <row r="789" spans="41:65">
      <c r="AO789" s="1"/>
      <c r="AP789" s="1"/>
      <c r="AQ789" s="1"/>
      <c r="AR789" s="1"/>
      <c r="AS789" s="1"/>
      <c r="AT789" s="1"/>
      <c r="AV789" s="1"/>
      <c r="AW789" s="1"/>
      <c r="AX789" s="1"/>
      <c r="BE789" s="1"/>
      <c r="BF789" s="1"/>
      <c r="BG789" s="1"/>
      <c r="BK789" s="1"/>
      <c r="BL789" s="1"/>
      <c r="BM789" s="1"/>
    </row>
    <row r="790" spans="41:65">
      <c r="AO790" s="1"/>
      <c r="AP790" s="1"/>
      <c r="AQ790" s="1"/>
      <c r="AR790" s="1"/>
      <c r="AS790" s="1"/>
      <c r="AT790" s="1"/>
      <c r="AV790" s="1"/>
      <c r="AW790" s="1"/>
      <c r="AX790" s="1"/>
      <c r="BE790" s="1"/>
      <c r="BF790" s="1"/>
      <c r="BG790" s="1"/>
      <c r="BK790" s="1"/>
      <c r="BL790" s="1"/>
      <c r="BM790" s="1"/>
    </row>
    <row r="791" spans="41:65">
      <c r="AO791" s="1"/>
      <c r="AP791" s="1"/>
      <c r="AQ791" s="1"/>
      <c r="AR791" s="1"/>
      <c r="AS791" s="1"/>
      <c r="AT791" s="1"/>
      <c r="AV791" s="1"/>
      <c r="AW791" s="1"/>
      <c r="AX791" s="1"/>
      <c r="BE791" s="1"/>
      <c r="BF791" s="1"/>
      <c r="BG791" s="1"/>
      <c r="BK791" s="1"/>
      <c r="BL791" s="1"/>
      <c r="BM791" s="1"/>
    </row>
    <row r="792" spans="41:65">
      <c r="AO792" s="1"/>
      <c r="AP792" s="1"/>
      <c r="AQ792" s="1"/>
      <c r="AR792" s="1"/>
      <c r="AS792" s="1"/>
      <c r="AT792" s="1"/>
      <c r="AV792" s="1"/>
      <c r="AW792" s="1"/>
      <c r="AX792" s="1"/>
      <c r="BE792" s="1"/>
      <c r="BF792" s="1"/>
      <c r="BG792" s="1"/>
      <c r="BK792" s="1"/>
      <c r="BL792" s="1"/>
      <c r="BM792" s="1"/>
    </row>
    <row r="793" spans="41:65">
      <c r="AO793" s="1"/>
      <c r="AP793" s="1"/>
      <c r="AQ793" s="1"/>
      <c r="AR793" s="1"/>
      <c r="AS793" s="1"/>
      <c r="AT793" s="1"/>
      <c r="AV793" s="1"/>
      <c r="AW793" s="1"/>
      <c r="AX793" s="1"/>
      <c r="BE793" s="1"/>
      <c r="BF793" s="1"/>
      <c r="BG793" s="1"/>
      <c r="BK793" s="1"/>
      <c r="BL793" s="1"/>
      <c r="BM793" s="1"/>
    </row>
    <row r="794" spans="41:65">
      <c r="AO794" s="1"/>
      <c r="AP794" s="1"/>
      <c r="AQ794" s="1"/>
      <c r="AR794" s="1"/>
      <c r="AS794" s="1"/>
      <c r="AT794" s="1"/>
      <c r="AV794" s="1"/>
      <c r="AW794" s="1"/>
      <c r="AX794" s="1"/>
      <c r="BE794" s="1"/>
      <c r="BF794" s="1"/>
      <c r="BG794" s="1"/>
      <c r="BK794" s="1"/>
      <c r="BL794" s="1"/>
      <c r="BM794" s="1"/>
    </row>
    <row r="795" spans="41:65">
      <c r="AO795" s="1"/>
      <c r="AP795" s="1"/>
      <c r="AQ795" s="1"/>
      <c r="AR795" s="1"/>
      <c r="AS795" s="1"/>
      <c r="AT795" s="1"/>
      <c r="AV795" s="1"/>
      <c r="AW795" s="1"/>
      <c r="AX795" s="1"/>
      <c r="BE795" s="1"/>
      <c r="BF795" s="1"/>
      <c r="BG795" s="1"/>
      <c r="BK795" s="1"/>
      <c r="BL795" s="1"/>
      <c r="BM795" s="1"/>
    </row>
    <row r="796" spans="41:65">
      <c r="AO796" s="1"/>
      <c r="AP796" s="1"/>
      <c r="AQ796" s="1"/>
      <c r="AR796" s="1"/>
      <c r="AS796" s="1"/>
      <c r="AT796" s="1"/>
      <c r="AV796" s="1"/>
      <c r="AW796" s="1"/>
      <c r="AX796" s="1"/>
      <c r="BE796" s="1"/>
      <c r="BF796" s="1"/>
      <c r="BG796" s="1"/>
      <c r="BK796" s="1"/>
      <c r="BL796" s="1"/>
      <c r="BM796" s="1"/>
    </row>
    <row r="797" spans="41:65">
      <c r="AO797" s="1"/>
      <c r="AP797" s="1"/>
      <c r="AQ797" s="1"/>
      <c r="AR797" s="1"/>
      <c r="AS797" s="1"/>
      <c r="AT797" s="1"/>
      <c r="AV797" s="1"/>
      <c r="AW797" s="1"/>
      <c r="AX797" s="1"/>
      <c r="BE797" s="1"/>
      <c r="BF797" s="1"/>
      <c r="BG797" s="1"/>
      <c r="BK797" s="1"/>
      <c r="BL797" s="1"/>
      <c r="BM797" s="1"/>
    </row>
    <row r="798" spans="41:65">
      <c r="AO798" s="1"/>
      <c r="AP798" s="1"/>
      <c r="AQ798" s="1"/>
      <c r="AR798" s="1"/>
      <c r="AS798" s="1"/>
      <c r="AT798" s="1"/>
      <c r="AV798" s="1"/>
      <c r="AW798" s="1"/>
      <c r="AX798" s="1"/>
      <c r="BE798" s="1"/>
      <c r="BF798" s="1"/>
      <c r="BG798" s="1"/>
      <c r="BK798" s="1"/>
      <c r="BL798" s="1"/>
      <c r="BM798" s="1"/>
    </row>
    <row r="799" spans="41:65">
      <c r="AO799" s="1"/>
      <c r="AP799" s="1"/>
      <c r="AQ799" s="1"/>
      <c r="AR799" s="1"/>
      <c r="AS799" s="1"/>
      <c r="AT799" s="1"/>
      <c r="AV799" s="1"/>
      <c r="AW799" s="1"/>
      <c r="AX799" s="1"/>
      <c r="BE799" s="1"/>
      <c r="BF799" s="1"/>
      <c r="BG799" s="1"/>
      <c r="BK799" s="1"/>
      <c r="BL799" s="1"/>
      <c r="BM799" s="1"/>
    </row>
    <row r="800" spans="41:65">
      <c r="AO800" s="1"/>
      <c r="AP800" s="1"/>
      <c r="AQ800" s="1"/>
      <c r="AR800" s="1"/>
      <c r="AS800" s="1"/>
      <c r="AT800" s="1"/>
      <c r="AV800" s="1"/>
      <c r="AW800" s="1"/>
      <c r="AX800" s="1"/>
      <c r="BE800" s="1"/>
      <c r="BF800" s="1"/>
      <c r="BG800" s="1"/>
      <c r="BK800" s="1"/>
      <c r="BL800" s="1"/>
      <c r="BM800" s="1"/>
    </row>
    <row r="801" spans="41:65">
      <c r="AO801" s="1"/>
      <c r="AP801" s="1"/>
      <c r="AQ801" s="1"/>
      <c r="AR801" s="1"/>
      <c r="AS801" s="1"/>
      <c r="AT801" s="1"/>
      <c r="AV801" s="1"/>
      <c r="AW801" s="1"/>
      <c r="AX801" s="1"/>
      <c r="BE801" s="1"/>
      <c r="BF801" s="1"/>
      <c r="BG801" s="1"/>
      <c r="BK801" s="1"/>
      <c r="BL801" s="1"/>
      <c r="BM801" s="1"/>
    </row>
    <row r="802" spans="41:65">
      <c r="AO802" s="1"/>
      <c r="AP802" s="1"/>
      <c r="AQ802" s="1"/>
      <c r="AR802" s="1"/>
      <c r="AS802" s="1"/>
      <c r="AT802" s="1"/>
      <c r="AV802" s="1"/>
      <c r="AW802" s="1"/>
      <c r="AX802" s="1"/>
      <c r="BE802" s="1"/>
      <c r="BF802" s="1"/>
      <c r="BG802" s="1"/>
      <c r="BK802" s="1"/>
      <c r="BL802" s="1"/>
      <c r="BM802" s="1"/>
    </row>
    <row r="803" spans="41:65">
      <c r="AO803" s="1"/>
      <c r="AP803" s="1"/>
      <c r="AQ803" s="1"/>
      <c r="AR803" s="1"/>
      <c r="AS803" s="1"/>
      <c r="AT803" s="1"/>
      <c r="AV803" s="1"/>
      <c r="AW803" s="1"/>
      <c r="AX803" s="1"/>
      <c r="BE803" s="1"/>
      <c r="BF803" s="1"/>
      <c r="BG803" s="1"/>
      <c r="BK803" s="1"/>
      <c r="BL803" s="1"/>
      <c r="BM803" s="1"/>
    </row>
    <row r="804" spans="41:65">
      <c r="AO804" s="1"/>
      <c r="AP804" s="1"/>
      <c r="AQ804" s="1"/>
      <c r="AR804" s="1"/>
      <c r="AS804" s="1"/>
      <c r="AT804" s="1"/>
      <c r="AV804" s="1"/>
      <c r="AW804" s="1"/>
      <c r="AX804" s="1"/>
      <c r="BE804" s="1"/>
      <c r="BF804" s="1"/>
      <c r="BG804" s="1"/>
      <c r="BK804" s="1"/>
      <c r="BL804" s="1"/>
      <c r="BM804" s="1"/>
    </row>
    <row r="805" spans="41:65">
      <c r="AO805" s="1"/>
      <c r="AP805" s="1"/>
      <c r="AQ805" s="1"/>
      <c r="AR805" s="1"/>
      <c r="AS805" s="1"/>
      <c r="AT805" s="1"/>
      <c r="AV805" s="1"/>
      <c r="AW805" s="1"/>
      <c r="AX805" s="1"/>
      <c r="BE805" s="1"/>
      <c r="BF805" s="1"/>
      <c r="BG805" s="1"/>
      <c r="BK805" s="1"/>
      <c r="BL805" s="1"/>
      <c r="BM805" s="1"/>
    </row>
    <row r="806" spans="41:65">
      <c r="AO806" s="1"/>
      <c r="AP806" s="1"/>
      <c r="AQ806" s="1"/>
      <c r="AR806" s="1"/>
      <c r="AS806" s="1"/>
      <c r="AT806" s="1"/>
      <c r="AV806" s="1"/>
      <c r="AW806" s="1"/>
      <c r="AX806" s="1"/>
      <c r="BE806" s="1"/>
      <c r="BF806" s="1"/>
      <c r="BG806" s="1"/>
      <c r="BK806" s="1"/>
      <c r="BL806" s="1"/>
      <c r="BM806" s="1"/>
    </row>
    <row r="807" spans="41:65">
      <c r="AO807" s="1"/>
      <c r="AP807" s="1"/>
      <c r="AQ807" s="1"/>
      <c r="AR807" s="1"/>
      <c r="AS807" s="1"/>
      <c r="AT807" s="1"/>
      <c r="AV807" s="1"/>
      <c r="AW807" s="1"/>
      <c r="AX807" s="1"/>
      <c r="BE807" s="1"/>
      <c r="BF807" s="1"/>
      <c r="BG807" s="1"/>
      <c r="BK807" s="1"/>
      <c r="BL807" s="1"/>
      <c r="BM807" s="1"/>
    </row>
    <row r="808" spans="41:65">
      <c r="AO808" s="1"/>
      <c r="AP808" s="1"/>
      <c r="AQ808" s="1"/>
      <c r="AR808" s="1"/>
      <c r="AS808" s="1"/>
      <c r="AT808" s="1"/>
      <c r="AV808" s="1"/>
      <c r="AW808" s="1"/>
      <c r="AX808" s="1"/>
      <c r="BE808" s="1"/>
      <c r="BF808" s="1"/>
      <c r="BG808" s="1"/>
      <c r="BK808" s="1"/>
      <c r="BL808" s="1"/>
      <c r="BM808" s="1"/>
    </row>
    <row r="809" spans="41:65">
      <c r="AO809" s="1"/>
      <c r="AP809" s="1"/>
      <c r="AQ809" s="1"/>
      <c r="AR809" s="1"/>
      <c r="AS809" s="1"/>
      <c r="AT809" s="1"/>
      <c r="AV809" s="1"/>
      <c r="AW809" s="1"/>
      <c r="AX809" s="1"/>
      <c r="BE809" s="1"/>
      <c r="BF809" s="1"/>
      <c r="BG809" s="1"/>
      <c r="BK809" s="1"/>
      <c r="BL809" s="1"/>
      <c r="BM809" s="1"/>
    </row>
    <row r="810" spans="41:65">
      <c r="AO810" s="1"/>
      <c r="AP810" s="1"/>
      <c r="AQ810" s="1"/>
      <c r="AR810" s="1"/>
      <c r="AS810" s="1"/>
      <c r="AT810" s="1"/>
      <c r="AV810" s="1"/>
      <c r="AW810" s="1"/>
      <c r="AX810" s="1"/>
      <c r="BE810" s="1"/>
      <c r="BF810" s="1"/>
      <c r="BG810" s="1"/>
      <c r="BK810" s="1"/>
      <c r="BL810" s="1"/>
      <c r="BM810" s="1"/>
    </row>
    <row r="811" spans="41:65">
      <c r="AO811" s="1"/>
      <c r="AP811" s="1"/>
      <c r="AQ811" s="1"/>
      <c r="AR811" s="1"/>
      <c r="AS811" s="1"/>
      <c r="AT811" s="1"/>
      <c r="AV811" s="1"/>
      <c r="AW811" s="1"/>
      <c r="AX811" s="1"/>
      <c r="BE811" s="1"/>
      <c r="BF811" s="1"/>
      <c r="BG811" s="1"/>
      <c r="BK811" s="1"/>
      <c r="BL811" s="1"/>
      <c r="BM811" s="1"/>
    </row>
    <row r="812" spans="41:65">
      <c r="AO812" s="1"/>
      <c r="AP812" s="1"/>
      <c r="AQ812" s="1"/>
      <c r="AR812" s="1"/>
      <c r="AS812" s="1"/>
      <c r="AT812" s="1"/>
      <c r="AV812" s="1"/>
      <c r="AW812" s="1"/>
      <c r="AX812" s="1"/>
      <c r="BE812" s="1"/>
      <c r="BF812" s="1"/>
      <c r="BG812" s="1"/>
      <c r="BK812" s="1"/>
      <c r="BL812" s="1"/>
      <c r="BM812" s="1"/>
    </row>
    <row r="813" spans="41:65">
      <c r="AO813" s="1"/>
      <c r="AP813" s="1"/>
      <c r="AQ813" s="1"/>
      <c r="AR813" s="1"/>
      <c r="AS813" s="1"/>
      <c r="AT813" s="1"/>
      <c r="AV813" s="1"/>
      <c r="AW813" s="1"/>
      <c r="AX813" s="1"/>
      <c r="BE813" s="1"/>
      <c r="BF813" s="1"/>
      <c r="BG813" s="1"/>
      <c r="BK813" s="1"/>
      <c r="BL813" s="1"/>
      <c r="BM813" s="1"/>
    </row>
    <row r="814" spans="41:65">
      <c r="AO814" s="1"/>
      <c r="AP814" s="1"/>
      <c r="AQ814" s="1"/>
      <c r="AR814" s="1"/>
      <c r="AS814" s="1"/>
      <c r="AT814" s="1"/>
      <c r="AV814" s="1"/>
      <c r="AW814" s="1"/>
      <c r="AX814" s="1"/>
      <c r="BE814" s="1"/>
      <c r="BF814" s="1"/>
      <c r="BG814" s="1"/>
      <c r="BK814" s="1"/>
      <c r="BL814" s="1"/>
      <c r="BM814" s="1"/>
    </row>
    <row r="815" spans="41:65">
      <c r="AO815" s="1"/>
      <c r="AP815" s="1"/>
      <c r="AQ815" s="1"/>
      <c r="AR815" s="1"/>
      <c r="AS815" s="1"/>
      <c r="AT815" s="1"/>
      <c r="AV815" s="1"/>
      <c r="AW815" s="1"/>
      <c r="AX815" s="1"/>
      <c r="BE815" s="1"/>
      <c r="BF815" s="1"/>
      <c r="BG815" s="1"/>
      <c r="BK815" s="1"/>
      <c r="BL815" s="1"/>
      <c r="BM815" s="1"/>
    </row>
    <row r="816" spans="41:65">
      <c r="AO816" s="1"/>
      <c r="AP816" s="1"/>
      <c r="AQ816" s="1"/>
      <c r="AR816" s="1"/>
      <c r="AS816" s="1"/>
      <c r="AT816" s="1"/>
      <c r="AV816" s="1"/>
      <c r="AW816" s="1"/>
      <c r="AX816" s="1"/>
      <c r="BE816" s="1"/>
      <c r="BF816" s="1"/>
      <c r="BG816" s="1"/>
      <c r="BK816" s="1"/>
      <c r="BL816" s="1"/>
      <c r="BM816" s="1"/>
    </row>
    <row r="817" spans="41:65">
      <c r="AO817" s="1"/>
      <c r="AP817" s="1"/>
      <c r="AQ817" s="1"/>
      <c r="AR817" s="1"/>
      <c r="AS817" s="1"/>
      <c r="AT817" s="1"/>
      <c r="AV817" s="1"/>
      <c r="AW817" s="1"/>
      <c r="AX817" s="1"/>
      <c r="BE817" s="1"/>
      <c r="BF817" s="1"/>
      <c r="BG817" s="1"/>
      <c r="BK817" s="1"/>
      <c r="BL817" s="1"/>
      <c r="BM817" s="1"/>
    </row>
    <row r="818" spans="41:65">
      <c r="AO818" s="1"/>
      <c r="AP818" s="1"/>
      <c r="AQ818" s="1"/>
      <c r="AR818" s="1"/>
      <c r="AS818" s="1"/>
      <c r="AT818" s="1"/>
      <c r="AV818" s="1"/>
      <c r="AW818" s="1"/>
      <c r="AX818" s="1"/>
      <c r="BE818" s="1"/>
      <c r="BF818" s="1"/>
      <c r="BG818" s="1"/>
      <c r="BK818" s="1"/>
      <c r="BL818" s="1"/>
      <c r="BM818" s="1"/>
    </row>
    <row r="819" spans="41:65">
      <c r="AO819" s="1"/>
      <c r="AP819" s="1"/>
      <c r="AQ819" s="1"/>
      <c r="AR819" s="1"/>
      <c r="AS819" s="1"/>
      <c r="AT819" s="1"/>
      <c r="AV819" s="1"/>
      <c r="AW819" s="1"/>
      <c r="AX819" s="1"/>
      <c r="BE819" s="1"/>
      <c r="BF819" s="1"/>
      <c r="BG819" s="1"/>
      <c r="BK819" s="1"/>
      <c r="BL819" s="1"/>
      <c r="BM819" s="1"/>
    </row>
    <row r="820" spans="41:65">
      <c r="AO820" s="1"/>
      <c r="AP820" s="1"/>
      <c r="AQ820" s="1"/>
      <c r="AR820" s="1"/>
      <c r="AS820" s="1"/>
      <c r="AT820" s="1"/>
      <c r="AV820" s="1"/>
      <c r="AW820" s="1"/>
      <c r="AX820" s="1"/>
      <c r="BE820" s="1"/>
      <c r="BF820" s="1"/>
      <c r="BG820" s="1"/>
      <c r="BK820" s="1"/>
      <c r="BL820" s="1"/>
      <c r="BM820" s="1"/>
    </row>
    <row r="821" spans="41:65">
      <c r="AO821" s="1"/>
      <c r="AP821" s="1"/>
      <c r="AQ821" s="1"/>
      <c r="AR821" s="1"/>
      <c r="AS821" s="1"/>
      <c r="AT821" s="1"/>
      <c r="AV821" s="1"/>
      <c r="AW821" s="1"/>
      <c r="AX821" s="1"/>
      <c r="BE821" s="1"/>
      <c r="BF821" s="1"/>
      <c r="BG821" s="1"/>
      <c r="BK821" s="1"/>
      <c r="BL821" s="1"/>
      <c r="BM821" s="1"/>
    </row>
    <row r="822" spans="41:65">
      <c r="AO822" s="1"/>
      <c r="AP822" s="1"/>
      <c r="AQ822" s="1"/>
      <c r="AR822" s="1"/>
      <c r="AS822" s="1"/>
      <c r="AT822" s="1"/>
      <c r="AV822" s="1"/>
      <c r="AW822" s="1"/>
      <c r="AX822" s="1"/>
      <c r="BE822" s="1"/>
      <c r="BF822" s="1"/>
      <c r="BG822" s="1"/>
      <c r="BK822" s="1"/>
      <c r="BL822" s="1"/>
      <c r="BM822" s="1"/>
    </row>
    <row r="823" spans="41:65">
      <c r="AO823" s="1"/>
      <c r="AP823" s="1"/>
      <c r="AQ823" s="1"/>
      <c r="AR823" s="1"/>
      <c r="AS823" s="1"/>
      <c r="AT823" s="1"/>
      <c r="AV823" s="1"/>
      <c r="AW823" s="1"/>
      <c r="AX823" s="1"/>
      <c r="BE823" s="1"/>
      <c r="BF823" s="1"/>
      <c r="BG823" s="1"/>
      <c r="BK823" s="1"/>
      <c r="BL823" s="1"/>
      <c r="BM823" s="1"/>
    </row>
    <row r="824" spans="41:65">
      <c r="AO824" s="1"/>
      <c r="AP824" s="1"/>
      <c r="AQ824" s="1"/>
      <c r="AR824" s="1"/>
      <c r="AS824" s="1"/>
      <c r="AT824" s="1"/>
      <c r="AV824" s="1"/>
      <c r="AW824" s="1"/>
      <c r="AX824" s="1"/>
      <c r="BE824" s="1"/>
      <c r="BF824" s="1"/>
      <c r="BG824" s="1"/>
      <c r="BK824" s="1"/>
      <c r="BL824" s="1"/>
      <c r="BM824" s="1"/>
    </row>
    <row r="825" spans="41:65">
      <c r="AO825" s="1"/>
      <c r="AP825" s="1"/>
      <c r="AQ825" s="1"/>
      <c r="AR825" s="1"/>
      <c r="AS825" s="1"/>
      <c r="AT825" s="1"/>
      <c r="AV825" s="1"/>
      <c r="AW825" s="1"/>
      <c r="AX825" s="1"/>
      <c r="BE825" s="1"/>
      <c r="BF825" s="1"/>
      <c r="BG825" s="1"/>
      <c r="BK825" s="1"/>
      <c r="BL825" s="1"/>
      <c r="BM825" s="1"/>
    </row>
    <row r="826" spans="41:65">
      <c r="AO826" s="1"/>
      <c r="AP826" s="1"/>
      <c r="AQ826" s="1"/>
      <c r="AR826" s="1"/>
      <c r="AS826" s="1"/>
      <c r="AT826" s="1"/>
      <c r="AV826" s="1"/>
      <c r="AW826" s="1"/>
      <c r="AX826" s="1"/>
      <c r="BE826" s="1"/>
      <c r="BF826" s="1"/>
      <c r="BG826" s="1"/>
      <c r="BK826" s="1"/>
      <c r="BL826" s="1"/>
      <c r="BM826" s="1"/>
    </row>
    <row r="827" spans="41:65">
      <c r="AO827" s="1"/>
      <c r="AP827" s="1"/>
      <c r="AQ827" s="1"/>
      <c r="AR827" s="1"/>
      <c r="AS827" s="1"/>
      <c r="AT827" s="1"/>
      <c r="AV827" s="1"/>
      <c r="AW827" s="1"/>
      <c r="AX827" s="1"/>
      <c r="BE827" s="1"/>
      <c r="BF827" s="1"/>
      <c r="BG827" s="1"/>
      <c r="BK827" s="1"/>
      <c r="BL827" s="1"/>
      <c r="BM827" s="1"/>
    </row>
    <row r="828" spans="41:65">
      <c r="AO828" s="1"/>
      <c r="AP828" s="1"/>
      <c r="AQ828" s="1"/>
      <c r="AR828" s="1"/>
      <c r="AS828" s="1"/>
      <c r="AT828" s="1"/>
      <c r="AV828" s="1"/>
      <c r="AW828" s="1"/>
      <c r="AX828" s="1"/>
      <c r="BE828" s="1"/>
      <c r="BF828" s="1"/>
      <c r="BG828" s="1"/>
      <c r="BK828" s="1"/>
      <c r="BL828" s="1"/>
      <c r="BM828" s="1"/>
    </row>
    <row r="829" spans="41:65">
      <c r="AO829" s="1"/>
      <c r="AP829" s="1"/>
      <c r="AQ829" s="1"/>
      <c r="AR829" s="1"/>
      <c r="AS829" s="1"/>
      <c r="AT829" s="1"/>
      <c r="AV829" s="1"/>
      <c r="AW829" s="1"/>
      <c r="AX829" s="1"/>
      <c r="BE829" s="1"/>
      <c r="BF829" s="1"/>
      <c r="BG829" s="1"/>
      <c r="BK829" s="1"/>
      <c r="BL829" s="1"/>
      <c r="BM829" s="1"/>
    </row>
    <row r="830" spans="41:65">
      <c r="AO830" s="1"/>
      <c r="AP830" s="1"/>
      <c r="AQ830" s="1"/>
      <c r="AR830" s="1"/>
      <c r="AS830" s="1"/>
      <c r="AT830" s="1"/>
      <c r="AV830" s="1"/>
      <c r="AW830" s="1"/>
      <c r="AX830" s="1"/>
      <c r="BE830" s="1"/>
      <c r="BF830" s="1"/>
      <c r="BG830" s="1"/>
      <c r="BK830" s="1"/>
      <c r="BL830" s="1"/>
      <c r="BM830" s="1"/>
    </row>
    <row r="831" spans="41:65">
      <c r="AO831" s="1"/>
      <c r="AP831" s="1"/>
      <c r="AQ831" s="1"/>
      <c r="AR831" s="1"/>
      <c r="AS831" s="1"/>
      <c r="AT831" s="1"/>
      <c r="AV831" s="1"/>
      <c r="AW831" s="1"/>
      <c r="AX831" s="1"/>
      <c r="BE831" s="1"/>
      <c r="BF831" s="1"/>
      <c r="BG831" s="1"/>
      <c r="BK831" s="1"/>
      <c r="BL831" s="1"/>
      <c r="BM831" s="1"/>
    </row>
    <row r="832" spans="41:65">
      <c r="AO832" s="1"/>
      <c r="AP832" s="1"/>
      <c r="AQ832" s="1"/>
      <c r="AR832" s="1"/>
      <c r="AS832" s="1"/>
      <c r="AT832" s="1"/>
      <c r="AV832" s="1"/>
      <c r="AW832" s="1"/>
      <c r="AX832" s="1"/>
      <c r="BE832" s="1"/>
      <c r="BF832" s="1"/>
      <c r="BG832" s="1"/>
      <c r="BK832" s="1"/>
      <c r="BL832" s="1"/>
      <c r="BM832" s="1"/>
    </row>
    <row r="833" spans="41:65">
      <c r="AO833" s="1"/>
      <c r="AP833" s="1"/>
      <c r="AQ833" s="1"/>
      <c r="AR833" s="1"/>
      <c r="AS833" s="1"/>
      <c r="AT833" s="1"/>
      <c r="AV833" s="1"/>
      <c r="AW833" s="1"/>
      <c r="AX833" s="1"/>
      <c r="BE833" s="1"/>
      <c r="BF833" s="1"/>
      <c r="BG833" s="1"/>
      <c r="BK833" s="1"/>
      <c r="BL833" s="1"/>
      <c r="BM833" s="1"/>
    </row>
    <row r="834" spans="41:65">
      <c r="AO834" s="1"/>
      <c r="AP834" s="1"/>
      <c r="AQ834" s="1"/>
      <c r="AR834" s="1"/>
      <c r="AS834" s="1"/>
      <c r="AT834" s="1"/>
      <c r="AV834" s="1"/>
      <c r="AW834" s="1"/>
      <c r="AX834" s="1"/>
      <c r="BE834" s="1"/>
      <c r="BF834" s="1"/>
      <c r="BG834" s="1"/>
      <c r="BK834" s="1"/>
      <c r="BL834" s="1"/>
      <c r="BM834" s="1"/>
    </row>
    <row r="835" spans="41:65">
      <c r="AO835" s="1"/>
      <c r="AP835" s="1"/>
      <c r="AQ835" s="1"/>
      <c r="AR835" s="1"/>
      <c r="AS835" s="1"/>
      <c r="AT835" s="1"/>
      <c r="AV835" s="1"/>
      <c r="AW835" s="1"/>
      <c r="AX835" s="1"/>
      <c r="BE835" s="1"/>
      <c r="BF835" s="1"/>
      <c r="BG835" s="1"/>
      <c r="BK835" s="1"/>
      <c r="BL835" s="1"/>
      <c r="BM835" s="1"/>
    </row>
    <row r="836" spans="41:65">
      <c r="AO836" s="1"/>
      <c r="AP836" s="1"/>
      <c r="AQ836" s="1"/>
      <c r="AR836" s="1"/>
      <c r="AS836" s="1"/>
      <c r="AT836" s="1"/>
      <c r="AV836" s="1"/>
      <c r="AW836" s="1"/>
      <c r="AX836" s="1"/>
      <c r="BE836" s="1"/>
      <c r="BF836" s="1"/>
      <c r="BG836" s="1"/>
      <c r="BK836" s="1"/>
      <c r="BL836" s="1"/>
      <c r="BM836" s="1"/>
    </row>
    <row r="837" spans="41:65">
      <c r="AO837" s="1"/>
      <c r="AP837" s="1"/>
      <c r="AQ837" s="1"/>
      <c r="AR837" s="1"/>
      <c r="AS837" s="1"/>
      <c r="AT837" s="1"/>
      <c r="AV837" s="1"/>
      <c r="AW837" s="1"/>
      <c r="AX837" s="1"/>
      <c r="BE837" s="1"/>
      <c r="BF837" s="1"/>
      <c r="BG837" s="1"/>
      <c r="BK837" s="1"/>
      <c r="BL837" s="1"/>
      <c r="BM837" s="1"/>
    </row>
    <row r="838" spans="41:65">
      <c r="AO838" s="1"/>
      <c r="AP838" s="1"/>
      <c r="AQ838" s="1"/>
      <c r="AR838" s="1"/>
      <c r="AS838" s="1"/>
      <c r="AT838" s="1"/>
      <c r="AV838" s="1"/>
      <c r="AW838" s="1"/>
      <c r="AX838" s="1"/>
      <c r="BE838" s="1"/>
      <c r="BF838" s="1"/>
      <c r="BG838" s="1"/>
      <c r="BK838" s="1"/>
      <c r="BL838" s="1"/>
      <c r="BM838" s="1"/>
    </row>
    <row r="839" spans="41:65">
      <c r="AO839" s="1"/>
      <c r="AP839" s="1"/>
      <c r="AQ839" s="1"/>
      <c r="AR839" s="1"/>
      <c r="AS839" s="1"/>
      <c r="AT839" s="1"/>
      <c r="AV839" s="1"/>
      <c r="AW839" s="1"/>
      <c r="AX839" s="1"/>
      <c r="BE839" s="1"/>
      <c r="BF839" s="1"/>
      <c r="BG839" s="1"/>
      <c r="BK839" s="1"/>
      <c r="BL839" s="1"/>
      <c r="BM839" s="1"/>
    </row>
    <row r="840" spans="41:65">
      <c r="AO840" s="1"/>
      <c r="AP840" s="1"/>
      <c r="AQ840" s="1"/>
      <c r="AR840" s="1"/>
      <c r="AS840" s="1"/>
      <c r="AT840" s="1"/>
      <c r="AV840" s="1"/>
      <c r="AW840" s="1"/>
      <c r="AX840" s="1"/>
      <c r="BE840" s="1"/>
      <c r="BF840" s="1"/>
      <c r="BG840" s="1"/>
      <c r="BK840" s="1"/>
      <c r="BL840" s="1"/>
      <c r="BM840" s="1"/>
    </row>
    <row r="841" spans="41:65">
      <c r="AO841" s="1"/>
      <c r="AP841" s="1"/>
      <c r="AQ841" s="1"/>
      <c r="AR841" s="1"/>
      <c r="AS841" s="1"/>
      <c r="AT841" s="1"/>
      <c r="AV841" s="1"/>
      <c r="AW841" s="1"/>
      <c r="AX841" s="1"/>
      <c r="BE841" s="1"/>
      <c r="BF841" s="1"/>
      <c r="BG841" s="1"/>
      <c r="BK841" s="1"/>
      <c r="BL841" s="1"/>
      <c r="BM841" s="1"/>
    </row>
    <row r="842" spans="41:65">
      <c r="AO842" s="1"/>
      <c r="AP842" s="1"/>
      <c r="AQ842" s="1"/>
      <c r="AR842" s="1"/>
      <c r="AS842" s="1"/>
      <c r="AT842" s="1"/>
      <c r="AV842" s="1"/>
      <c r="AW842" s="1"/>
      <c r="AX842" s="1"/>
      <c r="BE842" s="1"/>
      <c r="BF842" s="1"/>
      <c r="BG842" s="1"/>
      <c r="BK842" s="1"/>
      <c r="BL842" s="1"/>
      <c r="BM842" s="1"/>
    </row>
    <row r="843" spans="41:65">
      <c r="AO843" s="1"/>
      <c r="AP843" s="1"/>
      <c r="AQ843" s="1"/>
      <c r="AR843" s="1"/>
      <c r="AS843" s="1"/>
      <c r="AT843" s="1"/>
      <c r="AV843" s="1"/>
      <c r="AW843" s="1"/>
      <c r="AX843" s="1"/>
      <c r="BE843" s="1"/>
      <c r="BF843" s="1"/>
      <c r="BG843" s="1"/>
      <c r="BK843" s="1"/>
      <c r="BL843" s="1"/>
      <c r="BM843" s="1"/>
    </row>
    <row r="844" spans="41:65">
      <c r="AO844" s="1"/>
      <c r="AP844" s="1"/>
      <c r="AQ844" s="1"/>
      <c r="AR844" s="1"/>
      <c r="AS844" s="1"/>
      <c r="AT844" s="1"/>
      <c r="AV844" s="1"/>
      <c r="AW844" s="1"/>
      <c r="AX844" s="1"/>
      <c r="BE844" s="1"/>
      <c r="BF844" s="1"/>
      <c r="BG844" s="1"/>
      <c r="BK844" s="1"/>
      <c r="BL844" s="1"/>
      <c r="BM844" s="1"/>
    </row>
    <row r="845" spans="41:65">
      <c r="AO845" s="1"/>
      <c r="AP845" s="1"/>
      <c r="AQ845" s="1"/>
      <c r="AR845" s="1"/>
      <c r="AS845" s="1"/>
      <c r="AT845" s="1"/>
      <c r="AV845" s="1"/>
      <c r="AW845" s="1"/>
      <c r="AX845" s="1"/>
      <c r="BE845" s="1"/>
      <c r="BF845" s="1"/>
      <c r="BG845" s="1"/>
      <c r="BK845" s="1"/>
      <c r="BL845" s="1"/>
      <c r="BM845" s="1"/>
    </row>
    <row r="846" spans="41:65">
      <c r="AO846" s="1"/>
      <c r="AP846" s="1"/>
      <c r="AQ846" s="1"/>
      <c r="AR846" s="1"/>
      <c r="AS846" s="1"/>
      <c r="AT846" s="1"/>
      <c r="AV846" s="1"/>
      <c r="AW846" s="1"/>
      <c r="AX846" s="1"/>
      <c r="BE846" s="1"/>
      <c r="BF846" s="1"/>
      <c r="BG846" s="1"/>
      <c r="BK846" s="1"/>
      <c r="BL846" s="1"/>
      <c r="BM846" s="1"/>
    </row>
    <row r="847" spans="41:65">
      <c r="AO847" s="1"/>
      <c r="AP847" s="1"/>
      <c r="AQ847" s="1"/>
      <c r="AR847" s="1"/>
      <c r="AS847" s="1"/>
      <c r="AT847" s="1"/>
      <c r="AV847" s="1"/>
      <c r="AW847" s="1"/>
      <c r="AX847" s="1"/>
      <c r="BE847" s="1"/>
      <c r="BF847" s="1"/>
      <c r="BG847" s="1"/>
      <c r="BK847" s="1"/>
      <c r="BL847" s="1"/>
      <c r="BM847" s="1"/>
    </row>
    <row r="848" spans="41:65">
      <c r="AO848" s="1"/>
      <c r="AP848" s="1"/>
      <c r="AQ848" s="1"/>
      <c r="AR848" s="1"/>
      <c r="AS848" s="1"/>
      <c r="AT848" s="1"/>
      <c r="AV848" s="1"/>
      <c r="AW848" s="1"/>
      <c r="AX848" s="1"/>
      <c r="BE848" s="1"/>
      <c r="BF848" s="1"/>
      <c r="BG848" s="1"/>
      <c r="BK848" s="1"/>
      <c r="BL848" s="1"/>
      <c r="BM848" s="1"/>
    </row>
    <row r="849" spans="41:65">
      <c r="AO849" s="1"/>
      <c r="AP849" s="1"/>
      <c r="AQ849" s="1"/>
      <c r="AR849" s="1"/>
      <c r="AS849" s="1"/>
      <c r="AT849" s="1"/>
      <c r="AV849" s="1"/>
      <c r="AW849" s="1"/>
      <c r="AX849" s="1"/>
      <c r="BE849" s="1"/>
      <c r="BF849" s="1"/>
      <c r="BG849" s="1"/>
      <c r="BK849" s="1"/>
      <c r="BL849" s="1"/>
      <c r="BM849" s="1"/>
    </row>
    <row r="850" spans="41:65">
      <c r="AO850" s="1"/>
      <c r="AP850" s="1"/>
      <c r="AQ850" s="1"/>
      <c r="AR850" s="1"/>
      <c r="AS850" s="1"/>
      <c r="AT850" s="1"/>
      <c r="AV850" s="1"/>
      <c r="AW850" s="1"/>
      <c r="AX850" s="1"/>
      <c r="BE850" s="1"/>
      <c r="BF850" s="1"/>
      <c r="BG850" s="1"/>
      <c r="BK850" s="1"/>
      <c r="BL850" s="1"/>
      <c r="BM850" s="1"/>
    </row>
    <row r="851" spans="41:65">
      <c r="AO851" s="1"/>
      <c r="AP851" s="1"/>
      <c r="AQ851" s="1"/>
      <c r="AR851" s="1"/>
      <c r="AS851" s="1"/>
      <c r="AT851" s="1"/>
      <c r="AV851" s="1"/>
      <c r="AW851" s="1"/>
      <c r="AX851" s="1"/>
      <c r="BE851" s="1"/>
      <c r="BF851" s="1"/>
      <c r="BG851" s="1"/>
      <c r="BK851" s="1"/>
      <c r="BL851" s="1"/>
      <c r="BM851" s="1"/>
    </row>
    <row r="852" spans="41:65">
      <c r="AO852" s="1"/>
      <c r="AP852" s="1"/>
      <c r="AQ852" s="1"/>
      <c r="AR852" s="1"/>
      <c r="AS852" s="1"/>
      <c r="AT852" s="1"/>
      <c r="AV852" s="1"/>
      <c r="AW852" s="1"/>
      <c r="AX852" s="1"/>
      <c r="BE852" s="1"/>
      <c r="BF852" s="1"/>
      <c r="BG852" s="1"/>
      <c r="BK852" s="1"/>
      <c r="BL852" s="1"/>
      <c r="BM852" s="1"/>
    </row>
    <row r="853" spans="41:65">
      <c r="AO853" s="1"/>
      <c r="AP853" s="1"/>
      <c r="AQ853" s="1"/>
      <c r="AR853" s="1"/>
      <c r="AS853" s="1"/>
      <c r="AT853" s="1"/>
      <c r="AV853" s="1"/>
      <c r="AW853" s="1"/>
      <c r="AX853" s="1"/>
      <c r="BE853" s="1"/>
      <c r="BF853" s="1"/>
      <c r="BG853" s="1"/>
      <c r="BK853" s="1"/>
      <c r="BL853" s="1"/>
      <c r="BM853" s="1"/>
    </row>
    <row r="854" spans="41:65">
      <c r="AO854" s="1"/>
      <c r="AP854" s="1"/>
      <c r="AQ854" s="1"/>
      <c r="AR854" s="1"/>
      <c r="AS854" s="1"/>
      <c r="AT854" s="1"/>
      <c r="AV854" s="1"/>
      <c r="AW854" s="1"/>
      <c r="AX854" s="1"/>
      <c r="BE854" s="1"/>
      <c r="BF854" s="1"/>
      <c r="BG854" s="1"/>
      <c r="BK854" s="1"/>
      <c r="BL854" s="1"/>
      <c r="BM854" s="1"/>
    </row>
    <row r="855" spans="41:65">
      <c r="AO855" s="1"/>
      <c r="AP855" s="1"/>
      <c r="AQ855" s="1"/>
      <c r="AR855" s="1"/>
      <c r="AS855" s="1"/>
      <c r="AT855" s="1"/>
      <c r="AV855" s="1"/>
      <c r="AW855" s="1"/>
      <c r="AX855" s="1"/>
      <c r="BE855" s="1"/>
      <c r="BF855" s="1"/>
      <c r="BG855" s="1"/>
      <c r="BK855" s="1"/>
      <c r="BL855" s="1"/>
      <c r="BM855" s="1"/>
    </row>
    <row r="856" spans="41:65">
      <c r="AO856" s="1"/>
      <c r="AP856" s="1"/>
      <c r="AQ856" s="1"/>
      <c r="AR856" s="1"/>
      <c r="AS856" s="1"/>
      <c r="AT856" s="1"/>
      <c r="AV856" s="1"/>
      <c r="AW856" s="1"/>
      <c r="AX856" s="1"/>
      <c r="BE856" s="1"/>
      <c r="BF856" s="1"/>
      <c r="BG856" s="1"/>
      <c r="BK856" s="1"/>
      <c r="BL856" s="1"/>
      <c r="BM856" s="1"/>
    </row>
    <row r="857" spans="41:65">
      <c r="AO857" s="1"/>
      <c r="AP857" s="1"/>
      <c r="AQ857" s="1"/>
      <c r="AR857" s="1"/>
      <c r="AS857" s="1"/>
      <c r="AT857" s="1"/>
      <c r="AV857" s="1"/>
      <c r="AW857" s="1"/>
      <c r="AX857" s="1"/>
      <c r="BE857" s="1"/>
      <c r="BF857" s="1"/>
      <c r="BG857" s="1"/>
      <c r="BK857" s="1"/>
      <c r="BL857" s="1"/>
      <c r="BM857" s="1"/>
    </row>
    <row r="858" spans="41:65">
      <c r="AO858" s="1"/>
      <c r="AP858" s="1"/>
      <c r="AQ858" s="1"/>
      <c r="AR858" s="1"/>
      <c r="AS858" s="1"/>
      <c r="AT858" s="1"/>
      <c r="AV858" s="1"/>
      <c r="AW858" s="1"/>
      <c r="AX858" s="1"/>
      <c r="BE858" s="1"/>
      <c r="BF858" s="1"/>
      <c r="BG858" s="1"/>
      <c r="BK858" s="1"/>
      <c r="BL858" s="1"/>
      <c r="BM858" s="1"/>
    </row>
    <row r="859" spans="41:65">
      <c r="AO859" s="1"/>
      <c r="AP859" s="1"/>
      <c r="AQ859" s="1"/>
      <c r="AR859" s="1"/>
      <c r="AS859" s="1"/>
      <c r="AT859" s="1"/>
      <c r="AV859" s="1"/>
      <c r="AW859" s="1"/>
      <c r="AX859" s="1"/>
      <c r="BE859" s="1"/>
      <c r="BF859" s="1"/>
      <c r="BG859" s="1"/>
      <c r="BK859" s="1"/>
      <c r="BL859" s="1"/>
      <c r="BM859" s="1"/>
    </row>
    <row r="860" spans="41:65">
      <c r="AO860" s="1"/>
      <c r="AP860" s="1"/>
      <c r="AQ860" s="1"/>
      <c r="AR860" s="1"/>
      <c r="AS860" s="1"/>
      <c r="AT860" s="1"/>
      <c r="AV860" s="1"/>
      <c r="AW860" s="1"/>
      <c r="AX860" s="1"/>
      <c r="BE860" s="1"/>
      <c r="BF860" s="1"/>
      <c r="BG860" s="1"/>
      <c r="BK860" s="1"/>
      <c r="BL860" s="1"/>
      <c r="BM860" s="1"/>
    </row>
    <row r="861" spans="41:65">
      <c r="AO861" s="1"/>
      <c r="AP861" s="1"/>
      <c r="AQ861" s="1"/>
      <c r="AR861" s="1"/>
      <c r="AS861" s="1"/>
      <c r="AT861" s="1"/>
      <c r="AV861" s="1"/>
      <c r="AW861" s="1"/>
      <c r="AX861" s="1"/>
      <c r="BE861" s="1"/>
      <c r="BF861" s="1"/>
      <c r="BG861" s="1"/>
      <c r="BK861" s="1"/>
      <c r="BL861" s="1"/>
      <c r="BM861" s="1"/>
    </row>
    <row r="862" spans="41:65">
      <c r="AO862" s="1"/>
      <c r="AP862" s="1"/>
      <c r="AQ862" s="1"/>
      <c r="AR862" s="1"/>
      <c r="AS862" s="1"/>
      <c r="AT862" s="1"/>
      <c r="AV862" s="1"/>
      <c r="AW862" s="1"/>
      <c r="AX862" s="1"/>
      <c r="BE862" s="1"/>
      <c r="BF862" s="1"/>
      <c r="BG862" s="1"/>
      <c r="BK862" s="1"/>
      <c r="BL862" s="1"/>
      <c r="BM862" s="1"/>
    </row>
    <row r="863" spans="41:65">
      <c r="AO863" s="1"/>
      <c r="AP863" s="1"/>
      <c r="AQ863" s="1"/>
      <c r="AR863" s="1"/>
      <c r="AS863" s="1"/>
      <c r="AT863" s="1"/>
      <c r="AV863" s="1"/>
      <c r="AW863" s="1"/>
      <c r="AX863" s="1"/>
      <c r="BE863" s="1"/>
      <c r="BF863" s="1"/>
      <c r="BG863" s="1"/>
      <c r="BK863" s="1"/>
      <c r="BL863" s="1"/>
      <c r="BM863" s="1"/>
    </row>
    <row r="864" spans="41:65">
      <c r="AO864" s="1"/>
      <c r="AP864" s="1"/>
      <c r="AQ864" s="1"/>
      <c r="AR864" s="1"/>
      <c r="AS864" s="1"/>
      <c r="AT864" s="1"/>
      <c r="AV864" s="1"/>
      <c r="AW864" s="1"/>
      <c r="AX864" s="1"/>
      <c r="BE864" s="1"/>
      <c r="BF864" s="1"/>
      <c r="BG864" s="1"/>
      <c r="BK864" s="1"/>
      <c r="BL864" s="1"/>
      <c r="BM864" s="1"/>
    </row>
    <row r="865" spans="41:65">
      <c r="AO865" s="1"/>
      <c r="AP865" s="1"/>
      <c r="AQ865" s="1"/>
      <c r="AR865" s="1"/>
      <c r="AS865" s="1"/>
      <c r="AT865" s="1"/>
      <c r="AV865" s="1"/>
      <c r="AW865" s="1"/>
      <c r="AX865" s="1"/>
      <c r="BE865" s="1"/>
      <c r="BF865" s="1"/>
      <c r="BG865" s="1"/>
      <c r="BK865" s="1"/>
      <c r="BL865" s="1"/>
      <c r="BM865" s="1"/>
    </row>
    <row r="866" spans="41:65">
      <c r="AO866" s="1"/>
      <c r="AP866" s="1"/>
      <c r="AQ866" s="1"/>
      <c r="AR866" s="1"/>
      <c r="AS866" s="1"/>
      <c r="AT866" s="1"/>
      <c r="AV866" s="1"/>
      <c r="AW866" s="1"/>
      <c r="AX866" s="1"/>
      <c r="BE866" s="1"/>
      <c r="BF866" s="1"/>
      <c r="BG866" s="1"/>
      <c r="BK866" s="1"/>
      <c r="BL866" s="1"/>
      <c r="BM866" s="1"/>
    </row>
    <row r="867" spans="41:65">
      <c r="AO867" s="1"/>
      <c r="AP867" s="1"/>
      <c r="AQ867" s="1"/>
      <c r="AR867" s="1"/>
      <c r="AS867" s="1"/>
      <c r="AT867" s="1"/>
      <c r="AV867" s="1"/>
      <c r="AW867" s="1"/>
      <c r="AX867" s="1"/>
      <c r="BE867" s="1"/>
      <c r="BF867" s="1"/>
      <c r="BG867" s="1"/>
      <c r="BK867" s="1"/>
      <c r="BL867" s="1"/>
      <c r="BM867" s="1"/>
    </row>
    <row r="868" spans="41:65">
      <c r="AO868" s="1"/>
      <c r="AP868" s="1"/>
      <c r="AQ868" s="1"/>
      <c r="AR868" s="1"/>
      <c r="AS868" s="1"/>
      <c r="AT868" s="1"/>
      <c r="AV868" s="1"/>
      <c r="AW868" s="1"/>
      <c r="AX868" s="1"/>
      <c r="BE868" s="1"/>
      <c r="BF868" s="1"/>
      <c r="BG868" s="1"/>
      <c r="BK868" s="1"/>
      <c r="BL868" s="1"/>
      <c r="BM868" s="1"/>
    </row>
    <row r="869" spans="41:65">
      <c r="AO869" s="1"/>
      <c r="AP869" s="1"/>
      <c r="AQ869" s="1"/>
      <c r="AR869" s="1"/>
      <c r="AS869" s="1"/>
      <c r="AT869" s="1"/>
      <c r="AV869" s="1"/>
      <c r="AW869" s="1"/>
      <c r="AX869" s="1"/>
      <c r="BE869" s="1"/>
      <c r="BF869" s="1"/>
      <c r="BG869" s="1"/>
      <c r="BK869" s="1"/>
      <c r="BL869" s="1"/>
      <c r="BM869" s="1"/>
    </row>
    <row r="870" spans="41:65">
      <c r="AO870" s="1"/>
      <c r="AP870" s="1"/>
      <c r="AQ870" s="1"/>
      <c r="AR870" s="1"/>
      <c r="AS870" s="1"/>
      <c r="AT870" s="1"/>
      <c r="AV870" s="1"/>
      <c r="AW870" s="1"/>
      <c r="AX870" s="1"/>
      <c r="BE870" s="1"/>
      <c r="BF870" s="1"/>
      <c r="BG870" s="1"/>
      <c r="BK870" s="1"/>
      <c r="BL870" s="1"/>
      <c r="BM870" s="1"/>
    </row>
    <row r="871" spans="41:65">
      <c r="AO871" s="1"/>
      <c r="AP871" s="1"/>
      <c r="AQ871" s="1"/>
      <c r="AR871" s="1"/>
      <c r="AS871" s="1"/>
      <c r="AT871" s="1"/>
      <c r="AV871" s="1"/>
      <c r="AW871" s="1"/>
      <c r="AX871" s="1"/>
      <c r="BE871" s="1"/>
      <c r="BF871" s="1"/>
      <c r="BG871" s="1"/>
      <c r="BK871" s="1"/>
      <c r="BL871" s="1"/>
      <c r="BM871" s="1"/>
    </row>
    <row r="872" spans="41:65">
      <c r="AO872" s="1"/>
      <c r="AP872" s="1"/>
      <c r="AQ872" s="1"/>
      <c r="AR872" s="1"/>
      <c r="AS872" s="1"/>
      <c r="AT872" s="1"/>
      <c r="AV872" s="1"/>
      <c r="AW872" s="1"/>
      <c r="AX872" s="1"/>
      <c r="BE872" s="1"/>
      <c r="BF872" s="1"/>
      <c r="BG872" s="1"/>
      <c r="BK872" s="1"/>
      <c r="BL872" s="1"/>
      <c r="BM872" s="1"/>
    </row>
    <row r="873" spans="41:65">
      <c r="AO873" s="1"/>
      <c r="AP873" s="1"/>
      <c r="AQ873" s="1"/>
      <c r="AR873" s="1"/>
      <c r="AS873" s="1"/>
      <c r="AT873" s="1"/>
      <c r="AV873" s="1"/>
      <c r="AW873" s="1"/>
      <c r="AX873" s="1"/>
      <c r="BE873" s="1"/>
      <c r="BF873" s="1"/>
      <c r="BG873" s="1"/>
      <c r="BK873" s="1"/>
      <c r="BL873" s="1"/>
      <c r="BM873" s="1"/>
    </row>
    <row r="874" spans="41:65">
      <c r="AO874" s="1"/>
      <c r="AP874" s="1"/>
      <c r="AQ874" s="1"/>
      <c r="AR874" s="1"/>
      <c r="AS874" s="1"/>
      <c r="AT874" s="1"/>
      <c r="AV874" s="1"/>
      <c r="AW874" s="1"/>
      <c r="AX874" s="1"/>
      <c r="BE874" s="1"/>
      <c r="BF874" s="1"/>
      <c r="BG874" s="1"/>
      <c r="BK874" s="1"/>
      <c r="BL874" s="1"/>
      <c r="BM874" s="1"/>
    </row>
    <row r="875" spans="41:65">
      <c r="AO875" s="1"/>
      <c r="AP875" s="1"/>
      <c r="AQ875" s="1"/>
      <c r="AR875" s="1"/>
      <c r="AS875" s="1"/>
      <c r="AT875" s="1"/>
      <c r="AV875" s="1"/>
      <c r="AW875" s="1"/>
      <c r="AX875" s="1"/>
      <c r="BE875" s="1"/>
      <c r="BF875" s="1"/>
      <c r="BG875" s="1"/>
      <c r="BK875" s="1"/>
      <c r="BL875" s="1"/>
      <c r="BM875" s="1"/>
    </row>
    <row r="876" spans="41:65">
      <c r="AO876" s="1"/>
      <c r="AP876" s="1"/>
      <c r="AQ876" s="1"/>
      <c r="AR876" s="1"/>
      <c r="AS876" s="1"/>
      <c r="AT876" s="1"/>
      <c r="AV876" s="1"/>
      <c r="AW876" s="1"/>
      <c r="AX876" s="1"/>
      <c r="BE876" s="1"/>
      <c r="BF876" s="1"/>
      <c r="BG876" s="1"/>
      <c r="BK876" s="1"/>
      <c r="BL876" s="1"/>
      <c r="BM876" s="1"/>
    </row>
    <row r="877" spans="41:65">
      <c r="AO877" s="1"/>
      <c r="AP877" s="1"/>
      <c r="AQ877" s="1"/>
      <c r="AR877" s="1"/>
      <c r="AS877" s="1"/>
      <c r="AT877" s="1"/>
      <c r="AV877" s="1"/>
      <c r="AW877" s="1"/>
      <c r="AX877" s="1"/>
      <c r="BE877" s="1"/>
      <c r="BF877" s="1"/>
      <c r="BG877" s="1"/>
      <c r="BK877" s="1"/>
      <c r="BL877" s="1"/>
      <c r="BM877" s="1"/>
    </row>
    <row r="878" spans="41:65">
      <c r="AO878" s="1"/>
      <c r="AP878" s="1"/>
      <c r="AQ878" s="1"/>
      <c r="AR878" s="1"/>
      <c r="AS878" s="1"/>
      <c r="AT878" s="1"/>
      <c r="AV878" s="1"/>
      <c r="AW878" s="1"/>
      <c r="AX878" s="1"/>
      <c r="BE878" s="1"/>
      <c r="BF878" s="1"/>
      <c r="BG878" s="1"/>
      <c r="BK878" s="1"/>
      <c r="BL878" s="1"/>
      <c r="BM878" s="1"/>
    </row>
    <row r="879" spans="41:65">
      <c r="AO879" s="1"/>
      <c r="AP879" s="1"/>
      <c r="AQ879" s="1"/>
      <c r="AR879" s="1"/>
      <c r="AS879" s="1"/>
      <c r="AT879" s="1"/>
      <c r="AV879" s="1"/>
      <c r="AW879" s="1"/>
      <c r="AX879" s="1"/>
      <c r="BE879" s="1"/>
      <c r="BF879" s="1"/>
      <c r="BG879" s="1"/>
      <c r="BK879" s="1"/>
      <c r="BL879" s="1"/>
      <c r="BM879" s="1"/>
    </row>
    <row r="880" spans="41:65">
      <c r="AO880" s="1"/>
      <c r="AP880" s="1"/>
      <c r="AQ880" s="1"/>
      <c r="AR880" s="1"/>
      <c r="AS880" s="1"/>
      <c r="AT880" s="1"/>
      <c r="AV880" s="1"/>
      <c r="AW880" s="1"/>
      <c r="AX880" s="1"/>
      <c r="BE880" s="1"/>
      <c r="BF880" s="1"/>
      <c r="BG880" s="1"/>
      <c r="BK880" s="1"/>
      <c r="BL880" s="1"/>
      <c r="BM880" s="1"/>
    </row>
    <row r="881" spans="41:65">
      <c r="AO881" s="1"/>
      <c r="AP881" s="1"/>
      <c r="AQ881" s="1"/>
      <c r="AR881" s="1"/>
      <c r="AS881" s="1"/>
      <c r="AT881" s="1"/>
      <c r="AV881" s="1"/>
      <c r="AW881" s="1"/>
      <c r="AX881" s="1"/>
      <c r="BE881" s="1"/>
      <c r="BF881" s="1"/>
      <c r="BG881" s="1"/>
      <c r="BK881" s="1"/>
      <c r="BL881" s="1"/>
      <c r="BM881" s="1"/>
    </row>
    <row r="882" spans="41:65">
      <c r="AO882" s="1"/>
      <c r="AP882" s="1"/>
      <c r="AQ882" s="1"/>
      <c r="AR882" s="1"/>
      <c r="AS882" s="1"/>
      <c r="AT882" s="1"/>
      <c r="AV882" s="1"/>
      <c r="AW882" s="1"/>
      <c r="AX882" s="1"/>
      <c r="BE882" s="1"/>
      <c r="BF882" s="1"/>
      <c r="BG882" s="1"/>
      <c r="BK882" s="1"/>
      <c r="BL882" s="1"/>
      <c r="BM882" s="1"/>
    </row>
    <row r="883" spans="41:65">
      <c r="AO883" s="1"/>
      <c r="AP883" s="1"/>
      <c r="AQ883" s="1"/>
      <c r="AR883" s="1"/>
      <c r="AS883" s="1"/>
      <c r="AT883" s="1"/>
      <c r="AV883" s="1"/>
      <c r="AW883" s="1"/>
      <c r="AX883" s="1"/>
      <c r="BE883" s="1"/>
      <c r="BF883" s="1"/>
      <c r="BG883" s="1"/>
      <c r="BK883" s="1"/>
      <c r="BL883" s="1"/>
      <c r="BM883" s="1"/>
    </row>
    <row r="884" spans="41:65">
      <c r="AO884" s="1"/>
      <c r="AP884" s="1"/>
      <c r="AQ884" s="1"/>
      <c r="AR884" s="1"/>
      <c r="AS884" s="1"/>
      <c r="AT884" s="1"/>
      <c r="AV884" s="1"/>
      <c r="AW884" s="1"/>
      <c r="AX884" s="1"/>
      <c r="BE884" s="1"/>
      <c r="BF884" s="1"/>
      <c r="BG884" s="1"/>
      <c r="BK884" s="1"/>
      <c r="BL884" s="1"/>
      <c r="BM884" s="1"/>
    </row>
    <row r="885" spans="41:65">
      <c r="AO885" s="1"/>
      <c r="AP885" s="1"/>
      <c r="AQ885" s="1"/>
      <c r="AR885" s="1"/>
      <c r="AS885" s="1"/>
      <c r="AT885" s="1"/>
      <c r="AV885" s="1"/>
      <c r="AW885" s="1"/>
      <c r="AX885" s="1"/>
      <c r="BE885" s="1"/>
      <c r="BF885" s="1"/>
      <c r="BG885" s="1"/>
      <c r="BK885" s="1"/>
      <c r="BL885" s="1"/>
      <c r="BM885" s="1"/>
    </row>
    <row r="886" spans="41:65">
      <c r="AO886" s="1"/>
      <c r="AP886" s="1"/>
      <c r="AQ886" s="1"/>
      <c r="AR886" s="1"/>
      <c r="AS886" s="1"/>
      <c r="AT886" s="1"/>
      <c r="AV886" s="1"/>
      <c r="AW886" s="1"/>
      <c r="AX886" s="1"/>
      <c r="BE886" s="1"/>
      <c r="BF886" s="1"/>
      <c r="BG886" s="1"/>
      <c r="BK886" s="1"/>
      <c r="BL886" s="1"/>
      <c r="BM886" s="1"/>
    </row>
    <row r="887" spans="41:65">
      <c r="AO887" s="1"/>
      <c r="AP887" s="1"/>
      <c r="AQ887" s="1"/>
      <c r="AR887" s="1"/>
      <c r="AS887" s="1"/>
      <c r="AT887" s="1"/>
      <c r="AV887" s="1"/>
      <c r="AW887" s="1"/>
      <c r="AX887" s="1"/>
      <c r="BE887" s="1"/>
      <c r="BF887" s="1"/>
      <c r="BG887" s="1"/>
      <c r="BK887" s="1"/>
      <c r="BL887" s="1"/>
      <c r="BM887" s="1"/>
    </row>
    <row r="888" spans="41:65">
      <c r="AO888" s="1"/>
      <c r="AP888" s="1"/>
      <c r="AQ888" s="1"/>
      <c r="AR888" s="1"/>
      <c r="AS888" s="1"/>
      <c r="AT888" s="1"/>
      <c r="AV888" s="1"/>
      <c r="AW888" s="1"/>
      <c r="AX888" s="1"/>
      <c r="BE888" s="1"/>
      <c r="BF888" s="1"/>
      <c r="BG888" s="1"/>
      <c r="BK888" s="1"/>
      <c r="BL888" s="1"/>
      <c r="BM888" s="1"/>
    </row>
    <row r="889" spans="41:65">
      <c r="AO889" s="1"/>
      <c r="AP889" s="1"/>
      <c r="AQ889" s="1"/>
      <c r="AR889" s="1"/>
      <c r="AS889" s="1"/>
      <c r="AT889" s="1"/>
      <c r="AV889" s="1"/>
      <c r="AW889" s="1"/>
      <c r="AX889" s="1"/>
      <c r="BE889" s="1"/>
      <c r="BF889" s="1"/>
      <c r="BG889" s="1"/>
      <c r="BK889" s="1"/>
      <c r="BL889" s="1"/>
      <c r="BM889" s="1"/>
    </row>
    <row r="890" spans="41:65">
      <c r="AO890" s="1"/>
      <c r="AP890" s="1"/>
      <c r="AQ890" s="1"/>
      <c r="AR890" s="1"/>
      <c r="AS890" s="1"/>
      <c r="AT890" s="1"/>
      <c r="AV890" s="1"/>
      <c r="AW890" s="1"/>
      <c r="AX890" s="1"/>
      <c r="BE890" s="1"/>
      <c r="BF890" s="1"/>
      <c r="BG890" s="1"/>
      <c r="BK890" s="1"/>
      <c r="BL890" s="1"/>
      <c r="BM890" s="1"/>
    </row>
    <row r="891" spans="41:65">
      <c r="AO891" s="1"/>
      <c r="AP891" s="1"/>
      <c r="AQ891" s="1"/>
      <c r="AR891" s="1"/>
      <c r="AS891" s="1"/>
      <c r="AT891" s="1"/>
      <c r="AV891" s="1"/>
      <c r="AW891" s="1"/>
      <c r="AX891" s="1"/>
      <c r="BE891" s="1"/>
      <c r="BF891" s="1"/>
      <c r="BG891" s="1"/>
      <c r="BK891" s="1"/>
      <c r="BL891" s="1"/>
      <c r="BM891" s="1"/>
    </row>
    <row r="892" spans="41:65">
      <c r="AO892" s="1"/>
      <c r="AP892" s="1"/>
      <c r="AQ892" s="1"/>
      <c r="AR892" s="1"/>
      <c r="AS892" s="1"/>
      <c r="AT892" s="1"/>
      <c r="AV892" s="1"/>
      <c r="AW892" s="1"/>
      <c r="AX892" s="1"/>
      <c r="BE892" s="1"/>
      <c r="BF892" s="1"/>
      <c r="BG892" s="1"/>
      <c r="BK892" s="1"/>
      <c r="BL892" s="1"/>
      <c r="BM892" s="1"/>
    </row>
    <row r="893" spans="41:65">
      <c r="AO893" s="1"/>
      <c r="AP893" s="1"/>
      <c r="AQ893" s="1"/>
      <c r="AR893" s="1"/>
      <c r="AS893" s="1"/>
      <c r="AT893" s="1"/>
      <c r="AV893" s="1"/>
      <c r="AW893" s="1"/>
      <c r="AX893" s="1"/>
      <c r="BE893" s="1"/>
      <c r="BF893" s="1"/>
      <c r="BG893" s="1"/>
      <c r="BK893" s="1"/>
      <c r="BL893" s="1"/>
      <c r="BM893" s="1"/>
    </row>
    <row r="894" spans="41:65">
      <c r="AO894" s="1"/>
      <c r="AP894" s="1"/>
      <c r="AQ894" s="1"/>
      <c r="AR894" s="1"/>
      <c r="AS894" s="1"/>
      <c r="AT894" s="1"/>
      <c r="AV894" s="1"/>
      <c r="AW894" s="1"/>
      <c r="AX894" s="1"/>
      <c r="BE894" s="1"/>
      <c r="BF894" s="1"/>
      <c r="BG894" s="1"/>
      <c r="BK894" s="1"/>
      <c r="BL894" s="1"/>
      <c r="BM894" s="1"/>
    </row>
    <row r="895" spans="41:65">
      <c r="AO895" s="1"/>
      <c r="AP895" s="1"/>
      <c r="AQ895" s="1"/>
      <c r="AR895" s="1"/>
      <c r="AS895" s="1"/>
      <c r="AT895" s="1"/>
      <c r="AV895" s="1"/>
      <c r="AW895" s="1"/>
      <c r="AX895" s="1"/>
      <c r="BE895" s="1"/>
      <c r="BF895" s="1"/>
      <c r="BG895" s="1"/>
      <c r="BK895" s="1"/>
      <c r="BL895" s="1"/>
      <c r="BM895" s="1"/>
    </row>
    <row r="896" spans="41:65">
      <c r="AO896" s="1"/>
      <c r="AP896" s="1"/>
      <c r="AQ896" s="1"/>
      <c r="AR896" s="1"/>
      <c r="AS896" s="1"/>
      <c r="AT896" s="1"/>
      <c r="AV896" s="1"/>
      <c r="AW896" s="1"/>
      <c r="AX896" s="1"/>
      <c r="BE896" s="1"/>
      <c r="BF896" s="1"/>
      <c r="BG896" s="1"/>
      <c r="BK896" s="1"/>
      <c r="BL896" s="1"/>
      <c r="BM896" s="1"/>
    </row>
    <row r="897" spans="41:65">
      <c r="AO897" s="1"/>
      <c r="AP897" s="1"/>
      <c r="AQ897" s="1"/>
      <c r="AR897" s="1"/>
      <c r="AS897" s="1"/>
      <c r="AT897" s="1"/>
      <c r="AV897" s="1"/>
      <c r="AW897" s="1"/>
      <c r="AX897" s="1"/>
      <c r="BE897" s="1"/>
      <c r="BF897" s="1"/>
      <c r="BG897" s="1"/>
      <c r="BK897" s="1"/>
      <c r="BL897" s="1"/>
      <c r="BM897" s="1"/>
    </row>
    <row r="898" spans="41:65">
      <c r="AO898" s="1"/>
      <c r="AP898" s="1"/>
      <c r="AQ898" s="1"/>
      <c r="AR898" s="1"/>
      <c r="AS898" s="1"/>
      <c r="AT898" s="1"/>
      <c r="AV898" s="1"/>
      <c r="AW898" s="1"/>
      <c r="AX898" s="1"/>
      <c r="BE898" s="1"/>
      <c r="BF898" s="1"/>
      <c r="BG898" s="1"/>
      <c r="BK898" s="1"/>
      <c r="BL898" s="1"/>
      <c r="BM898" s="1"/>
    </row>
    <row r="899" spans="41:65">
      <c r="AO899" s="1"/>
      <c r="AP899" s="1"/>
      <c r="AQ899" s="1"/>
      <c r="AR899" s="1"/>
      <c r="AS899" s="1"/>
      <c r="AT899" s="1"/>
      <c r="AV899" s="1"/>
      <c r="AW899" s="1"/>
      <c r="AX899" s="1"/>
      <c r="BE899" s="1"/>
      <c r="BF899" s="1"/>
      <c r="BG899" s="1"/>
      <c r="BK899" s="1"/>
      <c r="BL899" s="1"/>
      <c r="BM899" s="1"/>
    </row>
    <row r="900" spans="41:65">
      <c r="AO900" s="1"/>
      <c r="AP900" s="1"/>
      <c r="AQ900" s="1"/>
      <c r="AR900" s="1"/>
      <c r="AS900" s="1"/>
      <c r="AT900" s="1"/>
      <c r="AV900" s="1"/>
      <c r="AW900" s="1"/>
      <c r="AX900" s="1"/>
      <c r="BE900" s="1"/>
      <c r="BF900" s="1"/>
      <c r="BG900" s="1"/>
      <c r="BK900" s="1"/>
      <c r="BL900" s="1"/>
      <c r="BM900" s="1"/>
    </row>
    <row r="901" spans="41:65">
      <c r="AO901" s="1"/>
      <c r="AP901" s="1"/>
      <c r="AQ901" s="1"/>
      <c r="AR901" s="1"/>
      <c r="AS901" s="1"/>
      <c r="AT901" s="1"/>
      <c r="AV901" s="1"/>
      <c r="AW901" s="1"/>
      <c r="AX901" s="1"/>
      <c r="BE901" s="1"/>
      <c r="BF901" s="1"/>
      <c r="BG901" s="1"/>
      <c r="BK901" s="1"/>
      <c r="BL901" s="1"/>
      <c r="BM901" s="1"/>
    </row>
    <row r="902" spans="41:65">
      <c r="AO902" s="1"/>
      <c r="AP902" s="1"/>
      <c r="AQ902" s="1"/>
      <c r="AR902" s="1"/>
      <c r="AS902" s="1"/>
      <c r="AT902" s="1"/>
      <c r="AV902" s="1"/>
      <c r="AW902" s="1"/>
      <c r="AX902" s="1"/>
      <c r="BE902" s="1"/>
      <c r="BF902" s="1"/>
      <c r="BG902" s="1"/>
      <c r="BK902" s="1"/>
      <c r="BL902" s="1"/>
      <c r="BM902" s="1"/>
    </row>
    <row r="903" spans="41:65">
      <c r="AO903" s="1"/>
      <c r="AP903" s="1"/>
      <c r="AQ903" s="1"/>
      <c r="AR903" s="1"/>
      <c r="AS903" s="1"/>
      <c r="AT903" s="1"/>
      <c r="AV903" s="1"/>
      <c r="AW903" s="1"/>
      <c r="AX903" s="1"/>
      <c r="BE903" s="1"/>
      <c r="BF903" s="1"/>
      <c r="BG903" s="1"/>
      <c r="BK903" s="1"/>
      <c r="BL903" s="1"/>
      <c r="BM903" s="1"/>
    </row>
    <row r="904" spans="41:65">
      <c r="AO904" s="1"/>
      <c r="AP904" s="1"/>
      <c r="AQ904" s="1"/>
      <c r="AR904" s="1"/>
      <c r="AS904" s="1"/>
      <c r="AT904" s="1"/>
      <c r="AV904" s="1"/>
      <c r="AW904" s="1"/>
      <c r="AX904" s="1"/>
      <c r="BE904" s="1"/>
      <c r="BF904" s="1"/>
      <c r="BG904" s="1"/>
      <c r="BK904" s="1"/>
      <c r="BL904" s="1"/>
      <c r="BM904" s="1"/>
    </row>
    <row r="905" spans="41:65">
      <c r="AO905" s="1"/>
      <c r="AP905" s="1"/>
      <c r="AQ905" s="1"/>
      <c r="AR905" s="1"/>
      <c r="AS905" s="1"/>
      <c r="AT905" s="1"/>
      <c r="AV905" s="1"/>
      <c r="AW905" s="1"/>
      <c r="AX905" s="1"/>
      <c r="BE905" s="1"/>
      <c r="BF905" s="1"/>
      <c r="BG905" s="1"/>
      <c r="BK905" s="1"/>
      <c r="BL905" s="1"/>
      <c r="BM905" s="1"/>
    </row>
    <row r="906" spans="41:65">
      <c r="AO906" s="1"/>
      <c r="AP906" s="1"/>
      <c r="AQ906" s="1"/>
      <c r="AR906" s="1"/>
      <c r="AS906" s="1"/>
      <c r="AT906" s="1"/>
      <c r="AV906" s="1"/>
      <c r="AW906" s="1"/>
      <c r="AX906" s="1"/>
      <c r="BE906" s="1"/>
      <c r="BF906" s="1"/>
      <c r="BG906" s="1"/>
      <c r="BK906" s="1"/>
      <c r="BL906" s="1"/>
      <c r="BM906" s="1"/>
    </row>
    <row r="907" spans="41:65">
      <c r="AO907" s="1"/>
      <c r="AP907" s="1"/>
      <c r="AQ907" s="1"/>
      <c r="AR907" s="1"/>
      <c r="AS907" s="1"/>
      <c r="AT907" s="1"/>
      <c r="AV907" s="1"/>
      <c r="AW907" s="1"/>
      <c r="AX907" s="1"/>
      <c r="BE907" s="1"/>
      <c r="BF907" s="1"/>
      <c r="BG907" s="1"/>
      <c r="BK907" s="1"/>
      <c r="BL907" s="1"/>
      <c r="BM907" s="1"/>
    </row>
    <row r="908" spans="41:65">
      <c r="AO908" s="1"/>
      <c r="AP908" s="1"/>
      <c r="AQ908" s="1"/>
      <c r="AR908" s="1"/>
      <c r="AS908" s="1"/>
      <c r="AT908" s="1"/>
      <c r="AV908" s="1"/>
      <c r="AW908" s="1"/>
      <c r="AX908" s="1"/>
      <c r="BE908" s="1"/>
      <c r="BF908" s="1"/>
      <c r="BG908" s="1"/>
      <c r="BK908" s="1"/>
      <c r="BL908" s="1"/>
      <c r="BM908" s="1"/>
    </row>
    <row r="909" spans="41:65">
      <c r="AO909" s="1"/>
      <c r="AP909" s="1"/>
      <c r="AQ909" s="1"/>
      <c r="AR909" s="1"/>
      <c r="AS909" s="1"/>
      <c r="AT909" s="1"/>
      <c r="AV909" s="1"/>
      <c r="AW909" s="1"/>
      <c r="AX909" s="1"/>
      <c r="BE909" s="1"/>
      <c r="BF909" s="1"/>
      <c r="BG909" s="1"/>
      <c r="BK909" s="1"/>
      <c r="BL909" s="1"/>
      <c r="BM909" s="1"/>
    </row>
    <row r="910" spans="41:65">
      <c r="AO910" s="1"/>
      <c r="AP910" s="1"/>
      <c r="AQ910" s="1"/>
      <c r="AR910" s="1"/>
      <c r="AS910" s="1"/>
      <c r="AT910" s="1"/>
      <c r="AV910" s="1"/>
      <c r="AW910" s="1"/>
      <c r="AX910" s="1"/>
      <c r="BE910" s="1"/>
      <c r="BF910" s="1"/>
      <c r="BG910" s="1"/>
      <c r="BK910" s="1"/>
      <c r="BL910" s="1"/>
      <c r="BM910" s="1"/>
    </row>
    <row r="911" spans="41:65">
      <c r="AO911" s="1"/>
      <c r="AP911" s="1"/>
      <c r="AQ911" s="1"/>
      <c r="AR911" s="1"/>
      <c r="AS911" s="1"/>
      <c r="AT911" s="1"/>
      <c r="AV911" s="1"/>
      <c r="AW911" s="1"/>
      <c r="AX911" s="1"/>
      <c r="BE911" s="1"/>
      <c r="BF911" s="1"/>
      <c r="BG911" s="1"/>
      <c r="BK911" s="1"/>
      <c r="BL911" s="1"/>
      <c r="BM911" s="1"/>
    </row>
    <row r="912" spans="41:65">
      <c r="AO912" s="1"/>
      <c r="AP912" s="1"/>
      <c r="AQ912" s="1"/>
      <c r="AR912" s="1"/>
      <c r="AS912" s="1"/>
      <c r="AT912" s="1"/>
      <c r="AV912" s="1"/>
      <c r="AW912" s="1"/>
      <c r="AX912" s="1"/>
      <c r="BE912" s="1"/>
      <c r="BF912" s="1"/>
      <c r="BG912" s="1"/>
      <c r="BK912" s="1"/>
      <c r="BL912" s="1"/>
      <c r="BM912" s="1"/>
    </row>
    <row r="913" spans="41:65">
      <c r="AO913" s="1"/>
      <c r="AP913" s="1"/>
      <c r="AQ913" s="1"/>
      <c r="AR913" s="1"/>
      <c r="AS913" s="1"/>
      <c r="AT913" s="1"/>
      <c r="AV913" s="1"/>
      <c r="AW913" s="1"/>
      <c r="AX913" s="1"/>
      <c r="BE913" s="1"/>
      <c r="BF913" s="1"/>
      <c r="BG913" s="1"/>
      <c r="BK913" s="1"/>
      <c r="BL913" s="1"/>
      <c r="BM913" s="1"/>
    </row>
    <row r="914" spans="41:65">
      <c r="AO914" s="1"/>
      <c r="AP914" s="1"/>
      <c r="AQ914" s="1"/>
      <c r="AR914" s="1"/>
      <c r="AS914" s="1"/>
      <c r="AT914" s="1"/>
      <c r="AV914" s="1"/>
      <c r="AW914" s="1"/>
      <c r="AX914" s="1"/>
      <c r="BE914" s="1"/>
      <c r="BF914" s="1"/>
      <c r="BG914" s="1"/>
      <c r="BK914" s="1"/>
      <c r="BL914" s="1"/>
      <c r="BM914" s="1"/>
    </row>
    <row r="915" spans="41:65">
      <c r="AO915" s="1"/>
      <c r="AP915" s="1"/>
      <c r="AQ915" s="1"/>
      <c r="AR915" s="1"/>
      <c r="AS915" s="1"/>
      <c r="AT915" s="1"/>
      <c r="AV915" s="1"/>
      <c r="AW915" s="1"/>
      <c r="AX915" s="1"/>
      <c r="BE915" s="1"/>
      <c r="BF915" s="1"/>
      <c r="BG915" s="1"/>
      <c r="BK915" s="1"/>
      <c r="BL915" s="1"/>
      <c r="BM915" s="1"/>
    </row>
    <row r="916" spans="41:65">
      <c r="AO916" s="1"/>
      <c r="AP916" s="1"/>
      <c r="AQ916" s="1"/>
      <c r="AR916" s="1"/>
      <c r="AS916" s="1"/>
      <c r="AT916" s="1"/>
      <c r="AV916" s="1"/>
      <c r="AW916" s="1"/>
      <c r="AX916" s="1"/>
      <c r="BE916" s="1"/>
      <c r="BF916" s="1"/>
      <c r="BG916" s="1"/>
      <c r="BK916" s="1"/>
      <c r="BL916" s="1"/>
      <c r="BM916" s="1"/>
    </row>
    <row r="917" spans="41:65">
      <c r="AO917" s="1"/>
      <c r="AP917" s="1"/>
      <c r="AQ917" s="1"/>
      <c r="AR917" s="1"/>
      <c r="AS917" s="1"/>
      <c r="AT917" s="1"/>
      <c r="AV917" s="1"/>
      <c r="AW917" s="1"/>
      <c r="AX917" s="1"/>
      <c r="BE917" s="1"/>
      <c r="BF917" s="1"/>
      <c r="BG917" s="1"/>
      <c r="BK917" s="1"/>
      <c r="BL917" s="1"/>
      <c r="BM917" s="1"/>
    </row>
    <row r="918" spans="41:65">
      <c r="AO918" s="1"/>
      <c r="AP918" s="1"/>
      <c r="AQ918" s="1"/>
      <c r="AR918" s="1"/>
      <c r="AS918" s="1"/>
      <c r="AT918" s="1"/>
      <c r="AV918" s="1"/>
      <c r="AW918" s="1"/>
      <c r="AX918" s="1"/>
      <c r="BE918" s="1"/>
      <c r="BF918" s="1"/>
      <c r="BG918" s="1"/>
      <c r="BK918" s="1"/>
      <c r="BL918" s="1"/>
      <c r="BM918" s="1"/>
    </row>
    <row r="919" spans="41:65">
      <c r="AO919" s="1"/>
      <c r="AP919" s="1"/>
      <c r="AQ919" s="1"/>
      <c r="AR919" s="1"/>
      <c r="AS919" s="1"/>
      <c r="AT919" s="1"/>
      <c r="AV919" s="1"/>
      <c r="AW919" s="1"/>
      <c r="AX919" s="1"/>
      <c r="BE919" s="1"/>
      <c r="BF919" s="1"/>
      <c r="BG919" s="1"/>
      <c r="BK919" s="1"/>
      <c r="BL919" s="1"/>
      <c r="BM919" s="1"/>
    </row>
    <row r="920" spans="41:65">
      <c r="AO920" s="1"/>
      <c r="AP920" s="1"/>
      <c r="AQ920" s="1"/>
      <c r="AR920" s="1"/>
      <c r="AS920" s="1"/>
      <c r="AT920" s="1"/>
      <c r="AV920" s="1"/>
      <c r="AW920" s="1"/>
      <c r="AX920" s="1"/>
      <c r="BE920" s="1"/>
      <c r="BF920" s="1"/>
      <c r="BG920" s="1"/>
      <c r="BK920" s="1"/>
      <c r="BL920" s="1"/>
      <c r="BM920" s="1"/>
    </row>
    <row r="921" spans="41:65">
      <c r="AO921" s="1"/>
      <c r="AP921" s="1"/>
      <c r="AQ921" s="1"/>
      <c r="AR921" s="1"/>
      <c r="AS921" s="1"/>
      <c r="AT921" s="1"/>
      <c r="AV921" s="1"/>
      <c r="AW921" s="1"/>
      <c r="AX921" s="1"/>
      <c r="BE921" s="1"/>
      <c r="BF921" s="1"/>
      <c r="BG921" s="1"/>
      <c r="BK921" s="1"/>
      <c r="BL921" s="1"/>
      <c r="BM921" s="1"/>
    </row>
    <row r="922" spans="41:65">
      <c r="AO922" s="1"/>
      <c r="AP922" s="1"/>
      <c r="AQ922" s="1"/>
      <c r="AR922" s="1"/>
      <c r="AS922" s="1"/>
      <c r="AT922" s="1"/>
      <c r="AV922" s="1"/>
      <c r="AW922" s="1"/>
      <c r="AX922" s="1"/>
      <c r="BE922" s="1"/>
      <c r="BF922" s="1"/>
      <c r="BG922" s="1"/>
      <c r="BK922" s="1"/>
      <c r="BL922" s="1"/>
      <c r="BM922" s="1"/>
    </row>
    <row r="923" spans="41:65">
      <c r="AO923" s="1"/>
      <c r="AP923" s="1"/>
      <c r="AQ923" s="1"/>
      <c r="AR923" s="1"/>
      <c r="AS923" s="1"/>
      <c r="AT923" s="1"/>
      <c r="AV923" s="1"/>
      <c r="AW923" s="1"/>
      <c r="AX923" s="1"/>
      <c r="BE923" s="1"/>
      <c r="BF923" s="1"/>
      <c r="BG923" s="1"/>
      <c r="BK923" s="1"/>
      <c r="BL923" s="1"/>
      <c r="BM923" s="1"/>
    </row>
    <row r="924" spans="41:65">
      <c r="AO924" s="1"/>
      <c r="AP924" s="1"/>
      <c r="AQ924" s="1"/>
      <c r="AR924" s="1"/>
      <c r="AS924" s="1"/>
      <c r="AT924" s="1"/>
      <c r="AV924" s="1"/>
      <c r="AW924" s="1"/>
      <c r="AX924" s="1"/>
      <c r="BE924" s="1"/>
      <c r="BF924" s="1"/>
      <c r="BG924" s="1"/>
      <c r="BK924" s="1"/>
      <c r="BL924" s="1"/>
      <c r="BM924" s="1"/>
    </row>
    <row r="925" spans="41:65">
      <c r="AO925" s="1"/>
      <c r="AP925" s="1"/>
      <c r="AQ925" s="1"/>
      <c r="AR925" s="1"/>
      <c r="AS925" s="1"/>
      <c r="AT925" s="1"/>
      <c r="AV925" s="1"/>
      <c r="AW925" s="1"/>
      <c r="AX925" s="1"/>
      <c r="BE925" s="1"/>
      <c r="BF925" s="1"/>
      <c r="BG925" s="1"/>
      <c r="BK925" s="1"/>
      <c r="BL925" s="1"/>
      <c r="BM925" s="1"/>
    </row>
    <row r="926" spans="41:65">
      <c r="AO926" s="1"/>
      <c r="AP926" s="1"/>
      <c r="AQ926" s="1"/>
      <c r="AR926" s="1"/>
      <c r="AS926" s="1"/>
      <c r="AT926" s="1"/>
      <c r="AV926" s="1"/>
      <c r="AW926" s="1"/>
      <c r="AX926" s="1"/>
      <c r="BE926" s="1"/>
      <c r="BF926" s="1"/>
      <c r="BG926" s="1"/>
      <c r="BK926" s="1"/>
      <c r="BL926" s="1"/>
      <c r="BM926" s="1"/>
    </row>
    <row r="927" spans="41:65">
      <c r="AO927" s="1"/>
      <c r="AP927" s="1"/>
      <c r="AQ927" s="1"/>
      <c r="AR927" s="1"/>
      <c r="AS927" s="1"/>
      <c r="AT927" s="1"/>
      <c r="AV927" s="1"/>
      <c r="AW927" s="1"/>
      <c r="AX927" s="1"/>
      <c r="BE927" s="1"/>
      <c r="BF927" s="1"/>
      <c r="BG927" s="1"/>
      <c r="BK927" s="1"/>
      <c r="BL927" s="1"/>
      <c r="BM927" s="1"/>
    </row>
    <row r="928" spans="41:65">
      <c r="AO928" s="1"/>
      <c r="AP928" s="1"/>
      <c r="AQ928" s="1"/>
      <c r="AR928" s="1"/>
      <c r="AS928" s="1"/>
      <c r="AT928" s="1"/>
      <c r="AV928" s="1"/>
      <c r="AW928" s="1"/>
      <c r="AX928" s="1"/>
      <c r="BE928" s="1"/>
      <c r="BF928" s="1"/>
      <c r="BG928" s="1"/>
      <c r="BK928" s="1"/>
      <c r="BL928" s="1"/>
      <c r="BM928" s="1"/>
    </row>
    <row r="929" spans="41:65">
      <c r="AO929" s="1"/>
      <c r="AP929" s="1"/>
      <c r="AQ929" s="1"/>
      <c r="AR929" s="1"/>
      <c r="AS929" s="1"/>
      <c r="AT929" s="1"/>
      <c r="AV929" s="1"/>
      <c r="AW929" s="1"/>
      <c r="AX929" s="1"/>
      <c r="BE929" s="1"/>
      <c r="BF929" s="1"/>
      <c r="BG929" s="1"/>
      <c r="BK929" s="1"/>
      <c r="BL929" s="1"/>
      <c r="BM929" s="1"/>
    </row>
    <row r="930" spans="41:65">
      <c r="AO930" s="1"/>
      <c r="AP930" s="1"/>
      <c r="AQ930" s="1"/>
      <c r="AR930" s="1"/>
      <c r="AS930" s="1"/>
      <c r="AT930" s="1"/>
      <c r="AV930" s="1"/>
      <c r="AW930" s="1"/>
      <c r="AX930" s="1"/>
      <c r="BE930" s="1"/>
      <c r="BF930" s="1"/>
      <c r="BG930" s="1"/>
      <c r="BK930" s="1"/>
      <c r="BL930" s="1"/>
      <c r="BM930" s="1"/>
    </row>
    <row r="931" spans="41:65">
      <c r="AO931" s="1"/>
      <c r="AP931" s="1"/>
      <c r="AQ931" s="1"/>
      <c r="AR931" s="1"/>
      <c r="AS931" s="1"/>
      <c r="AT931" s="1"/>
      <c r="AV931" s="1"/>
      <c r="AW931" s="1"/>
      <c r="AX931" s="1"/>
      <c r="BE931" s="1"/>
      <c r="BF931" s="1"/>
      <c r="BG931" s="1"/>
      <c r="BK931" s="1"/>
      <c r="BL931" s="1"/>
      <c r="BM931" s="1"/>
    </row>
    <row r="932" spans="41:65">
      <c r="AO932" s="1"/>
      <c r="AP932" s="1"/>
      <c r="AQ932" s="1"/>
      <c r="AR932" s="1"/>
      <c r="AS932" s="1"/>
      <c r="AT932" s="1"/>
      <c r="AV932" s="1"/>
      <c r="AW932" s="1"/>
      <c r="AX932" s="1"/>
      <c r="BE932" s="1"/>
      <c r="BF932" s="1"/>
      <c r="BG932" s="1"/>
      <c r="BK932" s="1"/>
      <c r="BL932" s="1"/>
      <c r="BM932" s="1"/>
    </row>
    <row r="933" spans="41:65">
      <c r="AO933" s="1"/>
      <c r="AP933" s="1"/>
      <c r="AQ933" s="1"/>
      <c r="AR933" s="1"/>
      <c r="AS933" s="1"/>
      <c r="AT933" s="1"/>
      <c r="AV933" s="1"/>
      <c r="AW933" s="1"/>
      <c r="AX933" s="1"/>
      <c r="BE933" s="1"/>
      <c r="BF933" s="1"/>
      <c r="BG933" s="1"/>
      <c r="BK933" s="1"/>
      <c r="BL933" s="1"/>
      <c r="BM933" s="1"/>
    </row>
    <row r="934" spans="41:65">
      <c r="AO934" s="1"/>
      <c r="AP934" s="1"/>
      <c r="AQ934" s="1"/>
      <c r="AR934" s="1"/>
      <c r="AS934" s="1"/>
      <c r="AT934" s="1"/>
      <c r="AV934" s="1"/>
      <c r="AW934" s="1"/>
      <c r="AX934" s="1"/>
      <c r="BE934" s="1"/>
      <c r="BF934" s="1"/>
      <c r="BG934" s="1"/>
      <c r="BK934" s="1"/>
      <c r="BL934" s="1"/>
      <c r="BM934" s="1"/>
    </row>
    <row r="935" spans="41:65">
      <c r="AO935" s="1"/>
      <c r="AP935" s="1"/>
      <c r="AQ935" s="1"/>
      <c r="AR935" s="1"/>
      <c r="AS935" s="1"/>
      <c r="AT935" s="1"/>
      <c r="AV935" s="1"/>
      <c r="AW935" s="1"/>
      <c r="AX935" s="1"/>
      <c r="BE935" s="1"/>
      <c r="BF935" s="1"/>
      <c r="BG935" s="1"/>
      <c r="BK935" s="1"/>
      <c r="BL935" s="1"/>
      <c r="BM935" s="1"/>
    </row>
    <row r="936" spans="41:65">
      <c r="AO936" s="1"/>
      <c r="AP936" s="1"/>
      <c r="AQ936" s="1"/>
      <c r="AR936" s="1"/>
      <c r="AS936" s="1"/>
      <c r="AT936" s="1"/>
      <c r="AV936" s="1"/>
      <c r="AW936" s="1"/>
      <c r="AX936" s="1"/>
      <c r="BE936" s="1"/>
      <c r="BF936" s="1"/>
      <c r="BG936" s="1"/>
      <c r="BK936" s="1"/>
      <c r="BL936" s="1"/>
      <c r="BM936" s="1"/>
    </row>
    <row r="937" spans="41:65">
      <c r="AO937" s="1"/>
      <c r="AP937" s="1"/>
      <c r="AQ937" s="1"/>
      <c r="AR937" s="1"/>
      <c r="AS937" s="1"/>
      <c r="AT937" s="1"/>
      <c r="AV937" s="1"/>
      <c r="AW937" s="1"/>
      <c r="AX937" s="1"/>
      <c r="BE937" s="1"/>
      <c r="BF937" s="1"/>
      <c r="BG937" s="1"/>
      <c r="BK937" s="1"/>
      <c r="BL937" s="1"/>
      <c r="BM937" s="1"/>
    </row>
    <row r="938" spans="41:65">
      <c r="AO938" s="1"/>
      <c r="AP938" s="1"/>
      <c r="AQ938" s="1"/>
      <c r="AR938" s="1"/>
      <c r="AS938" s="1"/>
      <c r="AT938" s="1"/>
      <c r="AV938" s="1"/>
      <c r="AW938" s="1"/>
      <c r="AX938" s="1"/>
      <c r="BE938" s="1"/>
      <c r="BF938" s="1"/>
      <c r="BG938" s="1"/>
      <c r="BK938" s="1"/>
      <c r="BL938" s="1"/>
      <c r="BM938" s="1"/>
    </row>
    <row r="939" spans="41:65">
      <c r="AO939" s="1"/>
      <c r="AP939" s="1"/>
      <c r="AQ939" s="1"/>
      <c r="AR939" s="1"/>
      <c r="AS939" s="1"/>
      <c r="AT939" s="1"/>
      <c r="AV939" s="1"/>
      <c r="AW939" s="1"/>
      <c r="AX939" s="1"/>
      <c r="BE939" s="1"/>
      <c r="BF939" s="1"/>
      <c r="BG939" s="1"/>
      <c r="BK939" s="1"/>
      <c r="BL939" s="1"/>
      <c r="BM939" s="1"/>
    </row>
    <row r="940" spans="41:65">
      <c r="AO940" s="1"/>
      <c r="AP940" s="1"/>
      <c r="AQ940" s="1"/>
      <c r="AR940" s="1"/>
      <c r="AS940" s="1"/>
      <c r="AT940" s="1"/>
      <c r="AV940" s="1"/>
      <c r="AW940" s="1"/>
      <c r="AX940" s="1"/>
      <c r="BE940" s="1"/>
      <c r="BF940" s="1"/>
      <c r="BG940" s="1"/>
      <c r="BK940" s="1"/>
      <c r="BL940" s="1"/>
      <c r="BM940" s="1"/>
    </row>
    <row r="941" spans="41:65">
      <c r="AO941" s="1"/>
      <c r="AP941" s="1"/>
      <c r="AQ941" s="1"/>
      <c r="AR941" s="1"/>
      <c r="AS941" s="1"/>
      <c r="AT941" s="1"/>
      <c r="AV941" s="1"/>
      <c r="AW941" s="1"/>
      <c r="AX941" s="1"/>
      <c r="BE941" s="1"/>
      <c r="BF941" s="1"/>
      <c r="BG941" s="1"/>
      <c r="BK941" s="1"/>
      <c r="BL941" s="1"/>
      <c r="BM941" s="1"/>
    </row>
    <row r="942" spans="41:65">
      <c r="AO942" s="1"/>
      <c r="AP942" s="1"/>
      <c r="AQ942" s="1"/>
      <c r="AR942" s="1"/>
      <c r="AS942" s="1"/>
      <c r="AT942" s="1"/>
      <c r="AV942" s="1"/>
      <c r="AW942" s="1"/>
      <c r="AX942" s="1"/>
      <c r="BE942" s="1"/>
      <c r="BF942" s="1"/>
      <c r="BG942" s="1"/>
      <c r="BK942" s="1"/>
      <c r="BL942" s="1"/>
      <c r="BM942" s="1"/>
    </row>
    <row r="943" spans="41:65">
      <c r="AO943" s="1"/>
      <c r="AP943" s="1"/>
      <c r="AQ943" s="1"/>
      <c r="AR943" s="1"/>
      <c r="AS943" s="1"/>
      <c r="AT943" s="1"/>
      <c r="AV943" s="1"/>
      <c r="AW943" s="1"/>
      <c r="AX943" s="1"/>
      <c r="BE943" s="1"/>
      <c r="BF943" s="1"/>
      <c r="BG943" s="1"/>
      <c r="BK943" s="1"/>
      <c r="BL943" s="1"/>
      <c r="BM943" s="1"/>
    </row>
    <row r="944" spans="41:65">
      <c r="AO944" s="1"/>
      <c r="AP944" s="1"/>
      <c r="AQ944" s="1"/>
      <c r="AR944" s="1"/>
      <c r="AS944" s="1"/>
      <c r="AT944" s="1"/>
      <c r="AV944" s="1"/>
      <c r="AW944" s="1"/>
      <c r="AX944" s="1"/>
      <c r="BE944" s="1"/>
      <c r="BF944" s="1"/>
      <c r="BG944" s="1"/>
      <c r="BK944" s="1"/>
      <c r="BL944" s="1"/>
      <c r="BM944" s="1"/>
    </row>
    <row r="945" spans="41:65">
      <c r="AO945" s="1"/>
      <c r="AP945" s="1"/>
      <c r="AQ945" s="1"/>
      <c r="AR945" s="1"/>
      <c r="AS945" s="1"/>
      <c r="AT945" s="1"/>
      <c r="AV945" s="1"/>
      <c r="AW945" s="1"/>
      <c r="AX945" s="1"/>
      <c r="BE945" s="1"/>
      <c r="BF945" s="1"/>
      <c r="BG945" s="1"/>
      <c r="BK945" s="1"/>
      <c r="BL945" s="1"/>
      <c r="BM945" s="1"/>
    </row>
    <row r="946" spans="41:65">
      <c r="AO946" s="1"/>
      <c r="AP946" s="1"/>
      <c r="AQ946" s="1"/>
      <c r="AR946" s="1"/>
      <c r="AS946" s="1"/>
      <c r="AT946" s="1"/>
      <c r="AV946" s="1"/>
      <c r="AW946" s="1"/>
      <c r="AX946" s="1"/>
      <c r="BE946" s="1"/>
      <c r="BF946" s="1"/>
      <c r="BG946" s="1"/>
      <c r="BK946" s="1"/>
      <c r="BL946" s="1"/>
      <c r="BM946" s="1"/>
    </row>
    <row r="947" spans="41:65">
      <c r="AO947" s="1"/>
      <c r="AP947" s="1"/>
      <c r="AQ947" s="1"/>
      <c r="AR947" s="1"/>
      <c r="AS947" s="1"/>
      <c r="AT947" s="1"/>
      <c r="AV947" s="1"/>
      <c r="AW947" s="1"/>
      <c r="AX947" s="1"/>
      <c r="BE947" s="1"/>
      <c r="BF947" s="1"/>
      <c r="BG947" s="1"/>
      <c r="BK947" s="1"/>
      <c r="BL947" s="1"/>
      <c r="BM947" s="1"/>
    </row>
    <row r="948" spans="41:65">
      <c r="AO948" s="1"/>
      <c r="AP948" s="1"/>
      <c r="AQ948" s="1"/>
      <c r="AR948" s="1"/>
      <c r="AS948" s="1"/>
      <c r="AT948" s="1"/>
      <c r="AV948" s="1"/>
      <c r="AW948" s="1"/>
      <c r="AX948" s="1"/>
      <c r="BE948" s="1"/>
      <c r="BF948" s="1"/>
      <c r="BG948" s="1"/>
      <c r="BK948" s="1"/>
      <c r="BL948" s="1"/>
      <c r="BM948" s="1"/>
    </row>
    <row r="949" spans="41:65">
      <c r="AO949" s="1"/>
      <c r="AP949" s="1"/>
      <c r="AQ949" s="1"/>
      <c r="AR949" s="1"/>
      <c r="AS949" s="1"/>
      <c r="AT949" s="1"/>
      <c r="AV949" s="1"/>
      <c r="AW949" s="1"/>
      <c r="AX949" s="1"/>
      <c r="BE949" s="1"/>
      <c r="BF949" s="1"/>
      <c r="BG949" s="1"/>
      <c r="BK949" s="1"/>
      <c r="BL949" s="1"/>
      <c r="BM949" s="1"/>
    </row>
    <row r="950" spans="41:65">
      <c r="AO950" s="1"/>
      <c r="AP950" s="1"/>
      <c r="AQ950" s="1"/>
      <c r="AR950" s="1"/>
      <c r="AS950" s="1"/>
      <c r="AT950" s="1"/>
      <c r="AV950" s="1"/>
      <c r="AW950" s="1"/>
      <c r="AX950" s="1"/>
      <c r="BE950" s="1"/>
      <c r="BF950" s="1"/>
      <c r="BG950" s="1"/>
      <c r="BK950" s="1"/>
      <c r="BL950" s="1"/>
      <c r="BM950" s="1"/>
    </row>
    <row r="951" spans="41:65">
      <c r="AO951" s="1"/>
      <c r="AP951" s="1"/>
      <c r="AQ951" s="1"/>
      <c r="AR951" s="1"/>
      <c r="AS951" s="1"/>
      <c r="AT951" s="1"/>
      <c r="AV951" s="1"/>
      <c r="AW951" s="1"/>
      <c r="AX951" s="1"/>
      <c r="BE951" s="1"/>
      <c r="BF951" s="1"/>
      <c r="BG951" s="1"/>
      <c r="BK951" s="1"/>
      <c r="BL951" s="1"/>
      <c r="BM951" s="1"/>
    </row>
    <row r="952" spans="41:65">
      <c r="AO952" s="1"/>
      <c r="AP952" s="1"/>
      <c r="AQ952" s="1"/>
      <c r="AR952" s="1"/>
      <c r="AS952" s="1"/>
      <c r="AT952" s="1"/>
      <c r="AV952" s="1"/>
      <c r="AW952" s="1"/>
      <c r="AX952" s="1"/>
      <c r="BE952" s="1"/>
      <c r="BF952" s="1"/>
      <c r="BG952" s="1"/>
      <c r="BK952" s="1"/>
      <c r="BL952" s="1"/>
      <c r="BM952" s="1"/>
    </row>
    <row r="953" spans="41:65">
      <c r="AO953" s="1"/>
      <c r="AP953" s="1"/>
      <c r="AQ953" s="1"/>
      <c r="AR953" s="1"/>
      <c r="AS953" s="1"/>
      <c r="AT953" s="1"/>
      <c r="AV953" s="1"/>
      <c r="AW953" s="1"/>
      <c r="AX953" s="1"/>
      <c r="BE953" s="1"/>
      <c r="BF953" s="1"/>
      <c r="BG953" s="1"/>
      <c r="BK953" s="1"/>
      <c r="BL953" s="1"/>
      <c r="BM953" s="1"/>
    </row>
    <row r="954" spans="41:65">
      <c r="AO954" s="1"/>
      <c r="AP954" s="1"/>
      <c r="AQ954" s="1"/>
      <c r="AR954" s="1"/>
      <c r="AS954" s="1"/>
      <c r="AT954" s="1"/>
      <c r="AV954" s="1"/>
      <c r="AW954" s="1"/>
      <c r="AX954" s="1"/>
      <c r="BE954" s="1"/>
      <c r="BF954" s="1"/>
      <c r="BG954" s="1"/>
      <c r="BK954" s="1"/>
      <c r="BL954" s="1"/>
      <c r="BM954" s="1"/>
    </row>
    <row r="955" spans="41:65">
      <c r="AO955" s="1"/>
      <c r="AP955" s="1"/>
      <c r="AQ955" s="1"/>
      <c r="AR955" s="1"/>
      <c r="AS955" s="1"/>
      <c r="AT955" s="1"/>
      <c r="AV955" s="1"/>
      <c r="AW955" s="1"/>
      <c r="AX955" s="1"/>
      <c r="BE955" s="1"/>
      <c r="BF955" s="1"/>
      <c r="BG955" s="1"/>
      <c r="BK955" s="1"/>
      <c r="BL955" s="1"/>
      <c r="BM955" s="1"/>
    </row>
    <row r="956" spans="41:65">
      <c r="AO956" s="1"/>
      <c r="AP956" s="1"/>
      <c r="AQ956" s="1"/>
      <c r="AR956" s="1"/>
      <c r="AS956" s="1"/>
      <c r="AT956" s="1"/>
      <c r="AV956" s="1"/>
      <c r="AW956" s="1"/>
      <c r="AX956" s="1"/>
      <c r="BE956" s="1"/>
      <c r="BF956" s="1"/>
      <c r="BG956" s="1"/>
      <c r="BK956" s="1"/>
      <c r="BL956" s="1"/>
      <c r="BM956" s="1"/>
    </row>
    <row r="957" spans="41:65">
      <c r="AO957" s="1"/>
      <c r="AP957" s="1"/>
      <c r="AQ957" s="1"/>
      <c r="AR957" s="1"/>
      <c r="AS957" s="1"/>
      <c r="AT957" s="1"/>
      <c r="AV957" s="1"/>
      <c r="AW957" s="1"/>
      <c r="AX957" s="1"/>
      <c r="BE957" s="1"/>
      <c r="BF957" s="1"/>
      <c r="BG957" s="1"/>
      <c r="BK957" s="1"/>
      <c r="BL957" s="1"/>
      <c r="BM957" s="1"/>
    </row>
    <row r="958" spans="41:65">
      <c r="AO958" s="1"/>
      <c r="AP958" s="1"/>
      <c r="AQ958" s="1"/>
      <c r="AR958" s="1"/>
      <c r="AS958" s="1"/>
      <c r="AT958" s="1"/>
      <c r="AV958" s="1"/>
      <c r="AW958" s="1"/>
      <c r="AX958" s="1"/>
      <c r="BE958" s="1"/>
      <c r="BF958" s="1"/>
      <c r="BG958" s="1"/>
      <c r="BK958" s="1"/>
      <c r="BL958" s="1"/>
      <c r="BM958" s="1"/>
    </row>
    <row r="959" spans="41:65">
      <c r="AO959" s="1"/>
      <c r="AP959" s="1"/>
      <c r="AQ959" s="1"/>
      <c r="AR959" s="1"/>
      <c r="AS959" s="1"/>
      <c r="AT959" s="1"/>
      <c r="AV959" s="1"/>
      <c r="AW959" s="1"/>
      <c r="AX959" s="1"/>
      <c r="BE959" s="1"/>
      <c r="BF959" s="1"/>
      <c r="BG959" s="1"/>
      <c r="BK959" s="1"/>
      <c r="BL959" s="1"/>
      <c r="BM959" s="1"/>
    </row>
    <row r="960" spans="41:65">
      <c r="AO960" s="1"/>
      <c r="AP960" s="1"/>
      <c r="AQ960" s="1"/>
      <c r="AR960" s="1"/>
      <c r="AS960" s="1"/>
      <c r="AT960" s="1"/>
      <c r="AV960" s="1"/>
      <c r="AW960" s="1"/>
      <c r="AX960" s="1"/>
      <c r="BE960" s="1"/>
      <c r="BF960" s="1"/>
      <c r="BG960" s="1"/>
      <c r="BK960" s="1"/>
      <c r="BL960" s="1"/>
      <c r="BM960" s="1"/>
    </row>
    <row r="961" spans="41:65">
      <c r="AO961" s="1"/>
      <c r="AP961" s="1"/>
      <c r="AQ961" s="1"/>
      <c r="AR961" s="1"/>
      <c r="AS961" s="1"/>
      <c r="AT961" s="1"/>
      <c r="AV961" s="1"/>
      <c r="AW961" s="1"/>
      <c r="AX961" s="1"/>
      <c r="BE961" s="1"/>
      <c r="BF961" s="1"/>
      <c r="BG961" s="1"/>
      <c r="BK961" s="1"/>
      <c r="BL961" s="1"/>
      <c r="BM961" s="1"/>
    </row>
    <row r="962" spans="41:65">
      <c r="AO962" s="1"/>
      <c r="AP962" s="1"/>
      <c r="AQ962" s="1"/>
      <c r="AR962" s="1"/>
      <c r="AS962" s="1"/>
      <c r="AT962" s="1"/>
      <c r="AV962" s="1"/>
      <c r="AW962" s="1"/>
      <c r="AX962" s="1"/>
      <c r="BE962" s="1"/>
      <c r="BF962" s="1"/>
      <c r="BG962" s="1"/>
      <c r="BK962" s="1"/>
      <c r="BL962" s="1"/>
      <c r="BM962" s="1"/>
    </row>
    <row r="963" spans="41:65">
      <c r="AO963" s="1"/>
      <c r="AP963" s="1"/>
      <c r="AQ963" s="1"/>
      <c r="AR963" s="1"/>
      <c r="AS963" s="1"/>
      <c r="AT963" s="1"/>
      <c r="AV963" s="1"/>
      <c r="AW963" s="1"/>
      <c r="AX963" s="1"/>
      <c r="BE963" s="1"/>
      <c r="BF963" s="1"/>
      <c r="BG963" s="1"/>
      <c r="BK963" s="1"/>
      <c r="BL963" s="1"/>
      <c r="BM963" s="1"/>
    </row>
    <row r="964" spans="41:65">
      <c r="AO964" s="1"/>
      <c r="AP964" s="1"/>
      <c r="AQ964" s="1"/>
      <c r="AR964" s="1"/>
      <c r="AS964" s="1"/>
      <c r="AT964" s="1"/>
      <c r="AV964" s="1"/>
      <c r="AW964" s="1"/>
      <c r="AX964" s="1"/>
      <c r="BE964" s="1"/>
      <c r="BF964" s="1"/>
      <c r="BG964" s="1"/>
      <c r="BK964" s="1"/>
      <c r="BL964" s="1"/>
      <c r="BM964" s="1"/>
    </row>
    <row r="965" spans="41:65">
      <c r="AO965" s="1"/>
      <c r="AP965" s="1"/>
      <c r="AQ965" s="1"/>
      <c r="AR965" s="1"/>
      <c r="AS965" s="1"/>
      <c r="AT965" s="1"/>
      <c r="AV965" s="1"/>
      <c r="AW965" s="1"/>
      <c r="AX965" s="1"/>
      <c r="BE965" s="1"/>
      <c r="BF965" s="1"/>
      <c r="BG965" s="1"/>
      <c r="BK965" s="1"/>
      <c r="BL965" s="1"/>
      <c r="BM965" s="1"/>
    </row>
    <row r="966" spans="41:65">
      <c r="AO966" s="1"/>
      <c r="AP966" s="1"/>
      <c r="AQ966" s="1"/>
      <c r="AR966" s="1"/>
      <c r="AS966" s="1"/>
      <c r="AT966" s="1"/>
      <c r="AV966" s="1"/>
      <c r="AW966" s="1"/>
      <c r="AX966" s="1"/>
      <c r="BE966" s="1"/>
      <c r="BF966" s="1"/>
      <c r="BG966" s="1"/>
      <c r="BK966" s="1"/>
      <c r="BL966" s="1"/>
      <c r="BM966" s="1"/>
    </row>
    <row r="967" spans="41:65">
      <c r="AO967" s="1"/>
      <c r="AP967" s="1"/>
      <c r="AQ967" s="1"/>
      <c r="AR967" s="1"/>
      <c r="AS967" s="1"/>
      <c r="AT967" s="1"/>
      <c r="AV967" s="1"/>
      <c r="AW967" s="1"/>
      <c r="AX967" s="1"/>
      <c r="BE967" s="1"/>
      <c r="BF967" s="1"/>
      <c r="BG967" s="1"/>
      <c r="BK967" s="1"/>
      <c r="BL967" s="1"/>
      <c r="BM967" s="1"/>
    </row>
    <row r="968" spans="41:65">
      <c r="AO968" s="1"/>
      <c r="AP968" s="1"/>
      <c r="AQ968" s="1"/>
      <c r="AR968" s="1"/>
      <c r="AS968" s="1"/>
      <c r="AT968" s="1"/>
      <c r="AV968" s="1"/>
      <c r="AW968" s="1"/>
      <c r="AX968" s="1"/>
      <c r="BE968" s="1"/>
      <c r="BF968" s="1"/>
      <c r="BG968" s="1"/>
      <c r="BK968" s="1"/>
      <c r="BL968" s="1"/>
      <c r="BM968" s="1"/>
    </row>
    <row r="969" spans="41:65">
      <c r="AO969" s="1"/>
      <c r="AP969" s="1"/>
      <c r="AQ969" s="1"/>
      <c r="AR969" s="1"/>
      <c r="AS969" s="1"/>
      <c r="AT969" s="1"/>
      <c r="AV969" s="1"/>
      <c r="AW969" s="1"/>
      <c r="AX969" s="1"/>
      <c r="BE969" s="1"/>
      <c r="BF969" s="1"/>
      <c r="BG969" s="1"/>
      <c r="BK969" s="1"/>
      <c r="BL969" s="1"/>
      <c r="BM969" s="1"/>
    </row>
    <row r="970" spans="41:65">
      <c r="AO970" s="1"/>
      <c r="AP970" s="1"/>
      <c r="AQ970" s="1"/>
      <c r="AR970" s="1"/>
      <c r="AS970" s="1"/>
      <c r="AT970" s="1"/>
      <c r="AV970" s="1"/>
      <c r="AW970" s="1"/>
      <c r="AX970" s="1"/>
      <c r="BE970" s="1"/>
      <c r="BF970" s="1"/>
      <c r="BG970" s="1"/>
      <c r="BK970" s="1"/>
      <c r="BL970" s="1"/>
      <c r="BM970" s="1"/>
    </row>
    <row r="971" spans="41:65">
      <c r="AO971" s="1"/>
      <c r="AP971" s="1"/>
      <c r="AQ971" s="1"/>
      <c r="AR971" s="1"/>
      <c r="AS971" s="1"/>
      <c r="AT971" s="1"/>
      <c r="AV971" s="1"/>
      <c r="AW971" s="1"/>
      <c r="AX971" s="1"/>
      <c r="BE971" s="1"/>
      <c r="BF971" s="1"/>
      <c r="BG971" s="1"/>
      <c r="BK971" s="1"/>
      <c r="BL971" s="1"/>
      <c r="BM971" s="1"/>
    </row>
    <row r="972" spans="41:65">
      <c r="AO972" s="1"/>
      <c r="AP972" s="1"/>
      <c r="AQ972" s="1"/>
      <c r="AR972" s="1"/>
      <c r="AS972" s="1"/>
      <c r="AT972" s="1"/>
      <c r="AV972" s="1"/>
      <c r="AW972" s="1"/>
      <c r="AX972" s="1"/>
      <c r="BE972" s="1"/>
      <c r="BF972" s="1"/>
      <c r="BG972" s="1"/>
      <c r="BK972" s="1"/>
      <c r="BL972" s="1"/>
      <c r="BM972" s="1"/>
    </row>
    <row r="973" spans="41:65">
      <c r="AO973" s="1"/>
      <c r="AP973" s="1"/>
      <c r="AQ973" s="1"/>
      <c r="AR973" s="1"/>
      <c r="AS973" s="1"/>
      <c r="AT973" s="1"/>
      <c r="AV973" s="1"/>
      <c r="AW973" s="1"/>
      <c r="AX973" s="1"/>
      <c r="BE973" s="1"/>
      <c r="BF973" s="1"/>
      <c r="BG973" s="1"/>
      <c r="BK973" s="1"/>
      <c r="BL973" s="1"/>
      <c r="BM973" s="1"/>
    </row>
    <row r="974" spans="41:65">
      <c r="AO974" s="1"/>
      <c r="AP974" s="1"/>
      <c r="AQ974" s="1"/>
      <c r="AR974" s="1"/>
      <c r="AS974" s="1"/>
      <c r="AT974" s="1"/>
      <c r="AV974" s="1"/>
      <c r="AW974" s="1"/>
      <c r="AX974" s="1"/>
      <c r="BE974" s="1"/>
      <c r="BF974" s="1"/>
      <c r="BG974" s="1"/>
      <c r="BK974" s="1"/>
      <c r="BL974" s="1"/>
      <c r="BM974" s="1"/>
    </row>
    <row r="975" spans="41:65">
      <c r="AO975" s="1"/>
      <c r="AP975" s="1"/>
      <c r="AQ975" s="1"/>
      <c r="AR975" s="1"/>
      <c r="AS975" s="1"/>
      <c r="AT975" s="1"/>
      <c r="AV975" s="1"/>
      <c r="AW975" s="1"/>
      <c r="AX975" s="1"/>
      <c r="BE975" s="1"/>
      <c r="BF975" s="1"/>
      <c r="BG975" s="1"/>
      <c r="BK975" s="1"/>
      <c r="BL975" s="1"/>
      <c r="BM975" s="1"/>
    </row>
    <row r="976" spans="41:65">
      <c r="AO976" s="1"/>
      <c r="AP976" s="1"/>
      <c r="AQ976" s="1"/>
      <c r="AR976" s="1"/>
      <c r="AS976" s="1"/>
      <c r="AT976" s="1"/>
      <c r="AV976" s="1"/>
      <c r="AW976" s="1"/>
      <c r="AX976" s="1"/>
      <c r="BE976" s="1"/>
      <c r="BF976" s="1"/>
      <c r="BG976" s="1"/>
      <c r="BK976" s="1"/>
      <c r="BL976" s="1"/>
      <c r="BM976" s="1"/>
    </row>
    <row r="977" spans="41:65">
      <c r="AO977" s="1"/>
      <c r="AP977" s="1"/>
      <c r="AQ977" s="1"/>
      <c r="AR977" s="1"/>
      <c r="AS977" s="1"/>
      <c r="AT977" s="1"/>
      <c r="AV977" s="1"/>
      <c r="AW977" s="1"/>
      <c r="AX977" s="1"/>
      <c r="BE977" s="1"/>
      <c r="BF977" s="1"/>
      <c r="BG977" s="1"/>
      <c r="BK977" s="1"/>
      <c r="BL977" s="1"/>
      <c r="BM977" s="1"/>
    </row>
    <row r="978" spans="41:65">
      <c r="AO978" s="1"/>
      <c r="AP978" s="1"/>
      <c r="AQ978" s="1"/>
      <c r="AR978" s="1"/>
      <c r="AS978" s="1"/>
      <c r="AT978" s="1"/>
      <c r="AV978" s="1"/>
      <c r="AW978" s="1"/>
      <c r="AX978" s="1"/>
      <c r="BE978" s="1"/>
      <c r="BF978" s="1"/>
      <c r="BG978" s="1"/>
      <c r="BK978" s="1"/>
      <c r="BL978" s="1"/>
      <c r="BM978" s="1"/>
    </row>
    <row r="979" spans="41:65">
      <c r="AO979" s="1"/>
      <c r="AP979" s="1"/>
      <c r="AQ979" s="1"/>
      <c r="AR979" s="1"/>
      <c r="AS979" s="1"/>
      <c r="AT979" s="1"/>
      <c r="AV979" s="1"/>
      <c r="AW979" s="1"/>
      <c r="AX979" s="1"/>
      <c r="BE979" s="1"/>
      <c r="BF979" s="1"/>
      <c r="BG979" s="1"/>
      <c r="BK979" s="1"/>
      <c r="BL979" s="1"/>
      <c r="BM979" s="1"/>
    </row>
    <row r="980" spans="41:65">
      <c r="AO980" s="1"/>
      <c r="AP980" s="1"/>
      <c r="AQ980" s="1"/>
      <c r="AR980" s="1"/>
      <c r="AS980" s="1"/>
      <c r="AT980" s="1"/>
      <c r="AV980" s="1"/>
      <c r="AW980" s="1"/>
      <c r="AX980" s="1"/>
      <c r="BE980" s="1"/>
      <c r="BF980" s="1"/>
      <c r="BG980" s="1"/>
      <c r="BK980" s="1"/>
      <c r="BL980" s="1"/>
      <c r="BM980" s="1"/>
    </row>
    <row r="981" spans="41:65">
      <c r="AO981" s="1"/>
      <c r="AP981" s="1"/>
      <c r="AQ981" s="1"/>
      <c r="AR981" s="1"/>
      <c r="AS981" s="1"/>
      <c r="AT981" s="1"/>
      <c r="AV981" s="1"/>
      <c r="AW981" s="1"/>
      <c r="AX981" s="1"/>
      <c r="BE981" s="1"/>
      <c r="BF981" s="1"/>
      <c r="BG981" s="1"/>
      <c r="BK981" s="1"/>
      <c r="BL981" s="1"/>
      <c r="BM981" s="1"/>
    </row>
    <row r="982" spans="41:65">
      <c r="AO982" s="1"/>
      <c r="AP982" s="1"/>
      <c r="AQ982" s="1"/>
      <c r="AR982" s="1"/>
      <c r="AS982" s="1"/>
      <c r="AT982" s="1"/>
      <c r="AV982" s="1"/>
      <c r="AW982" s="1"/>
      <c r="AX982" s="1"/>
      <c r="BE982" s="1"/>
      <c r="BF982" s="1"/>
      <c r="BG982" s="1"/>
      <c r="BK982" s="1"/>
      <c r="BL982" s="1"/>
      <c r="BM982" s="1"/>
    </row>
    <row r="983" spans="41:65">
      <c r="AO983" s="1"/>
      <c r="AP983" s="1"/>
      <c r="AQ983" s="1"/>
      <c r="AR983" s="1"/>
      <c r="AS983" s="1"/>
      <c r="AT983" s="1"/>
      <c r="AV983" s="1"/>
      <c r="AW983" s="1"/>
      <c r="AX983" s="1"/>
      <c r="BE983" s="1"/>
      <c r="BF983" s="1"/>
      <c r="BG983" s="1"/>
      <c r="BK983" s="1"/>
      <c r="BL983" s="1"/>
      <c r="BM983" s="1"/>
    </row>
    <row r="984" spans="41:65">
      <c r="AO984" s="1"/>
      <c r="AP984" s="1"/>
      <c r="AQ984" s="1"/>
      <c r="AR984" s="1"/>
      <c r="AS984" s="1"/>
      <c r="AT984" s="1"/>
      <c r="AV984" s="1"/>
      <c r="AW984" s="1"/>
      <c r="AX984" s="1"/>
      <c r="BE984" s="1"/>
      <c r="BF984" s="1"/>
      <c r="BG984" s="1"/>
      <c r="BK984" s="1"/>
      <c r="BL984" s="1"/>
      <c r="BM984" s="1"/>
    </row>
    <row r="985" spans="41:65">
      <c r="AO985" s="1"/>
      <c r="AP985" s="1"/>
      <c r="AQ985" s="1"/>
      <c r="AR985" s="1"/>
      <c r="AS985" s="1"/>
      <c r="AT985" s="1"/>
      <c r="AV985" s="1"/>
      <c r="AW985" s="1"/>
      <c r="AX985" s="1"/>
      <c r="BE985" s="1"/>
      <c r="BF985" s="1"/>
      <c r="BG985" s="1"/>
      <c r="BK985" s="1"/>
      <c r="BL985" s="1"/>
      <c r="BM985" s="1"/>
    </row>
    <row r="986" spans="41:65">
      <c r="AO986" s="1"/>
      <c r="AP986" s="1"/>
      <c r="AQ986" s="1"/>
      <c r="AR986" s="1"/>
      <c r="AS986" s="1"/>
      <c r="AT986" s="1"/>
      <c r="AV986" s="1"/>
      <c r="AW986" s="1"/>
      <c r="AX986" s="1"/>
      <c r="BE986" s="1"/>
      <c r="BF986" s="1"/>
      <c r="BG986" s="1"/>
      <c r="BK986" s="1"/>
      <c r="BL986" s="1"/>
      <c r="BM986" s="1"/>
    </row>
    <row r="987" spans="41:65">
      <c r="AO987" s="1"/>
      <c r="AP987" s="1"/>
      <c r="AQ987" s="1"/>
      <c r="AR987" s="1"/>
      <c r="AS987" s="1"/>
      <c r="AT987" s="1"/>
      <c r="AV987" s="1"/>
      <c r="AW987" s="1"/>
      <c r="AX987" s="1"/>
      <c r="BE987" s="1"/>
      <c r="BF987" s="1"/>
      <c r="BG987" s="1"/>
      <c r="BK987" s="1"/>
      <c r="BL987" s="1"/>
      <c r="BM987" s="1"/>
    </row>
    <row r="988" spans="41:65">
      <c r="AO988" s="1"/>
      <c r="AP988" s="1"/>
      <c r="AQ988" s="1"/>
      <c r="AR988" s="1"/>
      <c r="AS988" s="1"/>
      <c r="AT988" s="1"/>
      <c r="AV988" s="1"/>
      <c r="AW988" s="1"/>
      <c r="AX988" s="1"/>
      <c r="BE988" s="1"/>
      <c r="BF988" s="1"/>
      <c r="BG988" s="1"/>
      <c r="BK988" s="1"/>
      <c r="BL988" s="1"/>
      <c r="BM988" s="1"/>
    </row>
    <row r="989" spans="41:65">
      <c r="AO989" s="1"/>
      <c r="AP989" s="1"/>
      <c r="AQ989" s="1"/>
      <c r="AR989" s="1"/>
      <c r="AS989" s="1"/>
      <c r="AT989" s="1"/>
      <c r="AV989" s="1"/>
      <c r="AW989" s="1"/>
      <c r="AX989" s="1"/>
      <c r="BE989" s="1"/>
      <c r="BF989" s="1"/>
      <c r="BG989" s="1"/>
      <c r="BK989" s="1"/>
      <c r="BL989" s="1"/>
      <c r="BM989" s="1"/>
    </row>
    <row r="990" spans="41:65">
      <c r="AO990" s="1"/>
      <c r="AP990" s="1"/>
      <c r="AQ990" s="1"/>
      <c r="AR990" s="1"/>
      <c r="AS990" s="1"/>
      <c r="AT990" s="1"/>
      <c r="AV990" s="1"/>
      <c r="AW990" s="1"/>
      <c r="AX990" s="1"/>
      <c r="BE990" s="1"/>
      <c r="BF990" s="1"/>
      <c r="BG990" s="1"/>
      <c r="BK990" s="1"/>
      <c r="BL990" s="1"/>
      <c r="BM990" s="1"/>
    </row>
    <row r="991" spans="41:65">
      <c r="AO991" s="1"/>
      <c r="AP991" s="1"/>
      <c r="AQ991" s="1"/>
      <c r="AR991" s="1"/>
      <c r="AS991" s="1"/>
      <c r="AT991" s="1"/>
      <c r="AV991" s="1"/>
      <c r="AW991" s="1"/>
      <c r="AX991" s="1"/>
      <c r="BE991" s="1"/>
      <c r="BF991" s="1"/>
      <c r="BG991" s="1"/>
      <c r="BK991" s="1"/>
      <c r="BL991" s="1"/>
      <c r="BM991" s="1"/>
    </row>
    <row r="992" spans="41:65">
      <c r="AO992" s="1"/>
      <c r="AP992" s="1"/>
      <c r="AQ992" s="1"/>
      <c r="AR992" s="1"/>
      <c r="AS992" s="1"/>
      <c r="AT992" s="1"/>
      <c r="AV992" s="1"/>
      <c r="AW992" s="1"/>
      <c r="AX992" s="1"/>
      <c r="BE992" s="1"/>
      <c r="BF992" s="1"/>
      <c r="BG992" s="1"/>
      <c r="BK992" s="1"/>
      <c r="BL992" s="1"/>
      <c r="BM992" s="1"/>
    </row>
    <row r="993" spans="41:65">
      <c r="AO993" s="1"/>
      <c r="AP993" s="1"/>
      <c r="AQ993" s="1"/>
      <c r="AR993" s="1"/>
      <c r="AS993" s="1"/>
      <c r="AT993" s="1"/>
      <c r="AV993" s="1"/>
      <c r="AW993" s="1"/>
      <c r="AX993" s="1"/>
      <c r="BE993" s="1"/>
      <c r="BF993" s="1"/>
      <c r="BG993" s="1"/>
      <c r="BK993" s="1"/>
      <c r="BL993" s="1"/>
      <c r="BM993" s="1"/>
    </row>
    <row r="994" spans="41:65">
      <c r="AO994" s="1"/>
      <c r="AP994" s="1"/>
      <c r="AQ994" s="1"/>
      <c r="AR994" s="1"/>
      <c r="AS994" s="1"/>
      <c r="AT994" s="1"/>
      <c r="AV994" s="1"/>
      <c r="AW994" s="1"/>
      <c r="AX994" s="1"/>
      <c r="BE994" s="1"/>
      <c r="BF994" s="1"/>
      <c r="BG994" s="1"/>
      <c r="BK994" s="1"/>
      <c r="BL994" s="1"/>
      <c r="BM994" s="1"/>
    </row>
    <row r="995" spans="41:65">
      <c r="AO995" s="1"/>
      <c r="AP995" s="1"/>
      <c r="AQ995" s="1"/>
      <c r="AR995" s="1"/>
      <c r="AS995" s="1"/>
      <c r="AT995" s="1"/>
      <c r="AV995" s="1"/>
      <c r="AW995" s="1"/>
      <c r="AX995" s="1"/>
      <c r="BE995" s="1"/>
      <c r="BF995" s="1"/>
      <c r="BG995" s="1"/>
      <c r="BK995" s="1"/>
      <c r="BL995" s="1"/>
      <c r="BM995" s="1"/>
    </row>
    <row r="996" spans="41:65">
      <c r="AO996" s="1"/>
      <c r="AP996" s="1"/>
      <c r="AQ996" s="1"/>
      <c r="AR996" s="1"/>
      <c r="AS996" s="1"/>
      <c r="AT996" s="1"/>
      <c r="AV996" s="1"/>
      <c r="AW996" s="1"/>
      <c r="AX996" s="1"/>
      <c r="BE996" s="1"/>
      <c r="BF996" s="1"/>
      <c r="BG996" s="1"/>
      <c r="BK996" s="1"/>
      <c r="BL996" s="1"/>
      <c r="BM996" s="1"/>
    </row>
    <row r="997" spans="41:65">
      <c r="AO997" s="1"/>
      <c r="AP997" s="1"/>
      <c r="AQ997" s="1"/>
      <c r="AR997" s="1"/>
      <c r="AS997" s="1"/>
      <c r="AT997" s="1"/>
      <c r="AV997" s="1"/>
      <c r="AW997" s="1"/>
      <c r="AX997" s="1"/>
      <c r="BE997" s="1"/>
      <c r="BF997" s="1"/>
      <c r="BG997" s="1"/>
      <c r="BK997" s="1"/>
      <c r="BL997" s="1"/>
      <c r="BM997" s="1"/>
    </row>
    <row r="998" spans="41:65">
      <c r="AO998" s="1"/>
      <c r="AP998" s="1"/>
      <c r="AQ998" s="1"/>
      <c r="AR998" s="1"/>
      <c r="AS998" s="1"/>
      <c r="AT998" s="1"/>
      <c r="AV998" s="1"/>
      <c r="AW998" s="1"/>
      <c r="AX998" s="1"/>
      <c r="BE998" s="1"/>
      <c r="BF998" s="1"/>
      <c r="BG998" s="1"/>
      <c r="BK998" s="1"/>
      <c r="BL998" s="1"/>
      <c r="BM998" s="1"/>
    </row>
    <row r="999" spans="41:65">
      <c r="AO999" s="1"/>
      <c r="AP999" s="1"/>
      <c r="AQ999" s="1"/>
      <c r="AR999" s="1"/>
      <c r="AS999" s="1"/>
      <c r="AT999" s="1"/>
      <c r="AV999" s="1"/>
      <c r="AW999" s="1"/>
      <c r="AX999" s="1"/>
      <c r="BE999" s="1"/>
      <c r="BF999" s="1"/>
      <c r="BG999" s="1"/>
      <c r="BK999" s="1"/>
      <c r="BL999" s="1"/>
      <c r="BM999" s="1"/>
    </row>
    <row r="1000" spans="41:65">
      <c r="AO1000" s="1"/>
      <c r="AP1000" s="1"/>
      <c r="AQ1000" s="1"/>
      <c r="AR1000" s="1"/>
      <c r="AS1000" s="1"/>
      <c r="AT1000" s="1"/>
      <c r="AV1000" s="1"/>
      <c r="AW1000" s="1"/>
      <c r="AX1000" s="1"/>
      <c r="BE1000" s="1"/>
      <c r="BF1000" s="1"/>
      <c r="BG1000" s="1"/>
      <c r="BK1000" s="1"/>
      <c r="BL1000" s="1"/>
      <c r="BM1000" s="1"/>
    </row>
    <row r="1001" spans="41:65">
      <c r="AO1001" s="1"/>
      <c r="AP1001" s="1"/>
      <c r="AQ1001" s="1"/>
      <c r="AR1001" s="1"/>
      <c r="AS1001" s="1"/>
      <c r="AT1001" s="1"/>
      <c r="AV1001" s="1"/>
      <c r="AW1001" s="1"/>
      <c r="AX1001" s="1"/>
      <c r="BE1001" s="1"/>
      <c r="BF1001" s="1"/>
      <c r="BG1001" s="1"/>
      <c r="BK1001" s="1"/>
      <c r="BL1001" s="1"/>
      <c r="BM1001" s="1"/>
    </row>
    <row r="1002" spans="41:65">
      <c r="AO1002" s="1"/>
      <c r="AP1002" s="1"/>
      <c r="AQ1002" s="1"/>
      <c r="AR1002" s="1"/>
      <c r="AS1002" s="1"/>
      <c r="AT1002" s="1"/>
      <c r="AV1002" s="1"/>
      <c r="AW1002" s="1"/>
      <c r="AX1002" s="1"/>
      <c r="BE1002" s="1"/>
      <c r="BF1002" s="1"/>
      <c r="BG1002" s="1"/>
      <c r="BK1002" s="1"/>
      <c r="BL1002" s="1"/>
      <c r="BM1002" s="1"/>
    </row>
    <row r="1003" spans="41:65">
      <c r="AO1003" s="1"/>
      <c r="AP1003" s="1"/>
      <c r="AQ1003" s="1"/>
      <c r="AR1003" s="1"/>
      <c r="AS1003" s="1"/>
      <c r="AT1003" s="1"/>
      <c r="AV1003" s="1"/>
      <c r="AW1003" s="1"/>
      <c r="AX1003" s="1"/>
      <c r="BE1003" s="1"/>
      <c r="BF1003" s="1"/>
      <c r="BG1003" s="1"/>
      <c r="BK1003" s="1"/>
      <c r="BL1003" s="1"/>
      <c r="BM1003" s="1"/>
    </row>
    <row r="1004" spans="41:65">
      <c r="AO1004" s="1"/>
      <c r="AP1004" s="1"/>
      <c r="AQ1004" s="1"/>
      <c r="AR1004" s="1"/>
      <c r="AS1004" s="1"/>
      <c r="AT1004" s="1"/>
      <c r="AV1004" s="1"/>
      <c r="AW1004" s="1"/>
      <c r="AX1004" s="1"/>
      <c r="BE1004" s="1"/>
      <c r="BF1004" s="1"/>
      <c r="BG1004" s="1"/>
      <c r="BK1004" s="1"/>
      <c r="BL1004" s="1"/>
      <c r="BM1004" s="1"/>
    </row>
    <row r="1005" spans="41:65">
      <c r="AO1005" s="1"/>
      <c r="AP1005" s="1"/>
      <c r="AQ1005" s="1"/>
      <c r="AR1005" s="1"/>
      <c r="AS1005" s="1"/>
      <c r="AT1005" s="1"/>
      <c r="AV1005" s="1"/>
      <c r="AW1005" s="1"/>
      <c r="AX1005" s="1"/>
      <c r="BE1005" s="1"/>
      <c r="BF1005" s="1"/>
      <c r="BG1005" s="1"/>
      <c r="BK1005" s="1"/>
      <c r="BL1005" s="1"/>
      <c r="BM1005" s="1"/>
    </row>
    <row r="1006" spans="41:65">
      <c r="AO1006" s="1"/>
      <c r="AP1006" s="1"/>
      <c r="AQ1006" s="1"/>
      <c r="AR1006" s="1"/>
      <c r="AS1006" s="1"/>
      <c r="AT1006" s="1"/>
      <c r="AV1006" s="1"/>
      <c r="AW1006" s="1"/>
      <c r="AX1006" s="1"/>
      <c r="BE1006" s="1"/>
      <c r="BF1006" s="1"/>
      <c r="BG1006" s="1"/>
      <c r="BK1006" s="1"/>
      <c r="BL1006" s="1"/>
      <c r="BM1006" s="1"/>
    </row>
    <row r="1007" spans="41:65">
      <c r="AO1007" s="1"/>
      <c r="AP1007" s="1"/>
      <c r="AQ1007" s="1"/>
      <c r="AR1007" s="1"/>
      <c r="AS1007" s="1"/>
      <c r="AT1007" s="1"/>
      <c r="AV1007" s="1"/>
      <c r="AW1007" s="1"/>
      <c r="AX1007" s="1"/>
      <c r="BE1007" s="1"/>
      <c r="BF1007" s="1"/>
      <c r="BG1007" s="1"/>
      <c r="BK1007" s="1"/>
      <c r="BL1007" s="1"/>
      <c r="BM1007" s="1"/>
    </row>
    <row r="1008" spans="41:65">
      <c r="AO1008" s="1"/>
      <c r="AP1008" s="1"/>
      <c r="AQ1008" s="1"/>
      <c r="AR1008" s="1"/>
      <c r="AS1008" s="1"/>
      <c r="AT1008" s="1"/>
      <c r="AV1008" s="1"/>
      <c r="AW1008" s="1"/>
      <c r="AX1008" s="1"/>
      <c r="BE1008" s="1"/>
      <c r="BF1008" s="1"/>
      <c r="BG1008" s="1"/>
      <c r="BK1008" s="1"/>
      <c r="BL1008" s="1"/>
      <c r="BM1008" s="1"/>
    </row>
    <row r="1009" spans="41:65">
      <c r="AO1009" s="1"/>
      <c r="AP1009" s="1"/>
      <c r="AQ1009" s="1"/>
      <c r="AR1009" s="1"/>
      <c r="AS1009" s="1"/>
      <c r="AT1009" s="1"/>
      <c r="AV1009" s="1"/>
      <c r="AW1009" s="1"/>
      <c r="AX1009" s="1"/>
      <c r="BE1009" s="1"/>
      <c r="BF1009" s="1"/>
      <c r="BG1009" s="1"/>
      <c r="BK1009" s="1"/>
      <c r="BL1009" s="1"/>
      <c r="BM1009" s="1"/>
    </row>
    <row r="1010" spans="41:65">
      <c r="AO1010" s="1"/>
      <c r="AP1010" s="1"/>
      <c r="AQ1010" s="1"/>
      <c r="AR1010" s="1"/>
      <c r="AS1010" s="1"/>
      <c r="AT1010" s="1"/>
      <c r="AV1010" s="1"/>
      <c r="AW1010" s="1"/>
      <c r="AX1010" s="1"/>
      <c r="BE1010" s="1"/>
      <c r="BF1010" s="1"/>
      <c r="BG1010" s="1"/>
      <c r="BK1010" s="1"/>
      <c r="BL1010" s="1"/>
      <c r="BM1010" s="1"/>
    </row>
    <row r="1011" spans="41:65">
      <c r="AO1011" s="1"/>
      <c r="AP1011" s="1"/>
      <c r="AQ1011" s="1"/>
      <c r="AR1011" s="1"/>
      <c r="AS1011" s="1"/>
      <c r="AT1011" s="1"/>
      <c r="AV1011" s="1"/>
      <c r="AW1011" s="1"/>
      <c r="AX1011" s="1"/>
      <c r="BE1011" s="1"/>
      <c r="BF1011" s="1"/>
      <c r="BG1011" s="1"/>
      <c r="BK1011" s="1"/>
      <c r="BL1011" s="1"/>
      <c r="BM1011" s="1"/>
    </row>
    <row r="1012" spans="41:65">
      <c r="AO1012" s="1"/>
      <c r="AP1012" s="1"/>
      <c r="AQ1012" s="1"/>
      <c r="AR1012" s="1"/>
      <c r="AS1012" s="1"/>
      <c r="AT1012" s="1"/>
      <c r="AV1012" s="1"/>
      <c r="AW1012" s="1"/>
      <c r="AX1012" s="1"/>
      <c r="BE1012" s="1"/>
      <c r="BF1012" s="1"/>
      <c r="BG1012" s="1"/>
      <c r="BK1012" s="1"/>
      <c r="BL1012" s="1"/>
      <c r="BM1012" s="1"/>
    </row>
    <row r="1013" spans="41:65">
      <c r="AO1013" s="1"/>
      <c r="AP1013" s="1"/>
      <c r="AQ1013" s="1"/>
      <c r="AR1013" s="1"/>
      <c r="AS1013" s="1"/>
      <c r="AT1013" s="1"/>
      <c r="AV1013" s="1"/>
      <c r="AW1013" s="1"/>
      <c r="AX1013" s="1"/>
      <c r="BE1013" s="1"/>
      <c r="BF1013" s="1"/>
      <c r="BG1013" s="1"/>
      <c r="BK1013" s="1"/>
      <c r="BL1013" s="1"/>
      <c r="BM1013" s="1"/>
    </row>
    <row r="1014" spans="41:65">
      <c r="AO1014" s="1"/>
      <c r="AP1014" s="1"/>
      <c r="AQ1014" s="1"/>
      <c r="AR1014" s="1"/>
      <c r="AS1014" s="1"/>
      <c r="AT1014" s="1"/>
      <c r="AV1014" s="1"/>
      <c r="AW1014" s="1"/>
      <c r="AX1014" s="1"/>
      <c r="BE1014" s="1"/>
      <c r="BF1014" s="1"/>
      <c r="BG1014" s="1"/>
      <c r="BK1014" s="1"/>
      <c r="BL1014" s="1"/>
      <c r="BM1014" s="1"/>
    </row>
    <row r="1015" spans="41:65">
      <c r="AO1015" s="1"/>
      <c r="AP1015" s="1"/>
      <c r="AQ1015" s="1"/>
      <c r="AR1015" s="1"/>
      <c r="AS1015" s="1"/>
      <c r="AT1015" s="1"/>
      <c r="AV1015" s="1"/>
      <c r="AW1015" s="1"/>
      <c r="AX1015" s="1"/>
      <c r="BE1015" s="1"/>
      <c r="BF1015" s="1"/>
      <c r="BG1015" s="1"/>
      <c r="BK1015" s="1"/>
      <c r="BL1015" s="1"/>
      <c r="BM1015" s="1"/>
    </row>
    <row r="1016" spans="41:65">
      <c r="AO1016" s="1"/>
      <c r="AP1016" s="1"/>
      <c r="AQ1016" s="1"/>
      <c r="AR1016" s="1"/>
      <c r="AS1016" s="1"/>
      <c r="AT1016" s="1"/>
      <c r="AV1016" s="1"/>
      <c r="AW1016" s="1"/>
      <c r="AX1016" s="1"/>
      <c r="BE1016" s="1"/>
      <c r="BF1016" s="1"/>
      <c r="BG1016" s="1"/>
      <c r="BK1016" s="1"/>
      <c r="BL1016" s="1"/>
      <c r="BM1016" s="1"/>
    </row>
    <row r="1017" spans="41:65">
      <c r="AO1017" s="1"/>
      <c r="AP1017" s="1"/>
      <c r="AQ1017" s="1"/>
      <c r="AR1017" s="1"/>
      <c r="AS1017" s="1"/>
      <c r="AT1017" s="1"/>
      <c r="AV1017" s="1"/>
      <c r="AW1017" s="1"/>
      <c r="AX1017" s="1"/>
      <c r="BE1017" s="1"/>
      <c r="BF1017" s="1"/>
      <c r="BG1017" s="1"/>
      <c r="BK1017" s="1"/>
      <c r="BL1017" s="1"/>
      <c r="BM1017" s="1"/>
    </row>
    <row r="1018" spans="41:65">
      <c r="AO1018" s="1"/>
      <c r="AP1018" s="1"/>
      <c r="AQ1018" s="1"/>
      <c r="AR1018" s="1"/>
      <c r="AS1018" s="1"/>
      <c r="AT1018" s="1"/>
      <c r="AV1018" s="1"/>
      <c r="AW1018" s="1"/>
      <c r="AX1018" s="1"/>
      <c r="BE1018" s="1"/>
      <c r="BF1018" s="1"/>
      <c r="BG1018" s="1"/>
      <c r="BK1018" s="1"/>
      <c r="BL1018" s="1"/>
      <c r="BM1018" s="1"/>
    </row>
    <row r="1019" spans="41:65">
      <c r="AO1019" s="1"/>
      <c r="AP1019" s="1"/>
      <c r="AQ1019" s="1"/>
      <c r="AR1019" s="1"/>
      <c r="AS1019" s="1"/>
      <c r="AT1019" s="1"/>
      <c r="AV1019" s="1"/>
      <c r="AW1019" s="1"/>
      <c r="AX1019" s="1"/>
      <c r="BE1019" s="1"/>
      <c r="BF1019" s="1"/>
      <c r="BG1019" s="1"/>
      <c r="BK1019" s="1"/>
      <c r="BL1019" s="1"/>
      <c r="BM1019" s="1"/>
    </row>
    <row r="1020" spans="41:65">
      <c r="AO1020" s="1"/>
      <c r="AP1020" s="1"/>
      <c r="AQ1020" s="1"/>
      <c r="AR1020" s="1"/>
      <c r="AS1020" s="1"/>
      <c r="AT1020" s="1"/>
      <c r="AV1020" s="1"/>
      <c r="AW1020" s="1"/>
      <c r="AX1020" s="1"/>
      <c r="BE1020" s="1"/>
      <c r="BF1020" s="1"/>
      <c r="BG1020" s="1"/>
      <c r="BK1020" s="1"/>
      <c r="BL1020" s="1"/>
      <c r="BM1020" s="1"/>
    </row>
    <row r="1021" spans="41:65">
      <c r="AO1021" s="1"/>
      <c r="AP1021" s="1"/>
      <c r="AQ1021" s="1"/>
      <c r="AR1021" s="1"/>
      <c r="AS1021" s="1"/>
      <c r="AT1021" s="1"/>
      <c r="AV1021" s="1"/>
      <c r="AW1021" s="1"/>
      <c r="AX1021" s="1"/>
      <c r="BE1021" s="1"/>
      <c r="BF1021" s="1"/>
      <c r="BG1021" s="1"/>
      <c r="BK1021" s="1"/>
      <c r="BL1021" s="1"/>
      <c r="BM1021" s="1"/>
    </row>
    <row r="1022" spans="41:65">
      <c r="AO1022" s="1"/>
      <c r="AP1022" s="1"/>
      <c r="AQ1022" s="1"/>
      <c r="AR1022" s="1"/>
      <c r="AS1022" s="1"/>
      <c r="AT1022" s="1"/>
      <c r="AV1022" s="1"/>
      <c r="AW1022" s="1"/>
      <c r="AX1022" s="1"/>
      <c r="BE1022" s="1"/>
      <c r="BF1022" s="1"/>
      <c r="BG1022" s="1"/>
      <c r="BK1022" s="1"/>
      <c r="BL1022" s="1"/>
      <c r="BM1022" s="1"/>
    </row>
    <row r="1023" spans="41:65">
      <c r="AO1023" s="1"/>
      <c r="AP1023" s="1"/>
      <c r="AQ1023" s="1"/>
      <c r="AR1023" s="1"/>
      <c r="AS1023" s="1"/>
      <c r="AT1023" s="1"/>
      <c r="AV1023" s="1"/>
      <c r="AW1023" s="1"/>
      <c r="AX1023" s="1"/>
      <c r="BE1023" s="1"/>
      <c r="BF1023" s="1"/>
      <c r="BG1023" s="1"/>
      <c r="BK1023" s="1"/>
      <c r="BL1023" s="1"/>
      <c r="BM1023" s="1"/>
    </row>
    <row r="1024" spans="41:65">
      <c r="AO1024" s="1"/>
      <c r="AP1024" s="1"/>
      <c r="AQ1024" s="1"/>
      <c r="AR1024" s="1"/>
      <c r="AS1024" s="1"/>
      <c r="AT1024" s="1"/>
      <c r="AV1024" s="1"/>
      <c r="AW1024" s="1"/>
      <c r="AX1024" s="1"/>
      <c r="BE1024" s="1"/>
      <c r="BF1024" s="1"/>
      <c r="BG1024" s="1"/>
      <c r="BK1024" s="1"/>
      <c r="BL1024" s="1"/>
      <c r="BM1024" s="1"/>
    </row>
    <row r="1025" spans="41:65">
      <c r="AO1025" s="1"/>
      <c r="AP1025" s="1"/>
      <c r="AQ1025" s="1"/>
      <c r="AR1025" s="1"/>
      <c r="AS1025" s="1"/>
      <c r="AT1025" s="1"/>
      <c r="AV1025" s="1"/>
      <c r="AW1025" s="1"/>
      <c r="AX1025" s="1"/>
      <c r="BE1025" s="1"/>
      <c r="BF1025" s="1"/>
      <c r="BG1025" s="1"/>
      <c r="BK1025" s="1"/>
      <c r="BL1025" s="1"/>
      <c r="BM1025" s="1"/>
    </row>
    <row r="1026" spans="41:65">
      <c r="AO1026" s="1"/>
      <c r="AP1026" s="1"/>
      <c r="AQ1026" s="1"/>
      <c r="AR1026" s="1"/>
      <c r="AS1026" s="1"/>
      <c r="AT1026" s="1"/>
      <c r="AV1026" s="1"/>
      <c r="AW1026" s="1"/>
      <c r="AX1026" s="1"/>
      <c r="BE1026" s="1"/>
      <c r="BF1026" s="1"/>
      <c r="BG1026" s="1"/>
      <c r="BK1026" s="1"/>
      <c r="BL1026" s="1"/>
      <c r="BM1026" s="1"/>
    </row>
    <row r="1027" spans="41:65">
      <c r="AO1027" s="1"/>
      <c r="AP1027" s="1"/>
      <c r="AQ1027" s="1"/>
      <c r="AR1027" s="1"/>
      <c r="AS1027" s="1"/>
      <c r="AT1027" s="1"/>
      <c r="AV1027" s="1"/>
      <c r="AW1027" s="1"/>
      <c r="AX1027" s="1"/>
      <c r="BE1027" s="1"/>
      <c r="BF1027" s="1"/>
      <c r="BG1027" s="1"/>
      <c r="BK1027" s="1"/>
      <c r="BL1027" s="1"/>
      <c r="BM1027" s="1"/>
    </row>
    <row r="1028" spans="41:65">
      <c r="AO1028" s="1"/>
      <c r="AP1028" s="1"/>
      <c r="AQ1028" s="1"/>
      <c r="AR1028" s="1"/>
      <c r="AS1028" s="1"/>
      <c r="AT1028" s="1"/>
      <c r="AV1028" s="1"/>
      <c r="AW1028" s="1"/>
      <c r="AX1028" s="1"/>
      <c r="BE1028" s="1"/>
      <c r="BF1028" s="1"/>
      <c r="BG1028" s="1"/>
      <c r="BK1028" s="1"/>
      <c r="BL1028" s="1"/>
      <c r="BM1028" s="1"/>
    </row>
    <row r="1029" spans="41:65">
      <c r="AO1029" s="1"/>
      <c r="AP1029" s="1"/>
      <c r="AQ1029" s="1"/>
      <c r="AR1029" s="1"/>
      <c r="AS1029" s="1"/>
      <c r="AT1029" s="1"/>
      <c r="AV1029" s="1"/>
      <c r="AW1029" s="1"/>
      <c r="AX1029" s="1"/>
      <c r="BE1029" s="1"/>
      <c r="BF1029" s="1"/>
      <c r="BG1029" s="1"/>
      <c r="BK1029" s="1"/>
      <c r="BL1029" s="1"/>
      <c r="BM1029" s="1"/>
    </row>
    <row r="1030" spans="41:65">
      <c r="AO1030" s="1"/>
      <c r="AP1030" s="1"/>
      <c r="AQ1030" s="1"/>
      <c r="AR1030" s="1"/>
      <c r="AS1030" s="1"/>
      <c r="AT1030" s="1"/>
      <c r="AV1030" s="1"/>
      <c r="AW1030" s="1"/>
      <c r="AX1030" s="1"/>
      <c r="BE1030" s="1"/>
      <c r="BF1030" s="1"/>
      <c r="BG1030" s="1"/>
      <c r="BK1030" s="1"/>
      <c r="BL1030" s="1"/>
      <c r="BM1030" s="1"/>
    </row>
    <row r="1031" spans="41:65">
      <c r="AO1031" s="1"/>
      <c r="AP1031" s="1"/>
      <c r="AQ1031" s="1"/>
      <c r="AR1031" s="1"/>
      <c r="AS1031" s="1"/>
      <c r="AT1031" s="1"/>
      <c r="AV1031" s="1"/>
      <c r="AW1031" s="1"/>
      <c r="AX1031" s="1"/>
      <c r="BE1031" s="1"/>
      <c r="BF1031" s="1"/>
      <c r="BG1031" s="1"/>
      <c r="BK1031" s="1"/>
      <c r="BL1031" s="1"/>
      <c r="BM1031" s="1"/>
    </row>
    <row r="1032" spans="41:65">
      <c r="AO1032" s="1"/>
      <c r="AP1032" s="1"/>
      <c r="AQ1032" s="1"/>
      <c r="AR1032" s="1"/>
      <c r="AS1032" s="1"/>
      <c r="AT1032" s="1"/>
      <c r="AV1032" s="1"/>
      <c r="AW1032" s="1"/>
      <c r="AX1032" s="1"/>
      <c r="BE1032" s="1"/>
      <c r="BF1032" s="1"/>
      <c r="BG1032" s="1"/>
      <c r="BK1032" s="1"/>
      <c r="BL1032" s="1"/>
      <c r="BM1032" s="1"/>
    </row>
    <row r="1033" spans="41:65">
      <c r="AO1033" s="1"/>
      <c r="AP1033" s="1"/>
      <c r="AQ1033" s="1"/>
      <c r="AR1033" s="1"/>
      <c r="AS1033" s="1"/>
      <c r="AT1033" s="1"/>
      <c r="AV1033" s="1"/>
      <c r="AW1033" s="1"/>
      <c r="AX1033" s="1"/>
      <c r="BE1033" s="1"/>
      <c r="BF1033" s="1"/>
      <c r="BG1033" s="1"/>
      <c r="BK1033" s="1"/>
      <c r="BL1033" s="1"/>
      <c r="BM1033" s="1"/>
    </row>
    <row r="1034" spans="41:65">
      <c r="AO1034" s="1"/>
      <c r="AP1034" s="1"/>
      <c r="AQ1034" s="1"/>
      <c r="AR1034" s="1"/>
      <c r="AS1034" s="1"/>
      <c r="AT1034" s="1"/>
      <c r="AV1034" s="1"/>
      <c r="AW1034" s="1"/>
      <c r="AX1034" s="1"/>
      <c r="BE1034" s="1"/>
      <c r="BF1034" s="1"/>
      <c r="BG1034" s="1"/>
      <c r="BK1034" s="1"/>
      <c r="BL1034" s="1"/>
      <c r="BM1034" s="1"/>
    </row>
    <row r="1035" spans="41:65">
      <c r="AO1035" s="1"/>
      <c r="AP1035" s="1"/>
      <c r="AQ1035" s="1"/>
      <c r="AR1035" s="1"/>
      <c r="AS1035" s="1"/>
      <c r="AT1035" s="1"/>
      <c r="AV1035" s="1"/>
      <c r="AW1035" s="1"/>
      <c r="AX1035" s="1"/>
      <c r="BE1035" s="1"/>
      <c r="BF1035" s="1"/>
      <c r="BG1035" s="1"/>
      <c r="BK1035" s="1"/>
      <c r="BL1035" s="1"/>
      <c r="BM1035" s="1"/>
    </row>
    <row r="1036" spans="41:65">
      <c r="AO1036" s="1"/>
      <c r="AP1036" s="1"/>
      <c r="AQ1036" s="1"/>
      <c r="AR1036" s="1"/>
      <c r="AS1036" s="1"/>
      <c r="AT1036" s="1"/>
      <c r="AV1036" s="1"/>
      <c r="AW1036" s="1"/>
      <c r="AX1036" s="1"/>
      <c r="BE1036" s="1"/>
      <c r="BF1036" s="1"/>
      <c r="BG1036" s="1"/>
      <c r="BK1036" s="1"/>
      <c r="BL1036" s="1"/>
      <c r="BM1036" s="1"/>
    </row>
    <row r="1037" spans="41:65">
      <c r="AO1037" s="1"/>
      <c r="AP1037" s="1"/>
      <c r="AQ1037" s="1"/>
      <c r="AR1037" s="1"/>
      <c r="AS1037" s="1"/>
      <c r="AT1037" s="1"/>
      <c r="AV1037" s="1"/>
      <c r="AW1037" s="1"/>
      <c r="AX1037" s="1"/>
      <c r="BE1037" s="1"/>
      <c r="BF1037" s="1"/>
      <c r="BG1037" s="1"/>
      <c r="BK1037" s="1"/>
      <c r="BL1037" s="1"/>
      <c r="BM1037" s="1"/>
    </row>
    <row r="1038" spans="41:65">
      <c r="AO1038" s="1"/>
      <c r="AP1038" s="1"/>
      <c r="AQ1038" s="1"/>
      <c r="AR1038" s="1"/>
      <c r="AS1038" s="1"/>
      <c r="AT1038" s="1"/>
      <c r="AV1038" s="1"/>
      <c r="AW1038" s="1"/>
      <c r="AX1038" s="1"/>
      <c r="BE1038" s="1"/>
      <c r="BF1038" s="1"/>
      <c r="BG1038" s="1"/>
      <c r="BK1038" s="1"/>
      <c r="BL1038" s="1"/>
      <c r="BM1038" s="1"/>
    </row>
    <row r="1039" spans="41:65">
      <c r="AO1039" s="1"/>
      <c r="AP1039" s="1"/>
      <c r="AQ1039" s="1"/>
      <c r="AR1039" s="1"/>
      <c r="AS1039" s="1"/>
      <c r="AT1039" s="1"/>
      <c r="AV1039" s="1"/>
      <c r="AW1039" s="1"/>
      <c r="AX1039" s="1"/>
      <c r="BE1039" s="1"/>
      <c r="BF1039" s="1"/>
      <c r="BG1039" s="1"/>
      <c r="BK1039" s="1"/>
      <c r="BL1039" s="1"/>
      <c r="BM1039" s="1"/>
    </row>
    <row r="1040" spans="41:65">
      <c r="AO1040" s="1"/>
      <c r="AP1040" s="1"/>
      <c r="AQ1040" s="1"/>
      <c r="AR1040" s="1"/>
      <c r="AS1040" s="1"/>
      <c r="AT1040" s="1"/>
      <c r="AV1040" s="1"/>
      <c r="AW1040" s="1"/>
      <c r="AX1040" s="1"/>
      <c r="BE1040" s="1"/>
      <c r="BF1040" s="1"/>
      <c r="BG1040" s="1"/>
      <c r="BK1040" s="1"/>
      <c r="BL1040" s="1"/>
      <c r="BM1040" s="1"/>
    </row>
    <row r="1041" spans="41:65">
      <c r="AO1041" s="1"/>
      <c r="AP1041" s="1"/>
      <c r="AQ1041" s="1"/>
      <c r="AR1041" s="1"/>
      <c r="AS1041" s="1"/>
      <c r="AT1041" s="1"/>
      <c r="AV1041" s="1"/>
      <c r="AW1041" s="1"/>
      <c r="AX1041" s="1"/>
      <c r="BE1041" s="1"/>
      <c r="BF1041" s="1"/>
      <c r="BG1041" s="1"/>
      <c r="BK1041" s="1"/>
      <c r="BL1041" s="1"/>
      <c r="BM1041" s="1"/>
    </row>
    <row r="1042" spans="41:65">
      <c r="AO1042" s="1"/>
      <c r="AP1042" s="1"/>
      <c r="AQ1042" s="1"/>
      <c r="AR1042" s="1"/>
      <c r="AS1042" s="1"/>
      <c r="AT1042" s="1"/>
      <c r="AV1042" s="1"/>
      <c r="AW1042" s="1"/>
      <c r="AX1042" s="1"/>
      <c r="BE1042" s="1"/>
      <c r="BF1042" s="1"/>
      <c r="BG1042" s="1"/>
      <c r="BK1042" s="1"/>
      <c r="BL1042" s="1"/>
      <c r="BM1042" s="1"/>
    </row>
    <row r="1043" spans="41:65">
      <c r="AO1043" s="1"/>
      <c r="AP1043" s="1"/>
      <c r="AQ1043" s="1"/>
      <c r="AR1043" s="1"/>
      <c r="AS1043" s="1"/>
      <c r="AT1043" s="1"/>
      <c r="AV1043" s="1"/>
      <c r="AW1043" s="1"/>
      <c r="AX1043" s="1"/>
      <c r="BE1043" s="1"/>
      <c r="BF1043" s="1"/>
      <c r="BG1043" s="1"/>
      <c r="BK1043" s="1"/>
      <c r="BL1043" s="1"/>
      <c r="BM1043" s="1"/>
    </row>
    <row r="1044" spans="41:65">
      <c r="AO1044" s="1"/>
      <c r="AP1044" s="1"/>
      <c r="AQ1044" s="1"/>
      <c r="AR1044" s="1"/>
      <c r="AS1044" s="1"/>
      <c r="AT1044" s="1"/>
      <c r="AV1044" s="1"/>
      <c r="AW1044" s="1"/>
      <c r="AX1044" s="1"/>
      <c r="BE1044" s="1"/>
      <c r="BF1044" s="1"/>
      <c r="BG1044" s="1"/>
      <c r="BK1044" s="1"/>
      <c r="BL1044" s="1"/>
      <c r="BM1044" s="1"/>
    </row>
  </sheetData>
  <mergeCells count="1">
    <mergeCell ref="AE4:AG4"/>
  </mergeCells>
  <phoneticPr fontId="11" type="noConversion"/>
  <conditionalFormatting sqref="X10:X61">
    <cfRule type="cellIs" dxfId="184" priority="37" operator="lessThan">
      <formula>0</formula>
    </cfRule>
    <cfRule type="cellIs" dxfId="183" priority="38" operator="greaterThan">
      <formula>0</formula>
    </cfRule>
  </conditionalFormatting>
  <conditionalFormatting sqref="G10:G61">
    <cfRule type="cellIs" dxfId="182" priority="35" operator="lessThan">
      <formula>0</formula>
    </cfRule>
    <cfRule type="cellIs" dxfId="181" priority="36" operator="greaterThan">
      <formula>0</formula>
    </cfRule>
  </conditionalFormatting>
  <conditionalFormatting sqref="AJ10:AJ61 AA10:AA61">
    <cfRule type="cellIs" dxfId="180" priority="31" operator="lessThan">
      <formula>0</formula>
    </cfRule>
    <cfRule type="cellIs" dxfId="179" priority="32" operator="greaterThan">
      <formula>0</formula>
    </cfRule>
    <cfRule type="cellIs" dxfId="178" priority="33" operator="lessThan">
      <formula>0</formula>
    </cfRule>
    <cfRule type="cellIs" dxfId="177" priority="34" operator="greaterThan">
      <formula>0</formula>
    </cfRule>
  </conditionalFormatting>
  <conditionalFormatting sqref="Q10:R61">
    <cfRule type="cellIs" dxfId="176" priority="27" operator="lessThan">
      <formula>0</formula>
    </cfRule>
    <cfRule type="cellIs" dxfId="175" priority="28" operator="greaterThan">
      <formula>0</formula>
    </cfRule>
    <cfRule type="cellIs" dxfId="174" priority="29" operator="lessThan">
      <formula>0</formula>
    </cfRule>
    <cfRule type="cellIs" dxfId="173" priority="30" operator="greaterThan">
      <formula>0</formula>
    </cfRule>
  </conditionalFormatting>
  <conditionalFormatting sqref="E10:E61">
    <cfRule type="cellIs" dxfId="172" priority="9" operator="lessThan">
      <formula>0</formula>
    </cfRule>
    <cfRule type="cellIs" dxfId="171" priority="10" operator="greaterThan">
      <formula>0</formula>
    </cfRule>
  </conditionalFormatting>
  <conditionalFormatting sqref="I10:I61">
    <cfRule type="cellIs" dxfId="170" priority="5" operator="lessThan">
      <formula>0</formula>
    </cfRule>
    <cfRule type="cellIs" dxfId="169" priority="6" operator="greaterThan">
      <formula>0</formula>
    </cfRule>
    <cfRule type="cellIs" dxfId="168" priority="7" operator="lessThan">
      <formula>0</formula>
    </cfRule>
    <cfRule type="cellIs" dxfId="167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981"/>
  <sheetViews>
    <sheetView defaultGridColor="0" colorId="22" zoomScale="91" zoomScaleNormal="91" workbookViewId="0">
      <selection activeCell="Y20" sqref="Y20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287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287" t="s">
        <v>401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549" customFormat="1"/>
    <row r="107" s="549" customFormat="1"/>
    <row r="108" s="549" customFormat="1"/>
    <row r="109" s="549" customFormat="1"/>
    <row r="110" s="549" customFormat="1"/>
    <row r="111" s="549" customFormat="1"/>
    <row r="112" s="549" customFormat="1"/>
    <row r="113" s="549" customFormat="1"/>
    <row r="114" s="549" customFormat="1"/>
    <row r="115" s="549" customFormat="1"/>
    <row r="116" s="549" customFormat="1"/>
    <row r="117" s="549" customFormat="1"/>
    <row r="118" s="549" customFormat="1"/>
    <row r="119" s="549" customFormat="1"/>
    <row r="120" s="549" customFormat="1"/>
    <row r="121" s="549" customFormat="1"/>
    <row r="122" s="549" customFormat="1"/>
    <row r="123" s="549" customFormat="1"/>
    <row r="124" s="549" customFormat="1"/>
    <row r="125" s="549" customFormat="1"/>
    <row r="126" s="549" customFormat="1"/>
    <row r="127" s="549" customFormat="1"/>
    <row r="128" s="549" customFormat="1"/>
    <row r="129" s="549" customFormat="1"/>
    <row r="130" s="549" customFormat="1"/>
    <row r="131" s="549" customFormat="1"/>
    <row r="132" s="549" customFormat="1"/>
    <row r="133" s="549" customFormat="1"/>
    <row r="134" s="549" customFormat="1"/>
    <row r="135" s="549" customFormat="1"/>
    <row r="136" s="549" customFormat="1"/>
    <row r="137" s="549" customFormat="1"/>
    <row r="138" s="549" customFormat="1"/>
    <row r="139" s="549" customFormat="1"/>
    <row r="140" s="549" customFormat="1"/>
    <row r="141" s="549" customFormat="1"/>
    <row r="142" s="549" customFormat="1"/>
    <row r="143" s="549" customFormat="1"/>
    <row r="144" s="549" customFormat="1"/>
    <row r="145" s="549" customFormat="1"/>
    <row r="146" s="549" customFormat="1"/>
    <row r="147" s="549" customFormat="1"/>
    <row r="148" s="549" customFormat="1"/>
    <row r="149" s="549" customFormat="1"/>
    <row r="150" s="549" customFormat="1"/>
    <row r="151" s="549" customFormat="1"/>
    <row r="152" s="549" customFormat="1"/>
    <row r="153" s="549" customFormat="1"/>
    <row r="154" s="549" customFormat="1"/>
    <row r="155" s="549" customFormat="1"/>
    <row r="156" s="549" customFormat="1"/>
    <row r="157" s="549" customFormat="1"/>
    <row r="158" s="549" customFormat="1"/>
    <row r="159" s="549" customFormat="1"/>
    <row r="160" s="549" customFormat="1"/>
    <row r="161" s="549" customFormat="1"/>
    <row r="162" s="549" customFormat="1"/>
    <row r="163" s="549" customFormat="1"/>
    <row r="164" s="549" customFormat="1"/>
    <row r="165" s="549" customFormat="1"/>
    <row r="166" s="549" customFormat="1"/>
    <row r="167" s="549" customFormat="1"/>
    <row r="168" s="549" customFormat="1"/>
    <row r="169" s="549" customFormat="1"/>
    <row r="170" s="549" customFormat="1"/>
    <row r="171" s="549" customFormat="1"/>
    <row r="172" s="549" customFormat="1"/>
    <row r="173" s="549" customFormat="1"/>
    <row r="174" s="549" customFormat="1"/>
    <row r="175" s="549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</row>
    <row r="180" spans="10:25">
      <c r="J180"/>
      <c r="N180"/>
      <c r="O180"/>
      <c r="P180"/>
      <c r="Q180"/>
      <c r="T180"/>
      <c r="U180"/>
      <c r="V180"/>
      <c r="X180" s="3">
        <v>4</v>
      </c>
      <c r="Y180" s="3" t="s">
        <v>95</v>
      </c>
    </row>
    <row r="181" spans="10:25">
      <c r="J181"/>
      <c r="N181"/>
      <c r="O181"/>
      <c r="P181"/>
      <c r="Q181"/>
      <c r="T181"/>
      <c r="U181"/>
      <c r="V181"/>
      <c r="X181" s="3">
        <v>5</v>
      </c>
      <c r="Y181" s="287" t="s">
        <v>96</v>
      </c>
    </row>
    <row r="182" spans="10:25">
      <c r="J182"/>
      <c r="N182"/>
      <c r="O182"/>
      <c r="P182"/>
      <c r="Q182"/>
      <c r="T182"/>
      <c r="U182"/>
      <c r="V182"/>
      <c r="X182" s="3">
        <v>6</v>
      </c>
      <c r="Y182" s="3" t="s">
        <v>97</v>
      </c>
    </row>
    <row r="183" spans="10:25">
      <c r="J183"/>
      <c r="N183"/>
      <c r="O183"/>
      <c r="P183"/>
      <c r="Q183"/>
      <c r="T183"/>
      <c r="U183"/>
      <c r="V183"/>
      <c r="X183" s="3">
        <v>7</v>
      </c>
      <c r="Y183" s="3" t="s">
        <v>98</v>
      </c>
    </row>
    <row r="184" spans="10:25">
      <c r="J184"/>
      <c r="N184"/>
      <c r="O184"/>
      <c r="P184"/>
      <c r="Q184"/>
      <c r="T184"/>
      <c r="U184"/>
      <c r="V184"/>
      <c r="X184" s="3">
        <v>8</v>
      </c>
      <c r="Y184" s="287" t="s">
        <v>99</v>
      </c>
    </row>
    <row r="185" spans="10:25">
      <c r="J185"/>
      <c r="N185"/>
      <c r="O185"/>
      <c r="P185"/>
      <c r="Q185"/>
      <c r="T185"/>
      <c r="U185"/>
      <c r="V185"/>
      <c r="X185" s="3"/>
      <c r="Y185" s="3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s="545" customFormat="1"/>
    <row r="248" s="545" customFormat="1"/>
    <row r="249" s="545" customFormat="1"/>
    <row r="250" s="545" customFormat="1"/>
    <row r="251" s="545" customFormat="1"/>
    <row r="252" s="545" customFormat="1"/>
    <row r="253" s="545" customFormat="1"/>
    <row r="254" s="545" customFormat="1"/>
    <row r="255" s="545" customFormat="1"/>
    <row r="256" s="545" customFormat="1"/>
    <row r="257" s="545" customFormat="1"/>
    <row r="258" s="545" customFormat="1"/>
    <row r="259" s="545" customFormat="1"/>
    <row r="260" s="545" customFormat="1"/>
    <row r="261" s="545" customFormat="1"/>
    <row r="262" s="545" customFormat="1"/>
    <row r="263" s="545" customFormat="1"/>
    <row r="264" s="545" customFormat="1"/>
    <row r="265" s="545" customFormat="1"/>
    <row r="266" s="545" customFormat="1"/>
    <row r="267" s="545" customFormat="1"/>
    <row r="268" s="545" customFormat="1"/>
    <row r="269" s="545" customFormat="1"/>
    <row r="270" s="545" customFormat="1"/>
    <row r="271" s="545" customFormat="1"/>
    <row r="272" s="545" customFormat="1"/>
    <row r="273" s="545" customFormat="1"/>
    <row r="274" s="545" customFormat="1"/>
    <row r="275" s="545" customFormat="1"/>
    <row r="276" s="545" customFormat="1"/>
    <row r="277" s="545" customFormat="1"/>
    <row r="278" s="545" customFormat="1"/>
    <row r="279" s="545" customFormat="1"/>
    <row r="280" s="545" customFormat="1"/>
    <row r="281" customFormat="1"/>
    <row r="282" s="545" customFormat="1"/>
    <row r="283" s="545" customFormat="1"/>
    <row r="284" s="545" customFormat="1"/>
    <row r="285" s="545" customFormat="1"/>
    <row r="286" s="545" customFormat="1"/>
    <row r="287" s="545" customFormat="1"/>
    <row r="288" s="545" customFormat="1"/>
    <row r="289" s="545" customFormat="1"/>
    <row r="290" s="545" customFormat="1"/>
    <row r="291" s="545" customFormat="1"/>
    <row r="292" s="545" customFormat="1"/>
    <row r="293" s="545" customFormat="1"/>
    <row r="294" s="545" customFormat="1"/>
    <row r="295" s="545" customFormat="1"/>
    <row r="296" s="545" customFormat="1"/>
    <row r="297" s="545" customFormat="1"/>
    <row r="298" s="545" customFormat="1"/>
    <row r="299" s="545" customFormat="1"/>
    <row r="300" s="545" customFormat="1"/>
    <row r="301" s="545" customFormat="1"/>
    <row r="302" s="545" customFormat="1"/>
    <row r="303" s="545" customFormat="1"/>
    <row r="304" s="545" customFormat="1"/>
    <row r="305" s="545" customFormat="1"/>
    <row r="306" s="545" customFormat="1"/>
    <row r="307" s="545" customFormat="1"/>
    <row r="308" s="545" customFormat="1"/>
    <row r="309" s="545" customFormat="1"/>
    <row r="310" s="545" customFormat="1"/>
    <row r="311" s="545" customFormat="1"/>
    <row r="312" s="545" customFormat="1"/>
    <row r="313" s="545" customFormat="1"/>
    <row r="314" s="545" customFormat="1"/>
    <row r="315" s="545" customFormat="1"/>
    <row r="316" s="545" customFormat="1"/>
    <row r="317" s="545" customFormat="1"/>
    <row r="318" s="545" customFormat="1"/>
    <row r="319" s="545" customFormat="1"/>
    <row r="320" s="545" customFormat="1"/>
    <row r="321" s="545" customFormat="1"/>
    <row r="322" s="545" customFormat="1"/>
    <row r="323" s="545" customFormat="1"/>
    <row r="324" s="545" customFormat="1"/>
    <row r="325" s="545" customFormat="1"/>
    <row r="326" s="545" customFormat="1"/>
    <row r="327" s="545" customFormat="1"/>
    <row r="328" s="545" customFormat="1"/>
    <row r="329" s="545" customFormat="1"/>
    <row r="330" s="545" customFormat="1"/>
    <row r="331" s="545" customFormat="1"/>
    <row r="332" s="545" customFormat="1"/>
    <row r="333" s="545" customFormat="1"/>
    <row r="334" s="545" customFormat="1"/>
    <row r="335" s="545" customFormat="1"/>
    <row r="336" s="545" customFormat="1"/>
    <row r="337" s="545" customFormat="1"/>
    <row r="338" s="545" customFormat="1"/>
    <row r="339" s="545" customFormat="1"/>
    <row r="340" s="545" customFormat="1"/>
    <row r="341" s="545" customFormat="1"/>
    <row r="342" s="545" customFormat="1"/>
    <row r="343" s="545" customFormat="1"/>
    <row r="344" s="545" customFormat="1"/>
    <row r="345" s="545" customFormat="1"/>
    <row r="346" s="545" customFormat="1"/>
    <row r="347" s="545" customFormat="1"/>
    <row r="348" s="545" customFormat="1"/>
    <row r="349" s="545" customFormat="1"/>
    <row r="350" s="545" customFormat="1"/>
    <row r="351" s="545" customFormat="1"/>
    <row r="352" s="545" customFormat="1"/>
    <row r="353" s="545" customFormat="1"/>
    <row r="354" s="545" customFormat="1"/>
    <row r="355" s="545" customFormat="1"/>
    <row r="356" s="545" customFormat="1"/>
    <row r="357" s="545" customFormat="1"/>
    <row r="358" s="545" customFormat="1"/>
    <row r="359" s="545" customFormat="1"/>
    <row r="360" s="545" customFormat="1"/>
    <row r="361" s="545" customFormat="1"/>
    <row r="362" s="545" customFormat="1"/>
    <row r="363" s="545" customFormat="1"/>
    <row r="364" s="545" customFormat="1"/>
    <row r="365" s="545" customFormat="1"/>
    <row r="366" s="545" customFormat="1"/>
    <row r="367" s="545" customFormat="1"/>
    <row r="368" s="545" customFormat="1"/>
    <row r="369" s="545" customFormat="1"/>
    <row r="370" s="545" customFormat="1"/>
    <row r="371" s="545" customFormat="1"/>
    <row r="372" s="545" customFormat="1"/>
    <row r="373" s="545" customFormat="1"/>
    <row r="374" s="545" customFormat="1"/>
    <row r="375" s="545" customFormat="1"/>
    <row r="376" s="545" customFormat="1"/>
    <row r="377" s="545" customFormat="1"/>
    <row r="378" s="545" customFormat="1"/>
    <row r="379" s="545" customFormat="1"/>
    <row r="380" s="545" customFormat="1"/>
    <row r="381" s="545" customFormat="1"/>
    <row r="382" customFormat="1"/>
    <row r="383" customFormat="1"/>
    <row r="384" customFormat="1"/>
    <row r="385" spans="10:26">
      <c r="J385"/>
      <c r="N385"/>
      <c r="O385"/>
      <c r="P385"/>
      <c r="Q385"/>
      <c r="T385"/>
      <c r="U385"/>
      <c r="V385"/>
    </row>
    <row r="386" spans="10:26">
      <c r="J386"/>
      <c r="N386"/>
      <c r="O386"/>
      <c r="P386"/>
      <c r="Q386"/>
      <c r="T386"/>
      <c r="U386"/>
      <c r="V386"/>
    </row>
    <row r="387" spans="10:26">
      <c r="J387"/>
      <c r="N387"/>
      <c r="O387"/>
      <c r="P387"/>
      <c r="Q387"/>
      <c r="T387"/>
      <c r="U387"/>
      <c r="V387"/>
    </row>
    <row r="388" spans="10:26">
      <c r="J388"/>
      <c r="N388"/>
      <c r="O388"/>
      <c r="P388"/>
      <c r="Q388"/>
      <c r="T388"/>
      <c r="U388"/>
      <c r="V388"/>
    </row>
    <row r="389" spans="10:26">
      <c r="J389"/>
      <c r="N389"/>
      <c r="O389"/>
      <c r="P389"/>
      <c r="Q389"/>
      <c r="T389"/>
      <c r="U389"/>
      <c r="V389"/>
    </row>
    <row r="390" spans="10:26">
      <c r="J390"/>
      <c r="N390"/>
      <c r="O390"/>
      <c r="P390"/>
      <c r="Q390"/>
      <c r="T390"/>
      <c r="U390"/>
      <c r="V390"/>
    </row>
    <row r="391" spans="10:26">
      <c r="J391"/>
      <c r="N391"/>
      <c r="O391"/>
      <c r="P391"/>
      <c r="Q391"/>
      <c r="T391"/>
      <c r="U391"/>
      <c r="V391"/>
    </row>
    <row r="392" spans="10:26">
      <c r="J392"/>
      <c r="N392"/>
      <c r="O392"/>
      <c r="P392"/>
      <c r="Q392"/>
      <c r="T392"/>
      <c r="U392"/>
      <c r="V392"/>
    </row>
    <row r="393" spans="10:26">
      <c r="J393"/>
      <c r="N393"/>
      <c r="O393"/>
      <c r="P393"/>
      <c r="Q393"/>
      <c r="T393"/>
      <c r="U393"/>
      <c r="V393"/>
    </row>
    <row r="394" spans="10:26">
      <c r="J394"/>
      <c r="N394"/>
      <c r="O394"/>
      <c r="P394"/>
      <c r="Q394"/>
      <c r="T394"/>
      <c r="U394"/>
      <c r="V394"/>
    </row>
    <row r="395" spans="10:26">
      <c r="J395"/>
      <c r="N395"/>
      <c r="O395"/>
      <c r="P395"/>
      <c r="Q395"/>
      <c r="T395"/>
      <c r="U395"/>
      <c r="V395"/>
    </row>
    <row r="396" spans="10:26">
      <c r="J396"/>
      <c r="N396"/>
      <c r="O396"/>
      <c r="P396"/>
      <c r="Q396"/>
      <c r="T396"/>
      <c r="U396"/>
      <c r="V396"/>
    </row>
    <row r="397" spans="10:26">
      <c r="J397"/>
      <c r="N397"/>
      <c r="O397"/>
      <c r="P397"/>
      <c r="Q397"/>
      <c r="T397"/>
      <c r="U397"/>
      <c r="V397"/>
    </row>
    <row r="398" spans="10:26">
      <c r="J398"/>
      <c r="N398"/>
      <c r="O398"/>
      <c r="P398"/>
      <c r="Q398"/>
      <c r="T398"/>
      <c r="U398"/>
      <c r="V398"/>
    </row>
    <row r="399" spans="10:26">
      <c r="J399"/>
      <c r="N399"/>
      <c r="O399"/>
      <c r="P399"/>
      <c r="Q399"/>
      <c r="T399"/>
      <c r="U399"/>
      <c r="V399"/>
    </row>
    <row r="400" spans="10:26">
      <c r="J400"/>
      <c r="N400"/>
      <c r="O400"/>
      <c r="P400"/>
      <c r="Q400"/>
      <c r="T400"/>
      <c r="U400"/>
      <c r="V400"/>
      <c r="Z400" s="3" t="s">
        <v>644</v>
      </c>
    </row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spans="10:25">
      <c r="J417"/>
      <c r="N417"/>
      <c r="O417"/>
      <c r="P417"/>
      <c r="Q417"/>
      <c r="T417"/>
      <c r="U417"/>
      <c r="V417"/>
    </row>
    <row r="418" spans="10:25">
      <c r="J418"/>
      <c r="N418"/>
      <c r="O418"/>
      <c r="P418"/>
      <c r="Q418"/>
      <c r="T418"/>
      <c r="U418"/>
      <c r="V418"/>
    </row>
    <row r="419" spans="10:25">
      <c r="J419"/>
      <c r="N419"/>
      <c r="O419"/>
      <c r="P419"/>
      <c r="Q419"/>
      <c r="T419"/>
      <c r="U419"/>
      <c r="V419"/>
    </row>
    <row r="420" spans="10:25">
      <c r="J420"/>
      <c r="N420"/>
      <c r="O420"/>
      <c r="P420"/>
      <c r="Q420"/>
      <c r="T420"/>
      <c r="U420"/>
      <c r="V420"/>
    </row>
    <row r="421" spans="10:25">
      <c r="J421"/>
      <c r="N421"/>
      <c r="O421"/>
      <c r="P421"/>
      <c r="Q421"/>
      <c r="T421"/>
      <c r="U421"/>
      <c r="V421"/>
    </row>
    <row r="422" spans="10:25">
      <c r="J422"/>
      <c r="N422"/>
      <c r="O422"/>
      <c r="P422"/>
      <c r="Q422"/>
      <c r="T422"/>
      <c r="U422"/>
      <c r="V422"/>
    </row>
    <row r="423" spans="10:25">
      <c r="J423"/>
      <c r="N423"/>
      <c r="O423"/>
      <c r="P423"/>
      <c r="Q423"/>
      <c r="T423"/>
      <c r="U423"/>
      <c r="V423"/>
    </row>
    <row r="424" spans="10:25">
      <c r="J424"/>
      <c r="N424"/>
      <c r="O424"/>
      <c r="P424"/>
      <c r="Q424"/>
      <c r="T424"/>
      <c r="U424"/>
      <c r="V424"/>
    </row>
    <row r="425" spans="10:25">
      <c r="J425"/>
      <c r="N425"/>
      <c r="O425"/>
      <c r="P425"/>
      <c r="Q425"/>
      <c r="T425"/>
      <c r="U425"/>
      <c r="V425"/>
    </row>
    <row r="426" spans="10:25">
      <c r="J426"/>
      <c r="N426"/>
      <c r="O426"/>
      <c r="P426"/>
      <c r="Q426"/>
      <c r="T426"/>
      <c r="U426"/>
      <c r="V426"/>
    </row>
    <row r="427" spans="10:25">
      <c r="J427"/>
      <c r="N427"/>
      <c r="O427"/>
      <c r="P427"/>
      <c r="Q427"/>
      <c r="T427"/>
      <c r="U427"/>
      <c r="V427"/>
    </row>
    <row r="428" spans="10:25">
      <c r="J428"/>
      <c r="N428"/>
      <c r="O428"/>
      <c r="P428"/>
      <c r="Q428"/>
      <c r="T428"/>
      <c r="U428"/>
      <c r="V428"/>
    </row>
    <row r="429" spans="10:25">
      <c r="J429"/>
      <c r="N429"/>
      <c r="O429"/>
      <c r="P429"/>
      <c r="Q429"/>
      <c r="T429"/>
      <c r="U429"/>
      <c r="V429"/>
    </row>
    <row r="430" spans="10:25">
      <c r="J430"/>
      <c r="N430"/>
      <c r="O430"/>
      <c r="P430"/>
      <c r="Q430"/>
      <c r="T430"/>
      <c r="U430"/>
      <c r="V430"/>
      <c r="Y430" s="3"/>
    </row>
    <row r="431" spans="10:25">
      <c r="J431"/>
      <c r="N431"/>
      <c r="O431"/>
      <c r="P431"/>
      <c r="Q431"/>
      <c r="T431"/>
      <c r="U431"/>
      <c r="V431"/>
    </row>
    <row r="432" spans="10:25">
      <c r="J432"/>
      <c r="N432"/>
      <c r="O432"/>
      <c r="P432"/>
      <c r="Q432"/>
      <c r="T432"/>
      <c r="U432"/>
      <c r="V432"/>
    </row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s="17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spans="4:25">
      <c r="J1249"/>
      <c r="N1249"/>
      <c r="O1249"/>
      <c r="P1249"/>
      <c r="Q1249"/>
      <c r="T1249"/>
      <c r="U1249"/>
      <c r="V1249"/>
    </row>
    <row r="1250" spans="4:25">
      <c r="J1250"/>
      <c r="N1250"/>
      <c r="O1250"/>
      <c r="P1250"/>
      <c r="Q1250"/>
      <c r="T1250"/>
      <c r="U1250"/>
      <c r="V1250"/>
    </row>
    <row r="1251" spans="4:25">
      <c r="J1251"/>
      <c r="N1251"/>
      <c r="O1251"/>
      <c r="P1251"/>
      <c r="Q1251"/>
      <c r="T1251"/>
      <c r="U1251"/>
      <c r="V1251"/>
    </row>
    <row r="1252" spans="4:25">
      <c r="J1252"/>
      <c r="N1252"/>
      <c r="O1252"/>
      <c r="P1252"/>
      <c r="Q1252"/>
      <c r="T1252"/>
      <c r="U1252"/>
      <c r="V1252"/>
    </row>
    <row r="1253" spans="4:25">
      <c r="J1253"/>
      <c r="N1253"/>
      <c r="O1253"/>
      <c r="P1253"/>
      <c r="Q1253"/>
      <c r="T1253"/>
      <c r="U1253"/>
      <c r="V1253"/>
    </row>
    <row r="1254" spans="4:25">
      <c r="J1254"/>
      <c r="N1254"/>
      <c r="O1254"/>
      <c r="P1254"/>
      <c r="Q1254"/>
      <c r="T1254"/>
      <c r="U1254"/>
      <c r="V1254"/>
    </row>
    <row r="1255" spans="4:25">
      <c r="J1255"/>
      <c r="N1255"/>
      <c r="O1255"/>
      <c r="P1255"/>
      <c r="Q1255"/>
      <c r="T1255"/>
      <c r="U1255"/>
      <c r="V1255"/>
    </row>
    <row r="1256" spans="4:25">
      <c r="J1256"/>
      <c r="N1256"/>
      <c r="O1256"/>
      <c r="P1256"/>
      <c r="Q1256"/>
      <c r="T1256"/>
      <c r="U1256"/>
      <c r="V1256"/>
    </row>
    <row r="1257" spans="4:25">
      <c r="J1257"/>
      <c r="N1257"/>
      <c r="O1257"/>
      <c r="P1257"/>
      <c r="Q1257"/>
      <c r="T1257"/>
      <c r="U1257"/>
      <c r="V1257"/>
    </row>
    <row r="1258" spans="4:25">
      <c r="J1258"/>
      <c r="N1258"/>
      <c r="O1258"/>
      <c r="P1258"/>
      <c r="Q1258"/>
      <c r="T1258"/>
      <c r="U1258"/>
      <c r="V1258"/>
    </row>
    <row r="1259" spans="4:25">
      <c r="J1259"/>
      <c r="N1259"/>
      <c r="O1259"/>
      <c r="P1259"/>
      <c r="Q1259"/>
      <c r="T1259"/>
      <c r="U1259"/>
      <c r="V1259"/>
    </row>
    <row r="1260" spans="4:25">
      <c r="J1260"/>
      <c r="N1260"/>
      <c r="O1260"/>
      <c r="P1260"/>
      <c r="Q1260"/>
      <c r="T1260"/>
      <c r="U1260"/>
      <c r="V1260"/>
    </row>
    <row r="1261" spans="4:25">
      <c r="J1261"/>
      <c r="N1261"/>
      <c r="O1261"/>
      <c r="P1261"/>
      <c r="Q1261"/>
      <c r="T1261"/>
      <c r="U1261"/>
      <c r="V126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  <row r="1847" spans="4:25">
      <c r="D1847" s="1"/>
      <c r="E1847" s="1"/>
      <c r="F1847" s="1"/>
      <c r="G1847" s="1"/>
      <c r="H1847" s="1"/>
      <c r="I1847" s="1"/>
      <c r="K1847" s="1"/>
      <c r="L1847" s="1"/>
      <c r="M1847" s="1"/>
      <c r="R1847" s="1"/>
      <c r="S1847" s="1"/>
      <c r="W1847" s="1"/>
      <c r="X1847" s="1"/>
      <c r="Y1847" s="1"/>
    </row>
    <row r="1848" spans="4:25">
      <c r="D1848" s="1"/>
      <c r="E1848" s="1"/>
      <c r="F1848" s="1"/>
      <c r="G1848" s="1"/>
      <c r="H1848" s="1"/>
      <c r="I1848" s="1"/>
      <c r="K1848" s="1"/>
      <c r="L1848" s="1"/>
      <c r="M1848" s="1"/>
      <c r="R1848" s="1"/>
      <c r="S1848" s="1"/>
      <c r="W1848" s="1"/>
      <c r="X1848" s="1"/>
      <c r="Y1848" s="1"/>
    </row>
    <row r="1849" spans="4:25">
      <c r="D1849" s="1"/>
      <c r="E1849" s="1"/>
      <c r="F1849" s="1"/>
      <c r="G1849" s="1"/>
      <c r="H1849" s="1"/>
      <c r="I1849" s="1"/>
      <c r="K1849" s="1"/>
      <c r="L1849" s="1"/>
      <c r="M1849" s="1"/>
      <c r="R1849" s="1"/>
      <c r="S1849" s="1"/>
      <c r="W1849" s="1"/>
      <c r="X1849" s="1"/>
      <c r="Y1849" s="1"/>
    </row>
    <row r="1850" spans="4:25">
      <c r="D1850" s="1"/>
      <c r="E1850" s="1"/>
      <c r="F1850" s="1"/>
      <c r="G1850" s="1"/>
      <c r="H1850" s="1"/>
      <c r="I1850" s="1"/>
      <c r="K1850" s="1"/>
      <c r="L1850" s="1"/>
      <c r="M1850" s="1"/>
      <c r="R1850" s="1"/>
      <c r="S1850" s="1"/>
      <c r="W1850" s="1"/>
      <c r="X1850" s="1"/>
      <c r="Y1850" s="1"/>
    </row>
    <row r="1851" spans="4:25">
      <c r="D1851" s="1"/>
      <c r="E1851" s="1"/>
      <c r="F1851" s="1"/>
      <c r="G1851" s="1"/>
      <c r="H1851" s="1"/>
      <c r="I1851" s="1"/>
      <c r="K1851" s="1"/>
      <c r="L1851" s="1"/>
      <c r="M1851" s="1"/>
      <c r="R1851" s="1"/>
      <c r="S1851" s="1"/>
      <c r="W1851" s="1"/>
      <c r="X1851" s="1"/>
      <c r="Y1851" s="1"/>
    </row>
    <row r="1852" spans="4:25">
      <c r="D1852" s="1"/>
      <c r="E1852" s="1"/>
      <c r="F1852" s="1"/>
      <c r="G1852" s="1"/>
      <c r="H1852" s="1"/>
      <c r="I1852" s="1"/>
      <c r="K1852" s="1"/>
      <c r="L1852" s="1"/>
      <c r="M1852" s="1"/>
      <c r="R1852" s="1"/>
      <c r="S1852" s="1"/>
      <c r="W1852" s="1"/>
      <c r="X1852" s="1"/>
      <c r="Y1852" s="1"/>
    </row>
    <row r="1853" spans="4:25">
      <c r="D1853" s="1"/>
      <c r="E1853" s="1"/>
      <c r="F1853" s="1"/>
      <c r="G1853" s="1"/>
      <c r="H1853" s="1"/>
      <c r="I1853" s="1"/>
      <c r="K1853" s="1"/>
      <c r="L1853" s="1"/>
      <c r="M1853" s="1"/>
      <c r="R1853" s="1"/>
      <c r="S1853" s="1"/>
      <c r="W1853" s="1"/>
      <c r="X1853" s="1"/>
      <c r="Y1853" s="1"/>
    </row>
    <row r="1854" spans="4:25">
      <c r="D1854" s="1"/>
      <c r="E1854" s="1"/>
      <c r="F1854" s="1"/>
      <c r="G1854" s="1"/>
      <c r="H1854" s="1"/>
      <c r="I1854" s="1"/>
      <c r="K1854" s="1"/>
      <c r="L1854" s="1"/>
      <c r="M1854" s="1"/>
      <c r="R1854" s="1"/>
      <c r="S1854" s="1"/>
      <c r="W1854" s="1"/>
      <c r="X1854" s="1"/>
      <c r="Y1854" s="1"/>
    </row>
    <row r="1855" spans="4:25">
      <c r="D1855" s="1"/>
      <c r="E1855" s="1"/>
      <c r="F1855" s="1"/>
      <c r="G1855" s="1"/>
      <c r="H1855" s="1"/>
      <c r="I1855" s="1"/>
      <c r="K1855" s="1"/>
      <c r="L1855" s="1"/>
      <c r="M1855" s="1"/>
      <c r="R1855" s="1"/>
      <c r="S1855" s="1"/>
      <c r="W1855" s="1"/>
      <c r="X1855" s="1"/>
      <c r="Y1855" s="1"/>
    </row>
    <row r="1856" spans="4:25">
      <c r="D1856" s="1"/>
      <c r="E1856" s="1"/>
      <c r="F1856" s="1"/>
      <c r="G1856" s="1"/>
      <c r="H1856" s="1"/>
      <c r="I1856" s="1"/>
      <c r="K1856" s="1"/>
      <c r="L1856" s="1"/>
      <c r="M1856" s="1"/>
      <c r="R1856" s="1"/>
      <c r="S1856" s="1"/>
      <c r="W1856" s="1"/>
      <c r="X1856" s="1"/>
      <c r="Y1856" s="1"/>
    </row>
    <row r="1857" spans="4:25">
      <c r="D1857" s="1"/>
      <c r="E1857" s="1"/>
      <c r="F1857" s="1"/>
      <c r="G1857" s="1"/>
      <c r="H1857" s="1"/>
      <c r="I1857" s="1"/>
      <c r="K1857" s="1"/>
      <c r="L1857" s="1"/>
      <c r="M1857" s="1"/>
      <c r="R1857" s="1"/>
      <c r="S1857" s="1"/>
      <c r="W1857" s="1"/>
      <c r="X1857" s="1"/>
      <c r="Y1857" s="1"/>
    </row>
    <row r="1858" spans="4:25">
      <c r="D1858" s="1"/>
      <c r="E1858" s="1"/>
      <c r="F1858" s="1"/>
      <c r="G1858" s="1"/>
      <c r="H1858" s="1"/>
      <c r="I1858" s="1"/>
      <c r="K1858" s="1"/>
      <c r="L1858" s="1"/>
      <c r="M1858" s="1"/>
      <c r="R1858" s="1"/>
      <c r="S1858" s="1"/>
      <c r="W1858" s="1"/>
      <c r="X1858" s="1"/>
      <c r="Y1858" s="1"/>
    </row>
    <row r="1859" spans="4:25">
      <c r="D1859" s="1"/>
      <c r="E1859" s="1"/>
      <c r="F1859" s="1"/>
      <c r="G1859" s="1"/>
      <c r="H1859" s="1"/>
      <c r="I1859" s="1"/>
      <c r="K1859" s="1"/>
      <c r="L1859" s="1"/>
      <c r="M1859" s="1"/>
      <c r="R1859" s="1"/>
      <c r="S1859" s="1"/>
      <c r="W1859" s="1"/>
      <c r="X1859" s="1"/>
      <c r="Y1859" s="1"/>
    </row>
    <row r="1860" spans="4:25">
      <c r="D1860" s="1"/>
      <c r="E1860" s="1"/>
      <c r="F1860" s="1"/>
      <c r="G1860" s="1"/>
      <c r="H1860" s="1"/>
      <c r="I1860" s="1"/>
      <c r="K1860" s="1"/>
      <c r="L1860" s="1"/>
      <c r="M1860" s="1"/>
      <c r="R1860" s="1"/>
      <c r="S1860" s="1"/>
      <c r="W1860" s="1"/>
      <c r="X1860" s="1"/>
      <c r="Y1860" s="1"/>
    </row>
    <row r="1861" spans="4:25">
      <c r="D1861" s="1"/>
      <c r="E1861" s="1"/>
      <c r="F1861" s="1"/>
      <c r="G1861" s="1"/>
      <c r="H1861" s="1"/>
      <c r="I1861" s="1"/>
      <c r="K1861" s="1"/>
      <c r="L1861" s="1"/>
      <c r="M1861" s="1"/>
      <c r="R1861" s="1"/>
      <c r="S1861" s="1"/>
      <c r="W1861" s="1"/>
      <c r="X1861" s="1"/>
      <c r="Y1861" s="1"/>
    </row>
    <row r="1862" spans="4:25">
      <c r="D1862" s="1"/>
      <c r="E1862" s="1"/>
      <c r="F1862" s="1"/>
      <c r="G1862" s="1"/>
      <c r="H1862" s="1"/>
      <c r="I1862" s="1"/>
      <c r="K1862" s="1"/>
      <c r="L1862" s="1"/>
      <c r="M1862" s="1"/>
      <c r="R1862" s="1"/>
      <c r="S1862" s="1"/>
      <c r="W1862" s="1"/>
      <c r="X1862" s="1"/>
      <c r="Y1862" s="1"/>
    </row>
    <row r="1863" spans="4:25">
      <c r="D1863" s="1"/>
      <c r="E1863" s="1"/>
      <c r="F1863" s="1"/>
      <c r="G1863" s="1"/>
      <c r="H1863" s="1"/>
      <c r="I1863" s="1"/>
      <c r="K1863" s="1"/>
      <c r="L1863" s="1"/>
      <c r="M1863" s="1"/>
      <c r="R1863" s="1"/>
      <c r="S1863" s="1"/>
      <c r="W1863" s="1"/>
      <c r="X1863" s="1"/>
      <c r="Y1863" s="1"/>
    </row>
    <row r="1864" spans="4:25">
      <c r="D1864" s="1"/>
      <c r="E1864" s="1"/>
      <c r="F1864" s="1"/>
      <c r="G1864" s="1"/>
      <c r="H1864" s="1"/>
      <c r="I1864" s="1"/>
      <c r="K1864" s="1"/>
      <c r="L1864" s="1"/>
      <c r="M1864" s="1"/>
      <c r="R1864" s="1"/>
      <c r="S1864" s="1"/>
      <c r="W1864" s="1"/>
      <c r="X1864" s="1"/>
      <c r="Y1864" s="1"/>
    </row>
    <row r="1865" spans="4:25">
      <c r="D1865" s="1"/>
      <c r="E1865" s="1"/>
      <c r="F1865" s="1"/>
      <c r="G1865" s="1"/>
      <c r="H1865" s="1"/>
      <c r="I1865" s="1"/>
      <c r="K1865" s="1"/>
      <c r="L1865" s="1"/>
      <c r="M1865" s="1"/>
      <c r="R1865" s="1"/>
      <c r="S1865" s="1"/>
      <c r="W1865" s="1"/>
      <c r="X1865" s="1"/>
      <c r="Y1865" s="1"/>
    </row>
    <row r="1866" spans="4:25">
      <c r="D1866" s="1"/>
      <c r="E1866" s="1"/>
      <c r="F1866" s="1"/>
      <c r="G1866" s="1"/>
      <c r="H1866" s="1"/>
      <c r="I1866" s="1"/>
      <c r="K1866" s="1"/>
      <c r="L1866" s="1"/>
      <c r="M1866" s="1"/>
      <c r="R1866" s="1"/>
      <c r="S1866" s="1"/>
      <c r="W1866" s="1"/>
      <c r="X1866" s="1"/>
      <c r="Y1866" s="1"/>
    </row>
    <row r="1867" spans="4:25">
      <c r="D1867" s="1"/>
      <c r="E1867" s="1"/>
      <c r="F1867" s="1"/>
      <c r="G1867" s="1"/>
      <c r="H1867" s="1"/>
      <c r="I1867" s="1"/>
      <c r="K1867" s="1"/>
      <c r="L1867" s="1"/>
      <c r="M1867" s="1"/>
      <c r="R1867" s="1"/>
      <c r="S1867" s="1"/>
      <c r="W1867" s="1"/>
      <c r="X1867" s="1"/>
      <c r="Y1867" s="1"/>
    </row>
    <row r="1868" spans="4:25">
      <c r="D1868" s="1"/>
      <c r="E1868" s="1"/>
      <c r="F1868" s="1"/>
      <c r="G1868" s="1"/>
      <c r="H1868" s="1"/>
      <c r="I1868" s="1"/>
      <c r="K1868" s="1"/>
      <c r="L1868" s="1"/>
      <c r="M1868" s="1"/>
      <c r="R1868" s="1"/>
      <c r="S1868" s="1"/>
      <c r="W1868" s="1"/>
      <c r="X1868" s="1"/>
      <c r="Y1868" s="1"/>
    </row>
    <row r="1869" spans="4:25">
      <c r="D1869" s="1"/>
      <c r="E1869" s="1"/>
      <c r="F1869" s="1"/>
      <c r="G1869" s="1"/>
      <c r="H1869" s="1"/>
      <c r="I1869" s="1"/>
      <c r="K1869" s="1"/>
      <c r="L1869" s="1"/>
      <c r="M1869" s="1"/>
      <c r="R1869" s="1"/>
      <c r="S1869" s="1"/>
      <c r="W1869" s="1"/>
      <c r="X1869" s="1"/>
      <c r="Y1869" s="1"/>
    </row>
    <row r="1870" spans="4:25">
      <c r="D1870" s="1"/>
      <c r="E1870" s="1"/>
      <c r="F1870" s="1"/>
      <c r="G1870" s="1"/>
      <c r="H1870" s="1"/>
      <c r="I1870" s="1"/>
      <c r="K1870" s="1"/>
      <c r="L1870" s="1"/>
      <c r="M1870" s="1"/>
      <c r="R1870" s="1"/>
      <c r="S1870" s="1"/>
      <c r="W1870" s="1"/>
      <c r="X1870" s="1"/>
      <c r="Y1870" s="1"/>
    </row>
    <row r="1871" spans="4:25">
      <c r="D1871" s="1"/>
      <c r="E1871" s="1"/>
      <c r="F1871" s="1"/>
      <c r="G1871" s="1"/>
      <c r="H1871" s="1"/>
      <c r="I1871" s="1"/>
      <c r="K1871" s="1"/>
      <c r="L1871" s="1"/>
      <c r="M1871" s="1"/>
      <c r="R1871" s="1"/>
      <c r="S1871" s="1"/>
      <c r="W1871" s="1"/>
      <c r="X1871" s="1"/>
      <c r="Y1871" s="1"/>
    </row>
    <row r="1872" spans="4:25">
      <c r="D1872" s="1"/>
      <c r="E1872" s="1"/>
      <c r="F1872" s="1"/>
      <c r="G1872" s="1"/>
      <c r="H1872" s="1"/>
      <c r="I1872" s="1"/>
      <c r="K1872" s="1"/>
      <c r="L1872" s="1"/>
      <c r="M1872" s="1"/>
      <c r="R1872" s="1"/>
      <c r="S1872" s="1"/>
      <c r="W1872" s="1"/>
      <c r="X1872" s="1"/>
      <c r="Y1872" s="1"/>
    </row>
    <row r="1873" spans="4:25">
      <c r="D1873" s="1"/>
      <c r="E1873" s="1"/>
      <c r="F1873" s="1"/>
      <c r="G1873" s="1"/>
      <c r="H1873" s="1"/>
      <c r="I1873" s="1"/>
      <c r="K1873" s="1"/>
      <c r="L1873" s="1"/>
      <c r="M1873" s="1"/>
      <c r="R1873" s="1"/>
      <c r="S1873" s="1"/>
      <c r="W1873" s="1"/>
      <c r="X1873" s="1"/>
      <c r="Y1873" s="1"/>
    </row>
    <row r="1874" spans="4:25">
      <c r="D1874" s="1"/>
      <c r="E1874" s="1"/>
      <c r="F1874" s="1"/>
      <c r="G1874" s="1"/>
      <c r="H1874" s="1"/>
      <c r="I1874" s="1"/>
      <c r="K1874" s="1"/>
      <c r="L1874" s="1"/>
      <c r="M1874" s="1"/>
      <c r="R1874" s="1"/>
      <c r="S1874" s="1"/>
      <c r="W1874" s="1"/>
      <c r="X1874" s="1"/>
      <c r="Y1874" s="1"/>
    </row>
    <row r="1875" spans="4:25">
      <c r="D1875" s="1"/>
      <c r="E1875" s="1"/>
      <c r="F1875" s="1"/>
      <c r="G1875" s="1"/>
      <c r="H1875" s="1"/>
      <c r="I1875" s="1"/>
      <c r="K1875" s="1"/>
      <c r="L1875" s="1"/>
      <c r="M1875" s="1"/>
      <c r="R1875" s="1"/>
      <c r="S1875" s="1"/>
      <c r="W1875" s="1"/>
      <c r="X1875" s="1"/>
      <c r="Y1875" s="1"/>
    </row>
    <row r="1876" spans="4:25">
      <c r="D1876" s="1"/>
      <c r="E1876" s="1"/>
      <c r="F1876" s="1"/>
      <c r="G1876" s="1"/>
      <c r="H1876" s="1"/>
      <c r="I1876" s="1"/>
      <c r="K1876" s="1"/>
      <c r="L1876" s="1"/>
      <c r="M1876" s="1"/>
      <c r="R1876" s="1"/>
      <c r="S1876" s="1"/>
      <c r="W1876" s="1"/>
      <c r="X1876" s="1"/>
      <c r="Y1876" s="1"/>
    </row>
    <row r="1877" spans="4:25">
      <c r="D1877" s="1"/>
      <c r="E1877" s="1"/>
      <c r="F1877" s="1"/>
      <c r="G1877" s="1"/>
      <c r="H1877" s="1"/>
      <c r="I1877" s="1"/>
      <c r="K1877" s="1"/>
      <c r="L1877" s="1"/>
      <c r="M1877" s="1"/>
      <c r="R1877" s="1"/>
      <c r="S1877" s="1"/>
      <c r="W1877" s="1"/>
      <c r="X1877" s="1"/>
      <c r="Y1877" s="1"/>
    </row>
    <row r="1878" spans="4:25">
      <c r="D1878" s="1"/>
      <c r="E1878" s="1"/>
      <c r="F1878" s="1"/>
      <c r="G1878" s="1"/>
      <c r="H1878" s="1"/>
      <c r="I1878" s="1"/>
      <c r="K1878" s="1"/>
      <c r="L1878" s="1"/>
      <c r="M1878" s="1"/>
      <c r="R1878" s="1"/>
      <c r="S1878" s="1"/>
      <c r="W1878" s="1"/>
      <c r="X1878" s="1"/>
      <c r="Y1878" s="1"/>
    </row>
    <row r="1879" spans="4:25">
      <c r="D1879" s="1"/>
      <c r="E1879" s="1"/>
      <c r="F1879" s="1"/>
      <c r="G1879" s="1"/>
      <c r="H1879" s="1"/>
      <c r="I1879" s="1"/>
      <c r="K1879" s="1"/>
      <c r="L1879" s="1"/>
      <c r="M1879" s="1"/>
      <c r="R1879" s="1"/>
      <c r="S1879" s="1"/>
      <c r="W1879" s="1"/>
      <c r="X1879" s="1"/>
      <c r="Y1879" s="1"/>
    </row>
    <row r="1880" spans="4:25">
      <c r="D1880" s="1"/>
      <c r="E1880" s="1"/>
      <c r="F1880" s="1"/>
      <c r="G1880" s="1"/>
      <c r="H1880" s="1"/>
      <c r="I1880" s="1"/>
      <c r="K1880" s="1"/>
      <c r="L1880" s="1"/>
      <c r="M1880" s="1"/>
      <c r="R1880" s="1"/>
      <c r="S1880" s="1"/>
      <c r="W1880" s="1"/>
      <c r="X1880" s="1"/>
      <c r="Y1880" s="1"/>
    </row>
    <row r="1881" spans="4:25">
      <c r="D1881" s="1"/>
      <c r="E1881" s="1"/>
      <c r="F1881" s="1"/>
      <c r="G1881" s="1"/>
      <c r="H1881" s="1"/>
      <c r="I1881" s="1"/>
      <c r="K1881" s="1"/>
      <c r="L1881" s="1"/>
      <c r="M1881" s="1"/>
      <c r="R1881" s="1"/>
      <c r="S1881" s="1"/>
      <c r="W1881" s="1"/>
      <c r="X1881" s="1"/>
      <c r="Y1881" s="1"/>
    </row>
    <row r="1882" spans="4:25">
      <c r="D1882" s="1"/>
      <c r="E1882" s="1"/>
      <c r="F1882" s="1"/>
      <c r="G1882" s="1"/>
      <c r="H1882" s="1"/>
      <c r="I1882" s="1"/>
      <c r="K1882" s="1"/>
      <c r="L1882" s="1"/>
      <c r="M1882" s="1"/>
      <c r="R1882" s="1"/>
      <c r="S1882" s="1"/>
      <c r="W1882" s="1"/>
      <c r="X1882" s="1"/>
      <c r="Y1882" s="1"/>
    </row>
    <row r="1883" spans="4:25">
      <c r="D1883" s="1"/>
      <c r="E1883" s="1"/>
      <c r="F1883" s="1"/>
      <c r="G1883" s="1"/>
      <c r="H1883" s="1"/>
      <c r="I1883" s="1"/>
      <c r="K1883" s="1"/>
      <c r="L1883" s="1"/>
      <c r="M1883" s="1"/>
      <c r="R1883" s="1"/>
      <c r="S1883" s="1"/>
      <c r="W1883" s="1"/>
      <c r="X1883" s="1"/>
      <c r="Y1883" s="1"/>
    </row>
    <row r="1884" spans="4:25">
      <c r="D1884" s="1"/>
      <c r="E1884" s="1"/>
      <c r="F1884" s="1"/>
      <c r="G1884" s="1"/>
      <c r="H1884" s="1"/>
      <c r="I1884" s="1"/>
      <c r="K1884" s="1"/>
      <c r="L1884" s="1"/>
      <c r="M1884" s="1"/>
      <c r="R1884" s="1"/>
      <c r="S1884" s="1"/>
      <c r="W1884" s="1"/>
      <c r="X1884" s="1"/>
      <c r="Y1884" s="1"/>
    </row>
    <row r="1885" spans="4:25">
      <c r="D1885" s="1"/>
      <c r="E1885" s="1"/>
      <c r="F1885" s="1"/>
      <c r="G1885" s="1"/>
      <c r="H1885" s="1"/>
      <c r="I1885" s="1"/>
      <c r="K1885" s="1"/>
      <c r="L1885" s="1"/>
      <c r="M1885" s="1"/>
      <c r="R1885" s="1"/>
      <c r="S1885" s="1"/>
      <c r="W1885" s="1"/>
      <c r="X1885" s="1"/>
      <c r="Y1885" s="1"/>
    </row>
    <row r="1886" spans="4:25">
      <c r="D1886" s="1"/>
      <c r="E1886" s="1"/>
      <c r="F1886" s="1"/>
      <c r="G1886" s="1"/>
      <c r="H1886" s="1"/>
      <c r="I1886" s="1"/>
      <c r="K1886" s="1"/>
      <c r="L1886" s="1"/>
      <c r="M1886" s="1"/>
      <c r="R1886" s="1"/>
      <c r="S1886" s="1"/>
      <c r="W1886" s="1"/>
      <c r="X1886" s="1"/>
      <c r="Y1886" s="1"/>
    </row>
    <row r="1887" spans="4:25">
      <c r="D1887" s="1"/>
      <c r="E1887" s="1"/>
      <c r="F1887" s="1"/>
      <c r="G1887" s="1"/>
      <c r="H1887" s="1"/>
      <c r="I1887" s="1"/>
      <c r="K1887" s="1"/>
      <c r="L1887" s="1"/>
      <c r="M1887" s="1"/>
      <c r="R1887" s="1"/>
      <c r="S1887" s="1"/>
      <c r="W1887" s="1"/>
      <c r="X1887" s="1"/>
      <c r="Y1887" s="1"/>
    </row>
    <row r="1888" spans="4:25">
      <c r="D1888" s="1"/>
      <c r="E1888" s="1"/>
      <c r="F1888" s="1"/>
      <c r="G1888" s="1"/>
      <c r="H1888" s="1"/>
      <c r="I1888" s="1"/>
      <c r="K1888" s="1"/>
      <c r="L1888" s="1"/>
      <c r="M1888" s="1"/>
      <c r="R1888" s="1"/>
      <c r="S1888" s="1"/>
      <c r="W1888" s="1"/>
      <c r="X1888" s="1"/>
      <c r="Y1888" s="1"/>
    </row>
    <row r="1889" spans="4:25">
      <c r="D1889" s="1"/>
      <c r="E1889" s="1"/>
      <c r="F1889" s="1"/>
      <c r="G1889" s="1"/>
      <c r="H1889" s="1"/>
      <c r="I1889" s="1"/>
      <c r="K1889" s="1"/>
      <c r="L1889" s="1"/>
      <c r="M1889" s="1"/>
      <c r="R1889" s="1"/>
      <c r="S1889" s="1"/>
      <c r="W1889" s="1"/>
      <c r="X1889" s="1"/>
      <c r="Y1889" s="1"/>
    </row>
    <row r="1890" spans="4:25">
      <c r="D1890" s="1"/>
      <c r="E1890" s="1"/>
      <c r="F1890" s="1"/>
      <c r="G1890" s="1"/>
      <c r="H1890" s="1"/>
      <c r="I1890" s="1"/>
      <c r="K1890" s="1"/>
      <c r="L1890" s="1"/>
      <c r="M1890" s="1"/>
      <c r="R1890" s="1"/>
      <c r="S1890" s="1"/>
      <c r="W1890" s="1"/>
      <c r="X1890" s="1"/>
      <c r="Y1890" s="1"/>
    </row>
    <row r="1891" spans="4:25">
      <c r="D1891" s="1"/>
      <c r="E1891" s="1"/>
      <c r="F1891" s="1"/>
      <c r="G1891" s="1"/>
      <c r="H1891" s="1"/>
      <c r="I1891" s="1"/>
      <c r="K1891" s="1"/>
      <c r="L1891" s="1"/>
      <c r="M1891" s="1"/>
      <c r="R1891" s="1"/>
      <c r="S1891" s="1"/>
      <c r="W1891" s="1"/>
      <c r="X1891" s="1"/>
      <c r="Y1891" s="1"/>
    </row>
    <row r="1892" spans="4:25">
      <c r="D1892" s="1"/>
      <c r="E1892" s="1"/>
      <c r="F1892" s="1"/>
      <c r="G1892" s="1"/>
      <c r="H1892" s="1"/>
      <c r="I1892" s="1"/>
      <c r="K1892" s="1"/>
      <c r="L1892" s="1"/>
      <c r="M1892" s="1"/>
      <c r="R1892" s="1"/>
      <c r="S1892" s="1"/>
      <c r="W1892" s="1"/>
      <c r="X1892" s="1"/>
      <c r="Y1892" s="1"/>
    </row>
    <row r="1893" spans="4:25">
      <c r="D1893" s="1"/>
      <c r="E1893" s="1"/>
      <c r="F1893" s="1"/>
      <c r="G1893" s="1"/>
      <c r="H1893" s="1"/>
      <c r="I1893" s="1"/>
      <c r="K1893" s="1"/>
      <c r="L1893" s="1"/>
      <c r="M1893" s="1"/>
      <c r="R1893" s="1"/>
      <c r="S1893" s="1"/>
      <c r="W1893" s="1"/>
      <c r="X1893" s="1"/>
      <c r="Y1893" s="1"/>
    </row>
    <row r="1894" spans="4:25">
      <c r="D1894" s="1"/>
      <c r="E1894" s="1"/>
      <c r="F1894" s="1"/>
      <c r="G1894" s="1"/>
      <c r="H1894" s="1"/>
      <c r="I1894" s="1"/>
      <c r="K1894" s="1"/>
      <c r="L1894" s="1"/>
      <c r="M1894" s="1"/>
      <c r="R1894" s="1"/>
      <c r="S1894" s="1"/>
      <c r="W1894" s="1"/>
      <c r="X1894" s="1"/>
      <c r="Y1894" s="1"/>
    </row>
    <row r="1895" spans="4:25">
      <c r="D1895" s="1"/>
      <c r="E1895" s="1"/>
      <c r="F1895" s="1"/>
      <c r="G1895" s="1"/>
      <c r="H1895" s="1"/>
      <c r="I1895" s="1"/>
      <c r="K1895" s="1"/>
      <c r="L1895" s="1"/>
      <c r="M1895" s="1"/>
      <c r="R1895" s="1"/>
      <c r="S1895" s="1"/>
      <c r="W1895" s="1"/>
      <c r="X1895" s="1"/>
      <c r="Y1895" s="1"/>
    </row>
    <row r="1896" spans="4:25">
      <c r="D1896" s="1"/>
      <c r="E1896" s="1"/>
      <c r="F1896" s="1"/>
      <c r="G1896" s="1"/>
      <c r="H1896" s="1"/>
      <c r="I1896" s="1"/>
      <c r="K1896" s="1"/>
      <c r="L1896" s="1"/>
      <c r="M1896" s="1"/>
      <c r="R1896" s="1"/>
      <c r="S1896" s="1"/>
      <c r="W1896" s="1"/>
      <c r="X1896" s="1"/>
      <c r="Y1896" s="1"/>
    </row>
    <row r="1897" spans="4:25">
      <c r="D1897" s="1"/>
      <c r="E1897" s="1"/>
      <c r="F1897" s="1"/>
      <c r="G1897" s="1"/>
      <c r="H1897" s="1"/>
      <c r="I1897" s="1"/>
      <c r="K1897" s="1"/>
      <c r="L1897" s="1"/>
      <c r="M1897" s="1"/>
      <c r="R1897" s="1"/>
      <c r="S1897" s="1"/>
      <c r="W1897" s="1"/>
      <c r="X1897" s="1"/>
      <c r="Y1897" s="1"/>
    </row>
    <row r="1898" spans="4:25">
      <c r="D1898" s="1"/>
      <c r="E1898" s="1"/>
      <c r="F1898" s="1"/>
      <c r="G1898" s="1"/>
      <c r="H1898" s="1"/>
      <c r="I1898" s="1"/>
      <c r="K1898" s="1"/>
      <c r="L1898" s="1"/>
      <c r="M1898" s="1"/>
      <c r="R1898" s="1"/>
      <c r="S1898" s="1"/>
      <c r="W1898" s="1"/>
      <c r="X1898" s="1"/>
      <c r="Y1898" s="1"/>
    </row>
    <row r="1899" spans="4:25">
      <c r="D1899" s="1"/>
      <c r="E1899" s="1"/>
      <c r="F1899" s="1"/>
      <c r="G1899" s="1"/>
      <c r="H1899" s="1"/>
      <c r="I1899" s="1"/>
      <c r="K1899" s="1"/>
      <c r="L1899" s="1"/>
      <c r="M1899" s="1"/>
      <c r="R1899" s="1"/>
      <c r="S1899" s="1"/>
      <c r="W1899" s="1"/>
      <c r="X1899" s="1"/>
      <c r="Y1899" s="1"/>
    </row>
    <row r="1900" spans="4:25">
      <c r="D1900" s="1"/>
      <c r="E1900" s="1"/>
      <c r="F1900" s="1"/>
      <c r="G1900" s="1"/>
      <c r="H1900" s="1"/>
      <c r="I1900" s="1"/>
      <c r="K1900" s="1"/>
      <c r="L1900" s="1"/>
      <c r="M1900" s="1"/>
      <c r="R1900" s="1"/>
      <c r="S1900" s="1"/>
      <c r="W1900" s="1"/>
      <c r="X1900" s="1"/>
      <c r="Y1900" s="1"/>
    </row>
    <row r="1901" spans="4:25">
      <c r="D1901" s="1"/>
      <c r="E1901" s="1"/>
      <c r="F1901" s="1"/>
      <c r="G1901" s="1"/>
      <c r="H1901" s="1"/>
      <c r="I1901" s="1"/>
      <c r="K1901" s="1"/>
      <c r="L1901" s="1"/>
      <c r="M1901" s="1"/>
      <c r="R1901" s="1"/>
      <c r="S1901" s="1"/>
      <c r="W1901" s="1"/>
      <c r="X1901" s="1"/>
      <c r="Y1901" s="1"/>
    </row>
    <row r="1902" spans="4:25">
      <c r="D1902" s="1"/>
      <c r="E1902" s="1"/>
      <c r="F1902" s="1"/>
      <c r="G1902" s="1"/>
      <c r="H1902" s="1"/>
      <c r="I1902" s="1"/>
      <c r="K1902" s="1"/>
      <c r="L1902" s="1"/>
      <c r="M1902" s="1"/>
      <c r="R1902" s="1"/>
      <c r="S1902" s="1"/>
      <c r="W1902" s="1"/>
      <c r="X1902" s="1"/>
      <c r="Y1902" s="1"/>
    </row>
    <row r="1903" spans="4:25">
      <c r="D1903" s="1"/>
      <c r="E1903" s="1"/>
      <c r="F1903" s="1"/>
      <c r="G1903" s="1"/>
      <c r="H1903" s="1"/>
      <c r="I1903" s="1"/>
      <c r="K1903" s="1"/>
      <c r="L1903" s="1"/>
      <c r="M1903" s="1"/>
      <c r="R1903" s="1"/>
      <c r="S1903" s="1"/>
      <c r="W1903" s="1"/>
      <c r="X1903" s="1"/>
      <c r="Y1903" s="1"/>
    </row>
    <row r="1904" spans="4:25">
      <c r="D1904" s="1"/>
      <c r="E1904" s="1"/>
      <c r="F1904" s="1"/>
      <c r="G1904" s="1"/>
      <c r="H1904" s="1"/>
      <c r="I1904" s="1"/>
      <c r="K1904" s="1"/>
      <c r="L1904" s="1"/>
      <c r="M1904" s="1"/>
      <c r="R1904" s="1"/>
      <c r="S1904" s="1"/>
      <c r="W1904" s="1"/>
      <c r="X1904" s="1"/>
      <c r="Y1904" s="1"/>
    </row>
    <row r="1905" spans="4:25">
      <c r="D1905" s="1"/>
      <c r="E1905" s="1"/>
      <c r="F1905" s="1"/>
      <c r="G1905" s="1"/>
      <c r="H1905" s="1"/>
      <c r="I1905" s="1"/>
      <c r="K1905" s="1"/>
      <c r="L1905" s="1"/>
      <c r="M1905" s="1"/>
      <c r="R1905" s="1"/>
      <c r="S1905" s="1"/>
      <c r="W1905" s="1"/>
      <c r="X1905" s="1"/>
      <c r="Y1905" s="1"/>
    </row>
    <row r="1906" spans="4:25">
      <c r="D1906" s="1"/>
      <c r="E1906" s="1"/>
      <c r="F1906" s="1"/>
      <c r="G1906" s="1"/>
      <c r="H1906" s="1"/>
      <c r="I1906" s="1"/>
      <c r="K1906" s="1"/>
      <c r="L1906" s="1"/>
      <c r="M1906" s="1"/>
      <c r="R1906" s="1"/>
      <c r="S1906" s="1"/>
      <c r="W1906" s="1"/>
      <c r="X1906" s="1"/>
      <c r="Y1906" s="1"/>
    </row>
    <row r="1907" spans="4:25">
      <c r="D1907" s="1"/>
      <c r="E1907" s="1"/>
      <c r="F1907" s="1"/>
      <c r="G1907" s="1"/>
      <c r="H1907" s="1"/>
      <c r="I1907" s="1"/>
      <c r="K1907" s="1"/>
      <c r="L1907" s="1"/>
      <c r="M1907" s="1"/>
      <c r="R1907" s="1"/>
      <c r="S1907" s="1"/>
      <c r="W1907" s="1"/>
      <c r="X1907" s="1"/>
      <c r="Y1907" s="1"/>
    </row>
    <row r="1908" spans="4:25">
      <c r="D1908" s="1"/>
      <c r="E1908" s="1"/>
      <c r="F1908" s="1"/>
      <c r="G1908" s="1"/>
      <c r="H1908" s="1"/>
      <c r="I1908" s="1"/>
      <c r="K1908" s="1"/>
      <c r="L1908" s="1"/>
      <c r="M1908" s="1"/>
      <c r="R1908" s="1"/>
      <c r="S1908" s="1"/>
      <c r="W1908" s="1"/>
      <c r="X1908" s="1"/>
      <c r="Y1908" s="1"/>
    </row>
    <row r="1909" spans="4:25">
      <c r="D1909" s="1"/>
      <c r="E1909" s="1"/>
      <c r="F1909" s="1"/>
      <c r="G1909" s="1"/>
      <c r="H1909" s="1"/>
      <c r="I1909" s="1"/>
      <c r="K1909" s="1"/>
      <c r="L1909" s="1"/>
      <c r="M1909" s="1"/>
      <c r="R1909" s="1"/>
      <c r="S1909" s="1"/>
      <c r="W1909" s="1"/>
      <c r="X1909" s="1"/>
      <c r="Y1909" s="1"/>
    </row>
    <row r="1910" spans="4:25">
      <c r="D1910" s="1"/>
      <c r="E1910" s="1"/>
      <c r="F1910" s="1"/>
      <c r="G1910" s="1"/>
      <c r="H1910" s="1"/>
      <c r="I1910" s="1"/>
      <c r="K1910" s="1"/>
      <c r="L1910" s="1"/>
      <c r="M1910" s="1"/>
      <c r="R1910" s="1"/>
      <c r="S1910" s="1"/>
      <c r="W1910" s="1"/>
      <c r="X1910" s="1"/>
      <c r="Y1910" s="1"/>
    </row>
    <row r="1911" spans="4:25">
      <c r="D1911" s="1"/>
      <c r="E1911" s="1"/>
      <c r="F1911" s="1"/>
      <c r="G1911" s="1"/>
      <c r="H1911" s="1"/>
      <c r="I1911" s="1"/>
      <c r="K1911" s="1"/>
      <c r="L1911" s="1"/>
      <c r="M1911" s="1"/>
      <c r="R1911" s="1"/>
      <c r="S1911" s="1"/>
      <c r="W1911" s="1"/>
      <c r="X1911" s="1"/>
      <c r="Y1911" s="1"/>
    </row>
    <row r="1912" spans="4:25">
      <c r="D1912" s="1"/>
      <c r="E1912" s="1"/>
      <c r="F1912" s="1"/>
      <c r="G1912" s="1"/>
      <c r="H1912" s="1"/>
      <c r="I1912" s="1"/>
      <c r="K1912" s="1"/>
      <c r="L1912" s="1"/>
      <c r="M1912" s="1"/>
      <c r="R1912" s="1"/>
      <c r="S1912" s="1"/>
      <c r="W1912" s="1"/>
      <c r="X1912" s="1"/>
      <c r="Y1912" s="1"/>
    </row>
    <row r="1913" spans="4:25">
      <c r="D1913" s="1"/>
      <c r="E1913" s="1"/>
      <c r="F1913" s="1"/>
      <c r="G1913" s="1"/>
      <c r="H1913" s="1"/>
      <c r="I1913" s="1"/>
      <c r="K1913" s="1"/>
      <c r="L1913" s="1"/>
      <c r="M1913" s="1"/>
      <c r="R1913" s="1"/>
      <c r="S1913" s="1"/>
      <c r="W1913" s="1"/>
      <c r="X1913" s="1"/>
      <c r="Y1913" s="1"/>
    </row>
    <row r="1914" spans="4:25">
      <c r="D1914" s="1"/>
      <c r="E1914" s="1"/>
      <c r="F1914" s="1"/>
      <c r="G1914" s="1"/>
      <c r="H1914" s="1"/>
      <c r="I1914" s="1"/>
      <c r="K1914" s="1"/>
      <c r="L1914" s="1"/>
      <c r="M1914" s="1"/>
      <c r="R1914" s="1"/>
      <c r="S1914" s="1"/>
      <c r="W1914" s="1"/>
      <c r="X1914" s="1"/>
      <c r="Y1914" s="1"/>
    </row>
    <row r="1915" spans="4:25">
      <c r="D1915" s="1"/>
      <c r="E1915" s="1"/>
      <c r="F1915" s="1"/>
      <c r="G1915" s="1"/>
      <c r="H1915" s="1"/>
      <c r="I1915" s="1"/>
      <c r="K1915" s="1"/>
      <c r="L1915" s="1"/>
      <c r="M1915" s="1"/>
      <c r="R1915" s="1"/>
      <c r="S1915" s="1"/>
      <c r="W1915" s="1"/>
      <c r="X1915" s="1"/>
      <c r="Y1915" s="1"/>
    </row>
    <row r="1916" spans="4:25">
      <c r="D1916" s="1"/>
      <c r="E1916" s="1"/>
      <c r="F1916" s="1"/>
      <c r="G1916" s="1"/>
      <c r="H1916" s="1"/>
      <c r="I1916" s="1"/>
      <c r="K1916" s="1"/>
      <c r="L1916" s="1"/>
      <c r="M1916" s="1"/>
      <c r="R1916" s="1"/>
      <c r="S1916" s="1"/>
      <c r="W1916" s="1"/>
      <c r="X1916" s="1"/>
      <c r="Y1916" s="1"/>
    </row>
    <row r="1917" spans="4:25">
      <c r="D1917" s="1"/>
      <c r="E1917" s="1"/>
      <c r="F1917" s="1"/>
      <c r="G1917" s="1"/>
      <c r="H1917" s="1"/>
      <c r="I1917" s="1"/>
      <c r="K1917" s="1"/>
      <c r="L1917" s="1"/>
      <c r="M1917" s="1"/>
      <c r="R1917" s="1"/>
      <c r="S1917" s="1"/>
      <c r="W1917" s="1"/>
      <c r="X1917" s="1"/>
      <c r="Y1917" s="1"/>
    </row>
    <row r="1918" spans="4:25">
      <c r="D1918" s="1"/>
      <c r="E1918" s="1"/>
      <c r="F1918" s="1"/>
      <c r="G1918" s="1"/>
      <c r="H1918" s="1"/>
      <c r="I1918" s="1"/>
      <c r="K1918" s="1"/>
      <c r="L1918" s="1"/>
      <c r="M1918" s="1"/>
      <c r="R1918" s="1"/>
      <c r="S1918" s="1"/>
      <c r="W1918" s="1"/>
      <c r="X1918" s="1"/>
      <c r="Y1918" s="1"/>
    </row>
    <row r="1919" spans="4:25">
      <c r="D1919" s="1"/>
      <c r="E1919" s="1"/>
      <c r="F1919" s="1"/>
      <c r="G1919" s="1"/>
      <c r="H1919" s="1"/>
      <c r="I1919" s="1"/>
      <c r="K1919" s="1"/>
      <c r="L1919" s="1"/>
      <c r="M1919" s="1"/>
      <c r="R1919" s="1"/>
      <c r="S1919" s="1"/>
      <c r="W1919" s="1"/>
      <c r="X1919" s="1"/>
      <c r="Y1919" s="1"/>
    </row>
    <row r="1920" spans="4:25">
      <c r="D1920" s="1"/>
      <c r="E1920" s="1"/>
      <c r="F1920" s="1"/>
      <c r="G1920" s="1"/>
      <c r="H1920" s="1"/>
      <c r="I1920" s="1"/>
      <c r="K1920" s="1"/>
      <c r="L1920" s="1"/>
      <c r="M1920" s="1"/>
      <c r="R1920" s="1"/>
      <c r="S1920" s="1"/>
      <c r="W1920" s="1"/>
      <c r="X1920" s="1"/>
      <c r="Y1920" s="1"/>
    </row>
    <row r="1921" spans="4:25">
      <c r="D1921" s="1"/>
      <c r="E1921" s="1"/>
      <c r="F1921" s="1"/>
      <c r="G1921" s="1"/>
      <c r="H1921" s="1"/>
      <c r="I1921" s="1"/>
      <c r="K1921" s="1"/>
      <c r="L1921" s="1"/>
      <c r="M1921" s="1"/>
      <c r="R1921" s="1"/>
      <c r="S1921" s="1"/>
      <c r="W1921" s="1"/>
      <c r="X1921" s="1"/>
      <c r="Y1921" s="1"/>
    </row>
    <row r="1922" spans="4:25">
      <c r="D1922" s="1"/>
      <c r="E1922" s="1"/>
      <c r="F1922" s="1"/>
      <c r="G1922" s="1"/>
      <c r="H1922" s="1"/>
      <c r="I1922" s="1"/>
      <c r="K1922" s="1"/>
      <c r="L1922" s="1"/>
      <c r="M1922" s="1"/>
      <c r="R1922" s="1"/>
      <c r="S1922" s="1"/>
      <c r="W1922" s="1"/>
      <c r="X1922" s="1"/>
      <c r="Y1922" s="1"/>
    </row>
    <row r="1923" spans="4:25">
      <c r="D1923" s="1"/>
      <c r="E1923" s="1"/>
      <c r="F1923" s="1"/>
      <c r="G1923" s="1"/>
      <c r="H1923" s="1"/>
      <c r="I1923" s="1"/>
      <c r="K1923" s="1"/>
      <c r="L1923" s="1"/>
      <c r="M1923" s="1"/>
      <c r="R1923" s="1"/>
      <c r="S1923" s="1"/>
      <c r="W1923" s="1"/>
      <c r="X1923" s="1"/>
      <c r="Y1923" s="1"/>
    </row>
    <row r="1924" spans="4:25">
      <c r="D1924" s="1"/>
      <c r="E1924" s="1"/>
      <c r="F1924" s="1"/>
      <c r="G1924" s="1"/>
      <c r="H1924" s="1"/>
      <c r="I1924" s="1"/>
      <c r="K1924" s="1"/>
      <c r="L1924" s="1"/>
      <c r="M1924" s="1"/>
      <c r="R1924" s="1"/>
      <c r="S1924" s="1"/>
      <c r="W1924" s="1"/>
      <c r="X1924" s="1"/>
      <c r="Y1924" s="1"/>
    </row>
    <row r="1925" spans="4:25">
      <c r="D1925" s="1"/>
      <c r="E1925" s="1"/>
      <c r="F1925" s="1"/>
      <c r="G1925" s="1"/>
      <c r="H1925" s="1"/>
      <c r="I1925" s="1"/>
      <c r="K1925" s="1"/>
      <c r="L1925" s="1"/>
      <c r="M1925" s="1"/>
      <c r="R1925" s="1"/>
      <c r="S1925" s="1"/>
      <c r="W1925" s="1"/>
      <c r="X1925" s="1"/>
      <c r="Y1925" s="1"/>
    </row>
    <row r="1926" spans="4:25">
      <c r="D1926" s="1"/>
      <c r="E1926" s="1"/>
      <c r="F1926" s="1"/>
      <c r="G1926" s="1"/>
      <c r="H1926" s="1"/>
      <c r="I1926" s="1"/>
      <c r="K1926" s="1"/>
      <c r="L1926" s="1"/>
      <c r="M1926" s="1"/>
      <c r="R1926" s="1"/>
      <c r="S1926" s="1"/>
      <c r="W1926" s="1"/>
      <c r="X1926" s="1"/>
      <c r="Y1926" s="1"/>
    </row>
    <row r="1927" spans="4:25">
      <c r="D1927" s="1"/>
      <c r="E1927" s="1"/>
      <c r="F1927" s="1"/>
      <c r="G1927" s="1"/>
      <c r="H1927" s="1"/>
      <c r="I1927" s="1"/>
      <c r="K1927" s="1"/>
      <c r="L1927" s="1"/>
      <c r="M1927" s="1"/>
      <c r="R1927" s="1"/>
      <c r="S1927" s="1"/>
      <c r="W1927" s="1"/>
      <c r="X1927" s="1"/>
      <c r="Y1927" s="1"/>
    </row>
    <row r="1928" spans="4:25">
      <c r="D1928" s="1"/>
      <c r="E1928" s="1"/>
      <c r="F1928" s="1"/>
      <c r="G1928" s="1"/>
      <c r="H1928" s="1"/>
      <c r="I1928" s="1"/>
      <c r="K1928" s="1"/>
      <c r="L1928" s="1"/>
      <c r="M1928" s="1"/>
      <c r="R1928" s="1"/>
      <c r="S1928" s="1"/>
      <c r="W1928" s="1"/>
      <c r="X1928" s="1"/>
      <c r="Y1928" s="1"/>
    </row>
    <row r="1929" spans="4:25">
      <c r="D1929" s="1"/>
      <c r="E1929" s="1"/>
      <c r="F1929" s="1"/>
      <c r="G1929" s="1"/>
      <c r="H1929" s="1"/>
      <c r="I1929" s="1"/>
      <c r="K1929" s="1"/>
      <c r="L1929" s="1"/>
      <c r="M1929" s="1"/>
      <c r="R1929" s="1"/>
      <c r="S1929" s="1"/>
      <c r="W1929" s="1"/>
      <c r="X1929" s="1"/>
      <c r="Y1929" s="1"/>
    </row>
    <row r="1930" spans="4:25">
      <c r="D1930" s="1"/>
      <c r="E1930" s="1"/>
      <c r="F1930" s="1"/>
      <c r="G1930" s="1"/>
      <c r="H1930" s="1"/>
      <c r="I1930" s="1"/>
      <c r="K1930" s="1"/>
      <c r="L1930" s="1"/>
      <c r="M1930" s="1"/>
      <c r="R1930" s="1"/>
      <c r="S1930" s="1"/>
      <c r="W1930" s="1"/>
      <c r="X1930" s="1"/>
      <c r="Y1930" s="1"/>
    </row>
    <row r="1931" spans="4:25">
      <c r="D1931" s="1"/>
      <c r="E1931" s="1"/>
      <c r="F1931" s="1"/>
      <c r="G1931" s="1"/>
      <c r="H1931" s="1"/>
      <c r="I1931" s="1"/>
      <c r="K1931" s="1"/>
      <c r="L1931" s="1"/>
      <c r="M1931" s="1"/>
      <c r="R1931" s="1"/>
      <c r="S1931" s="1"/>
      <c r="W1931" s="1"/>
      <c r="X1931" s="1"/>
      <c r="Y1931" s="1"/>
    </row>
    <row r="1932" spans="4:25">
      <c r="D1932" s="1"/>
      <c r="E1932" s="1"/>
      <c r="F1932" s="1"/>
      <c r="G1932" s="1"/>
      <c r="H1932" s="1"/>
      <c r="I1932" s="1"/>
      <c r="K1932" s="1"/>
      <c r="L1932" s="1"/>
      <c r="M1932" s="1"/>
      <c r="R1932" s="1"/>
      <c r="S1932" s="1"/>
      <c r="W1932" s="1"/>
      <c r="X1932" s="1"/>
      <c r="Y1932" s="1"/>
    </row>
    <row r="1933" spans="4:25">
      <c r="D1933" s="1"/>
      <c r="E1933" s="1"/>
      <c r="F1933" s="1"/>
      <c r="G1933" s="1"/>
      <c r="H1933" s="1"/>
      <c r="I1933" s="1"/>
      <c r="K1933" s="1"/>
      <c r="L1933" s="1"/>
      <c r="M1933" s="1"/>
      <c r="R1933" s="1"/>
      <c r="S1933" s="1"/>
      <c r="W1933" s="1"/>
      <c r="X1933" s="1"/>
      <c r="Y1933" s="1"/>
    </row>
    <row r="1934" spans="4:25">
      <c r="D1934" s="1"/>
      <c r="E1934" s="1"/>
      <c r="F1934" s="1"/>
      <c r="G1934" s="1"/>
      <c r="H1934" s="1"/>
      <c r="I1934" s="1"/>
      <c r="K1934" s="1"/>
      <c r="L1934" s="1"/>
      <c r="M1934" s="1"/>
      <c r="R1934" s="1"/>
      <c r="S1934" s="1"/>
      <c r="W1934" s="1"/>
      <c r="X1934" s="1"/>
      <c r="Y1934" s="1"/>
    </row>
    <row r="1935" spans="4:25">
      <c r="D1935" s="1"/>
      <c r="E1935" s="1"/>
      <c r="F1935" s="1"/>
      <c r="G1935" s="1"/>
      <c r="H1935" s="1"/>
      <c r="I1935" s="1"/>
      <c r="K1935" s="1"/>
      <c r="L1935" s="1"/>
      <c r="M1935" s="1"/>
      <c r="R1935" s="1"/>
      <c r="S1935" s="1"/>
      <c r="W1935" s="1"/>
      <c r="X1935" s="1"/>
      <c r="Y1935" s="1"/>
    </row>
    <row r="1936" spans="4:25">
      <c r="D1936" s="1"/>
      <c r="E1936" s="1"/>
      <c r="F1936" s="1"/>
      <c r="G1936" s="1"/>
      <c r="H1936" s="1"/>
      <c r="I1936" s="1"/>
      <c r="K1936" s="1"/>
      <c r="L1936" s="1"/>
      <c r="M1936" s="1"/>
      <c r="R1936" s="1"/>
      <c r="S1936" s="1"/>
      <c r="W1936" s="1"/>
      <c r="X1936" s="1"/>
      <c r="Y1936" s="1"/>
    </row>
    <row r="1937" spans="4:25">
      <c r="D1937" s="1"/>
      <c r="E1937" s="1"/>
      <c r="F1937" s="1"/>
      <c r="G1937" s="1"/>
      <c r="H1937" s="1"/>
      <c r="I1937" s="1"/>
      <c r="K1937" s="1"/>
      <c r="L1937" s="1"/>
      <c r="M1937" s="1"/>
      <c r="R1937" s="1"/>
      <c r="S1937" s="1"/>
      <c r="W1937" s="1"/>
      <c r="X1937" s="1"/>
      <c r="Y1937" s="1"/>
    </row>
    <row r="1938" spans="4:25">
      <c r="D1938" s="1"/>
      <c r="E1938" s="1"/>
      <c r="F1938" s="1"/>
      <c r="G1938" s="1"/>
      <c r="H1938" s="1"/>
      <c r="I1938" s="1"/>
      <c r="K1938" s="1"/>
      <c r="L1938" s="1"/>
      <c r="M1938" s="1"/>
      <c r="R1938" s="1"/>
      <c r="S1938" s="1"/>
      <c r="W1938" s="1"/>
      <c r="X1938" s="1"/>
      <c r="Y1938" s="1"/>
    </row>
    <row r="1939" spans="4:25">
      <c r="D1939" s="1"/>
      <c r="E1939" s="1"/>
      <c r="F1939" s="1"/>
      <c r="G1939" s="1"/>
      <c r="H1939" s="1"/>
      <c r="I1939" s="1"/>
      <c r="K1939" s="1"/>
      <c r="L1939" s="1"/>
      <c r="M1939" s="1"/>
      <c r="R1939" s="1"/>
      <c r="S1939" s="1"/>
      <c r="W1939" s="1"/>
      <c r="X1939" s="1"/>
      <c r="Y1939" s="1"/>
    </row>
    <row r="1940" spans="4:25">
      <c r="D1940" s="1"/>
      <c r="E1940" s="1"/>
      <c r="F1940" s="1"/>
      <c r="G1940" s="1"/>
      <c r="H1940" s="1"/>
      <c r="I1940" s="1"/>
      <c r="K1940" s="1"/>
      <c r="L1940" s="1"/>
      <c r="M1940" s="1"/>
      <c r="R1940" s="1"/>
      <c r="S1940" s="1"/>
      <c r="W1940" s="1"/>
      <c r="X1940" s="1"/>
      <c r="Y1940" s="1"/>
    </row>
    <row r="1941" spans="4:25">
      <c r="D1941" s="1"/>
      <c r="E1941" s="1"/>
      <c r="F1941" s="1"/>
      <c r="G1941" s="1"/>
      <c r="H1941" s="1"/>
      <c r="I1941" s="1"/>
      <c r="K1941" s="1"/>
      <c r="L1941" s="1"/>
      <c r="M1941" s="1"/>
      <c r="R1941" s="1"/>
      <c r="S1941" s="1"/>
      <c r="W1941" s="1"/>
      <c r="X1941" s="1"/>
      <c r="Y1941" s="1"/>
    </row>
    <row r="1942" spans="4:25">
      <c r="D1942" s="1"/>
      <c r="E1942" s="1"/>
      <c r="F1942" s="1"/>
      <c r="G1942" s="1"/>
      <c r="H1942" s="1"/>
      <c r="I1942" s="1"/>
      <c r="K1942" s="1"/>
      <c r="L1942" s="1"/>
      <c r="M1942" s="1"/>
      <c r="R1942" s="1"/>
      <c r="S1942" s="1"/>
      <c r="W1942" s="1"/>
      <c r="X1942" s="1"/>
      <c r="Y1942" s="1"/>
    </row>
    <row r="1943" spans="4:25">
      <c r="D1943" s="1"/>
      <c r="E1943" s="1"/>
      <c r="F1943" s="1"/>
      <c r="G1943" s="1"/>
      <c r="H1943" s="1"/>
      <c r="I1943" s="1"/>
      <c r="K1943" s="1"/>
      <c r="L1943" s="1"/>
      <c r="M1943" s="1"/>
      <c r="R1943" s="1"/>
      <c r="S1943" s="1"/>
      <c r="W1943" s="1"/>
      <c r="X1943" s="1"/>
      <c r="Y1943" s="1"/>
    </row>
    <row r="1944" spans="4:25">
      <c r="D1944" s="1"/>
      <c r="E1944" s="1"/>
      <c r="F1944" s="1"/>
      <c r="G1944" s="1"/>
      <c r="H1944" s="1"/>
      <c r="I1944" s="1"/>
      <c r="K1944" s="1"/>
      <c r="L1944" s="1"/>
      <c r="M1944" s="1"/>
      <c r="R1944" s="1"/>
      <c r="S1944" s="1"/>
      <c r="W1944" s="1"/>
      <c r="X1944" s="1"/>
      <c r="Y1944" s="1"/>
    </row>
    <row r="1945" spans="4:25">
      <c r="D1945" s="1"/>
      <c r="E1945" s="1"/>
      <c r="F1945" s="1"/>
      <c r="G1945" s="1"/>
      <c r="H1945" s="1"/>
      <c r="I1945" s="1"/>
      <c r="K1945" s="1"/>
      <c r="L1945" s="1"/>
      <c r="M1945" s="1"/>
      <c r="R1945" s="1"/>
      <c r="S1945" s="1"/>
      <c r="W1945" s="1"/>
      <c r="X1945" s="1"/>
      <c r="Y1945" s="1"/>
    </row>
    <row r="1946" spans="4:25">
      <c r="D1946" s="1"/>
      <c r="E1946" s="1"/>
      <c r="F1946" s="1"/>
      <c r="G1946" s="1"/>
      <c r="H1946" s="1"/>
      <c r="I1946" s="1"/>
      <c r="K1946" s="1"/>
      <c r="L1946" s="1"/>
      <c r="M1946" s="1"/>
      <c r="R1946" s="1"/>
      <c r="S1946" s="1"/>
      <c r="W1946" s="1"/>
      <c r="X1946" s="1"/>
      <c r="Y1946" s="1"/>
    </row>
    <row r="1947" spans="4:25">
      <c r="D1947" s="1"/>
      <c r="E1947" s="1"/>
      <c r="F1947" s="1"/>
      <c r="G1947" s="1"/>
      <c r="H1947" s="1"/>
      <c r="I1947" s="1"/>
      <c r="K1947" s="1"/>
      <c r="L1947" s="1"/>
      <c r="M1947" s="1"/>
      <c r="R1947" s="1"/>
      <c r="S1947" s="1"/>
      <c r="W1947" s="1"/>
      <c r="X1947" s="1"/>
      <c r="Y1947" s="1"/>
    </row>
    <row r="1948" spans="4:25">
      <c r="D1948" s="1"/>
      <c r="E1948" s="1"/>
      <c r="F1948" s="1"/>
      <c r="G1948" s="1"/>
      <c r="H1948" s="1"/>
      <c r="I1948" s="1"/>
      <c r="K1948" s="1"/>
      <c r="L1948" s="1"/>
      <c r="M1948" s="1"/>
      <c r="R1948" s="1"/>
      <c r="S1948" s="1"/>
      <c r="W1948" s="1"/>
      <c r="X1948" s="1"/>
      <c r="Y1948" s="1"/>
    </row>
    <row r="1949" spans="4:25">
      <c r="D1949" s="1"/>
      <c r="E1949" s="1"/>
      <c r="F1949" s="1"/>
      <c r="G1949" s="1"/>
      <c r="H1949" s="1"/>
      <c r="I1949" s="1"/>
      <c r="K1949" s="1"/>
      <c r="L1949" s="1"/>
      <c r="M1949" s="1"/>
      <c r="R1949" s="1"/>
      <c r="S1949" s="1"/>
      <c r="W1949" s="1"/>
      <c r="X1949" s="1"/>
      <c r="Y1949" s="1"/>
    </row>
    <row r="1950" spans="4:25">
      <c r="D1950" s="1"/>
      <c r="E1950" s="1"/>
      <c r="F1950" s="1"/>
      <c r="G1950" s="1"/>
      <c r="H1950" s="1"/>
      <c r="I1950" s="1"/>
      <c r="K1950" s="1"/>
      <c r="L1950" s="1"/>
      <c r="M1950" s="1"/>
      <c r="R1950" s="1"/>
      <c r="S1950" s="1"/>
      <c r="W1950" s="1"/>
      <c r="X1950" s="1"/>
      <c r="Y1950" s="1"/>
    </row>
    <row r="1951" spans="4:25">
      <c r="D1951" s="1"/>
      <c r="E1951" s="1"/>
      <c r="F1951" s="1"/>
      <c r="G1951" s="1"/>
      <c r="H1951" s="1"/>
      <c r="I1951" s="1"/>
      <c r="K1951" s="1"/>
      <c r="L1951" s="1"/>
      <c r="M1951" s="1"/>
      <c r="R1951" s="1"/>
      <c r="S1951" s="1"/>
      <c r="W1951" s="1"/>
      <c r="X1951" s="1"/>
      <c r="Y1951" s="1"/>
    </row>
    <row r="1952" spans="4:25">
      <c r="D1952" s="1"/>
      <c r="E1952" s="1"/>
      <c r="F1952" s="1"/>
      <c r="G1952" s="1"/>
      <c r="H1952" s="1"/>
      <c r="I1952" s="1"/>
      <c r="K1952" s="1"/>
      <c r="L1952" s="1"/>
      <c r="M1952" s="1"/>
      <c r="R1952" s="1"/>
      <c r="S1952" s="1"/>
      <c r="W1952" s="1"/>
      <c r="X1952" s="1"/>
      <c r="Y1952" s="1"/>
    </row>
    <row r="1953" spans="4:25">
      <c r="D1953" s="1"/>
      <c r="E1953" s="1"/>
      <c r="F1953" s="1"/>
      <c r="G1953" s="1"/>
      <c r="H1953" s="1"/>
      <c r="I1953" s="1"/>
      <c r="K1953" s="1"/>
      <c r="L1953" s="1"/>
      <c r="M1953" s="1"/>
      <c r="R1953" s="1"/>
      <c r="S1953" s="1"/>
      <c r="W1953" s="1"/>
      <c r="X1953" s="1"/>
      <c r="Y1953" s="1"/>
    </row>
    <row r="1954" spans="4:25">
      <c r="D1954" s="1"/>
      <c r="E1954" s="1"/>
      <c r="F1954" s="1"/>
      <c r="G1954" s="1"/>
      <c r="H1954" s="1"/>
      <c r="I1954" s="1"/>
      <c r="K1954" s="1"/>
      <c r="L1954" s="1"/>
      <c r="M1954" s="1"/>
      <c r="R1954" s="1"/>
      <c r="S1954" s="1"/>
      <c r="W1954" s="1"/>
      <c r="X1954" s="1"/>
      <c r="Y1954" s="1"/>
    </row>
    <row r="1955" spans="4:25">
      <c r="D1955" s="1"/>
      <c r="E1955" s="1"/>
      <c r="F1955" s="1"/>
      <c r="G1955" s="1"/>
      <c r="H1955" s="1"/>
      <c r="I1955" s="1"/>
      <c r="K1955" s="1"/>
      <c r="L1955" s="1"/>
      <c r="M1955" s="1"/>
      <c r="R1955" s="1"/>
      <c r="S1955" s="1"/>
      <c r="W1955" s="1"/>
      <c r="X1955" s="1"/>
      <c r="Y1955" s="1"/>
    </row>
    <row r="1956" spans="4:25">
      <c r="D1956" s="1"/>
      <c r="E1956" s="1"/>
      <c r="F1956" s="1"/>
      <c r="G1956" s="1"/>
      <c r="H1956" s="1"/>
      <c r="I1956" s="1"/>
      <c r="K1956" s="1"/>
      <c r="L1956" s="1"/>
      <c r="M1956" s="1"/>
      <c r="R1956" s="1"/>
      <c r="S1956" s="1"/>
      <c r="W1956" s="1"/>
      <c r="X1956" s="1"/>
      <c r="Y1956" s="1"/>
    </row>
    <row r="1957" spans="4:25">
      <c r="D1957" s="1"/>
      <c r="E1957" s="1"/>
      <c r="F1957" s="1"/>
      <c r="G1957" s="1"/>
      <c r="H1957" s="1"/>
      <c r="I1957" s="1"/>
      <c r="K1957" s="1"/>
      <c r="L1957" s="1"/>
      <c r="M1957" s="1"/>
      <c r="R1957" s="1"/>
      <c r="S1957" s="1"/>
      <c r="W1957" s="1"/>
      <c r="X1957" s="1"/>
      <c r="Y1957" s="1"/>
    </row>
    <row r="1958" spans="4:25">
      <c r="D1958" s="1"/>
      <c r="E1958" s="1"/>
      <c r="F1958" s="1"/>
      <c r="G1958" s="1"/>
      <c r="H1958" s="1"/>
      <c r="I1958" s="1"/>
      <c r="K1958" s="1"/>
      <c r="L1958" s="1"/>
      <c r="M1958" s="1"/>
      <c r="R1958" s="1"/>
      <c r="S1958" s="1"/>
      <c r="W1958" s="1"/>
      <c r="X1958" s="1"/>
      <c r="Y1958" s="1"/>
    </row>
    <row r="1959" spans="4:25">
      <c r="D1959" s="1"/>
      <c r="E1959" s="1"/>
      <c r="F1959" s="1"/>
      <c r="G1959" s="1"/>
      <c r="H1959" s="1"/>
      <c r="I1959" s="1"/>
      <c r="K1959" s="1"/>
      <c r="L1959" s="1"/>
      <c r="M1959" s="1"/>
      <c r="R1959" s="1"/>
      <c r="S1959" s="1"/>
      <c r="W1959" s="1"/>
      <c r="X1959" s="1"/>
      <c r="Y1959" s="1"/>
    </row>
    <row r="1960" spans="4:25">
      <c r="D1960" s="1"/>
      <c r="E1960" s="1"/>
      <c r="F1960" s="1"/>
      <c r="G1960" s="1"/>
      <c r="H1960" s="1"/>
      <c r="I1960" s="1"/>
      <c r="K1960" s="1"/>
      <c r="L1960" s="1"/>
      <c r="M1960" s="1"/>
      <c r="R1960" s="1"/>
      <c r="S1960" s="1"/>
      <c r="W1960" s="1"/>
      <c r="X1960" s="1"/>
      <c r="Y1960" s="1"/>
    </row>
    <row r="1961" spans="4:25">
      <c r="D1961" s="1"/>
      <c r="E1961" s="1"/>
      <c r="F1961" s="1"/>
      <c r="G1961" s="1"/>
      <c r="H1961" s="1"/>
      <c r="I1961" s="1"/>
      <c r="K1961" s="1"/>
      <c r="L1961" s="1"/>
      <c r="M1961" s="1"/>
      <c r="R1961" s="1"/>
      <c r="S1961" s="1"/>
      <c r="W1961" s="1"/>
      <c r="X1961" s="1"/>
      <c r="Y1961" s="1"/>
    </row>
    <row r="1962" spans="4:25">
      <c r="D1962" s="1"/>
      <c r="E1962" s="1"/>
      <c r="F1962" s="1"/>
      <c r="G1962" s="1"/>
      <c r="H1962" s="1"/>
      <c r="I1962" s="1"/>
      <c r="K1962" s="1"/>
      <c r="L1962" s="1"/>
      <c r="M1962" s="1"/>
      <c r="R1962" s="1"/>
      <c r="S1962" s="1"/>
      <c r="W1962" s="1"/>
      <c r="X1962" s="1"/>
      <c r="Y1962" s="1"/>
    </row>
    <row r="1963" spans="4:25">
      <c r="D1963" s="1"/>
      <c r="E1963" s="1"/>
      <c r="F1963" s="1"/>
      <c r="G1963" s="1"/>
      <c r="H1963" s="1"/>
      <c r="I1963" s="1"/>
      <c r="K1963" s="1"/>
      <c r="L1963" s="1"/>
      <c r="M1963" s="1"/>
      <c r="R1963" s="1"/>
      <c r="S1963" s="1"/>
      <c r="W1963" s="1"/>
      <c r="X1963" s="1"/>
      <c r="Y1963" s="1"/>
    </row>
    <row r="1964" spans="4:25">
      <c r="D1964" s="1"/>
      <c r="E1964" s="1"/>
      <c r="F1964" s="1"/>
      <c r="G1964" s="1"/>
      <c r="H1964" s="1"/>
      <c r="I1964" s="1"/>
      <c r="K1964" s="1"/>
      <c r="L1964" s="1"/>
      <c r="M1964" s="1"/>
      <c r="R1964" s="1"/>
      <c r="S1964" s="1"/>
      <c r="W1964" s="1"/>
      <c r="X1964" s="1"/>
      <c r="Y1964" s="1"/>
    </row>
    <row r="1965" spans="4:25">
      <c r="D1965" s="1"/>
      <c r="E1965" s="1"/>
      <c r="F1965" s="1"/>
      <c r="G1965" s="1"/>
      <c r="H1965" s="1"/>
      <c r="I1965" s="1"/>
      <c r="K1965" s="1"/>
      <c r="L1965" s="1"/>
      <c r="M1965" s="1"/>
      <c r="R1965" s="1"/>
      <c r="S1965" s="1"/>
      <c r="W1965" s="1"/>
      <c r="X1965" s="1"/>
      <c r="Y1965" s="1"/>
    </row>
    <row r="1966" spans="4:25">
      <c r="D1966" s="1"/>
      <c r="E1966" s="1"/>
      <c r="F1966" s="1"/>
      <c r="G1966" s="1"/>
      <c r="H1966" s="1"/>
      <c r="I1966" s="1"/>
      <c r="K1966" s="1"/>
      <c r="L1966" s="1"/>
      <c r="M1966" s="1"/>
      <c r="R1966" s="1"/>
      <c r="S1966" s="1"/>
      <c r="W1966" s="1"/>
      <c r="X1966" s="1"/>
      <c r="Y1966" s="1"/>
    </row>
    <row r="1967" spans="4:25">
      <c r="D1967" s="1"/>
      <c r="E1967" s="1"/>
      <c r="F1967" s="1"/>
      <c r="G1967" s="1"/>
      <c r="H1967" s="1"/>
      <c r="I1967" s="1"/>
      <c r="K1967" s="1"/>
      <c r="L1967" s="1"/>
      <c r="M1967" s="1"/>
      <c r="R1967" s="1"/>
      <c r="S1967" s="1"/>
      <c r="W1967" s="1"/>
      <c r="X1967" s="1"/>
      <c r="Y1967" s="1"/>
    </row>
    <row r="1968" spans="4:25">
      <c r="D1968" s="1"/>
      <c r="E1968" s="1"/>
      <c r="F1968" s="1"/>
      <c r="G1968" s="1"/>
      <c r="H1968" s="1"/>
      <c r="I1968" s="1"/>
      <c r="K1968" s="1"/>
      <c r="L1968" s="1"/>
      <c r="M1968" s="1"/>
      <c r="R1968" s="1"/>
      <c r="S1968" s="1"/>
      <c r="W1968" s="1"/>
      <c r="X1968" s="1"/>
      <c r="Y1968" s="1"/>
    </row>
    <row r="1969" spans="4:25">
      <c r="D1969" s="1"/>
      <c r="E1969" s="1"/>
      <c r="F1969" s="1"/>
      <c r="G1969" s="1"/>
      <c r="H1969" s="1"/>
      <c r="I1969" s="1"/>
      <c r="K1969" s="1"/>
      <c r="L1969" s="1"/>
      <c r="M1969" s="1"/>
      <c r="R1969" s="1"/>
      <c r="S1969" s="1"/>
      <c r="W1969" s="1"/>
      <c r="X1969" s="1"/>
      <c r="Y1969" s="1"/>
    </row>
    <row r="1970" spans="4:25">
      <c r="D1970" s="1"/>
      <c r="E1970" s="1"/>
      <c r="F1970" s="1"/>
      <c r="G1970" s="1"/>
      <c r="H1970" s="1"/>
      <c r="I1970" s="1"/>
      <c r="K1970" s="1"/>
      <c r="L1970" s="1"/>
      <c r="M1970" s="1"/>
      <c r="R1970" s="1"/>
      <c r="S1970" s="1"/>
      <c r="W1970" s="1"/>
      <c r="X1970" s="1"/>
      <c r="Y1970" s="1"/>
    </row>
    <row r="1971" spans="4:25">
      <c r="D1971" s="1"/>
      <c r="E1971" s="1"/>
      <c r="F1971" s="1"/>
      <c r="G1971" s="1"/>
      <c r="H1971" s="1"/>
      <c r="I1971" s="1"/>
      <c r="K1971" s="1"/>
      <c r="L1971" s="1"/>
      <c r="M1971" s="1"/>
      <c r="R1971" s="1"/>
      <c r="S1971" s="1"/>
      <c r="W1971" s="1"/>
      <c r="X1971" s="1"/>
      <c r="Y1971" s="1"/>
    </row>
    <row r="1972" spans="4:25">
      <c r="D1972" s="1"/>
      <c r="E1972" s="1"/>
      <c r="F1972" s="1"/>
      <c r="G1972" s="1"/>
      <c r="H1972" s="1"/>
      <c r="I1972" s="1"/>
      <c r="K1972" s="1"/>
      <c r="L1972" s="1"/>
      <c r="M1972" s="1"/>
      <c r="R1972" s="1"/>
      <c r="S1972" s="1"/>
      <c r="W1972" s="1"/>
      <c r="X1972" s="1"/>
      <c r="Y1972" s="1"/>
    </row>
    <row r="1973" spans="4:25">
      <c r="D1973" s="1"/>
      <c r="E1973" s="1"/>
      <c r="F1973" s="1"/>
      <c r="G1973" s="1"/>
      <c r="H1973" s="1"/>
      <c r="I1973" s="1"/>
      <c r="K1973" s="1"/>
      <c r="L1973" s="1"/>
      <c r="M1973" s="1"/>
      <c r="R1973" s="1"/>
      <c r="S1973" s="1"/>
      <c r="W1973" s="1"/>
      <c r="X1973" s="1"/>
      <c r="Y1973" s="1"/>
    </row>
    <row r="1974" spans="4:25">
      <c r="D1974" s="1"/>
      <c r="E1974" s="1"/>
      <c r="F1974" s="1"/>
      <c r="G1974" s="1"/>
      <c r="H1974" s="1"/>
      <c r="I1974" s="1"/>
      <c r="K1974" s="1"/>
      <c r="L1974" s="1"/>
      <c r="M1974" s="1"/>
      <c r="R1974" s="1"/>
      <c r="S1974" s="1"/>
      <c r="W1974" s="1"/>
      <c r="X1974" s="1"/>
      <c r="Y1974" s="1"/>
    </row>
    <row r="1975" spans="4:25">
      <c r="D1975" s="1"/>
      <c r="E1975" s="1"/>
      <c r="F1975" s="1"/>
      <c r="G1975" s="1"/>
      <c r="H1975" s="1"/>
      <c r="I1975" s="1"/>
      <c r="K1975" s="1"/>
      <c r="L1975" s="1"/>
      <c r="M1975" s="1"/>
      <c r="R1975" s="1"/>
      <c r="S1975" s="1"/>
      <c r="W1975" s="1"/>
      <c r="X1975" s="1"/>
      <c r="Y1975" s="1"/>
    </row>
    <row r="1976" spans="4:25">
      <c r="D1976" s="1"/>
      <c r="E1976" s="1"/>
      <c r="F1976" s="1"/>
      <c r="G1976" s="1"/>
      <c r="H1976" s="1"/>
      <c r="I1976" s="1"/>
      <c r="K1976" s="1"/>
      <c r="L1976" s="1"/>
      <c r="M1976" s="1"/>
      <c r="R1976" s="1"/>
      <c r="S1976" s="1"/>
      <c r="W1976" s="1"/>
      <c r="X1976" s="1"/>
      <c r="Y1976" s="1"/>
    </row>
    <row r="1977" spans="4:25">
      <c r="D1977" s="1"/>
      <c r="E1977" s="1"/>
      <c r="F1977" s="1"/>
      <c r="G1977" s="1"/>
      <c r="H1977" s="1"/>
      <c r="I1977" s="1"/>
      <c r="K1977" s="1"/>
      <c r="L1977" s="1"/>
      <c r="M1977" s="1"/>
      <c r="R1977" s="1"/>
      <c r="S1977" s="1"/>
      <c r="W1977" s="1"/>
      <c r="X1977" s="1"/>
      <c r="Y1977" s="1"/>
    </row>
    <row r="1978" spans="4:25">
      <c r="D1978" s="1"/>
      <c r="E1978" s="1"/>
      <c r="F1978" s="1"/>
      <c r="G1978" s="1"/>
      <c r="H1978" s="1"/>
      <c r="I1978" s="1"/>
      <c r="K1978" s="1"/>
      <c r="L1978" s="1"/>
      <c r="M1978" s="1"/>
      <c r="R1978" s="1"/>
      <c r="S1978" s="1"/>
      <c r="W1978" s="1"/>
      <c r="X1978" s="1"/>
      <c r="Y1978" s="1"/>
    </row>
    <row r="1979" spans="4:25">
      <c r="D1979" s="1"/>
      <c r="E1979" s="1"/>
      <c r="F1979" s="1"/>
      <c r="G1979" s="1"/>
      <c r="H1979" s="1"/>
      <c r="I1979" s="1"/>
      <c r="K1979" s="1"/>
      <c r="L1979" s="1"/>
      <c r="M1979" s="1"/>
      <c r="R1979" s="1"/>
      <c r="S1979" s="1"/>
      <c r="W1979" s="1"/>
      <c r="X1979" s="1"/>
      <c r="Y1979" s="1"/>
    </row>
    <row r="1980" spans="4:25">
      <c r="D1980" s="1"/>
      <c r="E1980" s="1"/>
      <c r="F1980" s="1"/>
      <c r="G1980" s="1"/>
      <c r="H1980" s="1"/>
      <c r="I1980" s="1"/>
      <c r="K1980" s="1"/>
      <c r="L1980" s="1"/>
      <c r="M1980" s="1"/>
      <c r="R1980" s="1"/>
      <c r="S1980" s="1"/>
      <c r="W1980" s="1"/>
      <c r="X1980" s="1"/>
      <c r="Y1980" s="1"/>
    </row>
    <row r="1981" spans="4:25">
      <c r="D1981" s="1"/>
      <c r="E1981" s="1"/>
      <c r="F1981" s="1"/>
      <c r="G1981" s="1"/>
      <c r="H1981" s="1"/>
      <c r="I1981" s="1"/>
      <c r="K1981" s="1"/>
      <c r="L1981" s="1"/>
      <c r="M1981" s="1"/>
      <c r="R1981" s="1"/>
      <c r="S1981" s="1"/>
      <c r="W1981" s="1"/>
      <c r="X1981" s="1"/>
      <c r="Y1981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215"/>
  <sheetViews>
    <sheetView zoomScale="91" zoomScaleNormal="91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R25" sqref="R25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customWidth="1"/>
    <col min="8" max="8" width="6.08984375" style="510" customWidth="1"/>
    <col min="9" max="9" width="6" style="92" customWidth="1"/>
    <col min="10" max="10" width="5" style="92" customWidth="1"/>
    <col min="11" max="11" width="5.54296875" style="92" customWidth="1"/>
    <col min="12" max="12" width="1.90625" style="92" customWidth="1"/>
    <col min="13" max="13" width="5.08984375" style="477" customWidth="1"/>
    <col min="14" max="14" width="1.7265625" style="92" customWidth="1"/>
    <col min="15" max="15" width="6.1796875" style="1" customWidth="1"/>
    <col min="16" max="16" width="5.1796875" customWidth="1"/>
    <col min="17" max="17" width="1.54296875" customWidth="1"/>
    <col min="18" max="18" width="5.81640625" style="33" customWidth="1"/>
    <col min="19" max="19" width="1.81640625" style="33" customWidth="1"/>
    <col min="20" max="20" width="5.81640625" style="33" customWidth="1"/>
    <col min="21" max="21" width="1.54296875" customWidth="1"/>
    <col min="22" max="22" width="7.54296875" customWidth="1"/>
    <col min="23" max="23" width="5" customWidth="1"/>
    <col min="24" max="24" width="6.90625" customWidth="1"/>
    <col min="25" max="25" width="5.1796875" customWidth="1"/>
    <col min="26" max="26" width="6.54296875" style="92" customWidth="1"/>
    <col min="27" max="27" width="4.90625" style="92" customWidth="1"/>
    <col min="28" max="28" width="5.08984375" style="11" customWidth="1"/>
    <col min="29" max="29" width="5" style="11" customWidth="1"/>
    <col min="30" max="30" width="5.08984375" style="92" customWidth="1"/>
    <col min="31" max="31" width="5.6328125" customWidth="1"/>
    <col min="32" max="32" width="4.54296875" customWidth="1"/>
    <col min="33" max="33" width="5.453125" customWidth="1"/>
    <col min="34" max="34" width="1.4531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7">
      <c r="A1" s="46"/>
      <c r="B1" s="46"/>
      <c r="C1" s="46"/>
      <c r="D1" s="46"/>
      <c r="E1" s="46"/>
      <c r="F1" s="46"/>
      <c r="G1" s="46"/>
      <c r="H1" s="316"/>
      <c r="I1" s="89"/>
      <c r="J1" s="89"/>
      <c r="K1" s="89"/>
      <c r="L1" s="89"/>
      <c r="M1" s="496"/>
      <c r="N1" s="89"/>
      <c r="O1" s="149"/>
      <c r="P1" s="46"/>
      <c r="Q1" s="46"/>
      <c r="R1" s="392"/>
      <c r="S1" s="392"/>
      <c r="T1" s="392"/>
      <c r="U1" s="46"/>
      <c r="V1" s="46"/>
      <c r="W1" s="46"/>
      <c r="X1" s="46"/>
      <c r="Y1" s="46"/>
      <c r="Z1" s="89"/>
      <c r="AA1" s="89"/>
      <c r="AB1" s="71"/>
      <c r="AC1" s="71"/>
      <c r="AD1" s="89"/>
      <c r="AE1" s="46"/>
      <c r="AF1" s="46"/>
      <c r="AG1" s="46"/>
      <c r="AH1" s="46"/>
      <c r="AI1" s="71"/>
      <c r="AJ1" s="46"/>
      <c r="AK1" s="22"/>
      <c r="AL1" s="22"/>
      <c r="AM1" s="22"/>
    </row>
    <row r="2" spans="1:57" ht="31.8">
      <c r="A2" s="46"/>
      <c r="B2" s="46"/>
      <c r="C2" s="137" t="s">
        <v>424</v>
      </c>
      <c r="D2" s="137"/>
      <c r="E2" s="137"/>
      <c r="F2" s="137"/>
      <c r="G2" s="137"/>
      <c r="H2" s="317" t="str">
        <f>+År!B2</f>
        <v>VOKSEN SAU :</v>
      </c>
      <c r="I2" s="89"/>
      <c r="J2" s="89"/>
      <c r="K2" s="89"/>
      <c r="L2" s="89"/>
      <c r="M2" s="496"/>
      <c r="N2" s="89"/>
      <c r="O2" s="149"/>
      <c r="P2" s="46"/>
      <c r="Q2" s="46"/>
      <c r="R2" s="392"/>
      <c r="S2" s="392"/>
      <c r="T2" s="392"/>
      <c r="U2" s="46"/>
      <c r="V2" s="46"/>
      <c r="W2" s="46"/>
      <c r="X2" s="46"/>
      <c r="Y2" s="46"/>
      <c r="Z2" s="89"/>
      <c r="AA2" s="89"/>
      <c r="AB2" s="71"/>
      <c r="AC2" s="71"/>
      <c r="AD2" s="89"/>
      <c r="AE2" s="46"/>
      <c r="AF2" s="46"/>
      <c r="AG2" s="46"/>
      <c r="AH2" s="46"/>
      <c r="AI2" s="71"/>
      <c r="AJ2" s="46"/>
      <c r="AK2" s="22"/>
      <c r="AL2" s="22"/>
      <c r="AM2" s="22"/>
    </row>
    <row r="3" spans="1:57" ht="19.5" customHeight="1">
      <c r="A3" s="46"/>
      <c r="B3" s="46"/>
      <c r="C3" s="137"/>
      <c r="D3" s="137"/>
      <c r="E3" s="137"/>
      <c r="F3" s="137"/>
      <c r="G3" s="137"/>
      <c r="H3" s="317"/>
      <c r="I3" s="89"/>
      <c r="J3" s="89"/>
      <c r="K3" s="89"/>
      <c r="L3" s="89"/>
      <c r="M3" s="496"/>
      <c r="N3" s="89"/>
      <c r="O3" s="149"/>
      <c r="P3" s="46"/>
      <c r="Q3" s="46"/>
      <c r="R3" s="392"/>
      <c r="S3" s="392"/>
      <c r="T3" s="392"/>
      <c r="U3" s="46"/>
      <c r="V3" s="46"/>
      <c r="W3" s="46"/>
      <c r="X3" s="46"/>
      <c r="Y3" s="46"/>
      <c r="Z3" s="89"/>
      <c r="AA3" s="89"/>
      <c r="AB3" s="71"/>
      <c r="AC3" s="71"/>
      <c r="AD3" s="89"/>
      <c r="AE3" s="46"/>
      <c r="AF3" s="46"/>
      <c r="AG3" s="46"/>
      <c r="AH3" s="46"/>
      <c r="AI3" s="71"/>
      <c r="AJ3" s="46"/>
      <c r="AK3" s="22"/>
      <c r="AL3" s="22"/>
      <c r="AM3" s="22"/>
    </row>
    <row r="4" spans="1:57">
      <c r="A4" s="46"/>
      <c r="B4" s="46"/>
      <c r="C4" s="46"/>
      <c r="D4" s="46"/>
      <c r="E4" s="46"/>
      <c r="F4" s="46"/>
      <c r="G4" s="46"/>
      <c r="H4" s="316"/>
      <c r="I4" s="89"/>
      <c r="J4" s="89"/>
      <c r="K4" s="89"/>
      <c r="L4" s="89"/>
      <c r="M4" s="496"/>
      <c r="N4" s="89"/>
      <c r="O4" s="149"/>
      <c r="P4" s="46"/>
      <c r="Q4" s="46"/>
      <c r="R4" s="392"/>
      <c r="S4" s="392"/>
      <c r="T4" s="392"/>
      <c r="U4" s="46"/>
      <c r="V4" s="46"/>
      <c r="W4" s="46"/>
      <c r="X4" s="46"/>
      <c r="Y4" s="46"/>
      <c r="Z4" s="89"/>
      <c r="AA4" s="89"/>
      <c r="AB4" s="71"/>
      <c r="AC4" s="71"/>
      <c r="AD4" s="89"/>
      <c r="AE4" s="46"/>
      <c r="AF4" s="46"/>
      <c r="AG4" s="46"/>
      <c r="AH4" s="46"/>
      <c r="AI4" s="71"/>
      <c r="AJ4" s="46"/>
      <c r="AK4" s="22"/>
      <c r="AL4" s="22"/>
      <c r="AM4" s="22"/>
    </row>
    <row r="5" spans="1:57" ht="24.6">
      <c r="A5" s="46"/>
      <c r="B5" s="46"/>
      <c r="C5" s="46"/>
      <c r="D5" s="46"/>
      <c r="E5" s="140" t="s">
        <v>5</v>
      </c>
      <c r="F5" s="140"/>
      <c r="G5" s="138">
        <f>+År!R2</f>
        <v>52</v>
      </c>
      <c r="H5" s="511"/>
      <c r="I5" s="142"/>
      <c r="J5" s="143"/>
      <c r="K5" s="143"/>
      <c r="L5" s="142" t="s">
        <v>425</v>
      </c>
      <c r="M5" s="497"/>
      <c r="N5" s="142"/>
      <c r="O5" s="150"/>
      <c r="P5" s="139"/>
      <c r="Q5" s="139"/>
      <c r="R5" s="427"/>
      <c r="S5" s="427"/>
      <c r="T5" s="427"/>
      <c r="U5" s="569">
        <f>SUM(G10:G13)</f>
        <v>99137</v>
      </c>
      <c r="V5" s="570"/>
      <c r="W5" s="570"/>
      <c r="X5" s="562"/>
      <c r="Y5" s="46"/>
      <c r="Z5" s="71"/>
      <c r="AA5" s="71"/>
      <c r="AB5" s="89"/>
      <c r="AC5" s="46"/>
      <c r="AD5" s="46"/>
      <c r="AE5" s="71"/>
      <c r="AF5" s="46"/>
      <c r="AG5" s="71"/>
      <c r="AH5" s="71"/>
      <c r="AI5" s="71"/>
      <c r="AJ5" s="71"/>
      <c r="AK5" s="22"/>
      <c r="BD5" s="22"/>
      <c r="BE5" s="22"/>
    </row>
    <row r="6" spans="1:57" ht="17.100000000000001" customHeight="1">
      <c r="A6" s="46"/>
      <c r="B6" s="46"/>
      <c r="C6" s="46"/>
      <c r="D6" s="47"/>
      <c r="E6" s="47"/>
      <c r="F6" s="47"/>
      <c r="G6" s="47"/>
      <c r="H6" s="345"/>
      <c r="I6" s="144"/>
      <c r="J6" s="144"/>
      <c r="K6" s="144"/>
      <c r="L6" s="144"/>
      <c r="M6" s="496"/>
      <c r="N6" s="144"/>
      <c r="O6" s="151"/>
      <c r="P6" s="46"/>
      <c r="Q6" s="46"/>
      <c r="R6" s="392"/>
      <c r="S6" s="392"/>
      <c r="T6" s="392"/>
      <c r="U6" s="139"/>
      <c r="V6" s="46"/>
      <c r="W6" s="78"/>
      <c r="X6" s="46"/>
      <c r="Y6" s="46"/>
      <c r="Z6" s="89"/>
      <c r="AA6" s="89"/>
      <c r="AB6" s="71"/>
      <c r="AC6" s="71"/>
      <c r="AD6" s="89"/>
      <c r="AE6" s="46"/>
      <c r="AF6" s="46"/>
      <c r="AG6" s="46"/>
      <c r="AH6" s="46"/>
      <c r="AI6" s="71"/>
      <c r="AJ6" s="46"/>
      <c r="AK6" s="22"/>
      <c r="AL6" s="22"/>
      <c r="AM6" s="22"/>
    </row>
    <row r="7" spans="1:57" ht="17.100000000000001" customHeight="1">
      <c r="A7" s="46"/>
      <c r="B7" s="46"/>
      <c r="C7" s="46"/>
      <c r="D7" s="46"/>
      <c r="E7" s="2" t="s">
        <v>2</v>
      </c>
      <c r="F7" s="46"/>
      <c r="G7" s="46"/>
      <c r="H7" s="316"/>
      <c r="I7" s="89"/>
      <c r="J7" s="89"/>
      <c r="K7" s="89"/>
      <c r="L7" s="89"/>
      <c r="M7" s="498"/>
      <c r="N7" s="89"/>
      <c r="O7" s="2" t="s">
        <v>22</v>
      </c>
      <c r="P7" s="46"/>
      <c r="Q7" s="46"/>
      <c r="R7" s="392"/>
      <c r="S7" s="392"/>
      <c r="T7" s="392"/>
      <c r="U7" s="139"/>
      <c r="V7" s="2" t="s">
        <v>22</v>
      </c>
      <c r="W7" s="46"/>
      <c r="X7" s="46"/>
      <c r="Y7" s="46"/>
      <c r="Z7" s="89"/>
      <c r="AA7" s="89"/>
      <c r="AB7" s="123" t="s">
        <v>515</v>
      </c>
      <c r="AC7" s="123"/>
      <c r="AD7" s="101"/>
      <c r="AE7" s="51" t="s">
        <v>412</v>
      </c>
      <c r="AF7" s="46"/>
      <c r="AG7" s="46"/>
      <c r="AH7" s="46"/>
      <c r="AI7" s="18" t="s">
        <v>2</v>
      </c>
      <c r="AJ7" s="46"/>
      <c r="AK7" s="22"/>
      <c r="AL7" s="22"/>
      <c r="AM7" s="22"/>
    </row>
    <row r="8" spans="1:57" ht="17.100000000000001" customHeight="1">
      <c r="A8" s="46"/>
      <c r="B8" s="46"/>
      <c r="C8" s="46"/>
      <c r="D8" s="46"/>
      <c r="E8" s="2" t="s">
        <v>484</v>
      </c>
      <c r="F8" s="46"/>
      <c r="G8" s="2" t="s">
        <v>2</v>
      </c>
      <c r="H8" s="316"/>
      <c r="I8" s="57" t="s">
        <v>2</v>
      </c>
      <c r="J8" s="89"/>
      <c r="K8" s="57" t="s">
        <v>1</v>
      </c>
      <c r="L8" s="89"/>
      <c r="M8" s="498" t="s">
        <v>2</v>
      </c>
      <c r="N8" s="89"/>
      <c r="O8" s="152" t="s">
        <v>482</v>
      </c>
      <c r="P8" s="46"/>
      <c r="Q8" s="46"/>
      <c r="R8" s="426" t="s">
        <v>22</v>
      </c>
      <c r="S8" s="392"/>
      <c r="T8" s="426" t="s">
        <v>22</v>
      </c>
      <c r="U8" s="139"/>
      <c r="V8" s="2" t="s">
        <v>486</v>
      </c>
      <c r="W8" s="46"/>
      <c r="X8" s="2" t="s">
        <v>22</v>
      </c>
      <c r="Y8" s="46"/>
      <c r="Z8" s="57" t="s">
        <v>516</v>
      </c>
      <c r="AA8" s="89"/>
      <c r="AB8" s="123" t="s">
        <v>518</v>
      </c>
      <c r="AC8" s="123"/>
      <c r="AD8" s="101"/>
      <c r="AE8" s="2"/>
      <c r="AF8" s="2" t="s">
        <v>482</v>
      </c>
      <c r="AG8" s="2" t="s">
        <v>413</v>
      </c>
      <c r="AH8" s="46"/>
      <c r="AI8" s="18" t="s">
        <v>430</v>
      </c>
      <c r="AJ8" s="46"/>
      <c r="AK8" s="22"/>
      <c r="AL8" s="22"/>
      <c r="AM8" s="22"/>
    </row>
    <row r="9" spans="1:57" ht="17.100000000000001" customHeight="1">
      <c r="A9" s="46"/>
      <c r="B9" s="2" t="s">
        <v>89</v>
      </c>
      <c r="C9" s="2" t="s">
        <v>424</v>
      </c>
      <c r="D9" s="3"/>
      <c r="E9" s="50" t="s">
        <v>485</v>
      </c>
      <c r="F9" s="114" t="s">
        <v>487</v>
      </c>
      <c r="G9" s="50" t="s">
        <v>8</v>
      </c>
      <c r="H9" s="505" t="s">
        <v>487</v>
      </c>
      <c r="I9" s="90" t="s">
        <v>403</v>
      </c>
      <c r="J9" s="145" t="s">
        <v>487</v>
      </c>
      <c r="K9" s="90" t="s">
        <v>403</v>
      </c>
      <c r="L9" s="89"/>
      <c r="M9" s="498" t="s">
        <v>655</v>
      </c>
      <c r="N9" s="89"/>
      <c r="O9" s="153" t="s">
        <v>483</v>
      </c>
      <c r="P9" s="114" t="s">
        <v>487</v>
      </c>
      <c r="Q9" s="46"/>
      <c r="R9" s="426" t="s">
        <v>655</v>
      </c>
      <c r="S9" s="392"/>
      <c r="T9" s="426" t="s">
        <v>659</v>
      </c>
      <c r="U9" s="139"/>
      <c r="V9" s="50" t="s">
        <v>414</v>
      </c>
      <c r="W9" s="114" t="s">
        <v>487</v>
      </c>
      <c r="X9" s="50" t="s">
        <v>44</v>
      </c>
      <c r="Y9" s="114" t="s">
        <v>487</v>
      </c>
      <c r="Z9" s="90" t="s">
        <v>489</v>
      </c>
      <c r="AA9" s="145" t="s">
        <v>487</v>
      </c>
      <c r="AB9" s="123" t="s">
        <v>519</v>
      </c>
      <c r="AC9" s="123" t="s">
        <v>520</v>
      </c>
      <c r="AD9" s="101" t="s">
        <v>521</v>
      </c>
      <c r="AE9" s="50" t="s">
        <v>1</v>
      </c>
      <c r="AF9" s="50" t="s">
        <v>483</v>
      </c>
      <c r="AG9" s="50" t="s">
        <v>517</v>
      </c>
      <c r="AH9" s="46"/>
      <c r="AI9" s="154" t="s">
        <v>540</v>
      </c>
      <c r="AJ9" s="46"/>
      <c r="AK9" s="22"/>
      <c r="AL9" s="22"/>
      <c r="AM9" s="22"/>
      <c r="AT9" s="4"/>
    </row>
    <row r="10" spans="1:57" ht="17.100000000000001" customHeight="1">
      <c r="A10" s="46"/>
      <c r="B10" s="87">
        <f>+'Ark1'!C223</f>
        <v>2024</v>
      </c>
      <c r="C10" s="87">
        <f>+'Ark1'!G223</f>
        <v>1</v>
      </c>
      <c r="D10" s="88" t="str">
        <f>VLOOKUP(C10,$AN$11:$AO$15,2)</f>
        <v>Øst</v>
      </c>
      <c r="E10" s="87">
        <f>+'Ark1'!Q223</f>
        <v>2945</v>
      </c>
      <c r="F10" s="96">
        <f>+E10-E15</f>
        <v>-124</v>
      </c>
      <c r="G10" s="87">
        <f>+'Ark1'!R223</f>
        <v>29063</v>
      </c>
      <c r="H10" s="512">
        <f>+G10-G15</f>
        <v>-4193</v>
      </c>
      <c r="I10" s="91">
        <f>+'Ark1'!AG223</f>
        <v>30.165568041233303</v>
      </c>
      <c r="J10" s="146">
        <f>+I10-I15</f>
        <v>-1.5869479386013303</v>
      </c>
      <c r="K10" s="91">
        <f>+'Ark1'!AH223</f>
        <v>5.271307160306919</v>
      </c>
      <c r="L10" s="89"/>
      <c r="M10" s="355">
        <f>+'Ark1'!AI223</f>
        <v>28909</v>
      </c>
      <c r="N10" s="89"/>
      <c r="O10" s="88">
        <f>+'Ark1'!S223</f>
        <v>7.2716856484189503</v>
      </c>
      <c r="P10" s="115">
        <f>+O10-O15</f>
        <v>8.3358729968145084E-2</v>
      </c>
      <c r="Q10" s="46"/>
      <c r="R10" s="148">
        <f>+IF(M10=0,"",'Ark1'!AJ223)</f>
        <v>114.9154865266871</v>
      </c>
      <c r="S10" s="392"/>
      <c r="T10" s="22">
        <f>+IF(M10=0,"",'Ark1'!AL223)</f>
        <v>21.073833931075271</v>
      </c>
      <c r="U10" s="139"/>
      <c r="V10" s="88">
        <f>+'Ark1'!T223</f>
        <v>6.7160650999552685</v>
      </c>
      <c r="W10" s="115">
        <f>+V10-V15</f>
        <v>-0.34326254016982372</v>
      </c>
      <c r="X10" s="88">
        <f>+'Ark1'!U223</f>
        <v>32.107662663867991</v>
      </c>
      <c r="Y10" s="115">
        <f>+X10-X15</f>
        <v>-0.32336331640644289</v>
      </c>
      <c r="Z10" s="91">
        <f>+'Ark1'!W223</f>
        <v>19.168702473935937</v>
      </c>
      <c r="AA10" s="146">
        <f>+Z10-Z15</f>
        <v>-4.7397651710003181</v>
      </c>
      <c r="AB10" s="141">
        <f>+'Ark1'!X223</f>
        <v>98.362178715204891</v>
      </c>
      <c r="AC10" s="141">
        <f>+'Ark1'!Y223</f>
        <v>88.469875787083211</v>
      </c>
      <c r="AD10" s="91">
        <f>+'Ark1'!Z223</f>
        <v>7.8378424673104385</v>
      </c>
      <c r="AE10" s="88">
        <f>+'Ark1'!AA223</f>
        <v>1.684248103443367</v>
      </c>
      <c r="AF10" s="88">
        <f>+'Ark1'!AB223</f>
        <v>2.1755126175972745</v>
      </c>
      <c r="AG10" s="88">
        <f>+'Ark1'!AC223</f>
        <v>79.640735607046636</v>
      </c>
      <c r="AH10" s="46"/>
      <c r="AI10" s="141">
        <f>+G10/E10</f>
        <v>9.8685908319185067</v>
      </c>
      <c r="AJ10" s="46"/>
      <c r="AK10" s="22"/>
      <c r="AL10" s="22"/>
      <c r="AM10" s="22"/>
      <c r="AT10" s="48"/>
    </row>
    <row r="11" spans="1:57" ht="17.100000000000001" customHeight="1">
      <c r="A11" s="46"/>
      <c r="B11" s="87">
        <f>+'Ark1'!C224</f>
        <v>2024</v>
      </c>
      <c r="C11" s="87">
        <f>+'Ark1'!G224</f>
        <v>2</v>
      </c>
      <c r="D11" s="88" t="str">
        <f>VLOOKUP(C11,$AN$11:$AO$15,2)</f>
        <v>Vest</v>
      </c>
      <c r="E11" s="87">
        <f>+'Ark1'!Q224</f>
        <v>4745</v>
      </c>
      <c r="F11" s="96">
        <f>+E11-E16</f>
        <v>-107</v>
      </c>
      <c r="G11" s="87">
        <f>+'Ark1'!R224</f>
        <v>41107</v>
      </c>
      <c r="H11" s="512">
        <f>+G11-G16</f>
        <v>-2722</v>
      </c>
      <c r="I11" s="91">
        <f>+'Ark1'!AG224</f>
        <v>41.742403450430785</v>
      </c>
      <c r="J11" s="146">
        <f>+I11-I16</f>
        <v>1.3740125550999807</v>
      </c>
      <c r="K11" s="91">
        <f>+'Ark1'!AH224</f>
        <v>1.2941834724012944</v>
      </c>
      <c r="L11" s="89"/>
      <c r="M11" s="355">
        <f>+'Ark1'!AI224</f>
        <v>40167</v>
      </c>
      <c r="N11" s="89"/>
      <c r="O11" s="88">
        <f>+'Ark1'!S224</f>
        <v>7.3042790765563028</v>
      </c>
      <c r="P11" s="115">
        <f t="shared" ref="P11:P13" si="0">+O11-O16</f>
        <v>6.4551955243928205E-2</v>
      </c>
      <c r="Q11" s="46"/>
      <c r="R11" s="148">
        <f>+IF(M11=0,"",'Ark1'!AJ224)</f>
        <v>113.31737993875498</v>
      </c>
      <c r="S11" s="392"/>
      <c r="T11" s="22">
        <f>+IF(M11=0,"",'Ark1'!AL224)</f>
        <v>21.317786051958361</v>
      </c>
      <c r="U11" s="139"/>
      <c r="V11" s="88">
        <f>+'Ark1'!T224</f>
        <v>6.8656433210888643</v>
      </c>
      <c r="W11" s="115">
        <f>+V11-V16</f>
        <v>-0.20339772479399798</v>
      </c>
      <c r="X11" s="88">
        <f>+'Ark1'!U224</f>
        <v>31.412267983555232</v>
      </c>
      <c r="Y11" s="115">
        <f>+X11-X16</f>
        <v>0.12753641313359054</v>
      </c>
      <c r="Z11" s="91">
        <f>+'Ark1'!W224</f>
        <v>22.081397328922076</v>
      </c>
      <c r="AA11" s="146">
        <f>+Z11-Z16</f>
        <v>-0.96498748478573049</v>
      </c>
      <c r="AB11" s="141">
        <f>+'Ark1'!X224</f>
        <v>94.562969810494565</v>
      </c>
      <c r="AC11" s="141">
        <f>+'Ark1'!Y224</f>
        <v>82.533388473982512</v>
      </c>
      <c r="AD11" s="91">
        <f>+'Ark1'!Z224</f>
        <v>9.0933266661375445</v>
      </c>
      <c r="AE11" s="88">
        <f>+'Ark1'!AA224</f>
        <v>1.907639932969472</v>
      </c>
      <c r="AF11" s="88">
        <f>+'Ark1'!AB224</f>
        <v>2.4363198608271719</v>
      </c>
      <c r="AG11" s="88">
        <f>+'Ark1'!AC224</f>
        <v>84.263502422531502</v>
      </c>
      <c r="AH11" s="46"/>
      <c r="AI11" s="141">
        <f t="shared" ref="AI11:AI23" si="1">+G11/E11</f>
        <v>8.6632244467860904</v>
      </c>
      <c r="AJ11" s="46"/>
      <c r="AK11" s="22"/>
      <c r="AL11" s="22"/>
      <c r="AM11" s="22"/>
      <c r="AN11">
        <v>1</v>
      </c>
      <c r="AO11" t="s">
        <v>435</v>
      </c>
      <c r="AT11" s="48"/>
    </row>
    <row r="12" spans="1:57" ht="17.100000000000001" customHeight="1">
      <c r="A12" s="46"/>
      <c r="B12" s="87">
        <f>+'Ark1'!C225</f>
        <v>2024</v>
      </c>
      <c r="C12" s="87">
        <f>+'Ark1'!G225</f>
        <v>3</v>
      </c>
      <c r="D12" s="88" t="str">
        <f>VLOOKUP(C12,$AN$11:$AO$15,2)</f>
        <v>Midt</v>
      </c>
      <c r="E12" s="87">
        <f>+'Ark1'!Q225</f>
        <v>1587</v>
      </c>
      <c r="F12" s="96">
        <f>+E12-E17</f>
        <v>-39</v>
      </c>
      <c r="G12" s="87">
        <f>+'Ark1'!R225</f>
        <v>15664</v>
      </c>
      <c r="H12" s="512">
        <f>+G12-G17</f>
        <v>-1388</v>
      </c>
      <c r="I12" s="91">
        <f>+'Ark1'!AG225</f>
        <v>14.802271667101444</v>
      </c>
      <c r="J12" s="146">
        <f>+I12-I17</f>
        <v>0.27942406406742215</v>
      </c>
      <c r="K12" s="91">
        <f>+'Ark1'!AH225</f>
        <v>3.747446373850869</v>
      </c>
      <c r="L12" s="89"/>
      <c r="M12" s="355">
        <f>+'Ark1'!AI225</f>
        <v>15308</v>
      </c>
      <c r="N12" s="89"/>
      <c r="O12" s="88">
        <f>+'Ark1'!S225</f>
        <v>6.891662410623085</v>
      </c>
      <c r="P12" s="115">
        <f t="shared" si="0"/>
        <v>3.4754130069485356E-2</v>
      </c>
      <c r="Q12" s="46"/>
      <c r="R12" s="148">
        <f>+IF(M12=0,"",'Ark1'!AJ225)</f>
        <v>112.31232688790197</v>
      </c>
      <c r="S12" s="392"/>
      <c r="T12" s="22">
        <f>+IF(M12=0,"",'Ark1'!AL225)</f>
        <v>20.218859336742128</v>
      </c>
      <c r="U12" s="139"/>
      <c r="V12" s="88">
        <f>+'Ark1'!T225</f>
        <v>6.6484933605720116</v>
      </c>
      <c r="W12" s="115">
        <f>+V12-V17</f>
        <v>-0.16449045364332804</v>
      </c>
      <c r="X12" s="88">
        <f>+'Ark1'!U225</f>
        <v>29.232322522982599</v>
      </c>
      <c r="Y12" s="115">
        <f>+X12-X17</f>
        <v>0.3036162128721287</v>
      </c>
      <c r="Z12" s="91">
        <f>+'Ark1'!W225</f>
        <v>16.726251276813077</v>
      </c>
      <c r="AA12" s="146">
        <f>+Z12-Z17</f>
        <v>-2.2040794761777676</v>
      </c>
      <c r="AB12" s="141">
        <f>+'Ark1'!X225</f>
        <v>92.160367722165475</v>
      </c>
      <c r="AC12" s="141">
        <f>+'Ark1'!Y225</f>
        <v>75.72139938712975</v>
      </c>
      <c r="AD12" s="91">
        <f>+'Ark1'!Z225</f>
        <v>8.794926996717626</v>
      </c>
      <c r="AE12" s="88">
        <f>+'Ark1'!AA225</f>
        <v>1.8549816824743397</v>
      </c>
      <c r="AF12" s="88">
        <f>+'Ark1'!AB225</f>
        <v>2.2360766060347803</v>
      </c>
      <c r="AG12" s="88">
        <f>+'Ark1'!AC225</f>
        <v>84.010376426595812</v>
      </c>
      <c r="AH12" s="46"/>
      <c r="AI12" s="141">
        <f t="shared" si="1"/>
        <v>9.8701953371140512</v>
      </c>
      <c r="AJ12" s="46"/>
      <c r="AK12" s="22"/>
      <c r="AL12" s="22"/>
      <c r="AM12" s="22"/>
      <c r="AN12">
        <v>2</v>
      </c>
      <c r="AO12" t="s">
        <v>109</v>
      </c>
      <c r="AT12" s="48"/>
    </row>
    <row r="13" spans="1:57" ht="17.100000000000001" customHeight="1">
      <c r="A13" s="46"/>
      <c r="B13" s="87">
        <f>+'Ark1'!C226</f>
        <v>2024</v>
      </c>
      <c r="C13" s="87">
        <f>+'Ark1'!G226</f>
        <v>4</v>
      </c>
      <c r="D13" s="88" t="str">
        <f>VLOOKUP(C13,$AN$11:$AO$15,2)</f>
        <v>Nord</v>
      </c>
      <c r="E13" s="87">
        <f>+'Ark1'!Q226</f>
        <v>1044</v>
      </c>
      <c r="F13" s="96">
        <f>+E13-E18</f>
        <v>-20</v>
      </c>
      <c r="G13" s="87">
        <f>+'Ark1'!R226</f>
        <v>13303</v>
      </c>
      <c r="H13" s="512">
        <f>+G13-G18</f>
        <v>-1558</v>
      </c>
      <c r="I13" s="91">
        <f>+'Ark1'!AG226</f>
        <v>13.289756841234452</v>
      </c>
      <c r="J13" s="146">
        <f>+I13-I18</f>
        <v>-6.6488680566076042E-2</v>
      </c>
      <c r="K13" s="91">
        <f>+'Ark1'!AH226</f>
        <v>1.5034202811395929</v>
      </c>
      <c r="L13" s="89"/>
      <c r="M13" s="355">
        <f>+'Ark1'!AI226</f>
        <v>12309</v>
      </c>
      <c r="N13" s="89"/>
      <c r="O13" s="88">
        <f>+'Ark1'!S226</f>
        <v>7.3046681199729395</v>
      </c>
      <c r="P13" s="115">
        <f t="shared" si="0"/>
        <v>0.13671172403727105</v>
      </c>
      <c r="Q13" s="46"/>
      <c r="R13" s="148">
        <f>+IF(M13=0,"",'Ark1'!AJ226)</f>
        <v>112.78007961654065</v>
      </c>
      <c r="S13" s="392"/>
      <c r="T13" s="22">
        <f>+IF(M13=0,"",'Ark1'!AL226)</f>
        <v>21.218384496531922</v>
      </c>
      <c r="U13" s="139"/>
      <c r="V13" s="88">
        <f>+'Ark1'!T226</f>
        <v>6.7596782680598357</v>
      </c>
      <c r="W13" s="115">
        <f>+V13-V18</f>
        <v>-7.8286875604788975E-2</v>
      </c>
      <c r="X13" s="88">
        <f>+'Ark1'!U226</f>
        <v>30.903315041719846</v>
      </c>
      <c r="Y13" s="115">
        <f>+X13-X18</f>
        <v>0.3759783887355681</v>
      </c>
      <c r="Z13" s="91">
        <f>+'Ark1'!W226</f>
        <v>18.725099601593623</v>
      </c>
      <c r="AA13" s="146">
        <f>+Z13-Z18</f>
        <v>0.31449466249127411</v>
      </c>
      <c r="AB13" s="141">
        <f>+'Ark1'!X226</f>
        <v>93.482673081259847</v>
      </c>
      <c r="AC13" s="141">
        <f>+'Ark1'!Y226</f>
        <v>79.936856348192123</v>
      </c>
      <c r="AD13" s="91">
        <f>+'Ark1'!Z226</f>
        <v>8.9413684155616178</v>
      </c>
      <c r="AE13" s="88">
        <f>+'Ark1'!AA226</f>
        <v>1.7657311567902438</v>
      </c>
      <c r="AF13" s="88">
        <f>+'Ark1'!AB226</f>
        <v>2.1178304227890514</v>
      </c>
      <c r="AG13" s="88">
        <f>+'Ark1'!AC226</f>
        <v>82.863226670062545</v>
      </c>
      <c r="AH13" s="46"/>
      <c r="AI13" s="141">
        <f t="shared" si="1"/>
        <v>12.742337164750959</v>
      </c>
      <c r="AJ13" s="46"/>
      <c r="AK13" s="22"/>
      <c r="AL13" s="22"/>
      <c r="AM13" s="22"/>
      <c r="AN13">
        <v>3</v>
      </c>
      <c r="AO13" t="s">
        <v>585</v>
      </c>
      <c r="AT13" s="48"/>
    </row>
    <row r="14" spans="1:57" ht="17.100000000000001" customHeight="1">
      <c r="A14" s="46"/>
      <c r="B14" s="46"/>
      <c r="C14" s="46"/>
      <c r="D14" s="46"/>
      <c r="E14" s="46"/>
      <c r="F14" s="46"/>
      <c r="G14" s="46"/>
      <c r="H14" s="316"/>
      <c r="I14" s="46"/>
      <c r="J14" s="46"/>
      <c r="K14" s="46"/>
      <c r="L14" s="46"/>
      <c r="M14" s="31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22"/>
      <c r="AL14" s="22"/>
      <c r="AM14" s="22"/>
      <c r="AT14" s="48"/>
    </row>
    <row r="15" spans="1:57" ht="17.100000000000001" customHeight="1">
      <c r="A15" s="46"/>
      <c r="B15" s="87">
        <f>+'Ark1'!C227</f>
        <v>2023</v>
      </c>
      <c r="C15" s="87">
        <f>+'Ark1'!G227</f>
        <v>1</v>
      </c>
      <c r="D15" s="88" t="str">
        <f>VLOOKUP(C15,$AN$11:$AO$15,2)</f>
        <v>Øst</v>
      </c>
      <c r="E15" s="87">
        <f>+'Ark1'!Q227</f>
        <v>3069</v>
      </c>
      <c r="F15" s="96">
        <f>+E15-E20</f>
        <v>-82</v>
      </c>
      <c r="G15" s="87">
        <f>+'Ark1'!R227</f>
        <v>33256</v>
      </c>
      <c r="H15" s="512">
        <f>+G15-G20</f>
        <v>209</v>
      </c>
      <c r="I15" s="91">
        <f>+'Ark1'!AG227</f>
        <v>31.752515979834634</v>
      </c>
      <c r="J15" s="146">
        <f>+I15-I20</f>
        <v>0.31521921593051516</v>
      </c>
      <c r="K15" s="91">
        <f>+'Ark1'!AH227</f>
        <v>5.1389222997353858</v>
      </c>
      <c r="L15" s="89"/>
      <c r="M15" s="355">
        <f>+'Ark1'!AI227</f>
        <v>17693</v>
      </c>
      <c r="N15" s="89"/>
      <c r="O15" s="88">
        <f>+'Ark1'!S227</f>
        <v>7.1883269184508052</v>
      </c>
      <c r="P15" s="115">
        <f>+O15-O20</f>
        <v>0.28152751154548916</v>
      </c>
      <c r="Q15" s="46"/>
      <c r="R15" s="148">
        <f>+IF(M15=0,"",'Ark1'!AJ227)</f>
        <v>114.89100774317522</v>
      </c>
      <c r="S15" s="392"/>
      <c r="T15" s="22">
        <f>+IF(M15=0,"",'Ark1'!AL227)</f>
        <v>20.95333860930899</v>
      </c>
      <c r="U15" s="139"/>
      <c r="V15" s="88">
        <f>+'Ark1'!T227</f>
        <v>7.0593276401250922</v>
      </c>
      <c r="W15" s="115">
        <f>+V15-V20</f>
        <v>-1.7411549513907332E-2</v>
      </c>
      <c r="X15" s="88">
        <f>+'Ark1'!U227</f>
        <v>32.431025980274434</v>
      </c>
      <c r="Y15" s="115">
        <f>+X15-X20</f>
        <v>0.2233980564084348</v>
      </c>
      <c r="Z15" s="91">
        <f>+'Ark1'!W227</f>
        <v>23.908467644936255</v>
      </c>
      <c r="AA15" s="146">
        <f>+Z15-Z20</f>
        <v>0.26033014380150021</v>
      </c>
      <c r="AB15" s="141">
        <f>+'Ark1'!X227</f>
        <v>98.974621121000709</v>
      </c>
      <c r="AC15" s="141">
        <f>+'Ark1'!Y227</f>
        <v>89.505653115227346</v>
      </c>
      <c r="AD15" s="91">
        <f>+'Ark1'!Z227</f>
        <v>7.6900136971610733</v>
      </c>
      <c r="AE15" s="88">
        <f>+'Ark1'!AA227</f>
        <v>1.840326774627558</v>
      </c>
      <c r="AF15" s="88">
        <f>+'Ark1'!AB227</f>
        <v>2.3117605903041438</v>
      </c>
      <c r="AG15" s="88">
        <f>+'Ark1'!AC227</f>
        <v>73.070037254214398</v>
      </c>
      <c r="AH15" s="46"/>
      <c r="AI15" s="141">
        <f t="shared" si="1"/>
        <v>10.836102965135224</v>
      </c>
      <c r="AJ15" s="46"/>
      <c r="AK15" s="22"/>
      <c r="AL15" s="22"/>
      <c r="AM15" s="22"/>
      <c r="AN15">
        <v>4</v>
      </c>
      <c r="AO15" t="s">
        <v>110</v>
      </c>
      <c r="AT15" s="48"/>
    </row>
    <row r="16" spans="1:57" ht="17.100000000000001" customHeight="1">
      <c r="A16" s="46"/>
      <c r="B16" s="87">
        <f>+'Ark1'!C228</f>
        <v>2023</v>
      </c>
      <c r="C16" s="87">
        <f>+'Ark1'!G228</f>
        <v>2</v>
      </c>
      <c r="D16" s="88" t="str">
        <f>VLOOKUP(C16,$AN$11:$AO$15,2)</f>
        <v>Vest</v>
      </c>
      <c r="E16" s="87">
        <f>+'Ark1'!Q228</f>
        <v>4852</v>
      </c>
      <c r="F16" s="96">
        <f>+E16-E21</f>
        <v>98</v>
      </c>
      <c r="G16" s="87">
        <f>+'Ark1'!R228</f>
        <v>43829</v>
      </c>
      <c r="H16" s="512">
        <f>+G16-G21</f>
        <v>2761</v>
      </c>
      <c r="I16" s="91">
        <f>+'Ark1'!AG228</f>
        <v>40.368390895330805</v>
      </c>
      <c r="J16" s="146">
        <f>+I16-I21</f>
        <v>1.5751900107421832</v>
      </c>
      <c r="K16" s="91">
        <f>+'Ark1'!AH228</f>
        <v>1.4670651851513841</v>
      </c>
      <c r="L16" s="89"/>
      <c r="M16" s="355">
        <f>+'Ark1'!AI228</f>
        <v>12640</v>
      </c>
      <c r="N16" s="89"/>
      <c r="O16" s="88">
        <f>+'Ark1'!S228</f>
        <v>7.2397271213123746</v>
      </c>
      <c r="P16" s="115">
        <f t="shared" ref="P16:P18" si="2">+O16-O21</f>
        <v>-0.10075695387999062</v>
      </c>
      <c r="Q16" s="46"/>
      <c r="R16" s="148">
        <f>+IF(M16=0,"",'Ark1'!AJ228)</f>
        <v>115.51268196202538</v>
      </c>
      <c r="S16" s="392"/>
      <c r="T16" s="22">
        <f>+IF(M16=0,"",'Ark1'!AL228)</f>
        <v>21.331426714695905</v>
      </c>
      <c r="U16" s="139"/>
      <c r="V16" s="88">
        <f>+'Ark1'!T228</f>
        <v>7.0690410458828623</v>
      </c>
      <c r="W16" s="115">
        <f>+V16-V21</f>
        <v>-2.7798342448681623E-2</v>
      </c>
      <c r="X16" s="88">
        <f>+'Ark1'!U228</f>
        <v>31.284731570421641</v>
      </c>
      <c r="Y16" s="115">
        <f>+X16-X21</f>
        <v>-0.69668145188275332</v>
      </c>
      <c r="Z16" s="91">
        <f>+'Ark1'!W228</f>
        <v>23.046384813707807</v>
      </c>
      <c r="AA16" s="146">
        <f>+Z16-Z21</f>
        <v>-0.65333272793045083</v>
      </c>
      <c r="AB16" s="141">
        <f>+'Ark1'!X228</f>
        <v>94.866412649159216</v>
      </c>
      <c r="AC16" s="141">
        <f>+'Ark1'!Y228</f>
        <v>83.045472175956547</v>
      </c>
      <c r="AD16" s="91">
        <f>+'Ark1'!Z228</f>
        <v>8.7921903477233272</v>
      </c>
      <c r="AE16" s="88">
        <f>+'Ark1'!AA228</f>
        <v>1.8682578380376236</v>
      </c>
      <c r="AF16" s="88">
        <f>+'Ark1'!AB228</f>
        <v>2.3119802610609823</v>
      </c>
      <c r="AG16" s="88">
        <f>+'Ark1'!AC228</f>
        <v>75.301758853034116</v>
      </c>
      <c r="AH16" s="46"/>
      <c r="AI16" s="141">
        <f t="shared" si="1"/>
        <v>9.0331821929101395</v>
      </c>
      <c r="AJ16" s="46"/>
      <c r="AK16" s="22"/>
      <c r="AL16" s="22"/>
      <c r="AM16" s="22"/>
      <c r="AT16" s="48"/>
    </row>
    <row r="17" spans="1:46" ht="17.100000000000001" customHeight="1">
      <c r="A17" s="46"/>
      <c r="B17" s="87">
        <f>+'Ark1'!C229</f>
        <v>2023</v>
      </c>
      <c r="C17" s="87">
        <f>+'Ark1'!G229</f>
        <v>3</v>
      </c>
      <c r="D17" s="88" t="str">
        <f>VLOOKUP(C17,$AN$11:$AO$15,2)</f>
        <v>Midt</v>
      </c>
      <c r="E17" s="87">
        <f>+'Ark1'!Q229</f>
        <v>1626</v>
      </c>
      <c r="F17" s="96">
        <f>+E17-E22</f>
        <v>-19</v>
      </c>
      <c r="G17" s="87">
        <f>+'Ark1'!R229</f>
        <v>17052</v>
      </c>
      <c r="H17" s="512">
        <f>+G17-G22</f>
        <v>-403</v>
      </c>
      <c r="I17" s="91">
        <f>+'Ark1'!AG229</f>
        <v>14.522847603034021</v>
      </c>
      <c r="J17" s="146">
        <f>+I17-I22</f>
        <v>-0.97561323825534885</v>
      </c>
      <c r="K17" s="91">
        <f>+'Ark1'!AH229</f>
        <v>4.1637344593009615</v>
      </c>
      <c r="L17" s="89"/>
      <c r="M17" s="355">
        <f>+'Ark1'!AI229</f>
        <v>3633</v>
      </c>
      <c r="N17" s="89"/>
      <c r="O17" s="88">
        <f>+'Ark1'!S229</f>
        <v>6.8569082805535997</v>
      </c>
      <c r="P17" s="115">
        <f t="shared" si="2"/>
        <v>-0.17248157908547235</v>
      </c>
      <c r="Q17" s="46"/>
      <c r="R17" s="148">
        <f>+IF(M17=0,"",'Ark1'!AJ229)</f>
        <v>113.8923203963664</v>
      </c>
      <c r="S17" s="392"/>
      <c r="T17" s="22">
        <f>+IF(M17=0,"",'Ark1'!AL229)</f>
        <v>19.394576774567575</v>
      </c>
      <c r="U17" s="139"/>
      <c r="V17" s="88">
        <f>+'Ark1'!T229</f>
        <v>6.8129838142153396</v>
      </c>
      <c r="W17" s="115">
        <f>+V17-V22</f>
        <v>-9.5752937431753615E-2</v>
      </c>
      <c r="X17" s="88">
        <f>+'Ark1'!U229</f>
        <v>28.928706310110471</v>
      </c>
      <c r="Y17" s="115">
        <f>+X17-X22</f>
        <v>-1.1330467692363335</v>
      </c>
      <c r="Z17" s="91">
        <f>+'Ark1'!W229</f>
        <v>18.930330752990844</v>
      </c>
      <c r="AA17" s="146">
        <f>+Z17-Z22</f>
        <v>-2.267033898971345</v>
      </c>
      <c r="AB17" s="141">
        <f>+'Ark1'!X229</f>
        <v>92.311752287121763</v>
      </c>
      <c r="AC17" s="141">
        <f>+'Ark1'!Y229</f>
        <v>75.40464461646728</v>
      </c>
      <c r="AD17" s="91">
        <f>+'Ark1'!Z229</f>
        <v>8.450785407331006</v>
      </c>
      <c r="AE17" s="88">
        <f>+'Ark1'!AA229</f>
        <v>1.9256173965151029</v>
      </c>
      <c r="AF17" s="88">
        <f>+'Ark1'!AB229</f>
        <v>2.1718698964862595</v>
      </c>
      <c r="AG17" s="88">
        <f>+'Ark1'!AC229</f>
        <v>76.42745863308825</v>
      </c>
      <c r="AH17" s="46"/>
      <c r="AI17" s="141">
        <f t="shared" si="1"/>
        <v>10.487084870848708</v>
      </c>
      <c r="AJ17" s="46"/>
      <c r="AK17" s="22"/>
      <c r="AL17" s="22"/>
      <c r="AM17" s="22"/>
      <c r="AT17" s="48"/>
    </row>
    <row r="18" spans="1:46" ht="17.100000000000001" customHeight="1">
      <c r="A18" s="46"/>
      <c r="B18" s="87">
        <f>+'Ark1'!C230</f>
        <v>2023</v>
      </c>
      <c r="C18" s="87">
        <f>+'Ark1'!G230</f>
        <v>4</v>
      </c>
      <c r="D18" s="88" t="str">
        <f>VLOOKUP(C18,$AN$11:$AO$15,2)</f>
        <v>Nord</v>
      </c>
      <c r="E18" s="87">
        <f>+'Ark1'!Q230</f>
        <v>1064</v>
      </c>
      <c r="F18" s="96">
        <f>+E18-E23</f>
        <v>-38</v>
      </c>
      <c r="G18" s="87">
        <f>+'Ark1'!R230</f>
        <v>14861</v>
      </c>
      <c r="H18" s="512">
        <f>+G18-G23</f>
        <v>-777</v>
      </c>
      <c r="I18" s="91">
        <f>+'Ark1'!AG230</f>
        <v>13.356245521800528</v>
      </c>
      <c r="J18" s="146">
        <f>+I18-I23</f>
        <v>-0.91479598841736021</v>
      </c>
      <c r="K18" s="91">
        <f>+'Ark1'!AH230</f>
        <v>1.8908552587309064</v>
      </c>
      <c r="L18" s="89"/>
      <c r="M18" s="355">
        <f>+'Ark1'!AI230</f>
        <v>1081</v>
      </c>
      <c r="N18" s="89"/>
      <c r="O18" s="88">
        <f>+'Ark1'!S230</f>
        <v>7.1679563959356685</v>
      </c>
      <c r="P18" s="115">
        <f t="shared" si="2"/>
        <v>9.9021749561448935E-2</v>
      </c>
      <c r="Q18" s="46"/>
      <c r="R18" s="148">
        <f>+IF(M18=0,"",'Ark1'!AJ230)</f>
        <v>113.93117483811272</v>
      </c>
      <c r="S18" s="392"/>
      <c r="T18" s="22">
        <f>+IF(M18=0,"",'Ark1'!AL230)</f>
        <v>20.887169768798142</v>
      </c>
      <c r="U18" s="139"/>
      <c r="V18" s="88">
        <f>+'Ark1'!T230</f>
        <v>6.8379651436646247</v>
      </c>
      <c r="W18" s="115">
        <f>+V18-V23</f>
        <v>-0.14854208232335342</v>
      </c>
      <c r="X18" s="88">
        <f>+'Ark1'!U230</f>
        <v>30.527336652984278</v>
      </c>
      <c r="Y18" s="115">
        <f>+X18-X23</f>
        <v>-0.36992898200758262</v>
      </c>
      <c r="Z18" s="91">
        <f>+'Ark1'!W230</f>
        <v>18.410604939102349</v>
      </c>
      <c r="AA18" s="146">
        <f>+Z18-Z23</f>
        <v>-3.3504898300497281</v>
      </c>
      <c r="AB18" s="141">
        <f>+'Ark1'!X230</f>
        <v>93.701635152412351</v>
      </c>
      <c r="AC18" s="141">
        <f>+'Ark1'!Y230</f>
        <v>79.806204158535763</v>
      </c>
      <c r="AD18" s="91">
        <f>+'Ark1'!Z230</f>
        <v>8.6909081571630384</v>
      </c>
      <c r="AE18" s="88">
        <f>+'Ark1'!AA230</f>
        <v>1.8744809448789077</v>
      </c>
      <c r="AF18" s="88">
        <f>+'Ark1'!AB230</f>
        <v>2.1670964715521901</v>
      </c>
      <c r="AG18" s="88">
        <f>+'Ark1'!AC230</f>
        <v>76.691515574354682</v>
      </c>
      <c r="AH18" s="46"/>
      <c r="AI18" s="141">
        <f t="shared" si="1"/>
        <v>13.967105263157896</v>
      </c>
      <c r="AJ18" s="46"/>
      <c r="AK18" s="22"/>
      <c r="AL18" s="22"/>
      <c r="AM18" s="22"/>
      <c r="AT18" s="48"/>
    </row>
    <row r="19" spans="1:46" s="553" customFormat="1" ht="17.100000000000001" customHeight="1">
      <c r="A19" s="46"/>
      <c r="B19" s="46"/>
      <c r="C19" s="46"/>
      <c r="D19" s="46"/>
      <c r="E19" s="46"/>
      <c r="F19" s="46"/>
      <c r="G19" s="46"/>
      <c r="H19" s="316"/>
      <c r="I19" s="46"/>
      <c r="J19" s="46"/>
      <c r="K19" s="46"/>
      <c r="L19" s="89"/>
      <c r="M19" s="496"/>
      <c r="N19" s="89"/>
      <c r="O19" s="46"/>
      <c r="P19" s="46"/>
      <c r="Q19" s="46"/>
      <c r="R19" s="392"/>
      <c r="S19" s="392"/>
      <c r="T19" s="392"/>
      <c r="U19" s="139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22"/>
      <c r="AL19" s="22"/>
      <c r="AM19" s="22"/>
      <c r="AT19" s="48"/>
    </row>
    <row r="20" spans="1:46" ht="17.100000000000001" customHeight="1">
      <c r="A20" s="46"/>
      <c r="B20" s="87">
        <f>+'Ark1'!C231</f>
        <v>2022</v>
      </c>
      <c r="C20" s="87">
        <f>+'Ark1'!G231</f>
        <v>1</v>
      </c>
      <c r="D20" s="88" t="str">
        <f>VLOOKUP(C20,$AN$11:$AO$15,2)</f>
        <v>Øst</v>
      </c>
      <c r="E20" s="87">
        <f>+'Ark1'!Q231</f>
        <v>3151</v>
      </c>
      <c r="F20" s="46"/>
      <c r="G20" s="87">
        <f>+'Ark1'!R231</f>
        <v>33047</v>
      </c>
      <c r="H20" s="316"/>
      <c r="I20" s="91">
        <f>+'Ark1'!AG231</f>
        <v>31.437296763904119</v>
      </c>
      <c r="J20" s="46"/>
      <c r="K20" s="91">
        <f>+'Ark1'!AH231</f>
        <v>4.3665083063515588</v>
      </c>
      <c r="L20" s="89"/>
      <c r="M20" s="355">
        <f>+'Ark1'!AI231</f>
        <v>970</v>
      </c>
      <c r="N20" s="89"/>
      <c r="O20" s="88">
        <f>+'Ark1'!S231</f>
        <v>6.906799406905316</v>
      </c>
      <c r="P20" s="46"/>
      <c r="Q20" s="46"/>
      <c r="R20" s="148">
        <f>+IF(M20=0,"",'Ark1'!AJ231)</f>
        <v>114.14835051546396</v>
      </c>
      <c r="S20" s="392"/>
      <c r="T20" s="22">
        <f>+IF(M20=0,"",'Ark1'!AL231)</f>
        <v>19.643801365346675</v>
      </c>
      <c r="U20" s="139"/>
      <c r="V20" s="88">
        <f>+'Ark1'!T231</f>
        <v>7.0767391896389995</v>
      </c>
      <c r="W20" s="46"/>
      <c r="X20" s="88">
        <f>+'Ark1'!U231</f>
        <v>32.207627923865999</v>
      </c>
      <c r="Y20" s="46"/>
      <c r="Z20" s="91">
        <f>+'Ark1'!W231</f>
        <v>23.648137501134755</v>
      </c>
      <c r="AA20" s="46"/>
      <c r="AB20" s="141">
        <f>+'Ark1'!X231</f>
        <v>98.272157835809622</v>
      </c>
      <c r="AC20" s="141">
        <f>+'Ark1'!Y231</f>
        <v>88.292431990800949</v>
      </c>
      <c r="AD20" s="91">
        <f>+'Ark1'!Z231</f>
        <v>7.8652158559283869</v>
      </c>
      <c r="AE20" s="88">
        <f>+'Ark1'!AA231</f>
        <v>1.9411636677376587</v>
      </c>
      <c r="AF20" s="88">
        <f>+'Ark1'!AB231</f>
        <v>2.3216116725595839</v>
      </c>
      <c r="AG20" s="88">
        <f>+'Ark1'!AC231</f>
        <v>73.081662667896012</v>
      </c>
      <c r="AH20" s="46"/>
      <c r="AI20" s="141">
        <f t="shared" si="1"/>
        <v>10.487781656616948</v>
      </c>
      <c r="AJ20" s="46"/>
      <c r="AK20" s="22"/>
      <c r="AL20" s="22"/>
      <c r="AM20" s="22"/>
      <c r="AT20" s="48"/>
    </row>
    <row r="21" spans="1:46" ht="17.100000000000001" customHeight="1">
      <c r="A21" s="46"/>
      <c r="B21" s="87">
        <f>+'Ark1'!C232</f>
        <v>2022</v>
      </c>
      <c r="C21" s="87">
        <f>+'Ark1'!G232</f>
        <v>2</v>
      </c>
      <c r="D21" s="88" t="str">
        <f>VLOOKUP(C21,$AN$11:$AO$15,2)</f>
        <v>Vest</v>
      </c>
      <c r="E21" s="87">
        <f>+'Ark1'!Q232</f>
        <v>4754</v>
      </c>
      <c r="F21" s="46"/>
      <c r="G21" s="87">
        <f>+'Ark1'!R232</f>
        <v>41068</v>
      </c>
      <c r="H21" s="316"/>
      <c r="I21" s="91">
        <f>+'Ark1'!AG232</f>
        <v>38.793200884588622</v>
      </c>
      <c r="J21" s="46"/>
      <c r="K21" s="91">
        <f>+'Ark1'!AH232</f>
        <v>1.5754358624719973</v>
      </c>
      <c r="L21" s="89"/>
      <c r="M21" s="355">
        <f>+'Ark1'!AI232</f>
        <v>4621</v>
      </c>
      <c r="N21" s="89"/>
      <c r="O21" s="88">
        <f>+'Ark1'!S232</f>
        <v>7.3404840751923652</v>
      </c>
      <c r="P21" s="46"/>
      <c r="Q21" s="46"/>
      <c r="R21" s="148">
        <f>+IF(M21=0,"",'Ark1'!AJ232)</f>
        <v>116.11949794416788</v>
      </c>
      <c r="S21" s="392"/>
      <c r="T21" s="22">
        <f>+IF(M21=0,"",'Ark1'!AL232)</f>
        <v>21.021052270152435</v>
      </c>
      <c r="U21" s="139"/>
      <c r="V21" s="88">
        <f>+'Ark1'!T232</f>
        <v>7.0968393883315439</v>
      </c>
      <c r="W21" s="46"/>
      <c r="X21" s="88">
        <f>+'Ark1'!U232</f>
        <v>31.981413022304395</v>
      </c>
      <c r="Y21" s="46"/>
      <c r="Z21" s="91">
        <f>+'Ark1'!W232</f>
        <v>23.699717541638258</v>
      </c>
      <c r="AA21" s="46"/>
      <c r="AB21" s="141">
        <f>+'Ark1'!X232</f>
        <v>95.536670887308887</v>
      </c>
      <c r="AC21" s="141">
        <f>+'Ark1'!Y232</f>
        <v>85.17337099444822</v>
      </c>
      <c r="AD21" s="91">
        <f>+'Ark1'!Z232</f>
        <v>8.8197873609179389</v>
      </c>
      <c r="AE21" s="88">
        <f>+'Ark1'!AA232</f>
        <v>1.8657718997085679</v>
      </c>
      <c r="AF21" s="88">
        <f>+'Ark1'!AB232</f>
        <v>2.2607915170669552</v>
      </c>
      <c r="AG21" s="88">
        <f>+'Ark1'!AC232</f>
        <v>75.482888286081419</v>
      </c>
      <c r="AH21" s="46"/>
      <c r="AI21" s="141">
        <f t="shared" si="1"/>
        <v>8.6386201093815735</v>
      </c>
      <c r="AJ21" s="46"/>
      <c r="AK21" s="22"/>
      <c r="AL21" s="22"/>
      <c r="AM21" s="22"/>
      <c r="AT21" s="48"/>
    </row>
    <row r="22" spans="1:46" ht="17.100000000000001" customHeight="1">
      <c r="A22" s="46"/>
      <c r="B22" s="87">
        <f>+'Ark1'!C233</f>
        <v>2022</v>
      </c>
      <c r="C22" s="87">
        <f>+'Ark1'!G233</f>
        <v>3</v>
      </c>
      <c r="D22" s="88" t="str">
        <f>VLOOKUP(C22,$AN$11:$AO$15,2)</f>
        <v>Midt</v>
      </c>
      <c r="E22" s="87">
        <f>+'Ark1'!Q233</f>
        <v>1645</v>
      </c>
      <c r="F22" s="46"/>
      <c r="G22" s="87">
        <f>+'Ark1'!R233</f>
        <v>17455</v>
      </c>
      <c r="H22" s="316"/>
      <c r="I22" s="91">
        <f>+'Ark1'!AG233</f>
        <v>15.49846084128937</v>
      </c>
      <c r="J22" s="46"/>
      <c r="K22" s="91">
        <f>+'Ark1'!AH233</f>
        <v>4.7436264680607279</v>
      </c>
      <c r="L22" s="89"/>
      <c r="M22" s="355">
        <f>+'Ark1'!AI233</f>
        <v>3292</v>
      </c>
      <c r="N22" s="89"/>
      <c r="O22" s="88">
        <f>+'Ark1'!S233</f>
        <v>7.029389859639072</v>
      </c>
      <c r="P22" s="46"/>
      <c r="Q22" s="46"/>
      <c r="R22" s="148">
        <f>+IF(M22=0,"",'Ark1'!AJ233)</f>
        <v>114.44775212636679</v>
      </c>
      <c r="S22" s="392"/>
      <c r="T22" s="22">
        <f>+IF(M22=0,"",'Ark1'!AL233)</f>
        <v>18.727952867834286</v>
      </c>
      <c r="U22" s="139"/>
      <c r="V22" s="88">
        <f>+'Ark1'!T233</f>
        <v>6.9087367516470932</v>
      </c>
      <c r="W22" s="46"/>
      <c r="X22" s="88">
        <f>+'Ark1'!U233</f>
        <v>30.061753079346804</v>
      </c>
      <c r="Y22" s="46"/>
      <c r="Z22" s="91">
        <f>+'Ark1'!W233</f>
        <v>21.197364651962189</v>
      </c>
      <c r="AA22" s="46"/>
      <c r="AB22" s="141">
        <f>+'Ark1'!X233</f>
        <v>94.036092810083019</v>
      </c>
      <c r="AC22" s="141">
        <f>+'Ark1'!Y233</f>
        <v>78.745345173302752</v>
      </c>
      <c r="AD22" s="91">
        <f>+'Ark1'!Z233</f>
        <v>8.6308914928185061</v>
      </c>
      <c r="AE22" s="88">
        <f>+'Ark1'!AA233</f>
        <v>1.9354510983221151</v>
      </c>
      <c r="AF22" s="88">
        <f>+'Ark1'!AB233</f>
        <v>2.290398396562082</v>
      </c>
      <c r="AG22" s="88">
        <f>+'Ark1'!AC233</f>
        <v>76.226774944364564</v>
      </c>
      <c r="AH22" s="46"/>
      <c r="AI22" s="141">
        <f t="shared" si="1"/>
        <v>10.610942249240122</v>
      </c>
      <c r="AJ22" s="46"/>
      <c r="AK22" s="22"/>
      <c r="AL22" s="22"/>
      <c r="AM22" s="22"/>
      <c r="AT22" s="48"/>
    </row>
    <row r="23" spans="1:46" ht="17.100000000000001" customHeight="1">
      <c r="A23" s="46"/>
      <c r="B23" s="87">
        <f>+'Ark1'!C234</f>
        <v>2022</v>
      </c>
      <c r="C23" s="87">
        <f>+'Ark1'!G234</f>
        <v>4</v>
      </c>
      <c r="D23" s="88" t="str">
        <f>VLOOKUP(C23,$AN$11:$AO$15,2)</f>
        <v>Nord</v>
      </c>
      <c r="E23" s="87">
        <f>+'Ark1'!Q234</f>
        <v>1102</v>
      </c>
      <c r="F23" s="46"/>
      <c r="G23" s="87">
        <f>+'Ark1'!R234</f>
        <v>15638</v>
      </c>
      <c r="H23" s="316"/>
      <c r="I23" s="91">
        <f>+'Ark1'!AG234</f>
        <v>14.271041510217888</v>
      </c>
      <c r="J23" s="46"/>
      <c r="K23" s="91">
        <f>+'Ark1'!AH234</f>
        <v>1.7201688195421412</v>
      </c>
      <c r="L23" s="89"/>
      <c r="M23" s="355">
        <f>+'Ark1'!AI234</f>
        <v>1003</v>
      </c>
      <c r="N23" s="89"/>
      <c r="O23" s="88">
        <f>+'Ark1'!S234</f>
        <v>7.0689346463742195</v>
      </c>
      <c r="P23" s="46"/>
      <c r="Q23" s="46"/>
      <c r="R23" s="148">
        <f>+IF(M23=0,"",'Ark1'!AJ234)</f>
        <v>114.5359920239282</v>
      </c>
      <c r="S23" s="392"/>
      <c r="T23" s="22">
        <f>+IF(M23=0,"",'Ark1'!AL234)</f>
        <v>20.508599347888264</v>
      </c>
      <c r="U23" s="139"/>
      <c r="V23" s="88">
        <f>+'Ark1'!T234</f>
        <v>6.9865072259879781</v>
      </c>
      <c r="W23" s="46"/>
      <c r="X23" s="88">
        <f>+'Ark1'!U234</f>
        <v>30.897265634991861</v>
      </c>
      <c r="Y23" s="46"/>
      <c r="Z23" s="91">
        <f>+'Ark1'!W234</f>
        <v>21.761094769152077</v>
      </c>
      <c r="AA23" s="46"/>
      <c r="AB23" s="141">
        <f>+'Ark1'!X234</f>
        <v>94.845888221000124</v>
      </c>
      <c r="AC23" s="141">
        <f>+'Ark1'!Y234</f>
        <v>81.512981199641885</v>
      </c>
      <c r="AD23" s="91">
        <f>+'Ark1'!Z234</f>
        <v>8.5007755011308781</v>
      </c>
      <c r="AE23" s="88">
        <f>+'Ark1'!AA234</f>
        <v>1.9582169599690189</v>
      </c>
      <c r="AF23" s="88">
        <f>+'Ark1'!AB234</f>
        <v>2.2595119175795042</v>
      </c>
      <c r="AG23" s="88">
        <f>+'Ark1'!AC234</f>
        <v>74.96921893737202</v>
      </c>
      <c r="AH23" s="46"/>
      <c r="AI23" s="141">
        <f t="shared" si="1"/>
        <v>14.190562613430128</v>
      </c>
      <c r="AJ23" s="46"/>
      <c r="AK23" s="22"/>
      <c r="AL23" s="22"/>
      <c r="AM23" s="22"/>
      <c r="AT23" s="48"/>
    </row>
    <row r="24" spans="1:46" ht="17.100000000000001" customHeight="1">
      <c r="A24" s="46"/>
      <c r="B24" s="46"/>
      <c r="C24" s="46"/>
      <c r="D24" s="46"/>
      <c r="E24" s="46"/>
      <c r="F24" s="46"/>
      <c r="G24" s="46"/>
      <c r="H24" s="316"/>
      <c r="I24" s="46"/>
      <c r="J24" s="46"/>
      <c r="K24" s="46"/>
      <c r="L24" s="89"/>
      <c r="M24" s="496"/>
      <c r="N24" s="89"/>
      <c r="O24" s="46"/>
      <c r="P24" s="46"/>
      <c r="Q24" s="46"/>
      <c r="R24" s="392"/>
      <c r="S24" s="392"/>
      <c r="T24" s="392"/>
      <c r="U24" s="139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22"/>
      <c r="AL24" s="22"/>
      <c r="AM24" s="22"/>
      <c r="AT24" s="48"/>
    </row>
    <row r="25" spans="1:46" ht="24.6">
      <c r="A25" s="46"/>
      <c r="B25" s="46"/>
      <c r="C25" s="46"/>
      <c r="D25" s="46"/>
      <c r="E25" s="46"/>
      <c r="F25" s="46"/>
      <c r="G25" s="46"/>
      <c r="H25" s="316"/>
      <c r="I25" s="46"/>
      <c r="J25" s="46"/>
      <c r="K25" s="46"/>
      <c r="L25" s="46"/>
      <c r="M25" s="496"/>
      <c r="N25" s="46"/>
      <c r="O25" s="46"/>
      <c r="P25" s="46"/>
      <c r="Q25" s="46"/>
      <c r="R25" s="392"/>
      <c r="S25" s="392"/>
      <c r="T25" s="392"/>
      <c r="U25" s="139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3"/>
      <c r="AL25" s="3"/>
      <c r="AM25" s="22"/>
      <c r="AN25" s="3"/>
      <c r="AO25" s="3"/>
      <c r="AP25" s="3"/>
      <c r="AQ25" s="3"/>
      <c r="AR25" s="3"/>
      <c r="AS25" s="3"/>
    </row>
    <row r="26" spans="1:46">
      <c r="A26" s="46"/>
      <c r="B26" s="46"/>
      <c r="C26" s="46"/>
      <c r="D26" s="46"/>
      <c r="E26" s="46"/>
      <c r="F26" s="46"/>
      <c r="G26" s="46"/>
      <c r="H26" s="316"/>
      <c r="I26" s="46"/>
      <c r="J26" s="46"/>
      <c r="K26" s="46"/>
      <c r="L26" s="46"/>
      <c r="M26" s="496"/>
      <c r="N26" s="46"/>
      <c r="O26" s="46"/>
      <c r="P26" s="46"/>
      <c r="Q26" s="46"/>
      <c r="R26" s="392"/>
      <c r="S26" s="392"/>
      <c r="T26" s="392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3"/>
      <c r="AL26" s="3"/>
      <c r="AM26" s="22"/>
      <c r="AN26" s="3"/>
      <c r="AO26" s="3"/>
      <c r="AP26" s="3"/>
      <c r="AQ26" s="3"/>
      <c r="AR26" s="3"/>
      <c r="AS26" s="3"/>
    </row>
    <row r="27" spans="1:46">
      <c r="A27" s="3"/>
      <c r="B27" s="3"/>
      <c r="C27" s="3"/>
      <c r="D27" s="3"/>
      <c r="E27" s="3"/>
      <c r="F27" s="3"/>
      <c r="G27" s="3"/>
      <c r="H27" s="513"/>
      <c r="I27" s="3"/>
      <c r="J27" s="3"/>
      <c r="K27" s="3"/>
      <c r="L27" s="3"/>
      <c r="N27" s="3"/>
      <c r="O27" s="3"/>
      <c r="P27" s="3"/>
      <c r="Q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22"/>
      <c r="AN27" s="3"/>
      <c r="AO27" s="3"/>
      <c r="AP27" s="3"/>
      <c r="AQ27" s="3"/>
      <c r="AR27" s="3"/>
      <c r="AS27" s="3"/>
    </row>
    <row r="28" spans="1:46">
      <c r="P28" s="3"/>
      <c r="Q28" s="3"/>
      <c r="U28" s="3"/>
      <c r="V28" s="3"/>
      <c r="W28" s="3"/>
      <c r="X28" s="3"/>
      <c r="Y28" s="3"/>
      <c r="Z28" s="58"/>
      <c r="AA28" s="58"/>
      <c r="AB28" s="16"/>
      <c r="AC28" s="16"/>
      <c r="AD28" s="58"/>
      <c r="AE28" s="3"/>
      <c r="AF28" s="3"/>
      <c r="AG28" s="3"/>
      <c r="AH28" s="3"/>
      <c r="AI28" s="16"/>
      <c r="AJ28" s="3"/>
      <c r="AK28" s="3"/>
      <c r="AL28" s="3"/>
      <c r="AM28" s="22"/>
      <c r="AN28" s="3"/>
      <c r="AO28" s="3"/>
      <c r="AP28" s="3"/>
      <c r="AQ28" s="3"/>
      <c r="AR28" s="3"/>
      <c r="AS28" s="3"/>
    </row>
    <row r="29" spans="1:46">
      <c r="P29" s="3"/>
      <c r="Q29" s="3"/>
      <c r="U29" s="3"/>
      <c r="V29" s="3"/>
      <c r="W29" s="3"/>
      <c r="X29" s="3"/>
      <c r="Y29" s="3"/>
      <c r="Z29" s="58"/>
      <c r="AA29" s="58"/>
      <c r="AB29" s="16"/>
      <c r="AC29" s="16"/>
      <c r="AD29" s="58"/>
      <c r="AE29" s="3"/>
      <c r="AF29" s="3"/>
      <c r="AG29" s="3"/>
      <c r="AH29" s="3"/>
      <c r="AI29" s="16"/>
      <c r="AJ29" s="3"/>
      <c r="AK29" s="3"/>
      <c r="AL29" s="3"/>
      <c r="AM29" s="22"/>
      <c r="AN29" s="3"/>
      <c r="AO29" s="3"/>
      <c r="AP29" s="3"/>
      <c r="AQ29" s="3"/>
      <c r="AR29" s="3"/>
      <c r="AS29" s="3"/>
    </row>
    <row r="30" spans="1:46">
      <c r="P30" s="3"/>
      <c r="Q30" s="3"/>
      <c r="U30" s="3"/>
      <c r="V30" s="3"/>
      <c r="W30" s="3"/>
      <c r="X30" s="3"/>
      <c r="Y30" s="3"/>
      <c r="Z30" s="58"/>
      <c r="AA30" s="58"/>
      <c r="AB30" s="16"/>
      <c r="AC30" s="16"/>
      <c r="AD30" s="58"/>
      <c r="AE30" s="3"/>
      <c r="AF30" s="3"/>
      <c r="AG30" s="3"/>
      <c r="AH30" s="3"/>
      <c r="AI30" s="16"/>
      <c r="AJ30" s="3"/>
      <c r="AK30" s="3"/>
      <c r="AL30" s="3"/>
      <c r="AM30" s="22"/>
      <c r="AN30" s="3"/>
      <c r="AO30" s="3"/>
      <c r="AP30" s="3"/>
      <c r="AQ30" s="3"/>
      <c r="AR30" s="3"/>
      <c r="AS30" s="3"/>
    </row>
    <row r="31" spans="1:46">
      <c r="P31" s="3"/>
      <c r="Q31" s="3"/>
      <c r="U31" s="3"/>
      <c r="V31" s="3"/>
      <c r="W31" s="3"/>
      <c r="X31" s="3"/>
      <c r="Y31" s="3"/>
      <c r="Z31" s="58"/>
      <c r="AA31" s="58"/>
      <c r="AB31" s="16"/>
      <c r="AC31" s="16"/>
      <c r="AD31" s="58"/>
      <c r="AE31" s="3"/>
      <c r="AF31" s="3"/>
      <c r="AG31" s="3"/>
      <c r="AH31" s="3"/>
      <c r="AI31" s="16"/>
      <c r="AJ31" s="3"/>
      <c r="AK31" s="3"/>
      <c r="AL31" s="3"/>
      <c r="AM31" s="22"/>
      <c r="AN31" s="3"/>
      <c r="AO31" s="3"/>
      <c r="AP31" s="3"/>
      <c r="AQ31" s="3"/>
      <c r="AR31" s="3"/>
      <c r="AS31" s="3"/>
    </row>
    <row r="32" spans="1:46">
      <c r="P32" s="3"/>
      <c r="Q32" s="3"/>
      <c r="U32" s="3"/>
      <c r="V32" s="3"/>
      <c r="W32" s="3"/>
      <c r="X32" s="3"/>
      <c r="Y32" s="3"/>
      <c r="Z32" s="58"/>
      <c r="AA32" s="58"/>
      <c r="AB32" s="16"/>
      <c r="AC32" s="16"/>
      <c r="AD32" s="58"/>
      <c r="AE32" s="3"/>
      <c r="AF32" s="3"/>
      <c r="AG32" s="3"/>
      <c r="AH32" s="3"/>
      <c r="AI32" s="16"/>
      <c r="AJ32" s="3"/>
      <c r="AK32" s="3"/>
      <c r="AL32" s="3"/>
      <c r="AM32" s="22"/>
      <c r="AN32" s="3"/>
      <c r="AO32" s="3"/>
      <c r="AP32" s="3"/>
      <c r="AQ32" s="3"/>
      <c r="AR32" s="3"/>
      <c r="AS32" s="3"/>
    </row>
    <row r="33" spans="16:45">
      <c r="P33" s="3"/>
      <c r="Q33" s="3"/>
      <c r="U33" s="3"/>
      <c r="V33" s="3"/>
      <c r="W33" s="3"/>
      <c r="X33" s="3"/>
      <c r="Y33" s="3"/>
      <c r="Z33" s="58"/>
      <c r="AA33" s="58"/>
      <c r="AB33" s="16"/>
      <c r="AC33" s="16"/>
      <c r="AD33" s="58"/>
      <c r="AE33" s="3"/>
      <c r="AF33" s="3"/>
      <c r="AG33" s="3"/>
      <c r="AH33" s="3"/>
      <c r="AI33" s="16"/>
      <c r="AJ33" s="3"/>
      <c r="AK33" s="3"/>
      <c r="AL33" s="3"/>
      <c r="AM33" s="22"/>
      <c r="AN33" s="3"/>
      <c r="AO33" s="3"/>
      <c r="AP33" s="3"/>
      <c r="AQ33" s="3"/>
      <c r="AR33" s="3"/>
      <c r="AS33" s="3"/>
    </row>
    <row r="34" spans="16:45">
      <c r="P34" s="3"/>
      <c r="Q34" s="3"/>
      <c r="U34" s="3"/>
      <c r="V34" s="3"/>
      <c r="W34" s="3"/>
      <c r="X34" s="3"/>
      <c r="Y34" s="3"/>
      <c r="Z34" s="58"/>
      <c r="AA34" s="58"/>
      <c r="AB34" s="16"/>
      <c r="AC34" s="16"/>
      <c r="AD34" s="58"/>
      <c r="AE34" s="3"/>
      <c r="AF34" s="3"/>
      <c r="AG34" s="3"/>
      <c r="AH34" s="3"/>
      <c r="AI34" s="16"/>
      <c r="AJ34" s="3"/>
      <c r="AK34" s="3"/>
      <c r="AL34" s="3"/>
      <c r="AM34" s="22"/>
      <c r="AN34" s="3"/>
      <c r="AO34" s="3"/>
      <c r="AP34" s="3"/>
      <c r="AQ34" s="3"/>
      <c r="AR34" s="3"/>
      <c r="AS34" s="3"/>
    </row>
    <row r="35" spans="16:45">
      <c r="P35" s="3"/>
      <c r="Q35" s="3"/>
      <c r="U35" s="3"/>
      <c r="V35" s="3"/>
      <c r="W35" s="3"/>
      <c r="X35" s="3"/>
      <c r="Y35" s="3"/>
      <c r="Z35" s="58"/>
      <c r="AA35" s="58"/>
      <c r="AB35" s="16"/>
      <c r="AC35" s="16"/>
      <c r="AD35" s="58"/>
      <c r="AE35" s="3"/>
      <c r="AF35" s="3"/>
      <c r="AG35" s="3"/>
      <c r="AH35" s="3"/>
      <c r="AI35" s="16"/>
      <c r="AJ35" s="3"/>
      <c r="AK35" s="3"/>
      <c r="AL35" s="3"/>
      <c r="AM35" s="22"/>
      <c r="AN35" s="3"/>
      <c r="AO35" s="3"/>
      <c r="AP35" s="3"/>
      <c r="AQ35" s="3"/>
      <c r="AR35" s="3"/>
      <c r="AS35" s="3"/>
    </row>
    <row r="36" spans="16:45">
      <c r="P36" s="3"/>
      <c r="Q36" s="3"/>
      <c r="U36" s="3"/>
      <c r="V36" s="3"/>
      <c r="W36" s="3"/>
      <c r="X36" s="3"/>
      <c r="Y36" s="3"/>
      <c r="Z36" s="58"/>
      <c r="AA36" s="58"/>
      <c r="AB36" s="16"/>
      <c r="AC36" s="16"/>
      <c r="AD36" s="58"/>
      <c r="AE36" s="3"/>
      <c r="AF36" s="3"/>
      <c r="AG36" s="3"/>
      <c r="AH36" s="3"/>
      <c r="AI36" s="16"/>
      <c r="AJ36" s="3"/>
      <c r="AK36" s="3"/>
      <c r="AL36" s="3"/>
      <c r="AM36" s="22"/>
      <c r="AN36" s="3"/>
      <c r="AO36" s="3"/>
      <c r="AP36" s="3"/>
      <c r="AQ36" s="3"/>
      <c r="AR36" s="3"/>
      <c r="AS36" s="3"/>
    </row>
    <row r="37" spans="16:45">
      <c r="P37" s="3"/>
      <c r="Q37" s="3"/>
      <c r="U37" s="3"/>
      <c r="V37" s="3"/>
      <c r="W37" s="3"/>
      <c r="X37" s="3"/>
      <c r="Y37" s="3"/>
      <c r="Z37" s="58"/>
      <c r="AA37" s="58"/>
      <c r="AB37" s="16"/>
      <c r="AC37" s="16"/>
      <c r="AD37" s="58"/>
      <c r="AE37" s="3"/>
      <c r="AF37" s="3"/>
      <c r="AG37" s="3"/>
      <c r="AH37" s="3"/>
      <c r="AI37" s="16"/>
      <c r="AJ37" s="3"/>
      <c r="AK37" s="3"/>
      <c r="AL37" s="3"/>
      <c r="AM37" s="22"/>
      <c r="AN37" s="3"/>
      <c r="AO37" s="3"/>
      <c r="AP37" s="3"/>
      <c r="AQ37" s="3"/>
      <c r="AR37" s="3"/>
      <c r="AS37" s="3"/>
    </row>
    <row r="38" spans="16:45">
      <c r="P38" s="3"/>
      <c r="Q38" s="3"/>
      <c r="U38" s="3"/>
      <c r="V38" s="3"/>
      <c r="W38" s="3"/>
      <c r="X38" s="3"/>
      <c r="Y38" s="3"/>
      <c r="Z38" s="58"/>
      <c r="AA38" s="58"/>
      <c r="AB38" s="16"/>
      <c r="AC38" s="16"/>
      <c r="AD38" s="58"/>
      <c r="AE38" s="3"/>
      <c r="AF38" s="3"/>
      <c r="AG38" s="3"/>
      <c r="AH38" s="3"/>
      <c r="AI38" s="16"/>
      <c r="AJ38" s="3"/>
      <c r="AK38" s="3"/>
      <c r="AL38" s="3"/>
      <c r="AM38" s="22"/>
      <c r="AN38" s="3"/>
      <c r="AO38" s="3"/>
      <c r="AP38" s="3"/>
      <c r="AQ38" s="3"/>
      <c r="AR38" s="3"/>
      <c r="AS38" s="3"/>
    </row>
    <row r="39" spans="16:45">
      <c r="P39" s="3"/>
      <c r="Q39" s="3"/>
      <c r="U39" s="3"/>
      <c r="V39" s="3"/>
      <c r="W39" s="3"/>
      <c r="X39" s="3"/>
      <c r="Y39" s="3"/>
      <c r="Z39" s="58"/>
      <c r="AA39" s="58"/>
      <c r="AB39" s="16"/>
      <c r="AC39" s="16"/>
      <c r="AD39" s="58"/>
      <c r="AE39" s="3"/>
      <c r="AF39" s="3"/>
      <c r="AG39" s="3"/>
      <c r="AH39" s="3"/>
      <c r="AI39" s="16"/>
      <c r="AJ39" s="3"/>
      <c r="AK39" s="3"/>
      <c r="AL39" s="3"/>
      <c r="AM39" s="22"/>
      <c r="AN39" s="3"/>
      <c r="AO39" s="3"/>
      <c r="AP39" s="3"/>
      <c r="AQ39" s="3"/>
      <c r="AR39" s="3"/>
      <c r="AS39" s="3"/>
    </row>
    <row r="40" spans="16:45">
      <c r="P40" s="3"/>
      <c r="Q40" s="3"/>
      <c r="U40" s="3"/>
      <c r="V40" s="3"/>
      <c r="W40" s="3"/>
      <c r="X40" s="3"/>
      <c r="Y40" s="3"/>
      <c r="Z40" s="58"/>
      <c r="AA40" s="58"/>
      <c r="AB40" s="16"/>
      <c r="AC40" s="16"/>
      <c r="AD40" s="58"/>
      <c r="AE40" s="3"/>
      <c r="AF40" s="3"/>
      <c r="AG40" s="3"/>
      <c r="AH40" s="3"/>
      <c r="AI40" s="16"/>
      <c r="AJ40" s="3"/>
      <c r="AK40" s="3"/>
      <c r="AL40" s="3"/>
      <c r="AM40" s="22"/>
      <c r="AN40" s="3"/>
      <c r="AO40" s="3"/>
      <c r="AP40" s="3"/>
      <c r="AQ40" s="3"/>
      <c r="AR40" s="3"/>
      <c r="AS40" s="3"/>
    </row>
    <row r="41" spans="16:45">
      <c r="P41" s="3"/>
      <c r="Q41" s="3"/>
      <c r="U41" s="3"/>
      <c r="V41" s="3"/>
      <c r="W41" s="3"/>
      <c r="X41" s="3"/>
      <c r="Y41" s="3"/>
      <c r="Z41" s="58"/>
      <c r="AA41" s="58"/>
      <c r="AB41" s="16"/>
      <c r="AC41" s="16"/>
      <c r="AD41" s="58"/>
      <c r="AE41" s="3"/>
      <c r="AF41" s="3"/>
      <c r="AG41" s="3"/>
      <c r="AH41" s="3"/>
      <c r="AI41" s="16"/>
      <c r="AJ41" s="3"/>
      <c r="AK41" s="3"/>
      <c r="AL41" s="3"/>
      <c r="AM41" s="22"/>
      <c r="AN41" s="3"/>
      <c r="AO41" s="3"/>
      <c r="AP41" s="3"/>
      <c r="AQ41" s="3"/>
      <c r="AR41" s="3"/>
      <c r="AS41" s="3"/>
    </row>
    <row r="42" spans="16:45">
      <c r="P42" s="3"/>
      <c r="Q42" s="3"/>
      <c r="U42" s="3"/>
      <c r="V42" s="3"/>
      <c r="W42" s="3"/>
      <c r="X42" s="3"/>
      <c r="Y42" s="3"/>
      <c r="Z42" s="58"/>
      <c r="AA42" s="58"/>
      <c r="AB42" s="16"/>
      <c r="AC42" s="16"/>
      <c r="AD42" s="58"/>
      <c r="AE42" s="3"/>
      <c r="AF42" s="3"/>
      <c r="AG42" s="3"/>
      <c r="AH42" s="3"/>
      <c r="AI42" s="16"/>
      <c r="AJ42" s="3"/>
      <c r="AK42" s="3"/>
      <c r="AL42" s="3"/>
      <c r="AM42" s="22"/>
      <c r="AN42" s="3"/>
      <c r="AO42" s="3"/>
      <c r="AP42" s="3"/>
      <c r="AQ42" s="3"/>
      <c r="AR42" s="3"/>
      <c r="AS42" s="3"/>
    </row>
    <row r="43" spans="16:45">
      <c r="P43" s="3"/>
      <c r="Q43" s="3"/>
      <c r="U43" s="3"/>
      <c r="V43" s="3"/>
      <c r="W43" s="3"/>
      <c r="X43" s="3"/>
      <c r="Y43" s="3"/>
      <c r="Z43" s="58"/>
      <c r="AA43" s="58"/>
      <c r="AB43" s="16"/>
      <c r="AC43" s="16"/>
      <c r="AD43" s="58"/>
      <c r="AE43" s="3"/>
      <c r="AF43" s="3"/>
      <c r="AG43" s="3"/>
      <c r="AH43" s="3"/>
      <c r="AI43" s="16"/>
      <c r="AJ43" s="3"/>
      <c r="AK43" s="3"/>
      <c r="AL43" s="3"/>
      <c r="AM43" s="22"/>
      <c r="AN43" s="3"/>
      <c r="AO43" s="3"/>
      <c r="AP43" s="3"/>
      <c r="AQ43" s="3"/>
      <c r="AR43" s="3"/>
      <c r="AS43" s="3"/>
    </row>
    <row r="44" spans="16:45">
      <c r="P44" s="3"/>
      <c r="Q44" s="3"/>
      <c r="U44" s="3"/>
      <c r="V44" s="3"/>
      <c r="W44" s="3"/>
      <c r="X44" s="3"/>
      <c r="Y44" s="3"/>
      <c r="Z44" s="58"/>
      <c r="AA44" s="58"/>
      <c r="AB44" s="16"/>
      <c r="AC44" s="16"/>
      <c r="AD44" s="58"/>
      <c r="AE44" s="3"/>
      <c r="AF44" s="3"/>
      <c r="AG44" s="3"/>
      <c r="AH44" s="3"/>
      <c r="AI44" s="16"/>
      <c r="AJ44" s="3"/>
      <c r="AK44" s="3"/>
      <c r="AL44" s="3"/>
      <c r="AM44" s="22"/>
      <c r="AN44" s="3"/>
      <c r="AO44" s="3"/>
      <c r="AP44" s="3"/>
      <c r="AQ44" s="3"/>
      <c r="AR44" s="3"/>
      <c r="AS44" s="3"/>
    </row>
    <row r="45" spans="16:45">
      <c r="P45" s="3"/>
      <c r="Q45" s="3"/>
      <c r="U45" s="3"/>
      <c r="V45" s="3"/>
      <c r="W45" s="3"/>
      <c r="X45" s="3"/>
      <c r="Y45" s="3"/>
      <c r="Z45" s="58"/>
      <c r="AA45" s="58"/>
      <c r="AB45" s="16"/>
      <c r="AC45" s="16"/>
      <c r="AD45" s="58"/>
      <c r="AE45" s="3"/>
      <c r="AF45" s="3"/>
      <c r="AG45" s="3"/>
      <c r="AH45" s="3"/>
      <c r="AI45" s="16"/>
      <c r="AJ45" s="3"/>
      <c r="AK45" s="3"/>
      <c r="AL45" s="3"/>
      <c r="AM45" s="22"/>
      <c r="AN45" s="3"/>
      <c r="AO45" s="3"/>
      <c r="AP45" s="3"/>
      <c r="AQ45" s="3"/>
      <c r="AR45" s="3"/>
      <c r="AS45" s="3"/>
    </row>
    <row r="46" spans="16:45">
      <c r="P46" s="3"/>
      <c r="Q46" s="3"/>
      <c r="U46" s="3"/>
      <c r="V46" s="3"/>
      <c r="W46" s="3"/>
      <c r="X46" s="3"/>
      <c r="Y46" s="3"/>
      <c r="Z46" s="58"/>
      <c r="AA46" s="58"/>
      <c r="AB46" s="16"/>
      <c r="AC46" s="16"/>
      <c r="AD46" s="58"/>
      <c r="AE46" s="3"/>
      <c r="AF46" s="3"/>
      <c r="AG46" s="3"/>
      <c r="AH46" s="3"/>
      <c r="AI46" s="16"/>
      <c r="AJ46" s="3"/>
      <c r="AK46" s="3"/>
      <c r="AL46" s="3"/>
      <c r="AM46" s="22"/>
      <c r="AN46" s="3"/>
      <c r="AO46" s="3"/>
      <c r="AP46" s="3"/>
      <c r="AQ46" s="3"/>
      <c r="AR46" s="3"/>
      <c r="AS46" s="3"/>
    </row>
    <row r="47" spans="16:45">
      <c r="P47" s="3"/>
      <c r="Q47" s="3"/>
      <c r="U47" s="3"/>
      <c r="V47" s="3"/>
      <c r="W47" s="3"/>
      <c r="X47" s="3"/>
      <c r="Y47" s="3"/>
      <c r="Z47" s="58"/>
      <c r="AA47" s="58"/>
      <c r="AB47" s="16"/>
      <c r="AC47" s="16"/>
      <c r="AD47" s="58"/>
      <c r="AE47" s="3"/>
      <c r="AF47" s="3"/>
      <c r="AG47" s="3"/>
      <c r="AH47" s="3"/>
      <c r="AI47" s="16"/>
      <c r="AJ47" s="3"/>
      <c r="AK47" s="3"/>
      <c r="AL47" s="3"/>
      <c r="AM47" s="22"/>
      <c r="AN47" s="3"/>
      <c r="AO47" s="3"/>
      <c r="AP47" s="3"/>
      <c r="AQ47" s="3"/>
      <c r="AR47" s="3"/>
      <c r="AS47" s="3"/>
    </row>
    <row r="48" spans="16:45">
      <c r="P48" s="3"/>
      <c r="Q48" s="3"/>
      <c r="U48" s="3"/>
      <c r="V48" s="3"/>
      <c r="W48" s="3"/>
      <c r="X48" s="3"/>
      <c r="Y48" s="3"/>
      <c r="Z48" s="58"/>
      <c r="AA48" s="58"/>
      <c r="AB48" s="16"/>
      <c r="AC48" s="16"/>
      <c r="AD48" s="58"/>
      <c r="AE48" s="3"/>
      <c r="AF48" s="3"/>
      <c r="AG48" s="3"/>
      <c r="AH48" s="3"/>
      <c r="AI48" s="16"/>
      <c r="AJ48" s="3"/>
      <c r="AK48" s="3"/>
      <c r="AL48" s="3"/>
      <c r="AM48" s="22"/>
      <c r="AN48" s="3"/>
      <c r="AO48" s="3"/>
      <c r="AP48" s="3"/>
      <c r="AQ48" s="3"/>
      <c r="AR48" s="3"/>
      <c r="AS48" s="3"/>
    </row>
    <row r="49" spans="16:45">
      <c r="P49" s="3"/>
      <c r="Q49" s="3"/>
      <c r="U49" s="3"/>
      <c r="V49" s="3"/>
      <c r="W49" s="3"/>
      <c r="X49" s="3"/>
      <c r="Y49" s="3"/>
      <c r="Z49" s="58"/>
      <c r="AA49" s="58"/>
      <c r="AB49" s="16"/>
      <c r="AC49" s="16"/>
      <c r="AD49" s="58"/>
      <c r="AE49" s="3"/>
      <c r="AF49" s="3"/>
      <c r="AG49" s="3"/>
      <c r="AH49" s="3"/>
      <c r="AI49" s="16"/>
      <c r="AJ49" s="3"/>
      <c r="AK49" s="3"/>
      <c r="AL49" s="3"/>
      <c r="AM49" s="22"/>
      <c r="AN49" s="3"/>
      <c r="AO49" s="3"/>
      <c r="AP49" s="3"/>
      <c r="AQ49" s="3"/>
      <c r="AR49" s="3"/>
      <c r="AS49" s="3"/>
    </row>
    <row r="50" spans="16:45">
      <c r="P50" s="3"/>
      <c r="Q50" s="3"/>
      <c r="U50" s="3"/>
      <c r="V50" s="3"/>
      <c r="W50" s="3"/>
      <c r="X50" s="3"/>
      <c r="Y50" s="3"/>
      <c r="Z50" s="58"/>
      <c r="AA50" s="58"/>
      <c r="AB50" s="16"/>
      <c r="AC50" s="16"/>
      <c r="AD50" s="58"/>
      <c r="AE50" s="3"/>
      <c r="AF50" s="3"/>
      <c r="AG50" s="3"/>
      <c r="AH50" s="3"/>
      <c r="AI50" s="16"/>
      <c r="AJ50" s="3"/>
      <c r="AK50" s="3"/>
      <c r="AL50" s="3"/>
      <c r="AM50" s="22"/>
      <c r="AN50" s="3"/>
      <c r="AO50" s="3"/>
      <c r="AP50" s="3"/>
      <c r="AQ50" s="3"/>
      <c r="AR50" s="3"/>
      <c r="AS50" s="3"/>
    </row>
    <row r="51" spans="16:45">
      <c r="P51" s="3"/>
      <c r="Q51" s="3"/>
      <c r="U51" s="3"/>
      <c r="V51" s="3"/>
      <c r="W51" s="3"/>
      <c r="X51" s="3"/>
      <c r="Y51" s="3"/>
      <c r="Z51" s="58"/>
      <c r="AA51" s="58"/>
      <c r="AB51" s="16"/>
      <c r="AC51" s="16"/>
      <c r="AD51" s="58"/>
      <c r="AE51" s="3"/>
      <c r="AF51" s="3"/>
      <c r="AG51" s="3"/>
      <c r="AH51" s="3"/>
      <c r="AI51" s="16"/>
      <c r="AJ51" s="3"/>
      <c r="AK51" s="3"/>
      <c r="AL51" s="3"/>
      <c r="AM51" s="22"/>
      <c r="AN51" s="3"/>
      <c r="AO51" s="3"/>
      <c r="AP51" s="3"/>
      <c r="AQ51" s="3"/>
      <c r="AR51" s="3"/>
      <c r="AS51" s="3"/>
    </row>
    <row r="52" spans="16:45">
      <c r="P52" s="3"/>
      <c r="Q52" s="3"/>
      <c r="U52" s="3"/>
      <c r="V52" s="3"/>
      <c r="W52" s="3"/>
      <c r="X52" s="3"/>
      <c r="Y52" s="3"/>
      <c r="Z52" s="58"/>
      <c r="AA52" s="58"/>
      <c r="AB52" s="16"/>
      <c r="AC52" s="16"/>
      <c r="AD52" s="58"/>
      <c r="AE52" s="3"/>
      <c r="AF52" s="3"/>
      <c r="AG52" s="3"/>
      <c r="AH52" s="3"/>
      <c r="AI52" s="16"/>
      <c r="AJ52" s="3"/>
      <c r="AK52" s="3"/>
      <c r="AL52" s="3"/>
      <c r="AM52" s="22"/>
      <c r="AN52" s="3"/>
      <c r="AO52" s="3"/>
      <c r="AP52" s="3"/>
      <c r="AQ52" s="3"/>
      <c r="AR52" s="3"/>
      <c r="AS52" s="3"/>
    </row>
    <row r="53" spans="16:45">
      <c r="P53" s="3"/>
      <c r="Q53" s="3"/>
      <c r="U53" s="3"/>
      <c r="V53" s="3"/>
      <c r="W53" s="3"/>
      <c r="X53" s="3"/>
      <c r="Y53" s="3"/>
      <c r="Z53" s="58"/>
      <c r="AA53" s="58"/>
      <c r="AB53" s="16"/>
      <c r="AC53" s="16"/>
      <c r="AD53" s="58"/>
      <c r="AE53" s="3"/>
      <c r="AF53" s="3"/>
      <c r="AG53" s="3"/>
      <c r="AH53" s="3"/>
      <c r="AI53" s="16"/>
      <c r="AJ53" s="3"/>
      <c r="AK53" s="3"/>
      <c r="AL53" s="3"/>
      <c r="AM53" s="22"/>
      <c r="AN53" s="3"/>
      <c r="AO53" s="3"/>
      <c r="AP53" s="3"/>
      <c r="AQ53" s="3"/>
      <c r="AR53" s="3"/>
      <c r="AS53" s="3"/>
    </row>
    <row r="54" spans="16:45">
      <c r="P54" s="3"/>
      <c r="Q54" s="3"/>
      <c r="U54" s="3"/>
      <c r="V54" s="3"/>
      <c r="W54" s="3"/>
      <c r="X54" s="3"/>
      <c r="Y54" s="3"/>
      <c r="Z54" s="58"/>
      <c r="AA54" s="58"/>
      <c r="AB54" s="16"/>
      <c r="AC54" s="16"/>
      <c r="AD54" s="58"/>
      <c r="AE54" s="3"/>
      <c r="AF54" s="3"/>
      <c r="AG54" s="3"/>
      <c r="AH54" s="3"/>
      <c r="AI54" s="16"/>
      <c r="AJ54" s="3"/>
      <c r="AK54" s="3"/>
      <c r="AL54" s="3"/>
      <c r="AM54" s="22"/>
      <c r="AN54" s="3"/>
      <c r="AO54" s="3"/>
      <c r="AP54" s="3"/>
      <c r="AQ54" s="3"/>
      <c r="AR54" s="3"/>
      <c r="AS54" s="3"/>
    </row>
    <row r="55" spans="16:45">
      <c r="P55" s="3"/>
      <c r="Q55" s="3"/>
      <c r="U55" s="3"/>
      <c r="V55" s="3"/>
      <c r="W55" s="3"/>
      <c r="X55" s="3"/>
      <c r="Y55" s="3"/>
      <c r="Z55" s="58"/>
      <c r="AA55" s="58"/>
      <c r="AB55" s="16"/>
      <c r="AC55" s="16"/>
      <c r="AD55" s="58"/>
      <c r="AE55" s="3"/>
      <c r="AF55" s="3"/>
      <c r="AG55" s="3"/>
      <c r="AH55" s="3"/>
      <c r="AI55" s="16"/>
      <c r="AJ55" s="3"/>
      <c r="AK55" s="3"/>
      <c r="AL55" s="3"/>
      <c r="AM55" s="22"/>
      <c r="AN55" s="3"/>
      <c r="AO55" s="3"/>
      <c r="AP55" s="3"/>
      <c r="AQ55" s="3"/>
      <c r="AR55" s="3"/>
      <c r="AS55" s="3"/>
    </row>
    <row r="56" spans="16:45">
      <c r="P56" s="3"/>
      <c r="Q56" s="3"/>
      <c r="U56" s="3"/>
      <c r="V56" s="3"/>
      <c r="W56" s="3"/>
      <c r="X56" s="3"/>
      <c r="Y56" s="3"/>
      <c r="Z56" s="58"/>
      <c r="AA56" s="58"/>
      <c r="AB56" s="16"/>
      <c r="AC56" s="16"/>
      <c r="AD56" s="58"/>
      <c r="AE56" s="3"/>
      <c r="AF56" s="3"/>
      <c r="AG56" s="3"/>
      <c r="AH56" s="3"/>
      <c r="AI56" s="16"/>
      <c r="AJ56" s="3"/>
      <c r="AK56" s="3"/>
      <c r="AL56" s="3"/>
      <c r="AM56" s="22"/>
      <c r="AN56" s="3"/>
      <c r="AO56" s="3"/>
      <c r="AP56" s="3"/>
      <c r="AQ56" s="3"/>
      <c r="AR56" s="3"/>
      <c r="AS56" s="3"/>
    </row>
    <row r="57" spans="16:45">
      <c r="P57" s="3"/>
      <c r="Q57" s="3"/>
      <c r="U57" s="3"/>
      <c r="V57" s="3"/>
      <c r="W57" s="3"/>
      <c r="X57" s="3"/>
      <c r="Y57" s="3"/>
      <c r="Z57" s="58"/>
      <c r="AA57" s="58"/>
      <c r="AB57" s="16"/>
      <c r="AC57" s="16"/>
      <c r="AD57" s="58"/>
      <c r="AE57" s="3"/>
      <c r="AF57" s="3"/>
      <c r="AG57" s="3"/>
      <c r="AH57" s="3"/>
      <c r="AI57" s="16"/>
      <c r="AJ57" s="3"/>
      <c r="AK57" s="3"/>
      <c r="AL57" s="3"/>
      <c r="AM57" s="22"/>
      <c r="AN57" s="3"/>
      <c r="AO57" s="3"/>
      <c r="AP57" s="3"/>
      <c r="AQ57" s="3"/>
      <c r="AR57" s="3"/>
      <c r="AS57" s="3"/>
    </row>
    <row r="58" spans="16:45">
      <c r="P58" s="3"/>
      <c r="Q58" s="3"/>
      <c r="U58" s="3"/>
      <c r="V58" s="3"/>
      <c r="W58" s="3"/>
      <c r="X58" s="3"/>
      <c r="Y58" s="3"/>
      <c r="Z58" s="58"/>
      <c r="AA58" s="58"/>
      <c r="AB58" s="16"/>
      <c r="AC58" s="16"/>
      <c r="AD58" s="58"/>
      <c r="AE58" s="3"/>
      <c r="AF58" s="3"/>
      <c r="AG58" s="3"/>
      <c r="AH58" s="3"/>
      <c r="AI58" s="16"/>
      <c r="AJ58" s="3"/>
      <c r="AK58" s="3"/>
      <c r="AL58" s="3"/>
      <c r="AM58" s="22"/>
      <c r="AN58" s="3"/>
      <c r="AO58" s="3"/>
      <c r="AP58" s="3"/>
      <c r="AQ58" s="3"/>
      <c r="AR58" s="3"/>
      <c r="AS58" s="3"/>
    </row>
    <row r="59" spans="16:45">
      <c r="P59" s="3"/>
      <c r="Q59" s="3"/>
      <c r="U59" s="3"/>
      <c r="V59" s="3"/>
      <c r="W59" s="3"/>
      <c r="X59" s="3"/>
      <c r="Y59" s="3"/>
      <c r="Z59" s="58"/>
      <c r="AA59" s="58"/>
      <c r="AB59" s="16"/>
      <c r="AC59" s="16"/>
      <c r="AD59" s="58"/>
      <c r="AE59" s="3"/>
      <c r="AF59" s="3"/>
      <c r="AG59" s="3"/>
      <c r="AH59" s="3"/>
      <c r="AI59" s="16"/>
      <c r="AJ59" s="3"/>
      <c r="AK59" s="3"/>
      <c r="AL59" s="3"/>
      <c r="AM59" s="22"/>
      <c r="AN59" s="3"/>
      <c r="AO59" s="3"/>
      <c r="AP59" s="3"/>
      <c r="AQ59" s="3"/>
      <c r="AR59" s="3"/>
      <c r="AS59" s="3"/>
    </row>
    <row r="60" spans="16:45">
      <c r="P60" s="3"/>
      <c r="Q60" s="3"/>
      <c r="U60" s="3"/>
      <c r="V60" s="3"/>
      <c r="W60" s="3"/>
      <c r="X60" s="3"/>
      <c r="Y60" s="3"/>
      <c r="Z60" s="58"/>
      <c r="AA60" s="58"/>
      <c r="AB60" s="16"/>
      <c r="AC60" s="16"/>
      <c r="AD60" s="58"/>
      <c r="AE60" s="3"/>
      <c r="AF60" s="3"/>
      <c r="AG60" s="3"/>
      <c r="AH60" s="3"/>
      <c r="AI60" s="16"/>
      <c r="AJ60" s="3"/>
      <c r="AK60" s="3"/>
      <c r="AL60" s="3"/>
      <c r="AM60" s="22"/>
      <c r="AN60" s="3"/>
      <c r="AO60" s="3"/>
      <c r="AP60" s="3"/>
      <c r="AQ60" s="3"/>
      <c r="AR60" s="3"/>
      <c r="AS60" s="3"/>
    </row>
    <row r="61" spans="16:45">
      <c r="P61" s="3"/>
      <c r="Q61" s="3"/>
      <c r="U61" s="3"/>
      <c r="V61" s="3"/>
      <c r="W61" s="3"/>
      <c r="X61" s="3"/>
      <c r="Y61" s="3"/>
      <c r="Z61" s="58"/>
      <c r="AA61" s="58"/>
      <c r="AB61" s="16"/>
      <c r="AC61" s="16"/>
      <c r="AD61" s="58"/>
      <c r="AE61" s="3"/>
      <c r="AF61" s="3"/>
      <c r="AG61" s="3"/>
      <c r="AH61" s="3"/>
      <c r="AI61" s="16"/>
      <c r="AJ61" s="3"/>
      <c r="AK61" s="3"/>
      <c r="AL61" s="3"/>
      <c r="AM61" s="22"/>
      <c r="AN61" s="3"/>
      <c r="AO61" s="3"/>
      <c r="AP61" s="3"/>
      <c r="AQ61" s="3"/>
      <c r="AR61" s="3"/>
      <c r="AS61" s="3"/>
    </row>
    <row r="62" spans="16:45">
      <c r="P62" s="3"/>
      <c r="Q62" s="3"/>
      <c r="U62" s="3"/>
      <c r="V62" s="3"/>
      <c r="W62" s="3"/>
      <c r="X62" s="3"/>
      <c r="Y62" s="3"/>
      <c r="Z62" s="58"/>
      <c r="AA62" s="58"/>
      <c r="AB62" s="16"/>
      <c r="AC62" s="16"/>
      <c r="AD62" s="58"/>
      <c r="AE62" s="3"/>
      <c r="AF62" s="3"/>
      <c r="AG62" s="3"/>
      <c r="AH62" s="3"/>
      <c r="AI62" s="16"/>
      <c r="AJ62" s="3"/>
      <c r="AK62" s="3"/>
      <c r="AL62" s="3"/>
      <c r="AM62" s="22"/>
      <c r="AN62" s="3"/>
      <c r="AO62" s="3"/>
      <c r="AP62" s="3"/>
      <c r="AQ62" s="3"/>
      <c r="AR62" s="3"/>
      <c r="AS62" s="3"/>
    </row>
    <row r="63" spans="16:45">
      <c r="P63" s="3"/>
      <c r="Q63" s="3"/>
      <c r="U63" s="3"/>
      <c r="V63" s="3"/>
      <c r="W63" s="3"/>
      <c r="X63" s="3"/>
      <c r="Y63" s="3"/>
      <c r="Z63" s="58"/>
      <c r="AA63" s="58"/>
      <c r="AB63" s="16"/>
      <c r="AC63" s="16"/>
      <c r="AD63" s="58"/>
      <c r="AE63" s="3"/>
      <c r="AF63" s="3"/>
      <c r="AG63" s="3"/>
      <c r="AH63" s="3"/>
      <c r="AI63" s="16"/>
      <c r="AJ63" s="3"/>
      <c r="AK63" s="3"/>
      <c r="AL63" s="3"/>
      <c r="AM63" s="22"/>
      <c r="AN63" s="3"/>
      <c r="AO63" s="3"/>
      <c r="AP63" s="3"/>
      <c r="AQ63" s="3"/>
      <c r="AR63" s="3"/>
      <c r="AS63" s="3"/>
    </row>
    <row r="64" spans="16:45">
      <c r="P64" s="3"/>
      <c r="Q64" s="3"/>
      <c r="U64" s="3"/>
      <c r="V64" s="3"/>
      <c r="W64" s="3"/>
      <c r="X64" s="3"/>
      <c r="Y64" s="3"/>
      <c r="Z64" s="58"/>
      <c r="AA64" s="58"/>
      <c r="AB64" s="16"/>
      <c r="AC64" s="16"/>
      <c r="AD64" s="58"/>
      <c r="AE64" s="3"/>
      <c r="AF64" s="3"/>
      <c r="AG64" s="3"/>
      <c r="AH64" s="3"/>
      <c r="AI64" s="16"/>
      <c r="AJ64" s="3"/>
      <c r="AK64" s="3"/>
      <c r="AL64" s="3"/>
      <c r="AM64" s="22"/>
      <c r="AN64" s="3"/>
      <c r="AO64" s="3"/>
      <c r="AP64" s="3"/>
      <c r="AQ64" s="3"/>
      <c r="AR64" s="3"/>
      <c r="AS64" s="3"/>
    </row>
    <row r="65" spans="16:47">
      <c r="P65" s="3"/>
      <c r="Q65" s="3"/>
      <c r="U65" s="3"/>
      <c r="V65" s="3"/>
      <c r="W65" s="3"/>
      <c r="X65" s="3"/>
      <c r="Y65" s="3"/>
      <c r="Z65" s="58"/>
      <c r="AA65" s="58"/>
      <c r="AB65" s="16"/>
      <c r="AC65" s="16"/>
      <c r="AD65" s="58"/>
      <c r="AE65" s="3"/>
      <c r="AF65" s="3"/>
      <c r="AG65" s="3"/>
      <c r="AH65" s="3"/>
      <c r="AI65" s="16"/>
      <c r="AJ65" s="3"/>
      <c r="AK65" s="3"/>
      <c r="AL65" s="3"/>
      <c r="AM65" s="22"/>
      <c r="AN65" s="3"/>
      <c r="AO65" s="3"/>
      <c r="AP65" s="3"/>
      <c r="AQ65" s="3"/>
      <c r="AR65" s="3"/>
      <c r="AS65" s="3"/>
    </row>
    <row r="66" spans="16:47">
      <c r="P66" s="3"/>
      <c r="Q66" s="3"/>
      <c r="U66" s="3"/>
      <c r="V66" s="3"/>
      <c r="W66" s="3"/>
      <c r="X66" s="3"/>
      <c r="Y66" s="3"/>
      <c r="Z66" s="58"/>
      <c r="AA66" s="58"/>
      <c r="AB66" s="16"/>
      <c r="AC66" s="16"/>
      <c r="AD66" s="58"/>
      <c r="AE66" s="3"/>
      <c r="AF66" s="3"/>
      <c r="AG66" s="3"/>
      <c r="AH66" s="3"/>
      <c r="AI66" s="16"/>
      <c r="AJ66" s="3"/>
      <c r="AK66" s="3"/>
      <c r="AL66" s="3"/>
      <c r="AM66" s="22"/>
      <c r="AN66" s="3"/>
      <c r="AO66" s="3"/>
      <c r="AP66" s="3"/>
      <c r="AQ66" s="3"/>
      <c r="AR66" s="3"/>
      <c r="AS66" s="3"/>
    </row>
    <row r="67" spans="16:47">
      <c r="P67" s="3"/>
      <c r="Q67" s="3"/>
      <c r="U67" s="3"/>
      <c r="V67" s="3"/>
      <c r="W67" s="3"/>
      <c r="X67" s="3"/>
      <c r="Y67" s="3"/>
      <c r="Z67" s="58"/>
      <c r="AA67" s="58"/>
      <c r="AB67" s="16"/>
      <c r="AC67" s="16"/>
      <c r="AD67" s="58"/>
      <c r="AE67" s="3"/>
      <c r="AF67" s="3"/>
      <c r="AG67" s="3"/>
      <c r="AH67" s="3"/>
      <c r="AI67" s="16"/>
      <c r="AJ67" s="3"/>
      <c r="AK67" s="3"/>
      <c r="AL67" s="3"/>
      <c r="AM67" s="22"/>
      <c r="AN67" s="3"/>
      <c r="AO67" s="3"/>
      <c r="AP67" s="3"/>
      <c r="AQ67" s="3"/>
      <c r="AR67" s="3"/>
      <c r="AS67" s="3"/>
    </row>
    <row r="68" spans="16:47">
      <c r="P68" s="3"/>
      <c r="Q68" s="3"/>
      <c r="U68" s="3"/>
      <c r="V68" s="3"/>
      <c r="W68" s="3"/>
      <c r="X68" s="3"/>
      <c r="Y68" s="3"/>
      <c r="Z68" s="58"/>
      <c r="AA68" s="58"/>
      <c r="AB68" s="16"/>
      <c r="AC68" s="16"/>
      <c r="AD68" s="58"/>
      <c r="AE68" s="3"/>
      <c r="AF68" s="3"/>
      <c r="AG68" s="3"/>
      <c r="AH68" s="3"/>
      <c r="AI68" s="16"/>
      <c r="AJ68" s="3"/>
      <c r="AK68" s="3"/>
      <c r="AL68" s="3"/>
      <c r="AM68" s="22"/>
      <c r="AN68" s="3"/>
      <c r="AO68" s="3"/>
      <c r="AP68" s="3"/>
      <c r="AQ68" s="3"/>
      <c r="AR68" s="3"/>
      <c r="AS68" s="3"/>
    </row>
    <row r="69" spans="16:47">
      <c r="P69" s="3"/>
      <c r="Q69" s="3"/>
      <c r="U69" s="3"/>
      <c r="V69" s="3"/>
      <c r="W69" s="3"/>
      <c r="X69" s="3"/>
      <c r="Y69" s="3"/>
      <c r="Z69" s="58"/>
      <c r="AA69" s="58"/>
      <c r="AB69" s="16"/>
      <c r="AC69" s="16"/>
      <c r="AD69" s="58"/>
      <c r="AE69" s="3"/>
      <c r="AF69" s="3"/>
      <c r="AG69" s="3"/>
      <c r="AH69" s="3"/>
      <c r="AI69" s="16"/>
      <c r="AJ69" s="3"/>
      <c r="AK69" s="3"/>
      <c r="AL69" s="3"/>
      <c r="AM69" s="22"/>
      <c r="AN69" s="3"/>
      <c r="AO69" s="3"/>
      <c r="AP69" s="3"/>
      <c r="AQ69" s="3"/>
      <c r="AR69" s="3"/>
      <c r="AS69" s="3"/>
    </row>
    <row r="70" spans="16:47">
      <c r="P70" s="3"/>
      <c r="Q70" s="3"/>
      <c r="U70" s="3"/>
      <c r="V70" s="3"/>
      <c r="W70" s="3"/>
      <c r="X70" s="3"/>
      <c r="Y70" s="3"/>
      <c r="Z70" s="58"/>
      <c r="AA70" s="58"/>
      <c r="AB70" s="16"/>
      <c r="AC70" s="16"/>
      <c r="AD70" s="58"/>
      <c r="AE70" s="3"/>
      <c r="AF70" s="3"/>
      <c r="AG70" s="3"/>
      <c r="AH70" s="3"/>
      <c r="AI70" s="16"/>
      <c r="AJ70" s="3"/>
      <c r="AK70" s="3"/>
      <c r="AL70" s="3"/>
      <c r="AM70" s="22"/>
      <c r="AN70" s="3"/>
      <c r="AO70" s="3"/>
      <c r="AP70" s="3"/>
      <c r="AQ70" s="3"/>
      <c r="AR70" s="3"/>
      <c r="AS70" s="3"/>
      <c r="AU70" s="22"/>
    </row>
    <row r="71" spans="16:47">
      <c r="P71" s="3"/>
      <c r="Q71" s="3"/>
      <c r="U71" s="3"/>
      <c r="V71" s="3"/>
      <c r="W71" s="3"/>
      <c r="X71" s="3"/>
      <c r="Y71" s="3"/>
      <c r="Z71" s="58"/>
      <c r="AA71" s="58"/>
      <c r="AB71" s="16"/>
      <c r="AC71" s="16"/>
      <c r="AD71" s="58"/>
      <c r="AE71" s="3"/>
      <c r="AF71" s="3"/>
      <c r="AG71" s="3"/>
      <c r="AH71" s="3"/>
      <c r="AI71" s="16"/>
      <c r="AJ71" s="3"/>
      <c r="AK71" s="3"/>
      <c r="AL71" s="3"/>
      <c r="AM71" s="22"/>
      <c r="AN71" s="3"/>
      <c r="AO71" s="3"/>
      <c r="AP71" s="3"/>
      <c r="AQ71" s="3"/>
      <c r="AR71" s="3"/>
      <c r="AS71" s="3"/>
      <c r="AU71" s="22"/>
    </row>
    <row r="72" spans="16:47" ht="12.75" customHeight="1">
      <c r="P72" s="3"/>
      <c r="Q72" s="3"/>
      <c r="U72" s="3"/>
      <c r="V72" s="3"/>
      <c r="W72" s="3"/>
      <c r="X72" s="3"/>
      <c r="Y72" s="3"/>
      <c r="Z72" s="58"/>
      <c r="AA72" s="58"/>
      <c r="AB72" s="16"/>
      <c r="AC72" s="16"/>
      <c r="AD72" s="58"/>
      <c r="AE72" s="3"/>
      <c r="AF72" s="3"/>
      <c r="AG72" s="3"/>
      <c r="AH72" s="3"/>
      <c r="AI72" s="16"/>
      <c r="AJ72" s="3"/>
      <c r="AK72" s="3"/>
      <c r="AL72" s="3"/>
      <c r="AM72" s="22"/>
      <c r="AN72" s="3"/>
      <c r="AO72" s="3"/>
      <c r="AP72" s="3"/>
      <c r="AQ72" s="3"/>
      <c r="AR72" s="3"/>
      <c r="AS72" s="3"/>
      <c r="AU72" s="22"/>
    </row>
    <row r="73" spans="16:47">
      <c r="P73" s="3"/>
      <c r="Q73" s="3"/>
      <c r="U73" s="3"/>
      <c r="V73" s="3"/>
      <c r="W73" s="3"/>
      <c r="X73" s="3"/>
      <c r="Y73" s="3"/>
      <c r="Z73" s="58"/>
      <c r="AA73" s="58"/>
      <c r="AB73" s="16"/>
      <c r="AC73" s="16"/>
      <c r="AD73" s="58"/>
      <c r="AE73" s="3"/>
      <c r="AF73" s="3"/>
      <c r="AG73" s="3"/>
      <c r="AH73" s="3"/>
      <c r="AI73" s="16"/>
      <c r="AJ73" s="3"/>
      <c r="AK73" s="3"/>
      <c r="AL73" s="3"/>
      <c r="AM73" s="22"/>
      <c r="AN73" s="3"/>
      <c r="AO73" s="3"/>
      <c r="AP73" s="3"/>
      <c r="AQ73" s="3"/>
      <c r="AR73" s="3"/>
      <c r="AS73" s="3"/>
      <c r="AU73" s="22"/>
    </row>
    <row r="74" spans="16:47">
      <c r="P74" s="3"/>
      <c r="Q74" s="3"/>
      <c r="U74" s="3"/>
      <c r="V74" s="3"/>
      <c r="W74" s="3"/>
      <c r="X74" s="3"/>
      <c r="Y74" s="3"/>
      <c r="Z74" s="58"/>
      <c r="AA74" s="58"/>
      <c r="AB74" s="16"/>
      <c r="AC74" s="16"/>
      <c r="AD74" s="58"/>
      <c r="AE74" s="3"/>
      <c r="AF74" s="3"/>
      <c r="AG74" s="3"/>
      <c r="AH74" s="3"/>
      <c r="AI74" s="16"/>
      <c r="AJ74" s="3"/>
      <c r="AK74" s="3"/>
      <c r="AL74" s="3"/>
      <c r="AM74" s="22"/>
      <c r="AN74" s="3"/>
      <c r="AO74" s="3"/>
      <c r="AP74" s="3"/>
      <c r="AQ74" s="3"/>
      <c r="AR74" s="3"/>
      <c r="AS74" s="3"/>
      <c r="AU74" s="22"/>
    </row>
    <row r="75" spans="16:47">
      <c r="P75" s="3"/>
      <c r="Q75" s="3"/>
      <c r="U75" s="3"/>
      <c r="V75" s="3"/>
      <c r="W75" s="3"/>
      <c r="X75" s="3"/>
      <c r="Y75" s="3"/>
      <c r="Z75" s="58"/>
      <c r="AA75" s="58"/>
      <c r="AB75" s="16"/>
      <c r="AC75" s="16"/>
      <c r="AD75" s="58"/>
      <c r="AE75" s="3"/>
      <c r="AF75" s="3"/>
      <c r="AG75" s="3"/>
      <c r="AH75" s="3"/>
      <c r="AI75" s="16"/>
      <c r="AJ75" s="3"/>
      <c r="AK75" s="3"/>
      <c r="AL75" s="3"/>
      <c r="AM75" s="22"/>
      <c r="AN75" s="3"/>
      <c r="AO75" s="3"/>
      <c r="AP75" s="3"/>
      <c r="AQ75" s="3"/>
      <c r="AR75" s="3"/>
      <c r="AS75" s="3"/>
      <c r="AU75" s="22"/>
    </row>
    <row r="76" spans="16:47">
      <c r="P76" s="3"/>
      <c r="Q76" s="3"/>
      <c r="U76" s="3"/>
      <c r="V76" s="3"/>
      <c r="W76" s="3"/>
      <c r="X76" s="3"/>
      <c r="Y76" s="3"/>
      <c r="Z76" s="58"/>
      <c r="AA76" s="58"/>
      <c r="AB76" s="16"/>
      <c r="AC76" s="16"/>
      <c r="AD76" s="58"/>
      <c r="AE76" s="3"/>
      <c r="AF76" s="3"/>
      <c r="AG76" s="3"/>
      <c r="AH76" s="3"/>
      <c r="AI76" s="16"/>
      <c r="AJ76" s="3"/>
      <c r="AK76" s="3"/>
      <c r="AL76" s="3"/>
      <c r="AM76" s="22"/>
      <c r="AN76" s="3"/>
      <c r="AO76" s="3"/>
      <c r="AP76" s="3"/>
      <c r="AQ76" s="3"/>
      <c r="AR76" s="3"/>
      <c r="AS76" s="3"/>
      <c r="AU76" s="22"/>
    </row>
    <row r="77" spans="16:47">
      <c r="P77" s="3"/>
      <c r="Q77" s="3"/>
      <c r="U77" s="3"/>
      <c r="V77" s="3"/>
      <c r="W77" s="3"/>
      <c r="X77" s="3"/>
      <c r="Y77" s="3"/>
      <c r="Z77" s="58"/>
      <c r="AA77" s="58"/>
      <c r="AB77" s="16"/>
      <c r="AC77" s="16"/>
      <c r="AD77" s="58"/>
      <c r="AE77" s="3"/>
      <c r="AF77" s="3"/>
      <c r="AG77" s="3"/>
      <c r="AH77" s="3"/>
      <c r="AI77" s="16"/>
      <c r="AJ77" s="3"/>
      <c r="AK77" s="3"/>
      <c r="AL77" s="3"/>
      <c r="AM77" s="22"/>
      <c r="AN77" s="3"/>
      <c r="AO77" s="3"/>
      <c r="AP77" s="3"/>
      <c r="AQ77" s="3"/>
      <c r="AR77" s="3"/>
      <c r="AS77" s="3"/>
      <c r="AU77" s="22"/>
    </row>
    <row r="78" spans="16:47">
      <c r="P78" s="3"/>
      <c r="Q78" s="3"/>
      <c r="U78" s="3"/>
      <c r="V78" s="3"/>
      <c r="W78" s="3"/>
      <c r="X78" s="3"/>
      <c r="Y78" s="3"/>
      <c r="Z78" s="58"/>
      <c r="AA78" s="58"/>
      <c r="AB78" s="16"/>
      <c r="AC78" s="16"/>
      <c r="AD78" s="58"/>
      <c r="AE78" s="3"/>
      <c r="AF78" s="3"/>
      <c r="AG78" s="3"/>
      <c r="AH78" s="3"/>
      <c r="AI78" s="16"/>
      <c r="AJ78" s="3"/>
      <c r="AK78" s="3"/>
      <c r="AL78" s="3"/>
      <c r="AM78" s="22"/>
      <c r="AN78" s="3"/>
      <c r="AO78" s="3"/>
      <c r="AP78" s="3"/>
      <c r="AQ78" s="3"/>
      <c r="AR78" s="3"/>
      <c r="AS78" s="3"/>
      <c r="AU78" s="22"/>
    </row>
    <row r="79" spans="16:47">
      <c r="P79" s="3"/>
      <c r="Q79" s="3"/>
      <c r="U79" s="3"/>
      <c r="V79" s="3"/>
      <c r="W79" s="3"/>
      <c r="X79" s="3"/>
      <c r="Y79" s="3"/>
      <c r="Z79" s="58"/>
      <c r="AA79" s="58"/>
      <c r="AB79" s="16"/>
      <c r="AC79" s="16"/>
      <c r="AD79" s="58"/>
      <c r="AE79" s="3"/>
      <c r="AF79" s="3"/>
      <c r="AG79" s="3"/>
      <c r="AH79" s="3"/>
      <c r="AI79" s="16"/>
      <c r="AJ79" s="3"/>
      <c r="AK79" s="3"/>
      <c r="AL79" s="3"/>
      <c r="AM79" s="22"/>
      <c r="AN79" s="3"/>
      <c r="AO79" s="3"/>
      <c r="AP79" s="3"/>
      <c r="AQ79" s="3"/>
      <c r="AR79" s="3"/>
      <c r="AS79" s="3"/>
      <c r="AU79" s="22"/>
    </row>
    <row r="80" spans="16:47">
      <c r="P80" s="3"/>
      <c r="Q80" s="3"/>
      <c r="U80" s="3"/>
      <c r="V80" s="3"/>
      <c r="W80" s="3"/>
      <c r="X80" s="3"/>
      <c r="Y80" s="3"/>
      <c r="Z80" s="58"/>
      <c r="AA80" s="58"/>
      <c r="AB80" s="16"/>
      <c r="AC80" s="16"/>
      <c r="AD80" s="58"/>
      <c r="AE80" s="3"/>
      <c r="AF80" s="3"/>
      <c r="AG80" s="3"/>
      <c r="AH80" s="3"/>
      <c r="AI80" s="16"/>
      <c r="AJ80" s="3"/>
      <c r="AK80" s="3"/>
      <c r="AL80" s="3"/>
      <c r="AM80" s="22"/>
      <c r="AN80" s="3"/>
      <c r="AO80" s="3"/>
      <c r="AP80" s="3"/>
      <c r="AQ80" s="3"/>
      <c r="AR80" s="3"/>
      <c r="AS80" s="3"/>
      <c r="AU80" s="22"/>
    </row>
    <row r="81" spans="16:47">
      <c r="P81" s="3"/>
      <c r="Q81" s="3"/>
      <c r="U81" s="3"/>
      <c r="V81" s="3"/>
      <c r="W81" s="3"/>
      <c r="X81" s="3"/>
      <c r="Y81" s="3"/>
      <c r="Z81" s="58"/>
      <c r="AA81" s="58"/>
      <c r="AB81" s="16"/>
      <c r="AC81" s="16"/>
      <c r="AD81" s="58"/>
      <c r="AE81" s="3"/>
      <c r="AF81" s="3"/>
      <c r="AG81" s="3"/>
      <c r="AH81" s="3"/>
      <c r="AI81" s="16"/>
      <c r="AJ81" s="3"/>
      <c r="AK81" s="3"/>
      <c r="AL81" s="3"/>
      <c r="AM81" s="22"/>
      <c r="AN81" s="3"/>
      <c r="AO81" s="3"/>
      <c r="AP81" s="3"/>
      <c r="AQ81" s="3"/>
      <c r="AR81" s="3"/>
      <c r="AS81" s="3"/>
      <c r="AU81" s="22"/>
    </row>
    <row r="82" spans="16:47">
      <c r="P82" s="3"/>
      <c r="Q82" s="3"/>
      <c r="U82" s="3"/>
      <c r="V82" s="3"/>
      <c r="W82" s="3"/>
      <c r="X82" s="3"/>
      <c r="Y82" s="3"/>
      <c r="Z82" s="58"/>
      <c r="AA82" s="58"/>
      <c r="AB82" s="16"/>
      <c r="AC82" s="16"/>
      <c r="AD82" s="58"/>
      <c r="AE82" s="3"/>
      <c r="AF82" s="3"/>
      <c r="AG82" s="3"/>
      <c r="AH82" s="3"/>
      <c r="AI82" s="16"/>
      <c r="AJ82" s="3"/>
      <c r="AK82" s="3"/>
      <c r="AL82" s="3"/>
      <c r="AM82" s="22"/>
      <c r="AN82" s="3"/>
      <c r="AO82" s="3"/>
      <c r="AP82" s="3"/>
      <c r="AQ82" s="3"/>
      <c r="AR82" s="3"/>
      <c r="AS82" s="3"/>
      <c r="AU82" s="22"/>
    </row>
    <row r="83" spans="16:47">
      <c r="P83" s="3"/>
      <c r="Q83" s="3"/>
      <c r="U83" s="3"/>
      <c r="V83" s="3"/>
      <c r="W83" s="3"/>
      <c r="X83" s="3"/>
      <c r="Y83" s="3"/>
      <c r="Z83" s="58"/>
      <c r="AA83" s="58"/>
      <c r="AB83" s="16"/>
      <c r="AC83" s="16"/>
      <c r="AD83" s="58"/>
      <c r="AE83" s="3"/>
      <c r="AF83" s="3"/>
      <c r="AG83" s="3"/>
      <c r="AH83" s="3"/>
      <c r="AI83" s="16"/>
      <c r="AJ83" s="3"/>
      <c r="AK83" s="3"/>
      <c r="AL83" s="3"/>
      <c r="AM83" s="22"/>
      <c r="AN83" s="3"/>
      <c r="AO83" s="3"/>
      <c r="AP83" s="3"/>
      <c r="AQ83" s="3"/>
      <c r="AR83" s="3"/>
      <c r="AS83" s="3"/>
      <c r="AU83" s="22"/>
    </row>
    <row r="84" spans="16:47">
      <c r="P84" s="3"/>
      <c r="Q84" s="3"/>
      <c r="U84" s="3"/>
      <c r="V84" s="3"/>
      <c r="W84" s="3"/>
      <c r="X84" s="3"/>
      <c r="Y84" s="3"/>
      <c r="Z84" s="58"/>
      <c r="AA84" s="58"/>
      <c r="AB84" s="16"/>
      <c r="AC84" s="16"/>
      <c r="AD84" s="58"/>
      <c r="AE84" s="3"/>
      <c r="AF84" s="3"/>
      <c r="AG84" s="3"/>
      <c r="AH84" s="3"/>
      <c r="AI84" s="16"/>
      <c r="AJ84" s="3"/>
      <c r="AK84" s="3"/>
      <c r="AL84" s="3"/>
      <c r="AM84" s="22"/>
      <c r="AN84" s="3"/>
      <c r="AO84" s="3"/>
      <c r="AP84" s="3"/>
      <c r="AQ84" s="3"/>
      <c r="AR84" s="3"/>
      <c r="AS84" s="3"/>
      <c r="AU84" s="22"/>
    </row>
    <row r="85" spans="16:47">
      <c r="P85" s="3"/>
      <c r="Q85" s="3"/>
      <c r="U85" s="3"/>
      <c r="V85" s="3"/>
      <c r="W85" s="3"/>
      <c r="X85" s="3"/>
      <c r="Y85" s="3"/>
      <c r="Z85" s="58"/>
      <c r="AA85" s="58"/>
      <c r="AB85" s="16"/>
      <c r="AC85" s="16"/>
      <c r="AD85" s="58"/>
      <c r="AE85" s="3"/>
      <c r="AF85" s="3"/>
      <c r="AG85" s="3"/>
      <c r="AH85" s="3"/>
      <c r="AI85" s="16"/>
      <c r="AJ85" s="3"/>
      <c r="AK85" s="3"/>
      <c r="AL85" s="3"/>
      <c r="AM85" s="22"/>
      <c r="AN85" s="3"/>
      <c r="AO85" s="3"/>
      <c r="AP85" s="3"/>
      <c r="AQ85" s="3"/>
      <c r="AR85" s="3"/>
      <c r="AS85" s="3"/>
      <c r="AU85" s="22"/>
    </row>
    <row r="86" spans="16:47">
      <c r="P86" s="3"/>
      <c r="Q86" s="3"/>
      <c r="U86" s="3"/>
      <c r="V86" s="3"/>
      <c r="W86" s="3"/>
      <c r="X86" s="3"/>
      <c r="Y86" s="3"/>
      <c r="Z86" s="58"/>
      <c r="AA86" s="58"/>
      <c r="AB86" s="16"/>
      <c r="AC86" s="16"/>
      <c r="AD86" s="58"/>
      <c r="AE86" s="3"/>
      <c r="AF86" s="3"/>
      <c r="AG86" s="3"/>
      <c r="AH86" s="3"/>
      <c r="AI86" s="16"/>
      <c r="AJ86" s="3"/>
      <c r="AK86" s="3"/>
      <c r="AL86" s="3"/>
      <c r="AM86" s="22"/>
      <c r="AN86" s="3"/>
      <c r="AO86" s="3"/>
      <c r="AP86" s="3"/>
      <c r="AQ86" s="3"/>
      <c r="AR86" s="3"/>
      <c r="AS86" s="3"/>
      <c r="AU86" s="22"/>
    </row>
    <row r="87" spans="16:47">
      <c r="P87" s="3"/>
      <c r="Q87" s="3"/>
      <c r="U87" s="3"/>
      <c r="V87" s="3"/>
      <c r="W87" s="3"/>
      <c r="X87" s="3"/>
      <c r="Y87" s="3"/>
      <c r="Z87" s="58"/>
      <c r="AA87" s="58"/>
      <c r="AB87" s="16"/>
      <c r="AC87" s="16"/>
      <c r="AD87" s="58"/>
      <c r="AE87" s="3"/>
      <c r="AF87" s="3"/>
      <c r="AG87" s="3"/>
      <c r="AH87" s="3"/>
      <c r="AI87" s="16"/>
      <c r="AJ87" s="3"/>
      <c r="AK87" s="3"/>
      <c r="AL87" s="3"/>
      <c r="AM87" s="22"/>
      <c r="AN87" s="3"/>
      <c r="AO87" s="3"/>
      <c r="AP87" s="3"/>
      <c r="AQ87" s="3"/>
      <c r="AR87" s="3"/>
      <c r="AS87" s="3"/>
      <c r="AU87" s="22"/>
    </row>
    <row r="88" spans="16:47">
      <c r="P88" s="3"/>
      <c r="Q88" s="3"/>
      <c r="U88" s="3"/>
      <c r="V88" s="3"/>
      <c r="W88" s="3"/>
      <c r="X88" s="3"/>
      <c r="Y88" s="3"/>
      <c r="Z88" s="58"/>
      <c r="AA88" s="58"/>
      <c r="AB88" s="16"/>
      <c r="AC88" s="16"/>
      <c r="AD88" s="58"/>
      <c r="AE88" s="3"/>
      <c r="AF88" s="3"/>
      <c r="AG88" s="3"/>
      <c r="AH88" s="3"/>
      <c r="AI88" s="16"/>
      <c r="AJ88" s="3"/>
      <c r="AK88" s="3"/>
      <c r="AL88" s="3"/>
      <c r="AM88" s="22"/>
      <c r="AN88" s="3"/>
      <c r="AO88" s="3"/>
      <c r="AP88" s="3"/>
      <c r="AQ88" s="3"/>
      <c r="AR88" s="3"/>
      <c r="AS88" s="3"/>
      <c r="AU88" s="22"/>
    </row>
    <row r="89" spans="16:47">
      <c r="P89" s="3"/>
      <c r="Q89" s="3"/>
      <c r="U89" s="3"/>
      <c r="V89" s="3"/>
      <c r="W89" s="3"/>
      <c r="X89" s="3"/>
      <c r="Y89" s="3"/>
      <c r="Z89" s="58"/>
      <c r="AA89" s="58"/>
      <c r="AB89" s="16"/>
      <c r="AC89" s="16"/>
      <c r="AD89" s="58"/>
      <c r="AE89" s="3"/>
      <c r="AF89" s="3"/>
      <c r="AG89" s="3"/>
      <c r="AH89" s="3"/>
      <c r="AI89" s="16"/>
      <c r="AJ89" s="3"/>
      <c r="AK89" s="3"/>
      <c r="AL89" s="3"/>
      <c r="AM89" s="22"/>
      <c r="AN89" s="3"/>
      <c r="AO89" s="3"/>
      <c r="AP89" s="3"/>
      <c r="AQ89" s="3"/>
      <c r="AR89" s="3"/>
      <c r="AS89" s="3"/>
      <c r="AU89" s="22"/>
    </row>
    <row r="90" spans="16:47">
      <c r="P90" s="3"/>
      <c r="Q90" s="3"/>
      <c r="U90" s="3"/>
      <c r="V90" s="3"/>
      <c r="W90" s="3"/>
      <c r="X90" s="3"/>
      <c r="Y90" s="3"/>
      <c r="Z90" s="58"/>
      <c r="AA90" s="58"/>
      <c r="AB90" s="16"/>
      <c r="AC90" s="16"/>
      <c r="AD90" s="58"/>
      <c r="AE90" s="3"/>
      <c r="AF90" s="3"/>
      <c r="AG90" s="3"/>
      <c r="AH90" s="3"/>
      <c r="AI90" s="16"/>
      <c r="AJ90" s="3"/>
      <c r="AK90" s="3"/>
      <c r="AL90" s="3"/>
      <c r="AM90" s="22"/>
      <c r="AN90" s="3"/>
      <c r="AO90" s="3"/>
      <c r="AP90" s="3"/>
      <c r="AQ90" s="3"/>
      <c r="AR90" s="3"/>
      <c r="AS90" s="3"/>
      <c r="AU90" s="22"/>
    </row>
    <row r="91" spans="16:47">
      <c r="P91" s="3"/>
      <c r="Q91" s="3"/>
      <c r="U91" s="3"/>
      <c r="V91" s="3"/>
      <c r="W91" s="3"/>
      <c r="X91" s="3"/>
      <c r="Y91" s="3"/>
      <c r="Z91" s="58"/>
      <c r="AA91" s="58"/>
      <c r="AB91" s="16"/>
      <c r="AC91" s="16"/>
      <c r="AD91" s="58"/>
      <c r="AE91" s="3"/>
      <c r="AF91" s="3"/>
      <c r="AG91" s="3"/>
      <c r="AH91" s="3"/>
      <c r="AI91" s="16"/>
      <c r="AJ91" s="3"/>
      <c r="AK91" s="3"/>
      <c r="AL91" s="3"/>
      <c r="AM91" s="22"/>
      <c r="AN91" s="3"/>
      <c r="AO91" s="3"/>
      <c r="AP91" s="3"/>
      <c r="AQ91" s="3"/>
      <c r="AR91" s="3"/>
      <c r="AS91" s="3"/>
      <c r="AU91" s="22"/>
    </row>
    <row r="92" spans="16:47">
      <c r="P92" s="3"/>
      <c r="Q92" s="3"/>
      <c r="U92" s="3"/>
      <c r="V92" s="3"/>
      <c r="W92" s="3"/>
      <c r="X92" s="3"/>
      <c r="Y92" s="3"/>
      <c r="Z92" s="58"/>
      <c r="AA92" s="58"/>
      <c r="AB92" s="16"/>
      <c r="AC92" s="16"/>
      <c r="AD92" s="58"/>
      <c r="AE92" s="3"/>
      <c r="AF92" s="3"/>
      <c r="AG92" s="3"/>
      <c r="AH92" s="3"/>
      <c r="AI92" s="16"/>
      <c r="AJ92" s="3"/>
      <c r="AK92" s="3"/>
      <c r="AL92" s="3"/>
      <c r="AM92" s="22"/>
      <c r="AN92" s="3"/>
      <c r="AO92" s="3"/>
      <c r="AP92" s="3"/>
      <c r="AQ92" s="3"/>
      <c r="AR92" s="3"/>
      <c r="AS92" s="3"/>
      <c r="AU92" s="22"/>
    </row>
    <row r="93" spans="16:47">
      <c r="P93" s="3"/>
      <c r="Q93" s="3"/>
      <c r="U93" s="3"/>
      <c r="V93" s="3"/>
      <c r="W93" s="3"/>
      <c r="X93" s="3"/>
      <c r="Y93" s="3"/>
      <c r="Z93" s="58"/>
      <c r="AA93" s="58"/>
      <c r="AB93" s="16"/>
      <c r="AC93" s="16"/>
      <c r="AD93" s="58"/>
      <c r="AE93" s="3"/>
      <c r="AF93" s="3"/>
      <c r="AG93" s="3"/>
      <c r="AH93" s="3"/>
      <c r="AI93" s="16"/>
      <c r="AJ93" s="3"/>
      <c r="AK93" s="3"/>
      <c r="AL93" s="3"/>
      <c r="AM93" s="22"/>
      <c r="AN93" s="3"/>
      <c r="AO93" s="3"/>
      <c r="AP93" s="3"/>
      <c r="AQ93" s="3"/>
      <c r="AR93" s="3"/>
      <c r="AS93" s="3"/>
      <c r="AU93" s="22"/>
    </row>
    <row r="94" spans="16:47">
      <c r="P94" s="3"/>
      <c r="Q94" s="3"/>
      <c r="U94" s="3"/>
      <c r="V94" s="3"/>
      <c r="W94" s="3"/>
      <c r="X94" s="3"/>
      <c r="Y94" s="3"/>
      <c r="Z94" s="58"/>
      <c r="AA94" s="58"/>
      <c r="AB94" s="16"/>
      <c r="AC94" s="16"/>
      <c r="AD94" s="58"/>
      <c r="AE94" s="3"/>
      <c r="AF94" s="3"/>
      <c r="AG94" s="3"/>
      <c r="AH94" s="3"/>
      <c r="AI94" s="16"/>
      <c r="AJ94" s="3"/>
      <c r="AK94" s="3"/>
      <c r="AL94" s="3"/>
      <c r="AM94" s="22"/>
      <c r="AN94" s="3"/>
      <c r="AO94" s="3"/>
      <c r="AP94" s="3"/>
      <c r="AQ94" s="3"/>
      <c r="AR94" s="3"/>
      <c r="AS94" s="3"/>
      <c r="AU94" s="22"/>
    </row>
    <row r="95" spans="16:47">
      <c r="P95" s="3"/>
      <c r="Q95" s="3"/>
      <c r="U95" s="3"/>
      <c r="V95" s="3"/>
      <c r="W95" s="3"/>
      <c r="X95" s="3"/>
      <c r="Y95" s="3"/>
      <c r="Z95" s="58"/>
      <c r="AA95" s="58"/>
      <c r="AB95" s="16"/>
      <c r="AC95" s="16"/>
      <c r="AD95" s="58"/>
      <c r="AE95" s="3"/>
      <c r="AF95" s="3"/>
      <c r="AG95" s="3"/>
      <c r="AH95" s="3"/>
      <c r="AI95" s="16"/>
      <c r="AJ95" s="3"/>
      <c r="AK95" s="3"/>
      <c r="AL95" s="3"/>
      <c r="AM95" s="22"/>
      <c r="AN95" s="3"/>
      <c r="AO95" s="3"/>
      <c r="AP95" s="3"/>
      <c r="AQ95" s="3"/>
      <c r="AR95" s="3"/>
      <c r="AS95" s="3"/>
      <c r="AU95" s="22"/>
    </row>
    <row r="96" spans="16:47">
      <c r="P96" s="3"/>
      <c r="Q96" s="3"/>
      <c r="U96" s="3"/>
      <c r="V96" s="3"/>
      <c r="W96" s="3"/>
      <c r="X96" s="3"/>
      <c r="Y96" s="3"/>
      <c r="Z96" s="58"/>
      <c r="AA96" s="58"/>
      <c r="AB96" s="16"/>
      <c r="AC96" s="16"/>
      <c r="AD96" s="58"/>
      <c r="AE96" s="3"/>
      <c r="AF96" s="3"/>
      <c r="AG96" s="3"/>
      <c r="AH96" s="3"/>
      <c r="AI96" s="16"/>
      <c r="AJ96" s="3"/>
      <c r="AK96" s="3"/>
      <c r="AL96" s="3"/>
      <c r="AM96" s="22"/>
      <c r="AN96" s="3"/>
      <c r="AO96" s="3"/>
      <c r="AP96" s="3"/>
      <c r="AQ96" s="3"/>
      <c r="AR96" s="3"/>
      <c r="AS96" s="3"/>
      <c r="AU96" s="22"/>
    </row>
    <row r="97" spans="16:47">
      <c r="P97" s="3"/>
      <c r="Q97" s="3"/>
      <c r="U97" s="3"/>
      <c r="V97" s="3"/>
      <c r="W97" s="3"/>
      <c r="X97" s="3"/>
      <c r="Y97" s="3"/>
      <c r="Z97" s="58"/>
      <c r="AA97" s="58"/>
      <c r="AB97" s="16"/>
      <c r="AC97" s="16"/>
      <c r="AD97" s="58"/>
      <c r="AE97" s="3"/>
      <c r="AF97" s="3"/>
      <c r="AG97" s="3"/>
      <c r="AH97" s="3"/>
      <c r="AI97" s="16"/>
      <c r="AJ97" s="3"/>
      <c r="AK97" s="3"/>
      <c r="AL97" s="3"/>
      <c r="AM97" s="22"/>
      <c r="AN97" s="3"/>
      <c r="AO97" s="3"/>
      <c r="AP97" s="3"/>
      <c r="AQ97" s="3"/>
      <c r="AR97" s="3"/>
      <c r="AS97" s="3"/>
      <c r="AU97" s="22"/>
    </row>
    <row r="98" spans="16:47">
      <c r="P98" s="3"/>
      <c r="Q98" s="3"/>
      <c r="U98" s="3"/>
      <c r="V98" s="3"/>
      <c r="W98" s="3"/>
      <c r="X98" s="3"/>
      <c r="Y98" s="3"/>
      <c r="Z98" s="58"/>
      <c r="AA98" s="58"/>
      <c r="AB98" s="16"/>
      <c r="AC98" s="16"/>
      <c r="AD98" s="58"/>
      <c r="AE98" s="3"/>
      <c r="AF98" s="3"/>
      <c r="AG98" s="3"/>
      <c r="AH98" s="3"/>
      <c r="AI98" s="16"/>
      <c r="AJ98" s="3"/>
      <c r="AK98" s="3"/>
      <c r="AL98" s="3"/>
      <c r="AM98" s="22"/>
      <c r="AN98" s="3"/>
      <c r="AO98" s="3"/>
      <c r="AP98" s="3"/>
      <c r="AQ98" s="3"/>
      <c r="AR98" s="3"/>
      <c r="AS98" s="3"/>
      <c r="AU98" s="22"/>
    </row>
    <row r="99" spans="16:47">
      <c r="P99" s="3"/>
      <c r="Q99" s="3"/>
      <c r="U99" s="3"/>
      <c r="V99" s="3"/>
      <c r="W99" s="3"/>
      <c r="X99" s="3"/>
      <c r="Y99" s="3"/>
      <c r="Z99" s="58"/>
      <c r="AA99" s="58"/>
      <c r="AB99" s="16"/>
      <c r="AC99" s="16"/>
      <c r="AD99" s="58"/>
      <c r="AE99" s="3"/>
      <c r="AF99" s="3"/>
      <c r="AG99" s="3"/>
      <c r="AH99" s="3"/>
      <c r="AI99" s="16"/>
      <c r="AJ99" s="3"/>
      <c r="AK99" s="3"/>
      <c r="AL99" s="3"/>
      <c r="AM99" s="22"/>
      <c r="AN99" s="3"/>
      <c r="AO99" s="3"/>
      <c r="AP99" s="3"/>
      <c r="AQ99" s="3"/>
      <c r="AR99" s="3"/>
      <c r="AS99" s="3"/>
      <c r="AU99" s="22"/>
    </row>
    <row r="100" spans="16:47">
      <c r="P100" s="3"/>
      <c r="Q100" s="3"/>
      <c r="U100" s="3"/>
      <c r="V100" s="3"/>
      <c r="W100" s="3"/>
      <c r="X100" s="3"/>
      <c r="Y100" s="3"/>
      <c r="Z100" s="58"/>
      <c r="AA100" s="58"/>
      <c r="AB100" s="16"/>
      <c r="AC100" s="16"/>
      <c r="AD100" s="58"/>
      <c r="AE100" s="3"/>
      <c r="AF100" s="3"/>
      <c r="AG100" s="3"/>
      <c r="AH100" s="3"/>
      <c r="AI100" s="16"/>
      <c r="AJ100" s="3"/>
      <c r="AK100" s="3"/>
      <c r="AL100" s="3"/>
      <c r="AM100" s="22"/>
      <c r="AN100" s="3"/>
      <c r="AO100" s="3"/>
      <c r="AP100" s="3"/>
      <c r="AQ100" s="3"/>
      <c r="AR100" s="3"/>
      <c r="AS100" s="3"/>
      <c r="AU100" s="22"/>
    </row>
    <row r="101" spans="16:47">
      <c r="P101" s="3"/>
      <c r="Q101" s="3"/>
      <c r="U101" s="3"/>
      <c r="V101" s="3"/>
      <c r="W101" s="3"/>
      <c r="X101" s="3"/>
      <c r="Y101" s="3"/>
      <c r="Z101" s="58"/>
      <c r="AA101" s="58"/>
      <c r="AB101" s="16"/>
      <c r="AC101" s="16"/>
      <c r="AD101" s="58"/>
      <c r="AE101" s="3"/>
      <c r="AF101" s="3"/>
      <c r="AG101" s="3"/>
      <c r="AH101" s="3"/>
      <c r="AI101" s="16"/>
      <c r="AJ101" s="3"/>
      <c r="AK101" s="3"/>
      <c r="AL101" s="3"/>
      <c r="AM101" s="22"/>
      <c r="AN101" s="3"/>
      <c r="AO101" s="3"/>
      <c r="AP101" s="3"/>
      <c r="AQ101" s="3"/>
      <c r="AR101" s="3"/>
      <c r="AS101" s="3"/>
      <c r="AU101" s="22"/>
    </row>
    <row r="102" spans="16:47">
      <c r="P102" s="3"/>
      <c r="Q102" s="3"/>
      <c r="U102" s="3"/>
      <c r="V102" s="3"/>
      <c r="W102" s="3"/>
      <c r="X102" s="3"/>
      <c r="Y102" s="3"/>
      <c r="Z102" s="58"/>
      <c r="AA102" s="58"/>
      <c r="AB102" s="16"/>
      <c r="AC102" s="16"/>
      <c r="AD102" s="58"/>
      <c r="AE102" s="3"/>
      <c r="AF102" s="3"/>
      <c r="AG102" s="3"/>
      <c r="AH102" s="3"/>
      <c r="AI102" s="16"/>
      <c r="AJ102" s="3"/>
      <c r="AK102" s="3"/>
      <c r="AL102" s="3"/>
      <c r="AM102" s="22"/>
      <c r="AN102" s="3"/>
      <c r="AO102" s="3"/>
      <c r="AP102" s="3"/>
      <c r="AQ102" s="3"/>
      <c r="AR102" s="3"/>
      <c r="AS102" s="3"/>
      <c r="AU102" s="22"/>
    </row>
    <row r="103" spans="16:47">
      <c r="P103" s="3"/>
      <c r="Q103" s="3"/>
      <c r="U103" s="3"/>
      <c r="V103" s="3"/>
      <c r="W103" s="3"/>
      <c r="X103" s="3"/>
      <c r="Y103" s="3"/>
      <c r="Z103" s="58"/>
      <c r="AA103" s="58"/>
      <c r="AB103" s="16"/>
      <c r="AC103" s="16"/>
      <c r="AD103" s="58"/>
      <c r="AE103" s="3"/>
      <c r="AF103" s="3"/>
      <c r="AG103" s="3"/>
      <c r="AH103" s="3"/>
      <c r="AI103" s="16"/>
      <c r="AJ103" s="3"/>
      <c r="AK103" s="3"/>
      <c r="AL103" s="3"/>
      <c r="AM103" s="22"/>
      <c r="AN103" s="3"/>
      <c r="AO103" s="3"/>
      <c r="AP103" s="3"/>
      <c r="AQ103" s="3"/>
      <c r="AR103" s="3"/>
      <c r="AS103" s="3"/>
      <c r="AU103" s="22"/>
    </row>
    <row r="104" spans="16:47">
      <c r="P104" s="3"/>
      <c r="Q104" s="3"/>
      <c r="U104" s="3"/>
      <c r="V104" s="3"/>
      <c r="W104" s="3"/>
      <c r="X104" s="3"/>
      <c r="Y104" s="3"/>
      <c r="Z104" s="58"/>
      <c r="AA104" s="58"/>
      <c r="AB104" s="16"/>
      <c r="AC104" s="16"/>
      <c r="AD104" s="58"/>
      <c r="AE104" s="3"/>
      <c r="AF104" s="3"/>
      <c r="AG104" s="3"/>
      <c r="AH104" s="3"/>
      <c r="AI104" s="16"/>
      <c r="AJ104" s="3"/>
      <c r="AK104" s="3"/>
      <c r="AL104" s="3"/>
      <c r="AM104" s="22"/>
      <c r="AN104" s="3"/>
      <c r="AO104" s="3"/>
      <c r="AP104" s="3"/>
      <c r="AQ104" s="3"/>
      <c r="AR104" s="3"/>
      <c r="AS104" s="3"/>
      <c r="AU104" s="22"/>
    </row>
    <row r="105" spans="16:47">
      <c r="P105" s="3"/>
      <c r="Q105" s="3"/>
      <c r="U105" s="3"/>
      <c r="V105" s="3"/>
      <c r="W105" s="3"/>
      <c r="X105" s="3"/>
      <c r="Y105" s="3"/>
      <c r="Z105" s="58"/>
      <c r="AA105" s="58"/>
      <c r="AB105" s="16"/>
      <c r="AC105" s="16"/>
      <c r="AD105" s="58"/>
      <c r="AE105" s="3"/>
      <c r="AF105" s="3"/>
      <c r="AG105" s="3"/>
      <c r="AH105" s="3"/>
      <c r="AI105" s="16"/>
      <c r="AJ105" s="3"/>
      <c r="AK105" s="3"/>
      <c r="AL105" s="3"/>
      <c r="AM105" s="22"/>
      <c r="AN105" s="3"/>
      <c r="AO105" s="3"/>
      <c r="AP105" s="3"/>
      <c r="AQ105" s="3"/>
      <c r="AR105" s="3"/>
      <c r="AS105" s="3"/>
      <c r="AU105" s="22"/>
    </row>
    <row r="106" spans="16:47">
      <c r="P106" s="3"/>
      <c r="Q106" s="3"/>
      <c r="U106" s="3"/>
      <c r="V106" s="3"/>
      <c r="W106" s="3"/>
      <c r="X106" s="3"/>
      <c r="Y106" s="3"/>
      <c r="Z106" s="58"/>
      <c r="AA106" s="58"/>
      <c r="AB106" s="16"/>
      <c r="AC106" s="16"/>
      <c r="AD106" s="58"/>
      <c r="AE106" s="3"/>
      <c r="AF106" s="3"/>
      <c r="AG106" s="3"/>
      <c r="AH106" s="3"/>
      <c r="AI106" s="16"/>
      <c r="AJ106" s="3"/>
      <c r="AK106" s="3"/>
      <c r="AL106" s="3"/>
      <c r="AM106" s="22"/>
      <c r="AN106" s="3"/>
      <c r="AO106" s="3"/>
      <c r="AP106" s="3"/>
      <c r="AQ106" s="3"/>
      <c r="AR106" s="3"/>
      <c r="AS106" s="3"/>
      <c r="AU106" s="22"/>
    </row>
    <row r="107" spans="16:47">
      <c r="P107" s="3"/>
      <c r="Q107" s="3"/>
      <c r="U107" s="3"/>
      <c r="V107" s="3"/>
      <c r="W107" s="3"/>
      <c r="X107" s="3"/>
      <c r="Y107" s="3"/>
      <c r="Z107" s="58"/>
      <c r="AA107" s="58"/>
      <c r="AB107" s="16"/>
      <c r="AC107" s="16"/>
      <c r="AD107" s="58"/>
      <c r="AE107" s="3"/>
      <c r="AF107" s="3"/>
      <c r="AG107" s="3"/>
      <c r="AH107" s="3"/>
      <c r="AI107" s="16"/>
      <c r="AJ107" s="3"/>
      <c r="AK107" s="3"/>
      <c r="AL107" s="3"/>
      <c r="AM107" s="22"/>
      <c r="AN107" s="3"/>
      <c r="AO107" s="3"/>
      <c r="AP107" s="3"/>
      <c r="AQ107" s="3"/>
      <c r="AR107" s="3"/>
      <c r="AS107" s="3"/>
      <c r="AU107" s="22"/>
    </row>
    <row r="108" spans="16:47">
      <c r="P108" s="3"/>
      <c r="Q108" s="3"/>
      <c r="U108" s="3"/>
      <c r="V108" s="3"/>
      <c r="W108" s="3"/>
      <c r="X108" s="3"/>
      <c r="Y108" s="3"/>
      <c r="Z108" s="58"/>
      <c r="AA108" s="58"/>
      <c r="AB108" s="16"/>
      <c r="AC108" s="16"/>
      <c r="AD108" s="58"/>
      <c r="AE108" s="3"/>
      <c r="AF108" s="3"/>
      <c r="AG108" s="3"/>
      <c r="AH108" s="3"/>
      <c r="AI108" s="16"/>
      <c r="AJ108" s="3"/>
      <c r="AK108" s="3"/>
      <c r="AL108" s="3"/>
      <c r="AM108" s="22"/>
      <c r="AN108" s="3"/>
      <c r="AO108" s="3"/>
      <c r="AP108" s="3"/>
      <c r="AQ108" s="3"/>
      <c r="AR108" s="3"/>
      <c r="AS108" s="3"/>
      <c r="AU108" s="22"/>
    </row>
    <row r="109" spans="16:47">
      <c r="P109" s="3"/>
      <c r="Q109" s="3"/>
      <c r="U109" s="3"/>
      <c r="V109" s="3"/>
      <c r="W109" s="3"/>
      <c r="X109" s="3"/>
      <c r="Y109" s="3"/>
      <c r="Z109" s="58"/>
      <c r="AA109" s="58"/>
      <c r="AB109" s="16"/>
      <c r="AC109" s="16"/>
      <c r="AD109" s="58"/>
      <c r="AE109" s="3"/>
      <c r="AF109" s="3"/>
      <c r="AG109" s="3"/>
      <c r="AH109" s="3"/>
      <c r="AI109" s="16"/>
      <c r="AJ109" s="3"/>
      <c r="AK109" s="3"/>
      <c r="AL109" s="3"/>
      <c r="AM109" s="22"/>
      <c r="AN109" s="3"/>
      <c r="AO109" s="3"/>
      <c r="AP109" s="3"/>
      <c r="AQ109" s="3"/>
      <c r="AR109" s="3"/>
      <c r="AS109" s="3"/>
      <c r="AU109" s="22"/>
    </row>
    <row r="110" spans="16:47">
      <c r="P110" s="3"/>
      <c r="Q110" s="3"/>
      <c r="U110" s="3"/>
      <c r="V110" s="3"/>
      <c r="W110" s="3"/>
      <c r="X110" s="3"/>
      <c r="Y110" s="3"/>
      <c r="Z110" s="58"/>
      <c r="AA110" s="58"/>
      <c r="AB110" s="16"/>
      <c r="AC110" s="16"/>
      <c r="AD110" s="58"/>
      <c r="AE110" s="3"/>
      <c r="AF110" s="3"/>
      <c r="AG110" s="3"/>
      <c r="AH110" s="3"/>
      <c r="AI110" s="16"/>
      <c r="AJ110" s="3"/>
      <c r="AK110" s="3"/>
      <c r="AL110" s="3"/>
      <c r="AM110" s="22"/>
      <c r="AN110" s="3"/>
      <c r="AO110" s="3"/>
      <c r="AP110" s="3"/>
      <c r="AQ110" s="3"/>
      <c r="AR110" s="3"/>
      <c r="AS110" s="3"/>
      <c r="AU110" s="22"/>
    </row>
    <row r="111" spans="16:47">
      <c r="P111" s="3"/>
      <c r="Q111" s="3"/>
      <c r="U111" s="3"/>
      <c r="V111" s="3"/>
      <c r="W111" s="3"/>
      <c r="X111" s="3"/>
      <c r="Y111" s="3"/>
      <c r="Z111" s="58"/>
      <c r="AA111" s="58"/>
      <c r="AB111" s="16"/>
      <c r="AC111" s="16"/>
      <c r="AD111" s="58"/>
      <c r="AE111" s="3"/>
      <c r="AF111" s="3"/>
      <c r="AG111" s="3"/>
      <c r="AH111" s="3"/>
      <c r="AI111" s="16"/>
      <c r="AJ111" s="3"/>
      <c r="AK111" s="3"/>
      <c r="AL111" s="3"/>
      <c r="AM111" s="22"/>
      <c r="AN111" s="3"/>
      <c r="AO111" s="3"/>
      <c r="AP111" s="3"/>
      <c r="AQ111" s="3"/>
      <c r="AR111" s="3"/>
      <c r="AS111" s="3"/>
      <c r="AU111" s="22"/>
    </row>
    <row r="112" spans="16:47">
      <c r="P112" s="3"/>
      <c r="Q112" s="3"/>
      <c r="U112" s="3"/>
      <c r="V112" s="3"/>
      <c r="W112" s="3"/>
      <c r="X112" s="3"/>
      <c r="Y112" s="3"/>
      <c r="Z112" s="58"/>
      <c r="AA112" s="58"/>
      <c r="AB112" s="16"/>
      <c r="AC112" s="16"/>
      <c r="AD112" s="58"/>
      <c r="AE112" s="3"/>
      <c r="AF112" s="3"/>
      <c r="AG112" s="3"/>
      <c r="AH112" s="3"/>
      <c r="AI112" s="16"/>
      <c r="AJ112" s="3"/>
      <c r="AK112" s="3"/>
      <c r="AL112" s="3"/>
      <c r="AM112" s="22"/>
      <c r="AN112" s="3"/>
      <c r="AO112" s="3"/>
      <c r="AP112" s="3"/>
      <c r="AQ112" s="3"/>
      <c r="AR112" s="3"/>
      <c r="AS112" s="3"/>
      <c r="AU112" s="22"/>
    </row>
    <row r="113" spans="10:47">
      <c r="P113" s="3"/>
      <c r="Q113" s="3"/>
      <c r="U113" s="3"/>
      <c r="V113" s="3"/>
      <c r="W113" s="3"/>
      <c r="X113" s="3"/>
      <c r="Y113" s="3"/>
      <c r="Z113" s="58"/>
      <c r="AA113" s="58"/>
      <c r="AB113" s="16"/>
      <c r="AC113" s="16"/>
      <c r="AD113" s="58"/>
      <c r="AE113" s="3"/>
      <c r="AF113" s="3"/>
      <c r="AG113" s="3"/>
      <c r="AH113" s="3"/>
      <c r="AI113" s="16"/>
      <c r="AJ113" s="3"/>
      <c r="AK113" s="3"/>
      <c r="AL113" s="3"/>
      <c r="AM113" s="22"/>
      <c r="AN113" s="3"/>
      <c r="AO113" s="3"/>
      <c r="AP113" s="3"/>
      <c r="AQ113" s="3"/>
      <c r="AR113" s="3"/>
      <c r="AS113" s="3"/>
      <c r="AU113" s="22"/>
    </row>
    <row r="114" spans="10:47">
      <c r="P114" s="3"/>
      <c r="Q114" s="3"/>
      <c r="U114" s="3"/>
      <c r="V114" s="3"/>
      <c r="W114" s="3"/>
      <c r="X114" s="3"/>
      <c r="Y114" s="3"/>
      <c r="Z114" s="58"/>
      <c r="AA114" s="58"/>
      <c r="AB114" s="16"/>
      <c r="AC114" s="16"/>
      <c r="AD114" s="58"/>
      <c r="AE114" s="3"/>
      <c r="AF114" s="3"/>
      <c r="AG114" s="3"/>
      <c r="AH114" s="3"/>
      <c r="AI114" s="16"/>
      <c r="AJ114" s="3"/>
      <c r="AK114" s="3"/>
      <c r="AL114" s="3"/>
      <c r="AM114" s="22"/>
      <c r="AN114" s="3"/>
      <c r="AO114" s="3"/>
      <c r="AP114" s="3"/>
      <c r="AQ114" s="3"/>
      <c r="AR114" s="3"/>
      <c r="AS114" s="3"/>
      <c r="AU114" s="22"/>
    </row>
    <row r="115" spans="10:47">
      <c r="P115" s="3"/>
      <c r="Q115" s="3"/>
      <c r="U115" s="3"/>
      <c r="V115" s="3"/>
      <c r="W115" s="3"/>
      <c r="X115" s="3"/>
      <c r="Y115" s="3"/>
      <c r="Z115" s="58"/>
      <c r="AA115" s="58"/>
      <c r="AB115" s="16"/>
      <c r="AC115" s="16"/>
      <c r="AD115" s="58"/>
      <c r="AE115" s="3"/>
      <c r="AF115" s="3"/>
      <c r="AG115" s="3"/>
      <c r="AH115" s="3"/>
      <c r="AI115" s="16"/>
      <c r="AJ115" s="3"/>
      <c r="AK115" s="3"/>
      <c r="AL115" s="3"/>
      <c r="AM115" s="22"/>
      <c r="AN115" s="3"/>
      <c r="AO115" s="3"/>
      <c r="AP115" s="3"/>
      <c r="AQ115" s="3"/>
      <c r="AR115" s="3"/>
      <c r="AS115" s="3"/>
      <c r="AU115" s="22"/>
    </row>
    <row r="116" spans="10:47">
      <c r="P116" s="3"/>
      <c r="Q116" s="3"/>
      <c r="U116" s="3"/>
      <c r="V116" s="3"/>
      <c r="W116" s="3"/>
      <c r="X116" s="3"/>
      <c r="Y116" s="3"/>
      <c r="Z116" s="58"/>
      <c r="AA116" s="58"/>
      <c r="AB116" s="16"/>
      <c r="AC116" s="16"/>
      <c r="AD116" s="58"/>
      <c r="AE116" s="3"/>
      <c r="AF116" s="3"/>
      <c r="AG116" s="3"/>
      <c r="AH116" s="3"/>
      <c r="AI116" s="16"/>
      <c r="AJ116" s="3"/>
      <c r="AK116" s="3"/>
      <c r="AL116" s="3"/>
      <c r="AM116" s="22"/>
      <c r="AN116" s="3"/>
      <c r="AO116" s="3"/>
      <c r="AP116" s="3"/>
      <c r="AQ116" s="3"/>
      <c r="AR116" s="3"/>
      <c r="AS116" s="3"/>
      <c r="AU116" s="22"/>
    </row>
    <row r="117" spans="10:47">
      <c r="P117" s="3"/>
      <c r="Q117" s="3"/>
      <c r="U117" s="3"/>
      <c r="V117" s="3"/>
      <c r="W117" s="3"/>
      <c r="X117" s="3"/>
      <c r="Y117" s="3"/>
      <c r="Z117" s="58"/>
      <c r="AA117" s="58"/>
      <c r="AB117" s="16"/>
      <c r="AC117" s="16"/>
      <c r="AD117" s="58"/>
      <c r="AE117" s="3"/>
      <c r="AF117" s="3"/>
      <c r="AG117" s="3"/>
      <c r="AH117" s="3"/>
      <c r="AI117" s="16"/>
      <c r="AJ117" s="3"/>
      <c r="AK117" s="3"/>
      <c r="AL117" s="3"/>
      <c r="AM117" s="22"/>
      <c r="AN117" s="3"/>
      <c r="AO117" s="3"/>
      <c r="AP117" s="3"/>
      <c r="AQ117" s="3"/>
      <c r="AR117" s="3"/>
      <c r="AS117" s="3"/>
      <c r="AU117" s="22"/>
    </row>
    <row r="118" spans="10:47">
      <c r="P118" s="3"/>
      <c r="Q118" s="3"/>
      <c r="U118" s="3"/>
      <c r="V118" s="3"/>
      <c r="W118" s="3"/>
      <c r="X118" s="3"/>
      <c r="Y118" s="3"/>
      <c r="Z118" s="58"/>
      <c r="AA118" s="58"/>
      <c r="AB118" s="16"/>
      <c r="AC118" s="16"/>
      <c r="AD118" s="58"/>
      <c r="AE118" s="3"/>
      <c r="AF118" s="3"/>
      <c r="AG118" s="3"/>
      <c r="AH118" s="3"/>
      <c r="AI118" s="16"/>
      <c r="AJ118" s="3"/>
      <c r="AK118" s="3"/>
      <c r="AL118" s="3"/>
      <c r="AM118" s="22"/>
      <c r="AN118" s="3"/>
      <c r="AO118" s="3"/>
      <c r="AP118" s="3"/>
      <c r="AQ118" s="3"/>
      <c r="AR118" s="3"/>
      <c r="AS118" s="3"/>
      <c r="AU118" s="22"/>
    </row>
    <row r="119" spans="10:47">
      <c r="P119" s="3"/>
      <c r="Q119" s="3"/>
      <c r="U119" s="3"/>
      <c r="V119" s="3"/>
      <c r="W119" s="3"/>
      <c r="X119" s="3"/>
      <c r="Y119" s="3"/>
      <c r="Z119" s="58"/>
      <c r="AA119" s="58"/>
      <c r="AB119" s="16"/>
      <c r="AC119" s="16"/>
      <c r="AD119" s="58"/>
      <c r="AE119" s="3"/>
      <c r="AF119" s="3"/>
      <c r="AG119" s="3"/>
      <c r="AH119" s="3"/>
      <c r="AI119" s="16"/>
      <c r="AJ119" s="3"/>
      <c r="AK119" s="3"/>
      <c r="AL119" s="3"/>
      <c r="AM119" s="22"/>
      <c r="AN119" s="3"/>
      <c r="AO119" s="3"/>
      <c r="AP119" s="3"/>
      <c r="AQ119" s="3"/>
      <c r="AR119" s="3"/>
      <c r="AS119" s="3"/>
      <c r="AU119" s="22"/>
    </row>
    <row r="120" spans="10:47">
      <c r="P120" s="3"/>
      <c r="Q120" s="3"/>
      <c r="U120" s="3"/>
      <c r="V120" s="3"/>
      <c r="W120" s="3"/>
      <c r="X120" s="3"/>
      <c r="Y120" s="3"/>
      <c r="Z120" s="58"/>
      <c r="AA120" s="58"/>
      <c r="AB120" s="16"/>
      <c r="AC120" s="16"/>
      <c r="AD120" s="58"/>
      <c r="AE120" s="3"/>
      <c r="AF120" s="3"/>
      <c r="AG120" s="3"/>
      <c r="AH120" s="3"/>
      <c r="AI120" s="16"/>
      <c r="AJ120" s="3"/>
      <c r="AK120" s="3"/>
      <c r="AL120" s="3"/>
      <c r="AM120" s="22"/>
      <c r="AN120" s="3"/>
      <c r="AO120" s="3"/>
      <c r="AP120" s="3"/>
      <c r="AQ120" s="3"/>
      <c r="AR120" s="3"/>
      <c r="AS120" s="3"/>
      <c r="AU120" s="22"/>
    </row>
    <row r="121" spans="10:47">
      <c r="P121" s="3"/>
      <c r="Q121" s="3"/>
      <c r="U121" s="3"/>
      <c r="V121" s="3"/>
      <c r="W121" s="3"/>
      <c r="X121" s="3"/>
      <c r="Y121" s="3"/>
      <c r="Z121" s="58"/>
      <c r="AA121" s="58"/>
      <c r="AB121" s="16"/>
      <c r="AC121" s="16"/>
      <c r="AD121" s="58"/>
      <c r="AE121" s="3"/>
      <c r="AF121" s="3"/>
      <c r="AG121" s="3"/>
      <c r="AH121" s="3"/>
      <c r="AI121" s="16"/>
      <c r="AJ121" s="3"/>
      <c r="AK121" s="3"/>
      <c r="AL121" s="3"/>
      <c r="AM121" s="22"/>
      <c r="AN121" s="3"/>
      <c r="AO121" s="3"/>
      <c r="AP121" s="3"/>
      <c r="AQ121" s="3"/>
      <c r="AR121" s="3"/>
      <c r="AS121" s="3"/>
      <c r="AU121" s="22"/>
    </row>
    <row r="122" spans="10:47">
      <c r="J122" s="147"/>
      <c r="K122" s="148"/>
      <c r="L122" s="148"/>
      <c r="M122" s="355"/>
      <c r="N122" s="148"/>
      <c r="O122" s="22"/>
      <c r="P122" s="3"/>
      <c r="Q122" s="3"/>
      <c r="U122" s="3"/>
      <c r="V122" s="3"/>
      <c r="W122" s="3"/>
      <c r="X122" s="3"/>
      <c r="Y122" s="3"/>
      <c r="Z122" s="58"/>
      <c r="AA122" s="58"/>
      <c r="AB122" s="16"/>
      <c r="AC122" s="16"/>
      <c r="AD122" s="58"/>
      <c r="AE122" s="3"/>
      <c r="AF122" s="3"/>
      <c r="AG122" s="3"/>
      <c r="AH122" s="3"/>
      <c r="AI122" s="16"/>
      <c r="AJ122" s="3"/>
      <c r="AK122" s="3"/>
      <c r="AL122" s="3"/>
      <c r="AM122" s="22"/>
      <c r="AN122" s="3"/>
      <c r="AO122" s="3"/>
      <c r="AP122" s="3"/>
      <c r="AQ122" s="3"/>
      <c r="AR122" s="3"/>
      <c r="AS122" s="3"/>
      <c r="AT122" s="22"/>
      <c r="AU122" s="22"/>
    </row>
    <row r="123" spans="10:47">
      <c r="J123" s="147"/>
      <c r="K123" s="148"/>
      <c r="L123" s="148"/>
      <c r="M123" s="355"/>
      <c r="N123" s="148"/>
      <c r="O123" s="22"/>
      <c r="P123" s="3"/>
      <c r="Q123" s="3"/>
      <c r="U123" s="3"/>
      <c r="V123" s="3"/>
      <c r="W123" s="3"/>
      <c r="X123" s="3"/>
      <c r="Y123" s="3"/>
      <c r="Z123" s="58"/>
      <c r="AA123" s="58"/>
      <c r="AB123" s="16"/>
      <c r="AC123" s="16"/>
      <c r="AD123" s="58"/>
      <c r="AE123" s="3"/>
      <c r="AF123" s="3"/>
      <c r="AG123" s="3"/>
      <c r="AH123" s="3"/>
      <c r="AI123" s="16"/>
      <c r="AJ123" s="3"/>
      <c r="AK123" s="3"/>
      <c r="AL123" s="3"/>
      <c r="AM123" s="22"/>
      <c r="AN123" s="3"/>
      <c r="AO123" s="3"/>
      <c r="AP123" s="3"/>
      <c r="AQ123" s="3"/>
      <c r="AR123" s="3"/>
      <c r="AS123" s="3"/>
      <c r="AT123" s="22"/>
      <c r="AU123" s="22"/>
    </row>
    <row r="124" spans="10:47">
      <c r="J124" s="147"/>
      <c r="K124" s="148"/>
      <c r="L124" s="148"/>
      <c r="M124" s="355"/>
      <c r="N124" s="148"/>
      <c r="O124" s="22"/>
      <c r="P124" s="3"/>
      <c r="Q124" s="3"/>
      <c r="U124" s="3"/>
      <c r="V124" s="3"/>
      <c r="W124" s="3"/>
      <c r="X124" s="3"/>
      <c r="Y124" s="3"/>
      <c r="Z124" s="58"/>
      <c r="AA124" s="58"/>
      <c r="AB124" s="16"/>
      <c r="AC124" s="16"/>
      <c r="AD124" s="58"/>
      <c r="AE124" s="3"/>
      <c r="AF124" s="3"/>
      <c r="AG124" s="3"/>
      <c r="AH124" s="3"/>
      <c r="AI124" s="16"/>
      <c r="AJ124" s="3"/>
      <c r="AK124" s="3"/>
      <c r="AL124" s="3"/>
      <c r="AM124" s="22"/>
      <c r="AN124" s="3"/>
      <c r="AO124" s="3"/>
      <c r="AP124" s="3"/>
      <c r="AQ124" s="3"/>
      <c r="AR124" s="3"/>
      <c r="AS124" s="3"/>
      <c r="AT124" s="22"/>
      <c r="AU124" s="22"/>
    </row>
    <row r="125" spans="10:47">
      <c r="J125" s="147"/>
      <c r="K125" s="148"/>
      <c r="L125" s="148"/>
      <c r="M125" s="355"/>
      <c r="N125" s="148"/>
      <c r="O125" s="22"/>
      <c r="P125" s="3"/>
      <c r="Q125" s="3"/>
      <c r="U125" s="3"/>
      <c r="V125" s="3"/>
      <c r="W125" s="3"/>
      <c r="X125" s="3"/>
      <c r="Y125" s="3"/>
      <c r="Z125" s="58"/>
      <c r="AA125" s="58"/>
      <c r="AB125" s="16"/>
      <c r="AC125" s="16"/>
      <c r="AD125" s="58"/>
      <c r="AE125" s="3"/>
      <c r="AF125" s="3"/>
      <c r="AG125" s="3"/>
      <c r="AH125" s="3"/>
      <c r="AI125" s="16"/>
      <c r="AJ125" s="3"/>
      <c r="AK125" s="3"/>
      <c r="AL125" s="3"/>
      <c r="AM125" s="22"/>
      <c r="AN125" s="3"/>
      <c r="AO125" s="3"/>
      <c r="AP125" s="3"/>
      <c r="AQ125" s="3"/>
      <c r="AR125" s="3"/>
      <c r="AS125" s="3"/>
      <c r="AT125" s="22"/>
      <c r="AU125" s="22"/>
    </row>
    <row r="126" spans="10:47">
      <c r="J126" s="147"/>
      <c r="K126" s="148"/>
      <c r="L126" s="148"/>
      <c r="M126" s="355"/>
      <c r="N126" s="148"/>
      <c r="O126" s="22"/>
      <c r="P126" s="3"/>
      <c r="Q126" s="3"/>
      <c r="U126" s="3"/>
      <c r="V126" s="3"/>
      <c r="W126" s="3"/>
      <c r="X126" s="3"/>
      <c r="Y126" s="3"/>
      <c r="Z126" s="58"/>
      <c r="AA126" s="58"/>
      <c r="AB126" s="16"/>
      <c r="AC126" s="16"/>
      <c r="AD126" s="58"/>
      <c r="AE126" s="3"/>
      <c r="AF126" s="3"/>
      <c r="AG126" s="3"/>
      <c r="AH126" s="3"/>
      <c r="AI126" s="16"/>
      <c r="AJ126" s="3"/>
      <c r="AK126" s="3"/>
      <c r="AL126" s="3"/>
      <c r="AM126" s="22"/>
      <c r="AN126" s="3"/>
      <c r="AO126" s="3"/>
      <c r="AP126" s="3"/>
      <c r="AQ126" s="3"/>
      <c r="AR126" s="3"/>
      <c r="AS126" s="3"/>
      <c r="AT126" s="22"/>
      <c r="AU126" s="22"/>
    </row>
    <row r="127" spans="10:47">
      <c r="J127" s="147"/>
      <c r="K127" s="148"/>
      <c r="L127" s="148"/>
      <c r="M127" s="355"/>
      <c r="N127" s="148"/>
      <c r="O127" s="22"/>
      <c r="P127" s="3"/>
      <c r="Q127" s="3"/>
      <c r="U127" s="3"/>
      <c r="V127" s="3"/>
      <c r="W127" s="3"/>
      <c r="X127" s="3"/>
      <c r="Y127" s="3"/>
      <c r="Z127" s="58"/>
      <c r="AA127" s="58"/>
      <c r="AB127" s="16"/>
      <c r="AC127" s="16"/>
      <c r="AD127" s="58"/>
      <c r="AE127" s="3"/>
      <c r="AF127" s="3"/>
      <c r="AG127" s="3"/>
      <c r="AH127" s="3"/>
      <c r="AI127" s="16"/>
      <c r="AJ127" s="3"/>
      <c r="AK127" s="3"/>
      <c r="AL127" s="3"/>
      <c r="AM127" s="22"/>
      <c r="AN127" s="3"/>
      <c r="AO127" s="3"/>
      <c r="AP127" s="3"/>
      <c r="AQ127" s="3"/>
      <c r="AR127" s="3"/>
      <c r="AS127" s="3"/>
      <c r="AT127" s="22"/>
      <c r="AU127" s="22"/>
    </row>
    <row r="128" spans="10:47">
      <c r="J128" s="147"/>
      <c r="K128" s="148"/>
      <c r="L128" s="148"/>
      <c r="M128" s="355"/>
      <c r="N128" s="148"/>
      <c r="O128" s="22"/>
      <c r="P128" s="3"/>
      <c r="Q128" s="3"/>
      <c r="U128" s="3"/>
      <c r="V128" s="3"/>
      <c r="W128" s="3"/>
      <c r="X128" s="3"/>
      <c r="Y128" s="3"/>
      <c r="Z128" s="58"/>
      <c r="AA128" s="58"/>
      <c r="AB128" s="16"/>
      <c r="AC128" s="16"/>
      <c r="AD128" s="58"/>
      <c r="AE128" s="3"/>
      <c r="AF128" s="3"/>
      <c r="AG128" s="3"/>
      <c r="AH128" s="3"/>
      <c r="AI128" s="16"/>
      <c r="AJ128" s="3"/>
      <c r="AK128" s="3"/>
      <c r="AL128" s="3"/>
      <c r="AM128" s="22"/>
      <c r="AN128" s="3"/>
      <c r="AO128" s="3"/>
      <c r="AP128" s="3"/>
      <c r="AQ128" s="3"/>
      <c r="AR128" s="3"/>
      <c r="AS128" s="3"/>
      <c r="AT128" s="22"/>
      <c r="AU128" s="22"/>
    </row>
    <row r="129" spans="10:47">
      <c r="J129" s="147"/>
      <c r="K129" s="148"/>
      <c r="L129" s="148"/>
      <c r="M129" s="355"/>
      <c r="N129" s="148"/>
      <c r="O129" s="22"/>
      <c r="P129" s="3"/>
      <c r="Q129" s="3"/>
      <c r="U129" s="3"/>
      <c r="V129" s="3"/>
      <c r="W129" s="3"/>
      <c r="X129" s="3"/>
      <c r="Y129" s="3"/>
      <c r="Z129" s="58"/>
      <c r="AA129" s="58"/>
      <c r="AB129" s="16"/>
      <c r="AC129" s="16"/>
      <c r="AD129" s="58"/>
      <c r="AE129" s="3"/>
      <c r="AF129" s="3"/>
      <c r="AG129" s="3"/>
      <c r="AH129" s="3"/>
      <c r="AI129" s="16"/>
      <c r="AJ129" s="3"/>
      <c r="AK129" s="3"/>
      <c r="AL129" s="3"/>
      <c r="AM129" s="22"/>
      <c r="AN129" s="3"/>
      <c r="AO129" s="3"/>
      <c r="AP129" s="3"/>
      <c r="AQ129" s="3"/>
      <c r="AR129" s="3"/>
      <c r="AS129" s="3"/>
      <c r="AT129" s="22"/>
      <c r="AU129" s="22"/>
    </row>
    <row r="130" spans="10:47">
      <c r="J130" s="147"/>
      <c r="K130" s="148"/>
      <c r="L130" s="148"/>
      <c r="M130" s="355"/>
      <c r="N130" s="148"/>
      <c r="O130" s="22"/>
      <c r="P130" s="3"/>
      <c r="Q130" s="3"/>
      <c r="U130" s="3"/>
      <c r="V130" s="3"/>
      <c r="W130" s="3"/>
      <c r="X130" s="3"/>
      <c r="Y130" s="3"/>
      <c r="Z130" s="58"/>
      <c r="AA130" s="58"/>
      <c r="AB130" s="16"/>
      <c r="AC130" s="16"/>
      <c r="AD130" s="58"/>
      <c r="AE130" s="3"/>
      <c r="AF130" s="3"/>
      <c r="AG130" s="3"/>
      <c r="AH130" s="3"/>
      <c r="AI130" s="16"/>
      <c r="AJ130" s="3"/>
      <c r="AK130" s="3"/>
      <c r="AL130" s="3"/>
      <c r="AM130" s="22"/>
      <c r="AN130" s="3"/>
      <c r="AO130" s="3"/>
      <c r="AP130" s="3"/>
      <c r="AQ130" s="3"/>
      <c r="AR130" s="3"/>
      <c r="AS130" s="3"/>
      <c r="AT130" s="22"/>
      <c r="AU130" s="22"/>
    </row>
    <row r="131" spans="10:47">
      <c r="J131" s="147"/>
      <c r="K131" s="148"/>
      <c r="L131" s="148"/>
      <c r="M131" s="355"/>
      <c r="N131" s="148"/>
      <c r="O131" s="22"/>
      <c r="P131" s="3"/>
      <c r="Q131" s="3"/>
      <c r="U131" s="3"/>
      <c r="V131" s="3"/>
      <c r="W131" s="3"/>
      <c r="X131" s="3"/>
      <c r="Y131" s="3"/>
      <c r="Z131" s="58"/>
      <c r="AA131" s="58"/>
      <c r="AB131" s="16"/>
      <c r="AC131" s="16"/>
      <c r="AD131" s="58"/>
      <c r="AE131" s="3"/>
      <c r="AF131" s="3"/>
      <c r="AG131" s="3"/>
      <c r="AH131" s="3"/>
      <c r="AI131" s="16"/>
      <c r="AJ131" s="3"/>
      <c r="AK131" s="3"/>
      <c r="AL131" s="3"/>
      <c r="AM131" s="22"/>
      <c r="AN131" s="3"/>
      <c r="AO131" s="3"/>
      <c r="AP131" s="3"/>
      <c r="AQ131" s="3"/>
      <c r="AR131" s="3"/>
      <c r="AS131" s="3"/>
      <c r="AT131" s="22"/>
      <c r="AU131" s="22"/>
    </row>
    <row r="132" spans="10:47">
      <c r="J132" s="147"/>
      <c r="K132" s="148"/>
      <c r="L132" s="148"/>
      <c r="M132" s="355"/>
      <c r="N132" s="148"/>
      <c r="O132" s="22"/>
      <c r="P132" s="3"/>
      <c r="Q132" s="3"/>
      <c r="U132" s="3"/>
      <c r="V132" s="3"/>
      <c r="W132" s="3"/>
      <c r="X132" s="3"/>
      <c r="Y132" s="3"/>
      <c r="Z132" s="58"/>
      <c r="AA132" s="58"/>
      <c r="AB132" s="16"/>
      <c r="AC132" s="16"/>
      <c r="AD132" s="58"/>
      <c r="AE132" s="3"/>
      <c r="AF132" s="3"/>
      <c r="AG132" s="3"/>
      <c r="AH132" s="3"/>
      <c r="AI132" s="16"/>
      <c r="AJ132" s="3"/>
      <c r="AK132" s="3"/>
      <c r="AL132" s="3"/>
      <c r="AM132" s="22"/>
      <c r="AN132" s="3"/>
      <c r="AO132" s="3"/>
      <c r="AP132" s="3"/>
      <c r="AQ132" s="3"/>
      <c r="AR132" s="3"/>
      <c r="AS132" s="3"/>
      <c r="AT132" s="22"/>
      <c r="AU132" s="22"/>
    </row>
    <row r="133" spans="10:47">
      <c r="J133" s="147"/>
      <c r="K133" s="148"/>
      <c r="L133" s="148"/>
      <c r="M133" s="355"/>
      <c r="N133" s="148"/>
      <c r="O133" s="22"/>
      <c r="P133" s="3"/>
      <c r="Q133" s="3"/>
      <c r="U133" s="3"/>
      <c r="V133" s="3"/>
      <c r="W133" s="3"/>
      <c r="X133" s="3"/>
      <c r="Y133" s="3"/>
      <c r="Z133" s="58"/>
      <c r="AA133" s="58"/>
      <c r="AB133" s="16"/>
      <c r="AC133" s="16"/>
      <c r="AD133" s="58"/>
      <c r="AE133" s="3"/>
      <c r="AF133" s="3"/>
      <c r="AG133" s="3"/>
      <c r="AH133" s="3"/>
      <c r="AI133" s="16"/>
      <c r="AJ133" s="3"/>
      <c r="AK133" s="3"/>
      <c r="AL133" s="3"/>
      <c r="AM133" s="22"/>
      <c r="AN133" s="3"/>
      <c r="AO133" s="3"/>
      <c r="AP133" s="3"/>
      <c r="AQ133" s="3"/>
      <c r="AR133" s="3"/>
      <c r="AS133" s="3"/>
      <c r="AT133" s="22"/>
      <c r="AU133" s="22"/>
    </row>
    <row r="134" spans="10:47">
      <c r="J134" s="147"/>
      <c r="K134" s="148"/>
      <c r="L134" s="148"/>
      <c r="M134" s="355"/>
      <c r="N134" s="148"/>
      <c r="O134" s="22"/>
      <c r="P134" s="3"/>
      <c r="Q134" s="3"/>
      <c r="U134" s="3"/>
      <c r="V134" s="3"/>
      <c r="W134" s="3"/>
      <c r="X134" s="3"/>
      <c r="Y134" s="3"/>
      <c r="Z134" s="58"/>
      <c r="AA134" s="58"/>
      <c r="AB134" s="16"/>
      <c r="AC134" s="16"/>
      <c r="AD134" s="58"/>
      <c r="AE134" s="3"/>
      <c r="AF134" s="3"/>
      <c r="AG134" s="3"/>
      <c r="AH134" s="3"/>
      <c r="AI134" s="16"/>
      <c r="AJ134" s="3"/>
      <c r="AK134" s="3"/>
      <c r="AL134" s="3"/>
      <c r="AM134" s="22"/>
      <c r="AN134" s="3"/>
      <c r="AO134" s="3"/>
      <c r="AP134" s="3"/>
      <c r="AQ134" s="3"/>
      <c r="AR134" s="3"/>
      <c r="AS134" s="3"/>
      <c r="AT134" s="22"/>
      <c r="AU134" s="22"/>
    </row>
    <row r="135" spans="10:47">
      <c r="J135" s="147"/>
      <c r="K135" s="148"/>
      <c r="L135" s="148"/>
      <c r="M135" s="355"/>
      <c r="N135" s="148"/>
      <c r="O135" s="22"/>
      <c r="P135" s="3"/>
      <c r="Q135" s="3"/>
      <c r="U135" s="3"/>
      <c r="V135" s="3"/>
      <c r="W135" s="3"/>
      <c r="X135" s="3"/>
      <c r="Y135" s="3"/>
      <c r="Z135" s="58"/>
      <c r="AA135" s="58"/>
      <c r="AB135" s="16"/>
      <c r="AC135" s="16"/>
      <c r="AD135" s="58"/>
      <c r="AE135" s="3"/>
      <c r="AF135" s="3"/>
      <c r="AG135" s="3"/>
      <c r="AH135" s="3"/>
      <c r="AI135" s="16"/>
      <c r="AJ135" s="3"/>
      <c r="AK135" s="3"/>
      <c r="AL135" s="3"/>
      <c r="AM135" s="22"/>
      <c r="AN135" s="3"/>
      <c r="AO135" s="3"/>
      <c r="AP135" s="3"/>
      <c r="AQ135" s="3"/>
      <c r="AR135" s="3"/>
      <c r="AS135" s="3"/>
      <c r="AT135" s="22"/>
      <c r="AU135" s="22"/>
    </row>
    <row r="136" spans="10:47">
      <c r="J136" s="147"/>
      <c r="K136" s="148"/>
      <c r="L136" s="148"/>
      <c r="M136" s="355"/>
      <c r="N136" s="148"/>
      <c r="O136" s="22"/>
      <c r="P136" s="3"/>
      <c r="Q136" s="3"/>
      <c r="U136" s="3"/>
      <c r="V136" s="3"/>
      <c r="W136" s="3"/>
      <c r="X136" s="3"/>
      <c r="Y136" s="3"/>
      <c r="Z136" s="58"/>
      <c r="AA136" s="58"/>
      <c r="AB136" s="16"/>
      <c r="AC136" s="16"/>
      <c r="AD136" s="58"/>
      <c r="AE136" s="3"/>
      <c r="AF136" s="3"/>
      <c r="AG136" s="3"/>
      <c r="AH136" s="3"/>
      <c r="AI136" s="16"/>
      <c r="AJ136" s="3"/>
      <c r="AK136" s="3"/>
      <c r="AL136" s="3"/>
      <c r="AM136" s="22"/>
      <c r="AN136" s="3"/>
      <c r="AO136" s="3"/>
      <c r="AP136" s="3"/>
      <c r="AQ136" s="3"/>
      <c r="AR136" s="3"/>
      <c r="AS136" s="3"/>
      <c r="AT136" s="22"/>
      <c r="AU136" s="22"/>
    </row>
    <row r="137" spans="10:47">
      <c r="J137" s="147"/>
      <c r="K137" s="148"/>
      <c r="L137" s="148"/>
      <c r="M137" s="355"/>
      <c r="N137" s="148"/>
      <c r="O137" s="22"/>
      <c r="P137" s="3"/>
      <c r="Q137" s="3"/>
      <c r="U137" s="3"/>
      <c r="V137" s="3"/>
      <c r="W137" s="3"/>
      <c r="X137" s="3"/>
      <c r="Y137" s="3"/>
      <c r="Z137" s="58"/>
      <c r="AA137" s="58"/>
      <c r="AB137" s="16"/>
      <c r="AC137" s="16"/>
      <c r="AD137" s="58"/>
      <c r="AE137" s="3"/>
      <c r="AF137" s="3"/>
      <c r="AG137" s="3"/>
      <c r="AH137" s="3"/>
      <c r="AI137" s="16"/>
      <c r="AJ137" s="3"/>
      <c r="AK137" s="3"/>
      <c r="AL137" s="3"/>
      <c r="AM137" s="22"/>
      <c r="AN137" s="3"/>
      <c r="AO137" s="3"/>
      <c r="AP137" s="3"/>
      <c r="AQ137" s="3"/>
      <c r="AR137" s="3"/>
      <c r="AS137" s="3"/>
      <c r="AT137" s="22"/>
      <c r="AU137" s="22"/>
    </row>
    <row r="138" spans="10:47">
      <c r="J138" s="147"/>
      <c r="K138" s="148"/>
      <c r="L138" s="148"/>
      <c r="M138" s="355"/>
      <c r="N138" s="148"/>
      <c r="O138" s="22"/>
      <c r="P138" s="3"/>
      <c r="Q138" s="3"/>
      <c r="U138" s="3"/>
      <c r="V138" s="3"/>
      <c r="W138" s="3"/>
      <c r="X138" s="3"/>
      <c r="Y138" s="3"/>
      <c r="Z138" s="58"/>
      <c r="AA138" s="58"/>
      <c r="AB138" s="16"/>
      <c r="AC138" s="16"/>
      <c r="AD138" s="58"/>
      <c r="AE138" s="3"/>
      <c r="AF138" s="3"/>
      <c r="AG138" s="3"/>
      <c r="AH138" s="3"/>
      <c r="AI138" s="16"/>
      <c r="AJ138" s="3"/>
      <c r="AK138" s="3"/>
      <c r="AL138" s="3"/>
      <c r="AM138" s="22"/>
      <c r="AN138" s="3"/>
      <c r="AO138" s="3"/>
      <c r="AP138" s="3"/>
      <c r="AQ138" s="3"/>
      <c r="AR138" s="3"/>
      <c r="AS138" s="3"/>
      <c r="AT138" s="22"/>
      <c r="AU138" s="22"/>
    </row>
    <row r="139" spans="10:47">
      <c r="J139" s="147"/>
      <c r="K139" s="148"/>
      <c r="L139" s="148"/>
      <c r="M139" s="355"/>
      <c r="N139" s="148"/>
      <c r="O139" s="22"/>
      <c r="P139" s="3"/>
      <c r="Q139" s="3"/>
      <c r="U139" s="3"/>
      <c r="V139" s="3"/>
      <c r="W139" s="3"/>
      <c r="X139" s="3"/>
      <c r="Y139" s="3"/>
      <c r="Z139" s="58"/>
      <c r="AA139" s="58"/>
      <c r="AB139" s="16"/>
      <c r="AC139" s="16"/>
      <c r="AD139" s="58"/>
      <c r="AE139" s="3"/>
      <c r="AF139" s="3"/>
      <c r="AG139" s="3"/>
      <c r="AH139" s="3"/>
      <c r="AI139" s="16"/>
      <c r="AJ139" s="3"/>
      <c r="AK139" s="3"/>
      <c r="AL139" s="3"/>
      <c r="AM139" s="22"/>
      <c r="AN139" s="3"/>
      <c r="AO139" s="3"/>
      <c r="AP139" s="3"/>
      <c r="AQ139" s="3"/>
      <c r="AR139" s="3"/>
      <c r="AS139" s="3"/>
      <c r="AT139" s="22"/>
      <c r="AU139" s="22"/>
    </row>
    <row r="140" spans="10:47">
      <c r="J140" s="147"/>
      <c r="K140" s="148"/>
      <c r="L140" s="148"/>
      <c r="M140" s="355"/>
      <c r="N140" s="148"/>
      <c r="O140" s="22"/>
      <c r="P140" s="3"/>
      <c r="Q140" s="3"/>
      <c r="U140" s="3"/>
      <c r="V140" s="3"/>
      <c r="W140" s="3"/>
      <c r="X140" s="3"/>
      <c r="Y140" s="3"/>
      <c r="Z140" s="58"/>
      <c r="AA140" s="58"/>
      <c r="AB140" s="16"/>
      <c r="AC140" s="16"/>
      <c r="AD140" s="58"/>
      <c r="AE140" s="3"/>
      <c r="AF140" s="3"/>
      <c r="AG140" s="3"/>
      <c r="AH140" s="3"/>
      <c r="AI140" s="16"/>
      <c r="AJ140" s="3"/>
      <c r="AK140" s="3"/>
      <c r="AL140" s="3"/>
      <c r="AM140" s="22"/>
      <c r="AN140" s="3"/>
      <c r="AO140" s="3"/>
      <c r="AP140" s="3"/>
      <c r="AQ140" s="3"/>
      <c r="AR140" s="3"/>
      <c r="AS140" s="3"/>
      <c r="AT140" s="22"/>
      <c r="AU140" s="22"/>
    </row>
    <row r="141" spans="10:47">
      <c r="J141" s="147"/>
      <c r="K141" s="148"/>
      <c r="L141" s="148"/>
      <c r="M141" s="355"/>
      <c r="N141" s="148"/>
      <c r="O141" s="22"/>
      <c r="P141" s="3"/>
      <c r="Q141" s="3"/>
      <c r="U141" s="3"/>
      <c r="V141" s="3"/>
      <c r="W141" s="3"/>
      <c r="X141" s="3"/>
      <c r="Y141" s="3"/>
      <c r="Z141" s="58"/>
      <c r="AA141" s="58"/>
      <c r="AB141" s="16"/>
      <c r="AC141" s="16"/>
      <c r="AD141" s="58"/>
      <c r="AE141" s="3"/>
      <c r="AF141" s="3"/>
      <c r="AG141" s="3"/>
      <c r="AH141" s="3"/>
      <c r="AI141" s="16"/>
      <c r="AJ141" s="3"/>
      <c r="AK141" s="3"/>
      <c r="AL141" s="3"/>
      <c r="AM141" s="22"/>
      <c r="AN141" s="3"/>
      <c r="AO141" s="3"/>
      <c r="AP141" s="3"/>
      <c r="AQ141" s="3"/>
      <c r="AR141" s="3"/>
      <c r="AS141" s="3"/>
      <c r="AT141" s="22"/>
      <c r="AU141" s="22"/>
    </row>
    <row r="142" spans="10:47">
      <c r="J142" s="147"/>
      <c r="K142" s="148"/>
      <c r="L142" s="148"/>
      <c r="M142" s="355"/>
      <c r="N142" s="148"/>
      <c r="O142" s="22"/>
      <c r="P142" s="3"/>
      <c r="Q142" s="3"/>
      <c r="U142" s="3"/>
      <c r="V142" s="3"/>
      <c r="W142" s="3"/>
      <c r="X142" s="3"/>
      <c r="Y142" s="3"/>
      <c r="Z142" s="58"/>
      <c r="AA142" s="58"/>
      <c r="AB142" s="16"/>
      <c r="AC142" s="16"/>
      <c r="AD142" s="58"/>
      <c r="AE142" s="3"/>
      <c r="AF142" s="3"/>
      <c r="AG142" s="3"/>
      <c r="AH142" s="3"/>
      <c r="AI142" s="16"/>
      <c r="AJ142" s="3"/>
      <c r="AK142" s="3"/>
      <c r="AL142" s="3"/>
      <c r="AM142" s="22"/>
      <c r="AN142" s="3"/>
      <c r="AO142" s="3"/>
      <c r="AP142" s="3"/>
      <c r="AQ142" s="3"/>
      <c r="AR142" s="3"/>
      <c r="AS142" s="3"/>
      <c r="AT142" s="22"/>
      <c r="AU142" s="22"/>
    </row>
    <row r="143" spans="10:47">
      <c r="J143" s="147"/>
      <c r="K143" s="148"/>
      <c r="L143" s="148"/>
      <c r="M143" s="355"/>
      <c r="N143" s="148"/>
      <c r="O143" s="22"/>
      <c r="P143" s="3"/>
      <c r="Q143" s="3"/>
      <c r="U143" s="3"/>
      <c r="V143" s="3"/>
      <c r="W143" s="3"/>
      <c r="X143" s="3"/>
      <c r="Y143" s="3"/>
      <c r="Z143" s="58"/>
      <c r="AA143" s="58"/>
      <c r="AB143" s="16"/>
      <c r="AC143" s="16"/>
      <c r="AD143" s="58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  <c r="AT143" s="22"/>
      <c r="AU143" s="22"/>
    </row>
    <row r="144" spans="10:47">
      <c r="J144" s="147"/>
      <c r="K144" s="148"/>
      <c r="L144" s="148"/>
      <c r="M144" s="355"/>
      <c r="N144" s="148"/>
      <c r="O144" s="22"/>
      <c r="P144" s="3"/>
      <c r="Q144" s="3"/>
      <c r="U144" s="3"/>
      <c r="V144" s="3"/>
      <c r="W144" s="3"/>
      <c r="X144" s="3"/>
      <c r="Y144" s="3"/>
      <c r="Z144" s="58"/>
      <c r="AA144" s="58"/>
      <c r="AB144" s="16"/>
      <c r="AC144" s="16"/>
      <c r="AD144" s="58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  <c r="AT144" s="22"/>
      <c r="AU144" s="22"/>
    </row>
    <row r="145" spans="10:47">
      <c r="J145" s="147"/>
      <c r="K145" s="148"/>
      <c r="L145" s="148"/>
      <c r="M145" s="355"/>
      <c r="N145" s="148"/>
      <c r="O145" s="22"/>
      <c r="P145" s="3"/>
      <c r="Q145" s="3"/>
      <c r="U145" s="3"/>
      <c r="V145" s="3"/>
      <c r="W145" s="3"/>
      <c r="X145" s="3"/>
      <c r="Y145" s="3"/>
      <c r="Z145" s="58"/>
      <c r="AA145" s="58"/>
      <c r="AB145" s="16"/>
      <c r="AC145" s="16"/>
      <c r="AD145" s="58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  <c r="AT145" s="22"/>
      <c r="AU145" s="22"/>
    </row>
    <row r="146" spans="10:47">
      <c r="J146" s="147"/>
      <c r="K146" s="148"/>
      <c r="L146" s="148"/>
      <c r="M146" s="355"/>
      <c r="N146" s="148"/>
      <c r="O146" s="22"/>
      <c r="P146" s="3"/>
      <c r="Q146" s="3"/>
      <c r="U146" s="3"/>
      <c r="V146" s="3"/>
      <c r="W146" s="3"/>
      <c r="X146" s="3"/>
      <c r="Y146" s="3"/>
      <c r="Z146" s="58"/>
      <c r="AA146" s="58"/>
      <c r="AB146" s="16"/>
      <c r="AC146" s="16"/>
      <c r="AD146" s="58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  <c r="AT146" s="22"/>
      <c r="AU146" s="22"/>
    </row>
    <row r="147" spans="10:47">
      <c r="J147" s="147"/>
      <c r="K147" s="148"/>
      <c r="L147" s="148"/>
      <c r="M147" s="355"/>
      <c r="N147" s="148"/>
      <c r="O147" s="22"/>
      <c r="P147" s="3"/>
      <c r="Q147" s="3"/>
      <c r="U147" s="3"/>
      <c r="V147" s="3"/>
      <c r="W147" s="3"/>
      <c r="X147" s="3"/>
      <c r="Y147" s="3"/>
      <c r="Z147" s="58"/>
      <c r="AA147" s="58"/>
      <c r="AB147" s="16"/>
      <c r="AC147" s="16"/>
      <c r="AD147" s="58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  <c r="AT147" s="22"/>
      <c r="AU147" s="22"/>
    </row>
    <row r="148" spans="10:47">
      <c r="J148" s="147"/>
      <c r="K148" s="148"/>
      <c r="L148" s="148"/>
      <c r="M148" s="355"/>
      <c r="N148" s="148"/>
      <c r="O148" s="22"/>
      <c r="P148" s="3"/>
      <c r="Q148" s="3"/>
      <c r="U148" s="3"/>
      <c r="V148" s="3"/>
      <c r="W148" s="3"/>
      <c r="X148" s="3"/>
      <c r="Y148" s="3"/>
      <c r="Z148" s="58"/>
      <c r="AA148" s="58"/>
      <c r="AB148" s="16"/>
      <c r="AC148" s="16"/>
      <c r="AD148" s="58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  <c r="AT148" s="22"/>
      <c r="AU148" s="22"/>
    </row>
    <row r="149" spans="10:47">
      <c r="J149" s="147"/>
      <c r="K149" s="148"/>
      <c r="L149" s="148"/>
      <c r="M149" s="355"/>
      <c r="N149" s="148"/>
      <c r="O149" s="22"/>
      <c r="P149" s="3"/>
      <c r="Q149" s="3"/>
      <c r="U149" s="3"/>
      <c r="V149" s="3"/>
      <c r="W149" s="3"/>
      <c r="X149" s="3"/>
      <c r="Y149" s="3"/>
      <c r="Z149" s="58"/>
      <c r="AA149" s="58"/>
      <c r="AB149" s="16"/>
      <c r="AC149" s="16"/>
      <c r="AD149" s="58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  <c r="AT149" s="22"/>
      <c r="AU149" s="22"/>
    </row>
    <row r="150" spans="10:47">
      <c r="J150" s="147"/>
      <c r="K150" s="148"/>
      <c r="L150" s="148"/>
      <c r="M150" s="355"/>
      <c r="N150" s="148"/>
      <c r="O150" s="22"/>
      <c r="P150" s="3"/>
      <c r="Q150" s="3"/>
      <c r="U150" s="3"/>
      <c r="V150" s="3"/>
      <c r="W150" s="3"/>
      <c r="X150" s="3"/>
      <c r="Y150" s="3"/>
      <c r="Z150" s="58"/>
      <c r="AA150" s="58"/>
      <c r="AB150" s="16"/>
      <c r="AC150" s="16"/>
      <c r="AD150" s="58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  <c r="AT150" s="22"/>
      <c r="AU150" s="22"/>
    </row>
    <row r="151" spans="10:47">
      <c r="J151" s="147"/>
      <c r="K151" s="148"/>
      <c r="L151" s="148"/>
      <c r="M151" s="355"/>
      <c r="N151" s="148"/>
      <c r="O151" s="22"/>
      <c r="P151" s="3"/>
      <c r="Q151" s="3"/>
      <c r="U151" s="3"/>
      <c r="V151" s="3"/>
      <c r="W151" s="3"/>
      <c r="X151" s="3"/>
      <c r="Y151" s="3"/>
      <c r="Z151" s="58"/>
      <c r="AA151" s="58"/>
      <c r="AB151" s="16"/>
      <c r="AC151" s="16"/>
      <c r="AD151" s="58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  <c r="AT151" s="22"/>
      <c r="AU151" s="22"/>
    </row>
    <row r="152" spans="10:47">
      <c r="J152" s="147"/>
      <c r="K152" s="148"/>
      <c r="L152" s="148"/>
      <c r="M152" s="355"/>
      <c r="N152" s="148"/>
      <c r="O152" s="22"/>
      <c r="P152" s="3"/>
      <c r="Q152" s="3"/>
      <c r="U152" s="3"/>
      <c r="V152" s="3"/>
      <c r="W152" s="3"/>
      <c r="X152" s="3"/>
      <c r="Y152" s="3"/>
      <c r="Z152" s="58"/>
      <c r="AA152" s="58"/>
      <c r="AB152" s="16"/>
      <c r="AC152" s="16"/>
      <c r="AD152" s="58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  <c r="AT152" s="22"/>
      <c r="AU152" s="22"/>
    </row>
    <row r="153" spans="10:47">
      <c r="J153" s="147"/>
      <c r="K153" s="148"/>
      <c r="L153" s="148"/>
      <c r="M153" s="355"/>
      <c r="N153" s="148"/>
      <c r="O153" s="22"/>
      <c r="P153" s="3"/>
      <c r="Q153" s="3"/>
      <c r="U153" s="3"/>
      <c r="V153" s="3"/>
      <c r="W153" s="3"/>
      <c r="X153" s="3"/>
      <c r="Y153" s="3"/>
      <c r="Z153" s="58"/>
      <c r="AA153" s="58"/>
      <c r="AB153" s="16"/>
      <c r="AC153" s="16"/>
      <c r="AD153" s="58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  <c r="AT153" s="22"/>
      <c r="AU153" s="22"/>
    </row>
    <row r="154" spans="10:47">
      <c r="J154" s="147"/>
      <c r="K154" s="148"/>
      <c r="L154" s="148"/>
      <c r="M154" s="355"/>
      <c r="N154" s="148"/>
      <c r="O154" s="22"/>
      <c r="P154" s="3"/>
      <c r="Q154" s="3"/>
      <c r="U154" s="3"/>
      <c r="V154" s="3"/>
      <c r="W154" s="3"/>
      <c r="X154" s="3"/>
      <c r="Y154" s="3"/>
      <c r="Z154" s="58"/>
      <c r="AA154" s="58"/>
      <c r="AB154" s="16"/>
      <c r="AC154" s="16"/>
      <c r="AD154" s="58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  <c r="AT154" s="22"/>
      <c r="AU154" s="22"/>
    </row>
    <row r="155" spans="10:47">
      <c r="J155" s="147"/>
      <c r="K155" s="148"/>
      <c r="L155" s="148"/>
      <c r="M155" s="355"/>
      <c r="N155" s="148"/>
      <c r="O155" s="22"/>
      <c r="P155" s="3"/>
      <c r="Q155" s="3"/>
      <c r="U155" s="3"/>
      <c r="V155" s="3"/>
      <c r="W155" s="3"/>
      <c r="X155" s="3"/>
      <c r="Y155" s="3"/>
      <c r="Z155" s="58"/>
      <c r="AA155" s="58"/>
      <c r="AB155" s="16"/>
      <c r="AC155" s="16"/>
      <c r="AD155" s="58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  <c r="AT155" s="22"/>
      <c r="AU155" s="22"/>
    </row>
    <row r="156" spans="10:47">
      <c r="J156" s="147"/>
      <c r="K156" s="148"/>
      <c r="L156" s="148"/>
      <c r="M156" s="355"/>
      <c r="N156" s="148"/>
      <c r="O156" s="22"/>
      <c r="P156" s="3"/>
      <c r="Q156" s="3"/>
      <c r="U156" s="3"/>
      <c r="V156" s="3"/>
      <c r="W156" s="3"/>
      <c r="X156" s="3"/>
      <c r="Y156" s="3"/>
      <c r="Z156" s="58"/>
      <c r="AA156" s="58"/>
      <c r="AB156" s="16"/>
      <c r="AC156" s="16"/>
      <c r="AD156" s="58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  <c r="AT156" s="22"/>
      <c r="AU156" s="22"/>
    </row>
    <row r="157" spans="10:47">
      <c r="J157" s="147"/>
      <c r="K157" s="148"/>
      <c r="L157" s="148"/>
      <c r="M157" s="355"/>
      <c r="N157" s="148"/>
      <c r="O157" s="22"/>
      <c r="P157" s="3"/>
      <c r="Q157" s="3"/>
      <c r="U157" s="3"/>
      <c r="V157" s="3"/>
      <c r="W157" s="3"/>
      <c r="X157" s="3"/>
      <c r="Y157" s="3"/>
      <c r="Z157" s="58"/>
      <c r="AA157" s="58"/>
      <c r="AB157" s="16"/>
      <c r="AC157" s="16"/>
      <c r="AD157" s="58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  <c r="AT157" s="22"/>
      <c r="AU157" s="22"/>
    </row>
    <row r="158" spans="10:47">
      <c r="J158" s="147"/>
      <c r="K158" s="148"/>
      <c r="L158" s="148"/>
      <c r="M158" s="355"/>
      <c r="N158" s="148"/>
      <c r="O158" s="22"/>
      <c r="P158" s="3"/>
      <c r="Q158" s="3"/>
      <c r="U158" s="3"/>
      <c r="V158" s="3"/>
      <c r="W158" s="3"/>
      <c r="X158" s="3"/>
      <c r="Y158" s="3"/>
      <c r="Z158" s="58"/>
      <c r="AA158" s="58"/>
      <c r="AB158" s="16"/>
      <c r="AC158" s="16"/>
      <c r="AD158" s="58"/>
      <c r="AE158" s="3"/>
      <c r="AF158" s="3"/>
      <c r="AG158" s="3"/>
      <c r="AH158" s="3"/>
      <c r="AI158" s="16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22"/>
      <c r="AU158" s="22"/>
    </row>
    <row r="159" spans="10:47">
      <c r="J159" s="147"/>
      <c r="K159" s="148"/>
      <c r="L159" s="148"/>
      <c r="M159" s="355"/>
      <c r="N159" s="148"/>
      <c r="O159" s="22"/>
      <c r="P159" s="3"/>
      <c r="Q159" s="3"/>
      <c r="U159" s="3"/>
      <c r="V159" s="3"/>
      <c r="W159" s="3"/>
      <c r="X159" s="3"/>
      <c r="Y159" s="3"/>
      <c r="Z159" s="58"/>
      <c r="AA159" s="58"/>
      <c r="AB159" s="16"/>
      <c r="AC159" s="16"/>
      <c r="AD159" s="58"/>
      <c r="AE159" s="3"/>
      <c r="AF159" s="3"/>
      <c r="AG159" s="3"/>
      <c r="AH159" s="3"/>
      <c r="AI159" s="16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22"/>
      <c r="AU159" s="22"/>
    </row>
    <row r="160" spans="10:47">
      <c r="J160" s="147"/>
      <c r="K160" s="148"/>
      <c r="L160" s="148"/>
      <c r="M160" s="355"/>
      <c r="N160" s="148"/>
      <c r="O160" s="22"/>
      <c r="P160" s="3"/>
      <c r="Q160" s="3"/>
      <c r="U160" s="3"/>
      <c r="V160" s="3"/>
      <c r="W160" s="3"/>
      <c r="X160" s="3"/>
      <c r="Y160" s="3"/>
      <c r="Z160" s="58"/>
      <c r="AA160" s="58"/>
      <c r="AB160" s="16"/>
      <c r="AC160" s="16"/>
      <c r="AD160" s="58"/>
      <c r="AE160" s="3"/>
      <c r="AF160" s="3"/>
      <c r="AG160" s="3"/>
      <c r="AH160" s="3"/>
      <c r="AI160" s="16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22"/>
      <c r="AU160" s="22"/>
    </row>
    <row r="161" spans="10:47">
      <c r="J161" s="147"/>
      <c r="K161" s="148"/>
      <c r="L161" s="148"/>
      <c r="M161" s="355"/>
      <c r="N161" s="148"/>
      <c r="O161" s="22"/>
      <c r="P161" s="3"/>
      <c r="Q161" s="3"/>
      <c r="U161" s="3"/>
      <c r="V161" s="3"/>
      <c r="W161" s="3"/>
      <c r="X161" s="3"/>
      <c r="Y161" s="3"/>
      <c r="Z161" s="58"/>
      <c r="AA161" s="58"/>
      <c r="AB161" s="16"/>
      <c r="AC161" s="16"/>
      <c r="AD161" s="58"/>
      <c r="AE161" s="3"/>
      <c r="AF161" s="3"/>
      <c r="AG161" s="3"/>
      <c r="AH161" s="3"/>
      <c r="AI161" s="16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22"/>
      <c r="AU161" s="22"/>
    </row>
    <row r="162" spans="10:47">
      <c r="J162" s="147"/>
      <c r="K162" s="148"/>
      <c r="L162" s="148"/>
      <c r="M162" s="355"/>
      <c r="N162" s="148"/>
      <c r="O162" s="22"/>
      <c r="P162" s="3"/>
      <c r="Q162" s="3"/>
      <c r="U162" s="3"/>
      <c r="V162" s="3"/>
      <c r="W162" s="3"/>
      <c r="X162" s="3"/>
      <c r="Y162" s="3"/>
      <c r="Z162" s="58"/>
      <c r="AA162" s="58"/>
      <c r="AB162" s="16"/>
      <c r="AC162" s="16"/>
      <c r="AD162" s="58"/>
      <c r="AE162" s="3"/>
      <c r="AF162" s="3"/>
      <c r="AG162" s="3"/>
      <c r="AH162" s="3"/>
      <c r="AI162" s="16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22"/>
      <c r="AU162" s="22"/>
    </row>
    <row r="163" spans="10:47">
      <c r="J163" s="147"/>
      <c r="K163" s="148"/>
      <c r="L163" s="148"/>
      <c r="M163" s="355"/>
      <c r="N163" s="148"/>
      <c r="O163" s="22"/>
      <c r="P163" s="3"/>
      <c r="Q163" s="3"/>
      <c r="U163" s="3"/>
      <c r="V163" s="3"/>
      <c r="W163" s="3"/>
      <c r="X163" s="3"/>
      <c r="Y163" s="3"/>
      <c r="Z163" s="58"/>
      <c r="AA163" s="58"/>
      <c r="AB163" s="16"/>
      <c r="AC163" s="16"/>
      <c r="AD163" s="58"/>
      <c r="AE163" s="3"/>
      <c r="AF163" s="3"/>
      <c r="AG163" s="3"/>
      <c r="AH163" s="3"/>
      <c r="AI163" s="16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22"/>
      <c r="AU163" s="22"/>
    </row>
    <row r="164" spans="10:47">
      <c r="J164" s="147"/>
      <c r="K164" s="148"/>
      <c r="L164" s="148"/>
      <c r="M164" s="355"/>
      <c r="N164" s="148"/>
      <c r="O164" s="22"/>
      <c r="P164" s="3"/>
      <c r="Q164" s="3"/>
      <c r="U164" s="3"/>
      <c r="V164" s="3"/>
      <c r="W164" s="3"/>
      <c r="X164" s="3"/>
      <c r="Y164" s="3"/>
      <c r="Z164" s="58"/>
      <c r="AA164" s="58"/>
      <c r="AB164" s="16"/>
      <c r="AC164" s="16"/>
      <c r="AD164" s="58"/>
      <c r="AE164" s="3"/>
      <c r="AF164" s="3"/>
      <c r="AG164" s="3"/>
      <c r="AH164" s="3"/>
      <c r="AI164" s="16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22"/>
      <c r="AU164" s="22"/>
    </row>
    <row r="165" spans="10:47">
      <c r="J165" s="147"/>
      <c r="K165" s="148"/>
      <c r="L165" s="148"/>
      <c r="M165" s="355"/>
      <c r="N165" s="148"/>
      <c r="O165" s="22"/>
      <c r="P165" s="3"/>
      <c r="Q165" s="3"/>
      <c r="U165" s="3"/>
      <c r="V165" s="3"/>
      <c r="W165" s="3"/>
      <c r="X165" s="3"/>
      <c r="Y165" s="3"/>
      <c r="Z165" s="58"/>
      <c r="AA165" s="58"/>
      <c r="AB165" s="16"/>
      <c r="AC165" s="16"/>
      <c r="AD165" s="58"/>
      <c r="AE165" s="3"/>
      <c r="AF165" s="3"/>
      <c r="AG165" s="3"/>
      <c r="AH165" s="3"/>
      <c r="AI165" s="16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22"/>
      <c r="AU165" s="22"/>
    </row>
    <row r="166" spans="10:47">
      <c r="J166" s="147"/>
      <c r="K166" s="148"/>
      <c r="L166" s="148"/>
      <c r="M166" s="355"/>
      <c r="N166" s="148"/>
      <c r="O166" s="22"/>
      <c r="P166" s="3"/>
      <c r="Q166" s="3"/>
      <c r="U166" s="3"/>
      <c r="V166" s="3"/>
      <c r="W166" s="3"/>
      <c r="X166" s="3"/>
      <c r="Y166" s="3"/>
      <c r="Z166" s="58"/>
      <c r="AA166" s="58"/>
      <c r="AB166" s="16"/>
      <c r="AC166" s="16"/>
      <c r="AD166" s="58"/>
      <c r="AE166" s="3"/>
      <c r="AF166" s="3"/>
      <c r="AG166" s="3"/>
      <c r="AH166" s="3"/>
      <c r="AI166" s="16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22"/>
      <c r="AU166" s="22"/>
    </row>
    <row r="167" spans="10:47">
      <c r="J167" s="147"/>
      <c r="K167" s="148"/>
      <c r="L167" s="148"/>
      <c r="M167" s="355"/>
      <c r="N167" s="148"/>
      <c r="O167" s="22"/>
      <c r="P167" s="3"/>
      <c r="Q167" s="3"/>
      <c r="U167" s="3"/>
      <c r="V167" s="3"/>
      <c r="W167" s="3"/>
      <c r="X167" s="3"/>
      <c r="Y167" s="3"/>
      <c r="Z167" s="58"/>
      <c r="AA167" s="58"/>
      <c r="AB167" s="16"/>
      <c r="AC167" s="16"/>
      <c r="AD167" s="58"/>
      <c r="AE167" s="3"/>
      <c r="AF167" s="3"/>
      <c r="AG167" s="3"/>
      <c r="AH167" s="3"/>
      <c r="AI167" s="16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22"/>
      <c r="AU167" s="22"/>
    </row>
    <row r="168" spans="10:47">
      <c r="J168" s="147"/>
      <c r="K168" s="148"/>
      <c r="L168" s="148"/>
      <c r="M168" s="355"/>
      <c r="N168" s="148"/>
      <c r="O168" s="22"/>
      <c r="P168" s="3"/>
      <c r="Q168" s="3"/>
      <c r="U168" s="3"/>
      <c r="V168" s="3"/>
      <c r="W168" s="3"/>
      <c r="X168" s="3"/>
      <c r="Y168" s="3"/>
      <c r="Z168" s="58"/>
      <c r="AA168" s="58"/>
      <c r="AB168" s="16"/>
      <c r="AC168" s="16"/>
      <c r="AD168" s="58"/>
      <c r="AE168" s="3"/>
      <c r="AF168" s="3"/>
      <c r="AG168" s="3"/>
      <c r="AH168" s="3"/>
      <c r="AI168" s="16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22"/>
      <c r="AU168" s="22"/>
    </row>
    <row r="169" spans="10:47">
      <c r="J169" s="147"/>
      <c r="K169" s="148"/>
      <c r="L169" s="148"/>
      <c r="M169" s="355"/>
      <c r="N169" s="148"/>
      <c r="O169" s="22"/>
      <c r="P169" s="3"/>
      <c r="Q169" s="3"/>
      <c r="U169" s="3"/>
      <c r="V169" s="3"/>
      <c r="W169" s="3"/>
      <c r="X169" s="3"/>
      <c r="Y169" s="3"/>
      <c r="Z169" s="58"/>
      <c r="AA169" s="58"/>
      <c r="AB169" s="16"/>
      <c r="AC169" s="16"/>
      <c r="AD169" s="58"/>
      <c r="AE169" s="3"/>
      <c r="AF169" s="3"/>
      <c r="AG169" s="3"/>
      <c r="AH169" s="3"/>
      <c r="AI169" s="16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22"/>
      <c r="AU169" s="22"/>
    </row>
    <row r="170" spans="10:47">
      <c r="J170" s="147"/>
      <c r="K170" s="148"/>
      <c r="L170" s="148"/>
      <c r="M170" s="355"/>
      <c r="N170" s="148"/>
      <c r="O170" s="22"/>
      <c r="P170" s="3"/>
      <c r="Q170" s="3"/>
      <c r="U170" s="3"/>
      <c r="V170" s="3"/>
      <c r="W170" s="3"/>
      <c r="X170" s="3"/>
      <c r="Y170" s="3"/>
      <c r="Z170" s="58"/>
      <c r="AA170" s="58"/>
      <c r="AB170" s="16"/>
      <c r="AC170" s="16"/>
      <c r="AD170" s="58"/>
      <c r="AE170" s="3"/>
      <c r="AF170" s="3"/>
      <c r="AG170" s="3"/>
      <c r="AH170" s="3"/>
      <c r="AI170" s="16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22"/>
    </row>
    <row r="171" spans="10:47">
      <c r="J171" s="147"/>
      <c r="K171" s="148"/>
      <c r="L171" s="148"/>
      <c r="M171" s="355"/>
      <c r="N171" s="148"/>
      <c r="O171" s="22"/>
      <c r="P171" s="3"/>
      <c r="Q171" s="3"/>
      <c r="U171" s="3"/>
      <c r="V171" s="3"/>
      <c r="W171" s="3"/>
      <c r="X171" s="3"/>
      <c r="Y171" s="3"/>
      <c r="Z171" s="58"/>
      <c r="AA171" s="58"/>
      <c r="AB171" s="16"/>
      <c r="AC171" s="16"/>
      <c r="AD171" s="58"/>
      <c r="AE171" s="3"/>
      <c r="AF171" s="3"/>
      <c r="AG171" s="3"/>
      <c r="AH171" s="3"/>
      <c r="AI171" s="16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22"/>
    </row>
    <row r="172" spans="10:47">
      <c r="J172" s="147"/>
      <c r="K172" s="148"/>
      <c r="L172" s="148"/>
      <c r="M172" s="355"/>
      <c r="N172" s="148"/>
      <c r="O172" s="22"/>
      <c r="P172" s="3"/>
      <c r="Q172" s="3"/>
      <c r="U172" s="3"/>
      <c r="V172" s="3"/>
      <c r="W172" s="3"/>
      <c r="X172" s="3"/>
      <c r="Y172" s="3"/>
      <c r="Z172" s="58"/>
      <c r="AA172" s="58"/>
      <c r="AB172" s="16"/>
      <c r="AC172" s="16"/>
      <c r="AD172" s="58"/>
      <c r="AE172" s="3"/>
      <c r="AF172" s="3"/>
      <c r="AG172" s="3"/>
      <c r="AH172" s="3"/>
      <c r="AI172" s="16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22"/>
    </row>
    <row r="173" spans="10:47">
      <c r="J173" s="147"/>
      <c r="K173" s="148"/>
      <c r="L173" s="148"/>
      <c r="M173" s="355"/>
      <c r="N173" s="148"/>
      <c r="O173" s="22"/>
      <c r="P173" s="3"/>
      <c r="Q173" s="3"/>
      <c r="U173" s="3"/>
      <c r="V173" s="3"/>
      <c r="W173" s="3"/>
      <c r="X173" s="3"/>
      <c r="Y173" s="3"/>
      <c r="Z173" s="58"/>
      <c r="AA173" s="58"/>
      <c r="AB173" s="16"/>
      <c r="AC173" s="16"/>
      <c r="AD173" s="58"/>
      <c r="AE173" s="3"/>
      <c r="AF173" s="3"/>
      <c r="AG173" s="3"/>
      <c r="AH173" s="3"/>
      <c r="AI173" s="16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22"/>
    </row>
    <row r="174" spans="10:47">
      <c r="J174" s="147"/>
      <c r="K174" s="148"/>
      <c r="L174" s="148"/>
      <c r="M174" s="355"/>
      <c r="N174" s="148"/>
      <c r="O174" s="22"/>
      <c r="P174" s="3"/>
      <c r="Q174" s="3"/>
      <c r="U174" s="3"/>
      <c r="V174" s="3"/>
      <c r="W174" s="3"/>
      <c r="X174" s="3"/>
      <c r="Y174" s="3"/>
      <c r="Z174" s="58"/>
      <c r="AA174" s="58"/>
      <c r="AB174" s="16"/>
      <c r="AC174" s="16"/>
      <c r="AD174" s="58"/>
      <c r="AE174" s="3"/>
      <c r="AF174" s="3"/>
      <c r="AG174" s="3"/>
      <c r="AH174" s="3"/>
      <c r="AI174" s="16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22"/>
    </row>
    <row r="175" spans="10:47">
      <c r="J175" s="147"/>
      <c r="K175" s="148"/>
      <c r="L175" s="148"/>
      <c r="M175" s="355"/>
      <c r="N175" s="148"/>
      <c r="O175" s="22"/>
      <c r="P175" s="3"/>
      <c r="Q175" s="3"/>
      <c r="U175" s="3"/>
      <c r="V175" s="3"/>
      <c r="W175" s="3"/>
      <c r="X175" s="3"/>
      <c r="Y175" s="3"/>
      <c r="Z175" s="58"/>
      <c r="AA175" s="58"/>
      <c r="AB175" s="16"/>
      <c r="AC175" s="16"/>
      <c r="AD175" s="58"/>
      <c r="AE175" s="3"/>
      <c r="AF175" s="3"/>
      <c r="AG175" s="3"/>
      <c r="AH175" s="3"/>
      <c r="AI175" s="16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22"/>
    </row>
    <row r="176" spans="10:47">
      <c r="J176" s="147"/>
      <c r="K176" s="148"/>
      <c r="L176" s="148"/>
      <c r="M176" s="355"/>
      <c r="N176" s="148"/>
      <c r="O176" s="22"/>
      <c r="P176" s="3"/>
      <c r="Q176" s="3"/>
      <c r="U176" s="3"/>
      <c r="V176" s="3"/>
      <c r="W176" s="3"/>
      <c r="X176" s="3"/>
      <c r="Y176" s="3"/>
      <c r="Z176" s="58"/>
      <c r="AA176" s="58"/>
      <c r="AB176" s="16"/>
      <c r="AC176" s="16"/>
      <c r="AD176" s="58"/>
      <c r="AE176" s="3"/>
      <c r="AF176" s="3"/>
      <c r="AG176" s="3"/>
      <c r="AH176" s="3"/>
      <c r="AI176" s="16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22"/>
    </row>
    <row r="177" spans="10:46">
      <c r="J177" s="147"/>
      <c r="K177" s="148"/>
      <c r="L177" s="148"/>
      <c r="M177" s="355"/>
      <c r="N177" s="148"/>
      <c r="O177" s="22"/>
      <c r="P177" s="3"/>
      <c r="Q177" s="3"/>
      <c r="U177" s="3"/>
      <c r="V177" s="3"/>
      <c r="W177" s="3"/>
      <c r="X177" s="3"/>
      <c r="Y177" s="3"/>
      <c r="Z177" s="58"/>
      <c r="AA177" s="58"/>
      <c r="AB177" s="16"/>
      <c r="AC177" s="16"/>
      <c r="AD177" s="58"/>
      <c r="AE177" s="3"/>
      <c r="AF177" s="3"/>
      <c r="AG177" s="3"/>
      <c r="AH177" s="3"/>
      <c r="AI177" s="16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22"/>
    </row>
    <row r="178" spans="10:46">
      <c r="J178" s="147"/>
      <c r="K178" s="148"/>
      <c r="L178" s="148"/>
      <c r="M178" s="355"/>
      <c r="N178" s="148"/>
      <c r="O178" s="22"/>
      <c r="P178" s="3"/>
      <c r="Q178" s="3"/>
      <c r="U178" s="3"/>
      <c r="V178" s="3"/>
      <c r="W178" s="3"/>
      <c r="X178" s="3"/>
      <c r="Y178" s="3"/>
      <c r="Z178" s="58"/>
      <c r="AA178" s="58"/>
      <c r="AB178" s="16"/>
      <c r="AC178" s="16"/>
      <c r="AD178" s="58"/>
      <c r="AE178" s="3"/>
      <c r="AF178" s="3"/>
      <c r="AG178" s="3"/>
      <c r="AH178" s="3"/>
      <c r="AI178" s="16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22"/>
    </row>
    <row r="179" spans="10:46">
      <c r="J179" s="147"/>
      <c r="K179" s="148"/>
      <c r="L179" s="148"/>
      <c r="M179" s="355"/>
      <c r="N179" s="148"/>
      <c r="O179" s="22"/>
      <c r="P179" s="3"/>
      <c r="Q179" s="3"/>
      <c r="U179" s="3"/>
      <c r="V179" s="3"/>
      <c r="W179" s="3"/>
      <c r="X179" s="3"/>
      <c r="Y179" s="3"/>
      <c r="Z179" s="58"/>
      <c r="AA179" s="58"/>
      <c r="AB179" s="16"/>
      <c r="AC179" s="16"/>
      <c r="AD179" s="58"/>
      <c r="AE179" s="3"/>
      <c r="AF179" s="3"/>
      <c r="AG179" s="3"/>
      <c r="AH179" s="3"/>
      <c r="AI179" s="16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22"/>
    </row>
    <row r="180" spans="10:46">
      <c r="J180" s="147"/>
      <c r="K180" s="148"/>
      <c r="L180" s="148"/>
      <c r="M180" s="355"/>
      <c r="N180" s="148"/>
      <c r="O180" s="22"/>
      <c r="P180" s="3"/>
      <c r="Q180" s="3"/>
      <c r="U180" s="3"/>
      <c r="V180" s="3"/>
      <c r="W180" s="3"/>
      <c r="X180" s="3"/>
      <c r="Y180" s="3"/>
      <c r="Z180" s="58"/>
      <c r="AA180" s="58"/>
      <c r="AB180" s="16"/>
      <c r="AC180" s="16"/>
      <c r="AD180" s="58"/>
      <c r="AE180" s="3"/>
      <c r="AF180" s="3"/>
      <c r="AG180" s="3"/>
      <c r="AH180" s="3"/>
      <c r="AI180" s="16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22"/>
    </row>
    <row r="181" spans="10:46">
      <c r="J181" s="147"/>
      <c r="K181" s="148"/>
      <c r="L181" s="148"/>
      <c r="M181" s="355"/>
      <c r="N181" s="148"/>
      <c r="O181" s="22"/>
      <c r="P181" s="3"/>
      <c r="Q181" s="3"/>
      <c r="U181" s="3"/>
      <c r="V181" s="3"/>
      <c r="W181" s="3"/>
      <c r="X181" s="3"/>
      <c r="Y181" s="3"/>
      <c r="Z181" s="58"/>
      <c r="AA181" s="58"/>
      <c r="AB181" s="16"/>
      <c r="AC181" s="16"/>
      <c r="AD181" s="58"/>
      <c r="AE181" s="3"/>
      <c r="AF181" s="3"/>
      <c r="AG181" s="3"/>
      <c r="AH181" s="3"/>
      <c r="AI181" s="16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22"/>
    </row>
    <row r="182" spans="10:46">
      <c r="J182" s="147"/>
      <c r="K182" s="148"/>
      <c r="L182" s="148"/>
      <c r="M182" s="355"/>
      <c r="N182" s="148"/>
      <c r="O182" s="22"/>
      <c r="P182" s="3"/>
      <c r="Q182" s="3"/>
      <c r="U182" s="3"/>
      <c r="V182" s="3"/>
      <c r="W182" s="3"/>
      <c r="X182" s="3"/>
      <c r="Y182" s="3"/>
      <c r="Z182" s="58"/>
      <c r="AA182" s="58"/>
      <c r="AB182" s="16"/>
      <c r="AC182" s="16"/>
      <c r="AD182" s="58"/>
      <c r="AE182" s="3"/>
      <c r="AF182" s="3"/>
      <c r="AG182" s="3"/>
      <c r="AH182" s="3"/>
      <c r="AI182" s="16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22"/>
    </row>
    <row r="183" spans="10:46">
      <c r="J183" s="147"/>
      <c r="K183" s="148"/>
      <c r="L183" s="148"/>
      <c r="M183" s="355"/>
      <c r="N183" s="148"/>
      <c r="O183" s="22"/>
      <c r="P183" s="3"/>
      <c r="Q183" s="3"/>
      <c r="U183" s="3"/>
      <c r="V183" s="3"/>
      <c r="W183" s="3"/>
      <c r="X183" s="3"/>
      <c r="Y183" s="3"/>
      <c r="Z183" s="58"/>
      <c r="AA183" s="58"/>
      <c r="AB183" s="16"/>
      <c r="AC183" s="16"/>
      <c r="AD183" s="58"/>
      <c r="AE183" s="3"/>
      <c r="AF183" s="3"/>
      <c r="AG183" s="3"/>
      <c r="AH183" s="3"/>
      <c r="AI183" s="16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22"/>
    </row>
    <row r="184" spans="10:46">
      <c r="J184" s="147"/>
      <c r="K184" s="148"/>
      <c r="L184" s="148"/>
      <c r="M184" s="355"/>
      <c r="N184" s="148"/>
      <c r="O184" s="22"/>
      <c r="P184" s="3"/>
      <c r="Q184" s="3"/>
      <c r="U184" s="3"/>
      <c r="V184" s="3"/>
      <c r="W184" s="3"/>
      <c r="X184" s="3"/>
      <c r="Y184" s="3"/>
      <c r="Z184" s="58"/>
      <c r="AA184" s="58"/>
      <c r="AB184" s="16"/>
      <c r="AC184" s="16"/>
      <c r="AD184" s="58"/>
      <c r="AE184" s="3"/>
      <c r="AF184" s="3"/>
      <c r="AG184" s="3"/>
      <c r="AH184" s="3"/>
      <c r="AI184" s="16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22"/>
    </row>
    <row r="185" spans="10:46">
      <c r="J185" s="147"/>
      <c r="K185" s="148"/>
      <c r="L185" s="148"/>
      <c r="M185" s="355"/>
      <c r="N185" s="148"/>
      <c r="O185" s="22"/>
      <c r="P185" s="3"/>
      <c r="Q185" s="3"/>
      <c r="U185" s="3"/>
      <c r="V185" s="3"/>
      <c r="W185" s="3"/>
      <c r="X185" s="3"/>
      <c r="Y185" s="3"/>
      <c r="Z185" s="58"/>
      <c r="AA185" s="58"/>
      <c r="AB185" s="16"/>
      <c r="AC185" s="16"/>
      <c r="AD185" s="58"/>
      <c r="AE185" s="3"/>
      <c r="AF185" s="3"/>
      <c r="AG185" s="3"/>
      <c r="AH185" s="3"/>
      <c r="AI185" s="16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22"/>
    </row>
    <row r="186" spans="10:46">
      <c r="J186" s="147"/>
      <c r="K186" s="148"/>
      <c r="L186" s="148"/>
      <c r="M186" s="355"/>
      <c r="N186" s="148"/>
      <c r="O186" s="22"/>
      <c r="P186" s="3"/>
      <c r="Q186" s="3"/>
      <c r="U186" s="3"/>
      <c r="V186" s="3"/>
      <c r="W186" s="3"/>
      <c r="X186" s="3"/>
      <c r="Y186" s="3"/>
      <c r="Z186" s="58"/>
      <c r="AA186" s="58"/>
      <c r="AB186" s="16"/>
      <c r="AC186" s="16"/>
      <c r="AD186" s="58"/>
      <c r="AE186" s="3"/>
      <c r="AF186" s="3"/>
      <c r="AG186" s="3"/>
      <c r="AH186" s="3"/>
      <c r="AI186" s="16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22"/>
    </row>
    <row r="187" spans="10:46">
      <c r="J187" s="147"/>
      <c r="K187" s="148"/>
      <c r="L187" s="148"/>
      <c r="M187" s="355"/>
      <c r="N187" s="148"/>
      <c r="O187" s="22"/>
      <c r="P187" s="3"/>
      <c r="Q187" s="3"/>
      <c r="U187" s="3"/>
      <c r="V187" s="3"/>
      <c r="W187" s="3"/>
      <c r="X187" s="3"/>
      <c r="Y187" s="3"/>
      <c r="Z187" s="58"/>
      <c r="AA187" s="58"/>
      <c r="AB187" s="16"/>
      <c r="AC187" s="16"/>
      <c r="AD187" s="58"/>
      <c r="AE187" s="3"/>
      <c r="AF187" s="3"/>
      <c r="AG187" s="3"/>
      <c r="AH187" s="3"/>
      <c r="AI187" s="16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22"/>
    </row>
    <row r="188" spans="10:46">
      <c r="J188" s="147"/>
      <c r="K188" s="148"/>
      <c r="L188" s="148"/>
      <c r="M188" s="355"/>
      <c r="N188" s="148"/>
      <c r="O188" s="22"/>
      <c r="P188" s="3"/>
      <c r="Q188" s="3"/>
      <c r="U188" s="3"/>
      <c r="V188" s="3"/>
      <c r="W188" s="3"/>
      <c r="X188" s="3"/>
      <c r="Y188" s="3"/>
      <c r="Z188" s="58"/>
      <c r="AA188" s="58"/>
      <c r="AB188" s="16"/>
      <c r="AC188" s="16"/>
      <c r="AD188" s="58"/>
      <c r="AE188" s="3"/>
      <c r="AF188" s="3"/>
      <c r="AG188" s="3"/>
      <c r="AH188" s="3"/>
      <c r="AI188" s="16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22"/>
    </row>
    <row r="189" spans="10:46">
      <c r="J189" s="147"/>
      <c r="K189" s="148"/>
      <c r="L189" s="148"/>
      <c r="M189" s="355"/>
      <c r="N189" s="148"/>
      <c r="O189" s="22"/>
      <c r="P189" s="3"/>
      <c r="Q189" s="3"/>
      <c r="U189" s="3"/>
      <c r="V189" s="3"/>
      <c r="W189" s="3"/>
      <c r="X189" s="3"/>
      <c r="Y189" s="3"/>
      <c r="Z189" s="58"/>
      <c r="AA189" s="58"/>
      <c r="AB189" s="16"/>
      <c r="AC189" s="16"/>
      <c r="AD189" s="58"/>
      <c r="AE189" s="3"/>
      <c r="AF189" s="3"/>
      <c r="AG189" s="3"/>
      <c r="AH189" s="3"/>
      <c r="AI189" s="16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22"/>
    </row>
    <row r="190" spans="10:46">
      <c r="J190" s="147"/>
      <c r="K190" s="148"/>
      <c r="L190" s="148"/>
      <c r="M190" s="355"/>
      <c r="N190" s="148"/>
      <c r="O190" s="22"/>
      <c r="P190" s="3"/>
      <c r="Q190" s="3"/>
      <c r="U190" s="3"/>
      <c r="V190" s="3"/>
      <c r="W190" s="3"/>
      <c r="X190" s="3"/>
      <c r="Y190" s="3"/>
      <c r="Z190" s="58"/>
      <c r="AA190" s="58"/>
      <c r="AB190" s="16"/>
      <c r="AC190" s="16"/>
      <c r="AD190" s="58"/>
      <c r="AE190" s="3"/>
      <c r="AF190" s="3"/>
      <c r="AG190" s="3"/>
      <c r="AH190" s="3"/>
      <c r="AI190" s="16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22"/>
    </row>
    <row r="191" spans="10:46">
      <c r="J191" s="147"/>
      <c r="K191" s="148"/>
      <c r="L191" s="148"/>
      <c r="M191" s="355"/>
      <c r="N191" s="148"/>
      <c r="O191" s="22"/>
      <c r="P191" s="3"/>
      <c r="Q191" s="3"/>
      <c r="U191" s="3"/>
      <c r="V191" s="3"/>
      <c r="W191" s="3"/>
      <c r="X191" s="3"/>
      <c r="Y191" s="3"/>
      <c r="Z191" s="58"/>
      <c r="AA191" s="58"/>
      <c r="AB191" s="16"/>
      <c r="AC191" s="16"/>
      <c r="AD191" s="58"/>
      <c r="AE191" s="3"/>
      <c r="AF191" s="3"/>
      <c r="AG191" s="3"/>
      <c r="AH191" s="3"/>
      <c r="AI191" s="16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22"/>
    </row>
    <row r="192" spans="10:46">
      <c r="J192" s="147"/>
      <c r="K192" s="148"/>
      <c r="L192" s="148"/>
      <c r="M192" s="355"/>
      <c r="N192" s="148"/>
      <c r="O192" s="22"/>
      <c r="P192" s="3"/>
      <c r="Q192" s="3"/>
      <c r="U192" s="3"/>
      <c r="V192" s="3"/>
      <c r="W192" s="3"/>
      <c r="X192" s="3"/>
      <c r="Y192" s="3"/>
      <c r="Z192" s="58"/>
      <c r="AA192" s="58"/>
      <c r="AB192" s="16"/>
      <c r="AC192" s="16"/>
      <c r="AD192" s="58"/>
      <c r="AE192" s="3"/>
      <c r="AF192" s="3"/>
      <c r="AG192" s="3"/>
      <c r="AH192" s="3"/>
      <c r="AI192" s="16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22"/>
    </row>
    <row r="193" spans="10:46">
      <c r="J193" s="147"/>
      <c r="K193" s="148"/>
      <c r="L193" s="148"/>
      <c r="M193" s="355"/>
      <c r="N193" s="148"/>
      <c r="O193" s="22"/>
      <c r="P193" s="3"/>
      <c r="Q193" s="3"/>
      <c r="U193" s="3"/>
      <c r="V193" s="3"/>
      <c r="W193" s="3"/>
      <c r="X193" s="3"/>
      <c r="Y193" s="3"/>
      <c r="Z193" s="58"/>
      <c r="AA193" s="58"/>
      <c r="AB193" s="16"/>
      <c r="AC193" s="16"/>
      <c r="AD193" s="58"/>
      <c r="AE193" s="3"/>
      <c r="AF193" s="3"/>
      <c r="AG193" s="3"/>
      <c r="AH193" s="3"/>
      <c r="AI193" s="16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22"/>
    </row>
    <row r="194" spans="10:46">
      <c r="J194" s="147"/>
      <c r="K194" s="148"/>
      <c r="L194" s="148"/>
      <c r="M194" s="355"/>
      <c r="N194" s="148"/>
      <c r="O194" s="22"/>
      <c r="P194" s="3"/>
      <c r="Q194" s="3"/>
      <c r="U194" s="3"/>
      <c r="V194" s="3"/>
      <c r="W194" s="3"/>
      <c r="X194" s="3"/>
      <c r="Y194" s="3"/>
      <c r="Z194" s="58"/>
      <c r="AA194" s="58"/>
      <c r="AB194" s="16"/>
      <c r="AC194" s="16"/>
      <c r="AD194" s="58"/>
      <c r="AE194" s="3"/>
      <c r="AF194" s="3"/>
      <c r="AG194" s="3"/>
      <c r="AH194" s="3"/>
      <c r="AI194" s="16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22"/>
    </row>
    <row r="195" spans="10:46">
      <c r="J195" s="147"/>
      <c r="K195" s="148"/>
      <c r="L195" s="148"/>
      <c r="M195" s="355"/>
      <c r="N195" s="148"/>
      <c r="O195" s="22"/>
      <c r="P195" s="3"/>
      <c r="Q195" s="3"/>
      <c r="U195" s="3"/>
      <c r="V195" s="3"/>
      <c r="W195" s="3"/>
      <c r="X195" s="3"/>
      <c r="Y195" s="3"/>
      <c r="Z195" s="58"/>
      <c r="AA195" s="58"/>
      <c r="AB195" s="16"/>
      <c r="AC195" s="16"/>
      <c r="AD195" s="58"/>
      <c r="AE195" s="3"/>
      <c r="AF195" s="3"/>
      <c r="AG195" s="3"/>
      <c r="AH195" s="3"/>
      <c r="AI195" s="16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22"/>
    </row>
    <row r="196" spans="10:46">
      <c r="J196" s="147"/>
      <c r="K196" s="148"/>
      <c r="L196" s="148"/>
      <c r="M196" s="355"/>
      <c r="N196" s="148"/>
      <c r="O196" s="22"/>
      <c r="P196" s="3"/>
      <c r="Q196" s="3"/>
      <c r="U196" s="3"/>
      <c r="V196" s="3"/>
      <c r="W196" s="3"/>
      <c r="X196" s="3"/>
      <c r="Y196" s="3"/>
      <c r="Z196" s="58"/>
      <c r="AA196" s="58"/>
      <c r="AB196" s="16"/>
      <c r="AC196" s="16"/>
      <c r="AD196" s="58"/>
      <c r="AE196" s="3"/>
      <c r="AF196" s="3"/>
      <c r="AG196" s="3"/>
      <c r="AH196" s="3"/>
      <c r="AI196" s="16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22"/>
    </row>
    <row r="197" spans="10:46">
      <c r="J197" s="147"/>
      <c r="K197" s="148"/>
      <c r="L197" s="148"/>
      <c r="M197" s="355"/>
      <c r="N197" s="148"/>
      <c r="O197" s="22"/>
      <c r="P197" s="3"/>
      <c r="Q197" s="3"/>
      <c r="U197" s="3"/>
      <c r="V197" s="3"/>
      <c r="W197" s="3"/>
      <c r="X197" s="3"/>
      <c r="Y197" s="3"/>
      <c r="Z197" s="58"/>
      <c r="AA197" s="58"/>
      <c r="AB197" s="16"/>
      <c r="AC197" s="16"/>
      <c r="AD197" s="58"/>
      <c r="AE197" s="3"/>
      <c r="AF197" s="3"/>
      <c r="AG197" s="3"/>
      <c r="AH197" s="3"/>
      <c r="AI197" s="16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22"/>
    </row>
    <row r="198" spans="10:46">
      <c r="J198" s="147"/>
      <c r="K198" s="148"/>
      <c r="L198" s="148"/>
      <c r="M198" s="355"/>
      <c r="N198" s="148"/>
      <c r="O198" s="22"/>
      <c r="P198" s="3"/>
      <c r="Q198" s="3"/>
      <c r="U198" s="3"/>
      <c r="V198" s="3"/>
      <c r="W198" s="3"/>
      <c r="X198" s="3"/>
      <c r="Y198" s="3"/>
      <c r="Z198" s="58"/>
      <c r="AA198" s="58"/>
      <c r="AB198" s="16"/>
      <c r="AC198" s="16"/>
      <c r="AD198" s="58"/>
      <c r="AE198" s="3"/>
      <c r="AF198" s="3"/>
      <c r="AG198" s="3"/>
      <c r="AH198" s="3"/>
      <c r="AI198" s="16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22"/>
    </row>
    <row r="199" spans="10:46">
      <c r="J199" s="147"/>
      <c r="K199" s="148"/>
      <c r="L199" s="148"/>
      <c r="M199" s="355"/>
      <c r="N199" s="148"/>
      <c r="O199" s="22"/>
      <c r="P199" s="3"/>
      <c r="Q199" s="3"/>
      <c r="U199" s="3"/>
      <c r="V199" s="3"/>
      <c r="W199" s="3"/>
      <c r="X199" s="3"/>
      <c r="Y199" s="3"/>
      <c r="Z199" s="58"/>
      <c r="AA199" s="58"/>
      <c r="AB199" s="16"/>
      <c r="AC199" s="16"/>
      <c r="AD199" s="58"/>
      <c r="AE199" s="3"/>
      <c r="AF199" s="3"/>
      <c r="AG199" s="3"/>
      <c r="AH199" s="3"/>
      <c r="AI199" s="16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22"/>
    </row>
    <row r="200" spans="10:46">
      <c r="J200" s="147"/>
      <c r="K200" s="148"/>
      <c r="L200" s="148"/>
      <c r="M200" s="355"/>
      <c r="N200" s="148"/>
      <c r="O200" s="22"/>
      <c r="P200" s="3"/>
      <c r="Q200" s="3"/>
      <c r="U200" s="3"/>
      <c r="V200" s="3"/>
      <c r="W200" s="3"/>
      <c r="X200" s="3"/>
      <c r="Y200" s="3"/>
      <c r="Z200" s="58"/>
      <c r="AA200" s="58"/>
      <c r="AB200" s="16"/>
      <c r="AC200" s="16"/>
      <c r="AD200" s="58"/>
      <c r="AE200" s="3"/>
      <c r="AF200" s="3"/>
      <c r="AG200" s="3"/>
      <c r="AH200" s="3"/>
      <c r="AI200" s="16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22"/>
    </row>
    <row r="201" spans="10:46">
      <c r="J201" s="147"/>
      <c r="K201" s="148"/>
      <c r="L201" s="148"/>
      <c r="M201" s="355"/>
      <c r="N201" s="148"/>
      <c r="O201" s="22"/>
      <c r="P201" s="3"/>
      <c r="Q201" s="3"/>
      <c r="U201" s="3"/>
      <c r="V201" s="3"/>
      <c r="W201" s="3"/>
      <c r="X201" s="3"/>
      <c r="Y201" s="3"/>
      <c r="Z201" s="58"/>
      <c r="AA201" s="58"/>
      <c r="AB201" s="16"/>
      <c r="AC201" s="16"/>
      <c r="AD201" s="58"/>
      <c r="AE201" s="3"/>
      <c r="AF201" s="3"/>
      <c r="AG201" s="3"/>
      <c r="AH201" s="3"/>
      <c r="AI201" s="16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22"/>
    </row>
    <row r="202" spans="10:46">
      <c r="J202" s="147"/>
      <c r="K202" s="148"/>
      <c r="L202" s="148"/>
      <c r="M202" s="355"/>
      <c r="N202" s="148"/>
      <c r="O202" s="22"/>
      <c r="P202" s="3"/>
      <c r="Q202" s="3"/>
      <c r="U202" s="3"/>
      <c r="V202" s="3"/>
      <c r="W202" s="3"/>
      <c r="X202" s="3"/>
      <c r="Y202" s="3"/>
      <c r="Z202" s="58"/>
      <c r="AA202" s="58"/>
      <c r="AB202" s="16"/>
      <c r="AC202" s="16"/>
      <c r="AD202" s="58"/>
      <c r="AE202" s="3"/>
      <c r="AF202" s="3"/>
      <c r="AG202" s="3"/>
      <c r="AH202" s="3"/>
      <c r="AI202" s="16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22"/>
    </row>
    <row r="203" spans="10:46">
      <c r="J203" s="147"/>
      <c r="K203" s="148"/>
      <c r="L203" s="148"/>
      <c r="M203" s="355"/>
      <c r="N203" s="148"/>
      <c r="O203" s="22"/>
      <c r="P203" s="3"/>
      <c r="Q203" s="3"/>
      <c r="U203" s="3"/>
      <c r="V203" s="3"/>
      <c r="W203" s="3"/>
      <c r="X203" s="3"/>
      <c r="Y203" s="3"/>
      <c r="Z203" s="58"/>
      <c r="AA203" s="58"/>
      <c r="AB203" s="16"/>
      <c r="AC203" s="16"/>
      <c r="AD203" s="58"/>
      <c r="AE203" s="3"/>
      <c r="AF203" s="3"/>
      <c r="AG203" s="3"/>
      <c r="AH203" s="3"/>
      <c r="AI203" s="16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22"/>
    </row>
    <row r="204" spans="10:46">
      <c r="J204" s="147"/>
      <c r="K204" s="148"/>
      <c r="L204" s="148"/>
      <c r="M204" s="355"/>
      <c r="N204" s="148"/>
      <c r="O204" s="22"/>
      <c r="P204" s="3"/>
      <c r="Q204" s="3"/>
      <c r="U204" s="3"/>
      <c r="V204" s="3"/>
      <c r="W204" s="3"/>
      <c r="X204" s="3"/>
      <c r="Y204" s="3"/>
      <c r="Z204" s="58"/>
      <c r="AA204" s="58"/>
      <c r="AB204" s="16"/>
      <c r="AC204" s="16"/>
      <c r="AD204" s="58"/>
      <c r="AE204" s="3"/>
      <c r="AF204" s="3"/>
      <c r="AG204" s="3"/>
      <c r="AH204" s="3"/>
      <c r="AI204" s="16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22"/>
    </row>
    <row r="205" spans="10:46">
      <c r="J205" s="147"/>
      <c r="K205" s="148"/>
      <c r="L205" s="148"/>
      <c r="M205" s="355"/>
      <c r="N205" s="148"/>
      <c r="O205" s="22"/>
      <c r="P205" s="3"/>
      <c r="Q205" s="3"/>
      <c r="U205" s="3"/>
      <c r="V205" s="3"/>
      <c r="W205" s="3"/>
      <c r="X205" s="3"/>
      <c r="Y205" s="3"/>
      <c r="Z205" s="58"/>
      <c r="AA205" s="58"/>
      <c r="AB205" s="16"/>
      <c r="AC205" s="16"/>
      <c r="AD205" s="58"/>
      <c r="AE205" s="3"/>
      <c r="AF205" s="3"/>
      <c r="AG205" s="3"/>
      <c r="AH205" s="3"/>
      <c r="AI205" s="16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22"/>
    </row>
    <row r="206" spans="10:46">
      <c r="J206" s="147"/>
      <c r="K206" s="148"/>
      <c r="L206" s="148"/>
      <c r="M206" s="355"/>
      <c r="N206" s="148"/>
      <c r="O206" s="22"/>
      <c r="P206" s="3"/>
      <c r="Q206" s="3"/>
      <c r="U206" s="3"/>
      <c r="V206" s="3"/>
      <c r="W206" s="3"/>
      <c r="X206" s="3"/>
      <c r="Y206" s="3"/>
      <c r="Z206" s="58"/>
      <c r="AA206" s="58"/>
      <c r="AB206" s="16"/>
      <c r="AC206" s="16"/>
      <c r="AD206" s="58"/>
      <c r="AE206" s="3"/>
      <c r="AF206" s="3"/>
      <c r="AG206" s="3"/>
      <c r="AH206" s="3"/>
      <c r="AI206" s="16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22"/>
    </row>
    <row r="207" spans="10:46">
      <c r="J207" s="147"/>
      <c r="K207" s="148"/>
      <c r="L207" s="148"/>
      <c r="M207" s="355"/>
      <c r="N207" s="148"/>
      <c r="O207" s="22"/>
      <c r="P207" s="3"/>
      <c r="Q207" s="3"/>
      <c r="U207" s="3"/>
      <c r="V207" s="3"/>
      <c r="W207" s="3"/>
      <c r="X207" s="3"/>
      <c r="Y207" s="3"/>
      <c r="Z207" s="58"/>
      <c r="AA207" s="58"/>
      <c r="AB207" s="16"/>
      <c r="AC207" s="16"/>
      <c r="AD207" s="58"/>
      <c r="AE207" s="3"/>
      <c r="AF207" s="3"/>
      <c r="AG207" s="3"/>
      <c r="AH207" s="3"/>
      <c r="AI207" s="16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22"/>
    </row>
    <row r="208" spans="10:46">
      <c r="J208" s="147"/>
      <c r="K208" s="148"/>
      <c r="L208" s="148"/>
      <c r="M208" s="355"/>
      <c r="N208" s="148"/>
      <c r="O208" s="22"/>
      <c r="P208" s="3"/>
      <c r="Q208" s="3"/>
      <c r="U208" s="3"/>
      <c r="V208" s="3"/>
      <c r="W208" s="3"/>
      <c r="X208" s="3"/>
      <c r="Y208" s="3"/>
      <c r="Z208" s="58"/>
      <c r="AA208" s="58"/>
      <c r="AB208" s="16"/>
      <c r="AC208" s="16"/>
      <c r="AD208" s="58"/>
      <c r="AE208" s="3"/>
      <c r="AF208" s="3"/>
      <c r="AG208" s="3"/>
      <c r="AH208" s="3"/>
      <c r="AI208" s="16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22"/>
    </row>
    <row r="209" spans="10:46">
      <c r="J209" s="147"/>
      <c r="K209" s="148"/>
      <c r="L209" s="148"/>
      <c r="M209" s="355"/>
      <c r="N209" s="148"/>
      <c r="O209" s="22"/>
      <c r="P209" s="3"/>
      <c r="Q209" s="3"/>
      <c r="U209" s="3"/>
      <c r="V209" s="3"/>
      <c r="W209" s="3"/>
      <c r="X209" s="3"/>
      <c r="Y209" s="3"/>
      <c r="Z209" s="58"/>
      <c r="AA209" s="58"/>
      <c r="AB209" s="16"/>
      <c r="AC209" s="16"/>
      <c r="AD209" s="58"/>
      <c r="AE209" s="3"/>
      <c r="AF209" s="3"/>
      <c r="AG209" s="3"/>
      <c r="AH209" s="3"/>
      <c r="AI209" s="16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22"/>
    </row>
    <row r="210" spans="10:46">
      <c r="J210" s="147"/>
      <c r="K210" s="148"/>
      <c r="L210" s="148"/>
      <c r="M210" s="355"/>
      <c r="N210" s="148"/>
      <c r="O210" s="22"/>
      <c r="P210" s="3"/>
      <c r="Q210" s="3"/>
      <c r="U210" s="3"/>
      <c r="V210" s="3"/>
      <c r="W210" s="3"/>
      <c r="X210" s="3"/>
      <c r="Y210" s="3"/>
      <c r="Z210" s="58"/>
      <c r="AA210" s="58"/>
      <c r="AB210" s="16"/>
      <c r="AC210" s="16"/>
      <c r="AD210" s="58"/>
      <c r="AE210" s="3"/>
      <c r="AF210" s="3"/>
      <c r="AG210" s="3"/>
      <c r="AH210" s="3"/>
      <c r="AI210" s="16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22"/>
    </row>
    <row r="211" spans="10:46">
      <c r="J211" s="147"/>
      <c r="K211" s="148"/>
      <c r="L211" s="148"/>
      <c r="M211" s="355"/>
      <c r="N211" s="148"/>
      <c r="O211" s="22"/>
      <c r="P211" s="3"/>
      <c r="Q211" s="3"/>
      <c r="U211" s="3"/>
      <c r="V211" s="3"/>
      <c r="W211" s="3"/>
      <c r="X211" s="3"/>
      <c r="Y211" s="3"/>
      <c r="Z211" s="58"/>
      <c r="AA211" s="58"/>
      <c r="AB211" s="16"/>
      <c r="AC211" s="16"/>
      <c r="AD211" s="58"/>
      <c r="AE211" s="3"/>
      <c r="AF211" s="3"/>
      <c r="AG211" s="3"/>
      <c r="AH211" s="3"/>
      <c r="AI211" s="16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22"/>
    </row>
    <row r="212" spans="10:46">
      <c r="J212" s="147"/>
      <c r="K212" s="148"/>
      <c r="L212" s="148"/>
      <c r="M212" s="355"/>
      <c r="N212" s="148"/>
      <c r="O212" s="22"/>
      <c r="P212" s="3"/>
      <c r="Q212" s="3"/>
      <c r="U212" s="3"/>
      <c r="V212" s="3"/>
      <c r="W212" s="3"/>
      <c r="X212" s="3"/>
      <c r="Y212" s="3"/>
      <c r="Z212" s="58"/>
      <c r="AA212" s="58"/>
      <c r="AB212" s="16"/>
      <c r="AC212" s="16"/>
      <c r="AD212" s="58"/>
      <c r="AE212" s="3"/>
      <c r="AF212" s="3"/>
      <c r="AG212" s="3"/>
      <c r="AH212" s="3"/>
      <c r="AI212" s="16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22"/>
    </row>
    <row r="213" spans="10:46">
      <c r="J213" s="147"/>
      <c r="K213" s="148"/>
      <c r="L213" s="148"/>
      <c r="M213" s="355"/>
      <c r="N213" s="148"/>
      <c r="O213" s="22"/>
      <c r="P213" s="3"/>
      <c r="Q213" s="3"/>
      <c r="U213" s="3"/>
      <c r="V213" s="3"/>
      <c r="W213" s="3"/>
      <c r="X213" s="3"/>
      <c r="Y213" s="3"/>
      <c r="Z213" s="58"/>
      <c r="AA213" s="58"/>
      <c r="AB213" s="16"/>
      <c r="AC213" s="16"/>
      <c r="AD213" s="58"/>
      <c r="AE213" s="3"/>
      <c r="AF213" s="3"/>
      <c r="AG213" s="3"/>
      <c r="AH213" s="3"/>
      <c r="AI213" s="16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22"/>
    </row>
    <row r="214" spans="10:46">
      <c r="J214" s="147"/>
      <c r="K214" s="148"/>
      <c r="L214" s="148"/>
      <c r="M214" s="355"/>
      <c r="N214" s="148"/>
      <c r="O214" s="22"/>
      <c r="P214" s="3"/>
      <c r="Q214" s="3"/>
      <c r="U214" s="3"/>
      <c r="V214" s="3"/>
      <c r="W214" s="3"/>
      <c r="X214" s="3"/>
      <c r="Y214" s="3"/>
      <c r="Z214" s="58"/>
      <c r="AA214" s="58"/>
      <c r="AB214" s="16"/>
      <c r="AC214" s="16"/>
      <c r="AD214" s="58"/>
      <c r="AE214" s="3"/>
      <c r="AF214" s="3"/>
      <c r="AG214" s="3"/>
      <c r="AH214" s="3"/>
      <c r="AI214" s="16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22"/>
    </row>
    <row r="215" spans="10:46">
      <c r="J215" s="147"/>
      <c r="K215" s="148"/>
      <c r="L215" s="148"/>
      <c r="M215" s="355"/>
      <c r="N215" s="148"/>
      <c r="O215" s="22"/>
      <c r="P215" s="3"/>
      <c r="Q215" s="3"/>
      <c r="U215" s="3"/>
      <c r="V215" s="3"/>
      <c r="W215" s="3"/>
      <c r="X215" s="3"/>
      <c r="Y215" s="3"/>
      <c r="Z215" s="58"/>
      <c r="AA215" s="58"/>
      <c r="AB215" s="16"/>
      <c r="AC215" s="16"/>
      <c r="AD215" s="58"/>
      <c r="AE215" s="3"/>
      <c r="AF215" s="3"/>
      <c r="AG215" s="3"/>
      <c r="AH215" s="3"/>
      <c r="AI215" s="16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22"/>
    </row>
  </sheetData>
  <mergeCells count="1">
    <mergeCell ref="U5:X5"/>
  </mergeCells>
  <phoneticPr fontId="11" type="noConversion"/>
  <conditionalFormatting sqref="H10:H13 H15:H18">
    <cfRule type="cellIs" dxfId="166" priority="17" operator="lessThan">
      <formula>0</formula>
    </cfRule>
    <cfRule type="cellIs" dxfId="165" priority="18" operator="greaterThan">
      <formula>0</formula>
    </cfRule>
  </conditionalFormatting>
  <conditionalFormatting sqref="F10:F13 F15:F18">
    <cfRule type="cellIs" dxfId="164" priority="15" operator="lessThan">
      <formula>0</formula>
    </cfRule>
    <cfRule type="cellIs" dxfId="163" priority="16" operator="greaterThan">
      <formula>0</formula>
    </cfRule>
  </conditionalFormatting>
  <conditionalFormatting sqref="J10:J13 J15:J18">
    <cfRule type="cellIs" dxfId="162" priority="13" operator="lessThan">
      <formula>0</formula>
    </cfRule>
    <cfRule type="cellIs" dxfId="161" priority="14" operator="greaterThan">
      <formula>0</formula>
    </cfRule>
  </conditionalFormatting>
  <conditionalFormatting sqref="W10:W13 W15:W18">
    <cfRule type="cellIs" dxfId="160" priority="9" operator="lessThan">
      <formula>0</formula>
    </cfRule>
    <cfRule type="cellIs" dxfId="159" priority="10" operator="greaterThan">
      <formula>0</formula>
    </cfRule>
  </conditionalFormatting>
  <conditionalFormatting sqref="Y10:Y13 Y15:Y18">
    <cfRule type="cellIs" dxfId="158" priority="7" operator="lessThan">
      <formula>0</formula>
    </cfRule>
    <cfRule type="cellIs" dxfId="157" priority="8" operator="greaterThan">
      <formula>0</formula>
    </cfRule>
  </conditionalFormatting>
  <conditionalFormatting sqref="AA10:AA13 AA15:AA18">
    <cfRule type="cellIs" dxfId="156" priority="3" operator="lessThan">
      <formula>0</formula>
    </cfRule>
    <cfRule type="cellIs" dxfId="155" priority="4" operator="greaterThan">
      <formula>0</formula>
    </cfRule>
  </conditionalFormatting>
  <conditionalFormatting sqref="P10:P13 P15:P18">
    <cfRule type="cellIs" dxfId="154" priority="1" operator="lessThan">
      <formula>0</formula>
    </cfRule>
    <cfRule type="cellIs" dxfId="15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85"/>
  <sheetViews>
    <sheetView zoomScale="96" zoomScaleNormal="96" workbookViewId="0">
      <selection activeCell="O23" sqref="O23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8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8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8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8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8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8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8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8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8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8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8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49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5:89">
      <c r="O106">
        <v>2</v>
      </c>
      <c r="P106" s="287" t="s">
        <v>29</v>
      </c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5:89">
      <c r="O109">
        <v>5</v>
      </c>
      <c r="P109" s="287" t="s">
        <v>401</v>
      </c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5:89">
      <c r="O112">
        <v>8</v>
      </c>
      <c r="P112" s="287" t="s">
        <v>34</v>
      </c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2:76"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2:76"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2:76"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2:76"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2:76" s="549" customFormat="1">
      <c r="AP133" s="92"/>
      <c r="AQ133" s="92"/>
      <c r="AR133" s="92"/>
      <c r="AS133" s="92"/>
      <c r="AT133" s="1"/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2:76" s="549" customFormat="1">
      <c r="AP134" s="92"/>
      <c r="AQ134" s="92"/>
      <c r="AR134" s="92"/>
      <c r="AS134" s="92"/>
      <c r="AT134" s="1"/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2:76" s="549" customFormat="1">
      <c r="AP135" s="92"/>
      <c r="AQ135" s="92"/>
      <c r="AR135" s="92"/>
      <c r="AS135" s="92"/>
      <c r="AT135" s="1"/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2:76" s="549" customFormat="1">
      <c r="AP136" s="92"/>
      <c r="AQ136" s="92"/>
      <c r="AR136" s="92"/>
      <c r="AS136" s="92"/>
      <c r="AT136" s="1"/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2:76" s="549" customFormat="1">
      <c r="AP137" s="92"/>
      <c r="AQ137" s="92"/>
      <c r="AR137" s="92"/>
      <c r="AS137" s="92"/>
      <c r="AT137" s="1"/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2:76" s="549" customFormat="1">
      <c r="AP138" s="92"/>
      <c r="AQ138" s="92"/>
      <c r="AR138" s="92"/>
      <c r="AS138" s="92"/>
      <c r="AT138" s="1"/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2:76" s="549" customFormat="1">
      <c r="AP139" s="92"/>
      <c r="AQ139" s="92"/>
      <c r="AR139" s="92"/>
      <c r="AS139" s="92"/>
      <c r="AT139" s="1"/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2:76" s="549" customFormat="1">
      <c r="AP140" s="92"/>
      <c r="AQ140" s="92"/>
      <c r="AR140" s="92"/>
      <c r="AS140" s="92"/>
      <c r="AT140" s="1"/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2:76" s="549" customFormat="1">
      <c r="AP141" s="92"/>
      <c r="AQ141" s="92"/>
      <c r="AR141" s="92"/>
      <c r="AS141" s="92"/>
      <c r="AT141" s="1"/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2:76" s="549" customFormat="1">
      <c r="AP142" s="92"/>
      <c r="AQ142" s="92"/>
      <c r="AR142" s="92"/>
      <c r="AS142" s="92"/>
      <c r="AT142" s="1"/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2:76" s="549" customFormat="1">
      <c r="AP143" s="92"/>
      <c r="AQ143" s="92"/>
      <c r="AR143" s="92"/>
      <c r="AS143" s="92"/>
      <c r="AT143" s="1"/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2:76" s="549" customFormat="1">
      <c r="AP144" s="92"/>
      <c r="AQ144" s="92"/>
      <c r="AR144" s="92"/>
      <c r="AS144" s="92"/>
      <c r="AT144" s="1"/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2:76" s="549" customFormat="1">
      <c r="AP145" s="92"/>
      <c r="AQ145" s="92"/>
      <c r="AR145" s="92"/>
      <c r="AS145" s="92"/>
      <c r="AT145" s="1"/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2:76" s="549" customFormat="1">
      <c r="AP146" s="92"/>
      <c r="AQ146" s="92"/>
      <c r="AR146" s="92"/>
      <c r="AS146" s="92"/>
      <c r="AT146" s="1"/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2:76" s="549" customFormat="1">
      <c r="AP147" s="92"/>
      <c r="AQ147" s="92"/>
      <c r="AR147" s="92"/>
      <c r="AS147" s="92"/>
      <c r="AT147" s="1"/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2:76" s="549" customFormat="1">
      <c r="AP148" s="92"/>
      <c r="AQ148" s="92"/>
      <c r="AR148" s="92"/>
      <c r="AS148" s="92"/>
      <c r="AT148" s="1"/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2:76" s="549" customFormat="1">
      <c r="AP149" s="92"/>
      <c r="AQ149" s="92"/>
      <c r="AR149" s="92"/>
      <c r="AS149" s="92"/>
      <c r="AT149" s="1"/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</row>
    <row r="150" spans="42:76" s="549" customFormat="1">
      <c r="AP150" s="92"/>
      <c r="AQ150" s="92"/>
      <c r="AR150" s="92"/>
      <c r="AS150" s="92"/>
      <c r="AT150" s="1"/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</row>
    <row r="151" spans="42:76" s="549" customFormat="1">
      <c r="AP151" s="92"/>
      <c r="AQ151" s="92"/>
      <c r="AR151" s="92"/>
      <c r="AS151" s="92"/>
      <c r="AT151" s="1"/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</row>
    <row r="152" spans="42:76" s="549" customFormat="1">
      <c r="AP152" s="92"/>
      <c r="AQ152" s="92"/>
      <c r="AR152" s="92"/>
      <c r="AS152" s="92"/>
      <c r="AT152" s="1"/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</row>
    <row r="153" spans="42:76" s="549" customFormat="1">
      <c r="AP153" s="92"/>
      <c r="AQ153" s="92"/>
      <c r="AR153" s="92"/>
      <c r="AS153" s="92"/>
      <c r="AT153" s="1"/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</row>
    <row r="154" spans="42:76" s="549" customFormat="1">
      <c r="AP154" s="92"/>
      <c r="AQ154" s="92"/>
      <c r="AR154" s="92"/>
      <c r="AS154" s="92"/>
      <c r="AT154" s="1"/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</row>
    <row r="155" spans="42:76" s="549" customFormat="1">
      <c r="AP155" s="92"/>
      <c r="AQ155" s="92"/>
      <c r="AR155" s="92"/>
      <c r="AS155" s="92"/>
      <c r="AT155" s="1"/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</row>
    <row r="156" spans="42:76" s="549" customFormat="1">
      <c r="AP156" s="92"/>
      <c r="AQ156" s="92"/>
      <c r="AR156" s="92"/>
      <c r="AS156" s="92"/>
      <c r="AT156" s="1"/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</row>
    <row r="157" spans="42:76" s="549" customFormat="1">
      <c r="AP157" s="92"/>
      <c r="AQ157" s="92"/>
      <c r="AR157" s="92"/>
      <c r="AS157" s="92"/>
      <c r="AT157" s="1"/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</row>
    <row r="158" spans="42:76" s="549" customFormat="1">
      <c r="AP158" s="92"/>
      <c r="AQ158" s="92"/>
      <c r="AR158" s="92"/>
      <c r="AS158" s="92"/>
      <c r="AT158" s="1"/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</row>
    <row r="159" spans="42:76" s="549" customFormat="1">
      <c r="AP159" s="92"/>
      <c r="AQ159" s="92"/>
      <c r="AR159" s="92"/>
      <c r="AS159" s="92"/>
      <c r="AT159" s="1"/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</row>
    <row r="160" spans="42:76" s="549" customFormat="1">
      <c r="AP160" s="92"/>
      <c r="AQ160" s="92"/>
      <c r="AR160" s="92"/>
      <c r="AS160" s="92"/>
      <c r="AT160" s="1"/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</row>
    <row r="161" spans="42:76" s="549" customFormat="1">
      <c r="AP161" s="92"/>
      <c r="AQ161" s="92"/>
      <c r="AR161" s="92"/>
      <c r="AS161" s="92"/>
      <c r="AT161" s="1"/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</row>
    <row r="162" spans="42:76" s="549" customFormat="1">
      <c r="AP162" s="92"/>
      <c r="AQ162" s="92"/>
      <c r="AR162" s="92"/>
      <c r="AS162" s="92"/>
      <c r="AT162" s="1"/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</row>
    <row r="163" spans="42:76" s="549" customFormat="1">
      <c r="AP163" s="92"/>
      <c r="AQ163" s="92"/>
      <c r="AR163" s="92"/>
      <c r="AS163" s="92"/>
      <c r="AT163" s="1"/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</row>
    <row r="164" spans="42:76" s="549" customFormat="1">
      <c r="AP164" s="92"/>
      <c r="AQ164" s="92"/>
      <c r="AR164" s="92"/>
      <c r="AS164" s="92"/>
      <c r="AT164" s="1"/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</row>
    <row r="165" spans="42:76" s="549" customFormat="1">
      <c r="AP165" s="92"/>
      <c r="AQ165" s="92"/>
      <c r="AR165" s="92"/>
      <c r="AS165" s="92"/>
      <c r="AT165" s="1"/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</row>
    <row r="166" spans="42:76" s="549" customFormat="1">
      <c r="AP166" s="92"/>
      <c r="AQ166" s="92"/>
      <c r="AR166" s="92"/>
      <c r="AS166" s="92"/>
      <c r="AT166" s="1"/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</row>
    <row r="167" spans="42:76" s="549" customFormat="1">
      <c r="AP167" s="92"/>
      <c r="AQ167" s="92"/>
      <c r="AR167" s="92"/>
      <c r="AS167" s="92"/>
      <c r="AT167" s="1"/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</row>
    <row r="168" spans="42:76" s="549" customFormat="1">
      <c r="AP168" s="92"/>
      <c r="AQ168" s="92"/>
      <c r="AR168" s="92"/>
      <c r="AS168" s="92"/>
      <c r="AT168" s="1"/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</row>
    <row r="169" spans="42:76" s="549" customFormat="1">
      <c r="AP169" s="92"/>
      <c r="AQ169" s="92"/>
      <c r="AR169" s="92"/>
      <c r="AS169" s="92"/>
      <c r="AT169" s="1"/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</row>
    <row r="170" spans="42:76" s="549" customFormat="1">
      <c r="AP170" s="92"/>
      <c r="AQ170" s="92"/>
      <c r="AR170" s="92"/>
      <c r="AS170" s="92"/>
      <c r="AT170" s="1"/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</row>
    <row r="171" spans="42:76" s="549" customFormat="1">
      <c r="AP171" s="92"/>
      <c r="AQ171" s="92"/>
      <c r="AR171" s="92"/>
      <c r="AS171" s="92"/>
      <c r="AT171" s="1"/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</row>
    <row r="172" spans="42:76" s="549" customFormat="1">
      <c r="AP172" s="92"/>
      <c r="AQ172" s="92"/>
      <c r="AR172" s="92"/>
      <c r="AS172" s="92"/>
      <c r="AT172" s="1"/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</row>
    <row r="173" spans="42:76" s="549" customFormat="1">
      <c r="AP173" s="92"/>
      <c r="AQ173" s="92"/>
      <c r="AR173" s="92"/>
      <c r="AS173" s="92"/>
      <c r="AT173" s="1"/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</row>
    <row r="174" spans="42:76" s="549" customFormat="1">
      <c r="AP174" s="92"/>
      <c r="AQ174" s="92"/>
      <c r="AR174" s="92"/>
      <c r="AS174" s="92"/>
      <c r="AT174" s="1"/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</row>
    <row r="175" spans="42:76" s="549" customFormat="1">
      <c r="AP175" s="92"/>
      <c r="AQ175" s="92"/>
      <c r="AR175" s="92"/>
      <c r="AS175" s="92"/>
      <c r="AT175" s="1"/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</row>
    <row r="176" spans="42:76" s="549" customFormat="1">
      <c r="AP176" s="92"/>
      <c r="AQ176" s="92"/>
      <c r="AR176" s="92"/>
      <c r="AS176" s="92"/>
      <c r="AT176" s="1"/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</row>
    <row r="177" spans="42:76" s="549" customFormat="1">
      <c r="AP177" s="92"/>
      <c r="AQ177" s="92"/>
      <c r="AR177" s="92"/>
      <c r="AS177" s="92"/>
      <c r="AT177" s="1"/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</row>
    <row r="178" spans="42:76" s="549" customFormat="1">
      <c r="AP178" s="92"/>
      <c r="AQ178" s="92"/>
      <c r="AR178" s="92"/>
      <c r="AS178" s="92"/>
      <c r="AT178" s="1"/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</row>
    <row r="179" spans="42:76" s="549" customFormat="1">
      <c r="AP179" s="92"/>
      <c r="AQ179" s="92"/>
      <c r="AR179" s="92"/>
      <c r="AS179" s="92"/>
      <c r="AT179" s="1"/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</row>
    <row r="180" spans="42:76" s="549" customFormat="1">
      <c r="AP180" s="92"/>
      <c r="AQ180" s="92"/>
      <c r="AR180" s="92"/>
      <c r="AS180" s="92"/>
      <c r="AT180" s="1"/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</row>
    <row r="181" spans="42:76" s="549" customFormat="1">
      <c r="AP181" s="92"/>
      <c r="AQ181" s="92"/>
      <c r="AR181" s="92"/>
      <c r="AS181" s="92"/>
      <c r="AT181" s="1"/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</row>
    <row r="182" spans="42:76" s="549" customFormat="1">
      <c r="AP182" s="92"/>
      <c r="AQ182" s="92"/>
      <c r="AR182" s="92"/>
      <c r="AS182" s="92"/>
      <c r="AT182" s="1"/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</row>
    <row r="183" spans="42:76" s="549" customFormat="1">
      <c r="AP183" s="92"/>
      <c r="AQ183" s="92"/>
      <c r="AR183" s="92"/>
      <c r="AS183" s="92"/>
      <c r="AT183" s="1"/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</row>
    <row r="184" spans="42:76" s="549" customFormat="1">
      <c r="AP184" s="92"/>
      <c r="AQ184" s="92"/>
      <c r="AR184" s="92"/>
      <c r="AS184" s="92"/>
      <c r="AT184" s="1"/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</row>
    <row r="185" spans="42:76" s="549" customFormat="1">
      <c r="AP185" s="92"/>
      <c r="AQ185" s="92"/>
      <c r="AR185" s="92"/>
      <c r="AS185" s="92"/>
      <c r="AT185" s="1"/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</row>
    <row r="186" spans="42:76" s="549" customFormat="1">
      <c r="AP186" s="92"/>
      <c r="AQ186" s="92"/>
      <c r="AR186" s="92"/>
      <c r="AS186" s="92"/>
      <c r="AT186" s="1"/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</row>
    <row r="187" spans="42:76" s="549" customFormat="1">
      <c r="AP187" s="92"/>
      <c r="AQ187" s="92"/>
      <c r="AR187" s="92"/>
      <c r="AS187" s="92"/>
      <c r="AT187" s="1"/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</row>
    <row r="188" spans="42:76" s="549" customFormat="1">
      <c r="AP188" s="92"/>
      <c r="AQ188" s="92"/>
      <c r="AR188" s="92"/>
      <c r="AS188" s="92"/>
      <c r="AT188" s="1"/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</row>
    <row r="189" spans="42:76" s="549" customFormat="1">
      <c r="AP189" s="92"/>
      <c r="AQ189" s="92"/>
      <c r="AR189" s="92"/>
      <c r="AS189" s="92"/>
      <c r="AT189" s="1"/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</row>
    <row r="190" spans="42:76" s="549" customFormat="1">
      <c r="AP190" s="92"/>
      <c r="AQ190" s="92"/>
      <c r="AR190" s="92"/>
      <c r="AS190" s="92"/>
      <c r="AT190" s="1"/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</row>
    <row r="191" spans="42:76" s="549" customFormat="1">
      <c r="AP191" s="92"/>
      <c r="AQ191" s="92"/>
      <c r="AR191" s="92"/>
      <c r="AS191" s="92"/>
      <c r="AT191" s="1"/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</row>
    <row r="192" spans="42:76" s="549" customFormat="1">
      <c r="AP192" s="92"/>
      <c r="AQ192" s="92"/>
      <c r="AR192" s="92"/>
      <c r="AS192" s="92"/>
      <c r="AT192" s="1"/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</row>
    <row r="193" spans="42:76" s="549" customFormat="1">
      <c r="AP193" s="92"/>
      <c r="AQ193" s="92"/>
      <c r="AR193" s="92"/>
      <c r="AS193" s="92"/>
      <c r="AT193" s="1"/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</row>
    <row r="194" spans="42:76" s="549" customFormat="1">
      <c r="AP194" s="92"/>
      <c r="AQ194" s="92"/>
      <c r="AR194" s="92"/>
      <c r="AS194" s="92"/>
      <c r="AT194" s="1"/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</row>
    <row r="195" spans="42:76" s="549" customFormat="1">
      <c r="AP195" s="92"/>
      <c r="AQ195" s="92"/>
      <c r="AR195" s="92"/>
      <c r="AS195" s="92"/>
      <c r="AT195" s="1"/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</row>
    <row r="196" spans="42:76" s="549" customFormat="1">
      <c r="AP196" s="92"/>
      <c r="AQ196" s="92"/>
      <c r="AR196" s="92"/>
      <c r="AS196" s="92"/>
      <c r="AT196" s="1"/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</row>
    <row r="197" spans="42:76" s="549" customFormat="1">
      <c r="AP197" s="92"/>
      <c r="AQ197" s="92"/>
      <c r="AR197" s="92"/>
      <c r="AS197" s="92"/>
      <c r="AT197" s="1"/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</row>
    <row r="198" spans="42:76" s="549" customFormat="1">
      <c r="AP198" s="92"/>
      <c r="AQ198" s="92"/>
      <c r="AR198" s="92"/>
      <c r="AS198" s="92"/>
      <c r="AT198" s="1"/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</row>
    <row r="199" spans="42:76"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</row>
    <row r="200" spans="42:76"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</row>
    <row r="201" spans="42:76"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</row>
    <row r="202" spans="42:76"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</row>
    <row r="203" spans="42:76"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</row>
    <row r="204" spans="42:76"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</row>
    <row r="205" spans="42:76"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</row>
    <row r="206" spans="42:76"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</row>
    <row r="207" spans="42:76"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</row>
    <row r="208" spans="42:76"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</row>
    <row r="209" spans="47:78"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</row>
    <row r="210" spans="47:78"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</row>
    <row r="211" spans="47:78"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</row>
    <row r="212" spans="47:78"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</row>
    <row r="213" spans="47:78"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</row>
    <row r="214" spans="47:78"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</row>
    <row r="215" spans="47:78"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Z215" s="22"/>
    </row>
    <row r="216" spans="47:78"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Z216" s="22"/>
    </row>
    <row r="217" spans="47:78" ht="12.75" customHeight="1"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Z217" s="22"/>
    </row>
    <row r="218" spans="47:78"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Z218" s="22"/>
    </row>
    <row r="219" spans="47:78"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Z219" s="22"/>
    </row>
    <row r="220" spans="47:78"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Z220" s="22"/>
    </row>
    <row r="221" spans="47:78"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Z221" s="22"/>
    </row>
    <row r="222" spans="47:78"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Z222" s="22"/>
    </row>
    <row r="223" spans="47:78"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Z223" s="22"/>
    </row>
    <row r="224" spans="47:78"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Z224" s="22"/>
    </row>
    <row r="225" spans="47:78">
      <c r="AU225" s="3"/>
      <c r="AV225" s="3"/>
      <c r="AW225" s="3"/>
      <c r="AX225" s="3"/>
      <c r="AY225" s="3"/>
      <c r="AZ225" s="58"/>
      <c r="BA225" s="58"/>
      <c r="BB225" s="58"/>
      <c r="BC225" s="58"/>
      <c r="BD225" s="16"/>
      <c r="BE225" s="16"/>
      <c r="BF225" s="58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Z225" s="22"/>
    </row>
    <row r="226" spans="47:78">
      <c r="AU226" s="3"/>
      <c r="AV226" s="3"/>
      <c r="AW226" s="3"/>
      <c r="AX226" s="3"/>
      <c r="AY226" s="3"/>
      <c r="AZ226" s="58"/>
      <c r="BA226" s="58"/>
      <c r="BB226" s="58"/>
      <c r="BC226" s="58"/>
      <c r="BD226" s="16"/>
      <c r="BE226" s="16"/>
      <c r="BF226" s="58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Z226" s="22"/>
    </row>
    <row r="227" spans="47:78">
      <c r="AU227" s="3"/>
      <c r="AV227" s="3"/>
      <c r="AW227" s="3"/>
      <c r="AX227" s="3"/>
      <c r="AY227" s="3"/>
      <c r="AZ227" s="58"/>
      <c r="BA227" s="58"/>
      <c r="BB227" s="58"/>
      <c r="BC227" s="58"/>
      <c r="BD227" s="16"/>
      <c r="BE227" s="16"/>
      <c r="BF227" s="58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Z227" s="22"/>
    </row>
    <row r="228" spans="47:78">
      <c r="AU228" s="3"/>
      <c r="AV228" s="3"/>
      <c r="AW228" s="3"/>
      <c r="AX228" s="3"/>
      <c r="AY228" s="3"/>
      <c r="AZ228" s="58"/>
      <c r="BA228" s="58"/>
      <c r="BB228" s="58"/>
      <c r="BC228" s="58"/>
      <c r="BD228" s="16"/>
      <c r="BE228" s="16"/>
      <c r="BF228" s="58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Z228" s="22"/>
    </row>
    <row r="229" spans="47:78">
      <c r="AU229" s="3"/>
      <c r="AV229" s="3"/>
      <c r="AW229" s="3"/>
      <c r="AX229" s="3"/>
      <c r="AY229" s="3"/>
      <c r="AZ229" s="58"/>
      <c r="BA229" s="58"/>
      <c r="BB229" s="58"/>
      <c r="BC229" s="58"/>
      <c r="BD229" s="16"/>
      <c r="BE229" s="16"/>
      <c r="BF229" s="58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Z229" s="22"/>
    </row>
    <row r="230" spans="47:78">
      <c r="AU230" s="3"/>
      <c r="AV230" s="3"/>
      <c r="AW230" s="3"/>
      <c r="AX230" s="3"/>
      <c r="AY230" s="3"/>
      <c r="AZ230" s="58"/>
      <c r="BA230" s="58"/>
      <c r="BB230" s="58"/>
      <c r="BC230" s="58"/>
      <c r="BD230" s="16"/>
      <c r="BE230" s="16"/>
      <c r="BF230" s="58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Z230" s="22"/>
    </row>
    <row r="231" spans="47:78">
      <c r="AU231" s="3"/>
      <c r="AV231" s="3"/>
      <c r="AW231" s="3"/>
      <c r="AX231" s="3"/>
      <c r="AY231" s="3"/>
      <c r="AZ231" s="58"/>
      <c r="BA231" s="58"/>
      <c r="BB231" s="58"/>
      <c r="BC231" s="58"/>
      <c r="BD231" s="16"/>
      <c r="BE231" s="16"/>
      <c r="BF231" s="58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Z231" s="22"/>
    </row>
    <row r="232" spans="47:78">
      <c r="AU232" s="3"/>
      <c r="AV232" s="3"/>
      <c r="AW232" s="3"/>
      <c r="AX232" s="3"/>
      <c r="AY232" s="3"/>
      <c r="AZ232" s="58"/>
      <c r="BA232" s="58"/>
      <c r="BB232" s="58"/>
      <c r="BC232" s="58"/>
      <c r="BD232" s="16"/>
      <c r="BE232" s="16"/>
      <c r="BF232" s="58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Z232" s="22"/>
    </row>
    <row r="233" spans="47:78">
      <c r="AU233" s="3"/>
      <c r="AV233" s="3"/>
      <c r="AW233" s="3"/>
      <c r="AX233" s="3"/>
      <c r="AY233" s="3"/>
      <c r="AZ233" s="58"/>
      <c r="BA233" s="58"/>
      <c r="BB233" s="58"/>
      <c r="BC233" s="58"/>
      <c r="BD233" s="16"/>
      <c r="BE233" s="16"/>
      <c r="BF233" s="58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Z233" s="22"/>
    </row>
    <row r="234" spans="47:78">
      <c r="AU234" s="3"/>
      <c r="AV234" s="3"/>
      <c r="AW234" s="3"/>
      <c r="AX234" s="3"/>
      <c r="AY234" s="3"/>
      <c r="AZ234" s="58"/>
      <c r="BA234" s="58"/>
      <c r="BB234" s="58"/>
      <c r="BC234" s="58"/>
      <c r="BD234" s="16"/>
      <c r="BE234" s="16"/>
      <c r="BF234" s="58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Z234" s="22"/>
    </row>
    <row r="235" spans="47:78">
      <c r="AU235" s="3"/>
      <c r="AV235" s="3"/>
      <c r="AW235" s="3"/>
      <c r="AX235" s="3"/>
      <c r="AY235" s="3"/>
      <c r="AZ235" s="58"/>
      <c r="BA235" s="58"/>
      <c r="BB235" s="58"/>
      <c r="BC235" s="58"/>
      <c r="BD235" s="16"/>
      <c r="BE235" s="16"/>
      <c r="BF235" s="58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Z235" s="22"/>
    </row>
    <row r="236" spans="47:78">
      <c r="AU236" s="3"/>
      <c r="AV236" s="3"/>
      <c r="AW236" s="3"/>
      <c r="AX236" s="3"/>
      <c r="AY236" s="3"/>
      <c r="AZ236" s="58"/>
      <c r="BA236" s="58"/>
      <c r="BB236" s="58"/>
      <c r="BC236" s="58"/>
      <c r="BD236" s="16"/>
      <c r="BE236" s="16"/>
      <c r="BF236" s="58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Z236" s="22"/>
    </row>
    <row r="237" spans="47:78">
      <c r="AU237" s="3"/>
      <c r="AV237" s="3"/>
      <c r="AW237" s="3"/>
      <c r="AX237" s="3"/>
      <c r="AY237" s="3"/>
      <c r="AZ237" s="58"/>
      <c r="BA237" s="58"/>
      <c r="BB237" s="58"/>
      <c r="BC237" s="58"/>
      <c r="BD237" s="16"/>
      <c r="BE237" s="16"/>
      <c r="BF237" s="58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Z237" s="22"/>
    </row>
    <row r="238" spans="47:78">
      <c r="AU238" s="3"/>
      <c r="AV238" s="3"/>
      <c r="AW238" s="3"/>
      <c r="AX238" s="3"/>
      <c r="AY238" s="3"/>
      <c r="AZ238" s="58"/>
      <c r="BA238" s="58"/>
      <c r="BB238" s="58"/>
      <c r="BC238" s="58"/>
      <c r="BD238" s="16"/>
      <c r="BE238" s="16"/>
      <c r="BF238" s="58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Z238" s="22"/>
    </row>
    <row r="239" spans="47:78">
      <c r="AU239" s="3"/>
      <c r="AV239" s="3"/>
      <c r="AW239" s="3"/>
      <c r="AX239" s="3"/>
      <c r="AY239" s="3"/>
      <c r="AZ239" s="58"/>
      <c r="BA239" s="58"/>
      <c r="BB239" s="58"/>
      <c r="BC239" s="58"/>
      <c r="BD239" s="16"/>
      <c r="BE239" s="16"/>
      <c r="BF239" s="58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Z239" s="22"/>
    </row>
    <row r="240" spans="47:78">
      <c r="AU240" s="3"/>
      <c r="AV240" s="3"/>
      <c r="AW240" s="3"/>
      <c r="AX240" s="3"/>
      <c r="AY240" s="3"/>
      <c r="AZ240" s="58"/>
      <c r="BA240" s="58"/>
      <c r="BB240" s="58"/>
      <c r="BC240" s="58"/>
      <c r="BD240" s="16"/>
      <c r="BE240" s="16"/>
      <c r="BF240" s="58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Z240" s="22"/>
    </row>
    <row r="241" spans="47:78">
      <c r="AU241" s="3"/>
      <c r="AV241" s="3"/>
      <c r="AW241" s="3"/>
      <c r="AX241" s="3"/>
      <c r="AY241" s="3"/>
      <c r="AZ241" s="58"/>
      <c r="BA241" s="58"/>
      <c r="BB241" s="58"/>
      <c r="BC241" s="58"/>
      <c r="BD241" s="16"/>
      <c r="BE241" s="16"/>
      <c r="BF241" s="58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Z241" s="22"/>
    </row>
    <row r="242" spans="47:78">
      <c r="AU242" s="3"/>
      <c r="AV242" s="3"/>
      <c r="AW242" s="3"/>
      <c r="AX242" s="3"/>
      <c r="AY242" s="3"/>
      <c r="AZ242" s="58"/>
      <c r="BA242" s="58"/>
      <c r="BB242" s="58"/>
      <c r="BC242" s="58"/>
      <c r="BD242" s="16"/>
      <c r="BE242" s="16"/>
      <c r="BF242" s="58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Z242" s="22"/>
    </row>
    <row r="243" spans="47:78">
      <c r="AU243" s="3"/>
      <c r="AV243" s="3"/>
      <c r="AW243" s="3"/>
      <c r="AX243" s="3"/>
      <c r="AY243" s="3"/>
      <c r="AZ243" s="58"/>
      <c r="BA243" s="58"/>
      <c r="BB243" s="58"/>
      <c r="BC243" s="58"/>
      <c r="BD243" s="16"/>
      <c r="BE243" s="16"/>
      <c r="BF243" s="58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Z243" s="22"/>
    </row>
    <row r="244" spans="47:78">
      <c r="AU244" s="3"/>
      <c r="AV244" s="3"/>
      <c r="AW244" s="3"/>
      <c r="AX244" s="3"/>
      <c r="AY244" s="3"/>
      <c r="AZ244" s="58"/>
      <c r="BA244" s="58"/>
      <c r="BB244" s="58"/>
      <c r="BC244" s="58"/>
      <c r="BD244" s="16"/>
      <c r="BE244" s="16"/>
      <c r="BF244" s="58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Z244" s="22"/>
    </row>
    <row r="245" spans="47:78">
      <c r="AU245" s="3"/>
      <c r="AV245" s="3"/>
      <c r="AW245" s="3"/>
      <c r="AX245" s="3"/>
      <c r="AY245" s="3"/>
      <c r="AZ245" s="58"/>
      <c r="BA245" s="58"/>
      <c r="BB245" s="58"/>
      <c r="BC245" s="58"/>
      <c r="BD245" s="16"/>
      <c r="BE245" s="16"/>
      <c r="BF245" s="58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Z245" s="22"/>
    </row>
    <row r="246" spans="47:78">
      <c r="AU246" s="3"/>
      <c r="AV246" s="3"/>
      <c r="AW246" s="3"/>
      <c r="AX246" s="3"/>
      <c r="AY246" s="3"/>
      <c r="AZ246" s="58"/>
      <c r="BA246" s="58"/>
      <c r="BB246" s="58"/>
      <c r="BC246" s="58"/>
      <c r="BD246" s="16"/>
      <c r="BE246" s="16"/>
      <c r="BF246" s="58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Z246" s="22"/>
    </row>
    <row r="247" spans="47:78">
      <c r="AU247" s="3"/>
      <c r="AV247" s="3"/>
      <c r="AW247" s="3"/>
      <c r="AX247" s="3"/>
      <c r="AY247" s="3"/>
      <c r="AZ247" s="58"/>
      <c r="BA247" s="58"/>
      <c r="BB247" s="58"/>
      <c r="BC247" s="58"/>
      <c r="BD247" s="16"/>
      <c r="BE247" s="16"/>
      <c r="BF247" s="58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Z247" s="22"/>
    </row>
    <row r="248" spans="47:78">
      <c r="AU248" s="3"/>
      <c r="AV248" s="3"/>
      <c r="AW248" s="3"/>
      <c r="AX248" s="3"/>
      <c r="AY248" s="3"/>
      <c r="AZ248" s="58"/>
      <c r="BA248" s="58"/>
      <c r="BB248" s="58"/>
      <c r="BC248" s="58"/>
      <c r="BD248" s="16"/>
      <c r="BE248" s="16"/>
      <c r="BF248" s="58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Z248" s="22"/>
    </row>
    <row r="249" spans="47:78">
      <c r="AU249" s="3"/>
      <c r="AV249" s="3"/>
      <c r="AW249" s="3"/>
      <c r="AX249" s="3"/>
      <c r="AY249" s="3"/>
      <c r="AZ249" s="58"/>
      <c r="BA249" s="58"/>
      <c r="BB249" s="58"/>
      <c r="BC249" s="58"/>
      <c r="BD249" s="16"/>
      <c r="BE249" s="16"/>
      <c r="BF249" s="58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Z249" s="22"/>
    </row>
    <row r="250" spans="47:78">
      <c r="AU250" s="3"/>
      <c r="AV250" s="3"/>
      <c r="AW250" s="3"/>
      <c r="AX250" s="3"/>
      <c r="AY250" s="3"/>
      <c r="AZ250" s="58"/>
      <c r="BA250" s="58"/>
      <c r="BB250" s="58"/>
      <c r="BC250" s="58"/>
      <c r="BD250" s="16"/>
      <c r="BE250" s="16"/>
      <c r="BF250" s="58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Z250" s="22"/>
    </row>
    <row r="251" spans="47:78">
      <c r="AU251" s="3"/>
      <c r="AV251" s="3"/>
      <c r="AW251" s="3"/>
      <c r="AX251" s="3"/>
      <c r="AY251" s="3"/>
      <c r="AZ251" s="58"/>
      <c r="BA251" s="58"/>
      <c r="BB251" s="58"/>
      <c r="BC251" s="58"/>
      <c r="BD251" s="16"/>
      <c r="BE251" s="16"/>
      <c r="BF251" s="58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22"/>
      <c r="BS251" s="3"/>
      <c r="BT251" s="3"/>
      <c r="BU251" s="3"/>
      <c r="BV251" s="3"/>
      <c r="BW251" s="3"/>
      <c r="BX251" s="3"/>
      <c r="BZ251" s="22"/>
    </row>
    <row r="252" spans="47:78">
      <c r="AU252" s="3"/>
      <c r="AV252" s="3"/>
      <c r="AW252" s="3"/>
      <c r="AX252" s="3"/>
      <c r="AY252" s="3"/>
      <c r="AZ252" s="58"/>
      <c r="BA252" s="58"/>
      <c r="BB252" s="58"/>
      <c r="BC252" s="58"/>
      <c r="BD252" s="16"/>
      <c r="BE252" s="16"/>
      <c r="BF252" s="58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22"/>
      <c r="BS252" s="3"/>
      <c r="BT252" s="3"/>
      <c r="BU252" s="3"/>
      <c r="BV252" s="3"/>
      <c r="BW252" s="3"/>
      <c r="BX252" s="3"/>
      <c r="BZ252" s="22"/>
    </row>
    <row r="253" spans="47:78">
      <c r="AU253" s="3"/>
      <c r="AV253" s="3"/>
      <c r="AW253" s="3"/>
      <c r="AX253" s="3"/>
      <c r="AY253" s="3"/>
      <c r="AZ253" s="58"/>
      <c r="BA253" s="58"/>
      <c r="BB253" s="58"/>
      <c r="BC253" s="58"/>
      <c r="BD253" s="16"/>
      <c r="BE253" s="16"/>
      <c r="BF253" s="58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22"/>
      <c r="BS253" s="3"/>
      <c r="BT253" s="3"/>
      <c r="BU253" s="3"/>
      <c r="BV253" s="3"/>
      <c r="BW253" s="3"/>
      <c r="BX253" s="3"/>
      <c r="BZ253" s="22"/>
    </row>
    <row r="254" spans="47:78">
      <c r="AU254" s="3"/>
      <c r="AV254" s="3"/>
      <c r="AW254" s="3"/>
      <c r="AX254" s="3"/>
      <c r="AY254" s="3"/>
      <c r="AZ254" s="58"/>
      <c r="BA254" s="58"/>
      <c r="BB254" s="58"/>
      <c r="BC254" s="58"/>
      <c r="BD254" s="16"/>
      <c r="BE254" s="16"/>
      <c r="BF254" s="58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22"/>
      <c r="BS254" s="3"/>
      <c r="BT254" s="3"/>
      <c r="BU254" s="3"/>
      <c r="BV254" s="3"/>
      <c r="BW254" s="3"/>
      <c r="BX254" s="3"/>
      <c r="BZ254" s="22"/>
    </row>
    <row r="255" spans="47:78">
      <c r="AU255" s="3"/>
      <c r="AV255" s="3"/>
      <c r="AW255" s="3"/>
      <c r="AX255" s="3"/>
      <c r="AY255" s="3"/>
      <c r="AZ255" s="58"/>
      <c r="BA255" s="58"/>
      <c r="BB255" s="58"/>
      <c r="BC255" s="58"/>
      <c r="BD255" s="16"/>
      <c r="BE255" s="16"/>
      <c r="BF255" s="58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22"/>
      <c r="BS255" s="3"/>
      <c r="BT255" s="3"/>
      <c r="BU255" s="3"/>
      <c r="BV255" s="3"/>
      <c r="BW255" s="3"/>
      <c r="BX255" s="3"/>
      <c r="BZ255" s="22"/>
    </row>
    <row r="256" spans="47:78">
      <c r="AU256" s="3"/>
      <c r="AV256" s="3"/>
      <c r="AW256" s="3"/>
      <c r="AX256" s="3"/>
      <c r="AY256" s="3"/>
      <c r="AZ256" s="58"/>
      <c r="BA256" s="58"/>
      <c r="BB256" s="58"/>
      <c r="BC256" s="58"/>
      <c r="BD256" s="16"/>
      <c r="BE256" s="16"/>
      <c r="BF256" s="58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22"/>
      <c r="BS256" s="3"/>
      <c r="BT256" s="3"/>
      <c r="BU256" s="3"/>
      <c r="BV256" s="3"/>
      <c r="BW256" s="3"/>
      <c r="BX256" s="3"/>
      <c r="BZ256" s="22"/>
    </row>
    <row r="257" spans="43:78">
      <c r="AU257" s="3"/>
      <c r="AV257" s="3"/>
      <c r="AW257" s="3"/>
      <c r="AX257" s="3"/>
      <c r="AY257" s="3"/>
      <c r="AZ257" s="58"/>
      <c r="BA257" s="58"/>
      <c r="BB257" s="58"/>
      <c r="BC257" s="58"/>
      <c r="BD257" s="16"/>
      <c r="BE257" s="16"/>
      <c r="BF257" s="58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22"/>
      <c r="BS257" s="3"/>
      <c r="BT257" s="3"/>
      <c r="BU257" s="3"/>
      <c r="BV257" s="3"/>
      <c r="BW257" s="3"/>
      <c r="BX257" s="3"/>
      <c r="BZ257" s="22"/>
    </row>
    <row r="258" spans="43:78">
      <c r="AU258" s="3"/>
      <c r="AV258" s="3"/>
      <c r="AW258" s="3"/>
      <c r="AX258" s="3"/>
      <c r="AY258" s="3"/>
      <c r="AZ258" s="58"/>
      <c r="BA258" s="58"/>
      <c r="BB258" s="58"/>
      <c r="BC258" s="58"/>
      <c r="BD258" s="16"/>
      <c r="BE258" s="16"/>
      <c r="BF258" s="58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22"/>
      <c r="BS258" s="3"/>
      <c r="BT258" s="3"/>
      <c r="BU258" s="3"/>
      <c r="BV258" s="3"/>
      <c r="BW258" s="3"/>
      <c r="BX258" s="3"/>
      <c r="BZ258" s="22"/>
    </row>
    <row r="259" spans="43:78">
      <c r="AU259" s="3"/>
      <c r="AV259" s="3"/>
      <c r="AW259" s="3"/>
      <c r="AX259" s="3"/>
      <c r="AY259" s="3"/>
      <c r="AZ259" s="58"/>
      <c r="BA259" s="58"/>
      <c r="BB259" s="58"/>
      <c r="BC259" s="58"/>
      <c r="BD259" s="16"/>
      <c r="BE259" s="16"/>
      <c r="BF259" s="58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22"/>
      <c r="BS259" s="3"/>
      <c r="BT259" s="3"/>
      <c r="BU259" s="3"/>
      <c r="BV259" s="3"/>
      <c r="BW259" s="3"/>
      <c r="BX259" s="3"/>
      <c r="BZ259" s="22"/>
    </row>
    <row r="260" spans="43:78">
      <c r="AU260" s="3"/>
      <c r="AV260" s="3"/>
      <c r="AW260" s="3"/>
      <c r="AX260" s="3"/>
      <c r="AY260" s="3"/>
      <c r="AZ260" s="58"/>
      <c r="BA260" s="58"/>
      <c r="BB260" s="58"/>
      <c r="BC260" s="58"/>
      <c r="BD260" s="16"/>
      <c r="BE260" s="16"/>
      <c r="BF260" s="58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22"/>
      <c r="BS260" s="3"/>
      <c r="BT260" s="3"/>
      <c r="BU260" s="3"/>
      <c r="BV260" s="3"/>
      <c r="BW260" s="3"/>
      <c r="BX260" s="3"/>
      <c r="BZ260" s="22"/>
    </row>
    <row r="261" spans="43:78">
      <c r="AU261" s="3"/>
      <c r="AV261" s="3"/>
      <c r="AW261" s="3"/>
      <c r="AX261" s="3"/>
      <c r="AY261" s="3"/>
      <c r="AZ261" s="58"/>
      <c r="BA261" s="58"/>
      <c r="BB261" s="58"/>
      <c r="BC261" s="58"/>
      <c r="BD261" s="16"/>
      <c r="BE261" s="16"/>
      <c r="BF261" s="58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22"/>
      <c r="BS261" s="3"/>
      <c r="BT261" s="3"/>
      <c r="BU261" s="3"/>
      <c r="BV261" s="3"/>
      <c r="BW261" s="3"/>
      <c r="BX261" s="3"/>
      <c r="BZ261" s="22"/>
    </row>
    <row r="262" spans="43:78">
      <c r="AU262" s="3"/>
      <c r="AV262" s="3"/>
      <c r="AW262" s="3"/>
      <c r="AX262" s="3"/>
      <c r="AY262" s="3"/>
      <c r="AZ262" s="58"/>
      <c r="BA262" s="58"/>
      <c r="BB262" s="58"/>
      <c r="BC262" s="58"/>
      <c r="BD262" s="16"/>
      <c r="BE262" s="16"/>
      <c r="BF262" s="58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22"/>
      <c r="BS262" s="3"/>
      <c r="BT262" s="3"/>
      <c r="BU262" s="3"/>
      <c r="BV262" s="3"/>
      <c r="BW262" s="3"/>
      <c r="BX262" s="3"/>
      <c r="BZ262" s="22"/>
    </row>
    <row r="263" spans="43:78">
      <c r="AU263" s="3"/>
      <c r="AV263" s="3"/>
      <c r="AW263" s="3"/>
      <c r="AX263" s="3"/>
      <c r="AY263" s="3"/>
      <c r="AZ263" s="58"/>
      <c r="BA263" s="58"/>
      <c r="BB263" s="58"/>
      <c r="BC263" s="58"/>
      <c r="BD263" s="16"/>
      <c r="BE263" s="16"/>
      <c r="BF263" s="58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22"/>
      <c r="BS263" s="3"/>
      <c r="BT263" s="3"/>
      <c r="BU263" s="3"/>
      <c r="BV263" s="3"/>
      <c r="BW263" s="3"/>
      <c r="BX263" s="3"/>
      <c r="BZ263" s="22"/>
    </row>
    <row r="264" spans="43:78">
      <c r="AU264" s="3"/>
      <c r="AV264" s="3"/>
      <c r="AW264" s="3"/>
      <c r="AX264" s="3"/>
      <c r="AY264" s="3"/>
      <c r="AZ264" s="58"/>
      <c r="BA264" s="58"/>
      <c r="BB264" s="58"/>
      <c r="BC264" s="58"/>
      <c r="BD264" s="16"/>
      <c r="BE264" s="16"/>
      <c r="BF264" s="58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22"/>
      <c r="BS264" s="3"/>
      <c r="BT264" s="3"/>
      <c r="BU264" s="3"/>
      <c r="BV264" s="3"/>
      <c r="BW264" s="3"/>
      <c r="BX264" s="3"/>
      <c r="BZ264" s="22"/>
    </row>
    <row r="265" spans="43:78">
      <c r="AU265" s="3"/>
      <c r="AV265" s="3"/>
      <c r="AW265" s="3"/>
      <c r="AX265" s="3"/>
      <c r="AY265" s="3"/>
      <c r="AZ265" s="58"/>
      <c r="BA265" s="58"/>
      <c r="BB265" s="58"/>
      <c r="BC265" s="58"/>
      <c r="BD265" s="16"/>
      <c r="BE265" s="16"/>
      <c r="BF265" s="58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22"/>
      <c r="BS265" s="3"/>
      <c r="BT265" s="3"/>
      <c r="BU265" s="3"/>
      <c r="BV265" s="3"/>
      <c r="BW265" s="3"/>
      <c r="BX265" s="3"/>
      <c r="BZ265" s="22"/>
    </row>
    <row r="266" spans="43:78">
      <c r="AU266" s="3"/>
      <c r="AV266" s="3"/>
      <c r="AW266" s="3"/>
      <c r="AX266" s="3"/>
      <c r="AY266" s="3"/>
      <c r="AZ266" s="58"/>
      <c r="BA266" s="58"/>
      <c r="BB266" s="58"/>
      <c r="BC266" s="58"/>
      <c r="BD266" s="16"/>
      <c r="BE266" s="16"/>
      <c r="BF266" s="58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22"/>
      <c r="BS266" s="3"/>
      <c r="BT266" s="3"/>
      <c r="BU266" s="3"/>
      <c r="BV266" s="3"/>
      <c r="BW266" s="3"/>
      <c r="BX266" s="3"/>
      <c r="BZ266" s="22"/>
    </row>
    <row r="267" spans="43:78">
      <c r="AQ267" s="147"/>
      <c r="AR267" s="148"/>
      <c r="AS267" s="148"/>
      <c r="AT267" s="22"/>
      <c r="AU267" s="3"/>
      <c r="AV267" s="3"/>
      <c r="AW267" s="3"/>
      <c r="AX267" s="3"/>
      <c r="AY267" s="3"/>
      <c r="AZ267" s="58"/>
      <c r="BA267" s="58"/>
      <c r="BB267" s="58"/>
      <c r="BC267" s="58"/>
      <c r="BD267" s="16"/>
      <c r="BE267" s="16"/>
      <c r="BF267" s="58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22"/>
      <c r="BS267" s="3"/>
      <c r="BT267" s="3"/>
      <c r="BU267" s="3"/>
      <c r="BV267" s="3"/>
      <c r="BW267" s="3"/>
      <c r="BX267" s="3"/>
      <c r="BY267" s="22"/>
      <c r="BZ267" s="22"/>
    </row>
    <row r="268" spans="43:78">
      <c r="AQ268" s="147"/>
      <c r="AR268" s="148"/>
      <c r="AS268" s="148"/>
      <c r="AT268" s="22"/>
      <c r="AU268" s="3"/>
      <c r="AV268" s="3"/>
      <c r="AW268" s="3"/>
      <c r="AX268" s="3"/>
      <c r="AY268" s="3"/>
      <c r="AZ268" s="58"/>
      <c r="BA268" s="58"/>
      <c r="BB268" s="58"/>
      <c r="BC268" s="58"/>
      <c r="BD268" s="16"/>
      <c r="BE268" s="16"/>
      <c r="BF268" s="58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22"/>
      <c r="BS268" s="3"/>
      <c r="BT268" s="3"/>
      <c r="BU268" s="3"/>
      <c r="BV268" s="3"/>
      <c r="BW268" s="3"/>
      <c r="BX268" s="3"/>
      <c r="BY268" s="22"/>
      <c r="BZ268" s="22"/>
    </row>
    <row r="269" spans="43:78">
      <c r="AQ269" s="147"/>
      <c r="AR269" s="148"/>
      <c r="AS269" s="148"/>
      <c r="AT269" s="22"/>
      <c r="AU269" s="3"/>
      <c r="AV269" s="3"/>
      <c r="AW269" s="3"/>
      <c r="AX269" s="3"/>
      <c r="AY269" s="3"/>
      <c r="AZ269" s="58"/>
      <c r="BA269" s="58"/>
      <c r="BB269" s="58"/>
      <c r="BC269" s="58"/>
      <c r="BD269" s="16"/>
      <c r="BE269" s="16"/>
      <c r="BF269" s="58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22"/>
      <c r="BS269" s="3"/>
      <c r="BT269" s="3"/>
      <c r="BU269" s="3"/>
      <c r="BV269" s="3"/>
      <c r="BW269" s="3"/>
      <c r="BX269" s="3"/>
      <c r="BY269" s="22"/>
      <c r="BZ269" s="22"/>
    </row>
    <row r="270" spans="43:78">
      <c r="AQ270" s="147"/>
      <c r="AR270" s="148"/>
      <c r="AS270" s="148"/>
      <c r="AT270" s="22"/>
      <c r="AU270" s="3"/>
      <c r="AV270" s="3"/>
      <c r="AW270" s="3"/>
      <c r="AX270" s="3"/>
      <c r="AY270" s="3"/>
      <c r="AZ270" s="58"/>
      <c r="BA270" s="58"/>
      <c r="BB270" s="58"/>
      <c r="BC270" s="58"/>
      <c r="BD270" s="16"/>
      <c r="BE270" s="16"/>
      <c r="BF270" s="58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22"/>
      <c r="BS270" s="3"/>
      <c r="BT270" s="3"/>
      <c r="BU270" s="3"/>
      <c r="BV270" s="3"/>
      <c r="BW270" s="3"/>
      <c r="BX270" s="3"/>
      <c r="BY270" s="22"/>
      <c r="BZ270" s="22"/>
    </row>
    <row r="271" spans="43:78">
      <c r="AQ271" s="147"/>
      <c r="AR271" s="148"/>
      <c r="AS271" s="148"/>
      <c r="AT271" s="22"/>
      <c r="AU271" s="3"/>
      <c r="AV271" s="3"/>
      <c r="AW271" s="3"/>
      <c r="AX271" s="3"/>
      <c r="AY271" s="3"/>
      <c r="AZ271" s="58"/>
      <c r="BA271" s="58"/>
      <c r="BB271" s="58"/>
      <c r="BC271" s="58"/>
      <c r="BD271" s="16"/>
      <c r="BE271" s="16"/>
      <c r="BF271" s="58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22"/>
      <c r="BS271" s="3"/>
      <c r="BT271" s="3"/>
      <c r="BU271" s="3"/>
      <c r="BV271" s="3"/>
      <c r="BW271" s="3"/>
      <c r="BX271" s="3"/>
      <c r="BY271" s="22"/>
      <c r="BZ271" s="22"/>
    </row>
    <row r="272" spans="43:78">
      <c r="AQ272" s="147"/>
      <c r="AR272" s="148"/>
      <c r="AS272" s="148"/>
      <c r="AT272" s="22"/>
      <c r="AU272" s="3"/>
      <c r="AV272" s="3"/>
      <c r="AW272" s="3"/>
      <c r="AX272" s="3"/>
      <c r="AY272" s="3"/>
      <c r="AZ272" s="58"/>
      <c r="BA272" s="58"/>
      <c r="BB272" s="58"/>
      <c r="BC272" s="58"/>
      <c r="BD272" s="16"/>
      <c r="BE272" s="16"/>
      <c r="BF272" s="58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22"/>
      <c r="BS272" s="3"/>
      <c r="BT272" s="3"/>
      <c r="BU272" s="3"/>
      <c r="BV272" s="3"/>
      <c r="BW272" s="3"/>
      <c r="BX272" s="3"/>
      <c r="BY272" s="22"/>
      <c r="BZ272" s="22"/>
    </row>
    <row r="273" spans="43:78">
      <c r="AQ273" s="147"/>
      <c r="AR273" s="148"/>
      <c r="AS273" s="148"/>
      <c r="AT273" s="22"/>
      <c r="AU273" s="3"/>
      <c r="AV273" s="3"/>
      <c r="AW273" s="3"/>
      <c r="AX273" s="3"/>
      <c r="AY273" s="3"/>
      <c r="AZ273" s="58"/>
      <c r="BA273" s="58"/>
      <c r="BB273" s="58"/>
      <c r="BC273" s="58"/>
      <c r="BD273" s="16"/>
      <c r="BE273" s="16"/>
      <c r="BF273" s="58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22"/>
      <c r="BS273" s="3"/>
      <c r="BT273" s="3"/>
      <c r="BU273" s="3"/>
      <c r="BV273" s="3"/>
      <c r="BW273" s="3"/>
      <c r="BX273" s="3"/>
      <c r="BY273" s="22"/>
      <c r="BZ273" s="22"/>
    </row>
    <row r="274" spans="43:78">
      <c r="AQ274" s="147"/>
      <c r="AR274" s="148"/>
      <c r="AS274" s="148"/>
      <c r="AT274" s="22"/>
      <c r="AU274" s="3"/>
      <c r="AV274" s="3"/>
      <c r="AW274" s="3"/>
      <c r="AX274" s="3"/>
      <c r="AY274" s="3"/>
      <c r="AZ274" s="58"/>
      <c r="BA274" s="58"/>
      <c r="BB274" s="58"/>
      <c r="BC274" s="58"/>
      <c r="BD274" s="16"/>
      <c r="BE274" s="16"/>
      <c r="BF274" s="58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22"/>
      <c r="BS274" s="3"/>
      <c r="BT274" s="3"/>
      <c r="BU274" s="3"/>
      <c r="BV274" s="3"/>
      <c r="BW274" s="3"/>
      <c r="BX274" s="3"/>
      <c r="BY274" s="22"/>
      <c r="BZ274" s="22"/>
    </row>
    <row r="275" spans="43:78">
      <c r="AQ275" s="147"/>
      <c r="AR275" s="148"/>
      <c r="AS275" s="148"/>
      <c r="AT275" s="22"/>
      <c r="AU275" s="3"/>
      <c r="AV275" s="3"/>
      <c r="AW275" s="3"/>
      <c r="AX275" s="3"/>
      <c r="AY275" s="3"/>
      <c r="AZ275" s="58"/>
      <c r="BA275" s="58"/>
      <c r="BB275" s="58"/>
      <c r="BC275" s="58"/>
      <c r="BD275" s="16"/>
      <c r="BE275" s="16"/>
      <c r="BF275" s="58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22"/>
      <c r="BS275" s="3"/>
      <c r="BT275" s="3"/>
      <c r="BU275" s="3"/>
      <c r="BV275" s="3"/>
      <c r="BW275" s="3"/>
      <c r="BX275" s="3"/>
      <c r="BY275" s="22"/>
      <c r="BZ275" s="22"/>
    </row>
    <row r="276" spans="43:78">
      <c r="AQ276" s="147"/>
      <c r="AR276" s="148"/>
      <c r="AS276" s="148"/>
      <c r="AT276" s="22"/>
      <c r="AU276" s="3"/>
      <c r="AV276" s="3"/>
      <c r="AW276" s="3"/>
      <c r="AX276" s="3"/>
      <c r="AY276" s="3"/>
      <c r="AZ276" s="58"/>
      <c r="BA276" s="58"/>
      <c r="BB276" s="58"/>
      <c r="BC276" s="58"/>
      <c r="BD276" s="16"/>
      <c r="BE276" s="16"/>
      <c r="BF276" s="58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22"/>
      <c r="BS276" s="3"/>
      <c r="BT276" s="3"/>
      <c r="BU276" s="3"/>
      <c r="BV276" s="3"/>
      <c r="BW276" s="3"/>
      <c r="BX276" s="3"/>
      <c r="BY276" s="22"/>
      <c r="BZ276" s="22"/>
    </row>
    <row r="277" spans="43:78">
      <c r="AQ277" s="147"/>
      <c r="AR277" s="148"/>
      <c r="AS277" s="148"/>
      <c r="AT277" s="22"/>
      <c r="AU277" s="3"/>
      <c r="AV277" s="3"/>
      <c r="AW277" s="3"/>
      <c r="AX277" s="3"/>
      <c r="AY277" s="3"/>
      <c r="AZ277" s="58"/>
      <c r="BA277" s="58"/>
      <c r="BB277" s="58"/>
      <c r="BC277" s="58"/>
      <c r="BD277" s="16"/>
      <c r="BE277" s="16"/>
      <c r="BF277" s="58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22"/>
      <c r="BS277" s="3"/>
      <c r="BT277" s="3"/>
      <c r="BU277" s="3"/>
      <c r="BV277" s="3"/>
      <c r="BW277" s="3"/>
      <c r="BX277" s="3"/>
      <c r="BY277" s="22"/>
      <c r="BZ277" s="22"/>
    </row>
    <row r="278" spans="43:78">
      <c r="AQ278" s="147"/>
      <c r="AR278" s="148"/>
      <c r="AS278" s="148"/>
      <c r="AT278" s="22"/>
      <c r="AU278" s="3"/>
      <c r="AV278" s="3"/>
      <c r="AW278" s="3"/>
      <c r="AX278" s="3"/>
      <c r="AY278" s="3"/>
      <c r="AZ278" s="58"/>
      <c r="BA278" s="58"/>
      <c r="BB278" s="58"/>
      <c r="BC278" s="58"/>
      <c r="BD278" s="16"/>
      <c r="BE278" s="16"/>
      <c r="BF278" s="58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22"/>
      <c r="BS278" s="3"/>
      <c r="BT278" s="3"/>
      <c r="BU278" s="3"/>
      <c r="BV278" s="3"/>
      <c r="BW278" s="3"/>
      <c r="BX278" s="3"/>
      <c r="BY278" s="22"/>
      <c r="BZ278" s="22"/>
    </row>
    <row r="279" spans="43:78">
      <c r="AQ279" s="147"/>
      <c r="AR279" s="148"/>
      <c r="AS279" s="148"/>
      <c r="AT279" s="22"/>
      <c r="AU279" s="3"/>
      <c r="AV279" s="3"/>
      <c r="AW279" s="3"/>
      <c r="AX279" s="3"/>
      <c r="AY279" s="3"/>
      <c r="AZ279" s="58"/>
      <c r="BA279" s="58"/>
      <c r="BB279" s="58"/>
      <c r="BC279" s="58"/>
      <c r="BD279" s="16"/>
      <c r="BE279" s="16"/>
      <c r="BF279" s="58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22"/>
      <c r="BS279" s="3"/>
      <c r="BT279" s="3"/>
      <c r="BU279" s="3"/>
      <c r="BV279" s="3"/>
      <c r="BW279" s="3"/>
      <c r="BX279" s="3"/>
      <c r="BY279" s="22"/>
      <c r="BZ279" s="22"/>
    </row>
    <row r="280" spans="43:78">
      <c r="AQ280" s="147"/>
      <c r="AR280" s="148"/>
      <c r="AS280" s="148"/>
      <c r="AT280" s="22"/>
      <c r="AU280" s="3"/>
      <c r="AV280" s="3"/>
      <c r="AW280" s="3"/>
      <c r="AX280" s="3"/>
      <c r="AY280" s="3"/>
      <c r="AZ280" s="58"/>
      <c r="BA280" s="58"/>
      <c r="BB280" s="58"/>
      <c r="BC280" s="58"/>
      <c r="BD280" s="16"/>
      <c r="BE280" s="16"/>
      <c r="BF280" s="58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22"/>
      <c r="BS280" s="3"/>
      <c r="BT280" s="3"/>
      <c r="BU280" s="3"/>
      <c r="BV280" s="3"/>
      <c r="BW280" s="3"/>
      <c r="BX280" s="3"/>
      <c r="BY280" s="22"/>
      <c r="BZ280" s="22"/>
    </row>
    <row r="281" spans="43:78">
      <c r="AQ281" s="147"/>
      <c r="AR281" s="148"/>
      <c r="AS281" s="148"/>
      <c r="AT281" s="22"/>
      <c r="AU281" s="3"/>
      <c r="AV281" s="3"/>
      <c r="AW281" s="3"/>
      <c r="AX281" s="3"/>
      <c r="AY281" s="3"/>
      <c r="AZ281" s="58"/>
      <c r="BA281" s="58"/>
      <c r="BB281" s="58"/>
      <c r="BC281" s="58"/>
      <c r="BD281" s="16"/>
      <c r="BE281" s="16"/>
      <c r="BF281" s="58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22"/>
      <c r="BS281" s="3"/>
      <c r="BT281" s="3"/>
      <c r="BU281" s="3"/>
      <c r="BV281" s="3"/>
      <c r="BW281" s="3"/>
      <c r="BX281" s="3"/>
      <c r="BY281" s="22"/>
      <c r="BZ281" s="22"/>
    </row>
    <row r="282" spans="43:78">
      <c r="AQ282" s="147"/>
      <c r="AR282" s="148"/>
      <c r="AS282" s="148"/>
      <c r="AT282" s="22"/>
      <c r="AU282" s="3"/>
      <c r="AV282" s="3"/>
      <c r="AW282" s="3"/>
      <c r="AX282" s="3"/>
      <c r="AY282" s="3"/>
      <c r="AZ282" s="58"/>
      <c r="BA282" s="58"/>
      <c r="BB282" s="58"/>
      <c r="BC282" s="58"/>
      <c r="BD282" s="16"/>
      <c r="BE282" s="16"/>
      <c r="BF282" s="58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22"/>
      <c r="BS282" s="3"/>
      <c r="BT282" s="3"/>
      <c r="BU282" s="3"/>
      <c r="BV282" s="3"/>
      <c r="BW282" s="3"/>
      <c r="BX282" s="3"/>
      <c r="BY282" s="22"/>
      <c r="BZ282" s="22"/>
    </row>
    <row r="283" spans="43:78">
      <c r="AQ283" s="147"/>
      <c r="AR283" s="148"/>
      <c r="AS283" s="148"/>
      <c r="AT283" s="22"/>
      <c r="AU283" s="3"/>
      <c r="AV283" s="3"/>
      <c r="AW283" s="3"/>
      <c r="AX283" s="3"/>
      <c r="AY283" s="3"/>
      <c r="AZ283" s="58"/>
      <c r="BA283" s="58"/>
      <c r="BB283" s="58"/>
      <c r="BC283" s="58"/>
      <c r="BD283" s="16"/>
      <c r="BE283" s="16"/>
      <c r="BF283" s="58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22"/>
      <c r="BS283" s="3"/>
      <c r="BT283" s="3"/>
      <c r="BU283" s="3"/>
      <c r="BV283" s="3"/>
      <c r="BW283" s="3"/>
      <c r="BX283" s="3"/>
      <c r="BY283" s="22"/>
      <c r="BZ283" s="22"/>
    </row>
    <row r="284" spans="43:78">
      <c r="AQ284" s="147"/>
      <c r="AR284" s="148"/>
      <c r="AS284" s="148"/>
      <c r="AT284" s="22"/>
      <c r="AU284" s="3"/>
      <c r="AV284" s="3"/>
      <c r="AW284" s="3"/>
      <c r="AX284" s="3"/>
      <c r="AY284" s="3"/>
      <c r="AZ284" s="58"/>
      <c r="BA284" s="58"/>
      <c r="BB284" s="58"/>
      <c r="BC284" s="58"/>
      <c r="BD284" s="16"/>
      <c r="BE284" s="16"/>
      <c r="BF284" s="58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22"/>
      <c r="BS284" s="3"/>
      <c r="BT284" s="3"/>
      <c r="BU284" s="3"/>
      <c r="BV284" s="3"/>
      <c r="BW284" s="3"/>
      <c r="BX284" s="3"/>
      <c r="BY284" s="22"/>
      <c r="BZ284" s="22"/>
    </row>
    <row r="285" spans="43:78">
      <c r="AQ285" s="147"/>
      <c r="AR285" s="148"/>
      <c r="AS285" s="148"/>
      <c r="AT285" s="22"/>
      <c r="AU285" s="3"/>
      <c r="AV285" s="3"/>
      <c r="AW285" s="3"/>
      <c r="AX285" s="3"/>
      <c r="AY285" s="3"/>
      <c r="AZ285" s="58"/>
      <c r="BA285" s="58"/>
      <c r="BB285" s="58"/>
      <c r="BC285" s="58"/>
      <c r="BD285" s="16"/>
      <c r="BE285" s="16"/>
      <c r="BF285" s="58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22"/>
      <c r="BS285" s="3"/>
      <c r="BT285" s="3"/>
      <c r="BU285" s="3"/>
      <c r="BV285" s="3"/>
      <c r="BW285" s="3"/>
      <c r="BX285" s="3"/>
      <c r="BY285" s="22"/>
      <c r="BZ285" s="22"/>
    </row>
    <row r="286" spans="43:78">
      <c r="AQ286" s="147"/>
      <c r="AR286" s="148"/>
      <c r="AS286" s="148"/>
      <c r="AT286" s="22"/>
      <c r="AU286" s="3"/>
      <c r="AV286" s="3"/>
      <c r="AW286" s="3"/>
      <c r="AX286" s="3"/>
      <c r="AY286" s="3"/>
      <c r="AZ286" s="58"/>
      <c r="BA286" s="58"/>
      <c r="BB286" s="58"/>
      <c r="BC286" s="58"/>
      <c r="BD286" s="16"/>
      <c r="BE286" s="16"/>
      <c r="BF286" s="58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22"/>
      <c r="BS286" s="3"/>
      <c r="BT286" s="3"/>
      <c r="BU286" s="3"/>
      <c r="BV286" s="3"/>
      <c r="BW286" s="3"/>
      <c r="BX286" s="3"/>
      <c r="BY286" s="22"/>
      <c r="BZ286" s="22"/>
    </row>
    <row r="287" spans="43:78">
      <c r="AQ287" s="147"/>
      <c r="AR287" s="148"/>
      <c r="AS287" s="148"/>
      <c r="AT287" s="22"/>
      <c r="AU287" s="3"/>
      <c r="AV287" s="3"/>
      <c r="AW287" s="3"/>
      <c r="AX287" s="3"/>
      <c r="AY287" s="3"/>
      <c r="AZ287" s="58"/>
      <c r="BA287" s="58"/>
      <c r="BB287" s="58"/>
      <c r="BC287" s="58"/>
      <c r="BD287" s="16"/>
      <c r="BE287" s="16"/>
      <c r="BF287" s="58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22"/>
      <c r="BS287" s="3"/>
      <c r="BT287" s="3"/>
      <c r="BU287" s="3"/>
      <c r="BV287" s="3"/>
      <c r="BW287" s="3"/>
      <c r="BX287" s="3"/>
      <c r="BY287" s="22"/>
      <c r="BZ287" s="22"/>
    </row>
    <row r="288" spans="43:78">
      <c r="AQ288" s="147"/>
      <c r="AR288" s="148"/>
      <c r="AS288" s="148"/>
      <c r="AT288" s="22"/>
      <c r="AU288" s="3"/>
      <c r="AV288" s="3"/>
      <c r="AW288" s="3"/>
      <c r="AX288" s="3"/>
      <c r="AY288" s="3"/>
      <c r="AZ288" s="58"/>
      <c r="BA288" s="58"/>
      <c r="BB288" s="58"/>
      <c r="BC288" s="58"/>
      <c r="BD288" s="16"/>
      <c r="BE288" s="16"/>
      <c r="BF288" s="58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22"/>
      <c r="BS288" s="3"/>
      <c r="BT288" s="3"/>
      <c r="BU288" s="3"/>
      <c r="BV288" s="3"/>
      <c r="BW288" s="3"/>
      <c r="BX288" s="3"/>
      <c r="BY288" s="22"/>
      <c r="BZ288" s="22"/>
    </row>
    <row r="289" spans="43:78">
      <c r="AQ289" s="147"/>
      <c r="AR289" s="148"/>
      <c r="AS289" s="148"/>
      <c r="AT289" s="22"/>
      <c r="AU289" s="3"/>
      <c r="AV289" s="3"/>
      <c r="AW289" s="3"/>
      <c r="AX289" s="3"/>
      <c r="AY289" s="3"/>
      <c r="AZ289" s="58"/>
      <c r="BA289" s="58"/>
      <c r="BB289" s="58"/>
      <c r="BC289" s="58"/>
      <c r="BD289" s="16"/>
      <c r="BE289" s="16"/>
      <c r="BF289" s="58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22"/>
      <c r="BS289" s="3"/>
      <c r="BT289" s="3"/>
      <c r="BU289" s="3"/>
      <c r="BV289" s="3"/>
      <c r="BW289" s="3"/>
      <c r="BX289" s="3"/>
      <c r="BY289" s="22"/>
      <c r="BZ289" s="22"/>
    </row>
    <row r="290" spans="43:78">
      <c r="AQ290" s="147"/>
      <c r="AR290" s="148"/>
      <c r="AS290" s="148"/>
      <c r="AT290" s="22"/>
      <c r="AU290" s="3"/>
      <c r="AV290" s="3"/>
      <c r="AW290" s="3"/>
      <c r="AX290" s="3"/>
      <c r="AY290" s="3"/>
      <c r="AZ290" s="58"/>
      <c r="BA290" s="58"/>
      <c r="BB290" s="58"/>
      <c r="BC290" s="58"/>
      <c r="BD290" s="16"/>
      <c r="BE290" s="16"/>
      <c r="BF290" s="58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22"/>
      <c r="BS290" s="3"/>
      <c r="BT290" s="3"/>
      <c r="BU290" s="3"/>
      <c r="BV290" s="3"/>
      <c r="BW290" s="3"/>
      <c r="BX290" s="3"/>
      <c r="BY290" s="22"/>
      <c r="BZ290" s="22"/>
    </row>
    <row r="291" spans="43:78">
      <c r="AQ291" s="147"/>
      <c r="AR291" s="148"/>
      <c r="AS291" s="148"/>
      <c r="AT291" s="22"/>
      <c r="AU291" s="3"/>
      <c r="AV291" s="3"/>
      <c r="AW291" s="3"/>
      <c r="AX291" s="3"/>
      <c r="AY291" s="3"/>
      <c r="AZ291" s="58"/>
      <c r="BA291" s="58"/>
      <c r="BB291" s="58"/>
      <c r="BC291" s="58"/>
      <c r="BD291" s="16"/>
      <c r="BE291" s="16"/>
      <c r="BF291" s="58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22"/>
      <c r="BS291" s="3"/>
      <c r="BT291" s="3"/>
      <c r="BU291" s="3"/>
      <c r="BV291" s="3"/>
      <c r="BW291" s="3"/>
      <c r="BX291" s="3"/>
      <c r="BY291" s="22"/>
      <c r="BZ291" s="22"/>
    </row>
    <row r="292" spans="43:78">
      <c r="AQ292" s="147"/>
      <c r="AR292" s="148"/>
      <c r="AS292" s="148"/>
      <c r="AT292" s="22"/>
      <c r="AU292" s="3"/>
      <c r="AV292" s="3"/>
      <c r="AW292" s="3"/>
      <c r="AX292" s="3"/>
      <c r="AY292" s="3"/>
      <c r="AZ292" s="58"/>
      <c r="BA292" s="58"/>
      <c r="BB292" s="58"/>
      <c r="BC292" s="58"/>
      <c r="BD292" s="16"/>
      <c r="BE292" s="16"/>
      <c r="BF292" s="58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22"/>
      <c r="BS292" s="3"/>
      <c r="BT292" s="3"/>
      <c r="BU292" s="3"/>
      <c r="BV292" s="3"/>
      <c r="BW292" s="3"/>
      <c r="BX292" s="3"/>
      <c r="BY292" s="22"/>
      <c r="BZ292" s="22"/>
    </row>
    <row r="293" spans="43:78">
      <c r="AQ293" s="147"/>
      <c r="AR293" s="148"/>
      <c r="AS293" s="148"/>
      <c r="AT293" s="22"/>
      <c r="AU293" s="3"/>
      <c r="AV293" s="3"/>
      <c r="AW293" s="3"/>
      <c r="AX293" s="3"/>
      <c r="AY293" s="3"/>
      <c r="AZ293" s="58"/>
      <c r="BA293" s="58"/>
      <c r="BB293" s="58"/>
      <c r="BC293" s="58"/>
      <c r="BD293" s="16"/>
      <c r="BE293" s="16"/>
      <c r="BF293" s="58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22"/>
      <c r="BS293" s="3"/>
      <c r="BT293" s="3"/>
      <c r="BU293" s="3"/>
      <c r="BV293" s="3"/>
      <c r="BW293" s="3"/>
      <c r="BX293" s="3"/>
      <c r="BY293" s="22"/>
      <c r="BZ293" s="22"/>
    </row>
    <row r="294" spans="43:78">
      <c r="AQ294" s="147"/>
      <c r="AR294" s="148"/>
      <c r="AS294" s="148"/>
      <c r="AT294" s="22"/>
      <c r="AU294" s="3"/>
      <c r="AV294" s="3"/>
      <c r="AW294" s="3"/>
      <c r="AX294" s="3"/>
      <c r="AY294" s="3"/>
      <c r="AZ294" s="58"/>
      <c r="BA294" s="58"/>
      <c r="BB294" s="58"/>
      <c r="BC294" s="58"/>
      <c r="BD294" s="16"/>
      <c r="BE294" s="16"/>
      <c r="BF294" s="58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22"/>
      <c r="BS294" s="3"/>
      <c r="BT294" s="3"/>
      <c r="BU294" s="3"/>
      <c r="BV294" s="3"/>
      <c r="BW294" s="3"/>
      <c r="BX294" s="3"/>
      <c r="BY294" s="22"/>
      <c r="BZ294" s="22"/>
    </row>
    <row r="295" spans="43:78">
      <c r="AQ295" s="147"/>
      <c r="AR295" s="148"/>
      <c r="AS295" s="148"/>
      <c r="AT295" s="22"/>
      <c r="AU295" s="3"/>
      <c r="AV295" s="3"/>
      <c r="AW295" s="3"/>
      <c r="AX295" s="3"/>
      <c r="AY295" s="3"/>
      <c r="AZ295" s="58"/>
      <c r="BA295" s="58"/>
      <c r="BB295" s="58"/>
      <c r="BC295" s="58"/>
      <c r="BD295" s="16"/>
      <c r="BE295" s="16"/>
      <c r="BF295" s="58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22"/>
      <c r="BS295" s="3"/>
      <c r="BT295" s="3"/>
      <c r="BU295" s="3"/>
      <c r="BV295" s="3"/>
      <c r="BW295" s="3"/>
      <c r="BX295" s="3"/>
      <c r="BY295" s="22"/>
      <c r="BZ295" s="22"/>
    </row>
    <row r="296" spans="43:78">
      <c r="AQ296" s="147"/>
      <c r="AR296" s="148"/>
      <c r="AS296" s="148"/>
      <c r="AT296" s="22"/>
      <c r="AU296" s="3"/>
      <c r="AV296" s="3"/>
      <c r="AW296" s="3"/>
      <c r="AX296" s="3"/>
      <c r="AY296" s="3"/>
      <c r="AZ296" s="58"/>
      <c r="BA296" s="58"/>
      <c r="BB296" s="58"/>
      <c r="BC296" s="58"/>
      <c r="BD296" s="16"/>
      <c r="BE296" s="16"/>
      <c r="BF296" s="58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22"/>
      <c r="BS296" s="3"/>
      <c r="BT296" s="3"/>
      <c r="BU296" s="3"/>
      <c r="BV296" s="3"/>
      <c r="BW296" s="3"/>
      <c r="BX296" s="3"/>
      <c r="BY296" s="22"/>
      <c r="BZ296" s="22"/>
    </row>
    <row r="297" spans="43:78">
      <c r="AQ297" s="147"/>
      <c r="AR297" s="148"/>
      <c r="AS297" s="148"/>
      <c r="AT297" s="22"/>
      <c r="AU297" s="3"/>
      <c r="AV297" s="3"/>
      <c r="AW297" s="3"/>
      <c r="AX297" s="3"/>
      <c r="AY297" s="3"/>
      <c r="AZ297" s="58"/>
      <c r="BA297" s="58"/>
      <c r="BB297" s="58"/>
      <c r="BC297" s="58"/>
      <c r="BD297" s="16"/>
      <c r="BE297" s="16"/>
      <c r="BF297" s="58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22"/>
      <c r="BS297" s="3"/>
      <c r="BT297" s="3"/>
      <c r="BU297" s="3"/>
      <c r="BV297" s="3"/>
      <c r="BW297" s="3"/>
      <c r="BX297" s="3"/>
      <c r="BY297" s="22"/>
      <c r="BZ297" s="22"/>
    </row>
    <row r="298" spans="43:78">
      <c r="AQ298" s="147"/>
      <c r="AR298" s="148"/>
      <c r="AS298" s="148"/>
      <c r="AT298" s="22"/>
      <c r="AU298" s="3"/>
      <c r="AV298" s="3"/>
      <c r="AW298" s="3"/>
      <c r="AX298" s="3"/>
      <c r="AY298" s="3"/>
      <c r="AZ298" s="58"/>
      <c r="BA298" s="58"/>
      <c r="BB298" s="58"/>
      <c r="BC298" s="58"/>
      <c r="BD298" s="16"/>
      <c r="BE298" s="16"/>
      <c r="BF298" s="58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22"/>
      <c r="BS298" s="3"/>
      <c r="BT298" s="3"/>
      <c r="BU298" s="3"/>
      <c r="BV298" s="3"/>
      <c r="BW298" s="3"/>
      <c r="BX298" s="3"/>
      <c r="BY298" s="22"/>
      <c r="BZ298" s="22"/>
    </row>
    <row r="299" spans="43:78">
      <c r="AQ299" s="147"/>
      <c r="AR299" s="148"/>
      <c r="AS299" s="148"/>
      <c r="AT299" s="22"/>
      <c r="AU299" s="3"/>
      <c r="AV299" s="3"/>
      <c r="AW299" s="3"/>
      <c r="AX299" s="3"/>
      <c r="AY299" s="3"/>
      <c r="AZ299" s="58"/>
      <c r="BA299" s="58"/>
      <c r="BB299" s="58"/>
      <c r="BC299" s="58"/>
      <c r="BD299" s="16"/>
      <c r="BE299" s="16"/>
      <c r="BF299" s="58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22"/>
      <c r="BS299" s="3"/>
      <c r="BT299" s="3"/>
      <c r="BU299" s="3"/>
      <c r="BV299" s="3"/>
      <c r="BW299" s="3"/>
      <c r="BX299" s="3"/>
      <c r="BY299" s="22"/>
      <c r="BZ299" s="22"/>
    </row>
    <row r="300" spans="43:78">
      <c r="AQ300" s="147"/>
      <c r="AR300" s="148"/>
      <c r="AS300" s="148"/>
      <c r="AT300" s="22"/>
      <c r="AU300" s="3"/>
      <c r="AV300" s="3"/>
      <c r="AW300" s="3"/>
      <c r="AX300" s="3"/>
      <c r="AY300" s="3"/>
      <c r="AZ300" s="58"/>
      <c r="BA300" s="58"/>
      <c r="BB300" s="58"/>
      <c r="BC300" s="58"/>
      <c r="BD300" s="16"/>
      <c r="BE300" s="16"/>
      <c r="BF300" s="58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22"/>
      <c r="BS300" s="3"/>
      <c r="BT300" s="3"/>
      <c r="BU300" s="3"/>
      <c r="BV300" s="3"/>
      <c r="BW300" s="3"/>
      <c r="BX300" s="3"/>
      <c r="BY300" s="22"/>
      <c r="BZ300" s="22"/>
    </row>
    <row r="301" spans="43:78">
      <c r="AQ301" s="147"/>
      <c r="AR301" s="148"/>
      <c r="AS301" s="148"/>
      <c r="AT301" s="22"/>
      <c r="AU301" s="3"/>
      <c r="AV301" s="3"/>
      <c r="AW301" s="3"/>
      <c r="AX301" s="3"/>
      <c r="AY301" s="3"/>
      <c r="AZ301" s="58"/>
      <c r="BA301" s="58"/>
      <c r="BB301" s="58"/>
      <c r="BC301" s="58"/>
      <c r="BD301" s="16"/>
      <c r="BE301" s="16"/>
      <c r="BF301" s="58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22"/>
      <c r="BS301" s="3"/>
      <c r="BT301" s="3"/>
      <c r="BU301" s="3"/>
      <c r="BV301" s="3"/>
      <c r="BW301" s="3"/>
      <c r="BX301" s="3"/>
      <c r="BY301" s="22"/>
      <c r="BZ301" s="22"/>
    </row>
    <row r="302" spans="43:78">
      <c r="AQ302" s="147"/>
      <c r="AR302" s="148"/>
      <c r="AS302" s="148"/>
      <c r="AT302" s="22"/>
      <c r="AU302" s="3"/>
      <c r="AV302" s="3"/>
      <c r="AW302" s="3"/>
      <c r="AX302" s="3"/>
      <c r="AY302" s="3"/>
      <c r="AZ302" s="58"/>
      <c r="BA302" s="58"/>
      <c r="BB302" s="58"/>
      <c r="BC302" s="58"/>
      <c r="BD302" s="16"/>
      <c r="BE302" s="16"/>
      <c r="BF302" s="58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22"/>
      <c r="BS302" s="3"/>
      <c r="BT302" s="3"/>
      <c r="BU302" s="3"/>
      <c r="BV302" s="3"/>
      <c r="BW302" s="3"/>
      <c r="BX302" s="3"/>
      <c r="BY302" s="22"/>
      <c r="BZ302" s="22"/>
    </row>
    <row r="303" spans="43:78">
      <c r="AQ303" s="147"/>
      <c r="AR303" s="148"/>
      <c r="AS303" s="148"/>
      <c r="AT303" s="22"/>
      <c r="AU303" s="3"/>
      <c r="AV303" s="3"/>
      <c r="AW303" s="3"/>
      <c r="AX303" s="3"/>
      <c r="AY303" s="3"/>
      <c r="AZ303" s="58"/>
      <c r="BA303" s="58"/>
      <c r="BB303" s="58"/>
      <c r="BC303" s="58"/>
      <c r="BD303" s="16"/>
      <c r="BE303" s="16"/>
      <c r="BF303" s="58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22"/>
      <c r="BS303" s="3"/>
      <c r="BT303" s="3"/>
      <c r="BU303" s="3"/>
      <c r="BV303" s="3"/>
      <c r="BW303" s="3"/>
      <c r="BX303" s="3"/>
      <c r="BY303" s="22"/>
      <c r="BZ303" s="22"/>
    </row>
    <row r="304" spans="43:78">
      <c r="AQ304" s="147"/>
      <c r="AR304" s="148"/>
      <c r="AS304" s="148"/>
      <c r="AT304" s="22"/>
      <c r="AU304" s="3"/>
      <c r="AV304" s="3"/>
      <c r="AW304" s="3"/>
      <c r="AX304" s="3"/>
      <c r="AY304" s="3"/>
      <c r="AZ304" s="58"/>
      <c r="BA304" s="58"/>
      <c r="BB304" s="58"/>
      <c r="BC304" s="58"/>
      <c r="BD304" s="16"/>
      <c r="BE304" s="16"/>
      <c r="BF304" s="58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22"/>
      <c r="BS304" s="3"/>
      <c r="BT304" s="3"/>
      <c r="BU304" s="3"/>
      <c r="BV304" s="3"/>
      <c r="BW304" s="3"/>
      <c r="BX304" s="3"/>
      <c r="BY304" s="22"/>
      <c r="BZ304" s="22"/>
    </row>
    <row r="305" spans="16:78">
      <c r="AQ305" s="147"/>
      <c r="AR305" s="148"/>
      <c r="AS305" s="148"/>
      <c r="AT305" s="22"/>
      <c r="AU305" s="3"/>
      <c r="AV305" s="3"/>
      <c r="AW305" s="3"/>
      <c r="AX305" s="3"/>
      <c r="AY305" s="3"/>
      <c r="AZ305" s="58"/>
      <c r="BA305" s="58"/>
      <c r="BB305" s="58"/>
      <c r="BC305" s="58"/>
      <c r="BD305" s="16"/>
      <c r="BE305" s="16"/>
      <c r="BF305" s="58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22"/>
      <c r="BS305" s="3"/>
      <c r="BT305" s="3"/>
      <c r="BU305" s="3"/>
      <c r="BV305" s="3"/>
      <c r="BW305" s="3"/>
      <c r="BX305" s="3"/>
      <c r="BY305" s="22"/>
      <c r="BZ305" s="22"/>
    </row>
    <row r="306" spans="16:78">
      <c r="AQ306" s="147"/>
      <c r="AR306" s="148"/>
      <c r="AS306" s="148"/>
      <c r="AT306" s="22"/>
      <c r="AU306" s="3"/>
      <c r="AV306" s="3"/>
      <c r="AW306" s="3"/>
      <c r="AX306" s="3"/>
      <c r="AY306" s="3"/>
      <c r="AZ306" s="58"/>
      <c r="BA306" s="58"/>
      <c r="BB306" s="58"/>
      <c r="BC306" s="58"/>
      <c r="BD306" s="16"/>
      <c r="BE306" s="16"/>
      <c r="BF306" s="58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22"/>
      <c r="BS306" s="3"/>
      <c r="BT306" s="3"/>
      <c r="BU306" s="3"/>
      <c r="BV306" s="3"/>
      <c r="BW306" s="3"/>
      <c r="BX306" s="3"/>
      <c r="BY306" s="22"/>
      <c r="BZ306" s="22"/>
    </row>
    <row r="307" spans="16:78">
      <c r="AQ307" s="147"/>
      <c r="AR307" s="148"/>
      <c r="AS307" s="148"/>
      <c r="AT307" s="22"/>
      <c r="AU307" s="3"/>
      <c r="AV307" s="3"/>
      <c r="AW307" s="3"/>
      <c r="AX307" s="3"/>
      <c r="AY307" s="3"/>
      <c r="AZ307" s="58"/>
      <c r="BA307" s="58"/>
      <c r="BB307" s="58"/>
      <c r="BC307" s="58"/>
      <c r="BD307" s="16"/>
      <c r="BE307" s="16"/>
      <c r="BF307" s="58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22"/>
      <c r="BS307" s="3"/>
      <c r="BT307" s="3"/>
      <c r="BU307" s="3"/>
      <c r="BV307" s="3"/>
      <c r="BW307" s="3"/>
      <c r="BX307" s="3"/>
      <c r="BY307" s="22"/>
      <c r="BZ307" s="22"/>
    </row>
    <row r="308" spans="16:78">
      <c r="AQ308" s="147"/>
      <c r="AR308" s="148"/>
      <c r="AS308" s="148"/>
      <c r="AT308" s="22"/>
      <c r="AU308" s="3"/>
      <c r="AV308" s="3"/>
      <c r="AW308" s="3"/>
      <c r="AX308" s="3"/>
      <c r="AY308" s="3"/>
      <c r="AZ308" s="58"/>
      <c r="BA308" s="58"/>
      <c r="BB308" s="58"/>
      <c r="BC308" s="58"/>
      <c r="BD308" s="16"/>
      <c r="BE308" s="16"/>
      <c r="BF308" s="58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22"/>
      <c r="BS308" s="3"/>
      <c r="BT308" s="3"/>
      <c r="BU308" s="3"/>
      <c r="BV308" s="3"/>
      <c r="BW308" s="3"/>
      <c r="BX308" s="3"/>
      <c r="BY308" s="22"/>
      <c r="BZ308" s="22"/>
    </row>
    <row r="309" spans="16:78">
      <c r="AQ309" s="147"/>
      <c r="AR309" s="148"/>
      <c r="AS309" s="148"/>
      <c r="AT309" s="22"/>
      <c r="AU309" s="3"/>
      <c r="AV309" s="3"/>
      <c r="AW309" s="3"/>
      <c r="AX309" s="3"/>
      <c r="AY309" s="3"/>
      <c r="AZ309" s="58"/>
      <c r="BA309" s="58"/>
      <c r="BB309" s="58"/>
      <c r="BC309" s="58"/>
      <c r="BD309" s="16"/>
      <c r="BE309" s="16"/>
      <c r="BF309" s="58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22"/>
      <c r="BS309" s="3"/>
      <c r="BT309" s="3"/>
      <c r="BU309" s="3"/>
      <c r="BV309" s="3"/>
      <c r="BW309" s="3"/>
      <c r="BX309" s="3"/>
      <c r="BY309" s="22"/>
      <c r="BZ309" s="22"/>
    </row>
    <row r="310" spans="16:78">
      <c r="AQ310" s="147"/>
      <c r="AR310" s="148"/>
      <c r="AS310" s="148"/>
      <c r="AT310" s="22"/>
      <c r="AU310" s="3"/>
      <c r="AV310" s="3"/>
      <c r="AW310" s="3"/>
      <c r="AX310" s="3"/>
      <c r="AY310" s="3"/>
      <c r="AZ310" s="58"/>
      <c r="BA310" s="58"/>
      <c r="BB310" s="58"/>
      <c r="BC310" s="58"/>
      <c r="BD310" s="16"/>
      <c r="BE310" s="16"/>
      <c r="BF310" s="58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22"/>
      <c r="BS310" s="3"/>
      <c r="BT310" s="3"/>
      <c r="BU310" s="3"/>
      <c r="BV310" s="3"/>
      <c r="BW310" s="3"/>
      <c r="BX310" s="3"/>
      <c r="BY310" s="22"/>
      <c r="BZ310" s="22"/>
    </row>
    <row r="311" spans="16:78">
      <c r="AQ311" s="147"/>
      <c r="AR311" s="148"/>
      <c r="AS311" s="148"/>
      <c r="AT311" s="22"/>
      <c r="AU311" s="3"/>
      <c r="AV311" s="3"/>
      <c r="AW311" s="3"/>
      <c r="AX311" s="3"/>
      <c r="AY311" s="3"/>
      <c r="AZ311" s="58"/>
      <c r="BA311" s="58"/>
      <c r="BB311" s="58"/>
      <c r="BC311" s="58"/>
      <c r="BD311" s="16"/>
      <c r="BE311" s="16"/>
      <c r="BF311" s="58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22"/>
      <c r="BS311" s="3"/>
      <c r="BT311" s="3"/>
      <c r="BU311" s="3"/>
      <c r="BV311" s="3"/>
      <c r="BW311" s="3"/>
      <c r="BX311" s="3"/>
      <c r="BY311" s="22"/>
      <c r="BZ311" s="22"/>
    </row>
    <row r="312" spans="16:78">
      <c r="AQ312" s="147"/>
      <c r="AR312" s="148"/>
      <c r="AS312" s="148"/>
      <c r="AT312" s="22"/>
      <c r="AU312" s="3"/>
      <c r="AV312" s="3"/>
      <c r="AW312" s="3"/>
      <c r="AX312" s="3"/>
      <c r="AY312" s="3"/>
      <c r="AZ312" s="58"/>
      <c r="BA312" s="58"/>
      <c r="BB312" s="58"/>
      <c r="BC312" s="58"/>
      <c r="BD312" s="16"/>
      <c r="BE312" s="16"/>
      <c r="BF312" s="58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22"/>
      <c r="BS312" s="3"/>
      <c r="BT312" s="3"/>
      <c r="BU312" s="3"/>
      <c r="BV312" s="3"/>
      <c r="BW312" s="3"/>
      <c r="BX312" s="3"/>
      <c r="BY312" s="22"/>
      <c r="BZ312" s="22"/>
    </row>
    <row r="313" spans="16:78">
      <c r="P313" t="s">
        <v>644</v>
      </c>
      <c r="AQ313" s="147"/>
      <c r="AR313" s="148"/>
      <c r="AS313" s="148"/>
      <c r="AT313" s="22"/>
      <c r="AU313" s="3"/>
      <c r="AV313" s="3"/>
      <c r="AW313" s="3"/>
      <c r="AX313" s="3"/>
      <c r="AY313" s="3"/>
      <c r="AZ313" s="58"/>
      <c r="BA313" s="58"/>
      <c r="BB313" s="58"/>
      <c r="BC313" s="58"/>
      <c r="BD313" s="16"/>
      <c r="BE313" s="16"/>
      <c r="BF313" s="58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22"/>
      <c r="BS313" s="3"/>
      <c r="BT313" s="3"/>
      <c r="BU313" s="3"/>
      <c r="BV313" s="3"/>
      <c r="BW313" s="3"/>
      <c r="BX313" s="3"/>
      <c r="BY313" s="22"/>
      <c r="BZ313" s="22"/>
    </row>
    <row r="314" spans="16:78">
      <c r="AQ314" s="147"/>
      <c r="AR314" s="148"/>
      <c r="AS314" s="148"/>
      <c r="AT314" s="22"/>
      <c r="AU314" s="3"/>
      <c r="AV314" s="3"/>
      <c r="AW314" s="3"/>
      <c r="AX314" s="3"/>
      <c r="AY314" s="3"/>
      <c r="AZ314" s="58"/>
      <c r="BA314" s="58"/>
      <c r="BB314" s="58"/>
      <c r="BC314" s="58"/>
      <c r="BD314" s="16"/>
      <c r="BE314" s="16"/>
      <c r="BF314" s="58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22"/>
      <c r="BS314" s="3"/>
      <c r="BT314" s="3"/>
      <c r="BU314" s="3"/>
      <c r="BV314" s="3"/>
      <c r="BW314" s="3"/>
      <c r="BX314" s="3"/>
      <c r="BY314" s="22"/>
      <c r="BZ314" s="22"/>
    </row>
    <row r="315" spans="16:78">
      <c r="AQ315" s="147"/>
      <c r="AR315" s="148"/>
      <c r="AS315" s="148"/>
      <c r="AT315" s="22"/>
      <c r="AU315" s="3"/>
      <c r="AV315" s="3"/>
      <c r="AW315" s="3"/>
      <c r="AX315" s="3"/>
      <c r="AY315" s="3"/>
      <c r="AZ315" s="58"/>
      <c r="BA315" s="58"/>
      <c r="BB315" s="58"/>
      <c r="BC315" s="58"/>
      <c r="BD315" s="16"/>
      <c r="BE315" s="16"/>
      <c r="BF315" s="58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22"/>
      <c r="BS315" s="3"/>
      <c r="BT315" s="3"/>
      <c r="BU315" s="3"/>
      <c r="BV315" s="3"/>
      <c r="BW315" s="3"/>
      <c r="BX315" s="3"/>
      <c r="BY315" s="22"/>
    </row>
    <row r="316" spans="16:78">
      <c r="AQ316" s="147"/>
      <c r="AR316" s="148"/>
      <c r="AS316" s="148"/>
      <c r="AT316" s="22"/>
      <c r="AU316" s="3"/>
      <c r="AV316" s="3"/>
      <c r="AW316" s="3"/>
      <c r="AX316" s="3"/>
      <c r="AY316" s="3"/>
      <c r="AZ316" s="58"/>
      <c r="BA316" s="58"/>
      <c r="BB316" s="58"/>
      <c r="BC316" s="58"/>
      <c r="BD316" s="16"/>
      <c r="BE316" s="16"/>
      <c r="BF316" s="58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22"/>
      <c r="BS316" s="3"/>
      <c r="BT316" s="3"/>
      <c r="BU316" s="3"/>
      <c r="BV316" s="3"/>
      <c r="BW316" s="3"/>
      <c r="BX316" s="3"/>
      <c r="BY316" s="22"/>
    </row>
    <row r="317" spans="16:78">
      <c r="AQ317" s="147"/>
      <c r="AR317" s="148"/>
      <c r="AS317" s="148"/>
      <c r="AT317" s="22"/>
      <c r="AU317" s="3"/>
      <c r="AV317" s="3"/>
      <c r="AW317" s="3"/>
      <c r="AX317" s="3"/>
      <c r="AY317" s="3"/>
      <c r="AZ317" s="58"/>
      <c r="BA317" s="58"/>
      <c r="BB317" s="58"/>
      <c r="BC317" s="58"/>
      <c r="BD317" s="16"/>
      <c r="BE317" s="16"/>
      <c r="BF317" s="58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2"/>
    </row>
    <row r="318" spans="16:78">
      <c r="AQ318" s="147"/>
      <c r="AR318" s="148"/>
      <c r="AS318" s="148"/>
      <c r="AT318" s="22"/>
      <c r="AU318" s="3"/>
      <c r="AV318" s="3"/>
      <c r="AW318" s="3"/>
      <c r="AX318" s="3"/>
      <c r="AY318" s="3"/>
      <c r="AZ318" s="58"/>
      <c r="BA318" s="58"/>
      <c r="BB318" s="58"/>
      <c r="BC318" s="58"/>
      <c r="BD318" s="16"/>
      <c r="BE318" s="16"/>
      <c r="BF318" s="58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2"/>
    </row>
    <row r="319" spans="16:78">
      <c r="AQ319" s="147"/>
      <c r="AR319" s="148"/>
      <c r="AS319" s="148"/>
      <c r="AT319" s="22"/>
      <c r="AU319" s="3"/>
      <c r="AV319" s="3"/>
      <c r="AW319" s="3"/>
      <c r="AX319" s="3"/>
      <c r="AY319" s="3"/>
      <c r="AZ319" s="58"/>
      <c r="BA319" s="58"/>
      <c r="BB319" s="58"/>
      <c r="BC319" s="58"/>
      <c r="BD319" s="16"/>
      <c r="BE319" s="16"/>
      <c r="BF319" s="58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2"/>
    </row>
    <row r="320" spans="16:78">
      <c r="AQ320" s="147"/>
      <c r="AR320" s="148"/>
      <c r="AS320" s="148"/>
      <c r="AT320" s="22"/>
      <c r="AU320" s="3"/>
      <c r="AV320" s="3"/>
      <c r="AW320" s="3"/>
      <c r="AX320" s="3"/>
      <c r="AY320" s="3"/>
      <c r="AZ320" s="58"/>
      <c r="BA320" s="58"/>
      <c r="BB320" s="58"/>
      <c r="BC320" s="58"/>
      <c r="BD320" s="16"/>
      <c r="BE320" s="16"/>
      <c r="BF320" s="58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2"/>
    </row>
    <row r="321" spans="43:77">
      <c r="AQ321" s="147"/>
      <c r="AR321" s="148"/>
      <c r="AS321" s="148"/>
      <c r="AT321" s="22"/>
      <c r="AU321" s="3"/>
      <c r="AV321" s="3"/>
      <c r="AW321" s="3"/>
      <c r="AX321" s="3"/>
      <c r="AY321" s="3"/>
      <c r="AZ321" s="58"/>
      <c r="BA321" s="58"/>
      <c r="BB321" s="58"/>
      <c r="BC321" s="58"/>
      <c r="BD321" s="16"/>
      <c r="BE321" s="16"/>
      <c r="BF321" s="58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2"/>
    </row>
    <row r="322" spans="43:77">
      <c r="AQ322" s="147"/>
      <c r="AR322" s="148"/>
      <c r="AS322" s="148"/>
      <c r="AT322" s="22"/>
      <c r="AU322" s="3"/>
      <c r="AV322" s="3"/>
      <c r="AW322" s="3"/>
      <c r="AX322" s="3"/>
      <c r="AY322" s="3"/>
      <c r="AZ322" s="58"/>
      <c r="BA322" s="58"/>
      <c r="BB322" s="58"/>
      <c r="BC322" s="58"/>
      <c r="BD322" s="16"/>
      <c r="BE322" s="16"/>
      <c r="BF322" s="58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2"/>
    </row>
    <row r="323" spans="43:77">
      <c r="AQ323" s="147"/>
      <c r="AR323" s="148"/>
      <c r="AS323" s="148"/>
      <c r="AT323" s="22"/>
      <c r="AU323" s="3"/>
      <c r="AV323" s="3"/>
      <c r="AW323" s="3"/>
      <c r="AX323" s="3"/>
      <c r="AY323" s="3"/>
      <c r="AZ323" s="58"/>
      <c r="BA323" s="58"/>
      <c r="BB323" s="58"/>
      <c r="BC323" s="58"/>
      <c r="BD323" s="16"/>
      <c r="BE323" s="16"/>
      <c r="BF323" s="58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2"/>
    </row>
    <row r="324" spans="43:77">
      <c r="AQ324" s="147"/>
      <c r="AR324" s="148"/>
      <c r="AS324" s="148"/>
      <c r="AT324" s="22"/>
      <c r="AU324" s="3"/>
      <c r="AV324" s="3"/>
      <c r="AW324" s="3"/>
      <c r="AX324" s="3"/>
      <c r="AY324" s="3"/>
      <c r="AZ324" s="58"/>
      <c r="BA324" s="58"/>
      <c r="BB324" s="58"/>
      <c r="BC324" s="58"/>
      <c r="BD324" s="16"/>
      <c r="BE324" s="16"/>
      <c r="BF324" s="58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2"/>
    </row>
    <row r="325" spans="43:77">
      <c r="AQ325" s="147"/>
      <c r="AR325" s="148"/>
      <c r="AS325" s="148"/>
      <c r="AT325" s="22"/>
      <c r="AU325" s="3"/>
      <c r="AV325" s="3"/>
      <c r="AW325" s="3"/>
      <c r="AX325" s="3"/>
      <c r="AY325" s="3"/>
      <c r="AZ325" s="58"/>
      <c r="BA325" s="58"/>
      <c r="BB325" s="58"/>
      <c r="BC325" s="58"/>
      <c r="BD325" s="16"/>
      <c r="BE325" s="16"/>
      <c r="BF325" s="58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2"/>
    </row>
    <row r="326" spans="43:77">
      <c r="AQ326" s="147"/>
      <c r="AR326" s="148"/>
      <c r="AS326" s="148"/>
      <c r="AT326" s="22"/>
      <c r="AU326" s="3"/>
      <c r="AV326" s="3"/>
      <c r="AW326" s="3"/>
      <c r="AX326" s="3"/>
      <c r="AY326" s="3"/>
      <c r="AZ326" s="58"/>
      <c r="BA326" s="58"/>
      <c r="BB326" s="58"/>
      <c r="BC326" s="58"/>
      <c r="BD326" s="16"/>
      <c r="BE326" s="16"/>
      <c r="BF326" s="58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2"/>
    </row>
    <row r="327" spans="43:77">
      <c r="AQ327" s="147"/>
      <c r="AR327" s="148"/>
      <c r="AS327" s="148"/>
      <c r="AT327" s="22"/>
      <c r="AU327" s="3"/>
      <c r="AV327" s="3"/>
      <c r="AW327" s="3"/>
      <c r="AX327" s="3"/>
      <c r="AY327" s="3"/>
      <c r="AZ327" s="58"/>
      <c r="BA327" s="58"/>
      <c r="BB327" s="58"/>
      <c r="BC327" s="58"/>
      <c r="BD327" s="16"/>
      <c r="BE327" s="16"/>
      <c r="BF327" s="58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2"/>
    </row>
    <row r="328" spans="43:77">
      <c r="AQ328" s="147"/>
      <c r="AR328" s="148"/>
      <c r="AS328" s="148"/>
      <c r="AT328" s="22"/>
      <c r="AU328" s="3"/>
      <c r="AV328" s="3"/>
      <c r="AW328" s="3"/>
      <c r="AX328" s="3"/>
      <c r="AY328" s="3"/>
      <c r="AZ328" s="58"/>
      <c r="BA328" s="58"/>
      <c r="BB328" s="58"/>
      <c r="BC328" s="58"/>
      <c r="BD328" s="16"/>
      <c r="BE328" s="16"/>
      <c r="BF328" s="58"/>
      <c r="BG328" s="3"/>
      <c r="BH328" s="3"/>
      <c r="BI328" s="3"/>
      <c r="BJ328" s="16"/>
      <c r="BK328" s="16"/>
      <c r="BL328" s="16"/>
      <c r="BM328" s="3"/>
      <c r="BN328" s="16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22"/>
    </row>
    <row r="329" spans="43:77">
      <c r="AQ329" s="147"/>
      <c r="AR329" s="148"/>
      <c r="AS329" s="148"/>
      <c r="AT329" s="22"/>
      <c r="AU329" s="3"/>
      <c r="AV329" s="3"/>
      <c r="AW329" s="3"/>
      <c r="AX329" s="3"/>
      <c r="AY329" s="3"/>
      <c r="AZ329" s="58"/>
      <c r="BA329" s="58"/>
      <c r="BB329" s="58"/>
      <c r="BC329" s="58"/>
      <c r="BD329" s="16"/>
      <c r="BE329" s="16"/>
      <c r="BF329" s="58"/>
      <c r="BG329" s="3"/>
      <c r="BH329" s="3"/>
      <c r="BI329" s="3"/>
      <c r="BJ329" s="16"/>
      <c r="BK329" s="16"/>
      <c r="BL329" s="16"/>
      <c r="BM329" s="3"/>
      <c r="BN329" s="16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22"/>
    </row>
    <row r="330" spans="43:77">
      <c r="AQ330" s="147"/>
      <c r="AR330" s="148"/>
      <c r="AS330" s="148"/>
      <c r="AT330" s="22"/>
      <c r="AU330" s="3"/>
      <c r="AV330" s="3"/>
      <c r="AW330" s="3"/>
      <c r="AX330" s="3"/>
      <c r="AY330" s="3"/>
      <c r="AZ330" s="58"/>
      <c r="BA330" s="58"/>
      <c r="BB330" s="58"/>
      <c r="BC330" s="58"/>
      <c r="BD330" s="16"/>
      <c r="BE330" s="16"/>
      <c r="BF330" s="58"/>
      <c r="BG330" s="3"/>
      <c r="BH330" s="3"/>
      <c r="BI330" s="3"/>
      <c r="BJ330" s="16"/>
      <c r="BK330" s="16"/>
      <c r="BL330" s="16"/>
      <c r="BM330" s="3"/>
      <c r="BN330" s="16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22"/>
    </row>
    <row r="331" spans="43:77">
      <c r="AQ331" s="147"/>
      <c r="AR331" s="148"/>
      <c r="AS331" s="148"/>
      <c r="AT331" s="22"/>
      <c r="AU331" s="3"/>
      <c r="AV331" s="3"/>
      <c r="AW331" s="3"/>
      <c r="AX331" s="3"/>
      <c r="AY331" s="3"/>
      <c r="AZ331" s="58"/>
      <c r="BA331" s="58"/>
      <c r="BB331" s="58"/>
      <c r="BC331" s="58"/>
      <c r="BD331" s="16"/>
      <c r="BE331" s="16"/>
      <c r="BF331" s="58"/>
      <c r="BG331" s="3"/>
      <c r="BH331" s="3"/>
      <c r="BI331" s="3"/>
      <c r="BJ331" s="16"/>
      <c r="BK331" s="16"/>
      <c r="BL331" s="16"/>
      <c r="BM331" s="3"/>
      <c r="BN331" s="16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22"/>
    </row>
    <row r="332" spans="43:77">
      <c r="AQ332" s="147"/>
      <c r="AR332" s="148"/>
      <c r="AS332" s="148"/>
      <c r="AT332" s="22"/>
      <c r="AU332" s="3"/>
      <c r="AV332" s="3"/>
      <c r="AW332" s="3"/>
      <c r="AX332" s="3"/>
      <c r="AY332" s="3"/>
      <c r="AZ332" s="58"/>
      <c r="BA332" s="58"/>
      <c r="BB332" s="58"/>
      <c r="BC332" s="58"/>
      <c r="BD332" s="16"/>
      <c r="BE332" s="16"/>
      <c r="BF332" s="58"/>
      <c r="BG332" s="3"/>
      <c r="BH332" s="3"/>
      <c r="BI332" s="3"/>
      <c r="BJ332" s="16"/>
      <c r="BK332" s="16"/>
      <c r="BL332" s="16"/>
      <c r="BM332" s="3"/>
      <c r="BN332" s="16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22"/>
    </row>
    <row r="333" spans="43:77">
      <c r="AQ333" s="147"/>
      <c r="AR333" s="148"/>
      <c r="AS333" s="148"/>
      <c r="AT333" s="22"/>
      <c r="AU333" s="3"/>
      <c r="AV333" s="3"/>
      <c r="AW333" s="3"/>
      <c r="AX333" s="3"/>
      <c r="AY333" s="3"/>
      <c r="AZ333" s="58"/>
      <c r="BA333" s="58"/>
      <c r="BB333" s="58"/>
      <c r="BC333" s="58"/>
      <c r="BD333" s="16"/>
      <c r="BE333" s="16"/>
      <c r="BF333" s="58"/>
      <c r="BG333" s="3"/>
      <c r="BH333" s="3"/>
      <c r="BI333" s="3"/>
      <c r="BJ333" s="16"/>
      <c r="BK333" s="16"/>
      <c r="BL333" s="16"/>
      <c r="BM333" s="3"/>
      <c r="BN333" s="16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22"/>
    </row>
    <row r="334" spans="43:77">
      <c r="AQ334" s="147"/>
      <c r="AR334" s="148"/>
      <c r="AS334" s="148"/>
      <c r="AT334" s="22"/>
      <c r="AU334" s="3"/>
      <c r="AV334" s="3"/>
      <c r="AW334" s="3"/>
      <c r="AX334" s="3"/>
      <c r="AY334" s="3"/>
      <c r="AZ334" s="58"/>
      <c r="BA334" s="58"/>
      <c r="BB334" s="58"/>
      <c r="BC334" s="58"/>
      <c r="BD334" s="16"/>
      <c r="BE334" s="16"/>
      <c r="BF334" s="58"/>
      <c r="BG334" s="3"/>
      <c r="BH334" s="3"/>
      <c r="BI334" s="3"/>
      <c r="BJ334" s="16"/>
      <c r="BK334" s="16"/>
      <c r="BL334" s="16"/>
      <c r="BM334" s="3"/>
      <c r="BN334" s="16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22"/>
    </row>
    <row r="335" spans="43:77">
      <c r="AQ335" s="147"/>
      <c r="AR335" s="148"/>
      <c r="AS335" s="148"/>
      <c r="AT335" s="22"/>
      <c r="AU335" s="3"/>
      <c r="AV335" s="3"/>
      <c r="AW335" s="3"/>
      <c r="AX335" s="3"/>
      <c r="AY335" s="3"/>
      <c r="AZ335" s="58"/>
      <c r="BA335" s="58"/>
      <c r="BB335" s="58"/>
      <c r="BC335" s="58"/>
      <c r="BD335" s="16"/>
      <c r="BE335" s="16"/>
      <c r="BF335" s="58"/>
      <c r="BG335" s="3"/>
      <c r="BH335" s="3"/>
      <c r="BI335" s="3"/>
      <c r="BJ335" s="16"/>
      <c r="BK335" s="16"/>
      <c r="BL335" s="16"/>
      <c r="BM335" s="3"/>
      <c r="BN335" s="16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22"/>
    </row>
    <row r="336" spans="43:77">
      <c r="AQ336" s="147"/>
      <c r="AR336" s="148"/>
      <c r="AS336" s="148"/>
      <c r="AT336" s="22"/>
      <c r="AU336" s="3"/>
      <c r="AV336" s="3"/>
      <c r="AW336" s="3"/>
      <c r="AX336" s="3"/>
      <c r="AY336" s="3"/>
      <c r="AZ336" s="58"/>
      <c r="BA336" s="58"/>
      <c r="BB336" s="58"/>
      <c r="BC336" s="58"/>
      <c r="BD336" s="16"/>
      <c r="BE336" s="16"/>
      <c r="BF336" s="58"/>
      <c r="BG336" s="3"/>
      <c r="BH336" s="3"/>
      <c r="BI336" s="3"/>
      <c r="BJ336" s="16"/>
      <c r="BK336" s="16"/>
      <c r="BL336" s="16"/>
      <c r="BM336" s="3"/>
      <c r="BN336" s="16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22"/>
    </row>
    <row r="337" spans="15:77">
      <c r="AQ337" s="147"/>
      <c r="AR337" s="148"/>
      <c r="AS337" s="148"/>
      <c r="AT337" s="22"/>
      <c r="AU337" s="3"/>
      <c r="AV337" s="3"/>
      <c r="AW337" s="3"/>
      <c r="AX337" s="3"/>
      <c r="AY337" s="3"/>
      <c r="AZ337" s="58"/>
      <c r="BA337" s="58"/>
      <c r="BB337" s="58"/>
      <c r="BC337" s="58"/>
      <c r="BD337" s="16"/>
      <c r="BE337" s="16"/>
      <c r="BF337" s="58"/>
      <c r="BG337" s="3"/>
      <c r="BH337" s="3"/>
      <c r="BI337" s="3"/>
      <c r="BJ337" s="16"/>
      <c r="BK337" s="16"/>
      <c r="BL337" s="16"/>
      <c r="BM337" s="3"/>
      <c r="BN337" s="16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22"/>
    </row>
    <row r="338" spans="15:77">
      <c r="AQ338" s="147"/>
      <c r="AR338" s="148"/>
      <c r="AS338" s="148"/>
      <c r="AT338" s="22"/>
      <c r="AU338" s="3"/>
      <c r="AV338" s="3"/>
      <c r="AW338" s="3"/>
      <c r="AX338" s="3"/>
      <c r="AY338" s="3"/>
      <c r="AZ338" s="58"/>
      <c r="BA338" s="58"/>
      <c r="BB338" s="58"/>
      <c r="BC338" s="58"/>
      <c r="BD338" s="16"/>
      <c r="BE338" s="16"/>
      <c r="BF338" s="58"/>
      <c r="BG338" s="3"/>
      <c r="BH338" s="3"/>
      <c r="BI338" s="3"/>
      <c r="BJ338" s="16"/>
      <c r="BK338" s="16"/>
      <c r="BL338" s="16"/>
      <c r="BM338" s="3"/>
      <c r="BN338" s="16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22"/>
    </row>
    <row r="339" spans="15:77">
      <c r="AQ339" s="147"/>
      <c r="AR339" s="148"/>
      <c r="AS339" s="148"/>
      <c r="AT339" s="22"/>
      <c r="AU339" s="3"/>
      <c r="AV339" s="3"/>
      <c r="AW339" s="3"/>
      <c r="AX339" s="3"/>
      <c r="AY339" s="3"/>
      <c r="AZ339" s="58"/>
      <c r="BA339" s="58"/>
      <c r="BB339" s="58"/>
      <c r="BC339" s="58"/>
      <c r="BD339" s="16"/>
      <c r="BE339" s="16"/>
      <c r="BF339" s="58"/>
      <c r="BG339" s="3"/>
      <c r="BH339" s="3"/>
      <c r="BI339" s="3"/>
      <c r="BJ339" s="16"/>
      <c r="BK339" s="16"/>
      <c r="BL339" s="16"/>
      <c r="BM339" s="3"/>
      <c r="BN339" s="16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22"/>
    </row>
    <row r="340" spans="15:77">
      <c r="AQ340" s="147"/>
      <c r="AR340" s="148"/>
      <c r="AS340" s="148"/>
      <c r="AT340" s="22"/>
      <c r="AU340" s="3"/>
      <c r="AV340" s="3"/>
      <c r="AW340" s="3"/>
      <c r="AX340" s="3"/>
      <c r="AY340" s="3"/>
      <c r="AZ340" s="58"/>
      <c r="BA340" s="58"/>
      <c r="BB340" s="58"/>
      <c r="BC340" s="58"/>
      <c r="BD340" s="16"/>
      <c r="BE340" s="16"/>
      <c r="BF340" s="58"/>
      <c r="BG340" s="3"/>
      <c r="BH340" s="3"/>
      <c r="BI340" s="3"/>
      <c r="BJ340" s="16"/>
      <c r="BK340" s="16"/>
      <c r="BL340" s="16"/>
      <c r="BM340" s="3"/>
      <c r="BN340" s="16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22"/>
    </row>
    <row r="341" spans="15:77">
      <c r="AQ341" s="147"/>
      <c r="AR341" s="148"/>
      <c r="AS341" s="148"/>
      <c r="AT341" s="22"/>
      <c r="AU341" s="3"/>
      <c r="AV341" s="3"/>
      <c r="AW341" s="3"/>
      <c r="AX341" s="3"/>
      <c r="AY341" s="3"/>
      <c r="AZ341" s="58"/>
      <c r="BA341" s="58"/>
      <c r="BB341" s="58"/>
      <c r="BC341" s="58"/>
      <c r="BD341" s="16"/>
      <c r="BE341" s="16"/>
      <c r="BF341" s="58"/>
      <c r="BG341" s="3"/>
      <c r="BH341" s="3"/>
      <c r="BI341" s="3"/>
      <c r="BJ341" s="16"/>
      <c r="BK341" s="16"/>
      <c r="BL341" s="16"/>
      <c r="BM341" s="3"/>
      <c r="BN341" s="16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22"/>
    </row>
    <row r="342" spans="15:77">
      <c r="AQ342" s="147"/>
      <c r="AR342" s="148"/>
      <c r="AS342" s="148"/>
      <c r="AT342" s="22"/>
      <c r="AU342" s="3"/>
      <c r="AV342" s="3"/>
      <c r="AW342" s="3"/>
      <c r="AX342" s="3"/>
      <c r="AY342" s="3"/>
      <c r="AZ342" s="58"/>
      <c r="BA342" s="58"/>
      <c r="BB342" s="58"/>
      <c r="BC342" s="58"/>
      <c r="BD342" s="16"/>
      <c r="BE342" s="16"/>
      <c r="BF342" s="58"/>
      <c r="BG342" s="3"/>
      <c r="BH342" s="3"/>
      <c r="BI342" s="3"/>
      <c r="BJ342" s="16"/>
      <c r="BK342" s="16"/>
      <c r="BL342" s="16"/>
      <c r="BM342" s="3"/>
      <c r="BN342" s="16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22"/>
    </row>
    <row r="343" spans="15:77">
      <c r="AQ343" s="147"/>
      <c r="AR343" s="148"/>
      <c r="AS343" s="148"/>
      <c r="AT343" s="22"/>
      <c r="AU343" s="3"/>
      <c r="AV343" s="3"/>
      <c r="AW343" s="3"/>
      <c r="AX343" s="3"/>
      <c r="AY343" s="3"/>
      <c r="AZ343" s="58"/>
      <c r="BA343" s="58"/>
      <c r="BB343" s="58"/>
      <c r="BC343" s="58"/>
      <c r="BD343" s="16"/>
      <c r="BE343" s="16"/>
      <c r="BF343" s="58"/>
      <c r="BG343" s="3"/>
      <c r="BH343" s="3"/>
      <c r="BI343" s="3"/>
      <c r="BJ343" s="16"/>
      <c r="BK343" s="16"/>
      <c r="BL343" s="16"/>
      <c r="BM343" s="3"/>
      <c r="BN343" s="16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22"/>
    </row>
    <row r="344" spans="15:77">
      <c r="AQ344" s="147"/>
      <c r="AR344" s="148"/>
      <c r="AS344" s="148"/>
      <c r="AT344" s="22"/>
      <c r="AU344" s="3"/>
      <c r="AV344" s="3"/>
      <c r="AW344" s="3"/>
      <c r="AX344" s="3"/>
      <c r="AY344" s="3"/>
      <c r="AZ344" s="58"/>
      <c r="BA344" s="58"/>
      <c r="BB344" s="58"/>
      <c r="BC344" s="58"/>
      <c r="BD344" s="16"/>
      <c r="BE344" s="16"/>
      <c r="BF344" s="58"/>
      <c r="BG344" s="3"/>
      <c r="BH344" s="3"/>
      <c r="BI344" s="3"/>
      <c r="BJ344" s="16"/>
      <c r="BK344" s="16"/>
      <c r="BL344" s="16"/>
      <c r="BM344" s="3"/>
      <c r="BN344" s="16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22"/>
    </row>
    <row r="345" spans="15:77">
      <c r="O345" s="3"/>
      <c r="AQ345" s="147"/>
      <c r="AR345" s="148"/>
      <c r="AS345" s="148"/>
      <c r="AT345" s="22"/>
      <c r="AU345" s="3"/>
      <c r="AV345" s="3"/>
      <c r="AW345" s="3"/>
      <c r="AX345" s="3"/>
      <c r="AY345" s="3"/>
      <c r="AZ345" s="58"/>
      <c r="BA345" s="58"/>
      <c r="BB345" s="58"/>
      <c r="BC345" s="58"/>
      <c r="BD345" s="16"/>
      <c r="BE345" s="16"/>
      <c r="BF345" s="58"/>
      <c r="BG345" s="3"/>
      <c r="BH345" s="3"/>
      <c r="BI345" s="3"/>
      <c r="BJ345" s="16"/>
      <c r="BK345" s="16"/>
      <c r="BL345" s="16"/>
      <c r="BM345" s="3"/>
      <c r="BN345" s="16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22"/>
    </row>
    <row r="346" spans="15:77">
      <c r="AQ346" s="147"/>
      <c r="AR346" s="148"/>
      <c r="AS346" s="148"/>
      <c r="AT346" s="22"/>
      <c r="AU346" s="3"/>
      <c r="AV346" s="3"/>
      <c r="AW346" s="3"/>
      <c r="AX346" s="3"/>
      <c r="AY346" s="3"/>
      <c r="AZ346" s="58"/>
      <c r="BA346" s="58"/>
      <c r="BB346" s="58"/>
      <c r="BC346" s="58"/>
      <c r="BD346" s="16"/>
      <c r="BE346" s="16"/>
      <c r="BF346" s="58"/>
      <c r="BG346" s="3"/>
      <c r="BH346" s="3"/>
      <c r="BI346" s="3"/>
      <c r="BJ346" s="16"/>
      <c r="BK346" s="16"/>
      <c r="BL346" s="16"/>
      <c r="BM346" s="3"/>
      <c r="BN346" s="16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22"/>
    </row>
    <row r="347" spans="15:77">
      <c r="AQ347" s="147"/>
      <c r="AR347" s="148"/>
      <c r="AS347" s="148"/>
      <c r="AT347" s="22"/>
      <c r="AU347" s="3"/>
      <c r="AV347" s="3"/>
      <c r="AW347" s="3"/>
      <c r="AX347" s="3"/>
      <c r="AY347" s="3"/>
      <c r="AZ347" s="58"/>
      <c r="BA347" s="58"/>
      <c r="BB347" s="58"/>
      <c r="BC347" s="58"/>
      <c r="BD347" s="16"/>
      <c r="BE347" s="16"/>
      <c r="BF347" s="58"/>
      <c r="BG347" s="3"/>
      <c r="BH347" s="3"/>
      <c r="BI347" s="3"/>
      <c r="BJ347" s="16"/>
      <c r="BK347" s="16"/>
      <c r="BL347" s="16"/>
      <c r="BM347" s="3"/>
      <c r="BN347" s="16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22"/>
    </row>
    <row r="348" spans="15:77">
      <c r="AQ348" s="147"/>
      <c r="AR348" s="148"/>
      <c r="AS348" s="148"/>
      <c r="AT348" s="22"/>
      <c r="AU348" s="3"/>
      <c r="AV348" s="3"/>
      <c r="AW348" s="3"/>
      <c r="AX348" s="3"/>
      <c r="AY348" s="3"/>
      <c r="AZ348" s="58"/>
      <c r="BA348" s="58"/>
      <c r="BB348" s="58"/>
      <c r="BC348" s="58"/>
      <c r="BD348" s="16"/>
      <c r="BE348" s="16"/>
      <c r="BF348" s="58"/>
      <c r="BG348" s="3"/>
      <c r="BH348" s="3"/>
      <c r="BI348" s="3"/>
      <c r="BJ348" s="16"/>
      <c r="BK348" s="16"/>
      <c r="BL348" s="16"/>
      <c r="BM348" s="3"/>
      <c r="BN348" s="16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22"/>
    </row>
    <row r="349" spans="15:77">
      <c r="AQ349" s="147"/>
      <c r="AR349" s="148"/>
      <c r="AS349" s="148"/>
      <c r="AT349" s="22"/>
      <c r="AU349" s="3"/>
      <c r="AV349" s="3"/>
      <c r="AW349" s="3"/>
      <c r="AX349" s="3"/>
      <c r="AY349" s="3"/>
      <c r="AZ349" s="58"/>
      <c r="BA349" s="58"/>
      <c r="BB349" s="58"/>
      <c r="BC349" s="58"/>
      <c r="BD349" s="16"/>
      <c r="BE349" s="16"/>
      <c r="BF349" s="58"/>
      <c r="BG349" s="3"/>
      <c r="BH349" s="3"/>
      <c r="BI349" s="3"/>
      <c r="BJ349" s="16"/>
      <c r="BK349" s="16"/>
      <c r="BL349" s="16"/>
      <c r="BM349" s="3"/>
      <c r="BN349" s="16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22"/>
    </row>
    <row r="350" spans="15:77">
      <c r="P350" s="3"/>
      <c r="AQ350" s="147"/>
      <c r="AR350" s="148"/>
      <c r="AS350" s="148"/>
      <c r="AT350" s="22"/>
      <c r="AU350" s="3"/>
      <c r="AV350" s="3"/>
      <c r="AW350" s="3"/>
      <c r="AX350" s="3"/>
      <c r="AY350" s="3"/>
      <c r="AZ350" s="58"/>
      <c r="BA350" s="58"/>
      <c r="BB350" s="58"/>
      <c r="BC350" s="58"/>
      <c r="BD350" s="16"/>
      <c r="BE350" s="16"/>
      <c r="BF350" s="58"/>
      <c r="BG350" s="3"/>
      <c r="BH350" s="3"/>
      <c r="BI350" s="3"/>
      <c r="BJ350" s="16"/>
      <c r="BK350" s="16"/>
      <c r="BL350" s="16"/>
      <c r="BM350" s="3"/>
      <c r="BN350" s="16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22"/>
    </row>
    <row r="351" spans="15:77">
      <c r="AQ351" s="147"/>
      <c r="AR351" s="148"/>
      <c r="AS351" s="148"/>
      <c r="AT351" s="22"/>
      <c r="AU351" s="3"/>
      <c r="AV351" s="3"/>
      <c r="AW351" s="3"/>
      <c r="AX351" s="3"/>
      <c r="AY351" s="3"/>
      <c r="AZ351" s="58"/>
      <c r="BA351" s="58"/>
      <c r="BB351" s="58"/>
      <c r="BC351" s="58"/>
      <c r="BD351" s="16"/>
      <c r="BE351" s="16"/>
      <c r="BF351" s="58"/>
      <c r="BG351" s="3"/>
      <c r="BH351" s="3"/>
      <c r="BI351" s="3"/>
      <c r="BJ351" s="16"/>
      <c r="BK351" s="16"/>
      <c r="BL351" s="16"/>
      <c r="BM351" s="3"/>
      <c r="BN351" s="16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22"/>
    </row>
    <row r="352" spans="15:77">
      <c r="AQ352" s="147"/>
      <c r="AR352" s="148"/>
      <c r="AS352" s="148"/>
      <c r="AT352" s="22"/>
      <c r="AU352" s="3"/>
      <c r="AV352" s="3"/>
      <c r="AW352" s="3"/>
      <c r="AX352" s="3"/>
      <c r="AY352" s="3"/>
      <c r="AZ352" s="58"/>
      <c r="BA352" s="58"/>
      <c r="BB352" s="58"/>
      <c r="BC352" s="58"/>
      <c r="BD352" s="16"/>
      <c r="BE352" s="16"/>
      <c r="BF352" s="58"/>
      <c r="BG352" s="3"/>
      <c r="BH352" s="3"/>
      <c r="BI352" s="3"/>
      <c r="BJ352" s="16"/>
      <c r="BK352" s="16"/>
      <c r="BL352" s="16"/>
      <c r="BM352" s="3"/>
      <c r="BN352" s="16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22"/>
    </row>
    <row r="353" spans="43:77">
      <c r="AQ353" s="147"/>
      <c r="AR353" s="148"/>
      <c r="AS353" s="148"/>
      <c r="AT353" s="22"/>
      <c r="AU353" s="3"/>
      <c r="AV353" s="3"/>
      <c r="AW353" s="3"/>
      <c r="AX353" s="3"/>
      <c r="AY353" s="3"/>
      <c r="AZ353" s="58"/>
      <c r="BA353" s="58"/>
      <c r="BB353" s="58"/>
      <c r="BC353" s="58"/>
      <c r="BD353" s="16"/>
      <c r="BE353" s="16"/>
      <c r="BF353" s="58"/>
      <c r="BG353" s="3"/>
      <c r="BH353" s="3"/>
      <c r="BI353" s="3"/>
      <c r="BJ353" s="16"/>
      <c r="BK353" s="16"/>
      <c r="BL353" s="16"/>
      <c r="BM353" s="3"/>
      <c r="BN353" s="16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22"/>
    </row>
    <row r="354" spans="43:77">
      <c r="AQ354" s="147"/>
      <c r="AR354" s="148"/>
      <c r="AS354" s="148"/>
      <c r="AT354" s="22"/>
      <c r="AU354" s="3"/>
      <c r="AV354" s="3"/>
      <c r="AW354" s="3"/>
      <c r="AX354" s="3"/>
      <c r="AY354" s="3"/>
      <c r="AZ354" s="58"/>
      <c r="BA354" s="58"/>
      <c r="BB354" s="58"/>
      <c r="BC354" s="58"/>
      <c r="BD354" s="16"/>
      <c r="BE354" s="16"/>
      <c r="BF354" s="58"/>
      <c r="BG354" s="3"/>
      <c r="BH354" s="3"/>
      <c r="BI354" s="3"/>
      <c r="BJ354" s="16"/>
      <c r="BK354" s="16"/>
      <c r="BL354" s="16"/>
      <c r="BM354" s="3"/>
      <c r="BN354" s="16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22"/>
    </row>
    <row r="355" spans="43:77">
      <c r="AQ355" s="147"/>
      <c r="AR355" s="148"/>
      <c r="AS355" s="148"/>
      <c r="AT355" s="22"/>
      <c r="AU355" s="3"/>
      <c r="AV355" s="3"/>
      <c r="AW355" s="3"/>
      <c r="AX355" s="3"/>
      <c r="AY355" s="3"/>
      <c r="AZ355" s="58"/>
      <c r="BA355" s="58"/>
      <c r="BB355" s="58"/>
      <c r="BC355" s="58"/>
      <c r="BD355" s="16"/>
      <c r="BE355" s="16"/>
      <c r="BF355" s="58"/>
      <c r="BG355" s="3"/>
      <c r="BH355" s="3"/>
      <c r="BI355" s="3"/>
      <c r="BJ355" s="16"/>
      <c r="BK355" s="16"/>
      <c r="BL355" s="16"/>
      <c r="BM355" s="3"/>
      <c r="BN355" s="16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22"/>
    </row>
    <row r="356" spans="43:77">
      <c r="AQ356" s="147"/>
      <c r="AR356" s="148"/>
      <c r="AS356" s="148"/>
      <c r="AT356" s="22"/>
      <c r="AU356" s="3"/>
      <c r="AV356" s="3"/>
      <c r="AW356" s="3"/>
      <c r="AX356" s="3"/>
      <c r="AY356" s="3"/>
      <c r="AZ356" s="58"/>
      <c r="BA356" s="58"/>
      <c r="BB356" s="58"/>
      <c r="BC356" s="58"/>
      <c r="BD356" s="16"/>
      <c r="BE356" s="16"/>
      <c r="BF356" s="58"/>
      <c r="BG356" s="3"/>
      <c r="BH356" s="3"/>
      <c r="BI356" s="3"/>
      <c r="BJ356" s="16"/>
      <c r="BK356" s="16"/>
      <c r="BL356" s="16"/>
      <c r="BM356" s="3"/>
      <c r="BN356" s="16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22"/>
    </row>
    <row r="357" spans="43:77">
      <c r="AQ357" s="147"/>
      <c r="AR357" s="148"/>
      <c r="AS357" s="148"/>
      <c r="AT357" s="22"/>
      <c r="AU357" s="3"/>
      <c r="AV357" s="3"/>
      <c r="AW357" s="3"/>
      <c r="AX357" s="3"/>
      <c r="AY357" s="3"/>
      <c r="AZ357" s="58"/>
      <c r="BA357" s="58"/>
      <c r="BB357" s="58"/>
      <c r="BC357" s="58"/>
      <c r="BD357" s="16"/>
      <c r="BE357" s="16"/>
      <c r="BF357" s="58"/>
      <c r="BG357" s="3"/>
      <c r="BH357" s="3"/>
      <c r="BI357" s="3"/>
      <c r="BJ357" s="16"/>
      <c r="BK357" s="16"/>
      <c r="BL357" s="16"/>
      <c r="BM357" s="3"/>
      <c r="BN357" s="16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22"/>
    </row>
    <row r="358" spans="43:77">
      <c r="AQ358" s="147"/>
      <c r="AR358" s="148"/>
      <c r="AS358" s="148"/>
      <c r="AT358" s="22"/>
      <c r="AU358" s="3"/>
      <c r="AV358" s="3"/>
      <c r="AW358" s="3"/>
      <c r="AX358" s="3"/>
      <c r="AY358" s="3"/>
      <c r="AZ358" s="58"/>
      <c r="BA358" s="58"/>
      <c r="BB358" s="58"/>
      <c r="BC358" s="58"/>
      <c r="BD358" s="16"/>
      <c r="BE358" s="16"/>
      <c r="BF358" s="58"/>
      <c r="BG358" s="3"/>
      <c r="BH358" s="3"/>
      <c r="BI358" s="3"/>
      <c r="BJ358" s="16"/>
      <c r="BK358" s="16"/>
      <c r="BL358" s="16"/>
      <c r="BM358" s="3"/>
      <c r="BN358" s="16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22"/>
    </row>
    <row r="359" spans="43:77">
      <c r="AQ359" s="147"/>
      <c r="AR359" s="148"/>
      <c r="AS359" s="148"/>
      <c r="AT359" s="22"/>
      <c r="AU359" s="3"/>
      <c r="AV359" s="3"/>
      <c r="AW359" s="3"/>
      <c r="AX359" s="3"/>
      <c r="AY359" s="3"/>
      <c r="AZ359" s="58"/>
      <c r="BA359" s="58"/>
      <c r="BB359" s="58"/>
      <c r="BC359" s="58"/>
      <c r="BD359" s="16"/>
      <c r="BE359" s="16"/>
      <c r="BF359" s="58"/>
      <c r="BG359" s="3"/>
      <c r="BH359" s="3"/>
      <c r="BI359" s="3"/>
      <c r="BJ359" s="16"/>
      <c r="BK359" s="16"/>
      <c r="BL359" s="16"/>
      <c r="BM359" s="3"/>
      <c r="BN359" s="16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22"/>
    </row>
    <row r="360" spans="43:77">
      <c r="AQ360" s="147"/>
      <c r="AR360" s="148"/>
      <c r="AS360" s="148"/>
      <c r="AT360" s="22"/>
      <c r="AU360" s="3"/>
      <c r="AV360" s="3"/>
      <c r="AW360" s="3"/>
      <c r="AX360" s="3"/>
      <c r="AY360" s="3"/>
      <c r="AZ360" s="58"/>
      <c r="BA360" s="58"/>
      <c r="BB360" s="58"/>
      <c r="BC360" s="58"/>
      <c r="BD360" s="16"/>
      <c r="BE360" s="16"/>
      <c r="BF360" s="58"/>
      <c r="BG360" s="3"/>
      <c r="BH360" s="3"/>
      <c r="BI360" s="3"/>
      <c r="BJ360" s="16"/>
      <c r="BK360" s="16"/>
      <c r="BL360" s="16"/>
      <c r="BM360" s="3"/>
      <c r="BN360" s="16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22"/>
    </row>
    <row r="385" spans="16:16">
      <c r="P385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8F152D0-B428-4842-A867-63ED6A2BF0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1EB582-6CB0-4765-AA4A-1A1CB7C9DE81}"/>
</file>

<file path=customXml/itemProps3.xml><?xml version="1.0" encoding="utf-8"?>
<ds:datastoreItem xmlns:ds="http://schemas.openxmlformats.org/officeDocument/2006/customXml" ds:itemID="{E38B148D-CDED-43E8-8459-F933F29A4D0D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8bae7a49-658a-4f4f-955c-b11fe1869e53"/>
    <ds:schemaRef ds:uri="http://schemas.openxmlformats.org/package/2006/metadata/core-properties"/>
    <ds:schemaRef ds:uri="f5ceb456-b444-4e4d-8de2-1136182d00f9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5</vt:i4>
      </vt:variant>
    </vt:vector>
  </HeadingPairs>
  <TitlesOfParts>
    <vt:vector size="42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KS</vt:lpstr>
      <vt:lpstr>KLS</vt:lpstr>
      <vt:lpstr>Fettgruppe</vt:lpstr>
      <vt:lpstr>FE</vt:lpstr>
      <vt:lpstr>Fett per mnd</vt:lpstr>
      <vt:lpstr>Ark3</vt:lpstr>
      <vt:lpstr>Vektgrupper</vt:lpstr>
      <vt:lpstr>VK</vt:lpstr>
      <vt:lpstr>Variant</vt:lpstr>
      <vt:lpstr>V</vt:lpstr>
      <vt:lpstr>Fylker</vt:lpstr>
      <vt:lpstr>RNR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2025-01-13T22:21:22Z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